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hidePivotFieldList="1" defaultThemeVersion="166925"/>
  <mc:AlternateContent xmlns:mc="http://schemas.openxmlformats.org/markup-compatibility/2006">
    <mc:Choice Requires="x15">
      <x15ac:absPath xmlns:x15ac="http://schemas.microsoft.com/office/spreadsheetml/2010/11/ac" url="C:\Users\cvelazquez\Desktop\SIV\2024\03-Marzo 2024\Archivos firmados\"/>
    </mc:Choice>
  </mc:AlternateContent>
  <xr:revisionPtr revIDLastSave="0" documentId="13_ncr:201_{F3E01D08-BC38-4EA2-AEAA-C5592B32E25B}" xr6:coauthVersionLast="47" xr6:coauthVersionMax="47" xr10:uidLastSave="{00000000-0000-0000-0000-000000000000}"/>
  <bookViews>
    <workbookView xWindow="-108" yWindow="-108" windowWidth="23256" windowHeight="12576" tabRatio="904" firstSheet="4" activeTab="5" xr2:uid="{00000000-000D-0000-FFFF-FFFF00000000}"/>
  </bookViews>
  <sheets>
    <sheet name="BAL MARZO 2022" sheetId="91" state="hidden" r:id="rId1"/>
    <sheet name="BAL JUNIO 2022" sheetId="96" state="hidden" r:id="rId2"/>
    <sheet name="BAL DICIEMBRE 2022" sheetId="100" state="hidden" r:id="rId3"/>
    <sheet name="BAL MARZO 2023" sheetId="102" state="hidden" r:id="rId4"/>
    <sheet name="Indice" sheetId="16" r:id="rId5"/>
    <sheet name="BG" sheetId="103" r:id="rId6"/>
    <sheet name="ER" sheetId="19" r:id="rId7"/>
    <sheet name="EFE" sheetId="23" r:id="rId8"/>
    <sheet name="EVPN" sheetId="90" r:id="rId9"/>
    <sheet name="Información General" sheetId="101" r:id="rId10"/>
    <sheet name="Nota1" sheetId="1" r:id="rId11"/>
    <sheet name="NOTA 122022" sheetId="106" state="hidden" r:id="rId12"/>
    <sheet name="Nota 2 " sheetId="93" r:id="rId13"/>
    <sheet name="Nota 3" sheetId="3" r:id="rId14"/>
    <sheet name="Nota 4" sheetId="38" r:id="rId15"/>
    <sheet name="Nota 5  (2)" sheetId="97" state="hidden" r:id="rId16"/>
    <sheet name="Nota 5 " sheetId="85" r:id="rId17"/>
    <sheet name="Nota 6" sheetId="94" r:id="rId18"/>
    <sheet name="Nota 7" sheetId="7" r:id="rId19"/>
    <sheet name="Nota 8" sheetId="67" r:id="rId20"/>
    <sheet name="Nota 9" sheetId="66" r:id="rId21"/>
    <sheet name="Hoja1" sheetId="105" state="hidden" r:id="rId22"/>
    <sheet name="Nota 10" sheetId="9" r:id="rId23"/>
    <sheet name="Nota 11" sheetId="41" r:id="rId24"/>
    <sheet name="Nota 12" sheetId="42" r:id="rId25"/>
    <sheet name="Nota 13" sheetId="10" r:id="rId26"/>
    <sheet name="Nota 14" sheetId="84" r:id="rId27"/>
    <sheet name="Nota 15" sheetId="43" r:id="rId28"/>
    <sheet name="Nota 16" sheetId="44" r:id="rId29"/>
    <sheet name="Nota 17" sheetId="45" r:id="rId30"/>
    <sheet name="Nota 18" sheetId="46" r:id="rId31"/>
    <sheet name="Nota 19" sheetId="12" r:id="rId32"/>
    <sheet name="Nota 20" sheetId="14" r:id="rId33"/>
    <sheet name=" Nota 21" sheetId="47" r:id="rId34"/>
    <sheet name="Nota 22" sheetId="48" r:id="rId35"/>
    <sheet name="Nota 23" sheetId="49" r:id="rId36"/>
    <sheet name="Nota 24" sheetId="68" r:id="rId37"/>
    <sheet name="Nota 25" sheetId="50" r:id="rId38"/>
    <sheet name="Nota 26" sheetId="51" r:id="rId39"/>
    <sheet name="Nota 27" sheetId="65" r:id="rId40"/>
    <sheet name="Nota 28" sheetId="53" r:id="rId41"/>
    <sheet name="Nota 29" sheetId="52" r:id="rId42"/>
    <sheet name="Nota 30" sheetId="54" r:id="rId43"/>
    <sheet name="Nota 31" sheetId="55" r:id="rId44"/>
    <sheet name="Nota 32" sheetId="69" r:id="rId45"/>
    <sheet name="Nota 33" sheetId="56" r:id="rId46"/>
    <sheet name="Nota 34" sheetId="57" r:id="rId47"/>
    <sheet name="Nota 35" sheetId="64" r:id="rId48"/>
    <sheet name="EVPN (2)" sheetId="98" state="hidden" r:id="rId49"/>
    <sheet name="Nota 36" sheetId="60" r:id="rId50"/>
    <sheet name="Nota 37" sheetId="62" r:id="rId51"/>
    <sheet name="Nota 38" sheetId="70" r:id="rId52"/>
    <sheet name="Nota 39" sheetId="63" r:id="rId53"/>
    <sheet name="Nota 40" sheetId="72" r:id="rId54"/>
    <sheet name="Base de Monedas" sheetId="71"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A" localSheetId="8">#REF!</definedName>
    <definedName name="\A" localSheetId="48">#REF!</definedName>
    <definedName name="\A" localSheetId="12">#REF!</definedName>
    <definedName name="\A" localSheetId="17">#REF!</definedName>
    <definedName name="\A">#REF!</definedName>
    <definedName name="\d" localSheetId="8">#REF!</definedName>
    <definedName name="\d" localSheetId="48">#REF!</definedName>
    <definedName name="\d" localSheetId="17">#REF!</definedName>
    <definedName name="\d">#REF!</definedName>
    <definedName name="\E" localSheetId="8">#REF!</definedName>
    <definedName name="\E" localSheetId="48">#REF!</definedName>
    <definedName name="\E" localSheetId="17">#REF!</definedName>
    <definedName name="\E">#REF!</definedName>
    <definedName name="\i" localSheetId="17">#REF!</definedName>
    <definedName name="\i">#REF!</definedName>
    <definedName name="\P" localSheetId="17">#REF!</definedName>
    <definedName name="\P">#REF!</definedName>
    <definedName name="__________DAT1" localSheetId="17">'[1]1211600001'!#REF!</definedName>
    <definedName name="__________DAT1">'[1]1211600001'!#REF!</definedName>
    <definedName name="__________DAT2" localSheetId="17">'[2]Cruce-Aging'!#REF!</definedName>
    <definedName name="__________DAT2">'[2]Cruce-Aging'!#REF!</definedName>
    <definedName name="__________DAT3" localSheetId="17">'[2]Cruce-Aging'!#REF!</definedName>
    <definedName name="__________DAT3">'[2]Cruce-Aging'!#REF!</definedName>
    <definedName name="__________DAT4" localSheetId="17">'[2]Cruce-Aging'!#REF!</definedName>
    <definedName name="__________DAT4">'[2]Cruce-Aging'!#REF!</definedName>
    <definedName name="__________DAT5">'[2]Cruce-Aging'!#REF!</definedName>
    <definedName name="__________DAT6">'[2]Cruce-Aging'!#REF!</definedName>
    <definedName name="__________DAT7">'[2]Cruce-Aging'!#REF!</definedName>
    <definedName name="__________DAT8">'[2]Cruce-Aging'!#REF!</definedName>
    <definedName name="_________DAT1">'[1]1211600001'!#REF!</definedName>
    <definedName name="_________DAT10">'[2]Cruce-Aging'!#REF!</definedName>
    <definedName name="_________DAT11">'[2]Cruce-Aging'!#REF!</definedName>
    <definedName name="_________DAT12">'[2]Cruce-Aging'!#REF!</definedName>
    <definedName name="_________DAT13">'[2]Cruce-Aging'!#REF!</definedName>
    <definedName name="_________DAT14">'[2]Cruce-Aging'!#REF!</definedName>
    <definedName name="_________DAT15">'[2]Cruce-Aging'!#REF!</definedName>
    <definedName name="_________DAT16">'[2]Cruce-Aging'!#REF!</definedName>
    <definedName name="_________DAT17">'[2]Cruce-Aging'!#REF!</definedName>
    <definedName name="_________DAT18">'[2]Cruce-Aging'!#REF!</definedName>
    <definedName name="_________DAT19">'[3]diferencia cbio prest'!#REF!</definedName>
    <definedName name="_________DAT2">'[2]Cruce-Aging'!#REF!</definedName>
    <definedName name="_________DAT20">'[3]diferencia cbio prest'!#REF!</definedName>
    <definedName name="_________DAT24" localSheetId="17">#REF!</definedName>
    <definedName name="_________DAT24">#REF!</definedName>
    <definedName name="_________DAT3">'[2]Cruce-Aging'!#REF!</definedName>
    <definedName name="_________DAT4">'[2]Cruce-Aging'!#REF!</definedName>
    <definedName name="_________DAT5">'[2]Cruce-Aging'!#REF!</definedName>
    <definedName name="_________DAT6">'[2]Cruce-Aging'!#REF!</definedName>
    <definedName name="_________DAT7">'[2]Cruce-Aging'!#REF!</definedName>
    <definedName name="_________DAT8">'[2]Cruce-Aging'!#REF!</definedName>
    <definedName name="_________DAT9">'[2]Cruce-Aging'!#REF!</definedName>
    <definedName name="_________dic93" localSheetId="17">#REF!</definedName>
    <definedName name="_________dic93">#REF!</definedName>
    <definedName name="_________dic94" localSheetId="17">#REF!</definedName>
    <definedName name="_________dic94">#REF!</definedName>
    <definedName name="_________jun93" localSheetId="17">#REF!</definedName>
    <definedName name="_________jun93">#REF!</definedName>
    <definedName name="_________jun94" localSheetId="17">#REF!</definedName>
    <definedName name="_________jun94">#REF!</definedName>
    <definedName name="_________jun95" localSheetId="17">#REF!</definedName>
    <definedName name="_________jun95">#REF!</definedName>
    <definedName name="_________mar94" localSheetId="17">#REF!</definedName>
    <definedName name="_________mar94">#REF!</definedName>
    <definedName name="_________MAR95" localSheetId="17">#REF!</definedName>
    <definedName name="_________MAR95">#REF!</definedName>
    <definedName name="_________RIV2" localSheetId="17">'[4]Sarmiento 517'!#REF!</definedName>
    <definedName name="_________RIV2">'[4]Sarmiento 517'!#REF!</definedName>
    <definedName name="_________RIV3" localSheetId="17">'[4]Sarmiento 517'!#REF!</definedName>
    <definedName name="_________RIV3">'[4]Sarmiento 517'!#REF!</definedName>
    <definedName name="_________SAR10" localSheetId="17">'[4]Reconquista 823'!#REF!</definedName>
    <definedName name="_________SAR10">'[4]Reconquista 823'!#REF!</definedName>
    <definedName name="_________SAR5" localSheetId="17">'[4]Reconquista 823'!#REF!</definedName>
    <definedName name="_________SAR5">'[4]Reconquista 823'!#REF!</definedName>
    <definedName name="_________SAR80">'[4]Reconquista 823'!#REF!</definedName>
    <definedName name="_________set94" localSheetId="17">#REF!</definedName>
    <definedName name="_________set94">#REF!</definedName>
    <definedName name="_________set95" localSheetId="17">#REF!</definedName>
    <definedName name="_________set95">#REF!</definedName>
    <definedName name="________DAT1" localSheetId="17">'[1]1211600001'!#REF!</definedName>
    <definedName name="________DAT1">'[1]1211600001'!#REF!</definedName>
    <definedName name="________DAT10" localSheetId="17">'[2]Cruce-Aging'!#REF!</definedName>
    <definedName name="________DAT10">'[2]Cruce-Aging'!#REF!</definedName>
    <definedName name="________DAT11">'[2]Cruce-Aging'!#REF!</definedName>
    <definedName name="________DAT12">'[2]Cruce-Aging'!#REF!</definedName>
    <definedName name="________DAT13">'[2]Cruce-Aging'!#REF!</definedName>
    <definedName name="________DAT14">'[2]Cruce-Aging'!#REF!</definedName>
    <definedName name="________DAT15">'[2]Cruce-Aging'!#REF!</definedName>
    <definedName name="________DAT16">'[2]Cruce-Aging'!#REF!</definedName>
    <definedName name="________DAT17">'[2]Cruce-Aging'!#REF!</definedName>
    <definedName name="________DAT18">'[2]Cruce-Aging'!#REF!</definedName>
    <definedName name="________DAT19">'[3]diferencia cbio prest'!#REF!</definedName>
    <definedName name="________DAT2">'[2]Cruce-Aging'!#REF!</definedName>
    <definedName name="________DAT20">'[3]diferencia cbio prest'!#REF!</definedName>
    <definedName name="________DAT24" localSheetId="17">#REF!</definedName>
    <definedName name="________DAT24">#REF!</definedName>
    <definedName name="________DAT3">'[2]Cruce-Aging'!#REF!</definedName>
    <definedName name="________DAT4">'[2]Cruce-Aging'!#REF!</definedName>
    <definedName name="________DAT5">'[2]Cruce-Aging'!#REF!</definedName>
    <definedName name="________DAT6">'[2]Cruce-Aging'!#REF!</definedName>
    <definedName name="________DAT7">'[2]Cruce-Aging'!#REF!</definedName>
    <definedName name="________DAT8">'[2]Cruce-Aging'!#REF!</definedName>
    <definedName name="________DAT9">'[2]Cruce-Aging'!#REF!</definedName>
    <definedName name="________dic93" localSheetId="17">#REF!</definedName>
    <definedName name="________dic93">#REF!</definedName>
    <definedName name="________dic94" localSheetId="17">#REF!</definedName>
    <definedName name="________dic94">#REF!</definedName>
    <definedName name="________jun93" localSheetId="17">#REF!</definedName>
    <definedName name="________jun93">#REF!</definedName>
    <definedName name="________jun94" localSheetId="17">#REF!</definedName>
    <definedName name="________jun94">#REF!</definedName>
    <definedName name="________jun95" localSheetId="17">#REF!</definedName>
    <definedName name="________jun95">#REF!</definedName>
    <definedName name="________mar94" localSheetId="17">#REF!</definedName>
    <definedName name="________mar94">#REF!</definedName>
    <definedName name="________MAR95" localSheetId="17">#REF!</definedName>
    <definedName name="________MAR95">#REF!</definedName>
    <definedName name="________RIV2" localSheetId="17">'[4]Sarmiento 517'!#REF!</definedName>
    <definedName name="________RIV2">'[4]Sarmiento 517'!#REF!</definedName>
    <definedName name="________RIV3" localSheetId="17">'[4]Sarmiento 517'!#REF!</definedName>
    <definedName name="________RIV3">'[4]Sarmiento 517'!#REF!</definedName>
    <definedName name="________SAR10" localSheetId="17">'[4]Reconquista 823'!#REF!</definedName>
    <definedName name="________SAR10">'[4]Reconquista 823'!#REF!</definedName>
    <definedName name="________SAR5" localSheetId="17">'[4]Reconquista 823'!#REF!</definedName>
    <definedName name="________SAR5">'[4]Reconquista 823'!#REF!</definedName>
    <definedName name="________SAR80">'[4]Reconquista 823'!#REF!</definedName>
    <definedName name="________set94" localSheetId="17">#REF!</definedName>
    <definedName name="________set94">#REF!</definedName>
    <definedName name="________set95" localSheetId="17">#REF!</definedName>
    <definedName name="________set95">#REF!</definedName>
    <definedName name="_______DAT1" localSheetId="17">'[1]1211600001'!#REF!</definedName>
    <definedName name="_______DAT1">'[1]1211600001'!#REF!</definedName>
    <definedName name="_______DAT10" localSheetId="17">'[2]Cruce-Aging'!#REF!</definedName>
    <definedName name="_______DAT10">'[2]Cruce-Aging'!#REF!</definedName>
    <definedName name="_______DAT11">'[2]Cruce-Aging'!#REF!</definedName>
    <definedName name="_______DAT12">'[2]Cruce-Aging'!#REF!</definedName>
    <definedName name="_______DAT13">'[2]Cruce-Aging'!#REF!</definedName>
    <definedName name="_______DAT14">'[2]Cruce-Aging'!#REF!</definedName>
    <definedName name="_______DAT15">'[2]Cruce-Aging'!#REF!</definedName>
    <definedName name="_______DAT16">'[2]Cruce-Aging'!#REF!</definedName>
    <definedName name="_______DAT17">'[2]Cruce-Aging'!#REF!</definedName>
    <definedName name="_______DAT18">'[2]Cruce-Aging'!#REF!</definedName>
    <definedName name="_______DAT19">'[3]diferencia cbio prest'!#REF!</definedName>
    <definedName name="_______DAT2">'[2]Cruce-Aging'!#REF!</definedName>
    <definedName name="_______DAT20">'[3]diferencia cbio prest'!#REF!</definedName>
    <definedName name="_______DAT21" localSheetId="17">#REF!</definedName>
    <definedName name="_______DAT21">#REF!</definedName>
    <definedName name="_______DAT22" localSheetId="17">#REF!</definedName>
    <definedName name="_______DAT22">#REF!</definedName>
    <definedName name="_______DAT23" localSheetId="17">#REF!</definedName>
    <definedName name="_______DAT23">#REF!</definedName>
    <definedName name="_______DAT24" localSheetId="17">#REF!</definedName>
    <definedName name="_______DAT24">#REF!</definedName>
    <definedName name="_______DAT25" localSheetId="17">#REF!</definedName>
    <definedName name="_______DAT25">#REF!</definedName>
    <definedName name="_______DAT26" localSheetId="17">#REF!</definedName>
    <definedName name="_______DAT26">#REF!</definedName>
    <definedName name="_______DAT27" localSheetId="17">#REF!</definedName>
    <definedName name="_______DAT27">#REF!</definedName>
    <definedName name="_______DAT28" localSheetId="17">#REF!</definedName>
    <definedName name="_______DAT28">#REF!</definedName>
    <definedName name="_______DAT29" localSheetId="17">#REF!</definedName>
    <definedName name="_______DAT29">#REF!</definedName>
    <definedName name="_______DAT3" localSheetId="17">'[2]Cruce-Aging'!#REF!</definedName>
    <definedName name="_______DAT3">'[2]Cruce-Aging'!#REF!</definedName>
    <definedName name="_______DAT30" localSheetId="17">#REF!</definedName>
    <definedName name="_______DAT30">#REF!</definedName>
    <definedName name="_______DAT31" localSheetId="17">#REF!</definedName>
    <definedName name="_______DAT31">#REF!</definedName>
    <definedName name="_______DAT4" localSheetId="17">'[2]Cruce-Aging'!#REF!</definedName>
    <definedName name="_______DAT4">'[2]Cruce-Aging'!#REF!</definedName>
    <definedName name="_______DAT5" localSheetId="17">'[2]Cruce-Aging'!#REF!</definedName>
    <definedName name="_______DAT5">'[2]Cruce-Aging'!#REF!</definedName>
    <definedName name="_______DAT6" localSheetId="17">'[2]Cruce-Aging'!#REF!</definedName>
    <definedName name="_______DAT6">'[2]Cruce-Aging'!#REF!</definedName>
    <definedName name="_______DAT7" localSheetId="17">'[2]Cruce-Aging'!#REF!</definedName>
    <definedName name="_______DAT7">'[2]Cruce-Aging'!#REF!</definedName>
    <definedName name="_______DAT8" localSheetId="17">'[2]Cruce-Aging'!#REF!</definedName>
    <definedName name="_______DAT8">'[2]Cruce-Aging'!#REF!</definedName>
    <definedName name="_______DAT9">'[2]Cruce-Aging'!#REF!</definedName>
    <definedName name="_______dic20" localSheetId="17">#REF!</definedName>
    <definedName name="_______dic20">#REF!</definedName>
    <definedName name="_______dic93" localSheetId="17">#REF!</definedName>
    <definedName name="_______dic93">#REF!</definedName>
    <definedName name="_______dic94" localSheetId="17">#REF!</definedName>
    <definedName name="_______dic94">#REF!</definedName>
    <definedName name="_______jun93" localSheetId="17">#REF!</definedName>
    <definedName name="_______jun93">#REF!</definedName>
    <definedName name="_______jun94" localSheetId="17">#REF!</definedName>
    <definedName name="_______jun94">#REF!</definedName>
    <definedName name="_______jun95" localSheetId="17">#REF!</definedName>
    <definedName name="_______jun95">#REF!</definedName>
    <definedName name="_______mar94" localSheetId="17">#REF!</definedName>
    <definedName name="_______mar94">#REF!</definedName>
    <definedName name="_______MAR95" localSheetId="17">#REF!</definedName>
    <definedName name="_______MAR95">#REF!</definedName>
    <definedName name="_______res12">'[5]Datos del Balance'!$B$8</definedName>
    <definedName name="_______RIV2">'[4]Sarmiento 517'!#REF!</definedName>
    <definedName name="_______RIV3">'[4]Sarmiento 517'!#REF!</definedName>
    <definedName name="_______SAR10">'[4]Reconquista 823'!#REF!</definedName>
    <definedName name="_______SAR5">'[4]Reconquista 823'!#REF!</definedName>
    <definedName name="_______SAR80">'[4]Reconquista 823'!#REF!</definedName>
    <definedName name="_______set94" localSheetId="17">#REF!</definedName>
    <definedName name="_______set94">#REF!</definedName>
    <definedName name="_______set95" localSheetId="17">#REF!</definedName>
    <definedName name="_______set95">#REF!</definedName>
    <definedName name="______ABR95">'[6]Bs.Uso Trim.'!$Z$8</definedName>
    <definedName name="______DAT1" localSheetId="17">#REF!</definedName>
    <definedName name="______DAT1">#REF!</definedName>
    <definedName name="______DAT10" localSheetId="17">#REF!</definedName>
    <definedName name="______DAT10">#REF!</definedName>
    <definedName name="______DAT11" localSheetId="17">#REF!</definedName>
    <definedName name="______DAT11">#REF!</definedName>
    <definedName name="______DAT12" localSheetId="17">#REF!</definedName>
    <definedName name="______DAT12">#REF!</definedName>
    <definedName name="______DAT13" localSheetId="17">#REF!</definedName>
    <definedName name="______DAT13">#REF!</definedName>
    <definedName name="______DAT14" localSheetId="17">#REF!</definedName>
    <definedName name="______DAT14">#REF!</definedName>
    <definedName name="______DAT15" localSheetId="17">#REF!</definedName>
    <definedName name="______DAT15">#REF!</definedName>
    <definedName name="______DAT16" localSheetId="17">#REF!</definedName>
    <definedName name="______DAT16">#REF!</definedName>
    <definedName name="______DAT17" localSheetId="17">#REF!</definedName>
    <definedName name="______DAT17">#REF!</definedName>
    <definedName name="______DAT18" localSheetId="17">#REF!</definedName>
    <definedName name="______DAT18">#REF!</definedName>
    <definedName name="______DAT19" localSheetId="17">#REF!</definedName>
    <definedName name="______DAT19">#REF!</definedName>
    <definedName name="______DAT2" localSheetId="17">#REF!</definedName>
    <definedName name="______DAT2">#REF!</definedName>
    <definedName name="______DAT20" localSheetId="17">#REF!</definedName>
    <definedName name="______DAT20">#REF!</definedName>
    <definedName name="______DAT21" localSheetId="17">#REF!</definedName>
    <definedName name="______DAT21">#REF!</definedName>
    <definedName name="______DAT22" localSheetId="17">#REF!</definedName>
    <definedName name="______DAT22">#REF!</definedName>
    <definedName name="______DAT23" localSheetId="17">#REF!</definedName>
    <definedName name="______DAT23">#REF!</definedName>
    <definedName name="______DAT24" localSheetId="17">#REF!</definedName>
    <definedName name="______DAT24">#REF!</definedName>
    <definedName name="______DAT25" localSheetId="17">#REF!</definedName>
    <definedName name="______DAT25">#REF!</definedName>
    <definedName name="______DAT26" localSheetId="17">#REF!</definedName>
    <definedName name="______DAT26">#REF!</definedName>
    <definedName name="______DAT27" localSheetId="17">#REF!</definedName>
    <definedName name="______DAT27">#REF!</definedName>
    <definedName name="______DAT28" localSheetId="17">#REF!</definedName>
    <definedName name="______DAT28">#REF!</definedName>
    <definedName name="______DAT29" localSheetId="17">#REF!</definedName>
    <definedName name="______DAT29">#REF!</definedName>
    <definedName name="______DAT3" localSheetId="17">#REF!</definedName>
    <definedName name="______DAT3">#REF!</definedName>
    <definedName name="______DAT30" localSheetId="17">#REF!</definedName>
    <definedName name="______DAT30">#REF!</definedName>
    <definedName name="______DAT31" localSheetId="17">#REF!</definedName>
    <definedName name="______DAT31">#REF!</definedName>
    <definedName name="______DAT4" localSheetId="17">#REF!</definedName>
    <definedName name="______DAT4">#REF!</definedName>
    <definedName name="______DAT5" localSheetId="17">#REF!</definedName>
    <definedName name="______DAT5">#REF!</definedName>
    <definedName name="______DAT6" localSheetId="17">#REF!</definedName>
    <definedName name="______DAT6">#REF!</definedName>
    <definedName name="______DAT7" localSheetId="17">#REF!</definedName>
    <definedName name="______DAT7">#REF!</definedName>
    <definedName name="______DAT8" localSheetId="17">#REF!</definedName>
    <definedName name="______DAT8">#REF!</definedName>
    <definedName name="______DAT9" localSheetId="17">#REF!</definedName>
    <definedName name="______DAT9">#REF!</definedName>
    <definedName name="______dic20" localSheetId="17">#REF!</definedName>
    <definedName name="______dic20">#REF!</definedName>
    <definedName name="______dic93" localSheetId="17">#REF!</definedName>
    <definedName name="______dic93">#REF!</definedName>
    <definedName name="______dic94" localSheetId="17">#REF!</definedName>
    <definedName name="______dic94">#REF!</definedName>
    <definedName name="______ENE95">'[6]Bs.Uso Trim.'!$Z$5</definedName>
    <definedName name="______FEB95">'[6]Bs.Uso Trim.'!$Z$6</definedName>
    <definedName name="______jun93" localSheetId="17">#REF!</definedName>
    <definedName name="______jun93">#REF!</definedName>
    <definedName name="______jun94" localSheetId="17">#REF!</definedName>
    <definedName name="______jun94">#REF!</definedName>
    <definedName name="______jun95" localSheetId="17">#REF!</definedName>
    <definedName name="______jun95">#REF!</definedName>
    <definedName name="______mar94" localSheetId="17">#REF!</definedName>
    <definedName name="______mar94">#REF!</definedName>
    <definedName name="______MAR95" localSheetId="17">#REF!</definedName>
    <definedName name="______MAR95">#REF!</definedName>
    <definedName name="______MAY95">'[6]Bs.Uso Trim.'!$Z$9</definedName>
    <definedName name="______res12">'[5]Datos del Balance'!$B$8</definedName>
    <definedName name="______RIV2">'[4]Sarmiento 517'!#REF!</definedName>
    <definedName name="______RIV3">'[4]Sarmiento 517'!#REF!</definedName>
    <definedName name="______SAR10">'[4]Reconquista 823'!#REF!</definedName>
    <definedName name="______SAR5">'[4]Reconquista 823'!#REF!</definedName>
    <definedName name="______SAR80">'[4]Reconquista 823'!#REF!</definedName>
    <definedName name="______set94" localSheetId="17">#REF!</definedName>
    <definedName name="______set94">#REF!</definedName>
    <definedName name="______set95" localSheetId="17">#REF!</definedName>
    <definedName name="______set95">#REF!</definedName>
    <definedName name="_____ABR95">'[6]Bs.Uso Trim.'!$Z$8</definedName>
    <definedName name="_____DAT1" localSheetId="17">#REF!</definedName>
    <definedName name="_____DAT1">#REF!</definedName>
    <definedName name="_____DAT10" localSheetId="17">#REF!</definedName>
    <definedName name="_____DAT10">#REF!</definedName>
    <definedName name="_____DAT11" localSheetId="17">#REF!</definedName>
    <definedName name="_____DAT11">#REF!</definedName>
    <definedName name="_____DAT12" localSheetId="17">#REF!</definedName>
    <definedName name="_____DAT12">#REF!</definedName>
    <definedName name="_____DAT13" localSheetId="17">#REF!</definedName>
    <definedName name="_____DAT13">#REF!</definedName>
    <definedName name="_____DAT14" localSheetId="17">#REF!</definedName>
    <definedName name="_____DAT14">#REF!</definedName>
    <definedName name="_____DAT15" localSheetId="17">#REF!</definedName>
    <definedName name="_____DAT15">#REF!</definedName>
    <definedName name="_____DAT16" localSheetId="17">#REF!</definedName>
    <definedName name="_____DAT16">#REF!</definedName>
    <definedName name="_____DAT17" localSheetId="17">#REF!</definedName>
    <definedName name="_____DAT17">#REF!</definedName>
    <definedName name="_____DAT18" localSheetId="17">#REF!</definedName>
    <definedName name="_____DAT18">#REF!</definedName>
    <definedName name="_____DAT19" localSheetId="17">#REF!</definedName>
    <definedName name="_____DAT19">#REF!</definedName>
    <definedName name="_____DAT2" localSheetId="17">#REF!</definedName>
    <definedName name="_____DAT2">#REF!</definedName>
    <definedName name="_____DAT20" localSheetId="17">#REF!</definedName>
    <definedName name="_____DAT20">#REF!</definedName>
    <definedName name="_____DAT21" localSheetId="17">#REF!</definedName>
    <definedName name="_____DAT21">#REF!</definedName>
    <definedName name="_____DAT22" localSheetId="17">#REF!</definedName>
    <definedName name="_____DAT22">#REF!</definedName>
    <definedName name="_____DAT23" localSheetId="17">#REF!</definedName>
    <definedName name="_____DAT23">#REF!</definedName>
    <definedName name="_____DAT24" localSheetId="17">#REF!</definedName>
    <definedName name="_____DAT24">#REF!</definedName>
    <definedName name="_____DAT25" localSheetId="17">#REF!</definedName>
    <definedName name="_____DAT25">#REF!</definedName>
    <definedName name="_____DAT26" localSheetId="17">#REF!</definedName>
    <definedName name="_____DAT26">#REF!</definedName>
    <definedName name="_____DAT27" localSheetId="17">#REF!</definedName>
    <definedName name="_____DAT27">#REF!</definedName>
    <definedName name="_____DAT28" localSheetId="17">#REF!</definedName>
    <definedName name="_____DAT28">#REF!</definedName>
    <definedName name="_____DAT29" localSheetId="17">#REF!</definedName>
    <definedName name="_____DAT29">#REF!</definedName>
    <definedName name="_____DAT3" localSheetId="17">#REF!</definedName>
    <definedName name="_____DAT3">#REF!</definedName>
    <definedName name="_____DAT30" localSheetId="17">#REF!</definedName>
    <definedName name="_____DAT30">#REF!</definedName>
    <definedName name="_____DAT31" localSheetId="17">#REF!</definedName>
    <definedName name="_____DAT31">#REF!</definedName>
    <definedName name="_____DAT4" localSheetId="17">#REF!</definedName>
    <definedName name="_____DAT4">#REF!</definedName>
    <definedName name="_____DAT5" localSheetId="17">#REF!</definedName>
    <definedName name="_____DAT5">#REF!</definedName>
    <definedName name="_____DAT6" localSheetId="17">#REF!</definedName>
    <definedName name="_____DAT6">#REF!</definedName>
    <definedName name="_____DAT7" localSheetId="17">#REF!</definedName>
    <definedName name="_____DAT7">#REF!</definedName>
    <definedName name="_____DAT8" localSheetId="17">#REF!</definedName>
    <definedName name="_____DAT8">#REF!</definedName>
    <definedName name="_____DAT9" localSheetId="17">#REF!</definedName>
    <definedName name="_____DAT9">#REF!</definedName>
    <definedName name="_____dic20" localSheetId="17">#REF!</definedName>
    <definedName name="_____dic20">#REF!</definedName>
    <definedName name="_____dic93" localSheetId="17">#REF!</definedName>
    <definedName name="_____dic93">#REF!</definedName>
    <definedName name="_____dic94" localSheetId="17">#REF!</definedName>
    <definedName name="_____dic94">#REF!</definedName>
    <definedName name="_____ENE95">'[6]Bs.Uso Trim.'!$Z$5</definedName>
    <definedName name="_____FEB95">'[6]Bs.Uso Trim.'!$Z$6</definedName>
    <definedName name="_____jun93" localSheetId="17">#REF!</definedName>
    <definedName name="_____jun93">#REF!</definedName>
    <definedName name="_____jun94" localSheetId="17">#REF!</definedName>
    <definedName name="_____jun94">#REF!</definedName>
    <definedName name="_____jun95" localSheetId="17">#REF!</definedName>
    <definedName name="_____jun95">#REF!</definedName>
    <definedName name="_____mar94" localSheetId="17">#REF!</definedName>
    <definedName name="_____mar94">#REF!</definedName>
    <definedName name="_____MAR95" localSheetId="17">#REF!</definedName>
    <definedName name="_____MAR95">#REF!</definedName>
    <definedName name="_____MAY95">'[6]Bs.Uso Trim.'!$Z$9</definedName>
    <definedName name="_____res12">'[5]Datos del Balance'!$B$8</definedName>
    <definedName name="_____RIV2">'[4]Sarmiento 517'!#REF!</definedName>
    <definedName name="_____RIV3">'[4]Sarmiento 517'!#REF!</definedName>
    <definedName name="_____SAR10">'[4]Reconquista 823'!#REF!</definedName>
    <definedName name="_____SAR5">'[4]Reconquista 823'!#REF!</definedName>
    <definedName name="_____SAR80">'[4]Reconquista 823'!#REF!</definedName>
    <definedName name="_____set94" localSheetId="17">#REF!</definedName>
    <definedName name="_____set94">#REF!</definedName>
    <definedName name="_____set95" localSheetId="17">#REF!</definedName>
    <definedName name="_____set95">#REF!</definedName>
    <definedName name="____ABR95">'[6]Bs.Uso Trim.'!$Z$8</definedName>
    <definedName name="____DAT1" localSheetId="17">#REF!</definedName>
    <definedName name="____DAT1">#REF!</definedName>
    <definedName name="____DAT10" localSheetId="17">#REF!</definedName>
    <definedName name="____DAT10">#REF!</definedName>
    <definedName name="____DAT11" localSheetId="17">#REF!</definedName>
    <definedName name="____DAT11">#REF!</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 localSheetId="17">#REF!</definedName>
    <definedName name="____DAT15">#REF!</definedName>
    <definedName name="____DAT16" localSheetId="17">#REF!</definedName>
    <definedName name="____DAT16">#REF!</definedName>
    <definedName name="____DAT17" localSheetId="17">#REF!</definedName>
    <definedName name="____DAT17">#REF!</definedName>
    <definedName name="____DAT18" localSheetId="17">#REF!</definedName>
    <definedName name="____DAT18">#REF!</definedName>
    <definedName name="____DAT19" localSheetId="17">#REF!</definedName>
    <definedName name="____DAT19">#REF!</definedName>
    <definedName name="____DAT2" localSheetId="17">#REF!</definedName>
    <definedName name="____DAT2">#REF!</definedName>
    <definedName name="____DAT20" localSheetId="17">#REF!</definedName>
    <definedName name="____DAT20">#REF!</definedName>
    <definedName name="____DAT21" localSheetId="17">#REF!</definedName>
    <definedName name="____DAT21">#REF!</definedName>
    <definedName name="____DAT22" localSheetId="17">#REF!</definedName>
    <definedName name="____DAT22">#REF!</definedName>
    <definedName name="____DAT23" localSheetId="17">#REF!</definedName>
    <definedName name="____DAT23">#REF!</definedName>
    <definedName name="____DAT24" localSheetId="17">#REF!</definedName>
    <definedName name="____DAT24">#REF!</definedName>
    <definedName name="____DAT25" localSheetId="17">#REF!</definedName>
    <definedName name="____DAT25">#REF!</definedName>
    <definedName name="____DAT26" localSheetId="17">#REF!</definedName>
    <definedName name="____DAT26">#REF!</definedName>
    <definedName name="____DAT27" localSheetId="17">#REF!</definedName>
    <definedName name="____DAT27">#REF!</definedName>
    <definedName name="____DAT28" localSheetId="17">#REF!</definedName>
    <definedName name="____DAT28">#REF!</definedName>
    <definedName name="____DAT29" localSheetId="17">#REF!</definedName>
    <definedName name="____DAT29">#REF!</definedName>
    <definedName name="____DAT3" localSheetId="17">#REF!</definedName>
    <definedName name="____DAT3">#REF!</definedName>
    <definedName name="____DAT30" localSheetId="17">#REF!</definedName>
    <definedName name="____DAT30">#REF!</definedName>
    <definedName name="____DAT31" localSheetId="17">#REF!</definedName>
    <definedName name="____DAT31">#REF!</definedName>
    <definedName name="____DAT32" localSheetId="17">#REF!</definedName>
    <definedName name="____DAT32">#REF!</definedName>
    <definedName name="____DAT33" localSheetId="17">#REF!</definedName>
    <definedName name="____DAT33">#REF!</definedName>
    <definedName name="____DAT34" localSheetId="17">#REF!</definedName>
    <definedName name="____DAT34">#REF!</definedName>
    <definedName name="____DAT4" localSheetId="17">#REF!</definedName>
    <definedName name="____DAT4">#REF!</definedName>
    <definedName name="____DAT5" localSheetId="17">#REF!</definedName>
    <definedName name="____DAT5">#REF!</definedName>
    <definedName name="____DAT6" localSheetId="17">#REF!</definedName>
    <definedName name="____DAT6">#REF!</definedName>
    <definedName name="____DAT7" localSheetId="17">#REF!</definedName>
    <definedName name="____DAT7">#REF!</definedName>
    <definedName name="____DAT8" localSheetId="17">#REF!</definedName>
    <definedName name="____DAT8">#REF!</definedName>
    <definedName name="____DAT9" localSheetId="17">#REF!</definedName>
    <definedName name="____DAT9">#REF!</definedName>
    <definedName name="____dic20" localSheetId="17">#REF!</definedName>
    <definedName name="____dic20">#REF!</definedName>
    <definedName name="____dic93" localSheetId="17">#REF!</definedName>
    <definedName name="____dic93">#REF!</definedName>
    <definedName name="____dic94" localSheetId="17">#REF!</definedName>
    <definedName name="____dic94">#REF!</definedName>
    <definedName name="____ENE95">'[6]Bs.Uso Trim.'!$Z$5</definedName>
    <definedName name="____FEB95">'[6]Bs.Uso Trim.'!$Z$6</definedName>
    <definedName name="____jun93" localSheetId="17">#REF!</definedName>
    <definedName name="____jun93">#REF!</definedName>
    <definedName name="____jun94" localSheetId="17">#REF!</definedName>
    <definedName name="____jun94">#REF!</definedName>
    <definedName name="____jun95" localSheetId="17">#REF!</definedName>
    <definedName name="____jun95">#REF!</definedName>
    <definedName name="____mar94" localSheetId="17">#REF!</definedName>
    <definedName name="____mar94">#REF!</definedName>
    <definedName name="____MAR95" localSheetId="17">#REF!</definedName>
    <definedName name="____MAR95">#REF!</definedName>
    <definedName name="____MAY95">'[6]Bs.Uso Trim.'!$Z$9</definedName>
    <definedName name="____res12">'[5]Datos del Balance'!$B$8</definedName>
    <definedName name="____RIV2" localSheetId="17">#REF!</definedName>
    <definedName name="____RIV2">#REF!</definedName>
    <definedName name="____RIV3" localSheetId="17">#REF!</definedName>
    <definedName name="____RIV3">#REF!</definedName>
    <definedName name="____SAR10" localSheetId="17">#REF!</definedName>
    <definedName name="____SAR10">#REF!</definedName>
    <definedName name="____SAR5" localSheetId="17">#REF!</definedName>
    <definedName name="____SAR5">#REF!</definedName>
    <definedName name="____SAR80" localSheetId="17">#REF!</definedName>
    <definedName name="____SAR80">#REF!</definedName>
    <definedName name="____set94" localSheetId="17">#REF!</definedName>
    <definedName name="____set94">#REF!</definedName>
    <definedName name="____set95" localSheetId="17">#REF!</definedName>
    <definedName name="____set95">#REF!</definedName>
    <definedName name="____TPy530231">'[7]#REF'!$A$4</definedName>
    <definedName name="___ABR95">'[6]Bs.Uso Trim.'!$Z$8</definedName>
    <definedName name="___DAT1" localSheetId="17">#REF!</definedName>
    <definedName name="___DAT1">#REF!</definedName>
    <definedName name="___DAT10" localSheetId="17">#REF!</definedName>
    <definedName name="___DAT10">#REF!</definedName>
    <definedName name="___DAT11" localSheetId="17">#REF!</definedName>
    <definedName name="___DAT11">#REF!</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 localSheetId="17">#REF!</definedName>
    <definedName name="___DAT15">#REF!</definedName>
    <definedName name="___DAT16" localSheetId="17">#REF!</definedName>
    <definedName name="___DAT16">#REF!</definedName>
    <definedName name="___DAT17" localSheetId="17">#REF!</definedName>
    <definedName name="___DAT17">#REF!</definedName>
    <definedName name="___DAT18" localSheetId="17">#REF!</definedName>
    <definedName name="___DAT18">#REF!</definedName>
    <definedName name="___DAT19" localSheetId="17">#REF!</definedName>
    <definedName name="___DAT19">#REF!</definedName>
    <definedName name="___DAT2" localSheetId="17">#REF!</definedName>
    <definedName name="___DAT2">#REF!</definedName>
    <definedName name="___DAT20" localSheetId="17">#REF!</definedName>
    <definedName name="___DAT20">#REF!</definedName>
    <definedName name="___DAT21" localSheetId="17">#REF!</definedName>
    <definedName name="___DAT21">#REF!</definedName>
    <definedName name="___DAT22" localSheetId="17">#REF!</definedName>
    <definedName name="___DAT22">#REF!</definedName>
    <definedName name="___DAT23" localSheetId="17">#REF!</definedName>
    <definedName name="___DAT23">#REF!</definedName>
    <definedName name="___DAT24" localSheetId="17">#REF!</definedName>
    <definedName name="___DAT24">#REF!</definedName>
    <definedName name="___DAT25" localSheetId="17">#REF!</definedName>
    <definedName name="___DAT25">#REF!</definedName>
    <definedName name="___DAT26" localSheetId="17">#REF!</definedName>
    <definedName name="___DAT26">#REF!</definedName>
    <definedName name="___DAT27" localSheetId="17">#REF!</definedName>
    <definedName name="___DAT27">#REF!</definedName>
    <definedName name="___DAT28" localSheetId="17">#REF!</definedName>
    <definedName name="___DAT28">#REF!</definedName>
    <definedName name="___DAT29" localSheetId="17">#REF!</definedName>
    <definedName name="___DAT29">#REF!</definedName>
    <definedName name="___DAT3" localSheetId="17">#REF!</definedName>
    <definedName name="___DAT3">#REF!</definedName>
    <definedName name="___DAT30" localSheetId="17">#REF!</definedName>
    <definedName name="___DAT30">#REF!</definedName>
    <definedName name="___DAT31" localSheetId="17">#REF!</definedName>
    <definedName name="___DAT31">#REF!</definedName>
    <definedName name="___DAT32" localSheetId="17">#REF!</definedName>
    <definedName name="___DAT32">#REF!</definedName>
    <definedName name="___DAT33" localSheetId="17">#REF!</definedName>
    <definedName name="___DAT33">#REF!</definedName>
    <definedName name="___DAT34" localSheetId="17">#REF!</definedName>
    <definedName name="___DAT34">#REF!</definedName>
    <definedName name="___DAT4" localSheetId="17">#REF!</definedName>
    <definedName name="___DAT4">#REF!</definedName>
    <definedName name="___DAT5" localSheetId="17">#REF!</definedName>
    <definedName name="___DAT5">#REF!</definedName>
    <definedName name="___DAT6" localSheetId="17">#REF!</definedName>
    <definedName name="___DAT6">#REF!</definedName>
    <definedName name="___DAT7" localSheetId="17">#REF!</definedName>
    <definedName name="___DAT7">#REF!</definedName>
    <definedName name="___DAT8" localSheetId="17">#REF!</definedName>
    <definedName name="___DAT8">#REF!</definedName>
    <definedName name="___DAT9" localSheetId="17">#REF!</definedName>
    <definedName name="___DAT9">#REF!</definedName>
    <definedName name="___dic20" localSheetId="17">#REF!</definedName>
    <definedName name="___dic20">#REF!</definedName>
    <definedName name="___dic93" localSheetId="17">#REF!</definedName>
    <definedName name="___dic93">#REF!</definedName>
    <definedName name="___dic94" localSheetId="17">#REF!</definedName>
    <definedName name="___dic94">#REF!</definedName>
    <definedName name="___ENE95">'[6]Bs.Uso Trim.'!$Z$5</definedName>
    <definedName name="___FEB95">'[6]Bs.Uso Trim.'!$Z$6</definedName>
    <definedName name="___jun93" localSheetId="17">#REF!</definedName>
    <definedName name="___jun93">#REF!</definedName>
    <definedName name="___jun94" localSheetId="17">#REF!</definedName>
    <definedName name="___jun94">#REF!</definedName>
    <definedName name="___jun95" localSheetId="17">#REF!</definedName>
    <definedName name="___jun95">#REF!</definedName>
    <definedName name="___mac5" localSheetId="17">#REF!</definedName>
    <definedName name="___mac5">#REF!</definedName>
    <definedName name="___mar94" localSheetId="17">#REF!</definedName>
    <definedName name="___mar94">#REF!</definedName>
    <definedName name="___MAR95" localSheetId="17">#REF!</definedName>
    <definedName name="___MAR95">#REF!</definedName>
    <definedName name="___MAY95">'[6]Bs.Uso Trim.'!$Z$9</definedName>
    <definedName name="___res12">'[5]Datos del Balance'!$B$8</definedName>
    <definedName name="___RES2" localSheetId="17">#REF!</definedName>
    <definedName name="___RES2">#REF!</definedName>
    <definedName name="___RIV2" localSheetId="17">#REF!</definedName>
    <definedName name="___RIV2">#REF!</definedName>
    <definedName name="___RIV3" localSheetId="17">#REF!</definedName>
    <definedName name="___RIV3">#REF!</definedName>
    <definedName name="___SAR10" localSheetId="17">#REF!</definedName>
    <definedName name="___SAR10">#REF!</definedName>
    <definedName name="___SAR5" localSheetId="17">#REF!</definedName>
    <definedName name="___SAR5">#REF!</definedName>
    <definedName name="___SAR80" localSheetId="17">#REF!</definedName>
    <definedName name="___SAR80">#REF!</definedName>
    <definedName name="___set94" localSheetId="17">#REF!</definedName>
    <definedName name="___set94">#REF!</definedName>
    <definedName name="___set95" localSheetId="17">#REF!</definedName>
    <definedName name="___set95">#REF!</definedName>
    <definedName name="___TC2" localSheetId="17">#REF!</definedName>
    <definedName name="___TC2">#REF!</definedName>
    <definedName name="___TPy530231">'[7]#REF'!$A$4</definedName>
    <definedName name="__ABR95">'[6]Bs.Uso Trim.'!$Z$8</definedName>
    <definedName name="__DAT1" localSheetId="17">#REF!</definedName>
    <definedName name="__DAT1">#REF!</definedName>
    <definedName name="__DAT10" localSheetId="17">#REF!</definedName>
    <definedName name="__DAT10">#REF!</definedName>
    <definedName name="__DAT11" localSheetId="17">#REF!</definedName>
    <definedName name="__DAT11">#REF!</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 localSheetId="17">#REF!</definedName>
    <definedName name="__DAT15">#REF!</definedName>
    <definedName name="__DAT16" localSheetId="17">#REF!</definedName>
    <definedName name="__DAT16">#REF!</definedName>
    <definedName name="__DAT17" localSheetId="17">#REF!</definedName>
    <definedName name="__DAT17">#REF!</definedName>
    <definedName name="__DAT18" localSheetId="17">#REF!</definedName>
    <definedName name="__DAT18">#REF!</definedName>
    <definedName name="__DAT19" localSheetId="17">#REF!</definedName>
    <definedName name="__DAT19">#REF!</definedName>
    <definedName name="__DAT2" localSheetId="17">#REF!</definedName>
    <definedName name="__DAT2">#REF!</definedName>
    <definedName name="__DAT20" localSheetId="17">#REF!</definedName>
    <definedName name="__DAT20">#REF!</definedName>
    <definedName name="__DAT21" localSheetId="17">#REF!</definedName>
    <definedName name="__DAT21">#REF!</definedName>
    <definedName name="__DAT22" localSheetId="17">#REF!</definedName>
    <definedName name="__DAT22">#REF!</definedName>
    <definedName name="__DAT23" localSheetId="17">#REF!</definedName>
    <definedName name="__DAT23">#REF!</definedName>
    <definedName name="__dat2323" localSheetId="17">#REF!</definedName>
    <definedName name="__dat2323">#REF!</definedName>
    <definedName name="__DAT24" localSheetId="17">#REF!</definedName>
    <definedName name="__DAT24">#REF!</definedName>
    <definedName name="__DAT25" localSheetId="17">#REF!</definedName>
    <definedName name="__DAT25">#REF!</definedName>
    <definedName name="__DAT26" localSheetId="17">#REF!</definedName>
    <definedName name="__DAT26">#REF!</definedName>
    <definedName name="__DAT27" localSheetId="17">#REF!</definedName>
    <definedName name="__DAT27">#REF!</definedName>
    <definedName name="__DAT28" localSheetId="17">#REF!</definedName>
    <definedName name="__DAT28">#REF!</definedName>
    <definedName name="__DAT29" localSheetId="17">#REF!</definedName>
    <definedName name="__DAT29">#REF!</definedName>
    <definedName name="__DAT3" localSheetId="17">#REF!</definedName>
    <definedName name="__DAT3">#REF!</definedName>
    <definedName name="__DAT30" localSheetId="17">#REF!</definedName>
    <definedName name="__DAT30">#REF!</definedName>
    <definedName name="__DAT31" localSheetId="17">#REF!</definedName>
    <definedName name="__DAT31">#REF!</definedName>
    <definedName name="__DAT32" localSheetId="17">#REF!</definedName>
    <definedName name="__DAT32">#REF!</definedName>
    <definedName name="__DAT33" localSheetId="17">#REF!</definedName>
    <definedName name="__DAT33">#REF!</definedName>
    <definedName name="__DAT34" localSheetId="17">#REF!</definedName>
    <definedName name="__DAT34">#REF!</definedName>
    <definedName name="__DAT4" localSheetId="17">#REF!</definedName>
    <definedName name="__DAT4">#REF!</definedName>
    <definedName name="__DAT5" localSheetId="17">#REF!</definedName>
    <definedName name="__DAT5">#REF!</definedName>
    <definedName name="__DAT6" localSheetId="17">#REF!</definedName>
    <definedName name="__DAT6">#REF!</definedName>
    <definedName name="__DAT7" localSheetId="17">#REF!</definedName>
    <definedName name="__DAT7">#REF!</definedName>
    <definedName name="__DAT8" localSheetId="17">#REF!</definedName>
    <definedName name="__DAT8">#REF!</definedName>
    <definedName name="__DAT9" localSheetId="17">#REF!</definedName>
    <definedName name="__DAT9">#REF!</definedName>
    <definedName name="__dic20" localSheetId="17">#REF!</definedName>
    <definedName name="__dic20">#REF!</definedName>
    <definedName name="__dic93" localSheetId="17">#REF!</definedName>
    <definedName name="__dic93">#REF!</definedName>
    <definedName name="__dic94" localSheetId="17">#REF!</definedName>
    <definedName name="__dic94">#REF!</definedName>
    <definedName name="__ENE95">'[6]Bs.Uso Trim.'!$Z$5</definedName>
    <definedName name="__FEB95">'[6]Bs.Uso Trim.'!$Z$6</definedName>
    <definedName name="__jun93" localSheetId="17">#REF!</definedName>
    <definedName name="__jun93">#REF!</definedName>
    <definedName name="__jun94" localSheetId="17">#REF!</definedName>
    <definedName name="__jun94">#REF!</definedName>
    <definedName name="__jun95" localSheetId="17">#REF!</definedName>
    <definedName name="__jun95">#REF!</definedName>
    <definedName name="__mac5" localSheetId="17">#REF!</definedName>
    <definedName name="__mac5">#REF!</definedName>
    <definedName name="__mar94" localSheetId="17">#REF!</definedName>
    <definedName name="__mar94">#REF!</definedName>
    <definedName name="__MAR95" localSheetId="17">#REF!</definedName>
    <definedName name="__MAR95">#REF!</definedName>
    <definedName name="__MAY95">'[6]Bs.Uso Trim.'!$Z$9</definedName>
    <definedName name="__res12">'[5]Datos del Balance'!$B$8</definedName>
    <definedName name="__RES2" localSheetId="17">#REF!</definedName>
    <definedName name="__RES2">#REF!</definedName>
    <definedName name="__RIV2" localSheetId="17">#REF!</definedName>
    <definedName name="__RIV2">#REF!</definedName>
    <definedName name="__RIV3" localSheetId="17">#REF!</definedName>
    <definedName name="__RIV3">#REF!</definedName>
    <definedName name="__SAR10" localSheetId="17">#REF!</definedName>
    <definedName name="__SAR10">#REF!</definedName>
    <definedName name="__SAR5" localSheetId="17">#REF!</definedName>
    <definedName name="__SAR5">#REF!</definedName>
    <definedName name="__SAR80" localSheetId="17">#REF!</definedName>
    <definedName name="__SAR80">#REF!</definedName>
    <definedName name="__set94" localSheetId="17">#REF!</definedName>
    <definedName name="__set94">#REF!</definedName>
    <definedName name="__set95" localSheetId="17">#REF!</definedName>
    <definedName name="__set95">#REF!</definedName>
    <definedName name="__TC2" localSheetId="17">#REF!</definedName>
    <definedName name="__TC2">#REF!</definedName>
    <definedName name="__TPy530231">'[7]#REF'!$A$4</definedName>
    <definedName name="_1ANEX_A" localSheetId="17">#REF!</definedName>
    <definedName name="_1ANEX_A">#REF!</definedName>
    <definedName name="_2ANEX_A" localSheetId="17">#REF!</definedName>
    <definedName name="_2ANEX_A">#REF!</definedName>
    <definedName name="_2ANEX_H" localSheetId="17">#REF!</definedName>
    <definedName name="_2ANEX_H">#REF!</definedName>
    <definedName name="_4ANEX_H" localSheetId="17">#REF!</definedName>
    <definedName name="_4ANEX_H">#REF!</definedName>
    <definedName name="_ABR95">'[6]Bs.Uso Trim.'!$Z$8</definedName>
    <definedName name="_ARP99" localSheetId="17">#REF!</definedName>
    <definedName name="_ARP99">#REF!</definedName>
    <definedName name="_AUD99" localSheetId="17">#REF!</definedName>
    <definedName name="_AUD99">#REF!</definedName>
    <definedName name="_bce0399">'[8]CUENTAS SAP'!$A:$IV</definedName>
    <definedName name="_BRR99" localSheetId="17">#REF!</definedName>
    <definedName name="_BRR99">#REF!</definedName>
    <definedName name="_CAD99" localSheetId="17">#REF!</definedName>
    <definedName name="_CAD99">#REF!</definedName>
    <definedName name="_CDS1" localSheetId="17">#REF!</definedName>
    <definedName name="_CDS1">#REF!</definedName>
    <definedName name="_CDS2" localSheetId="17">#REF!</definedName>
    <definedName name="_CDS2">#REF!</definedName>
    <definedName name="_DAT1" localSheetId="17">#REF!</definedName>
    <definedName name="_DAT1">#REF!</definedName>
    <definedName name="_DAT10" localSheetId="17">#REF!</definedName>
    <definedName name="_DAT10">#REF!</definedName>
    <definedName name="_DAT11" localSheetId="17">#REF!</definedName>
    <definedName name="_DAT11">#REF!</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 localSheetId="17">#REF!</definedName>
    <definedName name="_DAT15">#REF!</definedName>
    <definedName name="_DAT16" localSheetId="17">#REF!</definedName>
    <definedName name="_DAT16">#REF!</definedName>
    <definedName name="_DAT17" localSheetId="17">#REF!</definedName>
    <definedName name="_DAT17">#REF!</definedName>
    <definedName name="_DAT18" localSheetId="17">#REF!</definedName>
    <definedName name="_DAT18">#REF!</definedName>
    <definedName name="_DAT19" localSheetId="17">#REF!</definedName>
    <definedName name="_DAT19">#REF!</definedName>
    <definedName name="_DAT2" localSheetId="17">#REF!</definedName>
    <definedName name="_DAT2">#REF!</definedName>
    <definedName name="_DAT20" localSheetId="17">#REF!</definedName>
    <definedName name="_DAT20">#REF!</definedName>
    <definedName name="_DAT21" localSheetId="17">#REF!</definedName>
    <definedName name="_DAT21">#REF!</definedName>
    <definedName name="_DAT22" localSheetId="17">#REF!</definedName>
    <definedName name="_DAT22">#REF!</definedName>
    <definedName name="_DAT23" localSheetId="17">#REF!</definedName>
    <definedName name="_DAT23">#REF!</definedName>
    <definedName name="_dat2323" localSheetId="17">#REF!</definedName>
    <definedName name="_dat2323">#REF!</definedName>
    <definedName name="_DAT24" localSheetId="17">#REF!</definedName>
    <definedName name="_DAT24">#REF!</definedName>
    <definedName name="_DAT25" localSheetId="17">#REF!</definedName>
    <definedName name="_DAT25">#REF!</definedName>
    <definedName name="_DAT26" localSheetId="17">#REF!</definedName>
    <definedName name="_DAT26">#REF!</definedName>
    <definedName name="_DAT27" localSheetId="17">#REF!</definedName>
    <definedName name="_DAT27">#REF!</definedName>
    <definedName name="_DAT28" localSheetId="17">#REF!</definedName>
    <definedName name="_DAT28">#REF!</definedName>
    <definedName name="_DAT29" localSheetId="17">#REF!</definedName>
    <definedName name="_DAT29">#REF!</definedName>
    <definedName name="_DAT3" localSheetId="17">#REF!</definedName>
    <definedName name="_DAT3">#REF!</definedName>
    <definedName name="_DAT30" localSheetId="17">#REF!</definedName>
    <definedName name="_DAT30">#REF!</definedName>
    <definedName name="_DAT31" localSheetId="17">#REF!</definedName>
    <definedName name="_DAT31">#REF!</definedName>
    <definedName name="_DAT32" localSheetId="17">#REF!</definedName>
    <definedName name="_DAT32">#REF!</definedName>
    <definedName name="_DAT33" localSheetId="17">#REF!</definedName>
    <definedName name="_DAT33">#REF!</definedName>
    <definedName name="_DAT34" localSheetId="17">#REF!</definedName>
    <definedName name="_DAT34">#REF!</definedName>
    <definedName name="_DAT4" localSheetId="17">#REF!</definedName>
    <definedName name="_DAT4">#REF!</definedName>
    <definedName name="_DAT5" localSheetId="17">#REF!</definedName>
    <definedName name="_DAT5">#REF!</definedName>
    <definedName name="_DAT6" localSheetId="17">#REF!</definedName>
    <definedName name="_DAT6">#REF!</definedName>
    <definedName name="_DAT7" localSheetId="17">#REF!</definedName>
    <definedName name="_DAT7">#REF!</definedName>
    <definedName name="_DAT8" localSheetId="17">#REF!</definedName>
    <definedName name="_DAT8">#REF!</definedName>
    <definedName name="_DAT9" localSheetId="17">#REF!</definedName>
    <definedName name="_DAT9">#REF!</definedName>
    <definedName name="_dic20" localSheetId="17">#REF!</definedName>
    <definedName name="_dic20">#REF!</definedName>
    <definedName name="_dic93" localSheetId="17">#REF!</definedName>
    <definedName name="_dic93">#REF!</definedName>
    <definedName name="_dic94" localSheetId="17">#REF!</definedName>
    <definedName name="_dic94">#REF!</definedName>
    <definedName name="_ENE95">'[6]Bs.Uso Trim.'!$Z$5</definedName>
    <definedName name="_FEB95">'[6]Bs.Uso Trim.'!$Z$6</definedName>
    <definedName name="_Fill" localSheetId="17" hidden="1">#REF!</definedName>
    <definedName name="_Fill" hidden="1">#REF!</definedName>
    <definedName name="_xlnm._FilterDatabase" localSheetId="2" hidden="1">'BAL DICIEMBRE 2022'!$A$1:$Q$678</definedName>
    <definedName name="_xlnm._FilterDatabase" localSheetId="1" hidden="1">'BAL JUNIO 2022'!$A$1:$Q$690</definedName>
    <definedName name="_xlnm._FilterDatabase" localSheetId="0" hidden="1">'BAL MARZO 2022'!$A$1:$P$615</definedName>
    <definedName name="_xlnm._FilterDatabase" localSheetId="3" hidden="1">'BAL MARZO 2023'!$A$1:$Q$610</definedName>
    <definedName name="_xlnm._FilterDatabase" localSheetId="8" hidden="1">#REF!</definedName>
    <definedName name="_xlnm._FilterDatabase" localSheetId="48" hidden="1">#REF!</definedName>
    <definedName name="_xlnm._FilterDatabase" localSheetId="23" hidden="1">'Nota 11'!$C$7:$E$27</definedName>
    <definedName name="_xlnm._FilterDatabase" localSheetId="11" hidden="1">'NOTA 122022'!#REF!</definedName>
    <definedName name="_xlnm._FilterDatabase" localSheetId="26" hidden="1">'Nota 14'!$A$75:$F$75</definedName>
    <definedName name="_xlnm._FilterDatabase" localSheetId="39" hidden="1">'Nota 27'!$C$7:$I$28</definedName>
    <definedName name="_xlnm._FilterDatabase" localSheetId="16" hidden="1">'Nota 5 '!$L$24:$N$28</definedName>
    <definedName name="_xlnm._FilterDatabase" localSheetId="15" hidden="1">'Nota 5  (2)'!$L$24:$N$52</definedName>
    <definedName name="_xlnm._FilterDatabase" localSheetId="17" hidden="1">#REF!</definedName>
    <definedName name="_xlnm._FilterDatabase" hidden="1">#REF!</definedName>
    <definedName name="_GBP99" localSheetId="8">#REF!</definedName>
    <definedName name="_GBP99" localSheetId="48">#REF!</definedName>
    <definedName name="_GBP99" localSheetId="17">#REF!</definedName>
    <definedName name="_GBP99">#REF!</definedName>
    <definedName name="_GCS1" localSheetId="8">#REF!</definedName>
    <definedName name="_GCS1" localSheetId="48">#REF!</definedName>
    <definedName name="_GCS1" localSheetId="17">#REF!</definedName>
    <definedName name="_GCS1">#REF!</definedName>
    <definedName name="_GCS2" localSheetId="17">#REF!</definedName>
    <definedName name="_GCS2">#REF!</definedName>
    <definedName name="_Hlk15378568" localSheetId="12">'Nota 2 '!#REF!</definedName>
    <definedName name="_jun93" localSheetId="8">#REF!</definedName>
    <definedName name="_jun93" localSheetId="48">#REF!</definedName>
    <definedName name="_jun93" localSheetId="17">#REF!</definedName>
    <definedName name="_jun93">#REF!</definedName>
    <definedName name="_jun94" localSheetId="17">#REF!</definedName>
    <definedName name="_jun94">#REF!</definedName>
    <definedName name="_jun95" localSheetId="17">#REF!</definedName>
    <definedName name="_jun95">#REF!</definedName>
    <definedName name="_Key1" localSheetId="17" hidden="1">#REF!</definedName>
    <definedName name="_Key1" hidden="1">#REF!</definedName>
    <definedName name="_Key2" localSheetId="17" hidden="1">#REF!</definedName>
    <definedName name="_Key2" hidden="1">#REF!</definedName>
    <definedName name="_mac5" localSheetId="17">#REF!</definedName>
    <definedName name="_mac5">#REF!</definedName>
    <definedName name="_mar94" localSheetId="17">#REF!</definedName>
    <definedName name="_mar94">#REF!</definedName>
    <definedName name="_MAR95" localSheetId="17">#REF!</definedName>
    <definedName name="_MAR95">#REF!</definedName>
    <definedName name="_MAY95">'[6]Bs.Uso Trim.'!$Z$9</definedName>
    <definedName name="_MXP99" localSheetId="17">#REF!</definedName>
    <definedName name="_MXP99">#REF!</definedName>
    <definedName name="_NZD99" localSheetId="17">#REF!</definedName>
    <definedName name="_NZD99">#REF!</definedName>
    <definedName name="_Order1" hidden="1">255</definedName>
    <definedName name="_Order2" hidden="1">255</definedName>
    <definedName name="_Parse_In" localSheetId="17" hidden="1">[9]AP!#REF!</definedName>
    <definedName name="_Parse_In" hidden="1">[9]AP!#REF!</definedName>
    <definedName name="_Parse_Out" localSheetId="17" hidden="1">[9]AP!#REF!</definedName>
    <definedName name="_Parse_Out" hidden="1">[9]AP!#REF!</definedName>
    <definedName name="_PBS2" localSheetId="8">#REF!</definedName>
    <definedName name="_PBS2" localSheetId="48">#REF!</definedName>
    <definedName name="_PBS2" localSheetId="17">#REF!</definedName>
    <definedName name="_PBS2">#REF!</definedName>
    <definedName name="_PLZ99" localSheetId="8">#REF!</definedName>
    <definedName name="_PLZ99" localSheetId="48">#REF!</definedName>
    <definedName name="_PLZ99" localSheetId="17">#REF!</definedName>
    <definedName name="_PLZ99">#REF!</definedName>
    <definedName name="_res12">'[10]Datos del Balance'!$B$8</definedName>
    <definedName name="_RES2" localSheetId="8">#REF!</definedName>
    <definedName name="_RES2" localSheetId="48">#REF!</definedName>
    <definedName name="_RES2" localSheetId="17">#REF!</definedName>
    <definedName name="_RES2">#REF!</definedName>
    <definedName name="_RIV2" localSheetId="8">#REF!</definedName>
    <definedName name="_RIV2" localSheetId="48">#REF!</definedName>
    <definedName name="_RIV2" localSheetId="17">#REF!</definedName>
    <definedName name="_RIV2">#REF!</definedName>
    <definedName name="_RIV3" localSheetId="8">#REF!</definedName>
    <definedName name="_RIV3" localSheetId="48">#REF!</definedName>
    <definedName name="_RIV3" localSheetId="17">#REF!</definedName>
    <definedName name="_RIV3">#REF!</definedName>
    <definedName name="_SAR10" localSheetId="17">#REF!</definedName>
    <definedName name="_SAR10">#REF!</definedName>
    <definedName name="_SAR5" localSheetId="17">#REF!</definedName>
    <definedName name="_SAR5">#REF!</definedName>
    <definedName name="_SAR80" localSheetId="17">#REF!</definedName>
    <definedName name="_SAR80">#REF!</definedName>
    <definedName name="_set94" localSheetId="17">#REF!</definedName>
    <definedName name="_set94">#REF!</definedName>
    <definedName name="_set95" localSheetId="17">#REF!</definedName>
    <definedName name="_set95">#REF!</definedName>
    <definedName name="_SGD99" localSheetId="17">#REF!</definedName>
    <definedName name="_SGD99">#REF!</definedName>
    <definedName name="_Sort" hidden="1">[11]PIC98!$A$29:$D$184</definedName>
    <definedName name="_TC2" localSheetId="8">#REF!</definedName>
    <definedName name="_TC2" localSheetId="48">#REF!</definedName>
    <definedName name="_TC2" localSheetId="17">#REF!</definedName>
    <definedName name="_TC2">#REF!</definedName>
    <definedName name="_Toc82092289" localSheetId="9">'Información General'!#REF!</definedName>
    <definedName name="_Toc82092290" localSheetId="9">'Información General'!$A$73</definedName>
    <definedName name="_TPy530231">'[7]#REF'!$A$4</definedName>
    <definedName name="_TWD99" localSheetId="17">#REF!</definedName>
    <definedName name="_TWD99">#REF!</definedName>
    <definedName name="_XS1" localSheetId="17">#REF!</definedName>
    <definedName name="_XS1">#REF!</definedName>
    <definedName name="_XS2" localSheetId="17">#REF!</definedName>
    <definedName name="_XS2">#REF!</definedName>
    <definedName name="_XS3" localSheetId="17">#REF!</definedName>
    <definedName name="_XS3">#REF!</definedName>
    <definedName name="_XS4" localSheetId="17">#REF!</definedName>
    <definedName name="_XS4">#REF!</definedName>
    <definedName name="_XS5" localSheetId="17">#REF!</definedName>
    <definedName name="_XS5">#REF!</definedName>
    <definedName name="_XS6" localSheetId="17">#REF!</definedName>
    <definedName name="_XS6">#REF!</definedName>
    <definedName name="_XS7" localSheetId="17">#REF!</definedName>
    <definedName name="_XS7">#REF!</definedName>
    <definedName name="_XS8" localSheetId="17">#REF!</definedName>
    <definedName name="_XS8">#REF!</definedName>
    <definedName name="a" localSheetId="17">#REF!</definedName>
    <definedName name="a">#REF!</definedName>
    <definedName name="A_" localSheetId="17">#REF!</definedName>
    <definedName name="A_">#REF!</definedName>
    <definedName name="A_impresión_IM" localSheetId="17">#REF!</definedName>
    <definedName name="A_impresión_IM">#REF!</definedName>
    <definedName name="AB_" localSheetId="17">#REF!</definedName>
    <definedName name="AB_">#REF!</definedName>
    <definedName name="ABRIL_AC" localSheetId="17">#REF!</definedName>
    <definedName name="ABRIL_AC">#REF!</definedName>
    <definedName name="ABRIL_MES" localSheetId="17">#REF!</definedName>
    <definedName name="ABRIL_MES">#REF!</definedName>
    <definedName name="AC_" localSheetId="17">#REF!</definedName>
    <definedName name="AC_">#REF!</definedName>
    <definedName name="Acceso_Ganado" localSheetId="17">#REF!</definedName>
    <definedName name="Acceso_Ganado">#REF!</definedName>
    <definedName name="ACCT" localSheetId="17">'[12] VTOS'!#REF!</definedName>
    <definedName name="ACCT">'[12] VTOS'!#REF!</definedName>
    <definedName name="acctascomb" localSheetId="8">#REF!</definedName>
    <definedName name="acctascomb" localSheetId="48">#REF!</definedName>
    <definedName name="acctascomb" localSheetId="17">#REF!</definedName>
    <definedName name="acctascomb">#REF!</definedName>
    <definedName name="acctashold1" localSheetId="8">#REF!</definedName>
    <definedName name="acctashold1" localSheetId="48">#REF!</definedName>
    <definedName name="acctashold1" localSheetId="17">#REF!</definedName>
    <definedName name="acctashold1">#REF!</definedName>
    <definedName name="acctashold2" localSheetId="8">#REF!</definedName>
    <definedName name="acctashold2" localSheetId="48">#REF!</definedName>
    <definedName name="acctashold2" localSheetId="17">#REF!</definedName>
    <definedName name="acctashold2">#REF!</definedName>
    <definedName name="acctasnorte" localSheetId="17">#REF!</definedName>
    <definedName name="acctasnorte">#REF!</definedName>
    <definedName name="acctassur" localSheetId="17">#REF!</definedName>
    <definedName name="acctassur">#REF!</definedName>
    <definedName name="Act_Obj_Accuracy" localSheetId="17">#REF!</definedName>
    <definedName name="Act_Obj_Accuracy">#REF!</definedName>
    <definedName name="Act_Obj_Existence" localSheetId="17">#REF!</definedName>
    <definedName name="Act_Obj_Existence">#REF!</definedName>
    <definedName name="activo" localSheetId="17">#REF!</definedName>
    <definedName name="activo">#REF!</definedName>
    <definedName name="acufcser" localSheetId="17">#REF!</definedName>
    <definedName name="acufcser">#REF!</definedName>
    <definedName name="acumvtaBC" localSheetId="17">#REF!</definedName>
    <definedName name="acumvtaBC">#REF!</definedName>
    <definedName name="ACUVTABCPRE" localSheetId="17">#REF!</definedName>
    <definedName name="ACUVTABCPRE">#REF!</definedName>
    <definedName name="AD_" localSheetId="17">#REF!</definedName>
    <definedName name="AD_">#REF!</definedName>
    <definedName name="AGGIR" localSheetId="17">#REF!</definedName>
    <definedName name="AGGIR">#REF!</definedName>
    <definedName name="AGMZN" localSheetId="17">#REF!</definedName>
    <definedName name="AGMZN">#REF!</definedName>
    <definedName name="AGSJ" localSheetId="17">#REF!</definedName>
    <definedName name="AGSJ">#REF!</definedName>
    <definedName name="AGSJ2" localSheetId="17">#REF!</definedName>
    <definedName name="AGSJ2">#REF!</definedName>
    <definedName name="AGTRN" localSheetId="17">#REF!</definedName>
    <definedName name="AGTRN">#REF!</definedName>
    <definedName name="Alfabeto" localSheetId="17">#REF!</definedName>
    <definedName name="Alfabeto">#REF!</definedName>
    <definedName name="alquiacum" localSheetId="17">#REF!</definedName>
    <definedName name="alquiacum">#REF!</definedName>
    <definedName name="alquileres" localSheetId="17">#REF!</definedName>
    <definedName name="alquileres">#REF!</definedName>
    <definedName name="alquimes" localSheetId="17">#REF!</definedName>
    <definedName name="alquimes">#REF!</definedName>
    <definedName name="analogchannels">'[13]atc e dtc'!$AE$4:$BL$152</definedName>
    <definedName name="ANEX" localSheetId="8">#REF!</definedName>
    <definedName name="ANEX" localSheetId="48">#REF!</definedName>
    <definedName name="ANEX" localSheetId="17">#REF!</definedName>
    <definedName name="ANEX">#REF!</definedName>
    <definedName name="ANEZ" localSheetId="8">#REF!</definedName>
    <definedName name="ANEZ" localSheetId="48">#REF!</definedName>
    <definedName name="ANEZ" localSheetId="17">#REF!</definedName>
    <definedName name="ANEZ">#REF!</definedName>
    <definedName name="APARC" localSheetId="8">#REF!</definedName>
    <definedName name="APARC" localSheetId="48">#REF!</definedName>
    <definedName name="APARC" localSheetId="17">#REF!</definedName>
    <definedName name="APARC">#REF!</definedName>
    <definedName name="APARC2" localSheetId="17">#REF!</definedName>
    <definedName name="APARC2">#REF!</definedName>
    <definedName name="APARC3" localSheetId="17">#REF!</definedName>
    <definedName name="APARC3">#REF!</definedName>
    <definedName name="APARC4" localSheetId="17">#REF!</definedName>
    <definedName name="APARC4">#REF!</definedName>
    <definedName name="aquimgir" localSheetId="17">#REF!</definedName>
    <definedName name="aquimgir">#REF!</definedName>
    <definedName name="aquimsj1" localSheetId="17">#REF!</definedName>
    <definedName name="aquimsj1">#REF!</definedName>
    <definedName name="aquimsj2" localSheetId="17">#REF!</definedName>
    <definedName name="aquimsj2">#REF!</definedName>
    <definedName name="ARA_Threshold" localSheetId="17">[7]Balance!#REF!</definedName>
    <definedName name="ARA_Threshold">[7]Balance!#REF!</definedName>
    <definedName name="_xlnm.Extract" localSheetId="8">#REF!</definedName>
    <definedName name="_xlnm.Extract" localSheetId="48">#REF!</definedName>
    <definedName name="_xlnm.Extract" localSheetId="17">#REF!</definedName>
    <definedName name="_xlnm.Extract">#REF!</definedName>
    <definedName name="_xlnm.Print_Area" localSheetId="33">' Nota 21'!$B$2:$F$36</definedName>
    <definedName name="_xlnm.Print_Area" localSheetId="5">BG!$B$2:$H$73</definedName>
    <definedName name="_xlnm.Print_Area" localSheetId="7">EFE!$B$2:$E$43</definedName>
    <definedName name="_xlnm.Print_Area" localSheetId="6">ER!$B$2:$F$38</definedName>
    <definedName name="_xlnm.Print_Area" localSheetId="8">EVPN!$B$3:$O$47</definedName>
    <definedName name="_xlnm.Print_Area" localSheetId="48">'EVPN (2)'!$B$3:$Y$41</definedName>
    <definedName name="_xlnm.Print_Area" localSheetId="4">Indice!$A$1:$E$57</definedName>
    <definedName name="_xlnm.Print_Area" localSheetId="22">'Nota 10'!$B$2:$F$19</definedName>
    <definedName name="_xlnm.Print_Area" localSheetId="23">'Nota 11'!$B$2:$F$21</definedName>
    <definedName name="_xlnm.Print_Area" localSheetId="24">'Nota 12'!$B$2:$F$11</definedName>
    <definedName name="_xlnm.Print_Area" localSheetId="11">'NOTA 122022'!#REF!</definedName>
    <definedName name="_xlnm.Print_Area" localSheetId="25">'Nota 13'!$B$2:$H$25</definedName>
    <definedName name="_xlnm.Print_Area" localSheetId="28">'Nota 16'!$B$2:$F$12</definedName>
    <definedName name="_xlnm.Print_Area" localSheetId="29">'Nota 17'!$B$2:$F$13</definedName>
    <definedName name="_xlnm.Print_Area" localSheetId="30">'Nota 18'!$B$2:$F$18</definedName>
    <definedName name="_xlnm.Print_Area" localSheetId="31">'Nota 19'!$B$2:$F$24</definedName>
    <definedName name="_xlnm.Print_Area" localSheetId="12">#REF!</definedName>
    <definedName name="_xlnm.Print_Area" localSheetId="32">'Nota 20'!$B$2:$F$16</definedName>
    <definedName name="_xlnm.Print_Area" localSheetId="35">'Nota 23'!$B$2:$F$12</definedName>
    <definedName name="_xlnm.Print_Area" localSheetId="37">'Nota 25'!$B$2:$F$30</definedName>
    <definedName name="_xlnm.Print_Area" localSheetId="38">'Nota 26'!$B$2:$F$17</definedName>
    <definedName name="_xlnm.Print_Area" localSheetId="39">'Nota 27'!$B$2:$J$29</definedName>
    <definedName name="_xlnm.Print_Area" localSheetId="40">'Nota 28'!$B$2:$F$11</definedName>
    <definedName name="_xlnm.Print_Area" localSheetId="41">'Nota 29'!$B$2:$G$22</definedName>
    <definedName name="_xlnm.Print_Area" localSheetId="13">'Nota 3'!$B$2:$G$17</definedName>
    <definedName name="_xlnm.Print_Area" localSheetId="42">'Nota 30'!$B$2:$F$12</definedName>
    <definedName name="_xlnm.Print_Area" localSheetId="43">'Nota 31'!$B$2:$F$14</definedName>
    <definedName name="_xlnm.Print_Area" localSheetId="44">'Nota 32'!$B$2:$F$11</definedName>
    <definedName name="_xlnm.Print_Area" localSheetId="45">'Nota 33'!$B$3:$F$13</definedName>
    <definedName name="_xlnm.Print_Area" localSheetId="46">'Nota 34'!$B$2:$F$13</definedName>
    <definedName name="_xlnm.Print_Area" localSheetId="47">'Nota 35'!$B$2:$F$18</definedName>
    <definedName name="_xlnm.Print_Area" localSheetId="49">'Nota 36'!$B$2:$H$13</definedName>
    <definedName name="_xlnm.Print_Area" localSheetId="50">'Nota 37'!$B$2:$H$7</definedName>
    <definedName name="_xlnm.Print_Area" localSheetId="51">'Nota 38'!$B$2:$J$25</definedName>
    <definedName name="_xlnm.Print_Area" localSheetId="52">'Nota 39'!$B$2:$H$5</definedName>
    <definedName name="_xlnm.Print_Area" localSheetId="14">'Nota 4'!$B$2:$D$13</definedName>
    <definedName name="_xlnm.Print_Area" localSheetId="53">'Nota 40'!$B$2:$F$21</definedName>
    <definedName name="_xlnm.Print_Area" localSheetId="16">'Nota 5 '!$A$2:$K$33</definedName>
    <definedName name="_xlnm.Print_Area" localSheetId="15">'Nota 5  (2)'!$A$2:$K$60</definedName>
    <definedName name="_xlnm.Print_Area" localSheetId="17">'Nota 6'!$B$2:$F$30</definedName>
    <definedName name="_xlnm.Print_Area" localSheetId="18">'Nota 7'!$B$2:$F$16</definedName>
    <definedName name="_xlnm.Print_Area" localSheetId="20">'Nota 9'!$B$2:$P$31</definedName>
    <definedName name="_xlnm.Print_Area">#REF!</definedName>
    <definedName name="armado" localSheetId="8">#REF!</definedName>
    <definedName name="armado" localSheetId="48">#REF!</definedName>
    <definedName name="armado" localSheetId="17">#REF!</definedName>
    <definedName name="armado">#REF!</definedName>
    <definedName name="ARP" localSheetId="8">#REF!</definedName>
    <definedName name="ARP" localSheetId="48">#REF!</definedName>
    <definedName name="ARP" localSheetId="17">#REF!</definedName>
    <definedName name="ARP">#REF!</definedName>
    <definedName name="ARP_Threshold" localSheetId="8">[7]Balance!#REF!</definedName>
    <definedName name="ARP_Threshold" localSheetId="48">[7]Balance!#REF!</definedName>
    <definedName name="ARP_Threshold" localSheetId="17">[7]Balance!#REF!</definedName>
    <definedName name="ARP_Threshold">[7]Balance!#REF!</definedName>
    <definedName name="Arquivo" localSheetId="8">#REF!</definedName>
    <definedName name="Arquivo" localSheetId="48">#REF!</definedName>
    <definedName name="Arquivo" localSheetId="17">#REF!</definedName>
    <definedName name="Arquivo">#REF!</definedName>
    <definedName name="AS2DocOpenMode" hidden="1">"AS2DocumentEdit"</definedName>
    <definedName name="atcdtc">'[13]RESUMO ATC-DTC'!$A$4:$C$153</definedName>
    <definedName name="AUD" localSheetId="8">#REF!</definedName>
    <definedName name="AUD" localSheetId="48">#REF!</definedName>
    <definedName name="AUD" localSheetId="17">#REF!</definedName>
    <definedName name="AUD">#REF!</definedName>
    <definedName name="B_" localSheetId="8">#REF!</definedName>
    <definedName name="B_" localSheetId="48">#REF!</definedName>
    <definedName name="B_" localSheetId="17">#REF!</definedName>
    <definedName name="B_">#REF!</definedName>
    <definedName name="BALANCES" localSheetId="8">#REF!</definedName>
    <definedName name="BALANCES" localSheetId="48">#REF!</definedName>
    <definedName name="BALANCES" localSheetId="17">#REF!</definedName>
    <definedName name="BALANCES">#REF!</definedName>
    <definedName name="bandaAe1">'[14]BANDA A'!$J$23:$U$23,'[14]BANDA A'!$A$24:$U$24,'[14]BANDA A'!$A$24:$Q$25</definedName>
    <definedName name="bandaAe2">'[14]BANDA A'!$S$20:$U$20,'[14]BANDA A'!$A$21:$U$21,'[14]BANDA A'!$A$22:$I$22</definedName>
    <definedName name="bandaAn">'[14]BANDA A'!$A$4:$U$18,'[14]BANDA A'!$A$19:$R$19</definedName>
    <definedName name="BASE">[15]Precio!$A$7:$D$249</definedName>
    <definedName name="_xlnm.Database" localSheetId="8">#REF!</definedName>
    <definedName name="_xlnm.Database" localSheetId="48">#REF!</definedName>
    <definedName name="_xlnm.Database" localSheetId="17">#REF!</definedName>
    <definedName name="_xlnm.Database">#REF!</definedName>
    <definedName name="bcalqui" localSheetId="8">#REF!</definedName>
    <definedName name="bcalqui" localSheetId="48">#REF!</definedName>
    <definedName name="bcalqui" localSheetId="17">#REF!</definedName>
    <definedName name="bcalqui">#REF!</definedName>
    <definedName name="BCC">'[16]Nota 8'!$F$101</definedName>
    <definedName name="BCI" localSheetId="8">#REF!</definedName>
    <definedName name="BCI" localSheetId="48">#REF!</definedName>
    <definedName name="BCI" localSheetId="17">#REF!</definedName>
    <definedName name="BCI">#REF!</definedName>
    <definedName name="BCII" localSheetId="8">#REF!</definedName>
    <definedName name="BCII" localSheetId="48">#REF!</definedName>
    <definedName name="BCII" localSheetId="17">#REF!</definedName>
    <definedName name="BCII">#REF!</definedName>
    <definedName name="BCNC">'[16]Nota 8'!$F$104</definedName>
    <definedName name="BDU">'[16]Bce Patrim'!$C$20</definedName>
    <definedName name="BDUU">'[17]Bce Patrim'!$C$20</definedName>
    <definedName name="Box_analysed" localSheetId="8">#REF!</definedName>
    <definedName name="Box_analysed" localSheetId="48">#REF!</definedName>
    <definedName name="Box_analysed" localSheetId="17">#REF!</definedName>
    <definedName name="Box_analysed">#REF!</definedName>
    <definedName name="Box_Capex" localSheetId="8">'[18]Data by box analysed'!#REF!</definedName>
    <definedName name="Box_Capex" localSheetId="48">'[18]Data by box analysed'!#REF!</definedName>
    <definedName name="Box_Capex" localSheetId="17">'[18]Data by box analysed'!#REF!</definedName>
    <definedName name="Box_Capex">'[18]Data by box analysed'!#REF!</definedName>
    <definedName name="Box_interest" localSheetId="8">'[19]Data by box analysed'!#REF!</definedName>
    <definedName name="Box_interest" localSheetId="48">'[19]Data by box analysed'!#REF!</definedName>
    <definedName name="Box_interest" localSheetId="17">'[19]Data by box analysed'!#REF!</definedName>
    <definedName name="Box_interest">'[19]Data by box analysed'!#REF!</definedName>
    <definedName name="Box_quantities" localSheetId="8">'[20]Data by box analysed'!#REF!</definedName>
    <definedName name="Box_quantities" localSheetId="48">'[20]Data by box analysed'!#REF!</definedName>
    <definedName name="Box_quantities">'[20]Data by box analysed'!#REF!</definedName>
    <definedName name="BRR" localSheetId="8">#REF!</definedName>
    <definedName name="BRR" localSheetId="48">#REF!</definedName>
    <definedName name="BRR" localSheetId="17">#REF!</definedName>
    <definedName name="BRR">#REF!</definedName>
    <definedName name="bsusocomb1" localSheetId="8">#REF!</definedName>
    <definedName name="bsusocomb1" localSheetId="48">#REF!</definedName>
    <definedName name="bsusocomb1" localSheetId="17">#REF!</definedName>
    <definedName name="bsusocomb1">#REF!</definedName>
    <definedName name="bsusonorte1" localSheetId="8">#REF!</definedName>
    <definedName name="bsusonorte1" localSheetId="48">#REF!</definedName>
    <definedName name="bsusonorte1" localSheetId="17">#REF!</definedName>
    <definedName name="bsusonorte1">#REF!</definedName>
    <definedName name="bsusosur1" localSheetId="17">#REF!</definedName>
    <definedName name="bsusosur1">#REF!</definedName>
    <definedName name="BuiltIn_Print_Area___0" localSheetId="17">#REF!</definedName>
    <definedName name="BuiltIn_Print_Area___0">#REF!</definedName>
    <definedName name="BuiltIn_Print_Area___0___0" localSheetId="17">#REF!</definedName>
    <definedName name="BuiltIn_Print_Area___0___0">#REF!</definedName>
    <definedName name="BuiltIn_Print_Area___0___0___0" localSheetId="17">#REF!</definedName>
    <definedName name="BuiltIn_Print_Area___0___0___0">#REF!</definedName>
    <definedName name="BuiltIn_Print_Area___0___0___0___0" localSheetId="17">#REF!</definedName>
    <definedName name="BuiltIn_Print_Area___0___0___0___0">#REF!</definedName>
    <definedName name="BuiltIn_Print_Area___0___0___0___0___0" localSheetId="17">[21]EVP!#REF!</definedName>
    <definedName name="BuiltIn_Print_Area___0___0___0___0___0">[21]EVP!#REF!</definedName>
    <definedName name="BuiltIn_Print_Area___0___0___0___0___0___0" localSheetId="8">#REF!</definedName>
    <definedName name="BuiltIn_Print_Area___0___0___0___0___0___0" localSheetId="48">#REF!</definedName>
    <definedName name="BuiltIn_Print_Area___0___0___0___0___0___0" localSheetId="17">#REF!</definedName>
    <definedName name="BuiltIn_Print_Area___0___0___0___0___0___0">#REF!</definedName>
    <definedName name="BuiltIn_Print_Area___0___0___0___0___0___0___0" localSheetId="8">#REF!</definedName>
    <definedName name="BuiltIn_Print_Area___0___0___0___0___0___0___0" localSheetId="48">#REF!</definedName>
    <definedName name="BuiltIn_Print_Area___0___0___0___0___0___0___0" localSheetId="17">#REF!</definedName>
    <definedName name="BuiltIn_Print_Area___0___0___0___0___0___0___0">#REF!</definedName>
    <definedName name="BuiltIn_Print_Area___0___0___0___0___0___0___0___0" localSheetId="8">#REF!</definedName>
    <definedName name="BuiltIn_Print_Area___0___0___0___0___0___0___0___0" localSheetId="48">#REF!</definedName>
    <definedName name="BuiltIn_Print_Area___0___0___0___0___0___0___0___0" localSheetId="17">#REF!</definedName>
    <definedName name="BuiltIn_Print_Area___0___0___0___0___0___0___0___0">#REF!</definedName>
    <definedName name="BuiltIn_Print_Area___0___0___0___0___0___0___0___0___0" localSheetId="17">#REF!</definedName>
    <definedName name="BuiltIn_Print_Area___0___0___0___0___0___0___0___0___0">#REF!</definedName>
    <definedName name="BuiltIn_Print_Area___0___0___0___0___0___0___0___0___0___0" localSheetId="17">#REF!</definedName>
    <definedName name="BuiltIn_Print_Area___0___0___0___0___0___0___0___0___0___0">#REF!</definedName>
    <definedName name="BuiltIn_Print_Area___0___0___0___0___0___0___0___0___0___0___0" localSheetId="17">#REF!</definedName>
    <definedName name="BuiltIn_Print_Area___0___0___0___0___0___0___0___0___0___0___0">#REF!</definedName>
    <definedName name="BuiltIn_Print_Area___0___0___0___0___0___0___0___0___0___0___0___0" localSheetId="17">#REF!</definedName>
    <definedName name="BuiltIn_Print_Area___0___0___0___0___0___0___0___0___0___0___0___0">#REF!</definedName>
    <definedName name="BuiltIn_Print_Area___0___0___0___0___0___0___0___0___0___0___0___0___0" localSheetId="17">#REF!</definedName>
    <definedName name="BuiltIn_Print_Area___0___0___0___0___0___0___0___0___0___0___0___0___0">#REF!</definedName>
    <definedName name="BuiltIn_Print_Area___0___0___0___0___0___0___0___0___0___0___0___0___0___0" localSheetId="17">#REF!</definedName>
    <definedName name="BuiltIn_Print_Area___0___0___0___0___0___0___0___0___0___0___0___0___0___0">#REF!</definedName>
    <definedName name="BuiltIn_Print_Area___0___0___0___0___0___0___0___0___0___0___0___0___0___0___0" localSheetId="17">#REF!</definedName>
    <definedName name="BuiltIn_Print_Area___0___0___0___0___0___0___0___0___0___0___0___0___0___0___0">#REF!</definedName>
    <definedName name="bvbb" localSheetId="17" hidden="1">#REF!</definedName>
    <definedName name="bvbb" hidden="1">#REF!</definedName>
    <definedName name="C_" localSheetId="17">#REF!</definedName>
    <definedName name="C_">#REF!</definedName>
    <definedName name="C_CONT." localSheetId="17">#REF!</definedName>
    <definedName name="C_CONT.">#REF!</definedName>
    <definedName name="Cabezas" localSheetId="17">#REF!</definedName>
    <definedName name="Cabezas">#REF!</definedName>
    <definedName name="CAD" localSheetId="17">#REF!</definedName>
    <definedName name="CAD">#REF!</definedName>
    <definedName name="Caja" localSheetId="17">#REF!</definedName>
    <definedName name="Caja">#REF!</definedName>
    <definedName name="Capitali" localSheetId="17">#REF!</definedName>
    <definedName name="Capitali">#REF!</definedName>
    <definedName name="CARA" localSheetId="17">#REF!</definedName>
    <definedName name="CARA">#REF!</definedName>
    <definedName name="CARATULA" localSheetId="17">#REF!</definedName>
    <definedName name="CARATULA">#REF!</definedName>
    <definedName name="CD" localSheetId="17">#REF!</definedName>
    <definedName name="CD">#REF!</definedName>
    <definedName name="CDG" localSheetId="17">#REF!</definedName>
    <definedName name="CDG">#REF!</definedName>
    <definedName name="cdghjf" localSheetId="17">#REF!</definedName>
    <definedName name="cdghjf">#REF!</definedName>
    <definedName name="cdgiro" localSheetId="17">#REF!</definedName>
    <definedName name="cdgiro">#REF!</definedName>
    <definedName name="cdmzn" localSheetId="17">#REF!</definedName>
    <definedName name="cdmzn">#REF!</definedName>
    <definedName name="CDMZO" localSheetId="17">#REF!</definedName>
    <definedName name="CDMZO">#REF!</definedName>
    <definedName name="cdrogtos" localSheetId="17">#REF!</definedName>
    <definedName name="cdrogtos">#REF!</definedName>
    <definedName name="cdrogtoscomb" localSheetId="17">#REF!</definedName>
    <definedName name="cdrogtoscomb">#REF!</definedName>
    <definedName name="cdrogtoshold" localSheetId="17">#REF!</definedName>
    <definedName name="cdrogtoshold">#REF!</definedName>
    <definedName name="cdrogtosnorte" localSheetId="17">#REF!</definedName>
    <definedName name="cdrogtosnorte">#REF!</definedName>
    <definedName name="CdroGtosSAP" localSheetId="17">#REF!</definedName>
    <definedName name="CdroGtosSAP">#REF!</definedName>
    <definedName name="cdrogtossur" localSheetId="17">#REF!</definedName>
    <definedName name="cdrogtossur">#REF!</definedName>
    <definedName name="cdsj1" localSheetId="17">#REF!</definedName>
    <definedName name="cdsj1">#REF!</definedName>
    <definedName name="cdsj2" localSheetId="17">#REF!</definedName>
    <definedName name="cdsj2">#REF!</definedName>
    <definedName name="cdsjo" localSheetId="17">#REF!</definedName>
    <definedName name="cdsjo">#REF!</definedName>
    <definedName name="CDT" localSheetId="17">#REF!</definedName>
    <definedName name="CDT">#REF!</definedName>
    <definedName name="cdtn" localSheetId="17">#REF!</definedName>
    <definedName name="cdtn">#REF!</definedName>
    <definedName name="cdto" localSheetId="17">#REF!</definedName>
    <definedName name="cdto">#REF!</definedName>
    <definedName name="cdttro" localSheetId="17">#REF!</definedName>
    <definedName name="cdttro">#REF!</definedName>
    <definedName name="CFC">'[16]Nota 8'!$F$165</definedName>
    <definedName name="CH_" localSheetId="8">#REF!</definedName>
    <definedName name="CH_" localSheetId="48">#REF!</definedName>
    <definedName name="CH_" localSheetId="17">#REF!</definedName>
    <definedName name="CH_">#REF!</definedName>
    <definedName name="Chave" localSheetId="8">#REF!</definedName>
    <definedName name="Chave" localSheetId="48">#REF!</definedName>
    <definedName name="Chave" localSheetId="17">#REF!</definedName>
    <definedName name="Chave">#REF!</definedName>
    <definedName name="chcontrole">'[13]resumo dcch e acc'!$A$4:$L$152</definedName>
    <definedName name="CLIENT_NAME">[22]Básico!$D$3</definedName>
    <definedName name="cliente">[23]Bajas!#REF!</definedName>
    <definedName name="clientes">[23]Altas!#REF!</definedName>
    <definedName name="COEF">#N/A</definedName>
    <definedName name="colorcode">'[13]resumo color code'!$A$3:$I$152</definedName>
    <definedName name="Combin" localSheetId="8">#REF!</definedName>
    <definedName name="Combin" localSheetId="48">#REF!</definedName>
    <definedName name="Combin" localSheetId="17">#REF!</definedName>
    <definedName name="Combin">#REF!</definedName>
    <definedName name="Comp_FPC">[9]AP!$B$3:$AY$45,[9]AP!$B$56:$AY$95,[9]AP!$B$98:$AY$145,[9]AP!$B$148:$AY$175</definedName>
    <definedName name="compprueb" localSheetId="8">#REF!</definedName>
    <definedName name="compprueb" localSheetId="48">#REF!</definedName>
    <definedName name="compprueb" localSheetId="17">#REF!</definedName>
    <definedName name="compprueb">#REF!</definedName>
    <definedName name="compras" localSheetId="8">#REF!</definedName>
    <definedName name="compras" localSheetId="48">#REF!</definedName>
    <definedName name="compras" localSheetId="17">#REF!</definedName>
    <definedName name="compras">#REF!</definedName>
    <definedName name="CONS" localSheetId="8">#REF!</definedName>
    <definedName name="CONS" localSheetId="48">#REF!</definedName>
    <definedName name="CONS" localSheetId="17">#REF!</definedName>
    <definedName name="CONS">#REF!</definedName>
    <definedName name="CONS2" localSheetId="17">#REF!</definedName>
    <definedName name="CONS2">#REF!</definedName>
    <definedName name="CONSTITUCION" localSheetId="17">#REF!</definedName>
    <definedName name="CONSTITUCION">#REF!</definedName>
    <definedName name="Contrib_acum_proyecto" localSheetId="17">#REF!</definedName>
    <definedName name="Contrib_acum_proyecto">#REF!</definedName>
    <definedName name="coordenadas" localSheetId="17">[24]Coordenadas!#REF!</definedName>
    <definedName name="coordenadas">[24]Coordenadas!#REF!</definedName>
    <definedName name="copia">'[25]Datos del Balance'!$B$8</definedName>
    <definedName name="COSEG" localSheetId="8">#REF!</definedName>
    <definedName name="COSEG" localSheetId="48">#REF!</definedName>
    <definedName name="COSEG" localSheetId="17">#REF!</definedName>
    <definedName name="COSEG">#REF!</definedName>
    <definedName name="COSEGIR" localSheetId="8">#REF!</definedName>
    <definedName name="COSEGIR" localSheetId="48">#REF!</definedName>
    <definedName name="COSEGIR" localSheetId="17">#REF!</definedName>
    <definedName name="COSEGIR">#REF!</definedName>
    <definedName name="COSEMZ" localSheetId="8">#REF!</definedName>
    <definedName name="COSEMZ" localSheetId="48">#REF!</definedName>
    <definedName name="COSEMZ" localSheetId="17">#REF!</definedName>
    <definedName name="COSEMZ">#REF!</definedName>
    <definedName name="COSEMZ1" localSheetId="17">#REF!</definedName>
    <definedName name="COSEMZ1">#REF!</definedName>
    <definedName name="COSEMZ1B" localSheetId="17">#REF!</definedName>
    <definedName name="COSEMZ1B">#REF!</definedName>
    <definedName name="COSEMZ2" localSheetId="17">#REF!</definedName>
    <definedName name="COSEMZ2">#REF!</definedName>
    <definedName name="COSEMZ2B" localSheetId="17">#REF!</definedName>
    <definedName name="COSEMZ2B">#REF!</definedName>
    <definedName name="COSEMZ3" localSheetId="17">#REF!</definedName>
    <definedName name="COSEMZ3">#REF!</definedName>
    <definedName name="COSEMZ3B" localSheetId="17">#REF!</definedName>
    <definedName name="COSEMZ3B">#REF!</definedName>
    <definedName name="COSES1" localSheetId="17">#REF!</definedName>
    <definedName name="COSES1">#REF!</definedName>
    <definedName name="COSES2" localSheetId="17">#REF!</definedName>
    <definedName name="COSES2">#REF!</definedName>
    <definedName name="COSESJ" localSheetId="17">#REF!</definedName>
    <definedName name="COSESJ">#REF!</definedName>
    <definedName name="COSESJ1" localSheetId="17">#REF!</definedName>
    <definedName name="COSESJ1">#REF!</definedName>
    <definedName name="COSESJ2" localSheetId="17">#REF!</definedName>
    <definedName name="COSESJ2">#REF!</definedName>
    <definedName name="COSESJ3" localSheetId="17">#REF!</definedName>
    <definedName name="COSESJ3">#REF!</definedName>
    <definedName name="COSETR" localSheetId="17">#REF!</definedName>
    <definedName name="COSETR">#REF!</definedName>
    <definedName name="COSETR1" localSheetId="17">#REF!</definedName>
    <definedName name="COSETR1">#REF!</definedName>
    <definedName name="COSETR2" localSheetId="17">#REF!</definedName>
    <definedName name="COSETR2">#REF!</definedName>
    <definedName name="COSETR3" localSheetId="17">#REF!</definedName>
    <definedName name="COSETR3">#REF!</definedName>
    <definedName name="CosMz" localSheetId="17">#REF!</definedName>
    <definedName name="CosMz">#REF!</definedName>
    <definedName name="COST" localSheetId="17">#REF!</definedName>
    <definedName name="COST">#REF!</definedName>
    <definedName name="costobc">[26]Hoja1!$I$2:$I$24</definedName>
    <definedName name="CPC">'[16]Nota 8'!$F$52</definedName>
    <definedName name="CPP">'[16]Nota 8'!$F$125</definedName>
    <definedName name="credito" localSheetId="8">#REF!</definedName>
    <definedName name="credito" localSheetId="48">#REF!</definedName>
    <definedName name="credito" localSheetId="17">#REF!</definedName>
    <definedName name="credito">#REF!</definedName>
    <definedName name="ctovtanorte" localSheetId="8">'[12]CTO VTAS'!#REF!</definedName>
    <definedName name="ctovtanorte" localSheetId="48">'[12]CTO VTAS'!#REF!</definedName>
    <definedName name="ctovtanorte" localSheetId="17">'[12]CTO VTAS'!#REF!</definedName>
    <definedName name="ctovtanorte">'[12]CTO VTAS'!#REF!</definedName>
    <definedName name="CUG_Agua" localSheetId="8">#REF!</definedName>
    <definedName name="CUG_Agua" localSheetId="48">#REF!</definedName>
    <definedName name="CUG_Agua" localSheetId="17">#REF!</definedName>
    <definedName name="CUG_Agua">#REF!</definedName>
    <definedName name="Cuota_Fija" localSheetId="8">#REF!</definedName>
    <definedName name="Cuota_Fija" localSheetId="48">#REF!</definedName>
    <definedName name="Cuota_Fija" localSheetId="17">#REF!</definedName>
    <definedName name="Cuota_Fija">#REF!</definedName>
    <definedName name="Cuota_Telefono" localSheetId="8">#REF!</definedName>
    <definedName name="Cuota_Telefono" localSheetId="48">#REF!</definedName>
    <definedName name="Cuota_Telefono" localSheetId="17">#REF!</definedName>
    <definedName name="Cuota_Telefono">#REF!</definedName>
    <definedName name="currency">[27]CURRENCY!$E$1</definedName>
    <definedName name="Customer" localSheetId="8">#REF!</definedName>
    <definedName name="Customer" localSheetId="48">#REF!</definedName>
    <definedName name="Customer" localSheetId="17">#REF!</definedName>
    <definedName name="Customer">#REF!</definedName>
    <definedName name="customerld" localSheetId="8">#REF!</definedName>
    <definedName name="customerld" localSheetId="48">#REF!</definedName>
    <definedName name="customerld" localSheetId="17">#REF!</definedName>
    <definedName name="customerld">#REF!</definedName>
    <definedName name="CustomerPCS" localSheetId="8">#REF!</definedName>
    <definedName name="CustomerPCS" localSheetId="48">#REF!</definedName>
    <definedName name="CustomerPCS" localSheetId="17">#REF!</definedName>
    <definedName name="CustomerPCS">#REF!</definedName>
    <definedName name="CY_Accounts_Receivable">[7]Balance!$B$8</definedName>
    <definedName name="CY_Cash">[7]Balance!$B$6</definedName>
    <definedName name="CY_Cost_of_Sales">'[7]Estado de Resultados'!$B$7</definedName>
    <definedName name="CY_Current_Liabilities">[7]Balance!$B$23</definedName>
    <definedName name="CY_Gross_Profit">'[7]Estado de Resultados'!$B$9</definedName>
    <definedName name="CY_Interest_Expense">'[7]Estado de Resultados'!$B$18</definedName>
    <definedName name="CY_Inventory">[7]Balance!$B$12</definedName>
    <definedName name="CY_LT_Debt">[7]Balance!$B$24</definedName>
    <definedName name="CY_NET_PROFIT">'[7]Estado de Resultados'!$B$24</definedName>
    <definedName name="CY_Net_Revenue">'[7]Estado de Resultados'!$B$6</definedName>
    <definedName name="CY_Operating_Income">'[7]Estado de Resultados'!$B$16</definedName>
    <definedName name="CY_QUICK_ASSETS">[7]Balance!$B$10</definedName>
    <definedName name="CY_Tangible_Net_Worth">'[7]Estado de Resultados'!$B$31</definedName>
    <definedName name="CY_TOTAL_ASSETS">[7]Balance!$B$21</definedName>
    <definedName name="CY_TOTAL_CURR_ASSETS">[7]Balance!$B$15</definedName>
    <definedName name="CY_TOTAL_DEBT">[7]Balance!$B$27</definedName>
    <definedName name="CY_TOTAL_EQUITY">[7]Balance!$B$33</definedName>
    <definedName name="CYB">'[16]Nota 8'!$F$20</definedName>
    <definedName name="D_" localSheetId="8">#REF!</definedName>
    <definedName name="D_" localSheetId="48">#REF!</definedName>
    <definedName name="D_" localSheetId="17">#REF!</definedName>
    <definedName name="D_">#REF!</definedName>
    <definedName name="DATA1" localSheetId="8">#REF!</definedName>
    <definedName name="DATA1" localSheetId="48">#REF!</definedName>
    <definedName name="DATA1" localSheetId="17">#REF!</definedName>
    <definedName name="DATA1">#REF!</definedName>
    <definedName name="DATA10" localSheetId="8">#REF!</definedName>
    <definedName name="DATA10" localSheetId="48">#REF!</definedName>
    <definedName name="DATA10" localSheetId="17">#REF!</definedName>
    <definedName name="DATA10">#REF!</definedName>
    <definedName name="DATA11" localSheetId="17">#REF!</definedName>
    <definedName name="DATA11">#REF!</definedName>
    <definedName name="DATA12" localSheetId="17">#REF!</definedName>
    <definedName name="DATA12">#REF!</definedName>
    <definedName name="DATA13" localSheetId="17">#REF!</definedName>
    <definedName name="DATA13">#REF!</definedName>
    <definedName name="DATA14" localSheetId="17">#REF!</definedName>
    <definedName name="DATA14">#REF!</definedName>
    <definedName name="DATA15" localSheetId="17">#REF!</definedName>
    <definedName name="DATA15">#REF!</definedName>
    <definedName name="DATA16" localSheetId="17">#REF!</definedName>
    <definedName name="DATA16">#REF!</definedName>
    <definedName name="DATA17" localSheetId="17">#REF!</definedName>
    <definedName name="DATA17">#REF!</definedName>
    <definedName name="DATA18" localSheetId="17">#REF!</definedName>
    <definedName name="DATA18">#REF!</definedName>
    <definedName name="DATA19" localSheetId="17">#REF!</definedName>
    <definedName name="DATA19">#REF!</definedName>
    <definedName name="DATA2" localSheetId="17">#REF!</definedName>
    <definedName name="DATA2">#REF!</definedName>
    <definedName name="DATA20" localSheetId="17">#REF!</definedName>
    <definedName name="DATA20">#REF!</definedName>
    <definedName name="DATA21" localSheetId="17">#REF!</definedName>
    <definedName name="DATA21">#REF!</definedName>
    <definedName name="DATA22" localSheetId="17">#REF!</definedName>
    <definedName name="DATA22">#REF!</definedName>
    <definedName name="DATA23" localSheetId="17">#REF!</definedName>
    <definedName name="DATA23">#REF!</definedName>
    <definedName name="DATA24" localSheetId="17">[28]Base!#REF!</definedName>
    <definedName name="DATA24">[28]Base!#REF!</definedName>
    <definedName name="DATA25" localSheetId="17">[28]Base!#REF!</definedName>
    <definedName name="DATA25">[28]Base!#REF!</definedName>
    <definedName name="DATA26" localSheetId="17">[28]Base!#REF!</definedName>
    <definedName name="DATA26">[28]Base!#REF!</definedName>
    <definedName name="DATA3" localSheetId="8">#REF!</definedName>
    <definedName name="DATA3" localSheetId="48">#REF!</definedName>
    <definedName name="DATA3" localSheetId="17">#REF!</definedName>
    <definedName name="DATA3">#REF!</definedName>
    <definedName name="DATA4" localSheetId="8">#REF!</definedName>
    <definedName name="DATA4" localSheetId="48">#REF!</definedName>
    <definedName name="DATA4" localSheetId="17">#REF!</definedName>
    <definedName name="DATA4">#REF!</definedName>
    <definedName name="DATA5" localSheetId="8">#REF!</definedName>
    <definedName name="DATA5" localSheetId="48">#REF!</definedName>
    <definedName name="DATA5" localSheetId="17">#REF!</definedName>
    <definedName name="DATA5">#REF!</definedName>
    <definedName name="DATA6" localSheetId="17">#REF!</definedName>
    <definedName name="DATA6">#REF!</definedName>
    <definedName name="DATA7" localSheetId="17">#REF!</definedName>
    <definedName name="DATA7">#REF!</definedName>
    <definedName name="DATA8" localSheetId="17">#REF!</definedName>
    <definedName name="DATA8">#REF!</definedName>
    <definedName name="DATA9" localSheetId="17">#REF!</definedName>
    <definedName name="DATA9">#REF!</definedName>
    <definedName name="DATE" localSheetId="17">#REF!</definedName>
    <definedName name="DATE">#REF!</definedName>
    <definedName name="DATE99" localSheetId="17">#REF!</definedName>
    <definedName name="DATE99">#REF!</definedName>
    <definedName name="dd" localSheetId="17">'[29]IRSA HIST'!#REF!</definedName>
    <definedName name="dd">'[29]IRSA HIST'!#REF!</definedName>
    <definedName name="DD_Curr">[30]Currency!$C$3</definedName>
    <definedName name="DDDDD" localSheetId="8">#REF!</definedName>
    <definedName name="DDDDD" localSheetId="48">#REF!</definedName>
    <definedName name="DDDDD" localSheetId="17">#REF!</definedName>
    <definedName name="DDDDD">#REF!</definedName>
    <definedName name="debito" localSheetId="8">#REF!</definedName>
    <definedName name="debito" localSheetId="48">#REF!</definedName>
    <definedName name="debito" localSheetId="17">#REF!</definedName>
    <definedName name="debito">#REF!</definedName>
    <definedName name="DEBITOFISCAL" localSheetId="8">#REF!</definedName>
    <definedName name="DEBITOFISCAL" localSheetId="48">#REF!</definedName>
    <definedName name="DEBITOFISCAL" localSheetId="17">#REF!</definedName>
    <definedName name="DEBITOFISCAL">#REF!</definedName>
    <definedName name="Dec_93" localSheetId="17">#REF!</definedName>
    <definedName name="Dec_93">#REF!</definedName>
    <definedName name="dedwedwd" localSheetId="17">#REF!</definedName>
    <definedName name="dedwedwd">#REF!</definedName>
    <definedName name="defwergtqergt" localSheetId="17">#REF!</definedName>
    <definedName name="defwergtqergt">#REF!</definedName>
    <definedName name="Depósitso">'[31]Con asto'!$A$1:$M$1149</definedName>
    <definedName name="depreciaciones" localSheetId="8">#REF!</definedName>
    <definedName name="depreciaciones" localSheetId="48">#REF!</definedName>
    <definedName name="depreciaciones" localSheetId="17">#REF!</definedName>
    <definedName name="depreciaciones">#REF!</definedName>
    <definedName name="detail" localSheetId="8">#REF!</definedName>
    <definedName name="detail" localSheetId="48">#REF!</definedName>
    <definedName name="detail" localSheetId="17">#REF!</definedName>
    <definedName name="detail">#REF!</definedName>
    <definedName name="detail2" localSheetId="8">#REF!</definedName>
    <definedName name="detail2" localSheetId="48">#REF!</definedName>
    <definedName name="detail2" localSheetId="17">#REF!</definedName>
    <definedName name="detail2">#REF!</definedName>
    <definedName name="Detalle_de_Bienes_de_Uso_">'[32]Detalle de Ref.'!$A$1:$D$111</definedName>
    <definedName name="deuxfp" localSheetId="8">#REF!</definedName>
    <definedName name="deuxfp" localSheetId="48">#REF!</definedName>
    <definedName name="deuxfp" localSheetId="17">#REF!</definedName>
    <definedName name="deuxfp">#REF!</definedName>
    <definedName name="devengado" localSheetId="8">#REF!</definedName>
    <definedName name="devengado" localSheetId="48">#REF!</definedName>
    <definedName name="devengado" localSheetId="17">#REF!</definedName>
    <definedName name="devengado">#REF!</definedName>
    <definedName name="Diferencias_de_redondeo" localSheetId="8">#REF!</definedName>
    <definedName name="Diferencias_de_redondeo" localSheetId="48">#REF!</definedName>
    <definedName name="Diferencias_de_redondeo" localSheetId="17">#REF!</definedName>
    <definedName name="Diferencias_de_redondeo">#REF!</definedName>
    <definedName name="digitalchannels">'[13]atc e dtc'!$L$4:$AD$152</definedName>
    <definedName name="Dist_Cons" localSheetId="8">#REF!</definedName>
    <definedName name="Dist_Cons" localSheetId="48">#REF!</definedName>
    <definedName name="Dist_Cons" localSheetId="17">#REF!</definedName>
    <definedName name="Dist_Cons">#REF!</definedName>
    <definedName name="Dist_Finc" localSheetId="8">#REF!</definedName>
    <definedName name="Dist_Finc" localSheetId="48">#REF!</definedName>
    <definedName name="Dist_Finc" localSheetId="17">#REF!</definedName>
    <definedName name="Dist_Finc">#REF!</definedName>
    <definedName name="dlleu" localSheetId="8">#REF!</definedName>
    <definedName name="dlleu" localSheetId="48">#REF!</definedName>
    <definedName name="dlleu" localSheetId="17">#REF!</definedName>
    <definedName name="dlleu">#REF!</definedName>
    <definedName name="DLLEUR" localSheetId="17">#REF!</definedName>
    <definedName name="DLLEUR">#REF!</definedName>
    <definedName name="DOC" localSheetId="17">#REF!</definedName>
    <definedName name="DOC">#REF!</definedName>
    <definedName name="DUPONT_1" localSheetId="17">#REF!</definedName>
    <definedName name="DUPONT_1">#REF!</definedName>
    <definedName name="E_" localSheetId="17">'[33]BG Armado'!#REF!</definedName>
    <definedName name="E_">'[33]BG Armado'!#REF!</definedName>
    <definedName name="E3_" localSheetId="17">'[33]BG Armado'!#REF!</definedName>
    <definedName name="E3_">'[33]BG Armado'!#REF!</definedName>
    <definedName name="effective_date" localSheetId="17">'[34]Interface Hub'!#REF!</definedName>
    <definedName name="effective_date">'[34]Interface Hub'!#REF!</definedName>
    <definedName name="elasmjsdlkfjsdf" localSheetId="8">#REF!</definedName>
    <definedName name="elasmjsdlkfjsdf" localSheetId="48">#REF!</definedName>
    <definedName name="elasmjsdlkfjsdf" localSheetId="17">#REF!</definedName>
    <definedName name="elasmjsdlkfjsdf">#REF!</definedName>
    <definedName name="eliminaciones" localSheetId="8">[35]VARIACIONES!#REF!</definedName>
    <definedName name="eliminaciones" localSheetId="48">[35]VARIACIONES!#REF!</definedName>
    <definedName name="eliminaciones" localSheetId="17">[35]VARIACIONES!#REF!</definedName>
    <definedName name="eliminaciones">[35]VARIACIONES!#REF!</definedName>
    <definedName name="EOAF" localSheetId="8">#REF!</definedName>
    <definedName name="EOAF" localSheetId="48">#REF!</definedName>
    <definedName name="EOAF" localSheetId="17">#REF!</definedName>
    <definedName name="EOAF">#REF!</definedName>
    <definedName name="eoafh" localSheetId="8">#REF!</definedName>
    <definedName name="eoafh" localSheetId="48">#REF!</definedName>
    <definedName name="eoafh" localSheetId="17">#REF!</definedName>
    <definedName name="eoafh">#REF!</definedName>
    <definedName name="eoafn" localSheetId="8">#REF!</definedName>
    <definedName name="eoafn" localSheetId="48">#REF!</definedName>
    <definedName name="eoafn" localSheetId="17">#REF!</definedName>
    <definedName name="eoafn">#REF!</definedName>
    <definedName name="eoafs" localSheetId="17">#REF!</definedName>
    <definedName name="eoafs">#REF!</definedName>
    <definedName name="EPN" localSheetId="17">#REF!</definedName>
    <definedName name="EPN">#REF!</definedName>
    <definedName name="EquityTable" localSheetId="17">#REF!</definedName>
    <definedName name="EquityTable">#REF!</definedName>
    <definedName name="ERO" localSheetId="17">#REF!</definedName>
    <definedName name="ERO">#REF!</definedName>
    <definedName name="Err_Box_AddSamp">'[36]Non-Statistical Sampling'!$AR$6</definedName>
    <definedName name="Err_Box_Rej">'[36]Non-Statistical Sampling'!$AR$5</definedName>
    <definedName name="Err_CellComments">'[36]Non-Statistical Sampling'!$AJ$13</definedName>
    <definedName name="Err_SampErr">'[36]Non-Statistical Sampling'!$AK$15</definedName>
    <definedName name="erro">'[37]PARAM-22-12-1999'!$A$6:$DP$23</definedName>
    <definedName name="ESP" localSheetId="8">#REF!</definedName>
    <definedName name="ESP" localSheetId="48">#REF!</definedName>
    <definedName name="ESP" localSheetId="17">#REF!</definedName>
    <definedName name="ESP">#REF!</definedName>
    <definedName name="EUR" localSheetId="8">#REF!</definedName>
    <definedName name="EUR" localSheetId="48">#REF!</definedName>
    <definedName name="EUR" localSheetId="17">#REF!</definedName>
    <definedName name="EUR">#REF!</definedName>
    <definedName name="Eval_btn_Ans">'[36]Non-Statistical Sampling'!$AR$12</definedName>
    <definedName name="Eval_MR">'[36]Non-Statistical Sampling'!$Y$20</definedName>
    <definedName name="Excel_BuiltIn_Print_Area_2_1" localSheetId="8">#REF!</definedName>
    <definedName name="Excel_BuiltIn_Print_Area_2_1" localSheetId="48">#REF!</definedName>
    <definedName name="Excel_BuiltIn_Print_Area_2_1" localSheetId="17">#REF!</definedName>
    <definedName name="Excel_BuiltIn_Print_Area_2_1">#REF!</definedName>
    <definedName name="Excel_BuiltIn_Print_Area_2_1_1" localSheetId="8">#REF!</definedName>
    <definedName name="Excel_BuiltIn_Print_Area_2_1_1" localSheetId="48">#REF!</definedName>
    <definedName name="Excel_BuiltIn_Print_Area_2_1_1" localSheetId="17">#REF!</definedName>
    <definedName name="Excel_BuiltIn_Print_Area_2_1_1">#REF!</definedName>
    <definedName name="Excel_BuiltIn_Print_Area_2_1_1_1" localSheetId="8">#REF!</definedName>
    <definedName name="Excel_BuiltIn_Print_Area_2_1_1_1" localSheetId="48">#REF!</definedName>
    <definedName name="Excel_BuiltIn_Print_Area_2_1_1_1" localSheetId="17">#REF!</definedName>
    <definedName name="Excel_BuiltIn_Print_Area_2_1_1_1">#REF!</definedName>
    <definedName name="Excel_BuiltIn_Print_Area_2_1_1_1_1" localSheetId="17">#REF!</definedName>
    <definedName name="Excel_BuiltIn_Print_Area_2_1_1_1_1">#REF!</definedName>
    <definedName name="Excel_BuiltIn_Print_Area_2_1_1_1_1_1" localSheetId="17">#REF!</definedName>
    <definedName name="Excel_BuiltIn_Print_Area_2_1_1_1_1_1">#REF!</definedName>
    <definedName name="Excel_BuiltIn_Print_Area_2_1_1_1_1_1_1" localSheetId="17">#REF!</definedName>
    <definedName name="Excel_BuiltIn_Print_Area_2_1_1_1_1_1_1">#REF!</definedName>
    <definedName name="Excel_BuiltIn_Print_Area_3_1" localSheetId="17">#REF!</definedName>
    <definedName name="Excel_BuiltIn_Print_Area_3_1">#REF!</definedName>
    <definedName name="Excel_BuiltIn_Print_Area_3_1_1" localSheetId="17">#REF!</definedName>
    <definedName name="Excel_BuiltIn_Print_Area_3_1_1">#REF!</definedName>
    <definedName name="Excel_BuiltIn_Print_Area_3_1_1_1" localSheetId="17">#REF!</definedName>
    <definedName name="Excel_BuiltIn_Print_Area_3_1_1_1">#REF!</definedName>
    <definedName name="Excel_BuiltIn_Print_Titles_2_1" localSheetId="17">#REF!</definedName>
    <definedName name="Excel_BuiltIn_Print_Titles_2_1">#REF!</definedName>
    <definedName name="F_" localSheetId="17">#REF!</definedName>
    <definedName name="F_">#REF!</definedName>
    <definedName name="fecha_actual">'[38]DBK ESPAÑA'!$K$5</definedName>
    <definedName name="FechaAnualCom">'[39]Datos del Balance'!$B$9</definedName>
    <definedName name="FechaBalance">'[39]Datos del Balance'!$B$7</definedName>
    <definedName name="FechaComparativo">'[39]Datos del Balance'!$B$8</definedName>
    <definedName name="FechaLitComp">'[40]Datos del Balance'!$C$9</definedName>
    <definedName name="FechaLiteral">'[39]Datos del Balance'!$C$7</definedName>
    <definedName name="FERMZN" localSheetId="8">#REF!</definedName>
    <definedName name="FERMZN" localSheetId="48">#REF!</definedName>
    <definedName name="FERMZN" localSheetId="17">#REF!</definedName>
    <definedName name="FERMZN">#REF!</definedName>
    <definedName name="fermzo" localSheetId="8">#REF!</definedName>
    <definedName name="fermzo" localSheetId="48">#REF!</definedName>
    <definedName name="fermzo" localSheetId="17">#REF!</definedName>
    <definedName name="fermzo">#REF!</definedName>
    <definedName name="fertsj1" localSheetId="8">#REF!</definedName>
    <definedName name="fertsj1" localSheetId="48">#REF!</definedName>
    <definedName name="fertsj1" localSheetId="17">#REF!</definedName>
    <definedName name="fertsj1">#REF!</definedName>
    <definedName name="fertsj2" localSheetId="17">#REF!</definedName>
    <definedName name="fertsj2">#REF!</definedName>
    <definedName name="FERTTRN" localSheetId="17">#REF!</definedName>
    <definedName name="FERTTRN">#REF!</definedName>
    <definedName name="ff" localSheetId="17">'[29]IRSA HIST'!#REF!</definedName>
    <definedName name="ff">'[29]IRSA HIST'!#REF!</definedName>
    <definedName name="Form_TratAgua" localSheetId="8">#REF!</definedName>
    <definedName name="Form_TratAgua" localSheetId="48">#REF!</definedName>
    <definedName name="Form_TratAgua" localSheetId="17">#REF!</definedName>
    <definedName name="Form_TratAgua">#REF!</definedName>
    <definedName name="G_" localSheetId="8">'[33]BG Armado'!#REF!</definedName>
    <definedName name="G_" localSheetId="48">'[33]BG Armado'!#REF!</definedName>
    <definedName name="G_" localSheetId="17">'[33]BG Armado'!#REF!</definedName>
    <definedName name="G_">'[33]BG Armado'!#REF!</definedName>
    <definedName name="GA" localSheetId="8">#REF!</definedName>
    <definedName name="GA" localSheetId="48">#REF!</definedName>
    <definedName name="GA" localSheetId="17">#REF!</definedName>
    <definedName name="GA">#REF!</definedName>
    <definedName name="gald" localSheetId="8">#REF!</definedName>
    <definedName name="gald" localSheetId="48">#REF!</definedName>
    <definedName name="gald" localSheetId="17">#REF!</definedName>
    <definedName name="gald">#REF!</definedName>
    <definedName name="GAPCS" localSheetId="8">#REF!</definedName>
    <definedName name="GAPCS" localSheetId="48">#REF!</definedName>
    <definedName name="GAPCS" localSheetId="17">#REF!</definedName>
    <definedName name="GAPCS">#REF!</definedName>
    <definedName name="GBP" localSheetId="17">#REF!</definedName>
    <definedName name="GBP">#REF!</definedName>
    <definedName name="GC" localSheetId="17">#REF!</definedName>
    <definedName name="GC">#REF!</definedName>
    <definedName name="GCA" localSheetId="17">#REF!</definedName>
    <definedName name="GCA">#REF!</definedName>
    <definedName name="GCC" localSheetId="17">#REF!</definedName>
    <definedName name="GCC">#REF!</definedName>
    <definedName name="GCG" localSheetId="17">#REF!</definedName>
    <definedName name="GCG">#REF!</definedName>
    <definedName name="GCGIR" localSheetId="17">#REF!</definedName>
    <definedName name="GCGIR">#REF!</definedName>
    <definedName name="gcgiro" localSheetId="17">#REF!</definedName>
    <definedName name="gcgiro">#REF!</definedName>
    <definedName name="gcgiroa" localSheetId="17">#REF!</definedName>
    <definedName name="gcgiroa">#REF!</definedName>
    <definedName name="gcgiroc" localSheetId="17">#REF!</definedName>
    <definedName name="gcgiroc">#REF!</definedName>
    <definedName name="GCMO" localSheetId="17">#REF!</definedName>
    <definedName name="GCMO">#REF!</definedName>
    <definedName name="GCMOA" localSheetId="17">#REF!</definedName>
    <definedName name="GCMOA">#REF!</definedName>
    <definedName name="GCMOc" localSheetId="17">#REF!</definedName>
    <definedName name="GCMOc">#REF!</definedName>
    <definedName name="GCMZN" localSheetId="17">#REF!</definedName>
    <definedName name="GCMZN">#REF!</definedName>
    <definedName name="gcmzna" localSheetId="17">#REF!</definedName>
    <definedName name="gcmzna">#REF!</definedName>
    <definedName name="gcmznb" localSheetId="17">#REF!</definedName>
    <definedName name="gcmznb">#REF!</definedName>
    <definedName name="GCMZO" localSheetId="17">#REF!</definedName>
    <definedName name="GCMZO">#REF!</definedName>
    <definedName name="GCS1A" localSheetId="17">#REF!</definedName>
    <definedName name="GCS1A">#REF!</definedName>
    <definedName name="GCS1C" localSheetId="17">#REF!</definedName>
    <definedName name="GCS1C">#REF!</definedName>
    <definedName name="GCS2A" localSheetId="17">#REF!</definedName>
    <definedName name="GCS2A">#REF!</definedName>
    <definedName name="GCS2C" localSheetId="17">#REF!</definedName>
    <definedName name="GCS2C">#REF!</definedName>
    <definedName name="GCSJ" localSheetId="17">#REF!</definedName>
    <definedName name="GCSJ">#REF!</definedName>
    <definedName name="gcsja" localSheetId="17">#REF!</definedName>
    <definedName name="gcsja">#REF!</definedName>
    <definedName name="gcsjb" localSheetId="17">#REF!</definedName>
    <definedName name="gcsjb">#REF!</definedName>
    <definedName name="gcsjo" localSheetId="17">#REF!</definedName>
    <definedName name="gcsjo">#REF!</definedName>
    <definedName name="gcsjoa" localSheetId="17">#REF!</definedName>
    <definedName name="gcsjoa">#REF!</definedName>
    <definedName name="gcsjoc" localSheetId="17">#REF!</definedName>
    <definedName name="gcsjoc">#REF!</definedName>
    <definedName name="GCT" localSheetId="17">#REF!</definedName>
    <definedName name="GCT">#REF!</definedName>
    <definedName name="GCTA" localSheetId="17">#REF!</definedName>
    <definedName name="GCTA">#REF!</definedName>
    <definedName name="GCTC" localSheetId="17">#REF!</definedName>
    <definedName name="GCTC">#REF!</definedName>
    <definedName name="GCTO" localSheetId="17">#REF!</definedName>
    <definedName name="GCTO">#REF!</definedName>
    <definedName name="GCTOa" localSheetId="17">#REF!</definedName>
    <definedName name="GCTOa">#REF!</definedName>
    <definedName name="GCTOc" localSheetId="17">#REF!</definedName>
    <definedName name="GCTOc">#REF!</definedName>
    <definedName name="GCTR" localSheetId="17">#REF!</definedName>
    <definedName name="GCTR">#REF!</definedName>
    <definedName name="gctra" localSheetId="17">#REF!</definedName>
    <definedName name="gctra">#REF!</definedName>
    <definedName name="gctrb" localSheetId="17">#REF!</definedName>
    <definedName name="gctrb">#REF!</definedName>
    <definedName name="GCTRO" localSheetId="17">#REF!</definedName>
    <definedName name="GCTRO">#REF!</definedName>
    <definedName name="GDG" localSheetId="17">#REF!</definedName>
    <definedName name="GDG">#REF!</definedName>
    <definedName name="gg" localSheetId="17">#REF!</definedName>
    <definedName name="gg">#REF!</definedName>
    <definedName name="GIRASOL" localSheetId="17">#REF!</definedName>
    <definedName name="GIRASOL">#REF!</definedName>
    <definedName name="GM" localSheetId="17">'[41]Trading HC by Reg &amp; Platf'!#REF!</definedName>
    <definedName name="GM">'[41]Trading HC by Reg &amp; Platf'!#REF!</definedName>
    <definedName name="_xlnm.Recorder" localSheetId="17">[42]Macro1!#REF!</definedName>
    <definedName name="_xlnm.Recorder">[42]Macro1!#REF!</definedName>
    <definedName name="GUARDIAN" localSheetId="8">#REF!</definedName>
    <definedName name="GUARDIAN" localSheetId="48">#REF!</definedName>
    <definedName name="GUARDIAN" localSheetId="17">#REF!</definedName>
    <definedName name="GUARDIAN">#REF!</definedName>
    <definedName name="h" localSheetId="8">#REF!</definedName>
    <definedName name="h" localSheetId="48">#REF!</definedName>
    <definedName name="h" localSheetId="17">#REF!</definedName>
    <definedName name="h">#REF!</definedName>
    <definedName name="H_" localSheetId="8">#REF!</definedName>
    <definedName name="H_" localSheetId="48">#REF!</definedName>
    <definedName name="H_" localSheetId="17">#REF!</definedName>
    <definedName name="H_">#REF!</definedName>
    <definedName name="Hea" localSheetId="17">#REF!</definedName>
    <definedName name="Hea">#REF!</definedName>
    <definedName name="hh" localSheetId="17">'[29]IRSA HIST'!#REF!</definedName>
    <definedName name="hh">'[29]IRSA HIST'!#REF!</definedName>
    <definedName name="hi" localSheetId="17">'[29]IRSA HIST'!#REF!</definedName>
    <definedName name="hi">'[29]IRSA HIST'!#REF!</definedName>
    <definedName name="historicosstradcodigo" localSheetId="8">#REF!</definedName>
    <definedName name="historicosstradcodigo" localSheetId="48">#REF!</definedName>
    <definedName name="historicosstradcodigo" localSheetId="17">#REF!</definedName>
    <definedName name="historicosstradcodigo">#REF!</definedName>
    <definedName name="historicostrad" localSheetId="8">#REF!</definedName>
    <definedName name="historicostrad" localSheetId="48">#REF!</definedName>
    <definedName name="historicostrad" localSheetId="17">#REF!</definedName>
    <definedName name="historicostrad">#REF!</definedName>
    <definedName name="HojaMacro2" localSheetId="8">#REF!</definedName>
    <definedName name="HojaMacro2" localSheetId="48">#REF!</definedName>
    <definedName name="HojaMacro2" localSheetId="17">#REF!</definedName>
    <definedName name="HojaMacro2">#REF!</definedName>
    <definedName name="HojaMacro3" localSheetId="17">#REF!</definedName>
    <definedName name="HojaMacro3">#REF!</definedName>
    <definedName name="HojaMacro4" localSheetId="17">#REF!</definedName>
    <definedName name="HojaMacro4">#REF!</definedName>
    <definedName name="hojamacro5" localSheetId="17">#REF!</definedName>
    <definedName name="hojamacro5">#REF!</definedName>
    <definedName name="hojamacro5ing" localSheetId="17">#REF!</definedName>
    <definedName name="hojamacro5ing">#REF!</definedName>
    <definedName name="I" localSheetId="17">#REF!</definedName>
    <definedName name="I">#REF!</definedName>
    <definedName name="I_" localSheetId="17">#REF!</definedName>
    <definedName name="I_">#REF!</definedName>
    <definedName name="IBSA_AC" localSheetId="17">#REF!</definedName>
    <definedName name="IBSA_AC">#REF!</definedName>
    <definedName name="IBSA_MES" localSheetId="17">#REF!</definedName>
    <definedName name="IBSA_MES">#REF!</definedName>
    <definedName name="IC">'[16]Nota 8'!$F$30</definedName>
    <definedName name="imp_PyL">'[38]datos P_L'!$C$1</definedName>
    <definedName name="Impresión_Anexo_A">'[43]ANEXO A'!#REF!</definedName>
    <definedName name="Impresión_Anexo_E" localSheetId="8">#REF!</definedName>
    <definedName name="Impresión_Anexo_E" localSheetId="48">#REF!</definedName>
    <definedName name="Impresión_Anexo_E" localSheetId="17">#REF!</definedName>
    <definedName name="Impresión_Anexo_E">#REF!</definedName>
    <definedName name="Impresión_Anexo_H" localSheetId="8">#REF!</definedName>
    <definedName name="Impresión_Anexo_H" localSheetId="48">#REF!</definedName>
    <definedName name="Impresión_Anexo_H" localSheetId="17">#REF!</definedName>
    <definedName name="Impresión_Anexo_H">#REF!</definedName>
    <definedName name="Impresión_de_EEPN" localSheetId="8">#REF!</definedName>
    <definedName name="Impresión_de_EEPN" localSheetId="48">#REF!</definedName>
    <definedName name="Impresión_de_EEPN" localSheetId="17">#REF!</definedName>
    <definedName name="Impresión_de_EEPN">#REF!</definedName>
    <definedName name="INC">'[16]Nota 8'!$F$36</definedName>
    <definedName name="ingl" localSheetId="8">#REF!</definedName>
    <definedName name="ingl" localSheetId="48">#REF!</definedName>
    <definedName name="ingl" localSheetId="17">#REF!</definedName>
    <definedName name="ingl">#REF!</definedName>
    <definedName name="INGMZN1" localSheetId="8">#REF!</definedName>
    <definedName name="INGMZN1" localSheetId="48">#REF!</definedName>
    <definedName name="INGMZN1" localSheetId="17">#REF!</definedName>
    <definedName name="INGMZN1">#REF!</definedName>
    <definedName name="INGMZN1B" localSheetId="8">#REF!</definedName>
    <definedName name="INGMZN1B" localSheetId="48">#REF!</definedName>
    <definedName name="INGMZN1B" localSheetId="17">#REF!</definedName>
    <definedName name="INGMZN1B">#REF!</definedName>
    <definedName name="INGMZN2" localSheetId="17">#REF!</definedName>
    <definedName name="INGMZN2">#REF!</definedName>
    <definedName name="INGMZN2B" localSheetId="17">#REF!</definedName>
    <definedName name="INGMZN2B">#REF!</definedName>
    <definedName name="INGMZN3" localSheetId="17">#REF!</definedName>
    <definedName name="INGMZN3">#REF!</definedName>
    <definedName name="INGMZN3B" localSheetId="17">#REF!</definedName>
    <definedName name="INGMZN3B">#REF!</definedName>
    <definedName name="INGSJ1" localSheetId="17">#REF!</definedName>
    <definedName name="INGSJ1">#REF!</definedName>
    <definedName name="INGSJ2" localSheetId="17">#REF!</definedName>
    <definedName name="INGSJ2">#REF!</definedName>
    <definedName name="INGSJ3" localSheetId="17">#REF!</definedName>
    <definedName name="INGSJ3">#REF!</definedName>
    <definedName name="INGTR1" localSheetId="17">#REF!</definedName>
    <definedName name="INGTR1">#REF!</definedName>
    <definedName name="INGTR2" localSheetId="17">#REF!</definedName>
    <definedName name="INGTR2">#REF!</definedName>
    <definedName name="INGTR3" localSheetId="17">#REF!</definedName>
    <definedName name="INGTR3">#REF!</definedName>
    <definedName name="INT" localSheetId="17">#REF!</definedName>
    <definedName name="INT">#REF!</definedName>
    <definedName name="intangcomb" localSheetId="17">#REF!</definedName>
    <definedName name="intangcomb">#REF!</definedName>
    <definedName name="intanghold" localSheetId="17">#REF!</definedName>
    <definedName name="intanghold">#REF!</definedName>
    <definedName name="intangnorte" localSheetId="17">#REF!</definedName>
    <definedName name="intangnorte">#REF!</definedName>
    <definedName name="intangsur" localSheetId="17">#REF!</definedName>
    <definedName name="intangsur">#REF!</definedName>
    <definedName name="INTER" localSheetId="17">#REF!</definedName>
    <definedName name="INTER">#REF!</definedName>
    <definedName name="invnorte" localSheetId="17">[12]INVERSIONES!#REF!</definedName>
    <definedName name="invnorte">[12]INVERSIONES!#REF!</definedName>
    <definedName name="invsur" localSheetId="17">[12]INVERSIONES!#REF!</definedName>
    <definedName name="invsur">[12]INVERSIONES!#REF!</definedName>
    <definedName name="IR_detalle_ac" localSheetId="8">#REF!</definedName>
    <definedName name="IR_detalle_ac" localSheetId="48">#REF!</definedName>
    <definedName name="IR_detalle_ac" localSheetId="17">#REF!</definedName>
    <definedName name="IR_detalle_ac">#REF!</definedName>
    <definedName name="IR_Resumen_ac" localSheetId="8">#REF!</definedName>
    <definedName name="IR_Resumen_ac" localSheetId="48">#REF!</definedName>
    <definedName name="IR_Resumen_ac" localSheetId="17">#REF!</definedName>
    <definedName name="IR_Resumen_ac">#REF!</definedName>
    <definedName name="IR_Resumen_mes" localSheetId="8">#REF!</definedName>
    <definedName name="IR_Resumen_mes" localSheetId="48">#REF!</definedName>
    <definedName name="IR_Resumen_mes" localSheetId="17">#REF!</definedName>
    <definedName name="IR_Resumen_mes">#REF!</definedName>
    <definedName name="IRSA_AC" localSheetId="17">#REF!</definedName>
    <definedName name="IRSA_AC">#REF!</definedName>
    <definedName name="IRSA_MES" localSheetId="17">#REF!</definedName>
    <definedName name="IRSA_MES">#REF!</definedName>
    <definedName name="ITEM_ID">'[27]GLP 2001'!$A$7:$C$522</definedName>
    <definedName name="J_" localSheetId="8">#REF!</definedName>
    <definedName name="J_" localSheetId="48">#REF!</definedName>
    <definedName name="J_" localSheetId="17">#REF!</definedName>
    <definedName name="J_">#REF!</definedName>
    <definedName name="jj" localSheetId="8">'[29]IRSA HIST'!#REF!</definedName>
    <definedName name="jj" localSheetId="48">'[29]IRSA HIST'!#REF!</definedName>
    <definedName name="jj" localSheetId="17">'[29]IRSA HIST'!#REF!</definedName>
    <definedName name="jj">'[29]IRSA HIST'!#REF!</definedName>
    <definedName name="junio" localSheetId="8">#REF!</definedName>
    <definedName name="junio" localSheetId="48">#REF!</definedName>
    <definedName name="junio" localSheetId="17">#REF!</definedName>
    <definedName name="junio">#REF!</definedName>
    <definedName name="K_" localSheetId="8">#REF!</definedName>
    <definedName name="K_" localSheetId="48">#REF!</definedName>
    <definedName name="K_" localSheetId="17">#REF!</definedName>
    <definedName name="K_">#REF!</definedName>
    <definedName name="Kilogramos" localSheetId="8">#REF!</definedName>
    <definedName name="Kilogramos" localSheetId="48">#REF!</definedName>
    <definedName name="Kilogramos" localSheetId="17">#REF!</definedName>
    <definedName name="Kilogramos">#REF!</definedName>
    <definedName name="L" localSheetId="17">#REF!</definedName>
    <definedName name="L">#REF!</definedName>
    <definedName name="L_" localSheetId="17">#REF!</definedName>
    <definedName name="L_">#REF!</definedName>
    <definedName name="L_11" localSheetId="17">#REF!</definedName>
    <definedName name="L_11">#REF!</definedName>
    <definedName name="L_12" localSheetId="17">#REF!</definedName>
    <definedName name="L_12">#REF!</definedName>
    <definedName name="L_13" localSheetId="17">#REF!</definedName>
    <definedName name="L_13">#REF!</definedName>
    <definedName name="L_14" localSheetId="17">#REF!</definedName>
    <definedName name="L_14">#REF!</definedName>
    <definedName name="L_21" localSheetId="17">#REF!</definedName>
    <definedName name="L_21">#REF!</definedName>
    <definedName name="L_22" localSheetId="17">#REF!</definedName>
    <definedName name="L_22">#REF!</definedName>
    <definedName name="L_23" localSheetId="17">'[33]BG Armado'!#REF!</definedName>
    <definedName name="L_23">'[33]BG Armado'!#REF!</definedName>
    <definedName name="L_24" localSheetId="17">'[33]BG Armado'!#REF!</definedName>
    <definedName name="L_24">'[33]BG Armado'!#REF!</definedName>
    <definedName name="labgir" localSheetId="8">#REF!</definedName>
    <definedName name="labgir" localSheetId="48">#REF!</definedName>
    <definedName name="labgir" localSheetId="17">#REF!</definedName>
    <definedName name="labgir">#REF!</definedName>
    <definedName name="LABMZN" localSheetId="8">#REF!</definedName>
    <definedName name="LABMZN" localSheetId="48">#REF!</definedName>
    <definedName name="LABMZN" localSheetId="17">#REF!</definedName>
    <definedName name="LABMZN">#REF!</definedName>
    <definedName name="labmzo" localSheetId="8">#REF!</definedName>
    <definedName name="labmzo" localSheetId="48">#REF!</definedName>
    <definedName name="labmzo" localSheetId="17">#REF!</definedName>
    <definedName name="labmzo">#REF!</definedName>
    <definedName name="LABSJ" localSheetId="17">#REF!</definedName>
    <definedName name="LABSJ">#REF!</definedName>
    <definedName name="labsj1" localSheetId="17">#REF!</definedName>
    <definedName name="labsj1">#REF!</definedName>
    <definedName name="labsj2" localSheetId="17">#REF!</definedName>
    <definedName name="labsj2">#REF!</definedName>
    <definedName name="LABTRN" localSheetId="17">#REF!</definedName>
    <definedName name="LABTRN">#REF!</definedName>
    <definedName name="Liq_FPC" localSheetId="17">[9]AP!#REF!,[9]AP!#REF!,[9]AP!#REF!,[9]AP!#REF!</definedName>
    <definedName name="Liq_FPC">[9]AP!#REF!,[9]AP!#REF!,[9]AP!#REF!,[9]AP!#REF!</definedName>
    <definedName name="List_ARPopulation">'[44]AR Drop Downs'!$I$5:$I$10</definedName>
    <definedName name="List_Curr">[30]Currency!$B$9:$B$31</definedName>
    <definedName name="List_ExpandedTesting">'[44]AR Drop Downs'!$E$5:$E$8</definedName>
    <definedName name="List_Level_Assr">[36]DropDown!$B$1:$B$4</definedName>
    <definedName name="List_LevelAssurance">'[44]AR Drop Downs'!$A$5:$A$8</definedName>
    <definedName name="List_Number_of_Exceptions_Identified">'[44]AR Drop Downs'!$K$5:$K$27</definedName>
    <definedName name="List_NumberTolerableExceptions">'[44]AR Drop Downs'!$C$5:$C$8</definedName>
    <definedName name="List_Proj_Meth">[36]DropDown!$H$1:$H$2</definedName>
    <definedName name="List_Samp_Sel">[36]DropDown!$D$1:$D$4</definedName>
    <definedName name="List_SampleSelectionMethod">'[44]AR Drop Downs'!$G$5:$G$7</definedName>
    <definedName name="ListaCR" localSheetId="8">#REF!</definedName>
    <definedName name="ListaCR" localSheetId="48">#REF!</definedName>
    <definedName name="ListaCR" localSheetId="17">#REF!</definedName>
    <definedName name="ListaCR">#REF!</definedName>
    <definedName name="ListaMes" localSheetId="8">#REF!</definedName>
    <definedName name="ListaMes" localSheetId="48">#REF!</definedName>
    <definedName name="ListaMes" localSheetId="17">#REF!</definedName>
    <definedName name="ListaMes">#REF!</definedName>
    <definedName name="lllll">[45]Prevision!$Q$2:$Q$12</definedName>
    <definedName name="M_" localSheetId="8">#REF!</definedName>
    <definedName name="M_" localSheetId="48">#REF!</definedName>
    <definedName name="M_" localSheetId="17">#REF!</definedName>
    <definedName name="M_">#REF!</definedName>
    <definedName name="MAD" localSheetId="8">#REF!</definedName>
    <definedName name="MAD" localSheetId="48">#REF!</definedName>
    <definedName name="MAD" localSheetId="17">#REF!</definedName>
    <definedName name="MAD">#REF!</definedName>
    <definedName name="Maintenance" localSheetId="8">#REF!</definedName>
    <definedName name="Maintenance" localSheetId="48">#REF!</definedName>
    <definedName name="Maintenance" localSheetId="17">#REF!</definedName>
    <definedName name="Maintenance">#REF!</definedName>
    <definedName name="maintenanceld" localSheetId="17">#REF!</definedName>
    <definedName name="maintenanceld">#REF!</definedName>
    <definedName name="MaintenancePCS" localSheetId="17">#REF!</definedName>
    <definedName name="MaintenancePCS">#REF!</definedName>
    <definedName name="menorte" localSheetId="17">[12]MON.EXTRANJERA!#REF!</definedName>
    <definedName name="menorte">[12]MON.EXTRANJERA!#REF!</definedName>
    <definedName name="Mes" localSheetId="8">#REF!</definedName>
    <definedName name="Mes" localSheetId="48">#REF!</definedName>
    <definedName name="Mes" localSheetId="17">#REF!</definedName>
    <definedName name="Mes">#REF!</definedName>
    <definedName name="MESFCSER" localSheetId="8">#REF!</definedName>
    <definedName name="MESFCSER" localSheetId="48">#REF!</definedName>
    <definedName name="MESFCSER" localSheetId="17">#REF!</definedName>
    <definedName name="MESFCSER">#REF!</definedName>
    <definedName name="mesvtaBC" localSheetId="8">#REF!</definedName>
    <definedName name="mesvtaBC" localSheetId="48">#REF!</definedName>
    <definedName name="mesvtaBC" localSheetId="17">#REF!</definedName>
    <definedName name="mesvtaBC">#REF!</definedName>
    <definedName name="MESVTABCPRE" localSheetId="17">#REF!</definedName>
    <definedName name="MESVTABCPRE">#REF!</definedName>
    <definedName name="MIL" localSheetId="17">'[46]0.3 Check list'!#REF!</definedName>
    <definedName name="MIL">'[46]0.3 Check list'!#REF!</definedName>
    <definedName name="MKT" localSheetId="8">#REF!</definedName>
    <definedName name="MKT" localSheetId="48">#REF!</definedName>
    <definedName name="MKT" localSheetId="17">#REF!</definedName>
    <definedName name="MKT">#REF!</definedName>
    <definedName name="mktld" localSheetId="8">#REF!</definedName>
    <definedName name="mktld" localSheetId="48">#REF!</definedName>
    <definedName name="mktld" localSheetId="17">#REF!</definedName>
    <definedName name="mktld">#REF!</definedName>
    <definedName name="MKTPCS" localSheetId="8">#REF!</definedName>
    <definedName name="MKTPCS" localSheetId="48">#REF!</definedName>
    <definedName name="MKTPCS" localSheetId="17">#REF!</definedName>
    <definedName name="MKTPCS">#REF!</definedName>
    <definedName name="mmmm">[45]Prevision!$P$2:$P$12</definedName>
    <definedName name="Modificar_celdas_Anexo_A">'[43]ANEXO A'!#REF!</definedName>
    <definedName name="movimientos">[47]FEBMZO!$A$2:$H$75</definedName>
    <definedName name="MXP" localSheetId="8">#REF!</definedName>
    <definedName name="MXP" localSheetId="48">#REF!</definedName>
    <definedName name="MXP" localSheetId="17">#REF!</definedName>
    <definedName name="MXP">#REF!</definedName>
    <definedName name="N_" localSheetId="8">#REF!</definedName>
    <definedName name="N_" localSheetId="48">#REF!</definedName>
    <definedName name="N_" localSheetId="17">#REF!</definedName>
    <definedName name="N_">#REF!</definedName>
    <definedName name="nada" localSheetId="8">[48]otr_rio!#REF!</definedName>
    <definedName name="nada" localSheetId="48">[48]otr_rio!#REF!</definedName>
    <definedName name="nada" localSheetId="17">[48]otr_rio!#REF!</definedName>
    <definedName name="nada">[48]otr_rio!#REF!</definedName>
    <definedName name="NAVB" localSheetId="8">#REF!</definedName>
    <definedName name="NAVB" localSheetId="48">#REF!</definedName>
    <definedName name="NAVB" localSheetId="17">#REF!</definedName>
    <definedName name="NAVB">#REF!</definedName>
    <definedName name="Network" localSheetId="8">#REF!</definedName>
    <definedName name="Network" localSheetId="48">#REF!</definedName>
    <definedName name="Network" localSheetId="17">#REF!</definedName>
    <definedName name="Network">#REF!</definedName>
    <definedName name="networkld" localSheetId="8">#REF!</definedName>
    <definedName name="networkld" localSheetId="48">#REF!</definedName>
    <definedName name="networkld" localSheetId="17">#REF!</definedName>
    <definedName name="networkld">#REF!</definedName>
    <definedName name="NetworkPCS" localSheetId="17">#REF!</definedName>
    <definedName name="NetworkPCS">#REF!</definedName>
    <definedName name="newname" localSheetId="17">#REF!</definedName>
    <definedName name="newname">#REF!</definedName>
    <definedName name="Nota_10" localSheetId="17">#REF!</definedName>
    <definedName name="Nota_10">#REF!</definedName>
    <definedName name="Nota_11" localSheetId="17">#REF!</definedName>
    <definedName name="Nota_11">#REF!</definedName>
    <definedName name="Nota_12" localSheetId="17">#REF!</definedName>
    <definedName name="Nota_12">#REF!</definedName>
    <definedName name="Nota_8" localSheetId="17">#REF!</definedName>
    <definedName name="Nota_8">#REF!</definedName>
    <definedName name="Nota_9" localSheetId="17">#REF!</definedName>
    <definedName name="Nota_9">#REF!</definedName>
    <definedName name="Nota1" localSheetId="17">#REF!</definedName>
    <definedName name="Nota1">#REF!</definedName>
    <definedName name="Nota10" localSheetId="17">#REF!</definedName>
    <definedName name="Nota10">#REF!</definedName>
    <definedName name="nota108" localSheetId="17">'[49]LC-Original'!#REF!</definedName>
    <definedName name="nota108">'[49]LC-Original'!#REF!</definedName>
    <definedName name="Nota12" localSheetId="8">#REF!</definedName>
    <definedName name="Nota12" localSheetId="48">#REF!</definedName>
    <definedName name="Nota12" localSheetId="17">#REF!</definedName>
    <definedName name="Nota12">#REF!</definedName>
    <definedName name="Nota13" localSheetId="8">#REF!</definedName>
    <definedName name="Nota13" localSheetId="48">#REF!</definedName>
    <definedName name="Nota13" localSheetId="17">#REF!</definedName>
    <definedName name="Nota13">#REF!</definedName>
    <definedName name="Nota14" localSheetId="8">#REF!</definedName>
    <definedName name="Nota14" localSheetId="48">#REF!</definedName>
    <definedName name="Nota14" localSheetId="17">#REF!</definedName>
    <definedName name="Nota14">#REF!</definedName>
    <definedName name="Nota15" localSheetId="17">#REF!</definedName>
    <definedName name="Nota15">#REF!</definedName>
    <definedName name="Nota16" localSheetId="17">#REF!</definedName>
    <definedName name="Nota16">#REF!</definedName>
    <definedName name="Nota17" localSheetId="17">#REF!</definedName>
    <definedName name="Nota17">#REF!</definedName>
    <definedName name="Nota2" localSheetId="17">#REF!</definedName>
    <definedName name="Nota2">#REF!</definedName>
    <definedName name="Nota3" localSheetId="17">#REF!</definedName>
    <definedName name="Nota3">#REF!</definedName>
    <definedName name="Nota4" localSheetId="17">#REF!</definedName>
    <definedName name="Nota4">#REF!</definedName>
    <definedName name="Nota5" localSheetId="17">#REF!</definedName>
    <definedName name="Nota5">#REF!</definedName>
    <definedName name="Nota6" localSheetId="17">#REF!</definedName>
    <definedName name="Nota6">#REF!</definedName>
    <definedName name="Nota7" localSheetId="17">#REF!</definedName>
    <definedName name="Nota7">#REF!</definedName>
    <definedName name="Nota8" localSheetId="17">#REF!</definedName>
    <definedName name="Nota8">#REF!</definedName>
    <definedName name="Nota9" localSheetId="17">#REF!</definedName>
    <definedName name="Nota9">#REF!</definedName>
    <definedName name="NZD" localSheetId="17">#REF!</definedName>
    <definedName name="NZD">#REF!</definedName>
    <definedName name="Ñ_" localSheetId="17">#REF!</definedName>
    <definedName name="Ñ_">#REF!</definedName>
    <definedName name="O_" localSheetId="17">#REF!</definedName>
    <definedName name="O_">#REF!</definedName>
    <definedName name="OBS" localSheetId="17">[50]GANANCIAS!#REF!</definedName>
    <definedName name="OBS">[50]GANANCIAS!#REF!</definedName>
    <definedName name="OCC">'[16]Nota 8'!$F$78</definedName>
    <definedName name="OCNC">'[16]Nota 8'!$F$87</definedName>
    <definedName name="Octuber">[42]Macro1!#REF!</definedName>
    <definedName name="OL" localSheetId="8">#REF!</definedName>
    <definedName name="OL" localSheetId="48">#REF!</definedName>
    <definedName name="OL" localSheetId="17">#REF!</definedName>
    <definedName name="OL">#REF!</definedName>
    <definedName name="oo" localSheetId="8">[51]EVP!#REF!</definedName>
    <definedName name="oo" localSheetId="48">[51]EVP!#REF!</definedName>
    <definedName name="oo" localSheetId="17">[51]EVP!#REF!</definedName>
    <definedName name="oo">[51]EVP!#REF!</definedName>
    <definedName name="OPC">'[16]Nota 8'!$F$186</definedName>
    <definedName name="Others" localSheetId="8">#REF!</definedName>
    <definedName name="Others" localSheetId="48">#REF!</definedName>
    <definedName name="Others" localSheetId="17">#REF!</definedName>
    <definedName name="Others">#REF!</definedName>
    <definedName name="othersld" localSheetId="8">#REF!</definedName>
    <definedName name="othersld" localSheetId="48">#REF!</definedName>
    <definedName name="othersld" localSheetId="17">#REF!</definedName>
    <definedName name="othersld">#REF!</definedName>
    <definedName name="OthersPCS" localSheetId="8">#REF!</definedName>
    <definedName name="OthersPCS" localSheetId="48">#REF!</definedName>
    <definedName name="OthersPCS" localSheetId="17">#REF!</definedName>
    <definedName name="OthersPCS">#REF!</definedName>
    <definedName name="P_" localSheetId="17">#REF!</definedName>
    <definedName name="P_">#REF!</definedName>
    <definedName name="PANEL" localSheetId="17">#REF!</definedName>
    <definedName name="PANEL">#REF!</definedName>
    <definedName name="PARCIALES" localSheetId="17">#REF!</definedName>
    <definedName name="PARCIALES">#REF!</definedName>
    <definedName name="pasivo" localSheetId="17">#REF!</definedName>
    <definedName name="pasivo">#REF!</definedName>
    <definedName name="patrimonial" localSheetId="17">#REF!</definedName>
    <definedName name="patrimonial">#REF!</definedName>
    <definedName name="PBG" localSheetId="17">#REF!</definedName>
    <definedName name="PBG">#REF!</definedName>
    <definedName name="pbgir" localSheetId="17">#REF!</definedName>
    <definedName name="pbgir">#REF!</definedName>
    <definedName name="PBGIRA" localSheetId="17">#REF!</definedName>
    <definedName name="PBGIRA">#REF!</definedName>
    <definedName name="PBGIRC" localSheetId="17">#REF!</definedName>
    <definedName name="PBGIRC">#REF!</definedName>
    <definedName name="PBMZ" localSheetId="17">#REF!</definedName>
    <definedName name="PBMZ">#REF!</definedName>
    <definedName name="PBMZA" localSheetId="17">#REF!</definedName>
    <definedName name="PBMZA">#REF!</definedName>
    <definedName name="PBMZC" localSheetId="17">#REF!</definedName>
    <definedName name="PBMZC">#REF!</definedName>
    <definedName name="PBS" localSheetId="17">#REF!</definedName>
    <definedName name="PBS">#REF!</definedName>
    <definedName name="PBS2A" localSheetId="17">#REF!</definedName>
    <definedName name="PBS2A">#REF!</definedName>
    <definedName name="PBS2C" localSheetId="17">#REF!</definedName>
    <definedName name="PBS2C">#REF!</definedName>
    <definedName name="PBSA" localSheetId="17">#REF!</definedName>
    <definedName name="PBSA">#REF!</definedName>
    <definedName name="PBSC" localSheetId="17">#REF!</definedName>
    <definedName name="PBSC">#REF!</definedName>
    <definedName name="PBSJ" localSheetId="17">#REF!</definedName>
    <definedName name="PBSJ">#REF!</definedName>
    <definedName name="PBT" localSheetId="17">#REF!</definedName>
    <definedName name="PBT">#REF!</definedName>
    <definedName name="PBTA" localSheetId="17">#REF!</definedName>
    <definedName name="PBTA">#REF!</definedName>
    <definedName name="PBTC" localSheetId="17">#REF!</definedName>
    <definedName name="PBTC">#REF!</definedName>
    <definedName name="PBTR" localSheetId="17">#REF!</definedName>
    <definedName name="PBTR">#REF!</definedName>
    <definedName name="percepyreten" localSheetId="17">#REF!</definedName>
    <definedName name="percepyreten">#REF!</definedName>
    <definedName name="PERIOD_END">[22]Básico!$D$4</definedName>
    <definedName name="pf" localSheetId="8">#REF!</definedName>
    <definedName name="pf" localSheetId="48">#REF!</definedName>
    <definedName name="pf" localSheetId="17">#REF!</definedName>
    <definedName name="pf">#REF!</definedName>
    <definedName name="PIR" localSheetId="8">#REF!</definedName>
    <definedName name="PIR" localSheetId="48">#REF!</definedName>
    <definedName name="PIR" localSheetId="17">#REF!</definedName>
    <definedName name="PIR">#REF!</definedName>
    <definedName name="Pivot1" localSheetId="8">#REF!</definedName>
    <definedName name="Pivot1" localSheetId="48">#REF!</definedName>
    <definedName name="Pivot1" localSheetId="17">#REF!</definedName>
    <definedName name="Pivot1">#REF!</definedName>
    <definedName name="PL_Actual" localSheetId="17">#REF!</definedName>
    <definedName name="PL_Actual">#REF!</definedName>
    <definedName name="PL_Anterior" localSheetId="17">#REF!</definedName>
    <definedName name="PL_Anterior">#REF!</definedName>
    <definedName name="PL_Dollar_Threshold" localSheetId="17">#REF!</definedName>
    <definedName name="PL_Dollar_Threshold">#REF!</definedName>
    <definedName name="PL_Mov_Periodo" localSheetId="17">#REF!</definedName>
    <definedName name="PL_Mov_Periodo">#REF!</definedName>
    <definedName name="PL_Percent_Threshold" localSheetId="17">#REF!</definedName>
    <definedName name="PL_Percent_Threshold">#REF!</definedName>
    <definedName name="Planilhas" localSheetId="17">#REF!</definedName>
    <definedName name="Planilhas">#REF!</definedName>
    <definedName name="PLANILLA_DE_PREPARACION" localSheetId="17">#REF!</definedName>
    <definedName name="PLANILLA_DE_PREPARACION">#REF!</definedName>
    <definedName name="PLANILLA_DE_TRANSFERENCIA" localSheetId="17">#REF!</definedName>
    <definedName name="PLANILLA_DE_TRANSFERENCIA">#REF!</definedName>
    <definedName name="PLZ" localSheetId="17">#REF!</definedName>
    <definedName name="PLZ">#REF!</definedName>
    <definedName name="pmdll" localSheetId="17">#REF!</definedName>
    <definedName name="pmdll">#REF!</definedName>
    <definedName name="pmoslpcomb1" localSheetId="17">#REF!</definedName>
    <definedName name="pmoslpcomb1">#REF!</definedName>
    <definedName name="pmoslpcomb2" localSheetId="17">#REF!</definedName>
    <definedName name="pmoslpcomb2">#REF!</definedName>
    <definedName name="pmoslpnorte1" localSheetId="17">#REF!</definedName>
    <definedName name="pmoslpnorte1">#REF!</definedName>
    <definedName name="pmoslpnorte2" localSheetId="17">#REF!</definedName>
    <definedName name="pmoslpnorte2">#REF!</definedName>
    <definedName name="pmoslpsur1" localSheetId="17">#REF!</definedName>
    <definedName name="pmoslpsur1">#REF!</definedName>
    <definedName name="pmoslpsur2" localSheetId="17">#REF!</definedName>
    <definedName name="pmoslpsur2">#REF!</definedName>
    <definedName name="PMXDLL">'[52]Set RB'!$J$6</definedName>
    <definedName name="PN">'[16]Bce Patrim'!$H$23</definedName>
    <definedName name="Pop_Sig_T">'[36]Non-Statistical Sampling'!$F$26</definedName>
    <definedName name="ppppp">[45]Prevision!#REF!</definedName>
    <definedName name="PREPARED_BY">[22]Básico!$J$3</definedName>
    <definedName name="PREPARED_DATE">[22]Básico!$J$4</definedName>
    <definedName name="Pres_Res" localSheetId="8">#REF!</definedName>
    <definedName name="Pres_Res" localSheetId="48">#REF!</definedName>
    <definedName name="Pres_Res" localSheetId="17">#REF!</definedName>
    <definedName name="Pres_Res">#REF!</definedName>
    <definedName name="Presupuesto" localSheetId="8">[9]AP!#REF!,[9]AP!#REF!,[9]AP!#REF!,[9]AP!#REF!</definedName>
    <definedName name="Presupuesto" localSheetId="48">[9]AP!#REF!,[9]AP!#REF!,[9]AP!#REF!,[9]AP!#REF!</definedName>
    <definedName name="Presupuesto" localSheetId="17">[9]AP!#REF!,[9]AP!#REF!,[9]AP!#REF!,[9]AP!#REF!</definedName>
    <definedName name="Presupuesto">[9]AP!#REF!,[9]AP!#REF!,[9]AP!#REF!,[9]AP!#REF!</definedName>
    <definedName name="prevnorte" localSheetId="8">[12]PREVISIONES!#REF!</definedName>
    <definedName name="prevnorte" localSheetId="48">[12]PREVISIONES!#REF!</definedName>
    <definedName name="prevnorte" localSheetId="17">[12]PREVISIONES!#REF!</definedName>
    <definedName name="prevnorte">[12]PREVISIONES!#REF!</definedName>
    <definedName name="prevsur" localSheetId="8">[12]PREVISIONES!#REF!</definedName>
    <definedName name="prevsur" localSheetId="48">[12]PREVISIONES!#REF!</definedName>
    <definedName name="prevsur" localSheetId="17">[12]PREVISIONES!#REF!</definedName>
    <definedName name="prevsur">[12]PREVISIONES!#REF!</definedName>
    <definedName name="PRINT_AREA_MI" localSheetId="8">#REF!</definedName>
    <definedName name="PRINT_AREA_MI" localSheetId="48">#REF!</definedName>
    <definedName name="PRINT_AREA_MI" localSheetId="17">#REF!</definedName>
    <definedName name="PRINT_AREA_MI">#REF!</definedName>
    <definedName name="PRINT_TITLES_MI" localSheetId="8">#REF!</definedName>
    <definedName name="PRINT_TITLES_MI" localSheetId="48">#REF!</definedName>
    <definedName name="PRINT_TITLES_MI" localSheetId="17">#REF!</definedName>
    <definedName name="PRINT_TITLES_MI">#REF!</definedName>
    <definedName name="PRIOR_DT">'[53]Interface Hub'!$C$12</definedName>
    <definedName name="Proc" localSheetId="8">#REF!</definedName>
    <definedName name="Proc" localSheetId="48">#REF!</definedName>
    <definedName name="Proc" localSheetId="17">#REF!</definedName>
    <definedName name="Proc">#REF!</definedName>
    <definedName name="Provjuicios" localSheetId="8">#REF!</definedName>
    <definedName name="Provjuicios" localSheetId="48">#REF!</definedName>
    <definedName name="Provjuicios" localSheetId="17">#REF!</definedName>
    <definedName name="Provjuicios">#REF!</definedName>
    <definedName name="prueba" localSheetId="8">#REF!</definedName>
    <definedName name="prueba" localSheetId="48">#REF!</definedName>
    <definedName name="prueba" localSheetId="17">#REF!</definedName>
    <definedName name="prueba">#REF!</definedName>
    <definedName name="PY_Accounts_Receivable">[7]Balance!$C$8</definedName>
    <definedName name="PY_Cash">[7]Balance!$C$6</definedName>
    <definedName name="PY_Cost_of_Sales">'[7]Estado de Resultados'!$C$7</definedName>
    <definedName name="PY_Current_Liabilities">[7]Balance!$C$23</definedName>
    <definedName name="PY_Gross_Profit">'[7]Estado de Resultados'!$C$9</definedName>
    <definedName name="PY_Interest_Expense">'[7]Estado de Resultados'!$C$18</definedName>
    <definedName name="PY_Inventory">[7]Balance!$C$12</definedName>
    <definedName name="PY_LT_Debt">[7]Balance!$C$24</definedName>
    <definedName name="PY_NET_PROFIT">'[7]Estado de Resultados'!$C$24</definedName>
    <definedName name="PY_Net_Revenue">'[7]Estado de Resultados'!$C$6</definedName>
    <definedName name="PY_Operating_Income">'[7]Estado de Resultados'!$C$16</definedName>
    <definedName name="PY_QUICK_ASSETS">[7]Balance!$C$10</definedName>
    <definedName name="PY_Tangible_Net_Worth">'[7]Estado de Resultados'!$C$31</definedName>
    <definedName name="PY_TOTAL_ASSETS">[7]Balance!$C$21</definedName>
    <definedName name="PY_TOTAL_CURR_ASSETS">[7]Balance!$C$15</definedName>
    <definedName name="PY_TOTAL_DEBT">[7]Balance!$C$27</definedName>
    <definedName name="PY_TOTAL_EQUITY">[7]Balance!$C$33</definedName>
    <definedName name="PY2_Accounts_Receivable">[7]Balance!$F$8</definedName>
    <definedName name="PY2_Cash">[7]Balance!$F$6</definedName>
    <definedName name="PY2_Current_Liabilities">[7]Balance!$F$23</definedName>
    <definedName name="PY2_Gross_Profit">'[7]Estado de Resultados'!$F$9</definedName>
    <definedName name="PY2_Interest_Expense">'[7]Estado de Resultados'!$F$18</definedName>
    <definedName name="PY2_Inventory">[7]Balance!$F$12</definedName>
    <definedName name="PY2_LT_Debt">[7]Balance!$F$24</definedName>
    <definedName name="PY2_NET_PROFIT">'[7]Estado de Resultados'!$F$24</definedName>
    <definedName name="PY2_Net_Revenue">'[7]Estado de Resultados'!$F$6</definedName>
    <definedName name="PY2_Operating_Income">'[7]Estado de Resultados'!$F$16</definedName>
    <definedName name="PY2_QUICK_ASSETS">[7]Balance!$F$10</definedName>
    <definedName name="PY2_Tangible_Net_Worth">'[7]Estado de Resultados'!$F$31</definedName>
    <definedName name="PY2_TOTAL_ASSETS">[7]Balance!$F$21</definedName>
    <definedName name="PY2_TOTAL_CURR_ASSETS">[7]Balance!$F$15</definedName>
    <definedName name="PY2_TOTAL_DEBT">[7]Balance!$F$27</definedName>
    <definedName name="PY2_TOTAL_EQUITY">[7]Balance!$F$33</definedName>
    <definedName name="Q_" localSheetId="8">#REF!</definedName>
    <definedName name="Q_" localSheetId="48">#REF!</definedName>
    <definedName name="Q_" localSheetId="17">#REF!</definedName>
    <definedName name="Q_">#REF!</definedName>
    <definedName name="Q_ConsTratAgua" localSheetId="8">#REF!</definedName>
    <definedName name="Q_ConsTratAgua" localSheetId="48">#REF!</definedName>
    <definedName name="Q_ConsTratAgua" localSheetId="17">#REF!</definedName>
    <definedName name="Q_ConsTratAgua">#REF!</definedName>
    <definedName name="R_" localSheetId="8">#REF!</definedName>
    <definedName name="R_" localSheetId="48">#REF!</definedName>
    <definedName name="R_" localSheetId="17">#REF!</definedName>
    <definedName name="R_">#REF!</definedName>
    <definedName name="RANGO" localSheetId="17">#REF!</definedName>
    <definedName name="RANGO">#REF!</definedName>
    <definedName name="RANGO1" localSheetId="17">#REF!</definedName>
    <definedName name="RANGO1">#REF!</definedName>
    <definedName name="RateINR">'[54]P&amp;L summary'!$A$1</definedName>
    <definedName name="RateRMB">'[55]P&amp;L summary'!$A$1</definedName>
    <definedName name="rawdata" localSheetId="8">#REF!</definedName>
    <definedName name="rawdata" localSheetId="48">#REF!</definedName>
    <definedName name="rawdata" localSheetId="17">#REF!</definedName>
    <definedName name="rawdata">#REF!</definedName>
    <definedName name="rawdata2" localSheetId="8">#REF!</definedName>
    <definedName name="rawdata2" localSheetId="48">#REF!</definedName>
    <definedName name="rawdata2" localSheetId="17">#REF!</definedName>
    <definedName name="rawdata2">#REF!</definedName>
    <definedName name="rdos" localSheetId="8">'[33]BG Armado'!#REF!</definedName>
    <definedName name="rdos" localSheetId="48">'[33]BG Armado'!#REF!</definedName>
    <definedName name="rdos" localSheetId="17">'[33]BG Armado'!#REF!</definedName>
    <definedName name="rdos">'[33]BG Armado'!#REF!</definedName>
    <definedName name="RENDMAXTR" localSheetId="8">#REF!</definedName>
    <definedName name="RENDMAXTR" localSheetId="48">#REF!</definedName>
    <definedName name="RENDMAXTR" localSheetId="17">#REF!</definedName>
    <definedName name="RENDMAXTR">#REF!</definedName>
    <definedName name="RENDMEDTR" localSheetId="8">#REF!</definedName>
    <definedName name="RENDMEDTR" localSheetId="48">#REF!</definedName>
    <definedName name="RENDMEDTR" localSheetId="17">#REF!</definedName>
    <definedName name="RENDMEDTR">#REF!</definedName>
    <definedName name="RENDMINTR" localSheetId="8">#REF!</definedName>
    <definedName name="RENDMINTR" localSheetId="48">#REF!</definedName>
    <definedName name="RENDMINTR" localSheetId="17">#REF!</definedName>
    <definedName name="RENDMINTR">#REF!</definedName>
    <definedName name="RENT" localSheetId="17">#REF!</definedName>
    <definedName name="RENT">#REF!</definedName>
    <definedName name="RENT1" localSheetId="17">#REF!</definedName>
    <definedName name="RENT1">#REF!</definedName>
    <definedName name="RENT2" localSheetId="17">#REF!</definedName>
    <definedName name="RENT2">#REF!</definedName>
    <definedName name="RENTAL" localSheetId="17">#REF!</definedName>
    <definedName name="RENTAL">#REF!</definedName>
    <definedName name="RENTAL1" localSheetId="17">#REF!</definedName>
    <definedName name="RENTAL1">#REF!</definedName>
    <definedName name="Rentas" localSheetId="17">#REF!</definedName>
    <definedName name="Rentas">#REF!</definedName>
    <definedName name="RENTG" localSheetId="17">#REF!</definedName>
    <definedName name="RENTG">#REF!</definedName>
    <definedName name="RENTS1" localSheetId="17">#REF!</definedName>
    <definedName name="RENTS1">#REF!</definedName>
    <definedName name="RENTS2" localSheetId="17">#REF!</definedName>
    <definedName name="RENTS2">#REF!</definedName>
    <definedName name="RENTT" localSheetId="17">#REF!</definedName>
    <definedName name="RENTT">#REF!</definedName>
    <definedName name="Reporting_unit" localSheetId="17">#REF!</definedName>
    <definedName name="Reporting_unit">#REF!</definedName>
    <definedName name="RES" localSheetId="17">#REF!</definedName>
    <definedName name="RES">#REF!</definedName>
    <definedName name="rescoring" localSheetId="17">#REF!</definedName>
    <definedName name="rescoring">#REF!</definedName>
    <definedName name="Resumen" localSheetId="17">#REF!</definedName>
    <definedName name="Resumen">#REF!</definedName>
    <definedName name="RFYPT">'[16]Nota 8'!$F$202</definedName>
    <definedName name="RFYPTP">'[16]Nota 8'!$F$212</definedName>
    <definedName name="RIV" localSheetId="8">#REF!</definedName>
    <definedName name="RIV" localSheetId="48">#REF!</definedName>
    <definedName name="RIV" localSheetId="17">#REF!</definedName>
    <definedName name="RIV">#REF!</definedName>
    <definedName name="riw" localSheetId="8">#REF!</definedName>
    <definedName name="riw" localSheetId="48">#REF!</definedName>
    <definedName name="riw" localSheetId="17">#REF!</definedName>
    <definedName name="riw">#REF!</definedName>
    <definedName name="RO" localSheetId="8">#REF!</definedName>
    <definedName name="RO" localSheetId="48">#REF!</definedName>
    <definedName name="RO" localSheetId="17">#REF!</definedName>
    <definedName name="RO">#REF!</definedName>
    <definedName name="RPTH" localSheetId="8">[56]EE.RR!#REF!</definedName>
    <definedName name="RPTH" localSheetId="48">[56]EE.RR!#REF!</definedName>
    <definedName name="RPTH" localSheetId="17">[56]EE.RR!#REF!</definedName>
    <definedName name="RPTH">[56]EE.RR!#REF!</definedName>
    <definedName name="rr" localSheetId="8">'[57] VTOS'!#REF!</definedName>
    <definedName name="rr" localSheetId="48">'[57] VTOS'!#REF!</definedName>
    <definedName name="rr">'[57] VTOS'!#REF!</definedName>
    <definedName name="RU_BS" localSheetId="8">#REF!</definedName>
    <definedName name="RU_BS" localSheetId="48">#REF!</definedName>
    <definedName name="RU_BS" localSheetId="17">#REF!</definedName>
    <definedName name="RU_BS">#REF!</definedName>
    <definedName name="RU_Capex" localSheetId="8">#REF!</definedName>
    <definedName name="RU_Capex" localSheetId="48">#REF!</definedName>
    <definedName name="RU_Capex" localSheetId="17">#REF!</definedName>
    <definedName name="RU_Capex">#REF!</definedName>
    <definedName name="RU_CC" localSheetId="8">#REF!</definedName>
    <definedName name="RU_CC" localSheetId="48">#REF!</definedName>
    <definedName name="RU_CC" localSheetId="17">#REF!</definedName>
    <definedName name="RU_CC">#REF!</definedName>
    <definedName name="RU_exp" localSheetId="17">#REF!</definedName>
    <definedName name="RU_exp">#REF!</definedName>
    <definedName name="RU_HC" localSheetId="17">#REF!</definedName>
    <definedName name="RU_HC">#REF!</definedName>
    <definedName name="RU_productionOH" localSheetId="17">#REF!</definedName>
    <definedName name="RU_productionOH">#REF!</definedName>
    <definedName name="RU_Summary" localSheetId="17">#REF!</definedName>
    <definedName name="RU_Summary">#REF!</definedName>
    <definedName name="RUL" localSheetId="17">#REF!</definedName>
    <definedName name="RUL">#REF!</definedName>
    <definedName name="RYCS">'[16]Nota 8'!$F$140</definedName>
    <definedName name="S_" localSheetId="8">#REF!</definedName>
    <definedName name="S_" localSheetId="48">#REF!</definedName>
    <definedName name="S_" localSheetId="17">#REF!</definedName>
    <definedName name="S_">#REF!</definedName>
    <definedName name="Saída" localSheetId="8">#REF!</definedName>
    <definedName name="Saída" localSheetId="48">#REF!</definedName>
    <definedName name="Saída" localSheetId="17">#REF!</definedName>
    <definedName name="Saída">#REF!</definedName>
    <definedName name="SALDOS" localSheetId="8">#REF!</definedName>
    <definedName name="SALDOS" localSheetId="48">#REF!</definedName>
    <definedName name="SALDOS" localSheetId="17">#REF!</definedName>
    <definedName name="SALDOS">#REF!</definedName>
    <definedName name="Sales" localSheetId="17">#REF!</definedName>
    <definedName name="Sales">#REF!</definedName>
    <definedName name="salesld" localSheetId="17">#REF!</definedName>
    <definedName name="salesld">#REF!</definedName>
    <definedName name="SalesPCS" localSheetId="17">#REF!</definedName>
    <definedName name="SalesPCS">#REF!</definedName>
    <definedName name="Samp_TM_Exp_Diff" localSheetId="17">'[30]Non-Statistical Sampling'!#REF!</definedName>
    <definedName name="Samp_TM_Exp_Diff">'[30]Non-Statistical Sampling'!#REF!</definedName>
    <definedName name="SAPBEXdnldView" hidden="1">"DBJMIBUR0KWE08YKHT0YI34KK"</definedName>
    <definedName name="SAPBEXsysID" hidden="1">"BIP"</definedName>
    <definedName name="SAR">#REF!</definedName>
    <definedName name="sbox">'[58]Données table sbox'!$A$3:$H$383</definedName>
    <definedName name="sectores" localSheetId="8">#REF!</definedName>
    <definedName name="sectores" localSheetId="48">#REF!</definedName>
    <definedName name="sectores" localSheetId="17">#REF!</definedName>
    <definedName name="sectores">#REF!</definedName>
    <definedName name="semgir" localSheetId="8">#REF!</definedName>
    <definedName name="semgir" localSheetId="48">#REF!</definedName>
    <definedName name="semgir" localSheetId="17">#REF!</definedName>
    <definedName name="semgir">#REF!</definedName>
    <definedName name="SEMMZN" localSheetId="8">#REF!</definedName>
    <definedName name="SEMMZN" localSheetId="48">#REF!</definedName>
    <definedName name="SEMMZN" localSheetId="17">#REF!</definedName>
    <definedName name="SEMMZN">#REF!</definedName>
    <definedName name="SEMSJ" localSheetId="17">#REF!</definedName>
    <definedName name="SEMSJ">#REF!</definedName>
    <definedName name="semsj1" localSheetId="17">#REF!</definedName>
    <definedName name="semsj1">#REF!</definedName>
    <definedName name="semsj2" localSheetId="17">#REF!</definedName>
    <definedName name="semsj2">#REF!</definedName>
    <definedName name="SEMTRN" localSheetId="17">#REF!</definedName>
    <definedName name="SEMTRN">#REF!</definedName>
    <definedName name="SGD" localSheetId="17">#REF!</definedName>
    <definedName name="SGD">#REF!</definedName>
    <definedName name="sljñkf">[59]MOVCRE!$A$1:$L$38</definedName>
    <definedName name="Soergo" localSheetId="8">#REF!</definedName>
    <definedName name="Soergo" localSheetId="48">#REF!</definedName>
    <definedName name="Soergo" localSheetId="17">#REF!</definedName>
    <definedName name="Soergo">#REF!</definedName>
    <definedName name="Software_Options">'[27]GLP-DISCOUNT'!$E$5</definedName>
    <definedName name="SOJA" localSheetId="8">#REF!</definedName>
    <definedName name="SOJA" localSheetId="48">#REF!</definedName>
    <definedName name="SOJA" localSheetId="17">#REF!</definedName>
    <definedName name="SOJA">#REF!</definedName>
    <definedName name="soja1" localSheetId="8">#REF!</definedName>
    <definedName name="soja1" localSheetId="48">#REF!</definedName>
    <definedName name="soja1" localSheetId="17">#REF!</definedName>
    <definedName name="soja1">#REF!</definedName>
    <definedName name="sss" localSheetId="8">#REF!</definedName>
    <definedName name="sss" localSheetId="48">#REF!</definedName>
    <definedName name="sss" localSheetId="17">#REF!</definedName>
    <definedName name="sss">#REF!</definedName>
    <definedName name="SSSSS" localSheetId="17">#REF!</definedName>
    <definedName name="SSSSS">#REF!</definedName>
    <definedName name="STAFE" localSheetId="17">#REF!</definedName>
    <definedName name="STAFE">#REF!</definedName>
    <definedName name="Strat_1_Def" localSheetId="17">'[30]Non-Statistical Sampling'!#REF!</definedName>
    <definedName name="Strat_1_Def">'[30]Non-Statistical Sampling'!#REF!</definedName>
    <definedName name="Strat_1_It" localSheetId="17">'[30]Non-Statistical Sampling'!#REF!</definedName>
    <definedName name="Strat_1_It">'[30]Non-Statistical Sampling'!#REF!</definedName>
    <definedName name="Strat_1_T" localSheetId="17">'[30]Non-Statistical Sampling'!#REF!</definedName>
    <definedName name="Strat_1_T">'[30]Non-Statistical Sampling'!#REF!</definedName>
    <definedName name="Strat_2_Def" localSheetId="17">'[30]Non-Statistical Sampling'!#REF!</definedName>
    <definedName name="Strat_2_Def">'[30]Non-Statistical Sampling'!#REF!</definedName>
    <definedName name="Strat_2_It">'[30]Non-Statistical Sampling'!#REF!</definedName>
    <definedName name="Strat_2_T">'[30]Non-Statistical Sampling'!#REF!</definedName>
    <definedName name="Strat_Def">'[30]Non-Statistical Sampling'!#REF!</definedName>
    <definedName name="Strat_T_It">'[30]Non-Statistical Sampling'!#REF!</definedName>
    <definedName name="Strat_T_T">'[30]Non-Statistical Sampling'!#REF!</definedName>
    <definedName name="strMonth">'[60]Interface Hub'!$U$5:$U$16</definedName>
    <definedName name="strMonthLng">'[60]Interface Hub'!$V$5:$V$16</definedName>
    <definedName name="SUBPLATFORM">[61]DATA!$U$2</definedName>
    <definedName name="SUI" localSheetId="8">#REF!</definedName>
    <definedName name="SUI" localSheetId="48">#REF!</definedName>
    <definedName name="SUI" localSheetId="17">#REF!</definedName>
    <definedName name="SUI">#REF!</definedName>
    <definedName name="SUIP" localSheetId="8">#REF!</definedName>
    <definedName name="SUIP" localSheetId="48">#REF!</definedName>
    <definedName name="SUIP" localSheetId="17">#REF!</definedName>
    <definedName name="SUIP">#REF!</definedName>
    <definedName name="summary" localSheetId="8">#REF!</definedName>
    <definedName name="summary" localSheetId="48">#REF!</definedName>
    <definedName name="summary" localSheetId="17">#REF!</definedName>
    <definedName name="summary">#REF!</definedName>
    <definedName name="summary2" localSheetId="17">#REF!</definedName>
    <definedName name="summary2">#REF!</definedName>
    <definedName name="T_" localSheetId="17">#REF!</definedName>
    <definedName name="T_">#REF!</definedName>
    <definedName name="T_Diferencias">[62]Sheet2!$A$2:$A$3</definedName>
    <definedName name="tabla">'[63]nueva reseña'!#REF!</definedName>
    <definedName name="TbPy530057">'[7]#REF'!#REF!</definedName>
    <definedName name="TbPy530159">'[7]#REF'!$A$4</definedName>
    <definedName name="tc">[64]PROD!$H$4</definedName>
    <definedName name="Tech" localSheetId="8">#REF!</definedName>
    <definedName name="Tech" localSheetId="48">#REF!</definedName>
    <definedName name="Tech" localSheetId="17">#REF!</definedName>
    <definedName name="Tech">#REF!</definedName>
    <definedName name="techld" localSheetId="8">#REF!</definedName>
    <definedName name="techld" localSheetId="48">#REF!</definedName>
    <definedName name="techld" localSheetId="17">#REF!</definedName>
    <definedName name="techld">#REF!</definedName>
    <definedName name="TechPCS" localSheetId="8">#REF!</definedName>
    <definedName name="TechPCS" localSheetId="48">#REF!</definedName>
    <definedName name="TechPCS" localSheetId="17">#REF!</definedName>
    <definedName name="TechPCS">#REF!</definedName>
    <definedName name="Test_Targ">'[36]Non-Statistical Sampling'!$Y$26</definedName>
    <definedName name="TEST0" localSheetId="8">#REF!</definedName>
    <definedName name="TEST0" localSheetId="48">#REF!</definedName>
    <definedName name="TEST0" localSheetId="17">#REF!</definedName>
    <definedName name="TEST0">#REF!</definedName>
    <definedName name="TEST1" localSheetId="8">#REF!</definedName>
    <definedName name="TEST1" localSheetId="48">#REF!</definedName>
    <definedName name="TEST1" localSheetId="17">#REF!</definedName>
    <definedName name="TEST1">#REF!</definedName>
    <definedName name="TEST10" localSheetId="8">#REF!</definedName>
    <definedName name="TEST10" localSheetId="48">#REF!</definedName>
    <definedName name="TEST10" localSheetId="17">#REF!</definedName>
    <definedName name="TEST10">#REF!</definedName>
    <definedName name="TEST11" localSheetId="17">#REF!</definedName>
    <definedName name="TEST11">#REF!</definedName>
    <definedName name="TEST12" localSheetId="17">#REF!</definedName>
    <definedName name="TEST12">#REF!</definedName>
    <definedName name="TEST13" localSheetId="17">#REF!</definedName>
    <definedName name="TEST13">#REF!</definedName>
    <definedName name="TEST14" localSheetId="17">'[65]ORDENES LIBERTADOR'!#REF!</definedName>
    <definedName name="TEST14">'[65]ORDENES LIBERTADOR'!#REF!</definedName>
    <definedName name="TEST15" localSheetId="17">'[65]ORDENES LIBERTADOR'!#REF!</definedName>
    <definedName name="TEST15">'[65]ORDENES LIBERTADOR'!#REF!</definedName>
    <definedName name="TEST16" localSheetId="17">'[65]ORDENES LIBERTADOR'!#REF!</definedName>
    <definedName name="TEST16">'[65]ORDENES LIBERTADOR'!#REF!</definedName>
    <definedName name="TEST17" localSheetId="17">'[65]ORDENES LIBERTADOR'!#REF!</definedName>
    <definedName name="TEST17">'[65]ORDENES LIBERTADOR'!#REF!</definedName>
    <definedName name="TEST18">'[65]ORDENES LIBERTADOR'!#REF!</definedName>
    <definedName name="TEST19">'[65]ORDENES LIBERTADOR'!#REF!</definedName>
    <definedName name="TEST2" localSheetId="8">#REF!</definedName>
    <definedName name="TEST2" localSheetId="48">#REF!</definedName>
    <definedName name="TEST2" localSheetId="17">#REF!</definedName>
    <definedName name="TEST2">#REF!</definedName>
    <definedName name="TEST20" localSheetId="8">'[65]ORDENES LIBERTADOR'!#REF!</definedName>
    <definedName name="TEST20" localSheetId="48">'[65]ORDENES LIBERTADOR'!#REF!</definedName>
    <definedName name="TEST20" localSheetId="17">'[65]ORDENES LIBERTADOR'!#REF!</definedName>
    <definedName name="TEST20">'[65]ORDENES LIBERTADOR'!#REF!</definedName>
    <definedName name="TEST21" localSheetId="8">'[65]ORDENES LIBERTADOR'!#REF!</definedName>
    <definedName name="TEST21" localSheetId="48">'[65]ORDENES LIBERTADOR'!#REF!</definedName>
    <definedName name="TEST21" localSheetId="17">'[65]ORDENES LIBERTADOR'!#REF!</definedName>
    <definedName name="TEST21">'[65]ORDENES LIBERTADOR'!#REF!</definedName>
    <definedName name="TEST22" localSheetId="17">'[65]ORDENES LIBERTADOR'!#REF!</definedName>
    <definedName name="TEST22">'[65]ORDENES LIBERTADOR'!#REF!</definedName>
    <definedName name="TEST3" localSheetId="8">#REF!</definedName>
    <definedName name="TEST3" localSheetId="48">#REF!</definedName>
    <definedName name="TEST3" localSheetId="17">#REF!</definedName>
    <definedName name="TEST3">#REF!</definedName>
    <definedName name="TEST4" localSheetId="8">#REF!</definedName>
    <definedName name="TEST4" localSheetId="48">#REF!</definedName>
    <definedName name="TEST4" localSheetId="17">#REF!</definedName>
    <definedName name="TEST4">#REF!</definedName>
    <definedName name="TEST5" localSheetId="8">#REF!</definedName>
    <definedName name="TEST5" localSheetId="48">#REF!</definedName>
    <definedName name="TEST5" localSheetId="17">#REF!</definedName>
    <definedName name="TEST5">#REF!</definedName>
    <definedName name="TEST53" localSheetId="17">#REF!</definedName>
    <definedName name="TEST53">#REF!</definedName>
    <definedName name="TEST54" localSheetId="17">#REF!</definedName>
    <definedName name="TEST54">#REF!</definedName>
    <definedName name="TEST55" localSheetId="17">#REF!</definedName>
    <definedName name="TEST55">#REF!</definedName>
    <definedName name="TEST56" localSheetId="17">#REF!</definedName>
    <definedName name="TEST56">#REF!</definedName>
    <definedName name="TEST57" localSheetId="17">#REF!</definedName>
    <definedName name="TEST57">#REF!</definedName>
    <definedName name="TEST58" localSheetId="17">#REF!</definedName>
    <definedName name="TEST58">#REF!</definedName>
    <definedName name="TEST59" localSheetId="17">#REF!</definedName>
    <definedName name="TEST59">#REF!</definedName>
    <definedName name="TEST6" localSheetId="17">#REF!</definedName>
    <definedName name="TEST6">#REF!</definedName>
    <definedName name="TEST60" localSheetId="17">#REF!</definedName>
    <definedName name="TEST60">#REF!</definedName>
    <definedName name="TEST7" localSheetId="17">#REF!</definedName>
    <definedName name="TEST7">#REF!</definedName>
    <definedName name="TEST8" localSheetId="17">#REF!</definedName>
    <definedName name="TEST8">#REF!</definedName>
    <definedName name="TEST9" localSheetId="17">#REF!</definedName>
    <definedName name="TEST9">#REF!</definedName>
    <definedName name="TESTHKEY" localSheetId="17">#REF!</definedName>
    <definedName name="TESTHKEY">#REF!</definedName>
    <definedName name="TESTKEYS" localSheetId="17">#REF!</definedName>
    <definedName name="TESTKEYS">#REF!</definedName>
    <definedName name="TESTVKEY" localSheetId="17">#REF!</definedName>
    <definedName name="TESTVKEY">#REF!</definedName>
    <definedName name="TextRefCopy1" localSheetId="17">#REF!</definedName>
    <definedName name="TextRefCopy1">#REF!</definedName>
    <definedName name="TextRefCopy2" localSheetId="17">[66]Honorarios!#REF!</definedName>
    <definedName name="TextRefCopy2">[66]Honorarios!#REF!</definedName>
    <definedName name="TextRefCopy3" localSheetId="17">'[67]Resumen s-DT'!#REF!</definedName>
    <definedName name="TextRefCopy3">'[67]Resumen s-DT'!#REF!</definedName>
    <definedName name="TextRefCopy4">'[68]CALCULO IR - 2'!$E$36</definedName>
    <definedName name="TextRefCopy5">'[68]Determinación de IR'!$D$20</definedName>
    <definedName name="TextRefCopy6">[69]Objetivos!#REF!</definedName>
    <definedName name="TextRefCopyRangeCount" hidden="1">3</definedName>
    <definedName name="thm">#REF!</definedName>
    <definedName name="thp" localSheetId="17">#REF!</definedName>
    <definedName name="thp">#REF!</definedName>
    <definedName name="Tipo_Agua" localSheetId="17">#REF!</definedName>
    <definedName name="Tipo_Agua">#REF!</definedName>
    <definedName name="_xlnm.Print_Titles" localSheetId="4">Indice!$9:$9</definedName>
    <definedName name="Transparencia" localSheetId="8">#REF!</definedName>
    <definedName name="Transparencia" localSheetId="48">#REF!</definedName>
    <definedName name="Transparencia" localSheetId="17">#REF!</definedName>
    <definedName name="Transparencia">#REF!</definedName>
    <definedName name="TRAT_AGUA" localSheetId="17">#REF!</definedName>
    <definedName name="TRAT_AGUA">#REF!</definedName>
    <definedName name="trigo" localSheetId="17">#REF!</definedName>
    <definedName name="trigo">#REF!</definedName>
    <definedName name="TtlCdtR" localSheetId="17">#REF!</definedName>
    <definedName name="TtlCdtR">#REF!</definedName>
    <definedName name="TtlFA" localSheetId="17">#REF!</definedName>
    <definedName name="TtlFA">#REF!</definedName>
    <definedName name="TtlMktR" localSheetId="17">#REF!</definedName>
    <definedName name="TtlMktR">#REF!</definedName>
    <definedName name="TtlWC" localSheetId="17">#REF!</definedName>
    <definedName name="TtlWC">#REF!</definedName>
    <definedName name="TWD" localSheetId="17">#REF!</definedName>
    <definedName name="TWD">#REF!</definedName>
    <definedName name="U_" localSheetId="17">#REF!</definedName>
    <definedName name="U_">#REF!</definedName>
    <definedName name="unnegocio" localSheetId="17">#REF!</definedName>
    <definedName name="unnegocio">#REF!</definedName>
    <definedName name="USD" localSheetId="17">#REF!</definedName>
    <definedName name="USD">#REF!</definedName>
    <definedName name="usdeur">[70]MSS_400K!$E$25</definedName>
    <definedName name="Utilizacion">[45]Prevision!$N$2:$N$12</definedName>
    <definedName name="V_" localSheetId="8">#REF!</definedName>
    <definedName name="V_" localSheetId="48">#REF!</definedName>
    <definedName name="V_" localSheetId="17">#REF!</definedName>
    <definedName name="V_">#REF!</definedName>
    <definedName name="Valuación" localSheetId="8">#REF!</definedName>
    <definedName name="Valuación" localSheetId="48">#REF!</definedName>
    <definedName name="Valuación" localSheetId="17">#REF!</definedName>
    <definedName name="Valuación">#REF!</definedName>
    <definedName name="vencimientos" localSheetId="8">#REF!</definedName>
    <definedName name="vencimientos" localSheetId="48">#REF!</definedName>
    <definedName name="vencimientos" localSheetId="17">#REF!</definedName>
    <definedName name="vencimientos">#REF!</definedName>
    <definedName name="ventas" localSheetId="17">#REF!</definedName>
    <definedName name="ventas">#REF!</definedName>
    <definedName name="vpphold" localSheetId="17">#REF!</definedName>
    <definedName name="vpphold">#REF!</definedName>
    <definedName name="VTO" localSheetId="17">#REF!</definedName>
    <definedName name="VTO">#REF!</definedName>
    <definedName name="vtoañoc" localSheetId="17">#REF!</definedName>
    <definedName name="vtoañoc">#REF!</definedName>
    <definedName name="vtoañon" localSheetId="17">#REF!</definedName>
    <definedName name="vtoañon">#REF!</definedName>
    <definedName name="vtoaños" localSheetId="17">#REF!</definedName>
    <definedName name="vtoaños">#REF!</definedName>
    <definedName name="vtoshold1" localSheetId="17">'[12] VTOS'!#REF!</definedName>
    <definedName name="vtoshold1">'[12] VTOS'!#REF!</definedName>
    <definedName name="vtoshold2" localSheetId="17">'[12] VTOS'!#REF!</definedName>
    <definedName name="vtoshold2">'[12] VTOS'!#REF!</definedName>
    <definedName name="VTOSN" localSheetId="8">#REF!</definedName>
    <definedName name="VTOSN" localSheetId="48">#REF!</definedName>
    <definedName name="VTOSN" localSheetId="17">#REF!</definedName>
    <definedName name="VTOSN">#REF!</definedName>
    <definedName name="w" localSheetId="8">#REF!</definedName>
    <definedName name="w" localSheetId="48">#REF!</definedName>
    <definedName name="w" localSheetId="17">#REF!</definedName>
    <definedName name="w">#REF!</definedName>
    <definedName name="W_" localSheetId="8">#REF!</definedName>
    <definedName name="W_" localSheetId="48">#REF!</definedName>
    <definedName name="W_" localSheetId="17">#REF!</definedName>
    <definedName name="W_">#REF!</definedName>
    <definedName name="wrn.Aging._.and._.Trend._.Analysis." localSheetId="5"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5" hidden="1">{#N/A,#N/A,FALSE,"Aging Summary";#N/A,#N/A,FALSE,"Ratio Analysis";#N/A,#N/A,FALSE,"Test 120 Day Accts";#N/A,#N/A,FALSE,"Tickmarks"}</definedName>
    <definedName name="wrn.Aging._.and._.Trend._.Analysis._1" localSheetId="8" hidden="1">{#N/A,#N/A,FALSE,"Aging Summary";#N/A,#N/A,FALSE,"Ratio Analysis";#N/A,#N/A,FALSE,"Test 120 Day Accts";#N/A,#N/A,FALSE,"Tickmarks"}</definedName>
    <definedName name="wrn.Aging._.and._.Trend._.Analysis._1" localSheetId="48" hidden="1">{#N/A,#N/A,FALSE,"Aging Summary";#N/A,#N/A,FALSE,"Ratio Analysis";#N/A,#N/A,FALSE,"Test 120 Day Accts";#N/A,#N/A,FALSE,"Tickmarks"}</definedName>
    <definedName name="wrn.Aging._.and._.Trend._.Analysis._1" localSheetId="12" hidden="1">{#N/A,#N/A,FALSE,"Aging Summary";#N/A,#N/A,FALSE,"Ratio Analysis";#N/A,#N/A,FALSE,"Test 120 Day Accts";#N/A,#N/A,FALSE,"Tickmarks"}</definedName>
    <definedName name="wrn.Aging._.and._.Trend._.Analysis._1" localSheetId="17"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ww">#REF!</definedName>
    <definedName name="X_" localSheetId="17">#REF!</definedName>
    <definedName name="X_">#REF!</definedName>
    <definedName name="XREF_COLUMN_1" hidden="1">'[71]Cálculo IR'!#REF!</definedName>
    <definedName name="XREF_COLUMN_11" localSheetId="8" hidden="1">#REF!</definedName>
    <definedName name="XREF_COLUMN_11" localSheetId="48" hidden="1">#REF!</definedName>
    <definedName name="XREF_COLUMN_11" localSheetId="17" hidden="1">#REF!</definedName>
    <definedName name="XREF_COLUMN_11" hidden="1">#REF!</definedName>
    <definedName name="XREF_COLUMN_2" localSheetId="8" hidden="1">[71]GND!#REF!</definedName>
    <definedName name="XREF_COLUMN_2" localSheetId="48" hidden="1">[71]GND!#REF!</definedName>
    <definedName name="XREF_COLUMN_2" localSheetId="17" hidden="1">[71]GND!#REF!</definedName>
    <definedName name="XREF_COLUMN_2" hidden="1">[71]GND!#REF!</definedName>
    <definedName name="XREF_COLUMN_3" localSheetId="8" hidden="1">#REF!</definedName>
    <definedName name="XREF_COLUMN_3" localSheetId="48" hidden="1">#REF!</definedName>
    <definedName name="XREF_COLUMN_3" localSheetId="17" hidden="1">#REF!</definedName>
    <definedName name="XREF_COLUMN_3" hidden="1">#REF!</definedName>
    <definedName name="XREF_COLUMN_4" localSheetId="8" hidden="1">#REF!</definedName>
    <definedName name="XREF_COLUMN_4" localSheetId="48" hidden="1">#REF!</definedName>
    <definedName name="XREF_COLUMN_4" localSheetId="17" hidden="1">#REF!</definedName>
    <definedName name="XREF_COLUMN_4" hidden="1">#REF!</definedName>
    <definedName name="XREF_COLUMN_5" localSheetId="8" hidden="1">#REF!</definedName>
    <definedName name="XREF_COLUMN_5" localSheetId="48" hidden="1">#REF!</definedName>
    <definedName name="XREF_COLUMN_5" localSheetId="17" hidden="1">#REF!</definedName>
    <definedName name="XREF_COLUMN_5" hidden="1">#REF!</definedName>
    <definedName name="XREF_COLUMN_6" localSheetId="8" hidden="1">'[71]Cálculo IR'!#REF!</definedName>
    <definedName name="XREF_COLUMN_6" localSheetId="48" hidden="1">'[71]Cálculo IR'!#REF!</definedName>
    <definedName name="XREF_COLUMN_6" localSheetId="17" hidden="1">'[71]Cálculo IR'!#REF!</definedName>
    <definedName name="XREF_COLUMN_6" hidden="1">'[71]Cálculo IR'!#REF!</definedName>
    <definedName name="XREF_COLUMN_7" localSheetId="8" hidden="1">'[71]Cálculo IR'!#REF!</definedName>
    <definedName name="XREF_COLUMN_7" localSheetId="48" hidden="1">'[71]Cálculo IR'!#REF!</definedName>
    <definedName name="XREF_COLUMN_7" hidden="1">'[71]Cálculo IR'!#REF!</definedName>
    <definedName name="XREF_COLUMN_8" localSheetId="8" hidden="1">[69]Objetivos!#REF!</definedName>
    <definedName name="XREF_COLUMN_8" localSheetId="48" hidden="1">[69]Objetivos!#REF!</definedName>
    <definedName name="XREF_COLUMN_8" hidden="1">[69]Objetivos!#REF!</definedName>
    <definedName name="XREF_COLUMN_9" localSheetId="8" hidden="1">[69]Objetivos!#REF!</definedName>
    <definedName name="XREF_COLUMN_9" localSheetId="48" hidden="1">[69]Objetivos!#REF!</definedName>
    <definedName name="XREF_COLUMN_9" hidden="1">[69]Objetivos!#REF!</definedName>
    <definedName name="XRefActiveRow" localSheetId="8" hidden="1">#REF!</definedName>
    <definedName name="XRefActiveRow" localSheetId="48" hidden="1">#REF!</definedName>
    <definedName name="XRefActiveRow" localSheetId="17" hidden="1">#REF!</definedName>
    <definedName name="XRefActiveRow" hidden="1">#REF!</definedName>
    <definedName name="XRefColumnsCount" hidden="1">1</definedName>
    <definedName name="XRefCopy1" localSheetId="8" hidden="1">'[67]Resumen s-DT'!#REF!</definedName>
    <definedName name="XRefCopy1" localSheetId="48" hidden="1">'[67]Resumen s-DT'!#REF!</definedName>
    <definedName name="XRefCopy1" localSheetId="17" hidden="1">'[67]Resumen s-DT'!#REF!</definedName>
    <definedName name="XRefCopy1" hidden="1">'[67]Resumen s-DT'!#REF!</definedName>
    <definedName name="XRefCopy10" localSheetId="8" hidden="1">'[71]Límite honorarios'!#REF!</definedName>
    <definedName name="XRefCopy10" localSheetId="48" hidden="1">'[71]Límite honorarios'!#REF!</definedName>
    <definedName name="XRefCopy10" hidden="1">'[71]Límite honorarios'!#REF!</definedName>
    <definedName name="XRefCopy10Row" localSheetId="8" hidden="1">#REF!</definedName>
    <definedName name="XRefCopy10Row" localSheetId="48" hidden="1">#REF!</definedName>
    <definedName name="XRefCopy10Row" localSheetId="17" hidden="1">#REF!</definedName>
    <definedName name="XRefCopy10Row" hidden="1">#REF!</definedName>
    <definedName name="XRefCopy11" localSheetId="8" hidden="1">#REF!</definedName>
    <definedName name="XRefCopy11" localSheetId="48" hidden="1">#REF!</definedName>
    <definedName name="XRefCopy11" localSheetId="17" hidden="1">#REF!</definedName>
    <definedName name="XRefCopy11" hidden="1">#REF!</definedName>
    <definedName name="XRefCopy11Row" localSheetId="8" hidden="1">#REF!</definedName>
    <definedName name="XRefCopy11Row" localSheetId="48" hidden="1">#REF!</definedName>
    <definedName name="XRefCopy11Row" localSheetId="17" hidden="1">#REF!</definedName>
    <definedName name="XRefCopy11Row" hidden="1">#REF!</definedName>
    <definedName name="XRefCopy12" localSheetId="17" hidden="1">#REF!</definedName>
    <definedName name="XRefCopy12" hidden="1">#REF!</definedName>
    <definedName name="XRefCopy12Row" localSheetId="17" hidden="1">#REF!</definedName>
    <definedName name="XRefCopy12Row" hidden="1">#REF!</definedName>
    <definedName name="XRefCopy14" localSheetId="17" hidden="1">[71]GND!#REF!</definedName>
    <definedName name="XRefCopy14" hidden="1">[71]GND!#REF!</definedName>
    <definedName name="XRefCopy14Row" localSheetId="8" hidden="1">#REF!</definedName>
    <definedName name="XRefCopy14Row" localSheetId="48" hidden="1">#REF!</definedName>
    <definedName name="XRefCopy14Row" localSheetId="17" hidden="1">#REF!</definedName>
    <definedName name="XRefCopy14Row" hidden="1">#REF!</definedName>
    <definedName name="XRefCopy15" localSheetId="8" hidden="1">#REF!</definedName>
    <definedName name="XRefCopy15" localSheetId="48" hidden="1">#REF!</definedName>
    <definedName name="XRefCopy15" localSheetId="17" hidden="1">#REF!</definedName>
    <definedName name="XRefCopy15" hidden="1">#REF!</definedName>
    <definedName name="XRefCopy18" localSheetId="8" hidden="1">#REF!</definedName>
    <definedName name="XRefCopy18" localSheetId="48" hidden="1">#REF!</definedName>
    <definedName name="XRefCopy18" localSheetId="17" hidden="1">#REF!</definedName>
    <definedName name="XRefCopy18" hidden="1">#REF!</definedName>
    <definedName name="XRefCopy18Row" localSheetId="17" hidden="1">#REF!</definedName>
    <definedName name="XRefCopy18Row" hidden="1">#REF!</definedName>
    <definedName name="XRefCopy19Row" localSheetId="17" hidden="1">#REF!</definedName>
    <definedName name="XRefCopy19Row" hidden="1">#REF!</definedName>
    <definedName name="XRefCopy1Row" localSheetId="17" hidden="1">#REF!</definedName>
    <definedName name="XRefCopy1Row" hidden="1">#REF!</definedName>
    <definedName name="XRefCopy2" localSheetId="17" hidden="1">#REF!</definedName>
    <definedName name="XRefCopy2" hidden="1">#REF!</definedName>
    <definedName name="XRefCopy2Row" localSheetId="17" hidden="1">#REF!</definedName>
    <definedName name="XRefCopy2Row" hidden="1">#REF!</definedName>
    <definedName name="XRefCopy3" localSheetId="17" hidden="1">#REF!</definedName>
    <definedName name="XRefCopy3" hidden="1">#REF!</definedName>
    <definedName name="XRefCopy3Row" localSheetId="17" hidden="1">#REF!</definedName>
    <definedName name="XRefCopy3Row" hidden="1">#REF!</definedName>
    <definedName name="XRefCopy4" localSheetId="17" hidden="1">[71]GND!#REF!</definedName>
    <definedName name="XRefCopy4" hidden="1">[71]GND!#REF!</definedName>
    <definedName name="XRefCopy4Row" localSheetId="8" hidden="1">#REF!</definedName>
    <definedName name="XRefCopy4Row" localSheetId="48" hidden="1">#REF!</definedName>
    <definedName name="XRefCopy4Row" localSheetId="17" hidden="1">#REF!</definedName>
    <definedName name="XRefCopy4Row" hidden="1">#REF!</definedName>
    <definedName name="XRefCopy5" localSheetId="8" hidden="1">[71]GND!#REF!</definedName>
    <definedName name="XRefCopy5" localSheetId="48" hidden="1">[71]GND!#REF!</definedName>
    <definedName name="XRefCopy5" localSheetId="17" hidden="1">[71]GND!#REF!</definedName>
    <definedName name="XRefCopy5" hidden="1">[71]GND!#REF!</definedName>
    <definedName name="XRefCopy5Row" localSheetId="8" hidden="1">#REF!</definedName>
    <definedName name="XRefCopy5Row" localSheetId="48" hidden="1">#REF!</definedName>
    <definedName name="XRefCopy5Row" localSheetId="17" hidden="1">#REF!</definedName>
    <definedName name="XRefCopy5Row" hidden="1">#REF!</definedName>
    <definedName name="XRefCopy6" localSheetId="8" hidden="1">#REF!</definedName>
    <definedName name="XRefCopy6" localSheetId="48" hidden="1">#REF!</definedName>
    <definedName name="XRefCopy6" localSheetId="17" hidden="1">#REF!</definedName>
    <definedName name="XRefCopy6" hidden="1">#REF!</definedName>
    <definedName name="XRefCopy6Row" localSheetId="8" hidden="1">#REF!</definedName>
    <definedName name="XRefCopy6Row" localSheetId="48" hidden="1">#REF!</definedName>
    <definedName name="XRefCopy6Row" localSheetId="17" hidden="1">#REF!</definedName>
    <definedName name="XRefCopy6Row" hidden="1">#REF!</definedName>
    <definedName name="XRefCopy7" localSheetId="8" hidden="1">[71]GND!#REF!</definedName>
    <definedName name="XRefCopy7" localSheetId="48" hidden="1">[71]GND!#REF!</definedName>
    <definedName name="XRefCopy7" localSheetId="17" hidden="1">[71]GND!#REF!</definedName>
    <definedName name="XRefCopy7" hidden="1">[71]GND!#REF!</definedName>
    <definedName name="XRefCopy7Row" localSheetId="8" hidden="1">#REF!</definedName>
    <definedName name="XRefCopy7Row" localSheetId="48" hidden="1">#REF!</definedName>
    <definedName name="XRefCopy7Row" localSheetId="17" hidden="1">#REF!</definedName>
    <definedName name="XRefCopy7Row" hidden="1">#REF!</definedName>
    <definedName name="XRefCopy8" localSheetId="8" hidden="1">[71]GND!#REF!</definedName>
    <definedName name="XRefCopy8" localSheetId="48" hidden="1">[71]GND!#REF!</definedName>
    <definedName name="XRefCopy8" localSheetId="17" hidden="1">[71]GND!#REF!</definedName>
    <definedName name="XRefCopy8" hidden="1">[71]GND!#REF!</definedName>
    <definedName name="XRefCopy8Row" localSheetId="8" hidden="1">#REF!</definedName>
    <definedName name="XRefCopy8Row" localSheetId="48" hidden="1">#REF!</definedName>
    <definedName name="XRefCopy8Row" localSheetId="17" hidden="1">#REF!</definedName>
    <definedName name="XRefCopy8Row" hidden="1">#REF!</definedName>
    <definedName name="XRefCopy9" localSheetId="8" hidden="1">'[71]Límite honorarios'!#REF!</definedName>
    <definedName name="XRefCopy9" localSheetId="48" hidden="1">'[71]Límite honorarios'!#REF!</definedName>
    <definedName name="XRefCopy9" localSheetId="17" hidden="1">'[71]Límite honorarios'!#REF!</definedName>
    <definedName name="XRefCopy9" hidden="1">'[71]Límite honorarios'!#REF!</definedName>
    <definedName name="XRefCopy9Row" localSheetId="8" hidden="1">#REF!</definedName>
    <definedName name="XRefCopy9Row" localSheetId="48" hidden="1">#REF!</definedName>
    <definedName name="XRefCopy9Row" localSheetId="17" hidden="1">#REF!</definedName>
    <definedName name="XRefCopy9Row" hidden="1">#REF!</definedName>
    <definedName name="XRefCopyRangeCount" hidden="1">1</definedName>
    <definedName name="XRefPaste1" localSheetId="8" hidden="1">'[71]Límite honorarios'!#REF!</definedName>
    <definedName name="XRefPaste1" localSheetId="48" hidden="1">'[71]Límite honorarios'!#REF!</definedName>
    <definedName name="XRefPaste1" localSheetId="17" hidden="1">'[71]Límite honorarios'!#REF!</definedName>
    <definedName name="XRefPaste1" hidden="1">'[71]Límite honorarios'!#REF!</definedName>
    <definedName name="XRefPaste10Row" localSheetId="8" hidden="1">#REF!</definedName>
    <definedName name="XRefPaste10Row" localSheetId="48" hidden="1">#REF!</definedName>
    <definedName name="XRefPaste10Row" localSheetId="17" hidden="1">#REF!</definedName>
    <definedName name="XRefPaste10Row" hidden="1">#REF!</definedName>
    <definedName name="XRefPaste11" localSheetId="8" hidden="1">#REF!</definedName>
    <definedName name="XRefPaste11" localSheetId="48" hidden="1">#REF!</definedName>
    <definedName name="XRefPaste11" localSheetId="17" hidden="1">#REF!</definedName>
    <definedName name="XRefPaste11" hidden="1">#REF!</definedName>
    <definedName name="XRefPaste11Row" localSheetId="8" hidden="1">#REF!</definedName>
    <definedName name="XRefPaste11Row" localSheetId="48" hidden="1">#REF!</definedName>
    <definedName name="XRefPaste11Row" localSheetId="17" hidden="1">#REF!</definedName>
    <definedName name="XRefPaste11Row" hidden="1">#REF!</definedName>
    <definedName name="XRefPaste1Row" localSheetId="17" hidden="1">#REF!</definedName>
    <definedName name="XRefPaste1Row" hidden="1">#REF!</definedName>
    <definedName name="XRefPaste2" localSheetId="17" hidden="1">'[71]Límite honorarios'!#REF!</definedName>
    <definedName name="XRefPaste2" hidden="1">'[71]Límite honorarios'!#REF!</definedName>
    <definedName name="XRefPaste2Row" localSheetId="8" hidden="1">#REF!</definedName>
    <definedName name="XRefPaste2Row" localSheetId="48" hidden="1">#REF!</definedName>
    <definedName name="XRefPaste2Row" localSheetId="17" hidden="1">#REF!</definedName>
    <definedName name="XRefPaste2Row" hidden="1">#REF!</definedName>
    <definedName name="XRefPaste3" localSheetId="8" hidden="1">'[71]Límite honorarios'!#REF!</definedName>
    <definedName name="XRefPaste3" localSheetId="48" hidden="1">'[71]Límite honorarios'!#REF!</definedName>
    <definedName name="XRefPaste3" localSheetId="17" hidden="1">'[71]Límite honorarios'!#REF!</definedName>
    <definedName name="XRefPaste3" hidden="1">'[71]Límite honorarios'!#REF!</definedName>
    <definedName name="XRefPaste3Row" localSheetId="8" hidden="1">#REF!</definedName>
    <definedName name="XRefPaste3Row" localSheetId="48" hidden="1">#REF!</definedName>
    <definedName name="XRefPaste3Row" localSheetId="17" hidden="1">#REF!</definedName>
    <definedName name="XRefPaste3Row" hidden="1">#REF!</definedName>
    <definedName name="XRefPaste4" localSheetId="8" hidden="1">#REF!</definedName>
    <definedName name="XRefPaste4" localSheetId="48" hidden="1">#REF!</definedName>
    <definedName name="XRefPaste4" localSheetId="17" hidden="1">#REF!</definedName>
    <definedName name="XRefPaste4" hidden="1">#REF!</definedName>
    <definedName name="XRefPaste4Row" localSheetId="8" hidden="1">#REF!</definedName>
    <definedName name="XRefPaste4Row" localSheetId="48" hidden="1">#REF!</definedName>
    <definedName name="XRefPaste4Row" localSheetId="17" hidden="1">#REF!</definedName>
    <definedName name="XRefPaste4Row" hidden="1">#REF!</definedName>
    <definedName name="XRefPaste6" localSheetId="8" hidden="1">'[71]Cálculo IR'!#REF!</definedName>
    <definedName name="XRefPaste6" localSheetId="48" hidden="1">'[71]Cálculo IR'!#REF!</definedName>
    <definedName name="XRefPaste6" localSheetId="17" hidden="1">'[71]Cálculo IR'!#REF!</definedName>
    <definedName name="XRefPaste6" hidden="1">'[71]Cálculo IR'!#REF!</definedName>
    <definedName name="XRefPaste6Row" localSheetId="8" hidden="1">#REF!</definedName>
    <definedName name="XRefPaste6Row" localSheetId="48" hidden="1">#REF!</definedName>
    <definedName name="XRefPaste6Row" localSheetId="17" hidden="1">#REF!</definedName>
    <definedName name="XRefPaste6Row" hidden="1">#REF!</definedName>
    <definedName name="XRefPaste8Row" localSheetId="8" hidden="1">#REF!</definedName>
    <definedName name="XRefPaste8Row" localSheetId="48" hidden="1">#REF!</definedName>
    <definedName name="XRefPaste8Row" localSheetId="17" hidden="1">#REF!</definedName>
    <definedName name="XRefPaste8Row" hidden="1">#REF!</definedName>
    <definedName name="XRefPaste9Row" localSheetId="8" hidden="1">#REF!</definedName>
    <definedName name="XRefPaste9Row" localSheetId="48" hidden="1">#REF!</definedName>
    <definedName name="XRefPaste9Row" localSheetId="17" hidden="1">#REF!</definedName>
    <definedName name="XRefPaste9Row" hidden="1">#REF!</definedName>
    <definedName name="XRefPasteRangeCount" hidden="1">11</definedName>
    <definedName name="XSHOP1" localSheetId="17">#REF!</definedName>
    <definedName name="XSHOP1">#REF!</definedName>
    <definedName name="XSHOP2" localSheetId="17">#REF!</definedName>
    <definedName name="XSHOP2">#REF!</definedName>
    <definedName name="XSHOP3" localSheetId="17">#REF!</definedName>
    <definedName name="XSHOP3">#REF!</definedName>
    <definedName name="XSHOP4" localSheetId="17">#REF!</definedName>
    <definedName name="XSHOP4">#REF!</definedName>
    <definedName name="XSHOP5" localSheetId="17">#REF!</definedName>
    <definedName name="XSHOP5">#REF!</definedName>
    <definedName name="XSHOP6" localSheetId="17">#REF!</definedName>
    <definedName name="XSHOP6">#REF!</definedName>
    <definedName name="XSHOP7" localSheetId="17">#REF!</definedName>
    <definedName name="XSHOP7">#REF!</definedName>
    <definedName name="XSHOP8" localSheetId="17">#REF!</definedName>
    <definedName name="XSHOP8">#REF!</definedName>
    <definedName name="xx" localSheetId="17">#REF!</definedName>
    <definedName name="xx">#REF!</definedName>
    <definedName name="xxx" localSheetId="17">#REF!</definedName>
    <definedName name="xxx">#REF!</definedName>
    <definedName name="XXXX">'[72]Datos del Balance'!$B$10</definedName>
    <definedName name="Y_" localSheetId="8">#REF!</definedName>
    <definedName name="Y_" localSheetId="48">#REF!</definedName>
    <definedName name="Y_" localSheetId="17">#REF!</definedName>
    <definedName name="Y_">#REF!</definedName>
    <definedName name="YTD_ACT">'[60]Interface Hub'!$C$7</definedName>
    <definedName name="YTD_DT">[53]Feuil1!$B$15</definedName>
    <definedName name="z" localSheetId="8">#REF!</definedName>
    <definedName name="z" localSheetId="48">#REF!</definedName>
    <definedName name="z" localSheetId="17">#REF!</definedName>
    <definedName name="z">#REF!</definedName>
    <definedName name="ZA_" localSheetId="8">'[33]BG Armado'!#REF!</definedName>
    <definedName name="ZA_" localSheetId="48">'[33]BG Armado'!#REF!</definedName>
    <definedName name="ZA_" localSheetId="17">'[33]BG Armado'!#REF!</definedName>
    <definedName name="ZA_">'[33]BG Armado'!#REF!</definedName>
    <definedName name="ZB_" localSheetId="8">'[33]BG Armado'!#REF!</definedName>
    <definedName name="ZB_" localSheetId="48">'[33]BG Armado'!#REF!</definedName>
    <definedName name="ZB_" localSheetId="17">'[33]BG Armado'!#REF!</definedName>
    <definedName name="ZB_">'[33]BG Armado'!#REF!</definedName>
    <definedName name="ZC_" localSheetId="8">'[33]BG Armado'!#REF!</definedName>
    <definedName name="ZC_" localSheetId="48">'[33]BG Armado'!#REF!</definedName>
    <definedName name="ZC_">'[33]BG Armado'!#REF!</definedName>
    <definedName name="ZD_" localSheetId="8">'[33]BG Armado'!#REF!</definedName>
    <definedName name="ZD_" localSheetId="48">'[33]BG Armado'!#REF!</definedName>
    <definedName name="ZD_">'[33]BG Armado'!#REF!</definedName>
    <definedName name="ZE_">'[33]BG Armado'!#REF!</definedName>
    <definedName name="ZF_">'[33]BG Armado'!#REF!</definedName>
    <definedName name="ZG_">'[33]BG Armado'!#REF!</definedName>
    <definedName name="ZH_">'[33]BG Armado'!#REF!</definedName>
    <definedName name="ZI_">'[33]BG Armado'!#REF!</definedName>
    <definedName name="ZK_">'[33]BG Armado'!#REF!</definedName>
    <definedName name="ZL_">'[33]BG Armado'!#REF!</definedName>
    <definedName name="ZM_" localSheetId="8">#REF!</definedName>
    <definedName name="ZM_" localSheetId="48">#REF!</definedName>
    <definedName name="ZM_" localSheetId="17">#REF!</definedName>
    <definedName name="ZM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85" l="1"/>
  <c r="I19" i="85" s="1"/>
  <c r="I10" i="85"/>
  <c r="E43" i="101"/>
  <c r="J6" i="102" l="1"/>
  <c r="O2" i="102"/>
  <c r="E57" i="106" l="1"/>
  <c r="H44" i="106"/>
  <c r="H39" i="106"/>
  <c r="L38" i="106"/>
  <c r="D36" i="106"/>
  <c r="L35" i="106"/>
  <c r="D35" i="106"/>
  <c r="L34" i="106"/>
  <c r="L39" i="106" s="1"/>
  <c r="M40" i="106" s="1"/>
  <c r="E29" i="106"/>
  <c r="S27" i="106"/>
  <c r="D55" i="106" s="1"/>
  <c r="S24" i="106"/>
  <c r="D27" i="106" s="1"/>
  <c r="D23" i="106"/>
  <c r="D22" i="106"/>
  <c r="D21" i="106"/>
  <c r="I12" i="106" s="1"/>
  <c r="L20" i="106"/>
  <c r="I14" i="106"/>
  <c r="I13" i="106"/>
  <c r="I10" i="106"/>
  <c r="I9" i="106"/>
  <c r="D9" i="106"/>
  <c r="D58" i="106" s="1"/>
  <c r="D8" i="106"/>
  <c r="D7" i="106"/>
  <c r="I7" i="106" s="1"/>
  <c r="D57" i="106" l="1"/>
  <c r="I16" i="106"/>
  <c r="D59" i="106"/>
  <c r="D34" i="106"/>
  <c r="I18" i="106"/>
  <c r="I19" i="106" s="1"/>
  <c r="L21" i="106" s="1"/>
  <c r="D29" i="106"/>
  <c r="I270" i="102" l="1"/>
  <c r="I271" i="102"/>
  <c r="L604" i="102" l="1"/>
  <c r="M486" i="102"/>
  <c r="M495" i="102"/>
  <c r="M488" i="102"/>
  <c r="M489" i="102"/>
  <c r="M490" i="102"/>
  <c r="M491" i="102"/>
  <c r="M492" i="102"/>
  <c r="M494" i="102"/>
  <c r="M514" i="102"/>
  <c r="L364" i="102"/>
  <c r="M364" i="102"/>
  <c r="L365" i="102"/>
  <c r="M365" i="102"/>
  <c r="L366" i="102"/>
  <c r="M366" i="102"/>
  <c r="L367" i="102"/>
  <c r="M367" i="102"/>
  <c r="L368" i="102"/>
  <c r="M368" i="102"/>
  <c r="L369" i="102"/>
  <c r="M369" i="102"/>
  <c r="L370" i="102"/>
  <c r="M370" i="102"/>
  <c r="L371" i="102"/>
  <c r="M371" i="102"/>
  <c r="L372" i="102"/>
  <c r="M372" i="102"/>
  <c r="L373" i="102"/>
  <c r="M373" i="102"/>
  <c r="L374" i="102"/>
  <c r="M374" i="102"/>
  <c r="L375" i="102"/>
  <c r="M375" i="102"/>
  <c r="L376" i="102"/>
  <c r="M376" i="102"/>
  <c r="L377" i="102"/>
  <c r="M377" i="102"/>
  <c r="L378" i="102"/>
  <c r="M378" i="102"/>
  <c r="L379" i="102"/>
  <c r="M379" i="102"/>
  <c r="L380" i="102"/>
  <c r="M380" i="102"/>
  <c r="L381" i="102"/>
  <c r="M381" i="102"/>
  <c r="L382" i="102"/>
  <c r="M382" i="102"/>
  <c r="L383" i="102"/>
  <c r="M383" i="102"/>
  <c r="L384" i="102"/>
  <c r="M384" i="102"/>
  <c r="L385" i="102"/>
  <c r="M385" i="102"/>
  <c r="L386" i="102"/>
  <c r="M386" i="102"/>
  <c r="L387" i="102"/>
  <c r="M387" i="102"/>
  <c r="L388" i="102"/>
  <c r="M388" i="102"/>
  <c r="L389" i="102"/>
  <c r="M389" i="102"/>
  <c r="L390" i="102"/>
  <c r="M390" i="102"/>
  <c r="L391" i="102"/>
  <c r="M391" i="102"/>
  <c r="L392" i="102"/>
  <c r="M392" i="102"/>
  <c r="L393" i="102"/>
  <c r="M393" i="102"/>
  <c r="L394" i="102"/>
  <c r="M394" i="102"/>
  <c r="L395" i="102"/>
  <c r="M395" i="102"/>
  <c r="L396" i="102"/>
  <c r="M396" i="102"/>
  <c r="L397" i="102"/>
  <c r="M397" i="102"/>
  <c r="L398" i="102"/>
  <c r="M398" i="102"/>
  <c r="L399" i="102"/>
  <c r="M399" i="102"/>
  <c r="L400" i="102"/>
  <c r="M400" i="102"/>
  <c r="L401" i="102"/>
  <c r="M401" i="102"/>
  <c r="L402" i="102"/>
  <c r="M402" i="102"/>
  <c r="L403" i="102"/>
  <c r="M403" i="102"/>
  <c r="L404" i="102"/>
  <c r="M404" i="102"/>
  <c r="L405" i="102"/>
  <c r="M405" i="102"/>
  <c r="L406" i="102"/>
  <c r="M406" i="102"/>
  <c r="L407" i="102"/>
  <c r="M407" i="102"/>
  <c r="L408" i="102"/>
  <c r="M408" i="102"/>
  <c r="L409" i="102"/>
  <c r="M409" i="102"/>
  <c r="L410" i="102"/>
  <c r="M410" i="102"/>
  <c r="L411" i="102"/>
  <c r="M411" i="102"/>
  <c r="L412" i="102"/>
  <c r="M412" i="102"/>
  <c r="L413" i="102"/>
  <c r="M413" i="102"/>
  <c r="L414" i="102"/>
  <c r="M414" i="102"/>
  <c r="L415" i="102"/>
  <c r="M415" i="102"/>
  <c r="L416" i="102"/>
  <c r="M416" i="102"/>
  <c r="L417" i="102"/>
  <c r="M417" i="102"/>
  <c r="L418" i="102"/>
  <c r="M418" i="102"/>
  <c r="L419" i="102"/>
  <c r="M419" i="102"/>
  <c r="L420" i="102"/>
  <c r="M420" i="102"/>
  <c r="L421" i="102"/>
  <c r="M421" i="102"/>
  <c r="L422" i="102"/>
  <c r="M422" i="102"/>
  <c r="L423" i="102"/>
  <c r="M423" i="102"/>
  <c r="L424" i="102"/>
  <c r="M424" i="102"/>
  <c r="L425" i="102"/>
  <c r="M425" i="102"/>
  <c r="L426" i="102"/>
  <c r="M426" i="102"/>
  <c r="L427" i="102"/>
  <c r="M427" i="102"/>
  <c r="L428" i="102"/>
  <c r="M428" i="102"/>
  <c r="L429" i="102"/>
  <c r="M429" i="102"/>
  <c r="L430" i="102"/>
  <c r="M430" i="102"/>
  <c r="L431" i="102"/>
  <c r="M431" i="102"/>
  <c r="L432" i="102"/>
  <c r="M432" i="102"/>
  <c r="L433" i="102"/>
  <c r="M433" i="102"/>
  <c r="L434" i="102"/>
  <c r="M434" i="102"/>
  <c r="L435" i="102"/>
  <c r="M435" i="102"/>
  <c r="L436" i="102"/>
  <c r="M436" i="102"/>
  <c r="L437" i="102"/>
  <c r="M437" i="102"/>
  <c r="L438" i="102"/>
  <c r="M438" i="102"/>
  <c r="L439" i="102"/>
  <c r="M439" i="102"/>
  <c r="L440" i="102"/>
  <c r="M440" i="102"/>
  <c r="L441" i="102"/>
  <c r="M441" i="102"/>
  <c r="L442" i="102"/>
  <c r="M442" i="102"/>
  <c r="L443" i="102"/>
  <c r="M443" i="102"/>
  <c r="L444" i="102"/>
  <c r="M444" i="102"/>
  <c r="L445" i="102"/>
  <c r="M445" i="102"/>
  <c r="L446" i="102"/>
  <c r="M446" i="102"/>
  <c r="L447" i="102"/>
  <c r="M447" i="102"/>
  <c r="L448" i="102"/>
  <c r="M448" i="102"/>
  <c r="L449" i="102"/>
  <c r="M449" i="102"/>
  <c r="L450" i="102"/>
  <c r="M450" i="102"/>
  <c r="L451" i="102"/>
  <c r="M451" i="102"/>
  <c r="L452" i="102"/>
  <c r="M452" i="102"/>
  <c r="L453" i="102"/>
  <c r="M453" i="102"/>
  <c r="L454" i="102"/>
  <c r="M454" i="102"/>
  <c r="L455" i="102"/>
  <c r="M455" i="102"/>
  <c r="L456" i="102"/>
  <c r="M456" i="102"/>
  <c r="L457" i="102"/>
  <c r="M457" i="102"/>
  <c r="L458" i="102"/>
  <c r="M458" i="102"/>
  <c r="L459" i="102"/>
  <c r="M459" i="102"/>
  <c r="L460" i="102"/>
  <c r="M460" i="102"/>
  <c r="L461" i="102"/>
  <c r="M461" i="102"/>
  <c r="L462" i="102"/>
  <c r="M462" i="102"/>
  <c r="L463" i="102"/>
  <c r="M463" i="102"/>
  <c r="L464" i="102"/>
  <c r="M464" i="102"/>
  <c r="L465" i="102"/>
  <c r="M465" i="102"/>
  <c r="L466" i="102"/>
  <c r="M466" i="102"/>
  <c r="L467" i="102"/>
  <c r="M467" i="102"/>
  <c r="N467" i="102"/>
  <c r="L468" i="102"/>
  <c r="M468" i="102"/>
  <c r="L469" i="102"/>
  <c r="M469" i="102"/>
  <c r="L470" i="102"/>
  <c r="M470" i="102"/>
  <c r="L471" i="102"/>
  <c r="M471" i="102"/>
  <c r="L472" i="102"/>
  <c r="M472" i="102"/>
  <c r="N472" i="102"/>
  <c r="L473" i="102"/>
  <c r="M473" i="102"/>
  <c r="L474" i="102"/>
  <c r="M474" i="102"/>
  <c r="L475" i="102"/>
  <c r="M475" i="102"/>
  <c r="L476" i="102"/>
  <c r="M476" i="102"/>
  <c r="L477" i="102"/>
  <c r="M477" i="102"/>
  <c r="L478" i="102"/>
  <c r="M478" i="102"/>
  <c r="L479" i="102"/>
  <c r="M479" i="102"/>
  <c r="L480" i="102"/>
  <c r="M480" i="102"/>
  <c r="L481" i="102"/>
  <c r="M481" i="102"/>
  <c r="L482" i="102"/>
  <c r="M482" i="102"/>
  <c r="L483" i="102"/>
  <c r="M483" i="102"/>
  <c r="L484" i="102"/>
  <c r="M484" i="102"/>
  <c r="L485" i="102"/>
  <c r="M485" i="102"/>
  <c r="L486" i="102"/>
  <c r="L487" i="102"/>
  <c r="M487" i="102"/>
  <c r="L488" i="102"/>
  <c r="L489" i="102"/>
  <c r="L490" i="102"/>
  <c r="L491" i="102"/>
  <c r="L492" i="102"/>
  <c r="L493" i="102"/>
  <c r="M493" i="102"/>
  <c r="L494" i="102"/>
  <c r="L495" i="102"/>
  <c r="L496" i="102"/>
  <c r="M496" i="102"/>
  <c r="L497" i="102"/>
  <c r="M497" i="102"/>
  <c r="L498" i="102"/>
  <c r="M498" i="102"/>
  <c r="L499" i="102"/>
  <c r="M499" i="102"/>
  <c r="L500" i="102"/>
  <c r="M500" i="102"/>
  <c r="L501" i="102"/>
  <c r="M501" i="102"/>
  <c r="L502" i="102"/>
  <c r="M502" i="102"/>
  <c r="L503" i="102"/>
  <c r="M503" i="102"/>
  <c r="L504" i="102"/>
  <c r="M504" i="102"/>
  <c r="L505" i="102"/>
  <c r="M505" i="102"/>
  <c r="L506" i="102"/>
  <c r="M506" i="102"/>
  <c r="L507" i="102"/>
  <c r="M507" i="102"/>
  <c r="L508" i="102"/>
  <c r="M508" i="102"/>
  <c r="L509" i="102"/>
  <c r="M509" i="102"/>
  <c r="L510" i="102"/>
  <c r="M510" i="102"/>
  <c r="L511" i="102"/>
  <c r="M511" i="102"/>
  <c r="L512" i="102"/>
  <c r="M512" i="102"/>
  <c r="L513" i="102"/>
  <c r="M513" i="102"/>
  <c r="L514" i="102"/>
  <c r="L515" i="102"/>
  <c r="M515" i="102"/>
  <c r="L516" i="102"/>
  <c r="M516" i="102"/>
  <c r="N516" i="102"/>
  <c r="L517" i="102"/>
  <c r="M517" i="102"/>
  <c r="L518" i="102"/>
  <c r="M518" i="102"/>
  <c r="L519" i="102"/>
  <c r="M519" i="102"/>
  <c r="L520" i="102"/>
  <c r="M520" i="102"/>
  <c r="L521" i="102"/>
  <c r="M521" i="102"/>
  <c r="L522" i="102"/>
  <c r="M522" i="102"/>
  <c r="N522" i="102"/>
  <c r="L523" i="102"/>
  <c r="M523" i="102"/>
  <c r="L524" i="102"/>
  <c r="M524" i="102"/>
  <c r="L525" i="102"/>
  <c r="M525" i="102"/>
  <c r="L526" i="102"/>
  <c r="M526" i="102"/>
  <c r="L527" i="102"/>
  <c r="M527" i="102"/>
  <c r="L528" i="102"/>
  <c r="M528" i="102"/>
  <c r="L529" i="102"/>
  <c r="M529" i="102"/>
  <c r="N529" i="102"/>
  <c r="L530" i="102"/>
  <c r="M530" i="102"/>
  <c r="L531" i="102"/>
  <c r="M531" i="102"/>
  <c r="L532" i="102"/>
  <c r="M532" i="102"/>
  <c r="L533" i="102"/>
  <c r="M533" i="102"/>
  <c r="L534" i="102"/>
  <c r="M534" i="102"/>
  <c r="L535" i="102"/>
  <c r="M535" i="102"/>
  <c r="L536" i="102"/>
  <c r="M536" i="102"/>
  <c r="L537" i="102"/>
  <c r="M537" i="102"/>
  <c r="N537" i="102"/>
  <c r="L538" i="102"/>
  <c r="M538" i="102"/>
  <c r="L539" i="102"/>
  <c r="M539" i="102"/>
  <c r="N539" i="102"/>
  <c r="L540" i="102"/>
  <c r="M540" i="102"/>
  <c r="L541" i="102"/>
  <c r="M541" i="102"/>
  <c r="L542" i="102"/>
  <c r="M542" i="102"/>
  <c r="N542" i="102"/>
  <c r="L543" i="102"/>
  <c r="M543" i="102"/>
  <c r="L544" i="102"/>
  <c r="M544" i="102"/>
  <c r="N544" i="102"/>
  <c r="L545" i="102"/>
  <c r="M545" i="102"/>
  <c r="L546" i="102"/>
  <c r="M546" i="102"/>
  <c r="L547" i="102"/>
  <c r="M547" i="102"/>
  <c r="N547" i="102"/>
  <c r="L548" i="102"/>
  <c r="M548" i="102"/>
  <c r="L549" i="102"/>
  <c r="M549" i="102"/>
  <c r="L550" i="102"/>
  <c r="M550" i="102"/>
  <c r="L551" i="102"/>
  <c r="M551" i="102"/>
  <c r="L552" i="102"/>
  <c r="M552" i="102"/>
  <c r="L553" i="102"/>
  <c r="M553" i="102"/>
  <c r="L554" i="102"/>
  <c r="M554" i="102"/>
  <c r="L555" i="102"/>
  <c r="M555" i="102"/>
  <c r="L556" i="102"/>
  <c r="M556" i="102"/>
  <c r="L557" i="102"/>
  <c r="M557" i="102"/>
  <c r="L558" i="102"/>
  <c r="M558" i="102"/>
  <c r="L559" i="102"/>
  <c r="M559" i="102"/>
  <c r="L560" i="102"/>
  <c r="M560" i="102"/>
  <c r="L561" i="102"/>
  <c r="M561" i="102"/>
  <c r="L562" i="102"/>
  <c r="M562" i="102"/>
  <c r="L563" i="102"/>
  <c r="M563" i="102"/>
  <c r="L564" i="102"/>
  <c r="M564" i="102"/>
  <c r="L565" i="102"/>
  <c r="M565" i="102"/>
  <c r="L566" i="102"/>
  <c r="M566" i="102"/>
  <c r="L567" i="102"/>
  <c r="M567" i="102"/>
  <c r="L568" i="102"/>
  <c r="M568" i="102"/>
  <c r="L569" i="102"/>
  <c r="M569" i="102"/>
  <c r="L570" i="102"/>
  <c r="M570" i="102"/>
  <c r="L571" i="102"/>
  <c r="M571" i="102"/>
  <c r="L572" i="102"/>
  <c r="M572" i="102"/>
  <c r="L573" i="102"/>
  <c r="M573" i="102"/>
  <c r="L574" i="102"/>
  <c r="M574" i="102"/>
  <c r="L575" i="102"/>
  <c r="M575" i="102"/>
  <c r="L576" i="102"/>
  <c r="M576" i="102"/>
  <c r="L577" i="102"/>
  <c r="M577" i="102"/>
  <c r="L578" i="102"/>
  <c r="M578" i="102"/>
  <c r="L579" i="102"/>
  <c r="M579" i="102"/>
  <c r="L580" i="102"/>
  <c r="M580" i="102"/>
  <c r="L581" i="102"/>
  <c r="M581" i="102"/>
  <c r="L582" i="102"/>
  <c r="M582" i="102"/>
  <c r="L583" i="102"/>
  <c r="M583" i="102"/>
  <c r="L584" i="102"/>
  <c r="M584" i="102"/>
  <c r="L585" i="102"/>
  <c r="M585" i="102"/>
  <c r="L586" i="102"/>
  <c r="M586" i="102"/>
  <c r="L587" i="102"/>
  <c r="M587" i="102"/>
  <c r="L588" i="102"/>
  <c r="M588" i="102"/>
  <c r="L589" i="102"/>
  <c r="M589" i="102"/>
  <c r="L590" i="102"/>
  <c r="M590" i="102"/>
  <c r="L591" i="102"/>
  <c r="M591" i="102"/>
  <c r="L592" i="102"/>
  <c r="M592" i="102"/>
  <c r="L593" i="102"/>
  <c r="M593" i="102"/>
  <c r="L594" i="102"/>
  <c r="M594" i="102"/>
  <c r="L595" i="102"/>
  <c r="M595" i="102"/>
  <c r="L596" i="102"/>
  <c r="M596" i="102"/>
  <c r="L597" i="102"/>
  <c r="M597" i="102"/>
  <c r="L598" i="102"/>
  <c r="M598" i="102"/>
  <c r="L599" i="102"/>
  <c r="M599" i="102"/>
  <c r="L600" i="102"/>
  <c r="M600" i="102"/>
  <c r="L601" i="102"/>
  <c r="M601" i="102"/>
  <c r="L602" i="102"/>
  <c r="M602" i="102"/>
  <c r="L603" i="102"/>
  <c r="M603" i="102"/>
  <c r="M604" i="102"/>
  <c r="N604" i="102"/>
  <c r="L605" i="102"/>
  <c r="M605" i="102"/>
  <c r="L606" i="102"/>
  <c r="M606" i="102"/>
  <c r="L607" i="102"/>
  <c r="M607" i="102"/>
  <c r="L608" i="102"/>
  <c r="M608" i="102"/>
  <c r="L609" i="102"/>
  <c r="M609" i="102"/>
  <c r="L610" i="102"/>
  <c r="M610" i="102"/>
  <c r="L6" i="102"/>
  <c r="M6" i="102"/>
  <c r="L7" i="102"/>
  <c r="M7" i="102"/>
  <c r="L8" i="102"/>
  <c r="M8" i="102"/>
  <c r="L9" i="102"/>
  <c r="M9" i="102"/>
  <c r="L10" i="102"/>
  <c r="M10" i="102"/>
  <c r="L11" i="102"/>
  <c r="M11" i="102"/>
  <c r="L12" i="102"/>
  <c r="M12" i="102"/>
  <c r="L13" i="102"/>
  <c r="M13" i="102"/>
  <c r="L14" i="102"/>
  <c r="M14" i="102"/>
  <c r="L15" i="102"/>
  <c r="M15" i="102"/>
  <c r="L16" i="102"/>
  <c r="M16" i="102"/>
  <c r="L17" i="102"/>
  <c r="M17" i="102"/>
  <c r="L18" i="102"/>
  <c r="M18" i="102"/>
  <c r="L19" i="102"/>
  <c r="M19" i="102"/>
  <c r="L20" i="102"/>
  <c r="M20" i="102"/>
  <c r="L21" i="102"/>
  <c r="M21" i="102"/>
  <c r="L22" i="102"/>
  <c r="M22" i="102"/>
  <c r="L23" i="102"/>
  <c r="M23" i="102"/>
  <c r="L24" i="102"/>
  <c r="M24" i="102"/>
  <c r="L25" i="102"/>
  <c r="M25" i="102"/>
  <c r="L26" i="102"/>
  <c r="M26" i="102"/>
  <c r="L27" i="102"/>
  <c r="M27" i="102"/>
  <c r="L28" i="102"/>
  <c r="M28" i="102"/>
  <c r="L29" i="102"/>
  <c r="M29" i="102"/>
  <c r="L30" i="102"/>
  <c r="M30" i="102"/>
  <c r="L31" i="102"/>
  <c r="M31" i="102"/>
  <c r="L32" i="102"/>
  <c r="M32" i="102"/>
  <c r="L33" i="102"/>
  <c r="M33" i="102"/>
  <c r="L34" i="102"/>
  <c r="M34" i="102"/>
  <c r="L35" i="102"/>
  <c r="M35" i="102"/>
  <c r="L36" i="102"/>
  <c r="M36" i="102"/>
  <c r="L37" i="102"/>
  <c r="M37" i="102"/>
  <c r="L38" i="102"/>
  <c r="M38" i="102"/>
  <c r="L39" i="102"/>
  <c r="M39" i="102"/>
  <c r="L40" i="102"/>
  <c r="M40" i="102"/>
  <c r="L41" i="102"/>
  <c r="M41" i="102"/>
  <c r="L42" i="102"/>
  <c r="M42" i="102"/>
  <c r="L43" i="102"/>
  <c r="M43" i="102"/>
  <c r="L44" i="102"/>
  <c r="M44" i="102"/>
  <c r="L45" i="102"/>
  <c r="M45" i="102"/>
  <c r="L46" i="102"/>
  <c r="M46" i="102"/>
  <c r="L47" i="102"/>
  <c r="M47" i="102"/>
  <c r="L48" i="102"/>
  <c r="M48" i="102"/>
  <c r="L49" i="102"/>
  <c r="M49" i="102"/>
  <c r="L50" i="102"/>
  <c r="M50" i="102"/>
  <c r="L51" i="102"/>
  <c r="M51" i="102"/>
  <c r="L52" i="102"/>
  <c r="M52" i="102"/>
  <c r="L53" i="102"/>
  <c r="M53" i="102"/>
  <c r="L54" i="102"/>
  <c r="M54" i="102"/>
  <c r="L55" i="102"/>
  <c r="M55" i="102"/>
  <c r="L56" i="102"/>
  <c r="M56" i="102"/>
  <c r="L57" i="102"/>
  <c r="M57" i="102"/>
  <c r="L58" i="102"/>
  <c r="M58" i="102"/>
  <c r="L59" i="102"/>
  <c r="M59" i="102"/>
  <c r="L60" i="102"/>
  <c r="M60" i="102"/>
  <c r="L61" i="102"/>
  <c r="M61" i="102"/>
  <c r="L62" i="102"/>
  <c r="M62" i="102"/>
  <c r="L63" i="102"/>
  <c r="M63" i="102"/>
  <c r="L64" i="102"/>
  <c r="M64" i="102"/>
  <c r="L65" i="102"/>
  <c r="M65" i="102"/>
  <c r="L66" i="102"/>
  <c r="M66" i="102"/>
  <c r="L67" i="102"/>
  <c r="M67" i="102"/>
  <c r="L68" i="102"/>
  <c r="M68" i="102"/>
  <c r="L69" i="102"/>
  <c r="M69" i="102"/>
  <c r="L70" i="102"/>
  <c r="M70" i="102"/>
  <c r="L71" i="102"/>
  <c r="M71" i="102"/>
  <c r="L72" i="102"/>
  <c r="M72" i="102"/>
  <c r="L73" i="102"/>
  <c r="M73" i="102"/>
  <c r="L74" i="102"/>
  <c r="M74" i="102"/>
  <c r="L75" i="102"/>
  <c r="M75" i="102"/>
  <c r="L76" i="102"/>
  <c r="M76" i="102"/>
  <c r="L77" i="102"/>
  <c r="M77" i="102"/>
  <c r="L78" i="102"/>
  <c r="M78" i="102"/>
  <c r="L79" i="102"/>
  <c r="M79" i="102"/>
  <c r="L80" i="102"/>
  <c r="M80" i="102"/>
  <c r="L81" i="102"/>
  <c r="M81" i="102"/>
  <c r="L82" i="102"/>
  <c r="M82" i="102"/>
  <c r="L83" i="102"/>
  <c r="M83" i="102"/>
  <c r="L84" i="102"/>
  <c r="M84" i="102"/>
  <c r="L85" i="102"/>
  <c r="M85" i="102"/>
  <c r="L86" i="102"/>
  <c r="M86" i="102"/>
  <c r="L87" i="102"/>
  <c r="M87" i="102"/>
  <c r="L88" i="102"/>
  <c r="M88" i="102"/>
  <c r="L89" i="102"/>
  <c r="M89" i="102"/>
  <c r="L90" i="102"/>
  <c r="M90" i="102"/>
  <c r="L91" i="102"/>
  <c r="M91" i="102"/>
  <c r="L92" i="102"/>
  <c r="M92" i="102"/>
  <c r="L93" i="102"/>
  <c r="M93" i="102"/>
  <c r="L94" i="102"/>
  <c r="M94" i="102"/>
  <c r="L95" i="102"/>
  <c r="M95" i="102"/>
  <c r="L96" i="102"/>
  <c r="M96" i="102"/>
  <c r="L97" i="102"/>
  <c r="M97" i="102"/>
  <c r="L98" i="102"/>
  <c r="M98" i="102"/>
  <c r="L99" i="102"/>
  <c r="M99" i="102"/>
  <c r="L100" i="102"/>
  <c r="M100" i="102"/>
  <c r="L101" i="102"/>
  <c r="M101" i="102"/>
  <c r="L102" i="102"/>
  <c r="M102" i="102"/>
  <c r="L103" i="102"/>
  <c r="M103" i="102"/>
  <c r="L104" i="102"/>
  <c r="M104" i="102"/>
  <c r="L105" i="102"/>
  <c r="M105" i="102"/>
  <c r="L106" i="102"/>
  <c r="M106" i="102"/>
  <c r="L107" i="102"/>
  <c r="M107" i="102"/>
  <c r="L108" i="102"/>
  <c r="M108" i="102"/>
  <c r="L109" i="102"/>
  <c r="M109" i="102"/>
  <c r="L110" i="102"/>
  <c r="M110" i="102"/>
  <c r="L111" i="102"/>
  <c r="M111" i="102"/>
  <c r="L112" i="102"/>
  <c r="M112" i="102"/>
  <c r="L113" i="102"/>
  <c r="M113" i="102"/>
  <c r="L114" i="102"/>
  <c r="M114" i="102"/>
  <c r="L115" i="102"/>
  <c r="M115" i="102"/>
  <c r="L116" i="102"/>
  <c r="M116" i="102"/>
  <c r="L117" i="102"/>
  <c r="M117" i="102"/>
  <c r="L118" i="102"/>
  <c r="M118" i="102"/>
  <c r="L119" i="102"/>
  <c r="M119" i="102"/>
  <c r="L120" i="102"/>
  <c r="M120" i="102"/>
  <c r="L121" i="102"/>
  <c r="M121" i="102"/>
  <c r="L122" i="102"/>
  <c r="M122" i="102"/>
  <c r="L123" i="102"/>
  <c r="M123" i="102"/>
  <c r="L124" i="102"/>
  <c r="M124" i="102"/>
  <c r="L125" i="102"/>
  <c r="M125" i="102"/>
  <c r="L126" i="102"/>
  <c r="M126" i="102"/>
  <c r="L127" i="102"/>
  <c r="M127" i="102"/>
  <c r="L128" i="102"/>
  <c r="M128" i="102"/>
  <c r="L129" i="102"/>
  <c r="M129" i="102"/>
  <c r="L130" i="102"/>
  <c r="M130" i="102"/>
  <c r="L131" i="102"/>
  <c r="M131" i="102"/>
  <c r="L132" i="102"/>
  <c r="M132" i="102"/>
  <c r="L133" i="102"/>
  <c r="M133" i="102"/>
  <c r="L134" i="102"/>
  <c r="M134" i="102"/>
  <c r="L135" i="102"/>
  <c r="M135" i="102"/>
  <c r="L136" i="102"/>
  <c r="M136" i="102"/>
  <c r="L137" i="102"/>
  <c r="M137" i="102"/>
  <c r="L138" i="102"/>
  <c r="M138" i="102"/>
  <c r="L139" i="102"/>
  <c r="M139" i="102"/>
  <c r="L140" i="102"/>
  <c r="M140" i="102"/>
  <c r="L141" i="102"/>
  <c r="M141" i="102"/>
  <c r="L142" i="102"/>
  <c r="M142" i="102"/>
  <c r="L143" i="102"/>
  <c r="M143" i="102"/>
  <c r="L144" i="102"/>
  <c r="M144" i="102"/>
  <c r="L145" i="102"/>
  <c r="M145" i="102"/>
  <c r="L146" i="102"/>
  <c r="M146" i="102"/>
  <c r="L147" i="102"/>
  <c r="M147" i="102"/>
  <c r="L148" i="102"/>
  <c r="M148" i="102"/>
  <c r="L149" i="102"/>
  <c r="M149" i="102"/>
  <c r="L150" i="102"/>
  <c r="M150" i="102"/>
  <c r="L151" i="102"/>
  <c r="M151" i="102"/>
  <c r="L152" i="102"/>
  <c r="M152" i="102"/>
  <c r="L153" i="102"/>
  <c r="M153" i="102"/>
  <c r="L154" i="102"/>
  <c r="M154" i="102"/>
  <c r="L155" i="102"/>
  <c r="M155" i="102"/>
  <c r="L156" i="102"/>
  <c r="M156" i="102"/>
  <c r="L157" i="102"/>
  <c r="M157" i="102"/>
  <c r="L158" i="102"/>
  <c r="M158" i="102"/>
  <c r="L159" i="102"/>
  <c r="M159" i="102"/>
  <c r="L160" i="102"/>
  <c r="M160" i="102"/>
  <c r="L161" i="102"/>
  <c r="M161" i="102"/>
  <c r="L162" i="102"/>
  <c r="M162" i="102"/>
  <c r="L163" i="102"/>
  <c r="M163" i="102"/>
  <c r="L164" i="102"/>
  <c r="M164" i="102"/>
  <c r="L165" i="102"/>
  <c r="M165" i="102"/>
  <c r="L166" i="102"/>
  <c r="M166" i="102"/>
  <c r="L167" i="102"/>
  <c r="M167" i="102"/>
  <c r="L168" i="102"/>
  <c r="M168" i="102"/>
  <c r="L169" i="102"/>
  <c r="M169" i="102"/>
  <c r="L170" i="102"/>
  <c r="M170" i="102"/>
  <c r="L171" i="102"/>
  <c r="M171" i="102"/>
  <c r="L172" i="102"/>
  <c r="M172" i="102"/>
  <c r="L173" i="102"/>
  <c r="M173" i="102"/>
  <c r="L174" i="102"/>
  <c r="M174" i="102"/>
  <c r="L175" i="102"/>
  <c r="M175" i="102"/>
  <c r="L176" i="102"/>
  <c r="M176" i="102"/>
  <c r="L177" i="102"/>
  <c r="M177" i="102"/>
  <c r="L178" i="102"/>
  <c r="M178" i="102"/>
  <c r="L179" i="102"/>
  <c r="M179" i="102"/>
  <c r="L180" i="102"/>
  <c r="M180" i="102"/>
  <c r="L181" i="102"/>
  <c r="M181" i="102"/>
  <c r="L182" i="102"/>
  <c r="M182" i="102"/>
  <c r="L183" i="102"/>
  <c r="M183" i="102"/>
  <c r="L184" i="102"/>
  <c r="M184" i="102"/>
  <c r="L185" i="102"/>
  <c r="M185" i="102"/>
  <c r="L186" i="102"/>
  <c r="M186" i="102"/>
  <c r="L187" i="102"/>
  <c r="M187" i="102"/>
  <c r="L188" i="102"/>
  <c r="M188" i="102"/>
  <c r="L189" i="102"/>
  <c r="M189" i="102"/>
  <c r="L190" i="102"/>
  <c r="M190" i="102"/>
  <c r="L191" i="102"/>
  <c r="M191" i="102"/>
  <c r="L192" i="102"/>
  <c r="M192" i="102"/>
  <c r="L193" i="102"/>
  <c r="M193" i="102"/>
  <c r="L194" i="102"/>
  <c r="M194" i="102"/>
  <c r="L195" i="102"/>
  <c r="M195" i="102"/>
  <c r="L196" i="102"/>
  <c r="M196" i="102"/>
  <c r="L197" i="102"/>
  <c r="M197" i="102"/>
  <c r="L198" i="102"/>
  <c r="M198" i="102"/>
  <c r="L199" i="102"/>
  <c r="M199" i="102"/>
  <c r="L200" i="102"/>
  <c r="M200" i="102"/>
  <c r="L201" i="102"/>
  <c r="M201" i="102"/>
  <c r="L202" i="102"/>
  <c r="M202" i="102"/>
  <c r="L203" i="102"/>
  <c r="M203" i="102"/>
  <c r="L204" i="102"/>
  <c r="M204" i="102"/>
  <c r="L205" i="102"/>
  <c r="M205" i="102"/>
  <c r="L206" i="102"/>
  <c r="M206" i="102"/>
  <c r="L207" i="102"/>
  <c r="M207" i="102"/>
  <c r="L208" i="102"/>
  <c r="M208" i="102"/>
  <c r="L209" i="102"/>
  <c r="M209" i="102"/>
  <c r="L210" i="102"/>
  <c r="M210" i="102"/>
  <c r="L211" i="102"/>
  <c r="M211" i="102"/>
  <c r="L212" i="102"/>
  <c r="M212" i="102"/>
  <c r="L213" i="102"/>
  <c r="M213" i="102"/>
  <c r="L214" i="102"/>
  <c r="M214" i="102"/>
  <c r="L215" i="102"/>
  <c r="M215" i="102"/>
  <c r="L216" i="102"/>
  <c r="M216" i="102"/>
  <c r="L217" i="102"/>
  <c r="M217" i="102"/>
  <c r="L218" i="102"/>
  <c r="M218" i="102"/>
  <c r="L219" i="102"/>
  <c r="M219" i="102"/>
  <c r="L220" i="102"/>
  <c r="M220" i="102"/>
  <c r="L221" i="102"/>
  <c r="M221" i="102"/>
  <c r="L222" i="102"/>
  <c r="M222" i="102"/>
  <c r="L223" i="102"/>
  <c r="M223" i="102"/>
  <c r="L224" i="102"/>
  <c r="M224" i="102"/>
  <c r="L225" i="102"/>
  <c r="M225" i="102"/>
  <c r="L226" i="102"/>
  <c r="M226" i="102"/>
  <c r="L227" i="102"/>
  <c r="M227" i="102"/>
  <c r="L228" i="102"/>
  <c r="M228" i="102"/>
  <c r="L229" i="102"/>
  <c r="M229" i="102"/>
  <c r="L230" i="102"/>
  <c r="M230" i="102"/>
  <c r="L231" i="102"/>
  <c r="M231" i="102"/>
  <c r="L232" i="102"/>
  <c r="M232" i="102"/>
  <c r="L233" i="102"/>
  <c r="M233" i="102"/>
  <c r="L234" i="102"/>
  <c r="M234" i="102"/>
  <c r="L235" i="102"/>
  <c r="M235" i="102"/>
  <c r="L236" i="102"/>
  <c r="M236" i="102"/>
  <c r="L237" i="102"/>
  <c r="M237" i="102"/>
  <c r="L238" i="102"/>
  <c r="M238" i="102"/>
  <c r="L239" i="102"/>
  <c r="M239" i="102"/>
  <c r="L240" i="102"/>
  <c r="M240" i="102"/>
  <c r="L241" i="102"/>
  <c r="M241" i="102"/>
  <c r="L242" i="102"/>
  <c r="M242" i="102"/>
  <c r="L243" i="102"/>
  <c r="M243" i="102"/>
  <c r="L244" i="102"/>
  <c r="M244" i="102"/>
  <c r="L245" i="102"/>
  <c r="M245" i="102"/>
  <c r="L246" i="102"/>
  <c r="M246" i="102"/>
  <c r="L247" i="102"/>
  <c r="M247" i="102"/>
  <c r="L248" i="102"/>
  <c r="M248" i="102"/>
  <c r="L249" i="102"/>
  <c r="M249" i="102"/>
  <c r="L250" i="102"/>
  <c r="M250" i="102"/>
  <c r="L251" i="102"/>
  <c r="M251" i="102"/>
  <c r="L252" i="102"/>
  <c r="M252" i="102"/>
  <c r="L253" i="102"/>
  <c r="M253" i="102"/>
  <c r="L254" i="102"/>
  <c r="M254" i="102"/>
  <c r="L255" i="102"/>
  <c r="M255" i="102"/>
  <c r="L256" i="102"/>
  <c r="M256" i="102"/>
  <c r="L257" i="102"/>
  <c r="M257" i="102"/>
  <c r="L258" i="102"/>
  <c r="M258" i="102"/>
  <c r="L259" i="102"/>
  <c r="M259" i="102"/>
  <c r="L260" i="102"/>
  <c r="M260" i="102"/>
  <c r="L261" i="102"/>
  <c r="M261" i="102"/>
  <c r="L262" i="102"/>
  <c r="M262" i="102"/>
  <c r="L263" i="102"/>
  <c r="M263" i="102"/>
  <c r="L264" i="102"/>
  <c r="M264" i="102"/>
  <c r="L265" i="102"/>
  <c r="M265" i="102"/>
  <c r="L266" i="102"/>
  <c r="M266" i="102"/>
  <c r="L267" i="102"/>
  <c r="M267" i="102"/>
  <c r="L268" i="102"/>
  <c r="M268" i="102"/>
  <c r="L269" i="102"/>
  <c r="M269" i="102"/>
  <c r="L270" i="102"/>
  <c r="M270" i="102"/>
  <c r="L271" i="102"/>
  <c r="M271" i="102"/>
  <c r="L272" i="102"/>
  <c r="M272" i="102"/>
  <c r="L273" i="102"/>
  <c r="M273" i="102"/>
  <c r="L274" i="102"/>
  <c r="M274" i="102"/>
  <c r="L275" i="102"/>
  <c r="M275" i="102"/>
  <c r="L276" i="102"/>
  <c r="M276" i="102"/>
  <c r="L277" i="102"/>
  <c r="M277" i="102"/>
  <c r="L278" i="102"/>
  <c r="M278" i="102"/>
  <c r="L279" i="102"/>
  <c r="M279" i="102"/>
  <c r="L280" i="102"/>
  <c r="M280" i="102"/>
  <c r="L281" i="102"/>
  <c r="M281" i="102"/>
  <c r="L282" i="102"/>
  <c r="M282" i="102"/>
  <c r="L283" i="102"/>
  <c r="M283" i="102"/>
  <c r="L284" i="102"/>
  <c r="M284" i="102"/>
  <c r="L285" i="102"/>
  <c r="M285" i="102"/>
  <c r="L286" i="102"/>
  <c r="M286" i="102"/>
  <c r="L287" i="102"/>
  <c r="M287" i="102"/>
  <c r="L288" i="102"/>
  <c r="M288" i="102"/>
  <c r="L289" i="102"/>
  <c r="M289" i="102"/>
  <c r="L290" i="102"/>
  <c r="M290" i="102"/>
  <c r="L291" i="102"/>
  <c r="M291" i="102"/>
  <c r="L292" i="102"/>
  <c r="M292" i="102"/>
  <c r="L293" i="102"/>
  <c r="M293" i="102"/>
  <c r="L294" i="102"/>
  <c r="M294" i="102"/>
  <c r="L295" i="102"/>
  <c r="M295" i="102"/>
  <c r="L296" i="102"/>
  <c r="M296" i="102"/>
  <c r="L297" i="102"/>
  <c r="M297" i="102"/>
  <c r="L298" i="102"/>
  <c r="M298" i="102"/>
  <c r="L299" i="102"/>
  <c r="M299" i="102"/>
  <c r="L300" i="102"/>
  <c r="M300" i="102"/>
  <c r="L301" i="102"/>
  <c r="M301" i="102"/>
  <c r="L302" i="102"/>
  <c r="M302" i="102"/>
  <c r="L303" i="102"/>
  <c r="M303" i="102"/>
  <c r="L304" i="102"/>
  <c r="M304" i="102"/>
  <c r="L305" i="102"/>
  <c r="M305" i="102"/>
  <c r="L306" i="102"/>
  <c r="M306" i="102"/>
  <c r="L307" i="102"/>
  <c r="M307" i="102"/>
  <c r="L308" i="102"/>
  <c r="M308" i="102"/>
  <c r="L309" i="102"/>
  <c r="M309" i="102"/>
  <c r="L310" i="102"/>
  <c r="M310" i="102"/>
  <c r="L311" i="102"/>
  <c r="M311" i="102"/>
  <c r="L312" i="102"/>
  <c r="M312" i="102"/>
  <c r="L313" i="102"/>
  <c r="M313" i="102"/>
  <c r="L314" i="102"/>
  <c r="M314" i="102"/>
  <c r="L315" i="102"/>
  <c r="M315" i="102"/>
  <c r="L316" i="102"/>
  <c r="M316" i="102"/>
  <c r="L317" i="102"/>
  <c r="M317" i="102"/>
  <c r="L318" i="102"/>
  <c r="M318" i="102"/>
  <c r="L319" i="102"/>
  <c r="M319" i="102"/>
  <c r="L320" i="102"/>
  <c r="M320" i="102"/>
  <c r="L321" i="102"/>
  <c r="M321" i="102"/>
  <c r="L322" i="102"/>
  <c r="M322" i="102"/>
  <c r="L323" i="102"/>
  <c r="M323" i="102"/>
  <c r="L324" i="102"/>
  <c r="M324" i="102"/>
  <c r="L325" i="102"/>
  <c r="M325" i="102"/>
  <c r="L326" i="102"/>
  <c r="M326" i="102"/>
  <c r="L327" i="102"/>
  <c r="M327" i="102"/>
  <c r="L328" i="102"/>
  <c r="M328" i="102"/>
  <c r="L329" i="102"/>
  <c r="M329" i="102"/>
  <c r="L330" i="102"/>
  <c r="M330" i="102"/>
  <c r="L331" i="102"/>
  <c r="M331" i="102"/>
  <c r="L332" i="102"/>
  <c r="M332" i="102"/>
  <c r="L333" i="102"/>
  <c r="M333" i="102"/>
  <c r="L334" i="102"/>
  <c r="M334" i="102"/>
  <c r="L335" i="102"/>
  <c r="M335" i="102"/>
  <c r="L336" i="102"/>
  <c r="M336" i="102"/>
  <c r="L337" i="102"/>
  <c r="M337" i="102"/>
  <c r="L338" i="102"/>
  <c r="M338" i="102"/>
  <c r="L339" i="102"/>
  <c r="M339" i="102"/>
  <c r="L340" i="102"/>
  <c r="M340" i="102"/>
  <c r="L341" i="102"/>
  <c r="M341" i="102"/>
  <c r="L342" i="102"/>
  <c r="M342" i="102"/>
  <c r="L343" i="102"/>
  <c r="M343" i="102"/>
  <c r="L344" i="102"/>
  <c r="M344" i="102"/>
  <c r="L345" i="102"/>
  <c r="M345" i="102"/>
  <c r="L346" i="102"/>
  <c r="M346" i="102"/>
  <c r="L347" i="102"/>
  <c r="M347" i="102"/>
  <c r="L348" i="102"/>
  <c r="M348" i="102"/>
  <c r="L349" i="102"/>
  <c r="M349" i="102"/>
  <c r="L350" i="102"/>
  <c r="M350" i="102"/>
  <c r="L351" i="102"/>
  <c r="M351" i="102"/>
  <c r="L352" i="102"/>
  <c r="M352" i="102"/>
  <c r="L353" i="102"/>
  <c r="M353" i="102"/>
  <c r="L354" i="102"/>
  <c r="M354" i="102"/>
  <c r="L355" i="102"/>
  <c r="M355" i="102"/>
  <c r="L356" i="102"/>
  <c r="M356" i="102"/>
  <c r="L357" i="102"/>
  <c r="M357" i="102"/>
  <c r="L358" i="102"/>
  <c r="M358" i="102"/>
  <c r="L359" i="102"/>
  <c r="M359" i="102"/>
  <c r="L360" i="102"/>
  <c r="M360" i="102"/>
  <c r="L361" i="102"/>
  <c r="M361" i="102"/>
  <c r="L362" i="102"/>
  <c r="M362" i="102"/>
  <c r="L363" i="102"/>
  <c r="M363" i="102"/>
  <c r="N166" i="102" l="1"/>
  <c r="N148" i="102"/>
  <c r="N64" i="102"/>
  <c r="N63" i="102"/>
  <c r="N50" i="102" l="1"/>
  <c r="N372" i="102"/>
  <c r="N442" i="102"/>
  <c r="N149" i="102"/>
  <c r="N383" i="102"/>
  <c r="N170" i="102"/>
  <c r="N401" i="102"/>
  <c r="N171" i="102"/>
  <c r="N402" i="102"/>
  <c r="N178" i="102"/>
  <c r="N409" i="102"/>
  <c r="N403" i="102"/>
  <c r="N177" i="102"/>
  <c r="N408" i="102"/>
  <c r="N373" i="102"/>
  <c r="N410" i="102"/>
  <c r="G610" i="102" l="1"/>
  <c r="K610" i="102"/>
  <c r="J610" i="102"/>
  <c r="E610" i="102"/>
  <c r="G609" i="102"/>
  <c r="K609" i="102"/>
  <c r="J609" i="102"/>
  <c r="E609" i="102"/>
  <c r="G608" i="102"/>
  <c r="K608" i="102"/>
  <c r="J608" i="102"/>
  <c r="E608" i="102"/>
  <c r="G607" i="102"/>
  <c r="K607" i="102"/>
  <c r="J607" i="102"/>
  <c r="E607" i="102"/>
  <c r="G606" i="102"/>
  <c r="K606" i="102"/>
  <c r="J606" i="102"/>
  <c r="E606" i="102"/>
  <c r="G605" i="102"/>
  <c r="K605" i="102"/>
  <c r="J605" i="102"/>
  <c r="E605" i="102"/>
  <c r="G604" i="102"/>
  <c r="K604" i="102"/>
  <c r="J604" i="102"/>
  <c r="E604" i="102"/>
  <c r="G603" i="102"/>
  <c r="K603" i="102"/>
  <c r="J603" i="102"/>
  <c r="E603" i="102"/>
  <c r="G602" i="102"/>
  <c r="K602" i="102"/>
  <c r="J602" i="102"/>
  <c r="E602" i="102"/>
  <c r="G601" i="102"/>
  <c r="K601" i="102"/>
  <c r="J601" i="102"/>
  <c r="E601" i="102"/>
  <c r="G600" i="102"/>
  <c r="K600" i="102"/>
  <c r="J600" i="102"/>
  <c r="E600" i="102"/>
  <c r="G599" i="102"/>
  <c r="K599" i="102"/>
  <c r="J599" i="102"/>
  <c r="E599" i="102"/>
  <c r="G598" i="102"/>
  <c r="K598" i="102"/>
  <c r="J598" i="102"/>
  <c r="E598" i="102"/>
  <c r="G597" i="102"/>
  <c r="K597" i="102"/>
  <c r="J597" i="102"/>
  <c r="E597" i="102"/>
  <c r="G596" i="102"/>
  <c r="K596" i="102"/>
  <c r="J596" i="102"/>
  <c r="E596" i="102"/>
  <c r="G595" i="102"/>
  <c r="K595" i="102"/>
  <c r="J595" i="102"/>
  <c r="E595" i="102"/>
  <c r="G594" i="102"/>
  <c r="K594" i="102"/>
  <c r="J594" i="102"/>
  <c r="E594" i="102"/>
  <c r="G593" i="102"/>
  <c r="K593" i="102"/>
  <c r="J593" i="102"/>
  <c r="E593" i="102"/>
  <c r="G592" i="102"/>
  <c r="K592" i="102"/>
  <c r="J592" i="102"/>
  <c r="E592" i="102"/>
  <c r="G591" i="102"/>
  <c r="K591" i="102"/>
  <c r="J591" i="102"/>
  <c r="E591" i="102"/>
  <c r="G590" i="102"/>
  <c r="K590" i="102"/>
  <c r="J590" i="102"/>
  <c r="E590" i="102"/>
  <c r="G589" i="102"/>
  <c r="K589" i="102"/>
  <c r="J589" i="102"/>
  <c r="E589" i="102"/>
  <c r="G588" i="102"/>
  <c r="K588" i="102"/>
  <c r="J588" i="102"/>
  <c r="E588" i="102"/>
  <c r="G587" i="102"/>
  <c r="K587" i="102"/>
  <c r="J587" i="102"/>
  <c r="E587" i="102"/>
  <c r="G586" i="102"/>
  <c r="K586" i="102"/>
  <c r="J586" i="102"/>
  <c r="E586" i="102"/>
  <c r="G585" i="102"/>
  <c r="K585" i="102"/>
  <c r="J585" i="102"/>
  <c r="E585" i="102"/>
  <c r="G584" i="102"/>
  <c r="K584" i="102"/>
  <c r="J584" i="102"/>
  <c r="E584" i="102"/>
  <c r="G583" i="102"/>
  <c r="K583" i="102"/>
  <c r="J583" i="102"/>
  <c r="E583" i="102"/>
  <c r="G582" i="102"/>
  <c r="K582" i="102"/>
  <c r="J582" i="102"/>
  <c r="E582" i="102"/>
  <c r="G581" i="102"/>
  <c r="K581" i="102"/>
  <c r="J581" i="102"/>
  <c r="E581" i="102"/>
  <c r="G580" i="102"/>
  <c r="K580" i="102"/>
  <c r="J580" i="102"/>
  <c r="E580" i="102"/>
  <c r="G579" i="102"/>
  <c r="K579" i="102"/>
  <c r="J579" i="102"/>
  <c r="E579" i="102"/>
  <c r="G578" i="102"/>
  <c r="K578" i="102"/>
  <c r="J578" i="102"/>
  <c r="E578" i="102"/>
  <c r="G577" i="102"/>
  <c r="K577" i="102"/>
  <c r="J577" i="102"/>
  <c r="E577" i="102"/>
  <c r="G576" i="102"/>
  <c r="K576" i="102"/>
  <c r="J576" i="102"/>
  <c r="E576" i="102"/>
  <c r="G575" i="102"/>
  <c r="K575" i="102"/>
  <c r="J575" i="102"/>
  <c r="E575" i="102"/>
  <c r="G574" i="102"/>
  <c r="K574" i="102"/>
  <c r="J574" i="102"/>
  <c r="E574" i="102"/>
  <c r="G573" i="102"/>
  <c r="K573" i="102"/>
  <c r="J573" i="102"/>
  <c r="E573" i="102"/>
  <c r="G572" i="102"/>
  <c r="K572" i="102"/>
  <c r="J572" i="102"/>
  <c r="E572" i="102"/>
  <c r="G571" i="102"/>
  <c r="K571" i="102"/>
  <c r="J571" i="102"/>
  <c r="E571" i="102"/>
  <c r="G570" i="102"/>
  <c r="K570" i="102"/>
  <c r="J570" i="102"/>
  <c r="E570" i="102"/>
  <c r="G569" i="102"/>
  <c r="K569" i="102"/>
  <c r="J569" i="102"/>
  <c r="E569" i="102"/>
  <c r="G568" i="102"/>
  <c r="K568" i="102"/>
  <c r="J568" i="102"/>
  <c r="E568" i="102"/>
  <c r="G567" i="102"/>
  <c r="K567" i="102"/>
  <c r="J567" i="102"/>
  <c r="E567" i="102"/>
  <c r="G566" i="102"/>
  <c r="K566" i="102"/>
  <c r="J566" i="102"/>
  <c r="E566" i="102"/>
  <c r="G565" i="102"/>
  <c r="K565" i="102"/>
  <c r="J565" i="102"/>
  <c r="E565" i="102"/>
  <c r="G564" i="102"/>
  <c r="K564" i="102"/>
  <c r="J564" i="102"/>
  <c r="E564" i="102"/>
  <c r="G563" i="102"/>
  <c r="K563" i="102"/>
  <c r="J563" i="102"/>
  <c r="E563" i="102"/>
  <c r="G562" i="102"/>
  <c r="K562" i="102"/>
  <c r="J562" i="102"/>
  <c r="E562" i="102"/>
  <c r="G561" i="102"/>
  <c r="K561" i="102"/>
  <c r="J561" i="102"/>
  <c r="E561" i="102"/>
  <c r="G560" i="102"/>
  <c r="K560" i="102"/>
  <c r="J560" i="102"/>
  <c r="E560" i="102"/>
  <c r="G559" i="102"/>
  <c r="K559" i="102"/>
  <c r="J559" i="102"/>
  <c r="E559" i="102"/>
  <c r="G558" i="102"/>
  <c r="K558" i="102"/>
  <c r="J558" i="102"/>
  <c r="E558" i="102"/>
  <c r="K557" i="102"/>
  <c r="J557" i="102"/>
  <c r="E557" i="102"/>
  <c r="K556" i="102"/>
  <c r="J556" i="102"/>
  <c r="E556" i="102"/>
  <c r="G555" i="102"/>
  <c r="K555" i="102"/>
  <c r="J555" i="102"/>
  <c r="E555" i="102"/>
  <c r="G554" i="102"/>
  <c r="K554" i="102"/>
  <c r="J554" i="102"/>
  <c r="E554" i="102"/>
  <c r="G553" i="102"/>
  <c r="K553" i="102"/>
  <c r="J553" i="102"/>
  <c r="E553" i="102"/>
  <c r="K552" i="102"/>
  <c r="J552" i="102"/>
  <c r="E552" i="102"/>
  <c r="G551" i="102"/>
  <c r="K551" i="102"/>
  <c r="J551" i="102"/>
  <c r="E551" i="102"/>
  <c r="G550" i="102"/>
  <c r="K550" i="102"/>
  <c r="J550" i="102"/>
  <c r="E550" i="102"/>
  <c r="K549" i="102"/>
  <c r="J549" i="102"/>
  <c r="E549" i="102"/>
  <c r="G548" i="102"/>
  <c r="K548" i="102"/>
  <c r="J548" i="102"/>
  <c r="E548" i="102"/>
  <c r="G547" i="102"/>
  <c r="K547" i="102"/>
  <c r="J547" i="102"/>
  <c r="E547" i="102"/>
  <c r="K546" i="102"/>
  <c r="J546" i="102"/>
  <c r="E546" i="102"/>
  <c r="G545" i="102"/>
  <c r="K545" i="102"/>
  <c r="J545" i="102"/>
  <c r="E545" i="102"/>
  <c r="G544" i="102"/>
  <c r="K544" i="102"/>
  <c r="J544" i="102"/>
  <c r="E544" i="102"/>
  <c r="G543" i="102"/>
  <c r="K543" i="102"/>
  <c r="J543" i="102"/>
  <c r="E543" i="102"/>
  <c r="G542" i="102"/>
  <c r="K542" i="102"/>
  <c r="J542" i="102"/>
  <c r="E542" i="102"/>
  <c r="G541" i="102"/>
  <c r="K541" i="102"/>
  <c r="J541" i="102"/>
  <c r="E541" i="102"/>
  <c r="G540" i="102"/>
  <c r="K540" i="102"/>
  <c r="J540" i="102"/>
  <c r="E540" i="102"/>
  <c r="G539" i="102"/>
  <c r="K539" i="102"/>
  <c r="J539" i="102"/>
  <c r="E539" i="102"/>
  <c r="G538" i="102"/>
  <c r="K538" i="102"/>
  <c r="J538" i="102"/>
  <c r="E538" i="102"/>
  <c r="G537" i="102"/>
  <c r="K537" i="102"/>
  <c r="J537" i="102"/>
  <c r="E537" i="102"/>
  <c r="G536" i="102"/>
  <c r="K536" i="102"/>
  <c r="J536" i="102"/>
  <c r="E536" i="102"/>
  <c r="G535" i="102"/>
  <c r="K535" i="102"/>
  <c r="J535" i="102"/>
  <c r="E535" i="102"/>
  <c r="G534" i="102"/>
  <c r="K534" i="102"/>
  <c r="J534" i="102"/>
  <c r="E534" i="102"/>
  <c r="G533" i="102"/>
  <c r="K533" i="102"/>
  <c r="J533" i="102"/>
  <c r="E533" i="102"/>
  <c r="G532" i="102"/>
  <c r="K532" i="102"/>
  <c r="J532" i="102"/>
  <c r="E532" i="102"/>
  <c r="G531" i="102"/>
  <c r="K531" i="102"/>
  <c r="J531" i="102"/>
  <c r="E531" i="102"/>
  <c r="G530" i="102"/>
  <c r="K530" i="102"/>
  <c r="J530" i="102"/>
  <c r="E530" i="102"/>
  <c r="G529" i="102"/>
  <c r="K529" i="102"/>
  <c r="J529" i="102"/>
  <c r="E529" i="102"/>
  <c r="G528" i="102"/>
  <c r="K528" i="102"/>
  <c r="J528" i="102"/>
  <c r="E528" i="102"/>
  <c r="G527" i="102"/>
  <c r="K527" i="102"/>
  <c r="J527" i="102"/>
  <c r="E527" i="102"/>
  <c r="G526" i="102"/>
  <c r="K526" i="102"/>
  <c r="J526" i="102"/>
  <c r="E526" i="102"/>
  <c r="G525" i="102"/>
  <c r="K525" i="102"/>
  <c r="J525" i="102"/>
  <c r="E525" i="102"/>
  <c r="G524" i="102"/>
  <c r="K524" i="102"/>
  <c r="J524" i="102"/>
  <c r="E524" i="102"/>
  <c r="G523" i="102"/>
  <c r="K523" i="102"/>
  <c r="J523" i="102"/>
  <c r="E523" i="102"/>
  <c r="G522" i="102"/>
  <c r="K522" i="102"/>
  <c r="J522" i="102"/>
  <c r="E522" i="102"/>
  <c r="G521" i="102"/>
  <c r="K521" i="102"/>
  <c r="J521" i="102"/>
  <c r="E521" i="102"/>
  <c r="G520" i="102"/>
  <c r="K520" i="102"/>
  <c r="J520" i="102"/>
  <c r="E520" i="102"/>
  <c r="G519" i="102"/>
  <c r="K519" i="102"/>
  <c r="J519" i="102"/>
  <c r="E519" i="102"/>
  <c r="G518" i="102"/>
  <c r="K518" i="102"/>
  <c r="J518" i="102"/>
  <c r="E518" i="102"/>
  <c r="G517" i="102"/>
  <c r="K517" i="102"/>
  <c r="J517" i="102"/>
  <c r="E517" i="102"/>
  <c r="G516" i="102"/>
  <c r="K516" i="102"/>
  <c r="J516" i="102"/>
  <c r="E516" i="102"/>
  <c r="G515" i="102"/>
  <c r="K515" i="102"/>
  <c r="J515" i="102"/>
  <c r="E515" i="102"/>
  <c r="G514" i="102"/>
  <c r="K514" i="102"/>
  <c r="J514" i="102"/>
  <c r="E514" i="102"/>
  <c r="K513" i="102"/>
  <c r="J513" i="102"/>
  <c r="E513" i="102"/>
  <c r="G512" i="102"/>
  <c r="K512" i="102"/>
  <c r="J512" i="102"/>
  <c r="E512" i="102"/>
  <c r="G511" i="102"/>
  <c r="K511" i="102"/>
  <c r="J511" i="102"/>
  <c r="E511" i="102"/>
  <c r="K510" i="102"/>
  <c r="J510" i="102"/>
  <c r="E510" i="102"/>
  <c r="G509" i="102"/>
  <c r="K509" i="102"/>
  <c r="J509" i="102"/>
  <c r="E509" i="102"/>
  <c r="K508" i="102"/>
  <c r="J508" i="102"/>
  <c r="E508" i="102"/>
  <c r="G507" i="102"/>
  <c r="K507" i="102"/>
  <c r="J507" i="102"/>
  <c r="E507" i="102"/>
  <c r="K506" i="102"/>
  <c r="J506" i="102"/>
  <c r="E506" i="102"/>
  <c r="K505" i="102"/>
  <c r="J505" i="102"/>
  <c r="E505" i="102"/>
  <c r="K504" i="102"/>
  <c r="J504" i="102"/>
  <c r="E504" i="102"/>
  <c r="G503" i="102"/>
  <c r="K503" i="102"/>
  <c r="J503" i="102"/>
  <c r="E503" i="102"/>
  <c r="G502" i="102"/>
  <c r="K502" i="102"/>
  <c r="J502" i="102"/>
  <c r="E502" i="102"/>
  <c r="G501" i="102"/>
  <c r="K501" i="102"/>
  <c r="J501" i="102"/>
  <c r="E501" i="102"/>
  <c r="G500" i="102"/>
  <c r="K500" i="102"/>
  <c r="J500" i="102"/>
  <c r="E500" i="102"/>
  <c r="G499" i="102"/>
  <c r="K499" i="102"/>
  <c r="J499" i="102"/>
  <c r="E499" i="102"/>
  <c r="G498" i="102"/>
  <c r="K498" i="102"/>
  <c r="J498" i="102"/>
  <c r="E498" i="102"/>
  <c r="G497" i="102"/>
  <c r="K497" i="102"/>
  <c r="J497" i="102"/>
  <c r="E497" i="102"/>
  <c r="G496" i="102"/>
  <c r="K496" i="102"/>
  <c r="J496" i="102"/>
  <c r="E496" i="102"/>
  <c r="G495" i="102"/>
  <c r="K495" i="102"/>
  <c r="J495" i="102"/>
  <c r="E495" i="102"/>
  <c r="G494" i="102"/>
  <c r="K494" i="102"/>
  <c r="J494" i="102"/>
  <c r="E494" i="102"/>
  <c r="G493" i="102"/>
  <c r="K493" i="102"/>
  <c r="J493" i="102"/>
  <c r="E493" i="102"/>
  <c r="G492" i="102"/>
  <c r="K492" i="102"/>
  <c r="J492" i="102"/>
  <c r="E492" i="102"/>
  <c r="G491" i="102"/>
  <c r="K491" i="102"/>
  <c r="J491" i="102"/>
  <c r="E491" i="102"/>
  <c r="G490" i="102"/>
  <c r="K490" i="102"/>
  <c r="J490" i="102"/>
  <c r="E490" i="102"/>
  <c r="G489" i="102"/>
  <c r="K489" i="102"/>
  <c r="J489" i="102"/>
  <c r="E489" i="102"/>
  <c r="G488" i="102"/>
  <c r="K488" i="102"/>
  <c r="J488" i="102"/>
  <c r="E488" i="102"/>
  <c r="G487" i="102"/>
  <c r="K487" i="102"/>
  <c r="J487" i="102"/>
  <c r="E487" i="102"/>
  <c r="G486" i="102"/>
  <c r="K486" i="102"/>
  <c r="J486" i="102"/>
  <c r="E486" i="102"/>
  <c r="G485" i="102"/>
  <c r="K485" i="102"/>
  <c r="J485" i="102"/>
  <c r="E485" i="102"/>
  <c r="G484" i="102"/>
  <c r="K484" i="102"/>
  <c r="J484" i="102"/>
  <c r="E484" i="102"/>
  <c r="G483" i="102"/>
  <c r="K483" i="102"/>
  <c r="J483" i="102"/>
  <c r="E483" i="102"/>
  <c r="K482" i="102"/>
  <c r="J482" i="102"/>
  <c r="G482" i="102"/>
  <c r="E482" i="102"/>
  <c r="K481" i="102"/>
  <c r="J481" i="102"/>
  <c r="E481" i="102"/>
  <c r="G480" i="102"/>
  <c r="K480" i="102"/>
  <c r="J480" i="102"/>
  <c r="E480" i="102"/>
  <c r="K479" i="102"/>
  <c r="J479" i="102"/>
  <c r="E479" i="102"/>
  <c r="G478" i="102"/>
  <c r="K478" i="102"/>
  <c r="J478" i="102"/>
  <c r="E478" i="102"/>
  <c r="G477" i="102"/>
  <c r="K477" i="102"/>
  <c r="J477" i="102"/>
  <c r="E477" i="102"/>
  <c r="G476" i="102"/>
  <c r="K476" i="102"/>
  <c r="J476" i="102"/>
  <c r="E476" i="102"/>
  <c r="G475" i="102"/>
  <c r="K475" i="102"/>
  <c r="J475" i="102"/>
  <c r="E475" i="102"/>
  <c r="K474" i="102"/>
  <c r="J474" i="102"/>
  <c r="E474" i="102"/>
  <c r="G473" i="102"/>
  <c r="K473" i="102"/>
  <c r="J473" i="102"/>
  <c r="E473" i="102"/>
  <c r="G472" i="102"/>
  <c r="K472" i="102"/>
  <c r="J472" i="102"/>
  <c r="E472" i="102"/>
  <c r="G471" i="102"/>
  <c r="K471" i="102"/>
  <c r="J471" i="102"/>
  <c r="E471" i="102"/>
  <c r="G470" i="102"/>
  <c r="K470" i="102"/>
  <c r="J470" i="102"/>
  <c r="E470" i="102"/>
  <c r="G469" i="102"/>
  <c r="K469" i="102"/>
  <c r="J469" i="102"/>
  <c r="E469" i="102"/>
  <c r="G468" i="102"/>
  <c r="K468" i="102"/>
  <c r="J468" i="102"/>
  <c r="E468" i="102"/>
  <c r="G467" i="102"/>
  <c r="K467" i="102"/>
  <c r="J467" i="102"/>
  <c r="E467" i="102"/>
  <c r="G466" i="102"/>
  <c r="K466" i="102"/>
  <c r="J466" i="102"/>
  <c r="E466" i="102"/>
  <c r="G465" i="102"/>
  <c r="K465" i="102"/>
  <c r="J465" i="102"/>
  <c r="E465" i="102"/>
  <c r="G464" i="102"/>
  <c r="K464" i="102"/>
  <c r="J464" i="102"/>
  <c r="E464" i="102"/>
  <c r="G463" i="102"/>
  <c r="K463" i="102"/>
  <c r="J463" i="102"/>
  <c r="E463" i="102"/>
  <c r="G462" i="102"/>
  <c r="K462" i="102"/>
  <c r="J462" i="102"/>
  <c r="E462" i="102"/>
  <c r="G461" i="102"/>
  <c r="K461" i="102"/>
  <c r="J461" i="102"/>
  <c r="E461" i="102"/>
  <c r="G460" i="102"/>
  <c r="K460" i="102"/>
  <c r="J460" i="102"/>
  <c r="E460" i="102"/>
  <c r="G459" i="102"/>
  <c r="K459" i="102"/>
  <c r="J459" i="102"/>
  <c r="E459" i="102"/>
  <c r="G458" i="102"/>
  <c r="K458" i="102"/>
  <c r="J458" i="102"/>
  <c r="E458" i="102"/>
  <c r="G457" i="102"/>
  <c r="K457" i="102"/>
  <c r="J457" i="102"/>
  <c r="E457" i="102"/>
  <c r="G456" i="102"/>
  <c r="K456" i="102"/>
  <c r="J456" i="102"/>
  <c r="E456" i="102"/>
  <c r="G455" i="102"/>
  <c r="K455" i="102"/>
  <c r="J455" i="102"/>
  <c r="E455" i="102"/>
  <c r="G454" i="102"/>
  <c r="K454" i="102"/>
  <c r="J454" i="102"/>
  <c r="E454" i="102"/>
  <c r="G453" i="102"/>
  <c r="K453" i="102"/>
  <c r="J453" i="102"/>
  <c r="E453" i="102"/>
  <c r="G452" i="102"/>
  <c r="K452" i="102"/>
  <c r="J452" i="102"/>
  <c r="E452" i="102"/>
  <c r="G451" i="102"/>
  <c r="K451" i="102"/>
  <c r="J451" i="102"/>
  <c r="E451" i="102"/>
  <c r="G450" i="102"/>
  <c r="K450" i="102"/>
  <c r="J450" i="102"/>
  <c r="E450" i="102"/>
  <c r="G449" i="102"/>
  <c r="K449" i="102"/>
  <c r="J449" i="102"/>
  <c r="E449" i="102"/>
  <c r="G448" i="102"/>
  <c r="K448" i="102"/>
  <c r="J448" i="102"/>
  <c r="E448" i="102"/>
  <c r="G447" i="102"/>
  <c r="K447" i="102"/>
  <c r="J447" i="102"/>
  <c r="E447" i="102"/>
  <c r="G446" i="102"/>
  <c r="K446" i="102"/>
  <c r="J446" i="102"/>
  <c r="E446" i="102"/>
  <c r="K445" i="102"/>
  <c r="J445" i="102"/>
  <c r="E445" i="102"/>
  <c r="G444" i="102"/>
  <c r="K444" i="102"/>
  <c r="J444" i="102"/>
  <c r="E444" i="102"/>
  <c r="G443" i="102"/>
  <c r="K443" i="102"/>
  <c r="J443" i="102"/>
  <c r="E443" i="102"/>
  <c r="K442" i="102"/>
  <c r="J442" i="102"/>
  <c r="E442" i="102"/>
  <c r="K441" i="102"/>
  <c r="J441" i="102"/>
  <c r="E441" i="102"/>
  <c r="K440" i="102"/>
  <c r="J440" i="102"/>
  <c r="E440" i="102"/>
  <c r="K439" i="102"/>
  <c r="J439" i="102"/>
  <c r="E439" i="102"/>
  <c r="G438" i="102"/>
  <c r="K438" i="102"/>
  <c r="J438" i="102"/>
  <c r="E438" i="102"/>
  <c r="G437" i="102"/>
  <c r="K437" i="102"/>
  <c r="J437" i="102"/>
  <c r="E437" i="102"/>
  <c r="G436" i="102"/>
  <c r="K436" i="102"/>
  <c r="J436" i="102"/>
  <c r="E436" i="102"/>
  <c r="G435" i="102"/>
  <c r="K435" i="102"/>
  <c r="J435" i="102"/>
  <c r="E435" i="102"/>
  <c r="G434" i="102"/>
  <c r="K434" i="102"/>
  <c r="J434" i="102"/>
  <c r="E434" i="102"/>
  <c r="G433" i="102"/>
  <c r="K433" i="102"/>
  <c r="J433" i="102"/>
  <c r="E433" i="102"/>
  <c r="G432" i="102"/>
  <c r="K432" i="102"/>
  <c r="J432" i="102"/>
  <c r="E432" i="102"/>
  <c r="G431" i="102"/>
  <c r="K431" i="102"/>
  <c r="J431" i="102"/>
  <c r="E431" i="102"/>
  <c r="G430" i="102"/>
  <c r="K430" i="102"/>
  <c r="J430" i="102"/>
  <c r="E430" i="102"/>
  <c r="G429" i="102"/>
  <c r="K429" i="102"/>
  <c r="J429" i="102"/>
  <c r="E429" i="102"/>
  <c r="G428" i="102"/>
  <c r="K428" i="102"/>
  <c r="J428" i="102"/>
  <c r="E428" i="102"/>
  <c r="G427" i="102"/>
  <c r="K427" i="102"/>
  <c r="J427" i="102"/>
  <c r="E427" i="102"/>
  <c r="G426" i="102"/>
  <c r="K426" i="102"/>
  <c r="J426" i="102"/>
  <c r="E426" i="102"/>
  <c r="G425" i="102"/>
  <c r="K425" i="102"/>
  <c r="J425" i="102"/>
  <c r="E425" i="102"/>
  <c r="G424" i="102"/>
  <c r="K424" i="102"/>
  <c r="J424" i="102"/>
  <c r="E424" i="102"/>
  <c r="G423" i="102"/>
  <c r="K423" i="102"/>
  <c r="J423" i="102"/>
  <c r="E423" i="102"/>
  <c r="G422" i="102"/>
  <c r="K422" i="102"/>
  <c r="J422" i="102"/>
  <c r="E422" i="102"/>
  <c r="G421" i="102"/>
  <c r="K421" i="102"/>
  <c r="J421" i="102"/>
  <c r="E421" i="102"/>
  <c r="G420" i="102"/>
  <c r="K420" i="102"/>
  <c r="J420" i="102"/>
  <c r="E420" i="102"/>
  <c r="G419" i="102"/>
  <c r="K419" i="102"/>
  <c r="J419" i="102"/>
  <c r="E419" i="102"/>
  <c r="G418" i="102"/>
  <c r="K418" i="102"/>
  <c r="J418" i="102"/>
  <c r="E418" i="102"/>
  <c r="G417" i="102"/>
  <c r="K417" i="102"/>
  <c r="J417" i="102"/>
  <c r="E417" i="102"/>
  <c r="G416" i="102"/>
  <c r="K416" i="102"/>
  <c r="J416" i="102"/>
  <c r="E416" i="102"/>
  <c r="G415" i="102"/>
  <c r="K415" i="102"/>
  <c r="J415" i="102"/>
  <c r="E415" i="102"/>
  <c r="G414" i="102"/>
  <c r="K414" i="102"/>
  <c r="J414" i="102"/>
  <c r="E414" i="102"/>
  <c r="G413" i="102"/>
  <c r="K413" i="102"/>
  <c r="J413" i="102"/>
  <c r="E413" i="102"/>
  <c r="G412" i="102"/>
  <c r="K412" i="102"/>
  <c r="J412" i="102"/>
  <c r="E412" i="102"/>
  <c r="G411" i="102"/>
  <c r="K411" i="102"/>
  <c r="J411" i="102"/>
  <c r="E411" i="102"/>
  <c r="G410" i="102"/>
  <c r="K410" i="102"/>
  <c r="J410" i="102"/>
  <c r="E410" i="102"/>
  <c r="G409" i="102"/>
  <c r="K409" i="102"/>
  <c r="J409" i="102"/>
  <c r="E409" i="102"/>
  <c r="G408" i="102"/>
  <c r="K408" i="102"/>
  <c r="J408" i="102"/>
  <c r="E408" i="102"/>
  <c r="G407" i="102"/>
  <c r="K407" i="102"/>
  <c r="J407" i="102"/>
  <c r="E407" i="102"/>
  <c r="G406" i="102"/>
  <c r="K406" i="102"/>
  <c r="J406" i="102"/>
  <c r="E406" i="102"/>
  <c r="G405" i="102"/>
  <c r="K405" i="102"/>
  <c r="J405" i="102"/>
  <c r="E405" i="102"/>
  <c r="G404" i="102"/>
  <c r="K404" i="102"/>
  <c r="J404" i="102"/>
  <c r="E404" i="102"/>
  <c r="G403" i="102"/>
  <c r="K403" i="102"/>
  <c r="J403" i="102"/>
  <c r="E403" i="102"/>
  <c r="G402" i="102"/>
  <c r="K402" i="102"/>
  <c r="J402" i="102"/>
  <c r="E402" i="102"/>
  <c r="G401" i="102"/>
  <c r="K401" i="102"/>
  <c r="J401" i="102"/>
  <c r="E401" i="102"/>
  <c r="G400" i="102"/>
  <c r="K400" i="102"/>
  <c r="J400" i="102"/>
  <c r="E400" i="102"/>
  <c r="G399" i="102"/>
  <c r="K399" i="102"/>
  <c r="J399" i="102"/>
  <c r="E399" i="102"/>
  <c r="G398" i="102"/>
  <c r="K398" i="102"/>
  <c r="J398" i="102"/>
  <c r="E398" i="102"/>
  <c r="G397" i="102"/>
  <c r="K397" i="102"/>
  <c r="J397" i="102"/>
  <c r="E397" i="102"/>
  <c r="G396" i="102"/>
  <c r="K396" i="102"/>
  <c r="J396" i="102"/>
  <c r="E396" i="102"/>
  <c r="G395" i="102"/>
  <c r="K395" i="102"/>
  <c r="J395" i="102"/>
  <c r="E395" i="102"/>
  <c r="G394" i="102"/>
  <c r="K394" i="102"/>
  <c r="J394" i="102"/>
  <c r="E394" i="102"/>
  <c r="G393" i="102"/>
  <c r="K393" i="102"/>
  <c r="J393" i="102"/>
  <c r="E393" i="102"/>
  <c r="G392" i="102"/>
  <c r="K392" i="102"/>
  <c r="J392" i="102"/>
  <c r="E392" i="102"/>
  <c r="G391" i="102"/>
  <c r="K391" i="102"/>
  <c r="J391" i="102"/>
  <c r="E391" i="102"/>
  <c r="G390" i="102"/>
  <c r="K390" i="102"/>
  <c r="J390" i="102"/>
  <c r="E390" i="102"/>
  <c r="G389" i="102"/>
  <c r="K389" i="102"/>
  <c r="J389" i="102"/>
  <c r="E389" i="102"/>
  <c r="G388" i="102"/>
  <c r="K388" i="102"/>
  <c r="J388" i="102"/>
  <c r="E388" i="102"/>
  <c r="G387" i="102"/>
  <c r="K387" i="102"/>
  <c r="J387" i="102"/>
  <c r="E387" i="102"/>
  <c r="G386" i="102"/>
  <c r="K386" i="102"/>
  <c r="J386" i="102"/>
  <c r="E386" i="102"/>
  <c r="G385" i="102"/>
  <c r="K385" i="102"/>
  <c r="J385" i="102"/>
  <c r="E385" i="102"/>
  <c r="G384" i="102"/>
  <c r="K384" i="102"/>
  <c r="J384" i="102"/>
  <c r="E384" i="102"/>
  <c r="G383" i="102"/>
  <c r="K383" i="102"/>
  <c r="J383" i="102"/>
  <c r="E383" i="102"/>
  <c r="G382" i="102"/>
  <c r="K382" i="102"/>
  <c r="J382" i="102"/>
  <c r="E382" i="102"/>
  <c r="G381" i="102"/>
  <c r="K381" i="102"/>
  <c r="J381" i="102"/>
  <c r="E381" i="102"/>
  <c r="G380" i="102"/>
  <c r="K380" i="102"/>
  <c r="J380" i="102"/>
  <c r="E380" i="102"/>
  <c r="G379" i="102"/>
  <c r="K379" i="102"/>
  <c r="J379" i="102"/>
  <c r="E379" i="102"/>
  <c r="G378" i="102"/>
  <c r="K378" i="102"/>
  <c r="J378" i="102"/>
  <c r="E378" i="102"/>
  <c r="G377" i="102"/>
  <c r="K377" i="102"/>
  <c r="J377" i="102"/>
  <c r="E377" i="102"/>
  <c r="G376" i="102"/>
  <c r="K376" i="102"/>
  <c r="J376" i="102"/>
  <c r="E376" i="102"/>
  <c r="G375" i="102"/>
  <c r="K375" i="102"/>
  <c r="J375" i="102"/>
  <c r="E375" i="102"/>
  <c r="G374" i="102"/>
  <c r="K374" i="102"/>
  <c r="J374" i="102"/>
  <c r="E374" i="102"/>
  <c r="G373" i="102"/>
  <c r="K373" i="102"/>
  <c r="J373" i="102"/>
  <c r="E373" i="102"/>
  <c r="G372" i="102"/>
  <c r="K372" i="102"/>
  <c r="J372" i="102"/>
  <c r="E372" i="102"/>
  <c r="G371" i="102"/>
  <c r="K371" i="102"/>
  <c r="J371" i="102"/>
  <c r="E371" i="102"/>
  <c r="G370" i="102"/>
  <c r="K370" i="102"/>
  <c r="J370" i="102"/>
  <c r="E370" i="102"/>
  <c r="G369" i="102"/>
  <c r="K369" i="102"/>
  <c r="J369" i="102"/>
  <c r="E369" i="102"/>
  <c r="G368" i="102"/>
  <c r="K368" i="102"/>
  <c r="J368" i="102"/>
  <c r="E368" i="102"/>
  <c r="G367" i="102"/>
  <c r="K367" i="102"/>
  <c r="J367" i="102"/>
  <c r="E367" i="102"/>
  <c r="G366" i="102"/>
  <c r="K366" i="102"/>
  <c r="J366" i="102"/>
  <c r="E366" i="102"/>
  <c r="G365" i="102"/>
  <c r="K365" i="102"/>
  <c r="J365" i="102"/>
  <c r="E365" i="102"/>
  <c r="G364" i="102"/>
  <c r="K364" i="102"/>
  <c r="J364" i="102"/>
  <c r="E364" i="102"/>
  <c r="G363" i="102"/>
  <c r="K363" i="102"/>
  <c r="J363" i="102"/>
  <c r="E363" i="102"/>
  <c r="G362" i="102"/>
  <c r="K362" i="102"/>
  <c r="J362" i="102"/>
  <c r="E362" i="102"/>
  <c r="G361" i="102"/>
  <c r="K361" i="102"/>
  <c r="J361" i="102"/>
  <c r="E361" i="102"/>
  <c r="G360" i="102"/>
  <c r="K360" i="102"/>
  <c r="J360" i="102"/>
  <c r="E360" i="102"/>
  <c r="G359" i="102"/>
  <c r="K359" i="102"/>
  <c r="J359" i="102"/>
  <c r="E359" i="102"/>
  <c r="G358" i="102"/>
  <c r="K358" i="102"/>
  <c r="J358" i="102"/>
  <c r="E358" i="102"/>
  <c r="G357" i="102"/>
  <c r="K357" i="102"/>
  <c r="J357" i="102"/>
  <c r="E357" i="102"/>
  <c r="G356" i="102"/>
  <c r="K356" i="102"/>
  <c r="J356" i="102"/>
  <c r="E356" i="102"/>
  <c r="G355" i="102"/>
  <c r="K355" i="102"/>
  <c r="J355" i="102"/>
  <c r="E355" i="102"/>
  <c r="G354" i="102"/>
  <c r="K354" i="102"/>
  <c r="J354" i="102"/>
  <c r="E354" i="102"/>
  <c r="G353" i="102"/>
  <c r="K353" i="102"/>
  <c r="J353" i="102"/>
  <c r="E353" i="102"/>
  <c r="G352" i="102"/>
  <c r="K352" i="102"/>
  <c r="J352" i="102"/>
  <c r="E352" i="102"/>
  <c r="G351" i="102"/>
  <c r="K351" i="102"/>
  <c r="J351" i="102"/>
  <c r="E351" i="102"/>
  <c r="G350" i="102"/>
  <c r="K350" i="102"/>
  <c r="J350" i="102"/>
  <c r="E350" i="102"/>
  <c r="G349" i="102"/>
  <c r="K349" i="102"/>
  <c r="J349" i="102"/>
  <c r="E349" i="102"/>
  <c r="G348" i="102"/>
  <c r="K348" i="102"/>
  <c r="J348" i="102"/>
  <c r="E348" i="102"/>
  <c r="G347" i="102"/>
  <c r="K347" i="102"/>
  <c r="J347" i="102"/>
  <c r="E347" i="102"/>
  <c r="G346" i="102"/>
  <c r="K346" i="102"/>
  <c r="J346" i="102"/>
  <c r="E346" i="102"/>
  <c r="G345" i="102"/>
  <c r="K345" i="102"/>
  <c r="J345" i="102"/>
  <c r="E345" i="102"/>
  <c r="G344" i="102"/>
  <c r="K344" i="102"/>
  <c r="J344" i="102"/>
  <c r="E344" i="102"/>
  <c r="G343" i="102"/>
  <c r="K343" i="102"/>
  <c r="J343" i="102"/>
  <c r="E343" i="102"/>
  <c r="G342" i="102"/>
  <c r="K342" i="102"/>
  <c r="J342" i="102"/>
  <c r="E342" i="102"/>
  <c r="G341" i="102"/>
  <c r="K341" i="102"/>
  <c r="J341" i="102"/>
  <c r="E341" i="102"/>
  <c r="G340" i="102"/>
  <c r="K340" i="102"/>
  <c r="J340" i="102"/>
  <c r="E340" i="102"/>
  <c r="G339" i="102"/>
  <c r="K339" i="102"/>
  <c r="J339" i="102"/>
  <c r="E339" i="102"/>
  <c r="G338" i="102"/>
  <c r="K338" i="102"/>
  <c r="J338" i="102"/>
  <c r="E338" i="102"/>
  <c r="G337" i="102"/>
  <c r="K337" i="102"/>
  <c r="J337" i="102"/>
  <c r="E337" i="102"/>
  <c r="G336" i="102"/>
  <c r="K336" i="102"/>
  <c r="J336" i="102"/>
  <c r="E336" i="102"/>
  <c r="G335" i="102"/>
  <c r="K335" i="102"/>
  <c r="J335" i="102"/>
  <c r="E335" i="102"/>
  <c r="G334" i="102"/>
  <c r="K334" i="102"/>
  <c r="J334" i="102"/>
  <c r="E334" i="102"/>
  <c r="G333" i="102"/>
  <c r="K333" i="102"/>
  <c r="J333" i="102"/>
  <c r="E333" i="102"/>
  <c r="G332" i="102"/>
  <c r="K332" i="102"/>
  <c r="J332" i="102"/>
  <c r="E332" i="102"/>
  <c r="G331" i="102"/>
  <c r="K331" i="102"/>
  <c r="J331" i="102"/>
  <c r="E331" i="102"/>
  <c r="G330" i="102"/>
  <c r="K330" i="102"/>
  <c r="J330" i="102"/>
  <c r="E330" i="102"/>
  <c r="G329" i="102"/>
  <c r="K329" i="102"/>
  <c r="J329" i="102"/>
  <c r="E329" i="102"/>
  <c r="G328" i="102"/>
  <c r="K328" i="102"/>
  <c r="J328" i="102"/>
  <c r="E328" i="102"/>
  <c r="G327" i="102"/>
  <c r="K327" i="102"/>
  <c r="J327" i="102"/>
  <c r="E327" i="102"/>
  <c r="G326" i="102"/>
  <c r="K326" i="102"/>
  <c r="J326" i="102"/>
  <c r="E326" i="102"/>
  <c r="G325" i="102"/>
  <c r="K325" i="102"/>
  <c r="J325" i="102"/>
  <c r="E325" i="102"/>
  <c r="G324" i="102"/>
  <c r="K324" i="102"/>
  <c r="J324" i="102"/>
  <c r="E324" i="102"/>
  <c r="G323" i="102"/>
  <c r="K323" i="102"/>
  <c r="J323" i="102"/>
  <c r="E323" i="102"/>
  <c r="G322" i="102"/>
  <c r="K322" i="102"/>
  <c r="J322" i="102"/>
  <c r="E322" i="102"/>
  <c r="G321" i="102"/>
  <c r="K321" i="102"/>
  <c r="J321" i="102"/>
  <c r="E321" i="102"/>
  <c r="G320" i="102"/>
  <c r="K320" i="102"/>
  <c r="J320" i="102"/>
  <c r="E320" i="102"/>
  <c r="G319" i="102"/>
  <c r="K319" i="102"/>
  <c r="J319" i="102"/>
  <c r="E319" i="102"/>
  <c r="G318" i="102"/>
  <c r="K318" i="102"/>
  <c r="J318" i="102"/>
  <c r="E318" i="102"/>
  <c r="G317" i="102"/>
  <c r="K317" i="102"/>
  <c r="J317" i="102"/>
  <c r="E317" i="102"/>
  <c r="G316" i="102"/>
  <c r="K316" i="102"/>
  <c r="J316" i="102"/>
  <c r="E316" i="102"/>
  <c r="G315" i="102"/>
  <c r="K315" i="102"/>
  <c r="J315" i="102"/>
  <c r="E315" i="102"/>
  <c r="G314" i="102"/>
  <c r="K314" i="102"/>
  <c r="J314" i="102"/>
  <c r="E314" i="102"/>
  <c r="G313" i="102"/>
  <c r="K313" i="102"/>
  <c r="J313" i="102"/>
  <c r="E313" i="102"/>
  <c r="G312" i="102"/>
  <c r="K312" i="102"/>
  <c r="J312" i="102"/>
  <c r="E312" i="102"/>
  <c r="G311" i="102"/>
  <c r="K311" i="102"/>
  <c r="J311" i="102"/>
  <c r="E311" i="102"/>
  <c r="G310" i="102"/>
  <c r="K310" i="102"/>
  <c r="J310" i="102"/>
  <c r="E310" i="102"/>
  <c r="G309" i="102"/>
  <c r="K309" i="102"/>
  <c r="J309" i="102"/>
  <c r="E309" i="102"/>
  <c r="G308" i="102"/>
  <c r="K308" i="102"/>
  <c r="J308" i="102"/>
  <c r="E308" i="102"/>
  <c r="G307" i="102"/>
  <c r="K307" i="102"/>
  <c r="J307" i="102"/>
  <c r="E307" i="102"/>
  <c r="G306" i="102"/>
  <c r="K306" i="102"/>
  <c r="J306" i="102"/>
  <c r="E306" i="102"/>
  <c r="G305" i="102"/>
  <c r="K305" i="102"/>
  <c r="J305" i="102"/>
  <c r="E305" i="102"/>
  <c r="G304" i="102"/>
  <c r="K304" i="102"/>
  <c r="J304" i="102"/>
  <c r="E304" i="102"/>
  <c r="G303" i="102"/>
  <c r="K303" i="102"/>
  <c r="J303" i="102"/>
  <c r="E303" i="102"/>
  <c r="G302" i="102"/>
  <c r="K302" i="102"/>
  <c r="J302" i="102"/>
  <c r="E302" i="102"/>
  <c r="G301" i="102"/>
  <c r="K301" i="102"/>
  <c r="J301" i="102"/>
  <c r="E301" i="102"/>
  <c r="G300" i="102"/>
  <c r="K300" i="102"/>
  <c r="J300" i="102"/>
  <c r="E300" i="102"/>
  <c r="G299" i="102"/>
  <c r="K299" i="102"/>
  <c r="J299" i="102"/>
  <c r="E299" i="102"/>
  <c r="G298" i="102"/>
  <c r="K298" i="102"/>
  <c r="J298" i="102"/>
  <c r="E298" i="102"/>
  <c r="G297" i="102"/>
  <c r="K297" i="102"/>
  <c r="J297" i="102"/>
  <c r="E297" i="102"/>
  <c r="G296" i="102"/>
  <c r="K296" i="102"/>
  <c r="J296" i="102"/>
  <c r="E296" i="102"/>
  <c r="G295" i="102"/>
  <c r="K295" i="102"/>
  <c r="J295" i="102"/>
  <c r="E295" i="102"/>
  <c r="G294" i="102"/>
  <c r="K294" i="102"/>
  <c r="J294" i="102"/>
  <c r="E294" i="102"/>
  <c r="G293" i="102"/>
  <c r="K293" i="102"/>
  <c r="J293" i="102"/>
  <c r="E293" i="102"/>
  <c r="G292" i="102"/>
  <c r="K292" i="102"/>
  <c r="J292" i="102"/>
  <c r="E292" i="102"/>
  <c r="G291" i="102"/>
  <c r="K291" i="102"/>
  <c r="J291" i="102"/>
  <c r="E291" i="102"/>
  <c r="G290" i="102"/>
  <c r="K290" i="102"/>
  <c r="J290" i="102"/>
  <c r="E290" i="102"/>
  <c r="G289" i="102"/>
  <c r="K289" i="102"/>
  <c r="J289" i="102"/>
  <c r="E289" i="102"/>
  <c r="G288" i="102"/>
  <c r="K288" i="102"/>
  <c r="J288" i="102"/>
  <c r="E288" i="102"/>
  <c r="G287" i="102"/>
  <c r="K287" i="102"/>
  <c r="J287" i="102"/>
  <c r="E287" i="102"/>
  <c r="G286" i="102"/>
  <c r="K286" i="102"/>
  <c r="J286" i="102"/>
  <c r="E286" i="102"/>
  <c r="G285" i="102"/>
  <c r="K285" i="102"/>
  <c r="J285" i="102"/>
  <c r="E285" i="102"/>
  <c r="G284" i="102"/>
  <c r="K284" i="102"/>
  <c r="J284" i="102"/>
  <c r="E284" i="102"/>
  <c r="G283" i="102"/>
  <c r="K283" i="102"/>
  <c r="J283" i="102"/>
  <c r="E283" i="102"/>
  <c r="G282" i="102"/>
  <c r="K282" i="102"/>
  <c r="J282" i="102"/>
  <c r="E282" i="102"/>
  <c r="G281" i="102"/>
  <c r="K281" i="102"/>
  <c r="J281" i="102"/>
  <c r="E281" i="102"/>
  <c r="G280" i="102"/>
  <c r="K280" i="102"/>
  <c r="J280" i="102"/>
  <c r="E280" i="102"/>
  <c r="G279" i="102"/>
  <c r="K279" i="102"/>
  <c r="J279" i="102"/>
  <c r="E279" i="102"/>
  <c r="G278" i="102"/>
  <c r="K278" i="102"/>
  <c r="J278" i="102"/>
  <c r="E278" i="102"/>
  <c r="G277" i="102"/>
  <c r="K277" i="102"/>
  <c r="J277" i="102"/>
  <c r="E277" i="102"/>
  <c r="G276" i="102"/>
  <c r="K276" i="102"/>
  <c r="J276" i="102"/>
  <c r="E276" i="102"/>
  <c r="G275" i="102"/>
  <c r="K275" i="102"/>
  <c r="J275" i="102"/>
  <c r="E275" i="102"/>
  <c r="G274" i="102"/>
  <c r="K274" i="102"/>
  <c r="J274" i="102"/>
  <c r="E274" i="102"/>
  <c r="G273" i="102"/>
  <c r="K273" i="102"/>
  <c r="J273" i="102"/>
  <c r="E273" i="102"/>
  <c r="G272" i="102"/>
  <c r="K272" i="102"/>
  <c r="J272" i="102"/>
  <c r="E272" i="102"/>
  <c r="G271" i="102"/>
  <c r="K271" i="102"/>
  <c r="J271" i="102"/>
  <c r="E271" i="102"/>
  <c r="G270" i="102"/>
  <c r="K270" i="102"/>
  <c r="J270" i="102"/>
  <c r="E270" i="102"/>
  <c r="G269" i="102"/>
  <c r="K269" i="102"/>
  <c r="J269" i="102"/>
  <c r="E269" i="102"/>
  <c r="G268" i="102"/>
  <c r="K268" i="102"/>
  <c r="J268" i="102"/>
  <c r="E268" i="102"/>
  <c r="G267" i="102"/>
  <c r="K267" i="102"/>
  <c r="J267" i="102"/>
  <c r="E267" i="102"/>
  <c r="G266" i="102"/>
  <c r="K266" i="102"/>
  <c r="J266" i="102"/>
  <c r="E266" i="102"/>
  <c r="G265" i="102"/>
  <c r="K265" i="102"/>
  <c r="J265" i="102"/>
  <c r="E265" i="102"/>
  <c r="G264" i="102"/>
  <c r="K264" i="102"/>
  <c r="J264" i="102"/>
  <c r="E264" i="102"/>
  <c r="G263" i="102"/>
  <c r="K263" i="102"/>
  <c r="J263" i="102"/>
  <c r="E263" i="102"/>
  <c r="G262" i="102"/>
  <c r="K262" i="102"/>
  <c r="J262" i="102"/>
  <c r="E262" i="102"/>
  <c r="G261" i="102"/>
  <c r="K261" i="102"/>
  <c r="J261" i="102"/>
  <c r="E261" i="102"/>
  <c r="G260" i="102"/>
  <c r="K260" i="102"/>
  <c r="J260" i="102"/>
  <c r="E260" i="102"/>
  <c r="G259" i="102"/>
  <c r="K259" i="102"/>
  <c r="J259" i="102"/>
  <c r="E259" i="102"/>
  <c r="G258" i="102"/>
  <c r="K258" i="102"/>
  <c r="J258" i="102"/>
  <c r="E258" i="102"/>
  <c r="G257" i="102"/>
  <c r="K257" i="102"/>
  <c r="J257" i="102"/>
  <c r="E257" i="102"/>
  <c r="G256" i="102"/>
  <c r="K256" i="102"/>
  <c r="J256" i="102"/>
  <c r="E256" i="102"/>
  <c r="G255" i="102"/>
  <c r="K255" i="102"/>
  <c r="J255" i="102"/>
  <c r="E255" i="102"/>
  <c r="G254" i="102"/>
  <c r="K254" i="102"/>
  <c r="J254" i="102"/>
  <c r="E254" i="102"/>
  <c r="G253" i="102"/>
  <c r="K253" i="102"/>
  <c r="J253" i="102"/>
  <c r="E253" i="102"/>
  <c r="G252" i="102"/>
  <c r="K252" i="102"/>
  <c r="J252" i="102"/>
  <c r="E252" i="102"/>
  <c r="G251" i="102"/>
  <c r="K251" i="102"/>
  <c r="J251" i="102"/>
  <c r="E251" i="102"/>
  <c r="G250" i="102"/>
  <c r="K250" i="102"/>
  <c r="J250" i="102"/>
  <c r="E250" i="102"/>
  <c r="G249" i="102"/>
  <c r="K249" i="102"/>
  <c r="J249" i="102"/>
  <c r="E249" i="102"/>
  <c r="G248" i="102"/>
  <c r="K248" i="102"/>
  <c r="J248" i="102"/>
  <c r="E248" i="102"/>
  <c r="G247" i="102"/>
  <c r="K247" i="102"/>
  <c r="J247" i="102"/>
  <c r="E247" i="102"/>
  <c r="G246" i="102"/>
  <c r="K246" i="102"/>
  <c r="J246" i="102"/>
  <c r="E246" i="102"/>
  <c r="G245" i="102"/>
  <c r="K245" i="102"/>
  <c r="J245" i="102"/>
  <c r="E245" i="102"/>
  <c r="G244" i="102"/>
  <c r="K244" i="102"/>
  <c r="J244" i="102"/>
  <c r="E244" i="102"/>
  <c r="G243" i="102"/>
  <c r="K243" i="102"/>
  <c r="J243" i="102"/>
  <c r="E243" i="102"/>
  <c r="G242" i="102"/>
  <c r="K242" i="102"/>
  <c r="J242" i="102"/>
  <c r="E242" i="102"/>
  <c r="G241" i="102"/>
  <c r="K241" i="102"/>
  <c r="J241" i="102"/>
  <c r="E241" i="102"/>
  <c r="G240" i="102"/>
  <c r="K240" i="102"/>
  <c r="J240" i="102"/>
  <c r="E240" i="102"/>
  <c r="G239" i="102"/>
  <c r="K239" i="102"/>
  <c r="J239" i="102"/>
  <c r="E239" i="102"/>
  <c r="G238" i="102"/>
  <c r="K238" i="102"/>
  <c r="J238" i="102"/>
  <c r="E238" i="102"/>
  <c r="G237" i="102"/>
  <c r="K237" i="102"/>
  <c r="J237" i="102"/>
  <c r="E237" i="102"/>
  <c r="G236" i="102"/>
  <c r="K236" i="102"/>
  <c r="J236" i="102"/>
  <c r="E236" i="102"/>
  <c r="G235" i="102"/>
  <c r="K235" i="102"/>
  <c r="J235" i="102"/>
  <c r="E235" i="102"/>
  <c r="G234" i="102"/>
  <c r="K234" i="102"/>
  <c r="J234" i="102"/>
  <c r="E234" i="102"/>
  <c r="G233" i="102"/>
  <c r="K233" i="102"/>
  <c r="J233" i="102"/>
  <c r="E233" i="102"/>
  <c r="G232" i="102"/>
  <c r="K232" i="102"/>
  <c r="J232" i="102"/>
  <c r="E232" i="102"/>
  <c r="G231" i="102"/>
  <c r="K231" i="102"/>
  <c r="J231" i="102"/>
  <c r="E231" i="102"/>
  <c r="G230" i="102"/>
  <c r="K230" i="102"/>
  <c r="J230" i="102"/>
  <c r="E230" i="102"/>
  <c r="G229" i="102"/>
  <c r="K229" i="102"/>
  <c r="J229" i="102"/>
  <c r="E229" i="102"/>
  <c r="G228" i="102"/>
  <c r="K228" i="102"/>
  <c r="J228" i="102"/>
  <c r="E228" i="102"/>
  <c r="G227" i="102"/>
  <c r="K227" i="102"/>
  <c r="J227" i="102"/>
  <c r="E227" i="102"/>
  <c r="G226" i="102"/>
  <c r="K226" i="102"/>
  <c r="J226" i="102"/>
  <c r="E226" i="102"/>
  <c r="G225" i="102"/>
  <c r="K225" i="102"/>
  <c r="J225" i="102"/>
  <c r="E225" i="102"/>
  <c r="G224" i="102"/>
  <c r="K224" i="102"/>
  <c r="J224" i="102"/>
  <c r="E224" i="102"/>
  <c r="G223" i="102"/>
  <c r="K223" i="102"/>
  <c r="J223" i="102"/>
  <c r="E223" i="102"/>
  <c r="G222" i="102"/>
  <c r="K222" i="102"/>
  <c r="J222" i="102"/>
  <c r="E222" i="102"/>
  <c r="G221" i="102"/>
  <c r="K221" i="102"/>
  <c r="J221" i="102"/>
  <c r="E221" i="102"/>
  <c r="G220" i="102"/>
  <c r="K220" i="102"/>
  <c r="J220" i="102"/>
  <c r="E220" i="102"/>
  <c r="G219" i="102"/>
  <c r="K219" i="102"/>
  <c r="J219" i="102"/>
  <c r="E219" i="102"/>
  <c r="G218" i="102"/>
  <c r="K218" i="102"/>
  <c r="J218" i="102"/>
  <c r="E218" i="102"/>
  <c r="G217" i="102"/>
  <c r="K217" i="102"/>
  <c r="J217" i="102"/>
  <c r="E217" i="102"/>
  <c r="G216" i="102"/>
  <c r="K216" i="102"/>
  <c r="J216" i="102"/>
  <c r="E216" i="102"/>
  <c r="G215" i="102"/>
  <c r="K215" i="102"/>
  <c r="J215" i="102"/>
  <c r="E215" i="102"/>
  <c r="G214" i="102"/>
  <c r="K214" i="102"/>
  <c r="J214" i="102"/>
  <c r="E214" i="102"/>
  <c r="G213" i="102"/>
  <c r="K213" i="102"/>
  <c r="J213" i="102"/>
  <c r="E213" i="102"/>
  <c r="G212" i="102"/>
  <c r="K212" i="102"/>
  <c r="J212" i="102"/>
  <c r="E212" i="102"/>
  <c r="G211" i="102"/>
  <c r="K211" i="102"/>
  <c r="J211" i="102"/>
  <c r="E211" i="102"/>
  <c r="G210" i="102"/>
  <c r="K210" i="102"/>
  <c r="J210" i="102"/>
  <c r="E210" i="102"/>
  <c r="G209" i="102"/>
  <c r="K209" i="102"/>
  <c r="J209" i="102"/>
  <c r="E209" i="102"/>
  <c r="G208" i="102"/>
  <c r="K208" i="102"/>
  <c r="J208" i="102"/>
  <c r="E208" i="102"/>
  <c r="G207" i="102"/>
  <c r="K207" i="102"/>
  <c r="J207" i="102"/>
  <c r="E207" i="102"/>
  <c r="G206" i="102"/>
  <c r="K206" i="102"/>
  <c r="J206" i="102"/>
  <c r="E206" i="102"/>
  <c r="G205" i="102"/>
  <c r="K205" i="102"/>
  <c r="J205" i="102"/>
  <c r="E205" i="102"/>
  <c r="G204" i="102"/>
  <c r="K204" i="102"/>
  <c r="J204" i="102"/>
  <c r="E204" i="102"/>
  <c r="G203" i="102"/>
  <c r="K203" i="102"/>
  <c r="J203" i="102"/>
  <c r="E203" i="102"/>
  <c r="G202" i="102"/>
  <c r="K202" i="102"/>
  <c r="J202" i="102"/>
  <c r="E202" i="102"/>
  <c r="G201" i="102"/>
  <c r="K201" i="102"/>
  <c r="J201" i="102"/>
  <c r="E201" i="102"/>
  <c r="G200" i="102"/>
  <c r="K200" i="102"/>
  <c r="J200" i="102"/>
  <c r="E200" i="102"/>
  <c r="G199" i="102"/>
  <c r="K199" i="102"/>
  <c r="J199" i="102"/>
  <c r="E199" i="102"/>
  <c r="G198" i="102"/>
  <c r="K198" i="102"/>
  <c r="J198" i="102"/>
  <c r="E198" i="102"/>
  <c r="G197" i="102"/>
  <c r="K197" i="102"/>
  <c r="J197" i="102"/>
  <c r="E197" i="102"/>
  <c r="G196" i="102"/>
  <c r="K196" i="102"/>
  <c r="J196" i="102"/>
  <c r="E196" i="102"/>
  <c r="G195" i="102"/>
  <c r="K195" i="102"/>
  <c r="J195" i="102"/>
  <c r="E195" i="102"/>
  <c r="G194" i="102"/>
  <c r="K194" i="102"/>
  <c r="J194" i="102"/>
  <c r="E194" i="102"/>
  <c r="G193" i="102"/>
  <c r="K193" i="102"/>
  <c r="J193" i="102"/>
  <c r="E193" i="102"/>
  <c r="G192" i="102"/>
  <c r="K192" i="102"/>
  <c r="J192" i="102"/>
  <c r="E192" i="102"/>
  <c r="G191" i="102"/>
  <c r="K191" i="102"/>
  <c r="J191" i="102"/>
  <c r="E191" i="102"/>
  <c r="G190" i="102"/>
  <c r="K190" i="102"/>
  <c r="J190" i="102"/>
  <c r="E190" i="102"/>
  <c r="G189" i="102"/>
  <c r="K189" i="102"/>
  <c r="J189" i="102"/>
  <c r="E189" i="102"/>
  <c r="G188" i="102"/>
  <c r="K188" i="102"/>
  <c r="J188" i="102"/>
  <c r="E188" i="102"/>
  <c r="G187" i="102"/>
  <c r="K187" i="102"/>
  <c r="J187" i="102"/>
  <c r="E187" i="102"/>
  <c r="G186" i="102"/>
  <c r="K186" i="102"/>
  <c r="J186" i="102"/>
  <c r="E186" i="102"/>
  <c r="G185" i="102"/>
  <c r="K185" i="102"/>
  <c r="J185" i="102"/>
  <c r="E185" i="102"/>
  <c r="G184" i="102"/>
  <c r="K184" i="102"/>
  <c r="J184" i="102"/>
  <c r="E184" i="102"/>
  <c r="G183" i="102"/>
  <c r="K183" i="102"/>
  <c r="J183" i="102"/>
  <c r="E183" i="102"/>
  <c r="G182" i="102"/>
  <c r="K182" i="102"/>
  <c r="J182" i="102"/>
  <c r="E182" i="102"/>
  <c r="G181" i="102"/>
  <c r="K181" i="102"/>
  <c r="J181" i="102"/>
  <c r="E181" i="102"/>
  <c r="G180" i="102"/>
  <c r="K180" i="102"/>
  <c r="J180" i="102"/>
  <c r="E180" i="102"/>
  <c r="G179" i="102"/>
  <c r="K179" i="102"/>
  <c r="J179" i="102"/>
  <c r="E179" i="102"/>
  <c r="G178" i="102"/>
  <c r="K178" i="102"/>
  <c r="J178" i="102"/>
  <c r="E178" i="102"/>
  <c r="G177" i="102"/>
  <c r="K177" i="102"/>
  <c r="J177" i="102"/>
  <c r="E177" i="102"/>
  <c r="G176" i="102"/>
  <c r="K176" i="102"/>
  <c r="J176" i="102"/>
  <c r="E176" i="102"/>
  <c r="G175" i="102"/>
  <c r="K175" i="102"/>
  <c r="J175" i="102"/>
  <c r="E175" i="102"/>
  <c r="G174" i="102"/>
  <c r="K174" i="102"/>
  <c r="J174" i="102"/>
  <c r="E174" i="102"/>
  <c r="G173" i="102"/>
  <c r="K173" i="102"/>
  <c r="J173" i="102"/>
  <c r="E173" i="102"/>
  <c r="G172" i="102"/>
  <c r="K172" i="102"/>
  <c r="J172" i="102"/>
  <c r="E172" i="102"/>
  <c r="G171" i="102"/>
  <c r="K171" i="102"/>
  <c r="J171" i="102"/>
  <c r="E171" i="102"/>
  <c r="G170" i="102"/>
  <c r="K170" i="102"/>
  <c r="J170" i="102"/>
  <c r="E170" i="102"/>
  <c r="G169" i="102"/>
  <c r="K169" i="102"/>
  <c r="J169" i="102"/>
  <c r="E169" i="102"/>
  <c r="G168" i="102"/>
  <c r="K168" i="102"/>
  <c r="J168" i="102"/>
  <c r="E168" i="102"/>
  <c r="G167" i="102"/>
  <c r="K167" i="102"/>
  <c r="J167" i="102"/>
  <c r="E167" i="102"/>
  <c r="G166" i="102"/>
  <c r="K166" i="102"/>
  <c r="J166" i="102"/>
  <c r="E166" i="102"/>
  <c r="G165" i="102"/>
  <c r="K165" i="102"/>
  <c r="J165" i="102"/>
  <c r="E165" i="102"/>
  <c r="G164" i="102"/>
  <c r="K164" i="102"/>
  <c r="J164" i="102"/>
  <c r="E164" i="102"/>
  <c r="G163" i="102"/>
  <c r="K163" i="102"/>
  <c r="J163" i="102"/>
  <c r="E163" i="102"/>
  <c r="G162" i="102"/>
  <c r="K162" i="102"/>
  <c r="J162" i="102"/>
  <c r="E162" i="102"/>
  <c r="G161" i="102"/>
  <c r="K161" i="102"/>
  <c r="J161" i="102"/>
  <c r="E161" i="102"/>
  <c r="G160" i="102"/>
  <c r="K160" i="102"/>
  <c r="J160" i="102"/>
  <c r="E160" i="102"/>
  <c r="G159" i="102"/>
  <c r="K159" i="102"/>
  <c r="J159" i="102"/>
  <c r="E159" i="102"/>
  <c r="G158" i="102"/>
  <c r="K158" i="102"/>
  <c r="J158" i="102"/>
  <c r="E158" i="102"/>
  <c r="G157" i="102"/>
  <c r="K157" i="102"/>
  <c r="J157" i="102"/>
  <c r="E157" i="102"/>
  <c r="G156" i="102"/>
  <c r="K156" i="102"/>
  <c r="J156" i="102"/>
  <c r="E156" i="102"/>
  <c r="G155" i="102"/>
  <c r="K155" i="102"/>
  <c r="J155" i="102"/>
  <c r="E155" i="102"/>
  <c r="G154" i="102"/>
  <c r="K154" i="102"/>
  <c r="J154" i="102"/>
  <c r="E154" i="102"/>
  <c r="G153" i="102"/>
  <c r="K153" i="102"/>
  <c r="J153" i="102"/>
  <c r="E153" i="102"/>
  <c r="G152" i="102"/>
  <c r="K152" i="102"/>
  <c r="J152" i="102"/>
  <c r="E152" i="102"/>
  <c r="G151" i="102"/>
  <c r="K151" i="102"/>
  <c r="J151" i="102"/>
  <c r="E151" i="102"/>
  <c r="G150" i="102"/>
  <c r="K150" i="102"/>
  <c r="J150" i="102"/>
  <c r="E150" i="102"/>
  <c r="G149" i="102"/>
  <c r="K149" i="102"/>
  <c r="J149" i="102"/>
  <c r="E149" i="102"/>
  <c r="G148" i="102"/>
  <c r="K148" i="102"/>
  <c r="J148" i="102"/>
  <c r="E148" i="102"/>
  <c r="G147" i="102"/>
  <c r="K147" i="102"/>
  <c r="J147" i="102"/>
  <c r="E147" i="102"/>
  <c r="G146" i="102"/>
  <c r="K146" i="102"/>
  <c r="J146" i="102"/>
  <c r="E146" i="102"/>
  <c r="G145" i="102"/>
  <c r="K145" i="102"/>
  <c r="J145" i="102"/>
  <c r="E145" i="102"/>
  <c r="G144" i="102"/>
  <c r="K144" i="102"/>
  <c r="J144" i="102"/>
  <c r="E144" i="102"/>
  <c r="G143" i="102"/>
  <c r="K143" i="102"/>
  <c r="J143" i="102"/>
  <c r="E143" i="102"/>
  <c r="G142" i="102"/>
  <c r="K142" i="102"/>
  <c r="J142" i="102"/>
  <c r="E142" i="102"/>
  <c r="G141" i="102"/>
  <c r="K141" i="102"/>
  <c r="J141" i="102"/>
  <c r="E141" i="102"/>
  <c r="G140" i="102"/>
  <c r="K140" i="102"/>
  <c r="J140" i="102"/>
  <c r="E140" i="102"/>
  <c r="G139" i="102"/>
  <c r="K139" i="102"/>
  <c r="J139" i="102"/>
  <c r="E139" i="102"/>
  <c r="G138" i="102"/>
  <c r="K138" i="102"/>
  <c r="J138" i="102"/>
  <c r="E138" i="102"/>
  <c r="G137" i="102"/>
  <c r="K137" i="102"/>
  <c r="J137" i="102"/>
  <c r="E137" i="102"/>
  <c r="G136" i="102"/>
  <c r="K136" i="102"/>
  <c r="J136" i="102"/>
  <c r="E136" i="102"/>
  <c r="G135" i="102"/>
  <c r="K135" i="102"/>
  <c r="J135" i="102"/>
  <c r="E135" i="102"/>
  <c r="G134" i="102"/>
  <c r="K134" i="102"/>
  <c r="J134" i="102"/>
  <c r="E134" i="102"/>
  <c r="G133" i="102"/>
  <c r="K133" i="102"/>
  <c r="J133" i="102"/>
  <c r="E133" i="102"/>
  <c r="G132" i="102"/>
  <c r="K132" i="102"/>
  <c r="J132" i="102"/>
  <c r="E132" i="102"/>
  <c r="G131" i="102"/>
  <c r="K131" i="102"/>
  <c r="J131" i="102"/>
  <c r="E131" i="102"/>
  <c r="G130" i="102"/>
  <c r="K130" i="102"/>
  <c r="J130" i="102"/>
  <c r="E130" i="102"/>
  <c r="G129" i="102"/>
  <c r="K129" i="102"/>
  <c r="J129" i="102"/>
  <c r="E129" i="102"/>
  <c r="G128" i="102"/>
  <c r="K128" i="102"/>
  <c r="J128" i="102"/>
  <c r="E128" i="102"/>
  <c r="G127" i="102"/>
  <c r="K127" i="102"/>
  <c r="J127" i="102"/>
  <c r="E127" i="102"/>
  <c r="G126" i="102"/>
  <c r="K126" i="102"/>
  <c r="J126" i="102"/>
  <c r="E126" i="102"/>
  <c r="G125" i="102"/>
  <c r="K125" i="102"/>
  <c r="J125" i="102"/>
  <c r="E125" i="102"/>
  <c r="G124" i="102"/>
  <c r="K124" i="102"/>
  <c r="J124" i="102"/>
  <c r="E124" i="102"/>
  <c r="G123" i="102"/>
  <c r="K123" i="102"/>
  <c r="J123" i="102"/>
  <c r="E123" i="102"/>
  <c r="G122" i="102"/>
  <c r="K122" i="102"/>
  <c r="J122" i="102"/>
  <c r="E122" i="102"/>
  <c r="G121" i="102"/>
  <c r="K121" i="102"/>
  <c r="J121" i="102"/>
  <c r="E121" i="102"/>
  <c r="G120" i="102"/>
  <c r="K120" i="102"/>
  <c r="J120" i="102"/>
  <c r="E120" i="102"/>
  <c r="G119" i="102"/>
  <c r="K119" i="102"/>
  <c r="J119" i="102"/>
  <c r="E119" i="102"/>
  <c r="G118" i="102"/>
  <c r="K118" i="102"/>
  <c r="J118" i="102"/>
  <c r="E118" i="102"/>
  <c r="G117" i="102"/>
  <c r="K117" i="102"/>
  <c r="J117" i="102"/>
  <c r="E117" i="102"/>
  <c r="G116" i="102"/>
  <c r="K116" i="102"/>
  <c r="J116" i="102"/>
  <c r="E116" i="102"/>
  <c r="G115" i="102"/>
  <c r="K115" i="102"/>
  <c r="J115" i="102"/>
  <c r="E115" i="102"/>
  <c r="G114" i="102"/>
  <c r="K114" i="102"/>
  <c r="J114" i="102"/>
  <c r="E114" i="102"/>
  <c r="G113" i="102"/>
  <c r="K113" i="102"/>
  <c r="J113" i="102"/>
  <c r="E113" i="102"/>
  <c r="G112" i="102"/>
  <c r="K112" i="102"/>
  <c r="J112" i="102"/>
  <c r="E112" i="102"/>
  <c r="G111" i="102"/>
  <c r="K111" i="102"/>
  <c r="J111" i="102"/>
  <c r="E111" i="102"/>
  <c r="G110" i="102"/>
  <c r="K110" i="102"/>
  <c r="J110" i="102"/>
  <c r="E110" i="102"/>
  <c r="G109" i="102"/>
  <c r="K109" i="102"/>
  <c r="J109" i="102"/>
  <c r="E109" i="102"/>
  <c r="G108" i="102"/>
  <c r="K108" i="102"/>
  <c r="J108" i="102"/>
  <c r="E108" i="102"/>
  <c r="G107" i="102"/>
  <c r="K107" i="102"/>
  <c r="J107" i="102"/>
  <c r="E107" i="102"/>
  <c r="G106" i="102"/>
  <c r="K106" i="102"/>
  <c r="J106" i="102"/>
  <c r="E106" i="102"/>
  <c r="G105" i="102"/>
  <c r="K105" i="102"/>
  <c r="J105" i="102"/>
  <c r="E105" i="102"/>
  <c r="G104" i="102"/>
  <c r="K104" i="102"/>
  <c r="J104" i="102"/>
  <c r="E104" i="102"/>
  <c r="G103" i="102"/>
  <c r="K103" i="102"/>
  <c r="J103" i="102"/>
  <c r="E103" i="102"/>
  <c r="G102" i="102"/>
  <c r="K102" i="102"/>
  <c r="J102" i="102"/>
  <c r="E102" i="102"/>
  <c r="G101" i="102"/>
  <c r="K101" i="102"/>
  <c r="J101" i="102"/>
  <c r="E101" i="102"/>
  <c r="G100" i="102"/>
  <c r="K100" i="102"/>
  <c r="J100" i="102"/>
  <c r="E100" i="102"/>
  <c r="G99" i="102"/>
  <c r="K99" i="102"/>
  <c r="J99" i="102"/>
  <c r="E99" i="102"/>
  <c r="G98" i="102"/>
  <c r="K98" i="102"/>
  <c r="J98" i="102"/>
  <c r="E98" i="102"/>
  <c r="G97" i="102"/>
  <c r="K97" i="102"/>
  <c r="J97" i="102"/>
  <c r="E97" i="102"/>
  <c r="G96" i="102"/>
  <c r="K96" i="102"/>
  <c r="J96" i="102"/>
  <c r="E96" i="102"/>
  <c r="G95" i="102"/>
  <c r="K95" i="102"/>
  <c r="J95" i="102"/>
  <c r="E95" i="102"/>
  <c r="G94" i="102"/>
  <c r="K94" i="102"/>
  <c r="J94" i="102"/>
  <c r="E94" i="102"/>
  <c r="G93" i="102"/>
  <c r="K93" i="102"/>
  <c r="J93" i="102"/>
  <c r="E93" i="102"/>
  <c r="G92" i="102"/>
  <c r="K92" i="102"/>
  <c r="J92" i="102"/>
  <c r="E92" i="102"/>
  <c r="G91" i="102"/>
  <c r="K91" i="102"/>
  <c r="J91" i="102"/>
  <c r="E91" i="102"/>
  <c r="G90" i="102"/>
  <c r="K90" i="102"/>
  <c r="J90" i="102"/>
  <c r="E90" i="102"/>
  <c r="G89" i="102"/>
  <c r="K89" i="102"/>
  <c r="J89" i="102"/>
  <c r="E89" i="102"/>
  <c r="G88" i="102"/>
  <c r="K88" i="102"/>
  <c r="J88" i="102"/>
  <c r="E88" i="102"/>
  <c r="G87" i="102"/>
  <c r="K87" i="102"/>
  <c r="J87" i="102"/>
  <c r="E87" i="102"/>
  <c r="G86" i="102"/>
  <c r="K86" i="102"/>
  <c r="J86" i="102"/>
  <c r="E86" i="102"/>
  <c r="G85" i="102"/>
  <c r="K85" i="102"/>
  <c r="J85" i="102"/>
  <c r="E85" i="102"/>
  <c r="G84" i="102"/>
  <c r="K84" i="102"/>
  <c r="J84" i="102"/>
  <c r="E84" i="102"/>
  <c r="G83" i="102"/>
  <c r="K83" i="102"/>
  <c r="J83" i="102"/>
  <c r="E83" i="102"/>
  <c r="G82" i="102"/>
  <c r="K82" i="102"/>
  <c r="J82" i="102"/>
  <c r="E82" i="102"/>
  <c r="G81" i="102"/>
  <c r="K81" i="102"/>
  <c r="J81" i="102"/>
  <c r="E81" i="102"/>
  <c r="G80" i="102"/>
  <c r="K80" i="102"/>
  <c r="J80" i="102"/>
  <c r="E80" i="102"/>
  <c r="G79" i="102"/>
  <c r="K79" i="102"/>
  <c r="J79" i="102"/>
  <c r="E79" i="102"/>
  <c r="G78" i="102"/>
  <c r="K78" i="102"/>
  <c r="J78" i="102"/>
  <c r="E78" i="102"/>
  <c r="G77" i="102"/>
  <c r="K77" i="102"/>
  <c r="J77" i="102"/>
  <c r="E77" i="102"/>
  <c r="G76" i="102"/>
  <c r="K76" i="102"/>
  <c r="J76" i="102"/>
  <c r="E76" i="102"/>
  <c r="G75" i="102"/>
  <c r="K75" i="102"/>
  <c r="J75" i="102"/>
  <c r="E75" i="102"/>
  <c r="G74" i="102"/>
  <c r="K74" i="102"/>
  <c r="J74" i="102"/>
  <c r="E74" i="102"/>
  <c r="G73" i="102"/>
  <c r="K73" i="102"/>
  <c r="J73" i="102"/>
  <c r="E73" i="102"/>
  <c r="G72" i="102"/>
  <c r="K72" i="102"/>
  <c r="J72" i="102"/>
  <c r="E72" i="102"/>
  <c r="G71" i="102"/>
  <c r="K71" i="102"/>
  <c r="J71" i="102"/>
  <c r="E71" i="102"/>
  <c r="G70" i="102"/>
  <c r="K70" i="102"/>
  <c r="J70" i="102"/>
  <c r="E70" i="102"/>
  <c r="G69" i="102"/>
  <c r="K69" i="102"/>
  <c r="J69" i="102"/>
  <c r="E69" i="102"/>
  <c r="G68" i="102"/>
  <c r="K68" i="102"/>
  <c r="J68" i="102"/>
  <c r="E68" i="102"/>
  <c r="G67" i="102"/>
  <c r="K67" i="102"/>
  <c r="J67" i="102"/>
  <c r="E67" i="102"/>
  <c r="G66" i="102"/>
  <c r="K66" i="102"/>
  <c r="J66" i="102"/>
  <c r="E66" i="102"/>
  <c r="G65" i="102"/>
  <c r="K65" i="102"/>
  <c r="J65" i="102"/>
  <c r="E65" i="102"/>
  <c r="G64" i="102"/>
  <c r="K64" i="102"/>
  <c r="J64" i="102"/>
  <c r="E64" i="102"/>
  <c r="G63" i="102"/>
  <c r="K63" i="102"/>
  <c r="J63" i="102"/>
  <c r="E63" i="102"/>
  <c r="G62" i="102"/>
  <c r="K62" i="102"/>
  <c r="J62" i="102"/>
  <c r="E62" i="102"/>
  <c r="G61" i="102"/>
  <c r="K61" i="102"/>
  <c r="J61" i="102"/>
  <c r="E61" i="102"/>
  <c r="G60" i="102"/>
  <c r="K60" i="102"/>
  <c r="J60" i="102"/>
  <c r="E60" i="102"/>
  <c r="G59" i="102"/>
  <c r="K59" i="102"/>
  <c r="J59" i="102"/>
  <c r="E59" i="102"/>
  <c r="G58" i="102"/>
  <c r="K58" i="102"/>
  <c r="J58" i="102"/>
  <c r="E58" i="102"/>
  <c r="G57" i="102"/>
  <c r="K57" i="102"/>
  <c r="J57" i="102"/>
  <c r="E57" i="102"/>
  <c r="G56" i="102"/>
  <c r="K56" i="102"/>
  <c r="J56" i="102"/>
  <c r="E56" i="102"/>
  <c r="G55" i="102"/>
  <c r="K55" i="102"/>
  <c r="J55" i="102"/>
  <c r="E55" i="102"/>
  <c r="G54" i="102"/>
  <c r="K54" i="102"/>
  <c r="J54" i="102"/>
  <c r="E54" i="102"/>
  <c r="G53" i="102"/>
  <c r="K53" i="102"/>
  <c r="J53" i="102"/>
  <c r="E53" i="102"/>
  <c r="G52" i="102"/>
  <c r="K52" i="102"/>
  <c r="J52" i="102"/>
  <c r="E52" i="102"/>
  <c r="G51" i="102"/>
  <c r="K51" i="102"/>
  <c r="J51" i="102"/>
  <c r="E51" i="102"/>
  <c r="G50" i="102"/>
  <c r="K50" i="102"/>
  <c r="J50" i="102"/>
  <c r="E50" i="102"/>
  <c r="G49" i="102"/>
  <c r="K49" i="102"/>
  <c r="J49" i="102"/>
  <c r="E49" i="102"/>
  <c r="G48" i="102"/>
  <c r="K48" i="102"/>
  <c r="J48" i="102"/>
  <c r="E48" i="102"/>
  <c r="G47" i="102"/>
  <c r="K47" i="102"/>
  <c r="J47" i="102"/>
  <c r="E47" i="102"/>
  <c r="G46" i="102"/>
  <c r="K46" i="102"/>
  <c r="J46" i="102"/>
  <c r="E46" i="102"/>
  <c r="G45" i="102"/>
  <c r="K45" i="102"/>
  <c r="J45" i="102"/>
  <c r="E45" i="102"/>
  <c r="G44" i="102"/>
  <c r="K44" i="102"/>
  <c r="J44" i="102"/>
  <c r="E44" i="102"/>
  <c r="G43" i="102"/>
  <c r="K43" i="102"/>
  <c r="J43" i="102"/>
  <c r="E43" i="102"/>
  <c r="G42" i="102"/>
  <c r="K42" i="102"/>
  <c r="J42" i="102"/>
  <c r="E42" i="102"/>
  <c r="G41" i="102"/>
  <c r="K41" i="102"/>
  <c r="J41" i="102"/>
  <c r="E41" i="102"/>
  <c r="G40" i="102"/>
  <c r="K40" i="102"/>
  <c r="J40" i="102"/>
  <c r="E40" i="102"/>
  <c r="G39" i="102"/>
  <c r="K39" i="102"/>
  <c r="J39" i="102"/>
  <c r="E39" i="102"/>
  <c r="G38" i="102"/>
  <c r="K38" i="102"/>
  <c r="J38" i="102"/>
  <c r="E38" i="102"/>
  <c r="G37" i="102"/>
  <c r="K37" i="102"/>
  <c r="J37" i="102"/>
  <c r="E37" i="102"/>
  <c r="G36" i="102"/>
  <c r="K36" i="102"/>
  <c r="J36" i="102"/>
  <c r="E36" i="102"/>
  <c r="G35" i="102"/>
  <c r="K35" i="102"/>
  <c r="J35" i="102"/>
  <c r="E35" i="102"/>
  <c r="G34" i="102"/>
  <c r="K34" i="102"/>
  <c r="J34" i="102"/>
  <c r="E34" i="102"/>
  <c r="G33" i="102"/>
  <c r="K33" i="102"/>
  <c r="J33" i="102"/>
  <c r="E33" i="102"/>
  <c r="G32" i="102"/>
  <c r="K32" i="102"/>
  <c r="J32" i="102"/>
  <c r="E32" i="102"/>
  <c r="G31" i="102"/>
  <c r="K31" i="102"/>
  <c r="J31" i="102"/>
  <c r="E31" i="102"/>
  <c r="G30" i="102"/>
  <c r="K30" i="102"/>
  <c r="J30" i="102"/>
  <c r="E30" i="102"/>
  <c r="G29" i="102"/>
  <c r="K29" i="102"/>
  <c r="J29" i="102"/>
  <c r="E29" i="102"/>
  <c r="G28" i="102"/>
  <c r="K28" i="102"/>
  <c r="J28" i="102"/>
  <c r="E28" i="102"/>
  <c r="G27" i="102"/>
  <c r="K27" i="102"/>
  <c r="J27" i="102"/>
  <c r="E27" i="102"/>
  <c r="G26" i="102"/>
  <c r="K26" i="102"/>
  <c r="J26" i="102"/>
  <c r="E26" i="102"/>
  <c r="G25" i="102"/>
  <c r="K25" i="102"/>
  <c r="J25" i="102"/>
  <c r="E25" i="102"/>
  <c r="G24" i="102"/>
  <c r="K24" i="102"/>
  <c r="J24" i="102"/>
  <c r="E24" i="102"/>
  <c r="G23" i="102"/>
  <c r="K23" i="102"/>
  <c r="J23" i="102"/>
  <c r="E23" i="102"/>
  <c r="G22" i="102"/>
  <c r="K22" i="102"/>
  <c r="J22" i="102"/>
  <c r="E22" i="102"/>
  <c r="G21" i="102"/>
  <c r="K21" i="102"/>
  <c r="J21" i="102"/>
  <c r="E21" i="102"/>
  <c r="G20" i="102"/>
  <c r="K20" i="102"/>
  <c r="J20" i="102"/>
  <c r="E20" i="102"/>
  <c r="G19" i="102"/>
  <c r="K19" i="102"/>
  <c r="J19" i="102"/>
  <c r="E19" i="102"/>
  <c r="G18" i="102"/>
  <c r="K18" i="102"/>
  <c r="J18" i="102"/>
  <c r="E18" i="102"/>
  <c r="G17" i="102"/>
  <c r="K17" i="102"/>
  <c r="J17" i="102"/>
  <c r="E17" i="102"/>
  <c r="G16" i="102"/>
  <c r="K16" i="102"/>
  <c r="J16" i="102"/>
  <c r="E16" i="102"/>
  <c r="G15" i="102"/>
  <c r="K15" i="102"/>
  <c r="J15" i="102"/>
  <c r="E15" i="102"/>
  <c r="G14" i="102"/>
  <c r="K14" i="102"/>
  <c r="J14" i="102"/>
  <c r="E14" i="102"/>
  <c r="G13" i="102"/>
  <c r="K13" i="102"/>
  <c r="J13" i="102"/>
  <c r="E13" i="102"/>
  <c r="G12" i="102"/>
  <c r="K12" i="102"/>
  <c r="J12" i="102"/>
  <c r="E12" i="102"/>
  <c r="G11" i="102"/>
  <c r="K11" i="102"/>
  <c r="J11" i="102"/>
  <c r="E11" i="102"/>
  <c r="G10" i="102"/>
  <c r="K10" i="102"/>
  <c r="J10" i="102"/>
  <c r="E10" i="102"/>
  <c r="G9" i="102"/>
  <c r="K9" i="102"/>
  <c r="J9" i="102"/>
  <c r="E9" i="102"/>
  <c r="G8" i="102"/>
  <c r="K8" i="102"/>
  <c r="J8" i="102"/>
  <c r="E8" i="102"/>
  <c r="G7" i="102"/>
  <c r="K7" i="102"/>
  <c r="J7" i="102"/>
  <c r="E7" i="102"/>
  <c r="G6" i="102"/>
  <c r="K6" i="102"/>
  <c r="E6" i="102"/>
  <c r="Q6" i="102" s="1"/>
  <c r="M5" i="102"/>
  <c r="L5" i="102"/>
  <c r="K5" i="102"/>
  <c r="J5" i="102"/>
  <c r="E5" i="102"/>
  <c r="J4" i="102"/>
  <c r="O3" i="102"/>
  <c r="J3" i="102"/>
  <c r="J2" i="102"/>
  <c r="Q608" i="102" l="1"/>
  <c r="P608" i="102"/>
  <c r="Q610" i="102"/>
  <c r="P610" i="102"/>
  <c r="Q442" i="102"/>
  <c r="P442" i="102"/>
  <c r="Q475" i="102"/>
  <c r="P475" i="102"/>
  <c r="P477" i="102"/>
  <c r="Q477" i="102"/>
  <c r="Q479" i="102"/>
  <c r="P479" i="102"/>
  <c r="Q506" i="102"/>
  <c r="P506" i="102"/>
  <c r="Q515" i="102"/>
  <c r="P515" i="102"/>
  <c r="P517" i="102"/>
  <c r="Q517" i="102"/>
  <c r="Q519" i="102"/>
  <c r="P519" i="102"/>
  <c r="Q521" i="102"/>
  <c r="P521" i="102"/>
  <c r="Q523" i="102"/>
  <c r="P523" i="102"/>
  <c r="Q525" i="102"/>
  <c r="P525" i="102"/>
  <c r="Q527" i="102"/>
  <c r="P527" i="102"/>
  <c r="Q529" i="102"/>
  <c r="P529" i="102"/>
  <c r="Q531" i="102"/>
  <c r="P531" i="102"/>
  <c r="Q533" i="102"/>
  <c r="P533" i="102"/>
  <c r="Q535" i="102"/>
  <c r="P535" i="102"/>
  <c r="Q537" i="102"/>
  <c r="P537" i="102"/>
  <c r="Q539" i="102"/>
  <c r="P539" i="102"/>
  <c r="Q541" i="102"/>
  <c r="P541" i="102"/>
  <c r="Q543" i="102"/>
  <c r="P543" i="102"/>
  <c r="Q545" i="102"/>
  <c r="P545" i="102"/>
  <c r="P481" i="102"/>
  <c r="Q481" i="102"/>
  <c r="Q508" i="102"/>
  <c r="P508" i="102"/>
  <c r="Q547" i="102"/>
  <c r="P547" i="102"/>
  <c r="Q558" i="102"/>
  <c r="P558" i="102"/>
  <c r="Q562" i="102"/>
  <c r="P562" i="102"/>
  <c r="P566" i="102"/>
  <c r="Q566" i="102"/>
  <c r="Q570" i="102"/>
  <c r="P570" i="102"/>
  <c r="Q574" i="102"/>
  <c r="P574" i="102"/>
  <c r="Q578" i="102"/>
  <c r="P578" i="102"/>
  <c r="Q582" i="102"/>
  <c r="P582" i="102"/>
  <c r="Q586" i="102"/>
  <c r="P586" i="102"/>
  <c r="Q590" i="102"/>
  <c r="P590" i="102"/>
  <c r="Q594" i="102"/>
  <c r="P594" i="102"/>
  <c r="Q598" i="102"/>
  <c r="P598" i="102"/>
  <c r="Q600" i="102"/>
  <c r="P600" i="102"/>
  <c r="Q602" i="102"/>
  <c r="P602" i="102"/>
  <c r="Q604" i="102"/>
  <c r="P604" i="102"/>
  <c r="Q440" i="102"/>
  <c r="P440" i="102"/>
  <c r="Q447" i="102"/>
  <c r="P447" i="102"/>
  <c r="P449" i="102"/>
  <c r="Q449" i="102"/>
  <c r="Q451" i="102"/>
  <c r="P451" i="102"/>
  <c r="P453" i="102"/>
  <c r="Q453" i="102"/>
  <c r="Q455" i="102"/>
  <c r="P455" i="102"/>
  <c r="P457" i="102"/>
  <c r="Q457" i="102"/>
  <c r="Q459" i="102"/>
  <c r="P459" i="102"/>
  <c r="P461" i="102"/>
  <c r="Q461" i="102"/>
  <c r="Q463" i="102"/>
  <c r="P463" i="102"/>
  <c r="P465" i="102"/>
  <c r="Q465" i="102"/>
  <c r="Q467" i="102"/>
  <c r="P467" i="102"/>
  <c r="P469" i="102"/>
  <c r="Q469" i="102"/>
  <c r="Q471" i="102"/>
  <c r="P471" i="102"/>
  <c r="F473" i="102"/>
  <c r="P473" i="102"/>
  <c r="Q473" i="102"/>
  <c r="Q511" i="102"/>
  <c r="P511" i="102"/>
  <c r="P513" i="102"/>
  <c r="Q513" i="102"/>
  <c r="Q554" i="102"/>
  <c r="P554" i="102"/>
  <c r="Q556" i="102"/>
  <c r="P556" i="102"/>
  <c r="Q549" i="102"/>
  <c r="P549" i="102"/>
  <c r="Q560" i="102"/>
  <c r="P560" i="102"/>
  <c r="Q564" i="102"/>
  <c r="P564" i="102"/>
  <c r="Q568" i="102"/>
  <c r="P568" i="102"/>
  <c r="Q572" i="102"/>
  <c r="P572" i="102"/>
  <c r="Q576" i="102"/>
  <c r="P576" i="102"/>
  <c r="Q580" i="102"/>
  <c r="P580" i="102"/>
  <c r="Q584" i="102"/>
  <c r="P584" i="102"/>
  <c r="Q588" i="102"/>
  <c r="P588" i="102"/>
  <c r="Q592" i="102"/>
  <c r="P592" i="102"/>
  <c r="Q596" i="102"/>
  <c r="P596" i="102"/>
  <c r="Q606" i="102"/>
  <c r="P606" i="102"/>
  <c r="Q8" i="102"/>
  <c r="P8" i="102"/>
  <c r="Q10" i="102"/>
  <c r="P10" i="102"/>
  <c r="P12" i="102"/>
  <c r="Q12" i="102"/>
  <c r="P14" i="102"/>
  <c r="Q14" i="102"/>
  <c r="Q16" i="102"/>
  <c r="P16" i="102"/>
  <c r="Q18" i="102"/>
  <c r="P18" i="102"/>
  <c r="Q20" i="102"/>
  <c r="P20" i="102"/>
  <c r="Q22" i="102"/>
  <c r="P22" i="102"/>
  <c r="Q24" i="102"/>
  <c r="P24" i="102"/>
  <c r="Q26" i="102"/>
  <c r="P26" i="102"/>
  <c r="P28" i="102"/>
  <c r="Q28" i="102"/>
  <c r="Q30" i="102"/>
  <c r="P30" i="102"/>
  <c r="Q32" i="102"/>
  <c r="P32" i="102"/>
  <c r="Q34" i="102"/>
  <c r="P34" i="102"/>
  <c r="Q36" i="102"/>
  <c r="P36" i="102"/>
  <c r="Q38" i="102"/>
  <c r="P38" i="102"/>
  <c r="Q40" i="102"/>
  <c r="P40" i="102"/>
  <c r="Q42" i="102"/>
  <c r="P42" i="102"/>
  <c r="P44" i="102"/>
  <c r="Q44" i="102"/>
  <c r="Q46" i="102"/>
  <c r="P46" i="102"/>
  <c r="Q48" i="102"/>
  <c r="P48" i="102"/>
  <c r="Q50" i="102"/>
  <c r="P50" i="102"/>
  <c r="Q52" i="102"/>
  <c r="P52" i="102"/>
  <c r="Q54" i="102"/>
  <c r="P54" i="102"/>
  <c r="P56" i="102"/>
  <c r="Q56" i="102"/>
  <c r="Q58" i="102"/>
  <c r="P58" i="102"/>
  <c r="P60" i="102"/>
  <c r="Q60" i="102"/>
  <c r="Q62" i="102"/>
  <c r="P62" i="102"/>
  <c r="Q64" i="102"/>
  <c r="P64" i="102"/>
  <c r="Q66" i="102"/>
  <c r="P66" i="102"/>
  <c r="Q68" i="102"/>
  <c r="P68" i="102"/>
  <c r="Q70" i="102"/>
  <c r="P70" i="102"/>
  <c r="Q72" i="102"/>
  <c r="P72" i="102"/>
  <c r="Q74" i="102"/>
  <c r="P74" i="102"/>
  <c r="Q76" i="102"/>
  <c r="P76" i="102"/>
  <c r="Q78" i="102"/>
  <c r="P78" i="102"/>
  <c r="P80" i="102"/>
  <c r="Q80" i="102"/>
  <c r="Q82" i="102"/>
  <c r="P82" i="102"/>
  <c r="Q84" i="102"/>
  <c r="P84" i="102"/>
  <c r="Q86" i="102"/>
  <c r="P86" i="102"/>
  <c r="Q88" i="102"/>
  <c r="P88" i="102"/>
  <c r="Q90" i="102"/>
  <c r="P90" i="102"/>
  <c r="P92" i="102"/>
  <c r="Q92" i="102"/>
  <c r="Q94" i="102"/>
  <c r="P94" i="102"/>
  <c r="Q96" i="102"/>
  <c r="P96" i="102"/>
  <c r="Q98" i="102"/>
  <c r="P98" i="102"/>
  <c r="Q100" i="102"/>
  <c r="P100" i="102"/>
  <c r="Q102" i="102"/>
  <c r="P102" i="102"/>
  <c r="Q104" i="102"/>
  <c r="P104" i="102"/>
  <c r="Q106" i="102"/>
  <c r="P106" i="102"/>
  <c r="Q108" i="102"/>
  <c r="P108" i="102"/>
  <c r="Q110" i="102"/>
  <c r="P110" i="102"/>
  <c r="P112" i="102"/>
  <c r="Q112" i="102"/>
  <c r="Q114" i="102"/>
  <c r="P114" i="102"/>
  <c r="Q116" i="102"/>
  <c r="P116" i="102"/>
  <c r="Q118" i="102"/>
  <c r="P118" i="102"/>
  <c r="Q120" i="102"/>
  <c r="P120" i="102"/>
  <c r="Q122" i="102"/>
  <c r="P122" i="102"/>
  <c r="P124" i="102"/>
  <c r="Q124" i="102"/>
  <c r="Q126" i="102"/>
  <c r="P126" i="102"/>
  <c r="P128" i="102"/>
  <c r="Q128" i="102"/>
  <c r="Q130" i="102"/>
  <c r="P130" i="102"/>
  <c r="P132" i="102"/>
  <c r="Q132" i="102"/>
  <c r="Q134" i="102"/>
  <c r="P134" i="102"/>
  <c r="P136" i="102"/>
  <c r="Q136" i="102"/>
  <c r="Q138" i="102"/>
  <c r="P138" i="102"/>
  <c r="Q140" i="102"/>
  <c r="P140" i="102"/>
  <c r="Q142" i="102"/>
  <c r="P142" i="102"/>
  <c r="P144" i="102"/>
  <c r="Q144" i="102"/>
  <c r="Q146" i="102"/>
  <c r="P146" i="102"/>
  <c r="Q148" i="102"/>
  <c r="P148" i="102"/>
  <c r="Q150" i="102"/>
  <c r="P150" i="102"/>
  <c r="Q152" i="102"/>
  <c r="P152" i="102"/>
  <c r="P154" i="102"/>
  <c r="Q154" i="102"/>
  <c r="Q156" i="102"/>
  <c r="P156" i="102"/>
  <c r="Q158" i="102"/>
  <c r="P158" i="102"/>
  <c r="Q160" i="102"/>
  <c r="P160" i="102"/>
  <c r="P162" i="102"/>
  <c r="Q162" i="102"/>
  <c r="Q164" i="102"/>
  <c r="P164" i="102"/>
  <c r="Q166" i="102"/>
  <c r="P166" i="102"/>
  <c r="P168" i="102"/>
  <c r="Q168" i="102"/>
  <c r="Q170" i="102"/>
  <c r="P170" i="102"/>
  <c r="Q172" i="102"/>
  <c r="P172" i="102"/>
  <c r="Q174" i="102"/>
  <c r="P174" i="102"/>
  <c r="P176" i="102"/>
  <c r="Q176" i="102"/>
  <c r="Q178" i="102"/>
  <c r="P178" i="102"/>
  <c r="Q180" i="102"/>
  <c r="P180" i="102"/>
  <c r="Q182" i="102"/>
  <c r="P182" i="102"/>
  <c r="Q184" i="102"/>
  <c r="P184" i="102"/>
  <c r="P186" i="102"/>
  <c r="Q186" i="102"/>
  <c r="Q188" i="102"/>
  <c r="P188" i="102"/>
  <c r="Q190" i="102"/>
  <c r="P190" i="102"/>
  <c r="Q192" i="102"/>
  <c r="P192" i="102"/>
  <c r="P194" i="102"/>
  <c r="Q194" i="102"/>
  <c r="Q196" i="102"/>
  <c r="P196" i="102"/>
  <c r="Q198" i="102"/>
  <c r="P198" i="102"/>
  <c r="P200" i="102"/>
  <c r="Q200" i="102"/>
  <c r="Q202" i="102"/>
  <c r="P202" i="102"/>
  <c r="Q204" i="102"/>
  <c r="P204" i="102"/>
  <c r="Q206" i="102"/>
  <c r="P206" i="102"/>
  <c r="P208" i="102"/>
  <c r="Q208" i="102"/>
  <c r="Q210" i="102"/>
  <c r="P210" i="102"/>
  <c r="Q212" i="102"/>
  <c r="P212" i="102"/>
  <c r="Q214" i="102"/>
  <c r="P214" i="102"/>
  <c r="Q216" i="102"/>
  <c r="P216" i="102"/>
  <c r="P218" i="102"/>
  <c r="Q218" i="102"/>
  <c r="Q220" i="102"/>
  <c r="P220" i="102"/>
  <c r="Q222" i="102"/>
  <c r="P222" i="102"/>
  <c r="Q224" i="102"/>
  <c r="P224" i="102"/>
  <c r="P226" i="102"/>
  <c r="Q226" i="102"/>
  <c r="Q228" i="102"/>
  <c r="P228" i="102"/>
  <c r="Q230" i="102"/>
  <c r="P230" i="102"/>
  <c r="P232" i="102"/>
  <c r="Q232" i="102"/>
  <c r="Q234" i="102"/>
  <c r="P234" i="102"/>
  <c r="Q236" i="102"/>
  <c r="P236" i="102"/>
  <c r="Q238" i="102"/>
  <c r="P238" i="102"/>
  <c r="P240" i="102"/>
  <c r="Q240" i="102"/>
  <c r="Q242" i="102"/>
  <c r="P242" i="102"/>
  <c r="Q244" i="102"/>
  <c r="P244" i="102"/>
  <c r="P246" i="102"/>
  <c r="Q246" i="102"/>
  <c r="Q248" i="102"/>
  <c r="P248" i="102"/>
  <c r="P250" i="102"/>
  <c r="Q250" i="102"/>
  <c r="Q252" i="102"/>
  <c r="P252" i="102"/>
  <c r="Q254" i="102"/>
  <c r="P254" i="102"/>
  <c r="Q256" i="102"/>
  <c r="P256" i="102"/>
  <c r="P258" i="102"/>
  <c r="Q258" i="102"/>
  <c r="Q260" i="102"/>
  <c r="P260" i="102"/>
  <c r="Q262" i="102"/>
  <c r="P262" i="102"/>
  <c r="P264" i="102"/>
  <c r="Q264" i="102"/>
  <c r="Q266" i="102"/>
  <c r="P266" i="102"/>
  <c r="Q268" i="102"/>
  <c r="P268" i="102"/>
  <c r="Q270" i="102"/>
  <c r="P270" i="102"/>
  <c r="P272" i="102"/>
  <c r="Q272" i="102"/>
  <c r="F274" i="102"/>
  <c r="P274" i="102"/>
  <c r="Q274" i="102"/>
  <c r="Q276" i="102"/>
  <c r="P276" i="102"/>
  <c r="Q278" i="102"/>
  <c r="P278" i="102"/>
  <c r="P280" i="102"/>
  <c r="Q280" i="102"/>
  <c r="Q282" i="102"/>
  <c r="P282" i="102"/>
  <c r="Q284" i="102"/>
  <c r="P284" i="102"/>
  <c r="P286" i="102"/>
  <c r="Q286" i="102"/>
  <c r="P288" i="102"/>
  <c r="Q288" i="102"/>
  <c r="Q290" i="102"/>
  <c r="P290" i="102"/>
  <c r="Q292" i="102"/>
  <c r="P292" i="102"/>
  <c r="P294" i="102"/>
  <c r="Q294" i="102"/>
  <c r="Q296" i="102"/>
  <c r="P296" i="102"/>
  <c r="Q298" i="102"/>
  <c r="P298" i="102"/>
  <c r="Q300" i="102"/>
  <c r="P300" i="102"/>
  <c r="Q302" i="102"/>
  <c r="P302" i="102"/>
  <c r="Q304" i="102"/>
  <c r="P304" i="102"/>
  <c r="Q306" i="102"/>
  <c r="P306" i="102"/>
  <c r="Q308" i="102"/>
  <c r="P308" i="102"/>
  <c r="Q310" i="102"/>
  <c r="P310" i="102"/>
  <c r="F312" i="102"/>
  <c r="Q312" i="102"/>
  <c r="P312" i="102"/>
  <c r="Q314" i="102"/>
  <c r="P314" i="102"/>
  <c r="F316" i="102"/>
  <c r="Q316" i="102"/>
  <c r="P316" i="102"/>
  <c r="F318" i="102"/>
  <c r="P318" i="102"/>
  <c r="Q318" i="102"/>
  <c r="F320" i="102"/>
  <c r="Q320" i="102"/>
  <c r="P320" i="102"/>
  <c r="Q322" i="102"/>
  <c r="P322" i="102"/>
  <c r="Q324" i="102"/>
  <c r="P324" i="102"/>
  <c r="P326" i="102"/>
  <c r="Q326" i="102"/>
  <c r="F328" i="102"/>
  <c r="Q328" i="102"/>
  <c r="P328" i="102"/>
  <c r="P330" i="102"/>
  <c r="Q330" i="102"/>
  <c r="F332" i="102"/>
  <c r="Q332" i="102"/>
  <c r="P332" i="102"/>
  <c r="P334" i="102"/>
  <c r="Q334" i="102"/>
  <c r="F336" i="102"/>
  <c r="Q336" i="102"/>
  <c r="P336" i="102"/>
  <c r="Q338" i="102"/>
  <c r="P338" i="102"/>
  <c r="Q340" i="102"/>
  <c r="P340" i="102"/>
  <c r="Q342" i="102"/>
  <c r="P342" i="102"/>
  <c r="F344" i="102"/>
  <c r="Q344" i="102"/>
  <c r="P344" i="102"/>
  <c r="Q346" i="102"/>
  <c r="P346" i="102"/>
  <c r="Q348" i="102"/>
  <c r="P348" i="102"/>
  <c r="Q350" i="102"/>
  <c r="P350" i="102"/>
  <c r="Q352" i="102"/>
  <c r="P352" i="102"/>
  <c r="Q354" i="102"/>
  <c r="P354" i="102"/>
  <c r="Q356" i="102"/>
  <c r="P356" i="102"/>
  <c r="P358" i="102"/>
  <c r="Q358" i="102"/>
  <c r="Q360" i="102"/>
  <c r="P360" i="102"/>
  <c r="P362" i="102"/>
  <c r="Q362" i="102"/>
  <c r="F364" i="102"/>
  <c r="Q364" i="102"/>
  <c r="P364" i="102"/>
  <c r="Q366" i="102"/>
  <c r="P366" i="102"/>
  <c r="Q368" i="102"/>
  <c r="P368" i="102"/>
  <c r="P370" i="102"/>
  <c r="Q370" i="102"/>
  <c r="Q372" i="102"/>
  <c r="P372" i="102"/>
  <c r="Q374" i="102"/>
  <c r="P374" i="102"/>
  <c r="Q376" i="102"/>
  <c r="P376" i="102"/>
  <c r="Q378" i="102"/>
  <c r="P378" i="102"/>
  <c r="Q380" i="102"/>
  <c r="P380" i="102"/>
  <c r="Q382" i="102"/>
  <c r="P382" i="102"/>
  <c r="Q384" i="102"/>
  <c r="P384" i="102"/>
  <c r="Q386" i="102"/>
  <c r="P386" i="102"/>
  <c r="Q388" i="102"/>
  <c r="P388" i="102"/>
  <c r="P390" i="102"/>
  <c r="Q390" i="102"/>
  <c r="Q392" i="102"/>
  <c r="P392" i="102"/>
  <c r="P394" i="102"/>
  <c r="Q394" i="102"/>
  <c r="Q396" i="102"/>
  <c r="P396" i="102"/>
  <c r="Q398" i="102"/>
  <c r="P398" i="102"/>
  <c r="Q400" i="102"/>
  <c r="P400" i="102"/>
  <c r="P402" i="102"/>
  <c r="Q402" i="102"/>
  <c r="Q404" i="102"/>
  <c r="P404" i="102"/>
  <c r="Q406" i="102"/>
  <c r="P406" i="102"/>
  <c r="Q408" i="102"/>
  <c r="P408" i="102"/>
  <c r="Q410" i="102"/>
  <c r="P410" i="102"/>
  <c r="Q412" i="102"/>
  <c r="P412" i="102"/>
  <c r="Q414" i="102"/>
  <c r="P414" i="102"/>
  <c r="Q416" i="102"/>
  <c r="P416" i="102"/>
  <c r="Q418" i="102"/>
  <c r="P418" i="102"/>
  <c r="Q420" i="102"/>
  <c r="P420" i="102"/>
  <c r="Q422" i="102"/>
  <c r="P422" i="102"/>
  <c r="Q424" i="102"/>
  <c r="P424" i="102"/>
  <c r="P426" i="102"/>
  <c r="Q426" i="102"/>
  <c r="Q428" i="102"/>
  <c r="P428" i="102"/>
  <c r="Q430" i="102"/>
  <c r="P430" i="102"/>
  <c r="Q432" i="102"/>
  <c r="P432" i="102"/>
  <c r="P434" i="102"/>
  <c r="Q434" i="102"/>
  <c r="Q436" i="102"/>
  <c r="P436" i="102"/>
  <c r="Q438" i="102"/>
  <c r="P438" i="102"/>
  <c r="Q443" i="102"/>
  <c r="P443" i="102"/>
  <c r="P445" i="102"/>
  <c r="Q445" i="102"/>
  <c r="Q482" i="102"/>
  <c r="P482" i="102"/>
  <c r="Q484" i="102"/>
  <c r="P484" i="102"/>
  <c r="Q486" i="102"/>
  <c r="P486" i="102"/>
  <c r="F488" i="102"/>
  <c r="Q488" i="102"/>
  <c r="P488" i="102"/>
  <c r="F490" i="102"/>
  <c r="P490" i="102"/>
  <c r="Q490" i="102"/>
  <c r="F492" i="102"/>
  <c r="Q492" i="102"/>
  <c r="P492" i="102"/>
  <c r="Q494" i="102"/>
  <c r="P494" i="102"/>
  <c r="F496" i="102"/>
  <c r="Q496" i="102"/>
  <c r="P496" i="102"/>
  <c r="P498" i="102"/>
  <c r="Q498" i="102"/>
  <c r="F500" i="102"/>
  <c r="Q500" i="102"/>
  <c r="P500" i="102"/>
  <c r="Q502" i="102"/>
  <c r="P502" i="102"/>
  <c r="Q504" i="102"/>
  <c r="P504" i="102"/>
  <c r="P509" i="102"/>
  <c r="Q509" i="102"/>
  <c r="P550" i="102"/>
  <c r="Q550" i="102"/>
  <c r="Q552" i="102"/>
  <c r="P552" i="102"/>
  <c r="Q480" i="102"/>
  <c r="P480" i="102"/>
  <c r="Q507" i="102"/>
  <c r="P507" i="102"/>
  <c r="Q548" i="102"/>
  <c r="P548" i="102"/>
  <c r="Q559" i="102"/>
  <c r="P559" i="102"/>
  <c r="Q561" i="102"/>
  <c r="P561" i="102"/>
  <c r="Q563" i="102"/>
  <c r="P563" i="102"/>
  <c r="Q565" i="102"/>
  <c r="P565" i="102"/>
  <c r="Q567" i="102"/>
  <c r="P567" i="102"/>
  <c r="Q569" i="102"/>
  <c r="P569" i="102"/>
  <c r="Q571" i="102"/>
  <c r="P571" i="102"/>
  <c r="Q573" i="102"/>
  <c r="P573" i="102"/>
  <c r="Q575" i="102"/>
  <c r="P575" i="102"/>
  <c r="Q577" i="102"/>
  <c r="P577" i="102"/>
  <c r="Q579" i="102"/>
  <c r="P579" i="102"/>
  <c r="Q581" i="102"/>
  <c r="P581" i="102"/>
  <c r="Q583" i="102"/>
  <c r="P583" i="102"/>
  <c r="Q585" i="102"/>
  <c r="P585" i="102"/>
  <c r="Q587" i="102"/>
  <c r="P587" i="102"/>
  <c r="Q589" i="102"/>
  <c r="P589" i="102"/>
  <c r="Q591" i="102"/>
  <c r="P591" i="102"/>
  <c r="Q593" i="102"/>
  <c r="P593" i="102"/>
  <c r="Q595" i="102"/>
  <c r="P595" i="102"/>
  <c r="Q597" i="102"/>
  <c r="P597" i="102"/>
  <c r="Q599" i="102"/>
  <c r="P599" i="102"/>
  <c r="Q601" i="102"/>
  <c r="P601" i="102"/>
  <c r="Q603" i="102"/>
  <c r="P603" i="102"/>
  <c r="Q605" i="102"/>
  <c r="P605" i="102"/>
  <c r="Q607" i="102"/>
  <c r="P607" i="102"/>
  <c r="Q609" i="102"/>
  <c r="P609" i="102"/>
  <c r="F441" i="102"/>
  <c r="P441" i="102"/>
  <c r="Q441" i="102"/>
  <c r="Q476" i="102"/>
  <c r="P476" i="102"/>
  <c r="Q478" i="102"/>
  <c r="P478" i="102"/>
  <c r="Q514" i="102"/>
  <c r="P514" i="102"/>
  <c r="Q516" i="102"/>
  <c r="P516" i="102"/>
  <c r="Q518" i="102"/>
  <c r="P518" i="102"/>
  <c r="Q520" i="102"/>
  <c r="P520" i="102"/>
  <c r="Q522" i="102"/>
  <c r="P522" i="102"/>
  <c r="Q524" i="102"/>
  <c r="P524" i="102"/>
  <c r="Q526" i="102"/>
  <c r="P526" i="102"/>
  <c r="Q528" i="102"/>
  <c r="P528" i="102"/>
  <c r="Q530" i="102"/>
  <c r="P530" i="102"/>
  <c r="Q532" i="102"/>
  <c r="P532" i="102"/>
  <c r="Q534" i="102"/>
  <c r="P534" i="102"/>
  <c r="Q536" i="102"/>
  <c r="P536" i="102"/>
  <c r="Q538" i="102"/>
  <c r="P538" i="102"/>
  <c r="Q540" i="102"/>
  <c r="P540" i="102"/>
  <c r="Q542" i="102"/>
  <c r="P542" i="102"/>
  <c r="Q544" i="102"/>
  <c r="P544" i="102"/>
  <c r="Q546" i="102"/>
  <c r="P546" i="102"/>
  <c r="Q557" i="102"/>
  <c r="P557" i="102"/>
  <c r="P505" i="102"/>
  <c r="Q505" i="102"/>
  <c r="Q512" i="102"/>
  <c r="P512" i="102"/>
  <c r="Q553" i="102"/>
  <c r="P553" i="102"/>
  <c r="Q555" i="102"/>
  <c r="P555" i="102"/>
  <c r="Q446" i="102"/>
  <c r="P446" i="102"/>
  <c r="Q448" i="102"/>
  <c r="P448" i="102"/>
  <c r="Q450" i="102"/>
  <c r="P450" i="102"/>
  <c r="Q452" i="102"/>
  <c r="P452" i="102"/>
  <c r="P454" i="102"/>
  <c r="Q454" i="102"/>
  <c r="Q456" i="102"/>
  <c r="P456" i="102"/>
  <c r="P458" i="102"/>
  <c r="Q458" i="102"/>
  <c r="Q460" i="102"/>
  <c r="P460" i="102"/>
  <c r="Q462" i="102"/>
  <c r="P462" i="102"/>
  <c r="Q464" i="102"/>
  <c r="P464" i="102"/>
  <c r="P466" i="102"/>
  <c r="Q466" i="102"/>
  <c r="Q468" i="102"/>
  <c r="P468" i="102"/>
  <c r="Q470" i="102"/>
  <c r="P470" i="102"/>
  <c r="Q472" i="102"/>
  <c r="P472" i="102"/>
  <c r="F474" i="102"/>
  <c r="Q474" i="102"/>
  <c r="P474" i="102"/>
  <c r="P7" i="102"/>
  <c r="Q7" i="102"/>
  <c r="Q9" i="102"/>
  <c r="P9" i="102"/>
  <c r="P11" i="102"/>
  <c r="Q11" i="102"/>
  <c r="P13" i="102"/>
  <c r="Q13" i="102"/>
  <c r="P15" i="102"/>
  <c r="Q15" i="102"/>
  <c r="Q17" i="102"/>
  <c r="P17" i="102"/>
  <c r="P19" i="102"/>
  <c r="Q19" i="102"/>
  <c r="Q21" i="102"/>
  <c r="P21" i="102"/>
  <c r="P23" i="102"/>
  <c r="Q23" i="102"/>
  <c r="Q25" i="102"/>
  <c r="P25" i="102"/>
  <c r="P27" i="102"/>
  <c r="Q27" i="102"/>
  <c r="Q29" i="102"/>
  <c r="P29" i="102"/>
  <c r="P31" i="102"/>
  <c r="Q31" i="102"/>
  <c r="Q33" i="102"/>
  <c r="P33" i="102"/>
  <c r="P35" i="102"/>
  <c r="Q35" i="102"/>
  <c r="Q37" i="102"/>
  <c r="P37" i="102"/>
  <c r="P39" i="102"/>
  <c r="Q39" i="102"/>
  <c r="Q41" i="102"/>
  <c r="P41" i="102"/>
  <c r="P43" i="102"/>
  <c r="Q43" i="102"/>
  <c r="Q45" i="102"/>
  <c r="P45" i="102"/>
  <c r="P47" i="102"/>
  <c r="Q47" i="102"/>
  <c r="Q49" i="102"/>
  <c r="P49" i="102"/>
  <c r="P51" i="102"/>
  <c r="Q51" i="102"/>
  <c r="Q53" i="102"/>
  <c r="P53" i="102"/>
  <c r="P55" i="102"/>
  <c r="Q55" i="102"/>
  <c r="Q57" i="102"/>
  <c r="P57" i="102"/>
  <c r="P59" i="102"/>
  <c r="Q59" i="102"/>
  <c r="Q61" i="102"/>
  <c r="P61" i="102"/>
  <c r="P63" i="102"/>
  <c r="Q63" i="102"/>
  <c r="Q65" i="102"/>
  <c r="P65" i="102"/>
  <c r="P67" i="102"/>
  <c r="Q67" i="102"/>
  <c r="Q69" i="102"/>
  <c r="P69" i="102"/>
  <c r="P71" i="102"/>
  <c r="Q71" i="102"/>
  <c r="Q73" i="102"/>
  <c r="P73" i="102"/>
  <c r="P75" i="102"/>
  <c r="Q75" i="102"/>
  <c r="Q77" i="102"/>
  <c r="P77" i="102"/>
  <c r="P79" i="102"/>
  <c r="Q79" i="102"/>
  <c r="Q81" i="102"/>
  <c r="P81" i="102"/>
  <c r="P83" i="102"/>
  <c r="Q83" i="102"/>
  <c r="Q85" i="102"/>
  <c r="P85" i="102"/>
  <c r="P87" i="102"/>
  <c r="Q87" i="102"/>
  <c r="Q89" i="102"/>
  <c r="P89" i="102"/>
  <c r="P91" i="102"/>
  <c r="Q91" i="102"/>
  <c r="Q93" i="102"/>
  <c r="P93" i="102"/>
  <c r="P95" i="102"/>
  <c r="Q95" i="102"/>
  <c r="Q97" i="102"/>
  <c r="P97" i="102"/>
  <c r="P99" i="102"/>
  <c r="Q99" i="102"/>
  <c r="Q101" i="102"/>
  <c r="P101" i="102"/>
  <c r="P103" i="102"/>
  <c r="Q103" i="102"/>
  <c r="Q105" i="102"/>
  <c r="P105" i="102"/>
  <c r="P107" i="102"/>
  <c r="Q107" i="102"/>
  <c r="Q109" i="102"/>
  <c r="P109" i="102"/>
  <c r="P111" i="102"/>
  <c r="Q111" i="102"/>
  <c r="Q113" i="102"/>
  <c r="P113" i="102"/>
  <c r="P115" i="102"/>
  <c r="Q115" i="102"/>
  <c r="Q117" i="102"/>
  <c r="P117" i="102"/>
  <c r="P119" i="102"/>
  <c r="Q119" i="102"/>
  <c r="Q121" i="102"/>
  <c r="P121" i="102"/>
  <c r="P123" i="102"/>
  <c r="Q123" i="102"/>
  <c r="Q125" i="102"/>
  <c r="P125" i="102"/>
  <c r="P127" i="102"/>
  <c r="Q127" i="102"/>
  <c r="Q129" i="102"/>
  <c r="P129" i="102"/>
  <c r="P131" i="102"/>
  <c r="Q131" i="102"/>
  <c r="Q133" i="102"/>
  <c r="P133" i="102"/>
  <c r="P135" i="102"/>
  <c r="Q135" i="102"/>
  <c r="Q137" i="102"/>
  <c r="P137" i="102"/>
  <c r="Q139" i="102"/>
  <c r="P139" i="102"/>
  <c r="Q141" i="102"/>
  <c r="P141" i="102"/>
  <c r="Q143" i="102"/>
  <c r="P143" i="102"/>
  <c r="P145" i="102"/>
  <c r="Q145" i="102"/>
  <c r="Q147" i="102"/>
  <c r="P147" i="102"/>
  <c r="Q149" i="102"/>
  <c r="P149" i="102"/>
  <c r="Q151" i="102"/>
  <c r="P151" i="102"/>
  <c r="P153" i="102"/>
  <c r="Q153" i="102"/>
  <c r="Q155" i="102"/>
  <c r="P155" i="102"/>
  <c r="Q157" i="102"/>
  <c r="P157" i="102"/>
  <c r="Q159" i="102"/>
  <c r="P159" i="102"/>
  <c r="Q161" i="102"/>
  <c r="P161" i="102"/>
  <c r="Q163" i="102"/>
  <c r="P163" i="102"/>
  <c r="Q165" i="102"/>
  <c r="P165" i="102"/>
  <c r="Q167" i="102"/>
  <c r="P167" i="102"/>
  <c r="Q169" i="102"/>
  <c r="P169" i="102"/>
  <c r="Q171" i="102"/>
  <c r="P171" i="102"/>
  <c r="P173" i="102"/>
  <c r="Q173" i="102"/>
  <c r="Q175" i="102"/>
  <c r="P175" i="102"/>
  <c r="P177" i="102"/>
  <c r="Q177" i="102"/>
  <c r="Q179" i="102"/>
  <c r="P179" i="102"/>
  <c r="Q181" i="102"/>
  <c r="P181" i="102"/>
  <c r="Q183" i="102"/>
  <c r="P183" i="102"/>
  <c r="P185" i="102"/>
  <c r="Q185" i="102"/>
  <c r="Q187" i="102"/>
  <c r="P187" i="102"/>
  <c r="Q189" i="102"/>
  <c r="P189" i="102"/>
  <c r="Q191" i="102"/>
  <c r="P191" i="102"/>
  <c r="Q193" i="102"/>
  <c r="P193" i="102"/>
  <c r="Q195" i="102"/>
  <c r="P195" i="102"/>
  <c r="Q197" i="102"/>
  <c r="P197" i="102"/>
  <c r="Q199" i="102"/>
  <c r="P199" i="102"/>
  <c r="Q201" i="102"/>
  <c r="P201" i="102"/>
  <c r="Q203" i="102"/>
  <c r="P203" i="102"/>
  <c r="Q205" i="102"/>
  <c r="P205" i="102"/>
  <c r="Q207" i="102"/>
  <c r="P207" i="102"/>
  <c r="P209" i="102"/>
  <c r="Q209" i="102"/>
  <c r="Q211" i="102"/>
  <c r="P211" i="102"/>
  <c r="Q213" i="102"/>
  <c r="P213" i="102"/>
  <c r="Q215" i="102"/>
  <c r="P215" i="102"/>
  <c r="P217" i="102"/>
  <c r="Q217" i="102"/>
  <c r="Q219" i="102"/>
  <c r="P219" i="102"/>
  <c r="Q221" i="102"/>
  <c r="P221" i="102"/>
  <c r="Q223" i="102"/>
  <c r="P223" i="102"/>
  <c r="Q225" i="102"/>
  <c r="P225" i="102"/>
  <c r="Q227" i="102"/>
  <c r="P227" i="102"/>
  <c r="Q229" i="102"/>
  <c r="P229" i="102"/>
  <c r="Q231" i="102"/>
  <c r="P231" i="102"/>
  <c r="Q233" i="102"/>
  <c r="P233" i="102"/>
  <c r="Q235" i="102"/>
  <c r="P235" i="102"/>
  <c r="Q237" i="102"/>
  <c r="P237" i="102"/>
  <c r="Q239" i="102"/>
  <c r="P239" i="102"/>
  <c r="P241" i="102"/>
  <c r="Q241" i="102"/>
  <c r="Q243" i="102"/>
  <c r="P243" i="102"/>
  <c r="Q245" i="102"/>
  <c r="P245" i="102"/>
  <c r="Q247" i="102"/>
  <c r="P247" i="102"/>
  <c r="P249" i="102"/>
  <c r="Q249" i="102"/>
  <c r="Q251" i="102"/>
  <c r="P251" i="102"/>
  <c r="Q253" i="102"/>
  <c r="P253" i="102"/>
  <c r="Q255" i="102"/>
  <c r="P255" i="102"/>
  <c r="Q257" i="102"/>
  <c r="P257" i="102"/>
  <c r="Q259" i="102"/>
  <c r="P259" i="102"/>
  <c r="Q261" i="102"/>
  <c r="P261" i="102"/>
  <c r="Q263" i="102"/>
  <c r="P263" i="102"/>
  <c r="Q265" i="102"/>
  <c r="P265" i="102"/>
  <c r="Q267" i="102"/>
  <c r="P267" i="102"/>
  <c r="Q269" i="102"/>
  <c r="P269" i="102"/>
  <c r="Q271" i="102"/>
  <c r="P271" i="102"/>
  <c r="P273" i="102"/>
  <c r="Q273" i="102"/>
  <c r="Q275" i="102"/>
  <c r="P275" i="102"/>
  <c r="P277" i="102"/>
  <c r="Q277" i="102"/>
  <c r="Q279" i="102"/>
  <c r="P279" i="102"/>
  <c r="P281" i="102"/>
  <c r="Q281" i="102"/>
  <c r="Q283" i="102"/>
  <c r="P283" i="102"/>
  <c r="P285" i="102"/>
  <c r="Q285" i="102"/>
  <c r="F287" i="102"/>
  <c r="Q287" i="102"/>
  <c r="P287" i="102"/>
  <c r="P289" i="102"/>
  <c r="Q289" i="102"/>
  <c r="Q291" i="102"/>
  <c r="P291" i="102"/>
  <c r="P293" i="102"/>
  <c r="Q293" i="102"/>
  <c r="Q295" i="102"/>
  <c r="P295" i="102"/>
  <c r="P297" i="102"/>
  <c r="Q297" i="102"/>
  <c r="Q299" i="102"/>
  <c r="P299" i="102"/>
  <c r="P301" i="102"/>
  <c r="Q301" i="102"/>
  <c r="Q303" i="102"/>
  <c r="P303" i="102"/>
  <c r="P305" i="102"/>
  <c r="Q305" i="102"/>
  <c r="F307" i="102"/>
  <c r="Q307" i="102"/>
  <c r="P307" i="102"/>
  <c r="P309" i="102"/>
  <c r="Q309" i="102"/>
  <c r="Q311" i="102"/>
  <c r="P311" i="102"/>
  <c r="P313" i="102"/>
  <c r="Q313" i="102"/>
  <c r="Q315" i="102"/>
  <c r="P315" i="102"/>
  <c r="P317" i="102"/>
  <c r="Q317" i="102"/>
  <c r="Q319" i="102"/>
  <c r="P319" i="102"/>
  <c r="P321" i="102"/>
  <c r="Q321" i="102"/>
  <c r="Q323" i="102"/>
  <c r="P323" i="102"/>
  <c r="P325" i="102"/>
  <c r="Q325" i="102"/>
  <c r="Q327" i="102"/>
  <c r="P327" i="102"/>
  <c r="P329" i="102"/>
  <c r="Q329" i="102"/>
  <c r="Q331" i="102"/>
  <c r="P331" i="102"/>
  <c r="P333" i="102"/>
  <c r="Q333" i="102"/>
  <c r="Q335" i="102"/>
  <c r="P335" i="102"/>
  <c r="P337" i="102"/>
  <c r="Q337" i="102"/>
  <c r="F339" i="102"/>
  <c r="Q339" i="102"/>
  <c r="P339" i="102"/>
  <c r="P341" i="102"/>
  <c r="Q341" i="102"/>
  <c r="Q343" i="102"/>
  <c r="P343" i="102"/>
  <c r="P345" i="102"/>
  <c r="Q345" i="102"/>
  <c r="Q347" i="102"/>
  <c r="P347" i="102"/>
  <c r="P349" i="102"/>
  <c r="Q349" i="102"/>
  <c r="Q351" i="102"/>
  <c r="P351" i="102"/>
  <c r="P353" i="102"/>
  <c r="Q353" i="102"/>
  <c r="Q355" i="102"/>
  <c r="P355" i="102"/>
  <c r="P357" i="102"/>
  <c r="Q357" i="102"/>
  <c r="Q359" i="102"/>
  <c r="P359" i="102"/>
  <c r="P361" i="102"/>
  <c r="Q361" i="102"/>
  <c r="Q363" i="102"/>
  <c r="P363" i="102"/>
  <c r="P365" i="102"/>
  <c r="Q365" i="102"/>
  <c r="Q367" i="102"/>
  <c r="P367" i="102"/>
  <c r="P369" i="102"/>
  <c r="Q369" i="102"/>
  <c r="Q371" i="102"/>
  <c r="P371" i="102"/>
  <c r="P373" i="102"/>
  <c r="Q373" i="102"/>
  <c r="Q375" i="102"/>
  <c r="P375" i="102"/>
  <c r="P377" i="102"/>
  <c r="Q377" i="102"/>
  <c r="Q379" i="102"/>
  <c r="P379" i="102"/>
  <c r="P381" i="102"/>
  <c r="Q381" i="102"/>
  <c r="Q383" i="102"/>
  <c r="P383" i="102"/>
  <c r="P385" i="102"/>
  <c r="Q385" i="102"/>
  <c r="Q387" i="102"/>
  <c r="P387" i="102"/>
  <c r="P389" i="102"/>
  <c r="Q389" i="102"/>
  <c r="Q391" i="102"/>
  <c r="P391" i="102"/>
  <c r="P393" i="102"/>
  <c r="Q393" i="102"/>
  <c r="Q395" i="102"/>
  <c r="P395" i="102"/>
  <c r="P397" i="102"/>
  <c r="Q397" i="102"/>
  <c r="Q399" i="102"/>
  <c r="P399" i="102"/>
  <c r="P401" i="102"/>
  <c r="Q401" i="102"/>
  <c r="Q403" i="102"/>
  <c r="P403" i="102"/>
  <c r="P405" i="102"/>
  <c r="Q405" i="102"/>
  <c r="Q407" i="102"/>
  <c r="P407" i="102"/>
  <c r="P409" i="102"/>
  <c r="Q409" i="102"/>
  <c r="Q411" i="102"/>
  <c r="P411" i="102"/>
  <c r="P413" i="102"/>
  <c r="Q413" i="102"/>
  <c r="Q415" i="102"/>
  <c r="P415" i="102"/>
  <c r="P417" i="102"/>
  <c r="Q417" i="102"/>
  <c r="Q419" i="102"/>
  <c r="P419" i="102"/>
  <c r="P421" i="102"/>
  <c r="Q421" i="102"/>
  <c r="Q423" i="102"/>
  <c r="P423" i="102"/>
  <c r="P425" i="102"/>
  <c r="Q425" i="102"/>
  <c r="Q427" i="102"/>
  <c r="P427" i="102"/>
  <c r="P429" i="102"/>
  <c r="Q429" i="102"/>
  <c r="Q431" i="102"/>
  <c r="P431" i="102"/>
  <c r="P433" i="102"/>
  <c r="Q433" i="102"/>
  <c r="Q435" i="102"/>
  <c r="P435" i="102"/>
  <c r="P437" i="102"/>
  <c r="Q437" i="102"/>
  <c r="Q439" i="102"/>
  <c r="P439" i="102"/>
  <c r="Q444" i="102"/>
  <c r="P444" i="102"/>
  <c r="Q483" i="102"/>
  <c r="P483" i="102"/>
  <c r="P485" i="102"/>
  <c r="Q485" i="102"/>
  <c r="Q487" i="102"/>
  <c r="P487" i="102"/>
  <c r="P489" i="102"/>
  <c r="Q489" i="102"/>
  <c r="Q491" i="102"/>
  <c r="P491" i="102"/>
  <c r="P493" i="102"/>
  <c r="Q493" i="102"/>
  <c r="Q495" i="102"/>
  <c r="P495" i="102"/>
  <c r="P497" i="102"/>
  <c r="Q497" i="102"/>
  <c r="Q499" i="102"/>
  <c r="P499" i="102"/>
  <c r="P501" i="102"/>
  <c r="Q501" i="102"/>
  <c r="Q503" i="102"/>
  <c r="P503" i="102"/>
  <c r="Q510" i="102"/>
  <c r="P510" i="102"/>
  <c r="Q551" i="102"/>
  <c r="P551" i="102"/>
  <c r="Q5" i="102"/>
  <c r="G5" i="102"/>
  <c r="G557" i="102"/>
  <c r="G505" i="102"/>
  <c r="G474" i="102"/>
  <c r="F497" i="102"/>
  <c r="F63" i="102"/>
  <c r="G556" i="102"/>
  <c r="F601" i="102"/>
  <c r="F264" i="102"/>
  <c r="F549" i="102"/>
  <c r="F569" i="102"/>
  <c r="G549" i="102"/>
  <c r="F382" i="102"/>
  <c r="F533" i="102"/>
  <c r="F95" i="102"/>
  <c r="F410" i="102"/>
  <c r="F482" i="102"/>
  <c r="F525" i="102"/>
  <c r="F286" i="102"/>
  <c r="F313" i="102"/>
  <c r="F333" i="102"/>
  <c r="F334" i="102"/>
  <c r="F335" i="102"/>
  <c r="F402" i="102"/>
  <c r="F412" i="102"/>
  <c r="F451" i="102"/>
  <c r="G546" i="102"/>
  <c r="G442" i="102"/>
  <c r="F302" i="102"/>
  <c r="F413" i="102"/>
  <c r="F59" i="102"/>
  <c r="F278" i="102"/>
  <c r="F279" i="102"/>
  <c r="F280" i="102"/>
  <c r="F311" i="102"/>
  <c r="F340" i="102"/>
  <c r="F400" i="102"/>
  <c r="F437" i="102"/>
  <c r="F438" i="102"/>
  <c r="F310" i="102"/>
  <c r="F347" i="102"/>
  <c r="F469" i="102"/>
  <c r="F592" i="102"/>
  <c r="F309" i="102"/>
  <c r="F390" i="102"/>
  <c r="F236" i="102"/>
  <c r="F256" i="102"/>
  <c r="F272" i="102"/>
  <c r="F304" i="102"/>
  <c r="F324" i="102"/>
  <c r="F345" i="102"/>
  <c r="F355" i="102"/>
  <c r="F428" i="102"/>
  <c r="F429" i="102"/>
  <c r="F430" i="102"/>
  <c r="F596" i="102"/>
  <c r="F288" i="102"/>
  <c r="F303" i="102"/>
  <c r="F323" i="102"/>
  <c r="F329" i="102"/>
  <c r="F337" i="102"/>
  <c r="F365" i="102"/>
  <c r="F404" i="102"/>
  <c r="F414" i="102"/>
  <c r="G440" i="102"/>
  <c r="G441" i="102"/>
  <c r="F457" i="102"/>
  <c r="F481" i="102"/>
  <c r="F499" i="102"/>
  <c r="F541" i="102"/>
  <c r="F557" i="102"/>
  <c r="F584" i="102"/>
  <c r="F87" i="102"/>
  <c r="F248" i="102"/>
  <c r="F294" i="102"/>
  <c r="F295" i="102"/>
  <c r="F296" i="102"/>
  <c r="F378" i="102"/>
  <c r="F406" i="102"/>
  <c r="F461" i="102"/>
  <c r="F576" i="102"/>
  <c r="F577" i="102"/>
  <c r="F608" i="102"/>
  <c r="F75" i="102"/>
  <c r="F290" i="102"/>
  <c r="F79" i="102"/>
  <c r="F83" i="102"/>
  <c r="F103" i="102"/>
  <c r="F350" i="102"/>
  <c r="F394" i="102"/>
  <c r="F486" i="102"/>
  <c r="G508" i="102"/>
  <c r="G552" i="102"/>
  <c r="F55" i="102"/>
  <c r="F91" i="102"/>
  <c r="F123" i="102"/>
  <c r="F349" i="102"/>
  <c r="F418" i="102"/>
  <c r="F609" i="102"/>
  <c r="F348" i="102"/>
  <c r="F292" i="102"/>
  <c r="F325" i="102"/>
  <c r="F503" i="102"/>
  <c r="F536" i="102"/>
  <c r="F67" i="102"/>
  <c r="F291" i="102"/>
  <c r="F386" i="102"/>
  <c r="F479" i="102"/>
  <c r="F71" i="102"/>
  <c r="F188" i="102"/>
  <c r="F232" i="102"/>
  <c r="F260" i="102"/>
  <c r="F351" i="102"/>
  <c r="F396" i="102"/>
  <c r="F477" i="102"/>
  <c r="F556" i="102"/>
  <c r="F315" i="102"/>
  <c r="F417" i="102"/>
  <c r="F465" i="102"/>
  <c r="F510" i="102"/>
  <c r="F416" i="102"/>
  <c r="F509" i="102"/>
  <c r="F519" i="102"/>
  <c r="F532" i="102"/>
  <c r="F564" i="102"/>
  <c r="F573" i="102"/>
  <c r="F605" i="102"/>
  <c r="F268" i="102"/>
  <c r="F282" i="102"/>
  <c r="F283" i="102"/>
  <c r="F284" i="102"/>
  <c r="F321" i="102"/>
  <c r="F331" i="102"/>
  <c r="F343" i="102"/>
  <c r="F361" i="102"/>
  <c r="F392" i="102"/>
  <c r="F432" i="102"/>
  <c r="F433" i="102"/>
  <c r="F434" i="102"/>
  <c r="F439" i="102"/>
  <c r="F446" i="102"/>
  <c r="F484" i="102"/>
  <c r="F491" i="102"/>
  <c r="F502" i="102"/>
  <c r="F518" i="102"/>
  <c r="F544" i="102"/>
  <c r="F342" i="102"/>
  <c r="G479" i="102"/>
  <c r="F495" i="102"/>
  <c r="F523" i="102"/>
  <c r="F540" i="102"/>
  <c r="F244" i="102"/>
  <c r="F275" i="102"/>
  <c r="F276" i="102"/>
  <c r="F308" i="102"/>
  <c r="F319" i="102"/>
  <c r="F341" i="102"/>
  <c r="F374" i="102"/>
  <c r="F424" i="102"/>
  <c r="F425" i="102"/>
  <c r="F426" i="102"/>
  <c r="F453" i="102"/>
  <c r="F475" i="102"/>
  <c r="F501" i="102"/>
  <c r="G506" i="102"/>
  <c r="F512" i="102"/>
  <c r="F522" i="102"/>
  <c r="F552" i="102"/>
  <c r="F327" i="102"/>
  <c r="G439" i="102"/>
  <c r="F489" i="102"/>
  <c r="F494" i="102"/>
  <c r="F521" i="102"/>
  <c r="F548" i="102"/>
  <c r="F240" i="102"/>
  <c r="F252" i="102"/>
  <c r="F298" i="102"/>
  <c r="F299" i="102"/>
  <c r="F300" i="102"/>
  <c r="F305" i="102"/>
  <c r="F306" i="102"/>
  <c r="F317" i="102"/>
  <c r="F326" i="102"/>
  <c r="F398" i="102"/>
  <c r="F408" i="102"/>
  <c r="F409" i="102"/>
  <c r="F420" i="102"/>
  <c r="F421" i="102"/>
  <c r="F422" i="102"/>
  <c r="F442" i="102"/>
  <c r="G445" i="102"/>
  <c r="F449" i="102"/>
  <c r="F459" i="102"/>
  <c r="F467" i="102"/>
  <c r="F493" i="102"/>
  <c r="F507" i="102"/>
  <c r="F511" i="102"/>
  <c r="F515" i="102"/>
  <c r="F528" i="102"/>
  <c r="F560" i="102"/>
  <c r="F568" i="102"/>
  <c r="F585" i="102"/>
  <c r="F600" i="102"/>
  <c r="G504" i="102"/>
  <c r="P6" i="102"/>
  <c r="F34" i="102"/>
  <c r="F40" i="102"/>
  <c r="F48" i="102"/>
  <c r="F6" i="102"/>
  <c r="F10" i="102"/>
  <c r="F14" i="102"/>
  <c r="F18" i="102"/>
  <c r="F22" i="102"/>
  <c r="F26" i="102"/>
  <c r="F30" i="102"/>
  <c r="F35" i="102"/>
  <c r="F41" i="102"/>
  <c r="F49" i="102"/>
  <c r="F60" i="102"/>
  <c r="F61" i="102"/>
  <c r="F62" i="102"/>
  <c r="F76" i="102"/>
  <c r="F77" i="102"/>
  <c r="F78" i="102"/>
  <c r="F92" i="102"/>
  <c r="F93" i="102"/>
  <c r="F94" i="102"/>
  <c r="F127" i="102"/>
  <c r="P5" i="102"/>
  <c r="F42" i="102"/>
  <c r="F50" i="102"/>
  <c r="F97" i="102"/>
  <c r="F98" i="102"/>
  <c r="F125" i="102"/>
  <c r="F135" i="102"/>
  <c r="F143" i="102"/>
  <c r="F7" i="102"/>
  <c r="F11" i="102"/>
  <c r="F15" i="102"/>
  <c r="F19" i="102"/>
  <c r="F23" i="102"/>
  <c r="F27" i="102"/>
  <c r="F31" i="102"/>
  <c r="F36" i="102"/>
  <c r="F43" i="102"/>
  <c r="F51" i="102"/>
  <c r="F64" i="102"/>
  <c r="F65" i="102"/>
  <c r="F66" i="102"/>
  <c r="F80" i="102"/>
  <c r="F81" i="102"/>
  <c r="F82" i="102"/>
  <c r="F99" i="102"/>
  <c r="F101" i="102"/>
  <c r="F102" i="102"/>
  <c r="F119" i="102"/>
  <c r="F121" i="102"/>
  <c r="F105" i="102"/>
  <c r="F106" i="102"/>
  <c r="F115" i="102"/>
  <c r="F117" i="102"/>
  <c r="F44" i="102"/>
  <c r="F52" i="102"/>
  <c r="F8" i="102"/>
  <c r="F12" i="102"/>
  <c r="F16" i="102"/>
  <c r="F20" i="102"/>
  <c r="F24" i="102"/>
  <c r="F28" i="102"/>
  <c r="F32" i="102"/>
  <c r="F37" i="102"/>
  <c r="F45" i="102"/>
  <c r="F53" i="102"/>
  <c r="F54" i="102"/>
  <c r="F68" i="102"/>
  <c r="F69" i="102"/>
  <c r="F70" i="102"/>
  <c r="F84" i="102"/>
  <c r="F85" i="102"/>
  <c r="F86" i="102"/>
  <c r="F107" i="102"/>
  <c r="F109" i="102"/>
  <c r="F111" i="102"/>
  <c r="F113" i="102"/>
  <c r="F46" i="102"/>
  <c r="F131" i="102"/>
  <c r="F139" i="102"/>
  <c r="F38" i="102"/>
  <c r="F5" i="102"/>
  <c r="F9" i="102"/>
  <c r="F13" i="102"/>
  <c r="F17" i="102"/>
  <c r="F21" i="102"/>
  <c r="F25" i="102"/>
  <c r="F29" i="102"/>
  <c r="F33" i="102"/>
  <c r="F39" i="102"/>
  <c r="F47" i="102"/>
  <c r="F56" i="102"/>
  <c r="F57" i="102"/>
  <c r="F58" i="102"/>
  <c r="F72" i="102"/>
  <c r="F73" i="102"/>
  <c r="F74" i="102"/>
  <c r="F88" i="102"/>
  <c r="F89" i="102"/>
  <c r="F90" i="102"/>
  <c r="F96" i="102"/>
  <c r="F100" i="102"/>
  <c r="F104" i="102"/>
  <c r="F108" i="102"/>
  <c r="F112" i="102"/>
  <c r="F116" i="102"/>
  <c r="F120" i="102"/>
  <c r="F124" i="102"/>
  <c r="F128" i="102"/>
  <c r="F132" i="102"/>
  <c r="F136" i="102"/>
  <c r="F140" i="102"/>
  <c r="F144" i="102"/>
  <c r="F148" i="102"/>
  <c r="F152" i="102"/>
  <c r="F156" i="102"/>
  <c r="F160" i="102"/>
  <c r="F164" i="102"/>
  <c r="F168" i="102"/>
  <c r="F173" i="102"/>
  <c r="F181" i="102"/>
  <c r="F189" i="102"/>
  <c r="F204" i="102"/>
  <c r="F220" i="102"/>
  <c r="F174" i="102"/>
  <c r="F175" i="102"/>
  <c r="F182" i="102"/>
  <c r="F183" i="102"/>
  <c r="F190" i="102"/>
  <c r="F191" i="102"/>
  <c r="F205" i="102"/>
  <c r="F206" i="102"/>
  <c r="F207" i="102"/>
  <c r="F221" i="102"/>
  <c r="F222" i="102"/>
  <c r="F223" i="102"/>
  <c r="F129" i="102"/>
  <c r="F133" i="102"/>
  <c r="F137" i="102"/>
  <c r="F141" i="102"/>
  <c r="F145" i="102"/>
  <c r="F149" i="102"/>
  <c r="F153" i="102"/>
  <c r="F157" i="102"/>
  <c r="F161" i="102"/>
  <c r="F165" i="102"/>
  <c r="F169" i="102"/>
  <c r="F176" i="102"/>
  <c r="F184" i="102"/>
  <c r="F192" i="102"/>
  <c r="F208" i="102"/>
  <c r="F224" i="102"/>
  <c r="F193" i="102"/>
  <c r="F194" i="102"/>
  <c r="F195" i="102"/>
  <c r="F209" i="102"/>
  <c r="F210" i="102"/>
  <c r="F211" i="102"/>
  <c r="F225" i="102"/>
  <c r="F226" i="102"/>
  <c r="F227" i="102"/>
  <c r="F241" i="102"/>
  <c r="F110" i="102"/>
  <c r="F114" i="102"/>
  <c r="F118" i="102"/>
  <c r="F122" i="102"/>
  <c r="F126" i="102"/>
  <c r="F130" i="102"/>
  <c r="F134" i="102"/>
  <c r="F138" i="102"/>
  <c r="F142" i="102"/>
  <c r="F146" i="102"/>
  <c r="F150" i="102"/>
  <c r="F154" i="102"/>
  <c r="F158" i="102"/>
  <c r="F162" i="102"/>
  <c r="F166" i="102"/>
  <c r="F170" i="102"/>
  <c r="F177" i="102"/>
  <c r="F185" i="102"/>
  <c r="F196" i="102"/>
  <c r="F212" i="102"/>
  <c r="F228" i="102"/>
  <c r="F171" i="102"/>
  <c r="F178" i="102"/>
  <c r="F179" i="102"/>
  <c r="F186" i="102"/>
  <c r="F187" i="102"/>
  <c r="F197" i="102"/>
  <c r="F198" i="102"/>
  <c r="F199" i="102"/>
  <c r="F213" i="102"/>
  <c r="F214" i="102"/>
  <c r="F215" i="102"/>
  <c r="F229" i="102"/>
  <c r="F230" i="102"/>
  <c r="F231" i="102"/>
  <c r="F237" i="102"/>
  <c r="F147" i="102"/>
  <c r="F151" i="102"/>
  <c r="F155" i="102"/>
  <c r="F159" i="102"/>
  <c r="F163" i="102"/>
  <c r="F167" i="102"/>
  <c r="F172" i="102"/>
  <c r="F180" i="102"/>
  <c r="F200" i="102"/>
  <c r="F216" i="102"/>
  <c r="F233" i="102"/>
  <c r="F201" i="102"/>
  <c r="F202" i="102"/>
  <c r="F203" i="102"/>
  <c r="F217" i="102"/>
  <c r="F218" i="102"/>
  <c r="F219" i="102"/>
  <c r="F314" i="102"/>
  <c r="F322" i="102"/>
  <c r="F330" i="102"/>
  <c r="F338" i="102"/>
  <c r="F346" i="102"/>
  <c r="F277" i="102"/>
  <c r="F281" i="102"/>
  <c r="F285" i="102"/>
  <c r="F289" i="102"/>
  <c r="F293" i="102"/>
  <c r="F297" i="102"/>
  <c r="F301" i="102"/>
  <c r="F399" i="102"/>
  <c r="F245" i="102"/>
  <c r="F249" i="102"/>
  <c r="F253" i="102"/>
  <c r="F257" i="102"/>
  <c r="F261" i="102"/>
  <c r="F265" i="102"/>
  <c r="F269" i="102"/>
  <c r="F273" i="102"/>
  <c r="F356" i="102"/>
  <c r="F352" i="102"/>
  <c r="F357" i="102"/>
  <c r="F366" i="102"/>
  <c r="F370" i="102"/>
  <c r="F395" i="102"/>
  <c r="F234" i="102"/>
  <c r="F238" i="102"/>
  <c r="F242" i="102"/>
  <c r="F246" i="102"/>
  <c r="F250" i="102"/>
  <c r="F254" i="102"/>
  <c r="F258" i="102"/>
  <c r="F262" i="102"/>
  <c r="F266" i="102"/>
  <c r="F270" i="102"/>
  <c r="F353" i="102"/>
  <c r="F354" i="102"/>
  <c r="F358" i="102"/>
  <c r="F359" i="102"/>
  <c r="F367" i="102"/>
  <c r="F368" i="102"/>
  <c r="F371" i="102"/>
  <c r="F372" i="102"/>
  <c r="F362" i="102"/>
  <c r="F363" i="102"/>
  <c r="F391" i="102"/>
  <c r="F235" i="102"/>
  <c r="F239" i="102"/>
  <c r="F243" i="102"/>
  <c r="F247" i="102"/>
  <c r="F251" i="102"/>
  <c r="F255" i="102"/>
  <c r="F259" i="102"/>
  <c r="F263" i="102"/>
  <c r="F267" i="102"/>
  <c r="F271" i="102"/>
  <c r="F403" i="102"/>
  <c r="F375" i="102"/>
  <c r="F379" i="102"/>
  <c r="F383" i="102"/>
  <c r="F387" i="102"/>
  <c r="F436" i="102"/>
  <c r="F443" i="102"/>
  <c r="F445" i="102"/>
  <c r="F454" i="102"/>
  <c r="F462" i="102"/>
  <c r="F470" i="102"/>
  <c r="F487" i="102"/>
  <c r="F513" i="102"/>
  <c r="F376" i="102"/>
  <c r="F380" i="102"/>
  <c r="F384" i="102"/>
  <c r="F388" i="102"/>
  <c r="F447" i="102"/>
  <c r="F455" i="102"/>
  <c r="F463" i="102"/>
  <c r="F471" i="102"/>
  <c r="F480" i="102"/>
  <c r="F504" i="102"/>
  <c r="F505" i="102"/>
  <c r="F524" i="102"/>
  <c r="F393" i="102"/>
  <c r="F397" i="102"/>
  <c r="F401" i="102"/>
  <c r="F405" i="102"/>
  <c r="F448" i="102"/>
  <c r="F456" i="102"/>
  <c r="F464" i="102"/>
  <c r="F472" i="102"/>
  <c r="G481" i="102"/>
  <c r="F506" i="102"/>
  <c r="F508" i="102"/>
  <c r="F516" i="102"/>
  <c r="F520" i="102"/>
  <c r="F360" i="102"/>
  <c r="F369" i="102"/>
  <c r="F373" i="102"/>
  <c r="F377" i="102"/>
  <c r="F381" i="102"/>
  <c r="F385" i="102"/>
  <c r="F389" i="102"/>
  <c r="F450" i="102"/>
  <c r="F458" i="102"/>
  <c r="F466" i="102"/>
  <c r="F483" i="102"/>
  <c r="F498" i="102"/>
  <c r="G513" i="102"/>
  <c r="F517" i="102"/>
  <c r="F476" i="102"/>
  <c r="G510" i="102"/>
  <c r="F514" i="102"/>
  <c r="F407" i="102"/>
  <c r="F411" i="102"/>
  <c r="F415" i="102"/>
  <c r="F419" i="102"/>
  <c r="F423" i="102"/>
  <c r="F427" i="102"/>
  <c r="F431" i="102"/>
  <c r="F435" i="102"/>
  <c r="F452" i="102"/>
  <c r="F460" i="102"/>
  <c r="F468" i="102"/>
  <c r="F478" i="102"/>
  <c r="F526" i="102"/>
  <c r="F527" i="102"/>
  <c r="F534" i="102"/>
  <c r="F535" i="102"/>
  <c r="F542" i="102"/>
  <c r="F543" i="102"/>
  <c r="F550" i="102"/>
  <c r="F551" i="102"/>
  <c r="F558" i="102"/>
  <c r="F559" i="102"/>
  <c r="F580" i="102"/>
  <c r="F589" i="102"/>
  <c r="F591" i="102"/>
  <c r="F571" i="102"/>
  <c r="F603" i="102"/>
  <c r="F572" i="102"/>
  <c r="F581" i="102"/>
  <c r="F583" i="102"/>
  <c r="F604" i="102"/>
  <c r="F440" i="102"/>
  <c r="F444" i="102"/>
  <c r="F485" i="102"/>
  <c r="F529" i="102"/>
  <c r="F537" i="102"/>
  <c r="F545" i="102"/>
  <c r="F553" i="102"/>
  <c r="F561" i="102"/>
  <c r="F563" i="102"/>
  <c r="F593" i="102"/>
  <c r="F595" i="102"/>
  <c r="F530" i="102"/>
  <c r="F531" i="102"/>
  <c r="F538" i="102"/>
  <c r="F539" i="102"/>
  <c r="F546" i="102"/>
  <c r="F547" i="102"/>
  <c r="F554" i="102"/>
  <c r="F555" i="102"/>
  <c r="F575" i="102"/>
  <c r="F607" i="102"/>
  <c r="F587" i="102"/>
  <c r="F565" i="102"/>
  <c r="F567" i="102"/>
  <c r="F588" i="102"/>
  <c r="F597" i="102"/>
  <c r="F599" i="102"/>
  <c r="F579" i="102"/>
  <c r="F562" i="102"/>
  <c r="F566" i="102"/>
  <c r="F570" i="102"/>
  <c r="F574" i="102"/>
  <c r="F578" i="102"/>
  <c r="F582" i="102"/>
  <c r="F586" i="102"/>
  <c r="F590" i="102"/>
  <c r="F594" i="102"/>
  <c r="F598" i="102"/>
  <c r="F602" i="102"/>
  <c r="F606" i="102"/>
  <c r="F610" i="102"/>
  <c r="M87" i="100" l="1"/>
  <c r="M248" i="100"/>
  <c r="M247" i="100"/>
  <c r="M246" i="100"/>
  <c r="M245" i="100"/>
  <c r="M244" i="100"/>
  <c r="M243" i="100"/>
  <c r="M242" i="100"/>
  <c r="M241" i="100"/>
  <c r="M240" i="100"/>
  <c r="M239" i="100"/>
  <c r="M238" i="100"/>
  <c r="M237" i="100"/>
  <c r="M236" i="100"/>
  <c r="M235" i="100"/>
  <c r="M234" i="100"/>
  <c r="M233" i="100"/>
  <c r="M232" i="100"/>
  <c r="M231" i="100"/>
  <c r="M230" i="100"/>
  <c r="M229" i="100"/>
  <c r="M228" i="100"/>
  <c r="M227" i="100"/>
  <c r="M226" i="100"/>
  <c r="M155" i="100"/>
  <c r="M145" i="100"/>
  <c r="M117" i="100"/>
  <c r="M116" i="100"/>
  <c r="M115" i="100"/>
  <c r="M114" i="100"/>
  <c r="M113" i="100"/>
  <c r="M112" i="100"/>
  <c r="M111" i="100"/>
  <c r="M110" i="100"/>
  <c r="M109" i="100"/>
  <c r="M108" i="100"/>
  <c r="M107" i="100"/>
  <c r="M106" i="100"/>
  <c r="M105" i="100"/>
  <c r="M104" i="100"/>
  <c r="M103" i="100"/>
  <c r="M102" i="100"/>
  <c r="M101" i="100"/>
  <c r="M100" i="100"/>
  <c r="M99" i="100"/>
  <c r="M98" i="100"/>
  <c r="M97" i="100"/>
  <c r="M96" i="100"/>
  <c r="M95" i="100"/>
  <c r="M94" i="100"/>
  <c r="M93" i="100"/>
  <c r="M92" i="100"/>
  <c r="M91" i="100"/>
  <c r="M90" i="100"/>
  <c r="M89" i="100"/>
  <c r="M88" i="100"/>
  <c r="M86" i="100"/>
  <c r="M85" i="100"/>
  <c r="M84" i="100"/>
  <c r="M83" i="100"/>
  <c r="M82" i="100"/>
  <c r="M81" i="100"/>
  <c r="M80" i="100"/>
  <c r="M79" i="100"/>
  <c r="M78" i="100"/>
  <c r="M77" i="100"/>
  <c r="M76" i="100"/>
  <c r="M75" i="100"/>
  <c r="M74" i="100"/>
  <c r="M73" i="100"/>
  <c r="M72" i="100"/>
  <c r="M71" i="100"/>
  <c r="M70" i="100"/>
  <c r="M69" i="100"/>
  <c r="M68" i="100"/>
  <c r="M67" i="100"/>
  <c r="M66" i="100"/>
  <c r="M65" i="100"/>
  <c r="M64" i="100"/>
  <c r="M63" i="100"/>
  <c r="M62" i="100"/>
  <c r="M61" i="100"/>
  <c r="M60" i="100"/>
  <c r="M59" i="100"/>
  <c r="M58" i="100"/>
  <c r="M57" i="100"/>
  <c r="M56" i="100"/>
  <c r="G482" i="100" l="1"/>
  <c r="M377" i="100" l="1"/>
  <c r="L489" i="100" l="1"/>
  <c r="G489" i="100" s="1"/>
  <c r="K357" i="100"/>
  <c r="N437" i="102" l="1"/>
  <c r="N430" i="102"/>
  <c r="N387" i="102"/>
  <c r="N379" i="102"/>
  <c r="N378" i="102"/>
  <c r="N405" i="102"/>
  <c r="N399" i="102"/>
  <c r="N398" i="102"/>
  <c r="N394" i="102"/>
  <c r="N393" i="102"/>
  <c r="N392" i="102"/>
  <c r="N388" i="102"/>
  <c r="N370" i="102"/>
  <c r="N349" i="102"/>
  <c r="N338" i="102"/>
  <c r="N328" i="102"/>
  <c r="N321" i="102"/>
  <c r="N312" i="102"/>
  <c r="N311" i="102"/>
  <c r="N310" i="102"/>
  <c r="N308" i="102"/>
  <c r="N271" i="102"/>
  <c r="N266" i="102"/>
  <c r="N257" i="102"/>
  <c r="N247" i="102"/>
  <c r="N245" i="102"/>
  <c r="N249" i="102"/>
  <c r="N165" i="102"/>
  <c r="N135" i="102"/>
  <c r="N134" i="102"/>
  <c r="N133" i="102"/>
  <c r="N132" i="102"/>
  <c r="N131" i="102"/>
  <c r="N130" i="102"/>
  <c r="N129" i="102"/>
  <c r="N128" i="102"/>
  <c r="N101" i="102"/>
  <c r="N97" i="102"/>
  <c r="N57" i="102"/>
  <c r="N123" i="102"/>
  <c r="N121" i="102"/>
  <c r="N120" i="102"/>
  <c r="N119" i="102"/>
  <c r="N117" i="102"/>
  <c r="N112" i="102"/>
  <c r="N111" i="102"/>
  <c r="N110" i="102"/>
  <c r="N106" i="102"/>
  <c r="N105" i="102"/>
  <c r="N104" i="102"/>
  <c r="N103" i="102"/>
  <c r="N102" i="102"/>
  <c r="N61" i="102"/>
  <c r="N109" i="102"/>
  <c r="N90" i="102"/>
  <c r="N71" i="102"/>
  <c r="N100" i="102"/>
  <c r="N99" i="102"/>
  <c r="N98" i="102"/>
  <c r="N96" i="102"/>
  <c r="N95" i="102"/>
  <c r="N94" i="102"/>
  <c r="N92" i="102"/>
  <c r="N88" i="102"/>
  <c r="N86" i="102"/>
  <c r="N85" i="102"/>
  <c r="N80" i="102"/>
  <c r="N79" i="102"/>
  <c r="N74" i="102"/>
  <c r="N72" i="102"/>
  <c r="N69" i="102"/>
  <c r="N68" i="102"/>
  <c r="N67" i="102"/>
  <c r="N66" i="102"/>
  <c r="N62" i="102"/>
  <c r="N58" i="102"/>
  <c r="N55" i="102"/>
  <c r="N54" i="102"/>
  <c r="N53" i="102"/>
  <c r="N52" i="102"/>
  <c r="N46" i="102"/>
  <c r="N23" i="102"/>
  <c r="N13" i="102"/>
  <c r="N19" i="102"/>
  <c r="N16" i="102" l="1"/>
  <c r="N206" i="102"/>
  <c r="N230" i="102"/>
  <c r="N248" i="102"/>
  <c r="N264" i="102"/>
  <c r="N341" i="102"/>
  <c r="N348" i="102"/>
  <c r="N358" i="102"/>
  <c r="N384" i="102"/>
  <c r="N365" i="102"/>
  <c r="N375" i="102"/>
  <c r="N386" i="102"/>
  <c r="N395" i="102"/>
  <c r="N404" i="102"/>
  <c r="N447" i="102"/>
  <c r="N452" i="102"/>
  <c r="N453" i="102"/>
  <c r="N459" i="102"/>
  <c r="N480" i="102"/>
  <c r="N487" i="102"/>
  <c r="N495" i="102"/>
  <c r="N499" i="102"/>
  <c r="N504" i="102"/>
  <c r="N508" i="102"/>
  <c r="N526" i="102"/>
  <c r="N551" i="102"/>
  <c r="N557" i="102"/>
  <c r="N560" i="102"/>
  <c r="N566" i="102"/>
  <c r="N571" i="102"/>
  <c r="N585" i="102"/>
  <c r="N596" i="102"/>
  <c r="N606" i="102"/>
  <c r="N8" i="102"/>
  <c r="N21" i="102"/>
  <c r="N26" i="102"/>
  <c r="N29" i="102"/>
  <c r="N34" i="102"/>
  <c r="N43" i="102"/>
  <c r="N77" i="102"/>
  <c r="N83" i="102"/>
  <c r="N87" i="102"/>
  <c r="N113" i="102"/>
  <c r="N137" i="102"/>
  <c r="N154" i="102"/>
  <c r="N162" i="102"/>
  <c r="N191" i="102"/>
  <c r="N199" i="102"/>
  <c r="N207" i="102"/>
  <c r="N215" i="102"/>
  <c r="N223" i="102"/>
  <c r="N231" i="102"/>
  <c r="N239" i="102"/>
  <c r="N270" i="102"/>
  <c r="N278" i="102"/>
  <c r="N286" i="102"/>
  <c r="N294" i="102"/>
  <c r="N299" i="102"/>
  <c r="N307" i="102"/>
  <c r="N317" i="102"/>
  <c r="N339" i="102"/>
  <c r="N331" i="102"/>
  <c r="N342" i="102"/>
  <c r="N359" i="102"/>
  <c r="N371" i="102"/>
  <c r="N396" i="102"/>
  <c r="N414" i="102"/>
  <c r="N421" i="102"/>
  <c r="N428" i="102"/>
  <c r="N439" i="102"/>
  <c r="N444" i="102"/>
  <c r="N448" i="102"/>
  <c r="N463" i="102"/>
  <c r="N488" i="102"/>
  <c r="N491" i="102"/>
  <c r="N500" i="102"/>
  <c r="N511" i="102"/>
  <c r="N533" i="102"/>
  <c r="N555" i="102"/>
  <c r="N558" i="102"/>
  <c r="N561" i="102"/>
  <c r="N567" i="102"/>
  <c r="N572" i="102"/>
  <c r="N582" i="102"/>
  <c r="N590" i="102"/>
  <c r="N593" i="102"/>
  <c r="N597" i="102"/>
  <c r="N76" i="102"/>
  <c r="N420" i="102"/>
  <c r="N5" i="102"/>
  <c r="N17" i="102"/>
  <c r="N39" i="102"/>
  <c r="N9" i="102"/>
  <c r="N27" i="102"/>
  <c r="N30" i="102"/>
  <c r="N44" i="102"/>
  <c r="N49" i="102"/>
  <c r="N78" i="102"/>
  <c r="N81" i="102"/>
  <c r="N84" i="102"/>
  <c r="N114" i="102"/>
  <c r="N159" i="102"/>
  <c r="N138" i="102"/>
  <c r="N140" i="102"/>
  <c r="N145" i="102"/>
  <c r="N156" i="102"/>
  <c r="N163" i="102"/>
  <c r="N192" i="102"/>
  <c r="N200" i="102"/>
  <c r="N208" i="102"/>
  <c r="N216" i="102"/>
  <c r="N224" i="102"/>
  <c r="N232" i="102"/>
  <c r="N240" i="102"/>
  <c r="N250" i="102"/>
  <c r="N279" i="102"/>
  <c r="N287" i="102"/>
  <c r="N300" i="102"/>
  <c r="N322" i="102"/>
  <c r="N350" i="102"/>
  <c r="N326" i="102"/>
  <c r="N332" i="102"/>
  <c r="N343" i="102"/>
  <c r="N352" i="102"/>
  <c r="N360" i="102"/>
  <c r="N380" i="102"/>
  <c r="N389" i="102"/>
  <c r="N422" i="102"/>
  <c r="N429" i="102"/>
  <c r="N440" i="102"/>
  <c r="N445" i="102"/>
  <c r="N449" i="102"/>
  <c r="N460" i="102"/>
  <c r="N464" i="102"/>
  <c r="N473" i="102"/>
  <c r="N489" i="102"/>
  <c r="N501" i="102"/>
  <c r="N505" i="102"/>
  <c r="N512" i="102"/>
  <c r="N520" i="102"/>
  <c r="N527" i="102"/>
  <c r="N556" i="102"/>
  <c r="N568" i="102"/>
  <c r="N573" i="102"/>
  <c r="N578" i="102"/>
  <c r="N586" i="102"/>
  <c r="N598" i="102"/>
  <c r="N602" i="102"/>
  <c r="N607" i="102"/>
  <c r="N397" i="102"/>
  <c r="N425" i="102"/>
  <c r="N18" i="102"/>
  <c r="N40" i="102"/>
  <c r="N22" i="102"/>
  <c r="N70" i="102"/>
  <c r="N115" i="102"/>
  <c r="N183" i="102"/>
  <c r="N141" i="102"/>
  <c r="N164" i="102"/>
  <c r="N181" i="102"/>
  <c r="N193" i="102"/>
  <c r="N201" i="102"/>
  <c r="N209" i="102"/>
  <c r="N217" i="102"/>
  <c r="N225" i="102"/>
  <c r="N233" i="102"/>
  <c r="N241" i="102"/>
  <c r="N251" i="102"/>
  <c r="N256" i="102"/>
  <c r="N265" i="102"/>
  <c r="N272" i="102"/>
  <c r="N280" i="102"/>
  <c r="N288" i="102"/>
  <c r="N301" i="102"/>
  <c r="N309" i="102"/>
  <c r="N323" i="102"/>
  <c r="N333" i="102"/>
  <c r="N344" i="102"/>
  <c r="N353" i="102"/>
  <c r="N391" i="102"/>
  <c r="N400" i="102"/>
  <c r="N376" i="102"/>
  <c r="N381" i="102"/>
  <c r="N390" i="102"/>
  <c r="N415" i="102"/>
  <c r="N423" i="102"/>
  <c r="N427" i="102"/>
  <c r="N450" i="102"/>
  <c r="N451" i="102"/>
  <c r="N454" i="102"/>
  <c r="N461" i="102"/>
  <c r="N462" i="102"/>
  <c r="N465" i="102"/>
  <c r="N474" i="102"/>
  <c r="N479" i="102"/>
  <c r="N502" i="102"/>
  <c r="N506" i="102"/>
  <c r="N513" i="102"/>
  <c r="N534" i="102"/>
  <c r="N569" i="102"/>
  <c r="N574" i="102"/>
  <c r="N608" i="102"/>
  <c r="N38" i="102"/>
  <c r="N45" i="102"/>
  <c r="N285" i="102"/>
  <c r="N298" i="102"/>
  <c r="N320" i="102"/>
  <c r="N351" i="102"/>
  <c r="N413" i="102"/>
  <c r="N47" i="102"/>
  <c r="N20" i="102"/>
  <c r="N28" i="102"/>
  <c r="N31" i="102"/>
  <c r="N35" i="102"/>
  <c r="N37" i="102"/>
  <c r="N93" i="102"/>
  <c r="N107" i="102"/>
  <c r="N116" i="102"/>
  <c r="N122" i="102"/>
  <c r="N125" i="102"/>
  <c r="N136" i="102"/>
  <c r="N173" i="102"/>
  <c r="N184" i="102"/>
  <c r="N142" i="102"/>
  <c r="N150" i="102"/>
  <c r="N155" i="102"/>
  <c r="N157" i="102"/>
  <c r="N179" i="102"/>
  <c r="N182" i="102"/>
  <c r="N194" i="102"/>
  <c r="N202" i="102"/>
  <c r="N210" i="102"/>
  <c r="N218" i="102"/>
  <c r="N226" i="102"/>
  <c r="N234" i="102"/>
  <c r="N243" i="102"/>
  <c r="N273" i="102"/>
  <c r="N281" i="102"/>
  <c r="N289" i="102"/>
  <c r="N295" i="102"/>
  <c r="N324" i="102"/>
  <c r="N330" i="102"/>
  <c r="N327" i="102"/>
  <c r="N354" i="102"/>
  <c r="N361" i="102"/>
  <c r="N366" i="102"/>
  <c r="N374" i="102"/>
  <c r="N382" i="102"/>
  <c r="N416" i="102"/>
  <c r="N424" i="102"/>
  <c r="N426" i="102"/>
  <c r="N431" i="102"/>
  <c r="N441" i="102"/>
  <c r="N446" i="102"/>
  <c r="N455" i="102"/>
  <c r="N466" i="102"/>
  <c r="N469" i="102"/>
  <c r="N481" i="102"/>
  <c r="N492" i="102"/>
  <c r="N503" i="102"/>
  <c r="N515" i="102"/>
  <c r="N524" i="102"/>
  <c r="N528" i="102"/>
  <c r="N559" i="102"/>
  <c r="N575" i="102"/>
  <c r="N579" i="102"/>
  <c r="N587" i="102"/>
  <c r="N594" i="102"/>
  <c r="N599" i="102"/>
  <c r="N609" i="102"/>
  <c r="N124" i="102"/>
  <c r="N242" i="102"/>
  <c r="N147" i="102"/>
  <c r="N190" i="102"/>
  <c r="N214" i="102"/>
  <c r="N238" i="102"/>
  <c r="N255" i="102"/>
  <c r="N269" i="102"/>
  <c r="N293" i="102"/>
  <c r="N306" i="102"/>
  <c r="N316" i="102"/>
  <c r="N329" i="102"/>
  <c r="N337" i="102"/>
  <c r="N48" i="102"/>
  <c r="N24" i="102"/>
  <c r="N51" i="102"/>
  <c r="N59" i="102"/>
  <c r="N73" i="102"/>
  <c r="N82" i="102"/>
  <c r="N65" i="102"/>
  <c r="N108" i="102"/>
  <c r="N168" i="102"/>
  <c r="N174" i="102"/>
  <c r="N185" i="102"/>
  <c r="N139" i="102"/>
  <c r="N146" i="102"/>
  <c r="N167" i="102"/>
  <c r="N187" i="102"/>
  <c r="N195" i="102"/>
  <c r="N203" i="102"/>
  <c r="N211" i="102"/>
  <c r="N219" i="102"/>
  <c r="N227" i="102"/>
  <c r="N235" i="102"/>
  <c r="N244" i="102"/>
  <c r="N246" i="102"/>
  <c r="N252" i="102"/>
  <c r="N261" i="102"/>
  <c r="N274" i="102"/>
  <c r="N282" i="102"/>
  <c r="N290" i="102"/>
  <c r="N296" i="102"/>
  <c r="N313" i="102"/>
  <c r="N325" i="102"/>
  <c r="N334" i="102"/>
  <c r="N345" i="102"/>
  <c r="N355" i="102"/>
  <c r="N362" i="102"/>
  <c r="N367" i="102"/>
  <c r="N377" i="102"/>
  <c r="N417" i="102"/>
  <c r="N432" i="102"/>
  <c r="N436" i="102"/>
  <c r="N456" i="102"/>
  <c r="N470" i="102"/>
  <c r="N475" i="102"/>
  <c r="N484" i="102"/>
  <c r="N477" i="102"/>
  <c r="N483" i="102"/>
  <c r="N493" i="102"/>
  <c r="N496" i="102"/>
  <c r="N563" i="102"/>
  <c r="N517" i="102"/>
  <c r="N530" i="102"/>
  <c r="N552" i="102"/>
  <c r="N562" i="102"/>
  <c r="N570" i="102"/>
  <c r="N576" i="102"/>
  <c r="N583" i="102"/>
  <c r="N588" i="102"/>
  <c r="N591" i="102"/>
  <c r="N610" i="102"/>
  <c r="N6" i="102"/>
  <c r="N10" i="102"/>
  <c r="N14" i="102"/>
  <c r="N25" i="102"/>
  <c r="N41" i="102"/>
  <c r="N60" i="102"/>
  <c r="N89" i="102"/>
  <c r="N118" i="102"/>
  <c r="N126" i="102"/>
  <c r="N169" i="102"/>
  <c r="N175" i="102"/>
  <c r="N143" i="102"/>
  <c r="N151" i="102"/>
  <c r="N153" i="102"/>
  <c r="N180" i="102"/>
  <c r="N188" i="102"/>
  <c r="N196" i="102"/>
  <c r="N204" i="102"/>
  <c r="N212" i="102"/>
  <c r="N220" i="102"/>
  <c r="N228" i="102"/>
  <c r="N236" i="102"/>
  <c r="N259" i="102"/>
  <c r="N262" i="102"/>
  <c r="N268" i="102"/>
  <c r="N275" i="102"/>
  <c r="N283" i="102"/>
  <c r="N291" i="102"/>
  <c r="N297" i="102"/>
  <c r="N302" i="102"/>
  <c r="N304" i="102"/>
  <c r="N314" i="102"/>
  <c r="N318" i="102"/>
  <c r="N340" i="102"/>
  <c r="N335" i="102"/>
  <c r="N346" i="102"/>
  <c r="N356" i="102"/>
  <c r="N406" i="102"/>
  <c r="N364" i="102"/>
  <c r="N368" i="102"/>
  <c r="N412" i="102"/>
  <c r="N418" i="102"/>
  <c r="N433" i="102"/>
  <c r="N434" i="102"/>
  <c r="N443" i="102"/>
  <c r="N457" i="102"/>
  <c r="N476" i="102"/>
  <c r="N485" i="102"/>
  <c r="N478" i="102"/>
  <c r="N490" i="102"/>
  <c r="N497" i="102"/>
  <c r="N509" i="102"/>
  <c r="N518" i="102"/>
  <c r="N525" i="102"/>
  <c r="N531" i="102"/>
  <c r="N535" i="102"/>
  <c r="N549" i="102"/>
  <c r="N553" i="102"/>
  <c r="N564" i="102"/>
  <c r="N580" i="102"/>
  <c r="N584" i="102"/>
  <c r="N589" i="102"/>
  <c r="N592" i="102"/>
  <c r="N595" i="102"/>
  <c r="N600" i="102"/>
  <c r="N12" i="102"/>
  <c r="N33" i="102"/>
  <c r="N161" i="102"/>
  <c r="N198" i="102"/>
  <c r="N222" i="102"/>
  <c r="N253" i="102"/>
  <c r="N277" i="102"/>
  <c r="N7" i="102"/>
  <c r="N11" i="102"/>
  <c r="N15" i="102"/>
  <c r="N32" i="102"/>
  <c r="N36" i="102"/>
  <c r="N42" i="102"/>
  <c r="N56" i="102"/>
  <c r="N75" i="102"/>
  <c r="N91" i="102"/>
  <c r="N127" i="102"/>
  <c r="N158" i="102"/>
  <c r="N176" i="102"/>
  <c r="N186" i="102"/>
  <c r="N144" i="102"/>
  <c r="N152" i="102"/>
  <c r="N160" i="102"/>
  <c r="N172" i="102"/>
  <c r="N189" i="102"/>
  <c r="N197" i="102"/>
  <c r="N205" i="102"/>
  <c r="N213" i="102"/>
  <c r="N221" i="102"/>
  <c r="N229" i="102"/>
  <c r="N237" i="102"/>
  <c r="N254" i="102"/>
  <c r="N258" i="102"/>
  <c r="N260" i="102"/>
  <c r="N263" i="102"/>
  <c r="N267" i="102"/>
  <c r="N276" i="102"/>
  <c r="N284" i="102"/>
  <c r="N292" i="102"/>
  <c r="N303" i="102"/>
  <c r="N305" i="102"/>
  <c r="N315" i="102"/>
  <c r="N319" i="102"/>
  <c r="N336" i="102"/>
  <c r="N347" i="102"/>
  <c r="N357" i="102"/>
  <c r="N363" i="102"/>
  <c r="N407" i="102"/>
  <c r="N411" i="102"/>
  <c r="N369" i="102"/>
  <c r="N385" i="102"/>
  <c r="N419" i="102"/>
  <c r="N435" i="102"/>
  <c r="N438" i="102"/>
  <c r="N458" i="102"/>
  <c r="N468" i="102"/>
  <c r="N486" i="102"/>
  <c r="N494" i="102"/>
  <c r="N498" i="102"/>
  <c r="N507" i="102"/>
  <c r="N510" i="102"/>
  <c r="N519" i="102"/>
  <c r="N536" i="102"/>
  <c r="N550" i="102"/>
  <c r="N554" i="102"/>
  <c r="N565" i="102"/>
  <c r="N577" i="102"/>
  <c r="N581" i="102"/>
  <c r="N601" i="102"/>
  <c r="N605" i="102"/>
  <c r="N678" i="100"/>
  <c r="M678" i="100"/>
  <c r="L678" i="100"/>
  <c r="G678" i="100" s="1"/>
  <c r="K678" i="100"/>
  <c r="J678" i="100"/>
  <c r="E678" i="100"/>
  <c r="Q678" i="100" s="1"/>
  <c r="N677" i="100"/>
  <c r="M677" i="100"/>
  <c r="L677" i="100"/>
  <c r="G677" i="100" s="1"/>
  <c r="K677" i="100"/>
  <c r="J677" i="100"/>
  <c r="E677" i="100"/>
  <c r="Q677" i="100" s="1"/>
  <c r="N676" i="100"/>
  <c r="M676" i="100"/>
  <c r="L676" i="100"/>
  <c r="G676" i="100" s="1"/>
  <c r="K676" i="100"/>
  <c r="J676" i="100"/>
  <c r="E676" i="100"/>
  <c r="Q676" i="100" s="1"/>
  <c r="N675" i="100"/>
  <c r="M675" i="100"/>
  <c r="L675" i="100"/>
  <c r="G675" i="100" s="1"/>
  <c r="K675" i="100"/>
  <c r="J675" i="100"/>
  <c r="E675" i="100"/>
  <c r="Q675" i="100" s="1"/>
  <c r="N674" i="100"/>
  <c r="M674" i="100"/>
  <c r="L674" i="100"/>
  <c r="G674" i="100" s="1"/>
  <c r="K674" i="100"/>
  <c r="J674" i="100"/>
  <c r="E674" i="100"/>
  <c r="Q674" i="100" s="1"/>
  <c r="N673" i="100"/>
  <c r="M673" i="100"/>
  <c r="L673" i="100"/>
  <c r="G673" i="100" s="1"/>
  <c r="K673" i="100"/>
  <c r="J673" i="100"/>
  <c r="E673" i="100"/>
  <c r="Q673" i="100" s="1"/>
  <c r="N672" i="100"/>
  <c r="M672" i="100"/>
  <c r="L672" i="100"/>
  <c r="G672" i="100" s="1"/>
  <c r="K672" i="100"/>
  <c r="J672" i="100"/>
  <c r="E672" i="100"/>
  <c r="Q672" i="100" s="1"/>
  <c r="N671" i="100"/>
  <c r="M671" i="100"/>
  <c r="L671" i="100"/>
  <c r="G671" i="100" s="1"/>
  <c r="K671" i="100"/>
  <c r="J671" i="100"/>
  <c r="E671" i="100"/>
  <c r="Q671" i="100" s="1"/>
  <c r="N670" i="100"/>
  <c r="M670" i="100"/>
  <c r="L670" i="100"/>
  <c r="G670" i="100" s="1"/>
  <c r="K670" i="100"/>
  <c r="J670" i="100"/>
  <c r="E670" i="100"/>
  <c r="Q670" i="100" s="1"/>
  <c r="N669" i="100"/>
  <c r="M669" i="100"/>
  <c r="L669" i="100"/>
  <c r="G669" i="100" s="1"/>
  <c r="K669" i="100"/>
  <c r="J669" i="100"/>
  <c r="E669" i="100"/>
  <c r="Q669" i="100" s="1"/>
  <c r="N668" i="100"/>
  <c r="M668" i="100"/>
  <c r="L668" i="100"/>
  <c r="G668" i="100" s="1"/>
  <c r="K668" i="100"/>
  <c r="J668" i="100"/>
  <c r="E668" i="100"/>
  <c r="Q668" i="100" s="1"/>
  <c r="N667" i="100"/>
  <c r="M667" i="100"/>
  <c r="L667" i="100"/>
  <c r="G667" i="100" s="1"/>
  <c r="K667" i="100"/>
  <c r="J667" i="100"/>
  <c r="E667" i="100"/>
  <c r="Q667" i="100" s="1"/>
  <c r="N666" i="100"/>
  <c r="M666" i="100"/>
  <c r="L666" i="100"/>
  <c r="G666" i="100" s="1"/>
  <c r="K666" i="100"/>
  <c r="J666" i="100"/>
  <c r="E666" i="100"/>
  <c r="Q666" i="100" s="1"/>
  <c r="N665" i="100"/>
  <c r="M665" i="100"/>
  <c r="L665" i="100"/>
  <c r="G665" i="100" s="1"/>
  <c r="K665" i="100"/>
  <c r="J665" i="100"/>
  <c r="E665" i="100"/>
  <c r="Q665" i="100" s="1"/>
  <c r="N664" i="100"/>
  <c r="M664" i="100"/>
  <c r="L664" i="100"/>
  <c r="G664" i="100" s="1"/>
  <c r="K664" i="100"/>
  <c r="J664" i="100"/>
  <c r="E664" i="100"/>
  <c r="Q664" i="100" s="1"/>
  <c r="N663" i="100"/>
  <c r="M663" i="100"/>
  <c r="L663" i="100"/>
  <c r="G663" i="100" s="1"/>
  <c r="K663" i="100"/>
  <c r="J663" i="100"/>
  <c r="E663" i="100"/>
  <c r="Q663" i="100" s="1"/>
  <c r="N662" i="100"/>
  <c r="M662" i="100"/>
  <c r="L662" i="100"/>
  <c r="G662" i="100" s="1"/>
  <c r="K662" i="100"/>
  <c r="J662" i="100"/>
  <c r="E662" i="100"/>
  <c r="Q662" i="100" s="1"/>
  <c r="N661" i="100"/>
  <c r="M661" i="100"/>
  <c r="L661" i="100"/>
  <c r="G661" i="100" s="1"/>
  <c r="K661" i="100"/>
  <c r="J661" i="100"/>
  <c r="E661" i="100"/>
  <c r="Q661" i="100" s="1"/>
  <c r="N660" i="100"/>
  <c r="M660" i="100"/>
  <c r="L660" i="100"/>
  <c r="G660" i="100" s="1"/>
  <c r="K660" i="100"/>
  <c r="J660" i="100"/>
  <c r="E660" i="100"/>
  <c r="Q660" i="100" s="1"/>
  <c r="N659" i="100"/>
  <c r="M659" i="100"/>
  <c r="L659" i="100"/>
  <c r="G659" i="100" s="1"/>
  <c r="K659" i="100"/>
  <c r="J659" i="100"/>
  <c r="E659" i="100"/>
  <c r="Q659" i="100" s="1"/>
  <c r="N658" i="100"/>
  <c r="M658" i="100"/>
  <c r="L658" i="100"/>
  <c r="G658" i="100" s="1"/>
  <c r="K658" i="100"/>
  <c r="J658" i="100"/>
  <c r="E658" i="100"/>
  <c r="Q658" i="100" s="1"/>
  <c r="N657" i="100"/>
  <c r="M657" i="100"/>
  <c r="L657" i="100"/>
  <c r="G657" i="100" s="1"/>
  <c r="K657" i="100"/>
  <c r="J657" i="100"/>
  <c r="E657" i="100"/>
  <c r="Q657" i="100" s="1"/>
  <c r="N656" i="100"/>
  <c r="M656" i="100"/>
  <c r="L656" i="100"/>
  <c r="G656" i="100" s="1"/>
  <c r="K656" i="100"/>
  <c r="J656" i="100"/>
  <c r="E656" i="100"/>
  <c r="Q656" i="100" s="1"/>
  <c r="N655" i="100"/>
  <c r="M655" i="100"/>
  <c r="L655" i="100"/>
  <c r="G655" i="100" s="1"/>
  <c r="K655" i="100"/>
  <c r="J655" i="100"/>
  <c r="E655" i="100"/>
  <c r="Q655" i="100" s="1"/>
  <c r="N654" i="100"/>
  <c r="M654" i="100"/>
  <c r="L654" i="100"/>
  <c r="G654" i="100" s="1"/>
  <c r="K654" i="100"/>
  <c r="J654" i="100"/>
  <c r="E654" i="100"/>
  <c r="Q654" i="100" s="1"/>
  <c r="N653" i="100"/>
  <c r="M653" i="100"/>
  <c r="L653" i="100"/>
  <c r="G653" i="100" s="1"/>
  <c r="K653" i="100"/>
  <c r="J653" i="100"/>
  <c r="E653" i="100"/>
  <c r="Q653" i="100" s="1"/>
  <c r="N652" i="100"/>
  <c r="M652" i="100"/>
  <c r="L652" i="100"/>
  <c r="G652" i="100" s="1"/>
  <c r="K652" i="100"/>
  <c r="J652" i="100"/>
  <c r="E652" i="100"/>
  <c r="Q652" i="100" s="1"/>
  <c r="N651" i="100"/>
  <c r="M651" i="100"/>
  <c r="L651" i="100"/>
  <c r="G651" i="100" s="1"/>
  <c r="K651" i="100"/>
  <c r="J651" i="100"/>
  <c r="E651" i="100"/>
  <c r="Q651" i="100" s="1"/>
  <c r="N650" i="100"/>
  <c r="M650" i="100"/>
  <c r="L650" i="100"/>
  <c r="G650" i="100" s="1"/>
  <c r="K650" i="100"/>
  <c r="J650" i="100"/>
  <c r="E650" i="100"/>
  <c r="Q650" i="100" s="1"/>
  <c r="N649" i="100"/>
  <c r="M649" i="100"/>
  <c r="L649" i="100"/>
  <c r="G649" i="100" s="1"/>
  <c r="K649" i="100"/>
  <c r="J649" i="100"/>
  <c r="E649" i="100"/>
  <c r="Q649" i="100" s="1"/>
  <c r="N648" i="100"/>
  <c r="M648" i="100"/>
  <c r="L648" i="100"/>
  <c r="G648" i="100" s="1"/>
  <c r="K648" i="100"/>
  <c r="J648" i="100"/>
  <c r="E648" i="100"/>
  <c r="Q648" i="100" s="1"/>
  <c r="N647" i="100"/>
  <c r="M647" i="100"/>
  <c r="L647" i="100"/>
  <c r="G647" i="100" s="1"/>
  <c r="K647" i="100"/>
  <c r="J647" i="100"/>
  <c r="E647" i="100"/>
  <c r="Q647" i="100" s="1"/>
  <c r="N646" i="100"/>
  <c r="L646" i="100"/>
  <c r="K646" i="100"/>
  <c r="J646" i="100"/>
  <c r="E646" i="100"/>
  <c r="Q646" i="100" s="1"/>
  <c r="N645" i="100"/>
  <c r="L645" i="100"/>
  <c r="K645" i="100"/>
  <c r="J645" i="100"/>
  <c r="E645" i="100"/>
  <c r="Q645" i="100" s="1"/>
  <c r="N644" i="100"/>
  <c r="L644" i="100"/>
  <c r="K644" i="100"/>
  <c r="J644" i="100"/>
  <c r="E644" i="100"/>
  <c r="Q644" i="100" s="1"/>
  <c r="N643" i="100"/>
  <c r="L643" i="100"/>
  <c r="G643" i="100" s="1"/>
  <c r="K643" i="100"/>
  <c r="J643" i="100"/>
  <c r="E643" i="100"/>
  <c r="Q643" i="100" s="1"/>
  <c r="N642" i="100"/>
  <c r="L642" i="100"/>
  <c r="G642" i="100" s="1"/>
  <c r="K642" i="100"/>
  <c r="J642" i="100"/>
  <c r="E642" i="100"/>
  <c r="Q642" i="100" s="1"/>
  <c r="N641" i="100"/>
  <c r="L641" i="100"/>
  <c r="K641" i="100"/>
  <c r="J641" i="100"/>
  <c r="E641" i="100"/>
  <c r="Q641" i="100" s="1"/>
  <c r="N640" i="100"/>
  <c r="L640" i="100"/>
  <c r="K640" i="100"/>
  <c r="J640" i="100"/>
  <c r="E640" i="100"/>
  <c r="Q640" i="100" s="1"/>
  <c r="N639" i="100"/>
  <c r="L639" i="100"/>
  <c r="K639" i="100"/>
  <c r="J639" i="100"/>
  <c r="E639" i="100"/>
  <c r="Q639" i="100" s="1"/>
  <c r="N638" i="100"/>
  <c r="L638" i="100"/>
  <c r="K638" i="100"/>
  <c r="J638" i="100"/>
  <c r="E638" i="100"/>
  <c r="Q638" i="100" s="1"/>
  <c r="N637" i="100"/>
  <c r="L637" i="100"/>
  <c r="K637" i="100"/>
  <c r="J637" i="100"/>
  <c r="E637" i="100"/>
  <c r="Q637" i="100" s="1"/>
  <c r="N636" i="100"/>
  <c r="L636" i="100"/>
  <c r="K636" i="100"/>
  <c r="J636" i="100"/>
  <c r="E636" i="100"/>
  <c r="Q636" i="100" s="1"/>
  <c r="N635" i="100"/>
  <c r="M635" i="100"/>
  <c r="L635" i="100"/>
  <c r="G635" i="100" s="1"/>
  <c r="K635" i="100"/>
  <c r="J635" i="100"/>
  <c r="E635" i="100"/>
  <c r="Q635" i="100" s="1"/>
  <c r="N634" i="100"/>
  <c r="M634" i="100"/>
  <c r="L634" i="100"/>
  <c r="G634" i="100" s="1"/>
  <c r="K634" i="100"/>
  <c r="J634" i="100"/>
  <c r="E634" i="100"/>
  <c r="Q634" i="100" s="1"/>
  <c r="N633" i="100"/>
  <c r="M633" i="100"/>
  <c r="L633" i="100"/>
  <c r="G633" i="100" s="1"/>
  <c r="K633" i="100"/>
  <c r="J633" i="100"/>
  <c r="E633" i="100"/>
  <c r="Q633" i="100" s="1"/>
  <c r="N632" i="100"/>
  <c r="M632" i="100"/>
  <c r="L632" i="100"/>
  <c r="G632" i="100" s="1"/>
  <c r="K632" i="100"/>
  <c r="J632" i="100"/>
  <c r="E632" i="100"/>
  <c r="Q632" i="100" s="1"/>
  <c r="N631" i="100"/>
  <c r="M631" i="100"/>
  <c r="L631" i="100"/>
  <c r="G631" i="100" s="1"/>
  <c r="K631" i="100"/>
  <c r="J631" i="100"/>
  <c r="E631" i="100"/>
  <c r="Q631" i="100" s="1"/>
  <c r="N630" i="100"/>
  <c r="M630" i="100"/>
  <c r="L630" i="100"/>
  <c r="G630" i="100" s="1"/>
  <c r="K630" i="100"/>
  <c r="J630" i="100"/>
  <c r="E630" i="100"/>
  <c r="Q630" i="100" s="1"/>
  <c r="N629" i="100"/>
  <c r="M629" i="100"/>
  <c r="L629" i="100"/>
  <c r="G629" i="100" s="1"/>
  <c r="K629" i="100"/>
  <c r="J629" i="100"/>
  <c r="E629" i="100"/>
  <c r="Q629" i="100" s="1"/>
  <c r="N628" i="100"/>
  <c r="M628" i="100"/>
  <c r="L628" i="100"/>
  <c r="G628" i="100" s="1"/>
  <c r="K628" i="100"/>
  <c r="J628" i="100"/>
  <c r="E628" i="100"/>
  <c r="Q628" i="100" s="1"/>
  <c r="N627" i="100"/>
  <c r="M627" i="100"/>
  <c r="L627" i="100"/>
  <c r="G627" i="100" s="1"/>
  <c r="K627" i="100"/>
  <c r="J627" i="100"/>
  <c r="E627" i="100"/>
  <c r="Q627" i="100" s="1"/>
  <c r="N626" i="100"/>
  <c r="M626" i="100"/>
  <c r="L626" i="100"/>
  <c r="G626" i="100" s="1"/>
  <c r="K626" i="100"/>
  <c r="J626" i="100"/>
  <c r="E626" i="100"/>
  <c r="Q626" i="100" s="1"/>
  <c r="N625" i="100"/>
  <c r="M625" i="100"/>
  <c r="L625" i="100"/>
  <c r="G625" i="100" s="1"/>
  <c r="K625" i="100"/>
  <c r="J625" i="100"/>
  <c r="E625" i="100"/>
  <c r="Q625" i="100" s="1"/>
  <c r="N624" i="100"/>
  <c r="L624" i="100"/>
  <c r="K624" i="100"/>
  <c r="J624" i="100"/>
  <c r="E624" i="100"/>
  <c r="Q624" i="100" s="1"/>
  <c r="N623" i="100"/>
  <c r="L623" i="100"/>
  <c r="G623" i="100" s="1"/>
  <c r="K623" i="100"/>
  <c r="J623" i="100"/>
  <c r="E623" i="100"/>
  <c r="Q623" i="100" s="1"/>
  <c r="N622" i="100"/>
  <c r="L622" i="100"/>
  <c r="G622" i="100" s="1"/>
  <c r="K622" i="100"/>
  <c r="J622" i="100"/>
  <c r="E622" i="100"/>
  <c r="Q622" i="100" s="1"/>
  <c r="N621" i="100"/>
  <c r="M621" i="100"/>
  <c r="L621" i="100"/>
  <c r="G621" i="100" s="1"/>
  <c r="K621" i="100"/>
  <c r="J621" i="100"/>
  <c r="E621" i="100"/>
  <c r="Q621" i="100" s="1"/>
  <c r="N620" i="100"/>
  <c r="M620" i="100"/>
  <c r="L620" i="100"/>
  <c r="G620" i="100" s="1"/>
  <c r="K620" i="100"/>
  <c r="J620" i="100"/>
  <c r="E620" i="100"/>
  <c r="Q620" i="100" s="1"/>
  <c r="N619" i="100"/>
  <c r="L619" i="100"/>
  <c r="G619" i="100" s="1"/>
  <c r="K619" i="100"/>
  <c r="J619" i="100"/>
  <c r="E619" i="100"/>
  <c r="Q619" i="100" s="1"/>
  <c r="N618" i="100"/>
  <c r="M618" i="100"/>
  <c r="L618" i="100"/>
  <c r="G618" i="100" s="1"/>
  <c r="K618" i="100"/>
  <c r="J618" i="100"/>
  <c r="E618" i="100"/>
  <c r="Q618" i="100" s="1"/>
  <c r="N617" i="100"/>
  <c r="M617" i="100"/>
  <c r="L617" i="100"/>
  <c r="G617" i="100" s="1"/>
  <c r="K617" i="100"/>
  <c r="J617" i="100"/>
  <c r="E617" i="100"/>
  <c r="Q617" i="100" s="1"/>
  <c r="N616" i="100"/>
  <c r="M616" i="100"/>
  <c r="L616" i="100"/>
  <c r="G616" i="100" s="1"/>
  <c r="K616" i="100"/>
  <c r="J616" i="100"/>
  <c r="E616" i="100"/>
  <c r="Q616" i="100" s="1"/>
  <c r="N615" i="100"/>
  <c r="M615" i="100"/>
  <c r="L615" i="100"/>
  <c r="G615" i="100" s="1"/>
  <c r="K615" i="100"/>
  <c r="J615" i="100"/>
  <c r="E615" i="100"/>
  <c r="Q615" i="100" s="1"/>
  <c r="N614" i="100"/>
  <c r="M614" i="100"/>
  <c r="L614" i="100"/>
  <c r="G614" i="100" s="1"/>
  <c r="K614" i="100"/>
  <c r="J614" i="100"/>
  <c r="E614" i="100"/>
  <c r="Q614" i="100" s="1"/>
  <c r="N613" i="100"/>
  <c r="M613" i="100"/>
  <c r="L613" i="100"/>
  <c r="G613" i="100" s="1"/>
  <c r="K613" i="100"/>
  <c r="J613" i="100"/>
  <c r="E613" i="100"/>
  <c r="Q613" i="100" s="1"/>
  <c r="N612" i="100"/>
  <c r="M612" i="100"/>
  <c r="L612" i="100"/>
  <c r="G612" i="100" s="1"/>
  <c r="K612" i="100"/>
  <c r="J612" i="100"/>
  <c r="E612" i="100"/>
  <c r="Q612" i="100" s="1"/>
  <c r="N611" i="100"/>
  <c r="M611" i="100"/>
  <c r="L611" i="100"/>
  <c r="G611" i="100" s="1"/>
  <c r="K611" i="100"/>
  <c r="J611" i="100"/>
  <c r="E611" i="100"/>
  <c r="Q611" i="100" s="1"/>
  <c r="N610" i="100"/>
  <c r="M610" i="100"/>
  <c r="L610" i="100"/>
  <c r="G610" i="100" s="1"/>
  <c r="K610" i="100"/>
  <c r="J610" i="100"/>
  <c r="E610" i="100"/>
  <c r="Q610" i="100" s="1"/>
  <c r="N609" i="100"/>
  <c r="M609" i="100"/>
  <c r="L609" i="100"/>
  <c r="G609" i="100" s="1"/>
  <c r="K609" i="100"/>
  <c r="J609" i="100"/>
  <c r="E609" i="100"/>
  <c r="Q609" i="100" s="1"/>
  <c r="N608" i="100"/>
  <c r="M608" i="100"/>
  <c r="L608" i="100"/>
  <c r="G608" i="100" s="1"/>
  <c r="K608" i="100"/>
  <c r="J608" i="100"/>
  <c r="E608" i="100"/>
  <c r="Q608" i="100" s="1"/>
  <c r="N607" i="100"/>
  <c r="M607" i="100"/>
  <c r="L607" i="100"/>
  <c r="G607" i="100" s="1"/>
  <c r="K607" i="100"/>
  <c r="J607" i="100"/>
  <c r="E607" i="100"/>
  <c r="Q607" i="100" s="1"/>
  <c r="N606" i="100"/>
  <c r="M606" i="100"/>
  <c r="L606" i="100"/>
  <c r="G606" i="100" s="1"/>
  <c r="K606" i="100"/>
  <c r="J606" i="100"/>
  <c r="E606" i="100"/>
  <c r="Q606" i="100" s="1"/>
  <c r="N605" i="100"/>
  <c r="M605" i="100"/>
  <c r="L605" i="100"/>
  <c r="G605" i="100" s="1"/>
  <c r="K605" i="100"/>
  <c r="J605" i="100"/>
  <c r="E605" i="100"/>
  <c r="Q605" i="100" s="1"/>
  <c r="N604" i="100"/>
  <c r="M604" i="100"/>
  <c r="L604" i="100"/>
  <c r="G604" i="100" s="1"/>
  <c r="K604" i="100"/>
  <c r="J604" i="100"/>
  <c r="E604" i="100"/>
  <c r="Q604" i="100" s="1"/>
  <c r="N603" i="100"/>
  <c r="M603" i="100"/>
  <c r="L603" i="100"/>
  <c r="G603" i="100" s="1"/>
  <c r="K603" i="100"/>
  <c r="J603" i="100"/>
  <c r="E603" i="100"/>
  <c r="Q603" i="100" s="1"/>
  <c r="N602" i="100"/>
  <c r="M602" i="100"/>
  <c r="L602" i="100"/>
  <c r="G602" i="100" s="1"/>
  <c r="K602" i="100"/>
  <c r="J602" i="100"/>
  <c r="E602" i="100"/>
  <c r="Q602" i="100" s="1"/>
  <c r="N601" i="100"/>
  <c r="M601" i="100"/>
  <c r="L601" i="100"/>
  <c r="G601" i="100" s="1"/>
  <c r="K601" i="100"/>
  <c r="J601" i="100"/>
  <c r="E601" i="100"/>
  <c r="Q601" i="100" s="1"/>
  <c r="N600" i="100"/>
  <c r="M600" i="100"/>
  <c r="L600" i="100"/>
  <c r="G600" i="100" s="1"/>
  <c r="K600" i="100"/>
  <c r="J600" i="100"/>
  <c r="E600" i="100"/>
  <c r="Q600" i="100" s="1"/>
  <c r="N599" i="100"/>
  <c r="M599" i="100"/>
  <c r="L599" i="100"/>
  <c r="G599" i="100" s="1"/>
  <c r="K599" i="100"/>
  <c r="J599" i="100"/>
  <c r="E599" i="100"/>
  <c r="Q599" i="100" s="1"/>
  <c r="N598" i="100"/>
  <c r="M598" i="100"/>
  <c r="L598" i="100"/>
  <c r="G598" i="100" s="1"/>
  <c r="K598" i="100"/>
  <c r="J598" i="100"/>
  <c r="E598" i="100"/>
  <c r="Q598" i="100" s="1"/>
  <c r="N597" i="100"/>
  <c r="M597" i="100"/>
  <c r="L597" i="100"/>
  <c r="G597" i="100" s="1"/>
  <c r="K597" i="100"/>
  <c r="J597" i="100"/>
  <c r="E597" i="100"/>
  <c r="Q597" i="100" s="1"/>
  <c r="N596" i="100"/>
  <c r="M596" i="100"/>
  <c r="L596" i="100"/>
  <c r="G596" i="100" s="1"/>
  <c r="K596" i="100"/>
  <c r="J596" i="100"/>
  <c r="E596" i="100"/>
  <c r="Q596" i="100" s="1"/>
  <c r="N595" i="100"/>
  <c r="M595" i="100"/>
  <c r="L595" i="100"/>
  <c r="G595" i="100" s="1"/>
  <c r="K595" i="100"/>
  <c r="J595" i="100"/>
  <c r="E595" i="100"/>
  <c r="Q595" i="100" s="1"/>
  <c r="N594" i="100"/>
  <c r="M594" i="100"/>
  <c r="L594" i="100"/>
  <c r="G594" i="100" s="1"/>
  <c r="K594" i="100"/>
  <c r="J594" i="100"/>
  <c r="E594" i="100"/>
  <c r="Q594" i="100" s="1"/>
  <c r="N593" i="100"/>
  <c r="M593" i="100"/>
  <c r="L593" i="100"/>
  <c r="G593" i="100" s="1"/>
  <c r="K593" i="100"/>
  <c r="J593" i="100"/>
  <c r="E593" i="100"/>
  <c r="Q593" i="100" s="1"/>
  <c r="N592" i="100"/>
  <c r="M592" i="100"/>
  <c r="L592" i="100"/>
  <c r="G592" i="100" s="1"/>
  <c r="K592" i="100"/>
  <c r="J592" i="100"/>
  <c r="E592" i="100"/>
  <c r="Q592" i="100" s="1"/>
  <c r="N591" i="100"/>
  <c r="M591" i="100"/>
  <c r="L591" i="100"/>
  <c r="G591" i="100" s="1"/>
  <c r="K591" i="100"/>
  <c r="J591" i="100"/>
  <c r="E591" i="100"/>
  <c r="Q591" i="100" s="1"/>
  <c r="N590" i="100"/>
  <c r="M590" i="100"/>
  <c r="L590" i="100"/>
  <c r="G590" i="100" s="1"/>
  <c r="K590" i="100"/>
  <c r="J590" i="100"/>
  <c r="E590" i="100"/>
  <c r="Q590" i="100" s="1"/>
  <c r="N589" i="100"/>
  <c r="M589" i="100"/>
  <c r="L589" i="100"/>
  <c r="G589" i="100" s="1"/>
  <c r="K589" i="100"/>
  <c r="J589" i="100"/>
  <c r="E589" i="100"/>
  <c r="Q589" i="100" s="1"/>
  <c r="N588" i="100"/>
  <c r="M588" i="100"/>
  <c r="L588" i="100"/>
  <c r="G588" i="100" s="1"/>
  <c r="K588" i="100"/>
  <c r="J588" i="100"/>
  <c r="E588" i="100"/>
  <c r="Q588" i="100" s="1"/>
  <c r="N587" i="100"/>
  <c r="M587" i="100"/>
  <c r="L587" i="100"/>
  <c r="G587" i="100" s="1"/>
  <c r="K587" i="100"/>
  <c r="J587" i="100"/>
  <c r="E587" i="100"/>
  <c r="Q587" i="100" s="1"/>
  <c r="N586" i="100"/>
  <c r="M586" i="100"/>
  <c r="L586" i="100"/>
  <c r="G586" i="100" s="1"/>
  <c r="K586" i="100"/>
  <c r="J586" i="100"/>
  <c r="E586" i="100"/>
  <c r="Q586" i="100" s="1"/>
  <c r="N585" i="100"/>
  <c r="M585" i="100"/>
  <c r="L585" i="100"/>
  <c r="G585" i="100" s="1"/>
  <c r="K585" i="100"/>
  <c r="J585" i="100"/>
  <c r="E585" i="100"/>
  <c r="Q585" i="100" s="1"/>
  <c r="N584" i="100"/>
  <c r="M584" i="100"/>
  <c r="L584" i="100"/>
  <c r="G584" i="100" s="1"/>
  <c r="K584" i="100"/>
  <c r="J584" i="100"/>
  <c r="E584" i="100"/>
  <c r="Q584" i="100" s="1"/>
  <c r="N583" i="100"/>
  <c r="M583" i="100"/>
  <c r="L583" i="100"/>
  <c r="G583" i="100" s="1"/>
  <c r="K583" i="100"/>
  <c r="J583" i="100"/>
  <c r="E583" i="100"/>
  <c r="Q583" i="100" s="1"/>
  <c r="N582" i="100"/>
  <c r="M582" i="100"/>
  <c r="L582" i="100"/>
  <c r="G582" i="100" s="1"/>
  <c r="K582" i="100"/>
  <c r="J582" i="100"/>
  <c r="E582" i="100"/>
  <c r="Q582" i="100" s="1"/>
  <c r="N581" i="100"/>
  <c r="M581" i="100"/>
  <c r="L581" i="100"/>
  <c r="G581" i="100" s="1"/>
  <c r="K581" i="100"/>
  <c r="J581" i="100"/>
  <c r="E581" i="100"/>
  <c r="Q581" i="100" s="1"/>
  <c r="N580" i="100"/>
  <c r="M580" i="100"/>
  <c r="L580" i="100"/>
  <c r="G580" i="100" s="1"/>
  <c r="K580" i="100"/>
  <c r="J580" i="100"/>
  <c r="E580" i="100"/>
  <c r="Q580" i="100" s="1"/>
  <c r="N579" i="100"/>
  <c r="M579" i="100"/>
  <c r="L579" i="100"/>
  <c r="G579" i="100" s="1"/>
  <c r="K579" i="100"/>
  <c r="J579" i="100"/>
  <c r="E579" i="100"/>
  <c r="Q579" i="100" s="1"/>
  <c r="N578" i="100"/>
  <c r="M578" i="100"/>
  <c r="L578" i="100"/>
  <c r="G578" i="100" s="1"/>
  <c r="K578" i="100"/>
  <c r="J578" i="100"/>
  <c r="E578" i="100"/>
  <c r="Q578" i="100" s="1"/>
  <c r="N577" i="100"/>
  <c r="M577" i="100"/>
  <c r="L577" i="100"/>
  <c r="G577" i="100" s="1"/>
  <c r="K577" i="100"/>
  <c r="J577" i="100"/>
  <c r="E577" i="100"/>
  <c r="Q577" i="100" s="1"/>
  <c r="N576" i="100"/>
  <c r="M576" i="100"/>
  <c r="L576" i="100"/>
  <c r="G576" i="100" s="1"/>
  <c r="K576" i="100"/>
  <c r="J576" i="100"/>
  <c r="E576" i="100"/>
  <c r="Q576" i="100" s="1"/>
  <c r="N575" i="100"/>
  <c r="M575" i="100"/>
  <c r="L575" i="100"/>
  <c r="G575" i="100" s="1"/>
  <c r="K575" i="100"/>
  <c r="J575" i="100"/>
  <c r="E575" i="100"/>
  <c r="Q575" i="100" s="1"/>
  <c r="N574" i="100"/>
  <c r="M574" i="100"/>
  <c r="L574" i="100"/>
  <c r="G574" i="100" s="1"/>
  <c r="K574" i="100"/>
  <c r="J574" i="100"/>
  <c r="E574" i="100"/>
  <c r="Q574" i="100" s="1"/>
  <c r="N573" i="100"/>
  <c r="M573" i="100"/>
  <c r="L573" i="100"/>
  <c r="G573" i="100" s="1"/>
  <c r="K573" i="100"/>
  <c r="J573" i="100"/>
  <c r="E573" i="100"/>
  <c r="Q573" i="100" s="1"/>
  <c r="N572" i="100"/>
  <c r="M572" i="100"/>
  <c r="L572" i="100"/>
  <c r="G572" i="100" s="1"/>
  <c r="K572" i="100"/>
  <c r="J572" i="100"/>
  <c r="E572" i="100"/>
  <c r="Q572" i="100" s="1"/>
  <c r="N571" i="100"/>
  <c r="M571" i="100"/>
  <c r="L571" i="100"/>
  <c r="G571" i="100" s="1"/>
  <c r="K571" i="100"/>
  <c r="J571" i="100"/>
  <c r="E571" i="100"/>
  <c r="Q571" i="100" s="1"/>
  <c r="N570" i="100"/>
  <c r="M570" i="100"/>
  <c r="L570" i="100"/>
  <c r="G570" i="100" s="1"/>
  <c r="K570" i="100"/>
  <c r="J570" i="100"/>
  <c r="E570" i="100"/>
  <c r="Q570" i="100" s="1"/>
  <c r="N569" i="100"/>
  <c r="M569" i="100"/>
  <c r="L569" i="100"/>
  <c r="G569" i="100" s="1"/>
  <c r="K569" i="100"/>
  <c r="J569" i="100"/>
  <c r="E569" i="100"/>
  <c r="Q569" i="100" s="1"/>
  <c r="N568" i="100"/>
  <c r="M568" i="100"/>
  <c r="L568" i="100"/>
  <c r="G568" i="100" s="1"/>
  <c r="K568" i="100"/>
  <c r="J568" i="100"/>
  <c r="E568" i="100"/>
  <c r="Q568" i="100" s="1"/>
  <c r="N567" i="100"/>
  <c r="M567" i="100"/>
  <c r="L567" i="100"/>
  <c r="G567" i="100" s="1"/>
  <c r="K567" i="100"/>
  <c r="J567" i="100"/>
  <c r="E567" i="100"/>
  <c r="Q567" i="100" s="1"/>
  <c r="N566" i="100"/>
  <c r="M566" i="100"/>
  <c r="L566" i="100"/>
  <c r="G566" i="100" s="1"/>
  <c r="K566" i="100"/>
  <c r="J566" i="100"/>
  <c r="E566" i="100"/>
  <c r="Q566" i="100" s="1"/>
  <c r="N565" i="100"/>
  <c r="M565" i="100"/>
  <c r="L565" i="100"/>
  <c r="G565" i="100" s="1"/>
  <c r="K565" i="100"/>
  <c r="J565" i="100"/>
  <c r="E565" i="100"/>
  <c r="Q565" i="100" s="1"/>
  <c r="N564" i="100"/>
  <c r="M564" i="100"/>
  <c r="L564" i="100"/>
  <c r="G564" i="100" s="1"/>
  <c r="K564" i="100"/>
  <c r="J564" i="100"/>
  <c r="E564" i="100"/>
  <c r="Q564" i="100" s="1"/>
  <c r="N563" i="100"/>
  <c r="M563" i="100"/>
  <c r="L563" i="100"/>
  <c r="G563" i="100" s="1"/>
  <c r="K563" i="100"/>
  <c r="J563" i="100"/>
  <c r="E563" i="100"/>
  <c r="Q563" i="100" s="1"/>
  <c r="N562" i="100"/>
  <c r="M562" i="100"/>
  <c r="L562" i="100"/>
  <c r="G562" i="100" s="1"/>
  <c r="K562" i="100"/>
  <c r="J562" i="100"/>
  <c r="E562" i="100"/>
  <c r="Q562" i="100" s="1"/>
  <c r="N561" i="100"/>
  <c r="M561" i="100"/>
  <c r="L561" i="100"/>
  <c r="G561" i="100" s="1"/>
  <c r="K561" i="100"/>
  <c r="J561" i="100"/>
  <c r="E561" i="100"/>
  <c r="Q561" i="100" s="1"/>
  <c r="N560" i="100"/>
  <c r="M560" i="100"/>
  <c r="L560" i="100"/>
  <c r="G560" i="100" s="1"/>
  <c r="K560" i="100"/>
  <c r="J560" i="100"/>
  <c r="E560" i="100"/>
  <c r="Q560" i="100" s="1"/>
  <c r="N559" i="100"/>
  <c r="M559" i="100"/>
  <c r="L559" i="100"/>
  <c r="G559" i="100" s="1"/>
  <c r="K559" i="100"/>
  <c r="J559" i="100"/>
  <c r="E559" i="100"/>
  <c r="Q559" i="100" s="1"/>
  <c r="N558" i="100"/>
  <c r="M558" i="100"/>
  <c r="L558" i="100"/>
  <c r="G558" i="100" s="1"/>
  <c r="K558" i="100"/>
  <c r="J558" i="100"/>
  <c r="E558" i="100"/>
  <c r="Q558" i="100" s="1"/>
  <c r="L557" i="100"/>
  <c r="K557" i="100"/>
  <c r="J557" i="100"/>
  <c r="E557" i="100"/>
  <c r="Q557" i="100" s="1"/>
  <c r="N556" i="100"/>
  <c r="L556" i="100"/>
  <c r="K556" i="100"/>
  <c r="J556" i="100"/>
  <c r="E556" i="100"/>
  <c r="Q556" i="100" s="1"/>
  <c r="M555" i="100"/>
  <c r="L555" i="100"/>
  <c r="G555" i="100" s="1"/>
  <c r="K555" i="100"/>
  <c r="J555" i="100"/>
  <c r="E555" i="100"/>
  <c r="Q555" i="100" s="1"/>
  <c r="M554" i="100"/>
  <c r="L554" i="100"/>
  <c r="G554" i="100" s="1"/>
  <c r="K554" i="100"/>
  <c r="J554" i="100"/>
  <c r="E554" i="100"/>
  <c r="Q554" i="100" s="1"/>
  <c r="N553" i="100"/>
  <c r="L553" i="100"/>
  <c r="K553" i="100"/>
  <c r="J553" i="100"/>
  <c r="E553" i="100"/>
  <c r="Q553" i="100" s="1"/>
  <c r="L552" i="100"/>
  <c r="K552" i="100"/>
  <c r="J552" i="100"/>
  <c r="E552" i="100"/>
  <c r="Q552" i="100" s="1"/>
  <c r="N551" i="100"/>
  <c r="L551" i="100"/>
  <c r="K551" i="100"/>
  <c r="J551" i="100"/>
  <c r="E551" i="100"/>
  <c r="Q551" i="100" s="1"/>
  <c r="L550" i="100"/>
  <c r="K550" i="100"/>
  <c r="J550" i="100"/>
  <c r="E550" i="100"/>
  <c r="Q550" i="100" s="1"/>
  <c r="L549" i="100"/>
  <c r="K549" i="100"/>
  <c r="J549" i="100"/>
  <c r="E549" i="100"/>
  <c r="Q549" i="100" s="1"/>
  <c r="N548" i="100"/>
  <c r="L548" i="100"/>
  <c r="K548" i="100"/>
  <c r="J548" i="100"/>
  <c r="E548" i="100"/>
  <c r="Q548" i="100" s="1"/>
  <c r="L547" i="100"/>
  <c r="K547" i="100"/>
  <c r="J547" i="100"/>
  <c r="E547" i="100"/>
  <c r="Q547" i="100" s="1"/>
  <c r="N546" i="100"/>
  <c r="L546" i="100"/>
  <c r="K546" i="100"/>
  <c r="J546" i="100"/>
  <c r="E546" i="100"/>
  <c r="Q546" i="100" s="1"/>
  <c r="N545" i="100"/>
  <c r="M545" i="100"/>
  <c r="L545" i="100"/>
  <c r="G545" i="100" s="1"/>
  <c r="K545" i="100"/>
  <c r="J545" i="100"/>
  <c r="E545" i="100"/>
  <c r="Q545" i="100" s="1"/>
  <c r="N544" i="100"/>
  <c r="M544" i="100"/>
  <c r="L544" i="100"/>
  <c r="G544" i="100" s="1"/>
  <c r="K544" i="100"/>
  <c r="J544" i="100"/>
  <c r="E544" i="100"/>
  <c r="Q544" i="100" s="1"/>
  <c r="N543" i="100"/>
  <c r="M543" i="100"/>
  <c r="L543" i="100"/>
  <c r="G543" i="100" s="1"/>
  <c r="K543" i="100"/>
  <c r="J543" i="100"/>
  <c r="E543" i="100"/>
  <c r="Q543" i="100" s="1"/>
  <c r="N542" i="100"/>
  <c r="M542" i="100"/>
  <c r="L542" i="100"/>
  <c r="G542" i="100" s="1"/>
  <c r="K542" i="100"/>
  <c r="J542" i="100"/>
  <c r="E542" i="100"/>
  <c r="Q542" i="100" s="1"/>
  <c r="N541" i="100"/>
  <c r="M541" i="100"/>
  <c r="L541" i="100"/>
  <c r="G541" i="100" s="1"/>
  <c r="K541" i="100"/>
  <c r="J541" i="100"/>
  <c r="E541" i="100"/>
  <c r="Q541" i="100" s="1"/>
  <c r="N540" i="100"/>
  <c r="M540" i="100"/>
  <c r="L540" i="100"/>
  <c r="G540" i="100" s="1"/>
  <c r="K540" i="100"/>
  <c r="J540" i="100"/>
  <c r="E540" i="100"/>
  <c r="Q540" i="100" s="1"/>
  <c r="N539" i="100"/>
  <c r="M539" i="100"/>
  <c r="L539" i="100"/>
  <c r="G539" i="100" s="1"/>
  <c r="K539" i="100"/>
  <c r="J539" i="100"/>
  <c r="E539" i="100"/>
  <c r="Q539" i="100" s="1"/>
  <c r="N538" i="100"/>
  <c r="M538" i="100"/>
  <c r="L538" i="100"/>
  <c r="G538" i="100" s="1"/>
  <c r="K538" i="100"/>
  <c r="J538" i="100"/>
  <c r="E538" i="100"/>
  <c r="Q538" i="100" s="1"/>
  <c r="N537" i="100"/>
  <c r="M537" i="100"/>
  <c r="L537" i="100"/>
  <c r="G537" i="100" s="1"/>
  <c r="K537" i="100"/>
  <c r="J537" i="100"/>
  <c r="E537" i="100"/>
  <c r="Q537" i="100" s="1"/>
  <c r="N536" i="100"/>
  <c r="M536" i="100"/>
  <c r="L536" i="100"/>
  <c r="G536" i="100" s="1"/>
  <c r="K536" i="100"/>
  <c r="J536" i="100"/>
  <c r="E536" i="100"/>
  <c r="Q536" i="100" s="1"/>
  <c r="N535" i="100"/>
  <c r="M535" i="100"/>
  <c r="L535" i="100"/>
  <c r="G535" i="100" s="1"/>
  <c r="K535" i="100"/>
  <c r="J535" i="100"/>
  <c r="E535" i="100"/>
  <c r="Q535" i="100" s="1"/>
  <c r="N534" i="100"/>
  <c r="M534" i="100"/>
  <c r="L534" i="100"/>
  <c r="G534" i="100" s="1"/>
  <c r="K534" i="100"/>
  <c r="J534" i="100"/>
  <c r="E534" i="100"/>
  <c r="Q534" i="100" s="1"/>
  <c r="N533" i="100"/>
  <c r="M533" i="100"/>
  <c r="L533" i="100"/>
  <c r="G533" i="100" s="1"/>
  <c r="K533" i="100"/>
  <c r="J533" i="100"/>
  <c r="E533" i="100"/>
  <c r="Q533" i="100" s="1"/>
  <c r="N532" i="100"/>
  <c r="M532" i="100"/>
  <c r="L532" i="100"/>
  <c r="G532" i="100" s="1"/>
  <c r="K532" i="100"/>
  <c r="J532" i="100"/>
  <c r="E532" i="100"/>
  <c r="Q532" i="100" s="1"/>
  <c r="N531" i="100"/>
  <c r="M531" i="100"/>
  <c r="L531" i="100"/>
  <c r="G531" i="100" s="1"/>
  <c r="K531" i="100"/>
  <c r="J531" i="100"/>
  <c r="E531" i="100"/>
  <c r="Q531" i="100" s="1"/>
  <c r="N530" i="100"/>
  <c r="M530" i="100"/>
  <c r="L530" i="100"/>
  <c r="G530" i="100" s="1"/>
  <c r="K530" i="100"/>
  <c r="J530" i="100"/>
  <c r="E530" i="100"/>
  <c r="Q530" i="100" s="1"/>
  <c r="N529" i="100"/>
  <c r="M529" i="100"/>
  <c r="L529" i="100"/>
  <c r="G529" i="100" s="1"/>
  <c r="K529" i="100"/>
  <c r="J529" i="100"/>
  <c r="E529" i="100"/>
  <c r="Q529" i="100" s="1"/>
  <c r="N528" i="100"/>
  <c r="M528" i="100"/>
  <c r="L528" i="100"/>
  <c r="G528" i="100" s="1"/>
  <c r="K528" i="100"/>
  <c r="J528" i="100"/>
  <c r="E528" i="100"/>
  <c r="Q528" i="100" s="1"/>
  <c r="N527" i="100"/>
  <c r="M527" i="100"/>
  <c r="L527" i="100"/>
  <c r="G527" i="100" s="1"/>
  <c r="K527" i="100"/>
  <c r="J527" i="100"/>
  <c r="E527" i="100"/>
  <c r="Q527" i="100" s="1"/>
  <c r="N526" i="100"/>
  <c r="M526" i="100"/>
  <c r="L526" i="100"/>
  <c r="G526" i="100" s="1"/>
  <c r="K526" i="100"/>
  <c r="J526" i="100"/>
  <c r="E526" i="100"/>
  <c r="Q526" i="100" s="1"/>
  <c r="N525" i="100"/>
  <c r="M525" i="100"/>
  <c r="L525" i="100"/>
  <c r="G525" i="100" s="1"/>
  <c r="K525" i="100"/>
  <c r="J525" i="100"/>
  <c r="E525" i="100"/>
  <c r="Q525" i="100" s="1"/>
  <c r="N524" i="100"/>
  <c r="L524" i="100"/>
  <c r="G524" i="100" s="1"/>
  <c r="K524" i="100"/>
  <c r="J524" i="100"/>
  <c r="E524" i="100"/>
  <c r="Q524" i="100" s="1"/>
  <c r="N523" i="100"/>
  <c r="M523" i="100"/>
  <c r="L523" i="100"/>
  <c r="G523" i="100" s="1"/>
  <c r="K523" i="100"/>
  <c r="J523" i="100"/>
  <c r="E523" i="100"/>
  <c r="Q523" i="100" s="1"/>
  <c r="N522" i="100"/>
  <c r="M522" i="100"/>
  <c r="L522" i="100"/>
  <c r="G522" i="100" s="1"/>
  <c r="K522" i="100"/>
  <c r="J522" i="100"/>
  <c r="E522" i="100"/>
  <c r="Q522" i="100" s="1"/>
  <c r="N521" i="100"/>
  <c r="M521" i="100"/>
  <c r="L521" i="100"/>
  <c r="G521" i="100" s="1"/>
  <c r="K521" i="100"/>
  <c r="J521" i="100"/>
  <c r="E521" i="100"/>
  <c r="Q521" i="100" s="1"/>
  <c r="N520" i="100"/>
  <c r="M520" i="100"/>
  <c r="L520" i="100"/>
  <c r="G520" i="100" s="1"/>
  <c r="K520" i="100"/>
  <c r="J520" i="100"/>
  <c r="E520" i="100"/>
  <c r="Q520" i="100" s="1"/>
  <c r="N519" i="100"/>
  <c r="M519" i="100"/>
  <c r="L519" i="100"/>
  <c r="G519" i="100" s="1"/>
  <c r="K519" i="100"/>
  <c r="J519" i="100"/>
  <c r="E519" i="100"/>
  <c r="Q519" i="100" s="1"/>
  <c r="N518" i="100"/>
  <c r="M518" i="100"/>
  <c r="L518" i="100"/>
  <c r="G518" i="100" s="1"/>
  <c r="K518" i="100"/>
  <c r="J518" i="100"/>
  <c r="E518" i="100"/>
  <c r="Q518" i="100" s="1"/>
  <c r="N517" i="100"/>
  <c r="M517" i="100"/>
  <c r="L517" i="100"/>
  <c r="G517" i="100" s="1"/>
  <c r="K517" i="100"/>
  <c r="J517" i="100"/>
  <c r="E517" i="100"/>
  <c r="Q517" i="100" s="1"/>
  <c r="N516" i="100"/>
  <c r="M516" i="100"/>
  <c r="L516" i="100"/>
  <c r="G516" i="100" s="1"/>
  <c r="K516" i="100"/>
  <c r="J516" i="100"/>
  <c r="E516" i="100"/>
  <c r="Q516" i="100" s="1"/>
  <c r="N515" i="100"/>
  <c r="M515" i="100"/>
  <c r="L515" i="100"/>
  <c r="G515" i="100" s="1"/>
  <c r="K515" i="100"/>
  <c r="J515" i="100"/>
  <c r="E515" i="100"/>
  <c r="Q515" i="100" s="1"/>
  <c r="N514" i="100"/>
  <c r="L514" i="100"/>
  <c r="G514" i="100" s="1"/>
  <c r="K514" i="100"/>
  <c r="J514" i="100"/>
  <c r="E514" i="100"/>
  <c r="Q514" i="100" s="1"/>
  <c r="N513" i="100"/>
  <c r="L513" i="100"/>
  <c r="K513" i="100"/>
  <c r="J513" i="100"/>
  <c r="E513" i="100"/>
  <c r="Q513" i="100" s="1"/>
  <c r="N512" i="100"/>
  <c r="L512" i="100"/>
  <c r="K512" i="100"/>
  <c r="J512" i="100"/>
  <c r="E512" i="100"/>
  <c r="Q512" i="100" s="1"/>
  <c r="N511" i="100"/>
  <c r="L511" i="100"/>
  <c r="G511" i="100" s="1"/>
  <c r="K511" i="100"/>
  <c r="J511" i="100"/>
  <c r="E511" i="100"/>
  <c r="Q511" i="100" s="1"/>
  <c r="N510" i="100"/>
  <c r="L510" i="100"/>
  <c r="K510" i="100"/>
  <c r="J510" i="100"/>
  <c r="E510" i="100"/>
  <c r="Q510" i="100" s="1"/>
  <c r="N509" i="100"/>
  <c r="L509" i="100"/>
  <c r="G509" i="100" s="1"/>
  <c r="K509" i="100"/>
  <c r="J509" i="100"/>
  <c r="E509" i="100"/>
  <c r="Q509" i="100" s="1"/>
  <c r="N508" i="100"/>
  <c r="L508" i="100"/>
  <c r="K508" i="100"/>
  <c r="J508" i="100"/>
  <c r="E508" i="100"/>
  <c r="Q508" i="100" s="1"/>
  <c r="N507" i="100"/>
  <c r="L507" i="100"/>
  <c r="K507" i="100"/>
  <c r="J507" i="100"/>
  <c r="E507" i="100"/>
  <c r="Q507" i="100" s="1"/>
  <c r="N506" i="100"/>
  <c r="L506" i="100"/>
  <c r="K506" i="100"/>
  <c r="J506" i="100"/>
  <c r="E506" i="100"/>
  <c r="Q506" i="100" s="1"/>
  <c r="N505" i="100"/>
  <c r="L505" i="100"/>
  <c r="K505" i="100"/>
  <c r="J505" i="100"/>
  <c r="E505" i="100"/>
  <c r="Q505" i="100" s="1"/>
  <c r="N504" i="100"/>
  <c r="L504" i="100"/>
  <c r="K504" i="100"/>
  <c r="J504" i="100"/>
  <c r="E504" i="100"/>
  <c r="Q504" i="100" s="1"/>
  <c r="N503" i="100"/>
  <c r="L503" i="100"/>
  <c r="G503" i="100" s="1"/>
  <c r="K503" i="100"/>
  <c r="J503" i="100"/>
  <c r="E503" i="100"/>
  <c r="Q503" i="100" s="1"/>
  <c r="N502" i="100"/>
  <c r="L502" i="100"/>
  <c r="G502" i="100" s="1"/>
  <c r="K502" i="100"/>
  <c r="J502" i="100"/>
  <c r="E502" i="100"/>
  <c r="Q502" i="100" s="1"/>
  <c r="N501" i="100"/>
  <c r="L501" i="100"/>
  <c r="G501" i="100" s="1"/>
  <c r="K501" i="100"/>
  <c r="J501" i="100"/>
  <c r="E501" i="100"/>
  <c r="Q501" i="100" s="1"/>
  <c r="N500" i="100"/>
  <c r="L500" i="100"/>
  <c r="G500" i="100" s="1"/>
  <c r="K500" i="100"/>
  <c r="J500" i="100"/>
  <c r="E500" i="100"/>
  <c r="Q500" i="100" s="1"/>
  <c r="N499" i="100"/>
  <c r="M499" i="100"/>
  <c r="L499" i="100"/>
  <c r="G499" i="100" s="1"/>
  <c r="K499" i="100"/>
  <c r="J499" i="100"/>
  <c r="E499" i="100"/>
  <c r="Q499" i="100" s="1"/>
  <c r="N498" i="100"/>
  <c r="M498" i="100"/>
  <c r="L498" i="100"/>
  <c r="G498" i="100" s="1"/>
  <c r="K498" i="100"/>
  <c r="J498" i="100"/>
  <c r="E498" i="100"/>
  <c r="Q498" i="100" s="1"/>
  <c r="N497" i="100"/>
  <c r="M497" i="100"/>
  <c r="L497" i="100"/>
  <c r="G497" i="100" s="1"/>
  <c r="K497" i="100"/>
  <c r="J497" i="100"/>
  <c r="E497" i="100"/>
  <c r="Q497" i="100" s="1"/>
  <c r="N496" i="100"/>
  <c r="L496" i="100"/>
  <c r="G496" i="100" s="1"/>
  <c r="K496" i="100"/>
  <c r="J496" i="100"/>
  <c r="E496" i="100"/>
  <c r="Q496" i="100" s="1"/>
  <c r="N495" i="100"/>
  <c r="L495" i="100"/>
  <c r="G495" i="100" s="1"/>
  <c r="K495" i="100"/>
  <c r="J495" i="100"/>
  <c r="E495" i="100"/>
  <c r="Q495" i="100" s="1"/>
  <c r="N494" i="100"/>
  <c r="L494" i="100"/>
  <c r="G494" i="100" s="1"/>
  <c r="K494" i="100"/>
  <c r="J494" i="100"/>
  <c r="E494" i="100"/>
  <c r="Q494" i="100" s="1"/>
  <c r="N493" i="100"/>
  <c r="L493" i="100"/>
  <c r="G493" i="100" s="1"/>
  <c r="K493" i="100"/>
  <c r="J493" i="100"/>
  <c r="E493" i="100"/>
  <c r="Q493" i="100" s="1"/>
  <c r="N492" i="100"/>
  <c r="L492" i="100"/>
  <c r="G492" i="100" s="1"/>
  <c r="K492" i="100"/>
  <c r="J492" i="100"/>
  <c r="E492" i="100"/>
  <c r="Q492" i="100" s="1"/>
  <c r="N491" i="100"/>
  <c r="L491" i="100"/>
  <c r="G491" i="100" s="1"/>
  <c r="K491" i="100"/>
  <c r="J491" i="100"/>
  <c r="E491" i="100"/>
  <c r="Q491" i="100" s="1"/>
  <c r="N490" i="100"/>
  <c r="M490" i="100"/>
  <c r="L490" i="100"/>
  <c r="G490" i="100" s="1"/>
  <c r="K490" i="100"/>
  <c r="J490" i="100"/>
  <c r="E490" i="100"/>
  <c r="Q490" i="100" s="1"/>
  <c r="N489" i="100"/>
  <c r="K489" i="100"/>
  <c r="J489" i="100"/>
  <c r="E489" i="100"/>
  <c r="Q489" i="100" s="1"/>
  <c r="N488" i="100"/>
  <c r="L488" i="100"/>
  <c r="K488" i="100"/>
  <c r="J488" i="100"/>
  <c r="E488" i="100"/>
  <c r="Q488" i="100" s="1"/>
  <c r="N487" i="100"/>
  <c r="M487" i="100"/>
  <c r="L487" i="100"/>
  <c r="G487" i="100" s="1"/>
  <c r="K487" i="100"/>
  <c r="J487" i="100"/>
  <c r="E487" i="100"/>
  <c r="Q487" i="100" s="1"/>
  <c r="N486" i="100"/>
  <c r="M486" i="100"/>
  <c r="L486" i="100"/>
  <c r="G486" i="100" s="1"/>
  <c r="K486" i="100"/>
  <c r="J486" i="100"/>
  <c r="E486" i="100"/>
  <c r="Q486" i="100" s="1"/>
  <c r="N485" i="100"/>
  <c r="M485" i="100"/>
  <c r="L485" i="100"/>
  <c r="G485" i="100" s="1"/>
  <c r="K485" i="100"/>
  <c r="J485" i="100"/>
  <c r="E485" i="100"/>
  <c r="Q485" i="100" s="1"/>
  <c r="N484" i="100"/>
  <c r="M484" i="100"/>
  <c r="L484" i="100"/>
  <c r="G484" i="100" s="1"/>
  <c r="K484" i="100"/>
  <c r="J484" i="100"/>
  <c r="E484" i="100"/>
  <c r="Q484" i="100" s="1"/>
  <c r="N483" i="100"/>
  <c r="M483" i="100"/>
  <c r="L483" i="100"/>
  <c r="G483" i="100" s="1"/>
  <c r="K483" i="100"/>
  <c r="J483" i="100"/>
  <c r="E483" i="100"/>
  <c r="Q483" i="100" s="1"/>
  <c r="N482" i="100"/>
  <c r="M482" i="100"/>
  <c r="K482" i="100"/>
  <c r="J482" i="100"/>
  <c r="E482" i="100"/>
  <c r="Q482" i="100" s="1"/>
  <c r="N481" i="100"/>
  <c r="L481" i="100"/>
  <c r="K481" i="100"/>
  <c r="J481" i="100"/>
  <c r="E481" i="100"/>
  <c r="Q481" i="100" s="1"/>
  <c r="N480" i="100"/>
  <c r="M480" i="100"/>
  <c r="L480" i="100"/>
  <c r="G480" i="100" s="1"/>
  <c r="K480" i="100"/>
  <c r="J480" i="100"/>
  <c r="E480" i="100"/>
  <c r="Q480" i="100" s="1"/>
  <c r="N479" i="100"/>
  <c r="L479" i="100"/>
  <c r="K479" i="100"/>
  <c r="J479" i="100"/>
  <c r="E479" i="100"/>
  <c r="Q479" i="100" s="1"/>
  <c r="N478" i="100"/>
  <c r="M478" i="100"/>
  <c r="L478" i="100"/>
  <c r="G478" i="100" s="1"/>
  <c r="K478" i="100"/>
  <c r="J478" i="100"/>
  <c r="E478" i="100"/>
  <c r="Q478" i="100" s="1"/>
  <c r="N477" i="100"/>
  <c r="M477" i="100"/>
  <c r="L477" i="100"/>
  <c r="G477" i="100" s="1"/>
  <c r="K477" i="100"/>
  <c r="J477" i="100"/>
  <c r="E477" i="100"/>
  <c r="Q477" i="100" s="1"/>
  <c r="N476" i="100"/>
  <c r="L476" i="100"/>
  <c r="K476" i="100"/>
  <c r="J476" i="100"/>
  <c r="E476" i="100"/>
  <c r="Q476" i="100" s="1"/>
  <c r="N475" i="100"/>
  <c r="L475" i="100"/>
  <c r="K475" i="100"/>
  <c r="J475" i="100"/>
  <c r="E475" i="100"/>
  <c r="Q475" i="100" s="1"/>
  <c r="N474" i="100"/>
  <c r="L474" i="100"/>
  <c r="K474" i="100"/>
  <c r="J474" i="100"/>
  <c r="E474" i="100"/>
  <c r="Q474" i="100" s="1"/>
  <c r="N473" i="100"/>
  <c r="L473" i="100"/>
  <c r="K473" i="100"/>
  <c r="J473" i="100"/>
  <c r="E473" i="100"/>
  <c r="Q473" i="100" s="1"/>
  <c r="N472" i="100"/>
  <c r="M472" i="100"/>
  <c r="L472" i="100"/>
  <c r="G472" i="100" s="1"/>
  <c r="K472" i="100"/>
  <c r="J472" i="100"/>
  <c r="E472" i="100"/>
  <c r="Q472" i="100" s="1"/>
  <c r="N471" i="100"/>
  <c r="M471" i="100"/>
  <c r="L471" i="100"/>
  <c r="G471" i="100" s="1"/>
  <c r="K471" i="100"/>
  <c r="J471" i="100"/>
  <c r="E471" i="100"/>
  <c r="Q471" i="100" s="1"/>
  <c r="N470" i="100"/>
  <c r="M470" i="100"/>
  <c r="L470" i="100"/>
  <c r="G470" i="100" s="1"/>
  <c r="K470" i="100"/>
  <c r="J470" i="100"/>
  <c r="E470" i="100"/>
  <c r="Q470" i="100" s="1"/>
  <c r="N469" i="100"/>
  <c r="M469" i="100"/>
  <c r="L469" i="100"/>
  <c r="G469" i="100" s="1"/>
  <c r="K469" i="100"/>
  <c r="J469" i="100"/>
  <c r="E469" i="100"/>
  <c r="Q469" i="100" s="1"/>
  <c r="N468" i="100"/>
  <c r="L468" i="100"/>
  <c r="K468" i="100"/>
  <c r="J468" i="100"/>
  <c r="E468" i="100"/>
  <c r="Q468" i="100" s="1"/>
  <c r="N467" i="100"/>
  <c r="M467" i="100"/>
  <c r="L467" i="100"/>
  <c r="G467" i="100" s="1"/>
  <c r="K467" i="100"/>
  <c r="J467" i="100"/>
  <c r="E467" i="100"/>
  <c r="Q467" i="100" s="1"/>
  <c r="N466" i="100"/>
  <c r="M466" i="100"/>
  <c r="L466" i="100"/>
  <c r="G466" i="100" s="1"/>
  <c r="K466" i="100"/>
  <c r="J466" i="100"/>
  <c r="E466" i="100"/>
  <c r="Q466" i="100" s="1"/>
  <c r="N465" i="100"/>
  <c r="M465" i="100"/>
  <c r="L465" i="100"/>
  <c r="G465" i="100" s="1"/>
  <c r="K465" i="100"/>
  <c r="J465" i="100"/>
  <c r="E465" i="100"/>
  <c r="Q465" i="100" s="1"/>
  <c r="N464" i="100"/>
  <c r="M464" i="100"/>
  <c r="L464" i="100"/>
  <c r="G464" i="100" s="1"/>
  <c r="K464" i="100"/>
  <c r="J464" i="100"/>
  <c r="E464" i="100"/>
  <c r="Q464" i="100" s="1"/>
  <c r="N463" i="100"/>
  <c r="M463" i="100"/>
  <c r="L463" i="100"/>
  <c r="G463" i="100" s="1"/>
  <c r="K463" i="100"/>
  <c r="J463" i="100"/>
  <c r="E463" i="100"/>
  <c r="Q463" i="100" s="1"/>
  <c r="N462" i="100"/>
  <c r="M462" i="100"/>
  <c r="L462" i="100"/>
  <c r="G462" i="100" s="1"/>
  <c r="K462" i="100"/>
  <c r="J462" i="100"/>
  <c r="E462" i="100"/>
  <c r="Q462" i="100" s="1"/>
  <c r="N461" i="100"/>
  <c r="M461" i="100"/>
  <c r="L461" i="100"/>
  <c r="G461" i="100" s="1"/>
  <c r="K461" i="100"/>
  <c r="J461" i="100"/>
  <c r="E461" i="100"/>
  <c r="Q461" i="100" s="1"/>
  <c r="N460" i="100"/>
  <c r="M460" i="100"/>
  <c r="L460" i="100"/>
  <c r="G460" i="100" s="1"/>
  <c r="K460" i="100"/>
  <c r="J460" i="100"/>
  <c r="E460" i="100"/>
  <c r="Q460" i="100" s="1"/>
  <c r="N459" i="100"/>
  <c r="M459" i="100"/>
  <c r="L459" i="100"/>
  <c r="G459" i="100" s="1"/>
  <c r="K459" i="100"/>
  <c r="J459" i="100"/>
  <c r="E459" i="100"/>
  <c r="Q459" i="100" s="1"/>
  <c r="N458" i="100"/>
  <c r="M458" i="100"/>
  <c r="L458" i="100"/>
  <c r="G458" i="100" s="1"/>
  <c r="K458" i="100"/>
  <c r="J458" i="100"/>
  <c r="E458" i="100"/>
  <c r="Q458" i="100" s="1"/>
  <c r="N457" i="100"/>
  <c r="M457" i="100"/>
  <c r="L457" i="100"/>
  <c r="G457" i="100" s="1"/>
  <c r="K457" i="100"/>
  <c r="J457" i="100"/>
  <c r="E457" i="100"/>
  <c r="Q457" i="100" s="1"/>
  <c r="N456" i="100"/>
  <c r="M456" i="100"/>
  <c r="L456" i="100"/>
  <c r="G456" i="100" s="1"/>
  <c r="K456" i="100"/>
  <c r="J456" i="100"/>
  <c r="E456" i="100"/>
  <c r="Q456" i="100" s="1"/>
  <c r="N455" i="100"/>
  <c r="M455" i="100"/>
  <c r="L455" i="100"/>
  <c r="G455" i="100" s="1"/>
  <c r="K455" i="100"/>
  <c r="J455" i="100"/>
  <c r="E455" i="100"/>
  <c r="Q455" i="100" s="1"/>
  <c r="N454" i="100"/>
  <c r="M454" i="100"/>
  <c r="L454" i="100"/>
  <c r="G454" i="100" s="1"/>
  <c r="K454" i="100"/>
  <c r="J454" i="100"/>
  <c r="E454" i="100"/>
  <c r="Q454" i="100" s="1"/>
  <c r="N453" i="100"/>
  <c r="M453" i="100"/>
  <c r="L453" i="100"/>
  <c r="G453" i="100" s="1"/>
  <c r="K453" i="100"/>
  <c r="J453" i="100"/>
  <c r="E453" i="100"/>
  <c r="Q453" i="100" s="1"/>
  <c r="N452" i="100"/>
  <c r="M452" i="100"/>
  <c r="L452" i="100"/>
  <c r="G452" i="100" s="1"/>
  <c r="K452" i="100"/>
  <c r="J452" i="100"/>
  <c r="E452" i="100"/>
  <c r="Q452" i="100" s="1"/>
  <c r="N451" i="100"/>
  <c r="M451" i="100"/>
  <c r="L451" i="100"/>
  <c r="G451" i="100" s="1"/>
  <c r="K451" i="100"/>
  <c r="J451" i="100"/>
  <c r="E451" i="100"/>
  <c r="Q451" i="100" s="1"/>
  <c r="N450" i="100"/>
  <c r="M450" i="100"/>
  <c r="L450" i="100"/>
  <c r="G450" i="100" s="1"/>
  <c r="K450" i="100"/>
  <c r="J450" i="100"/>
  <c r="E450" i="100"/>
  <c r="Q450" i="100" s="1"/>
  <c r="N449" i="100"/>
  <c r="M449" i="100"/>
  <c r="L449" i="100"/>
  <c r="G449" i="100" s="1"/>
  <c r="K449" i="100"/>
  <c r="J449" i="100"/>
  <c r="E449" i="100"/>
  <c r="Q449" i="100" s="1"/>
  <c r="N448" i="100"/>
  <c r="M448" i="100"/>
  <c r="L448" i="100"/>
  <c r="G448" i="100" s="1"/>
  <c r="K448" i="100"/>
  <c r="J448" i="100"/>
  <c r="E448" i="100"/>
  <c r="Q448" i="100" s="1"/>
  <c r="N447" i="100"/>
  <c r="M447" i="100"/>
  <c r="L447" i="100"/>
  <c r="G447" i="100" s="1"/>
  <c r="K447" i="100"/>
  <c r="J447" i="100"/>
  <c r="E447" i="100"/>
  <c r="Q447" i="100" s="1"/>
  <c r="N446" i="100"/>
  <c r="L446" i="100"/>
  <c r="G446" i="100" s="1"/>
  <c r="K446" i="100"/>
  <c r="J446" i="100"/>
  <c r="E446" i="100"/>
  <c r="Q446" i="100" s="1"/>
  <c r="N445" i="100"/>
  <c r="L445" i="100"/>
  <c r="K445" i="100"/>
  <c r="J445" i="100"/>
  <c r="E445" i="100"/>
  <c r="Q445" i="100" s="1"/>
  <c r="N444" i="100"/>
  <c r="L444" i="100"/>
  <c r="K444" i="100"/>
  <c r="J444" i="100"/>
  <c r="E444" i="100"/>
  <c r="Q444" i="100" s="1"/>
  <c r="N443" i="100"/>
  <c r="L443" i="100"/>
  <c r="K443" i="100"/>
  <c r="J443" i="100"/>
  <c r="E443" i="100"/>
  <c r="Q443" i="100" s="1"/>
  <c r="N442" i="100"/>
  <c r="L442" i="100"/>
  <c r="K442" i="100"/>
  <c r="J442" i="100"/>
  <c r="E442" i="100"/>
  <c r="Q442" i="100" s="1"/>
  <c r="N441" i="100"/>
  <c r="L441" i="100"/>
  <c r="K441" i="100"/>
  <c r="J441" i="100"/>
  <c r="E441" i="100"/>
  <c r="Q441" i="100" s="1"/>
  <c r="N440" i="100"/>
  <c r="L440" i="100"/>
  <c r="K440" i="100"/>
  <c r="J440" i="100"/>
  <c r="E440" i="100"/>
  <c r="Q440" i="100" s="1"/>
  <c r="N439" i="100"/>
  <c r="L439" i="100"/>
  <c r="K439" i="100"/>
  <c r="J439" i="100"/>
  <c r="E439" i="100"/>
  <c r="Q439" i="100" s="1"/>
  <c r="N438" i="100"/>
  <c r="M438" i="100"/>
  <c r="L438" i="100"/>
  <c r="G438" i="100" s="1"/>
  <c r="K438" i="100"/>
  <c r="J438" i="100"/>
  <c r="E438" i="100"/>
  <c r="Q438" i="100" s="1"/>
  <c r="N437" i="100"/>
  <c r="M437" i="100"/>
  <c r="L437" i="100"/>
  <c r="G437" i="100" s="1"/>
  <c r="K437" i="100"/>
  <c r="J437" i="100"/>
  <c r="E437" i="100"/>
  <c r="Q437" i="100" s="1"/>
  <c r="N436" i="100"/>
  <c r="M436" i="100"/>
  <c r="L436" i="100"/>
  <c r="G436" i="100" s="1"/>
  <c r="K436" i="100"/>
  <c r="J436" i="100"/>
  <c r="E436" i="100"/>
  <c r="Q436" i="100" s="1"/>
  <c r="N435" i="100"/>
  <c r="M435" i="100"/>
  <c r="L435" i="100"/>
  <c r="G435" i="100" s="1"/>
  <c r="K435" i="100"/>
  <c r="J435" i="100"/>
  <c r="E435" i="100"/>
  <c r="Q435" i="100" s="1"/>
  <c r="N434" i="100"/>
  <c r="M434" i="100"/>
  <c r="L434" i="100"/>
  <c r="G434" i="100" s="1"/>
  <c r="K434" i="100"/>
  <c r="J434" i="100"/>
  <c r="E434" i="100"/>
  <c r="Q434" i="100" s="1"/>
  <c r="N433" i="100"/>
  <c r="M433" i="100"/>
  <c r="L433" i="100"/>
  <c r="G433" i="100" s="1"/>
  <c r="K433" i="100"/>
  <c r="J433" i="100"/>
  <c r="E433" i="100"/>
  <c r="Q433" i="100" s="1"/>
  <c r="N432" i="100"/>
  <c r="M432" i="100"/>
  <c r="L432" i="100"/>
  <c r="G432" i="100" s="1"/>
  <c r="K432" i="100"/>
  <c r="J432" i="100"/>
  <c r="E432" i="100"/>
  <c r="Q432" i="100" s="1"/>
  <c r="N431" i="100"/>
  <c r="M431" i="100"/>
  <c r="L431" i="100"/>
  <c r="G431" i="100" s="1"/>
  <c r="K431" i="100"/>
  <c r="J431" i="100"/>
  <c r="E431" i="100"/>
  <c r="Q431" i="100" s="1"/>
  <c r="N430" i="100"/>
  <c r="M430" i="100"/>
  <c r="L430" i="100"/>
  <c r="G430" i="100" s="1"/>
  <c r="K430" i="100"/>
  <c r="J430" i="100"/>
  <c r="E430" i="100"/>
  <c r="Q430" i="100" s="1"/>
  <c r="N429" i="100"/>
  <c r="M429" i="100"/>
  <c r="L429" i="100"/>
  <c r="G429" i="100" s="1"/>
  <c r="K429" i="100"/>
  <c r="J429" i="100"/>
  <c r="E429" i="100"/>
  <c r="Q429" i="100" s="1"/>
  <c r="N428" i="100"/>
  <c r="M428" i="100"/>
  <c r="L428" i="100"/>
  <c r="G428" i="100" s="1"/>
  <c r="K428" i="100"/>
  <c r="J428" i="100"/>
  <c r="E428" i="100"/>
  <c r="Q428" i="100" s="1"/>
  <c r="N427" i="100"/>
  <c r="M427" i="100"/>
  <c r="L427" i="100"/>
  <c r="G427" i="100" s="1"/>
  <c r="K427" i="100"/>
  <c r="J427" i="100"/>
  <c r="E427" i="100"/>
  <c r="Q427" i="100" s="1"/>
  <c r="N426" i="100"/>
  <c r="M426" i="100"/>
  <c r="L426" i="100"/>
  <c r="G426" i="100" s="1"/>
  <c r="K426" i="100"/>
  <c r="J426" i="100"/>
  <c r="E426" i="100"/>
  <c r="Q426" i="100" s="1"/>
  <c r="N425" i="100"/>
  <c r="M425" i="100"/>
  <c r="L425" i="100"/>
  <c r="G425" i="100" s="1"/>
  <c r="K425" i="100"/>
  <c r="J425" i="100"/>
  <c r="E425" i="100"/>
  <c r="Q425" i="100" s="1"/>
  <c r="N424" i="100"/>
  <c r="M424" i="100"/>
  <c r="L424" i="100"/>
  <c r="G424" i="100" s="1"/>
  <c r="K424" i="100"/>
  <c r="J424" i="100"/>
  <c r="E424" i="100"/>
  <c r="Q424" i="100" s="1"/>
  <c r="N423" i="100"/>
  <c r="M423" i="100"/>
  <c r="L423" i="100"/>
  <c r="G423" i="100" s="1"/>
  <c r="K423" i="100"/>
  <c r="J423" i="100"/>
  <c r="E423" i="100"/>
  <c r="Q423" i="100" s="1"/>
  <c r="N422" i="100"/>
  <c r="M422" i="100"/>
  <c r="L422" i="100"/>
  <c r="G422" i="100" s="1"/>
  <c r="K422" i="100"/>
  <c r="J422" i="100"/>
  <c r="E422" i="100"/>
  <c r="Q422" i="100" s="1"/>
  <c r="N421" i="100"/>
  <c r="M421" i="100"/>
  <c r="L421" i="100"/>
  <c r="G421" i="100" s="1"/>
  <c r="K421" i="100"/>
  <c r="J421" i="100"/>
  <c r="E421" i="100"/>
  <c r="Q421" i="100" s="1"/>
  <c r="N420" i="100"/>
  <c r="M420" i="100"/>
  <c r="L420" i="100"/>
  <c r="G420" i="100" s="1"/>
  <c r="K420" i="100"/>
  <c r="J420" i="100"/>
  <c r="E420" i="100"/>
  <c r="Q420" i="100" s="1"/>
  <c r="N419" i="100"/>
  <c r="M419" i="100"/>
  <c r="L419" i="100"/>
  <c r="G419" i="100" s="1"/>
  <c r="K419" i="100"/>
  <c r="J419" i="100"/>
  <c r="E419" i="100"/>
  <c r="Q419" i="100" s="1"/>
  <c r="N418" i="100"/>
  <c r="M418" i="100"/>
  <c r="L418" i="100"/>
  <c r="G418" i="100" s="1"/>
  <c r="K418" i="100"/>
  <c r="J418" i="100"/>
  <c r="E418" i="100"/>
  <c r="Q418" i="100" s="1"/>
  <c r="N417" i="100"/>
  <c r="M417" i="100"/>
  <c r="L417" i="100"/>
  <c r="G417" i="100" s="1"/>
  <c r="K417" i="100"/>
  <c r="J417" i="100"/>
  <c r="E417" i="100"/>
  <c r="Q417" i="100" s="1"/>
  <c r="N416" i="100"/>
  <c r="M416" i="100"/>
  <c r="L416" i="100"/>
  <c r="G416" i="100" s="1"/>
  <c r="K416" i="100"/>
  <c r="J416" i="100"/>
  <c r="E416" i="100"/>
  <c r="Q416" i="100" s="1"/>
  <c r="N415" i="100"/>
  <c r="M415" i="100"/>
  <c r="L415" i="100"/>
  <c r="G415" i="100" s="1"/>
  <c r="K415" i="100"/>
  <c r="J415" i="100"/>
  <c r="E415" i="100"/>
  <c r="Q415" i="100" s="1"/>
  <c r="N414" i="100"/>
  <c r="M414" i="100"/>
  <c r="L414" i="100"/>
  <c r="G414" i="100" s="1"/>
  <c r="K414" i="100"/>
  <c r="J414" i="100"/>
  <c r="E414" i="100"/>
  <c r="Q414" i="100" s="1"/>
  <c r="N413" i="100"/>
  <c r="M413" i="100"/>
  <c r="L413" i="100"/>
  <c r="G413" i="100" s="1"/>
  <c r="K413" i="100"/>
  <c r="J413" i="100"/>
  <c r="E413" i="100"/>
  <c r="Q413" i="100" s="1"/>
  <c r="N412" i="100"/>
  <c r="M412" i="100"/>
  <c r="L412" i="100"/>
  <c r="G412" i="100" s="1"/>
  <c r="K412" i="100"/>
  <c r="J412" i="100"/>
  <c r="E412" i="100"/>
  <c r="Q412" i="100" s="1"/>
  <c r="N411" i="100"/>
  <c r="M411" i="100"/>
  <c r="L411" i="100"/>
  <c r="G411" i="100" s="1"/>
  <c r="K411" i="100"/>
  <c r="J411" i="100"/>
  <c r="E411" i="100"/>
  <c r="Q411" i="100" s="1"/>
  <c r="N410" i="100"/>
  <c r="M410" i="100"/>
  <c r="L410" i="100"/>
  <c r="G410" i="100" s="1"/>
  <c r="K410" i="100"/>
  <c r="J410" i="100"/>
  <c r="E410" i="100"/>
  <c r="Q410" i="100" s="1"/>
  <c r="N409" i="100"/>
  <c r="M409" i="100"/>
  <c r="L409" i="100"/>
  <c r="G409" i="100" s="1"/>
  <c r="K409" i="100"/>
  <c r="J409" i="100"/>
  <c r="E409" i="100"/>
  <c r="Q409" i="100" s="1"/>
  <c r="N408" i="100"/>
  <c r="M408" i="100"/>
  <c r="L408" i="100"/>
  <c r="G408" i="100" s="1"/>
  <c r="K408" i="100"/>
  <c r="J408" i="100"/>
  <c r="E408" i="100"/>
  <c r="Q408" i="100" s="1"/>
  <c r="N407" i="100"/>
  <c r="M407" i="100"/>
  <c r="L407" i="100"/>
  <c r="G407" i="100" s="1"/>
  <c r="K407" i="100"/>
  <c r="J407" i="100"/>
  <c r="E407" i="100"/>
  <c r="Q407" i="100" s="1"/>
  <c r="N406" i="100"/>
  <c r="M406" i="100"/>
  <c r="L406" i="100"/>
  <c r="G406" i="100" s="1"/>
  <c r="K406" i="100"/>
  <c r="J406" i="100"/>
  <c r="E406" i="100"/>
  <c r="Q406" i="100" s="1"/>
  <c r="N405" i="100"/>
  <c r="M405" i="100"/>
  <c r="L405" i="100"/>
  <c r="G405" i="100" s="1"/>
  <c r="K405" i="100"/>
  <c r="J405" i="100"/>
  <c r="E405" i="100"/>
  <c r="Q405" i="100" s="1"/>
  <c r="N404" i="100"/>
  <c r="M404" i="100"/>
  <c r="L404" i="100"/>
  <c r="G404" i="100" s="1"/>
  <c r="K404" i="100"/>
  <c r="J404" i="100"/>
  <c r="E404" i="100"/>
  <c r="Q404" i="100" s="1"/>
  <c r="N403" i="100"/>
  <c r="M403" i="100"/>
  <c r="L403" i="100"/>
  <c r="G403" i="100" s="1"/>
  <c r="K403" i="100"/>
  <c r="J403" i="100"/>
  <c r="E403" i="100"/>
  <c r="Q403" i="100" s="1"/>
  <c r="N402" i="100"/>
  <c r="M402" i="100"/>
  <c r="L402" i="100"/>
  <c r="G402" i="100" s="1"/>
  <c r="K402" i="100"/>
  <c r="J402" i="100"/>
  <c r="E402" i="100"/>
  <c r="Q402" i="100" s="1"/>
  <c r="N401" i="100"/>
  <c r="M401" i="100"/>
  <c r="L401" i="100"/>
  <c r="G401" i="100" s="1"/>
  <c r="K401" i="100"/>
  <c r="J401" i="100"/>
  <c r="E401" i="100"/>
  <c r="Q401" i="100" s="1"/>
  <c r="N400" i="100"/>
  <c r="M400" i="100"/>
  <c r="L400" i="100"/>
  <c r="G400" i="100" s="1"/>
  <c r="K400" i="100"/>
  <c r="J400" i="100"/>
  <c r="E400" i="100"/>
  <c r="Q400" i="100" s="1"/>
  <c r="N399" i="100"/>
  <c r="M399" i="100"/>
  <c r="K399" i="100"/>
  <c r="J399" i="100"/>
  <c r="E399" i="100"/>
  <c r="Q399" i="100" s="1"/>
  <c r="N398" i="100"/>
  <c r="M398" i="100"/>
  <c r="L398" i="100"/>
  <c r="G398" i="100" s="1"/>
  <c r="K398" i="100"/>
  <c r="J398" i="100"/>
  <c r="E398" i="100"/>
  <c r="Q398" i="100" s="1"/>
  <c r="N397" i="100"/>
  <c r="M397" i="100"/>
  <c r="L397" i="100"/>
  <c r="G397" i="100" s="1"/>
  <c r="K397" i="100"/>
  <c r="J397" i="100"/>
  <c r="E397" i="100"/>
  <c r="Q397" i="100" s="1"/>
  <c r="N396" i="100"/>
  <c r="M396" i="100"/>
  <c r="L396" i="100"/>
  <c r="G396" i="100" s="1"/>
  <c r="K396" i="100"/>
  <c r="J396" i="100"/>
  <c r="E396" i="100"/>
  <c r="Q396" i="100" s="1"/>
  <c r="N395" i="100"/>
  <c r="M395" i="100"/>
  <c r="L395" i="100"/>
  <c r="G395" i="100" s="1"/>
  <c r="K395" i="100"/>
  <c r="J395" i="100"/>
  <c r="E395" i="100"/>
  <c r="Q395" i="100" s="1"/>
  <c r="N394" i="100"/>
  <c r="M394" i="100"/>
  <c r="L394" i="100"/>
  <c r="G394" i="100" s="1"/>
  <c r="K394" i="100"/>
  <c r="J394" i="100"/>
  <c r="E394" i="100"/>
  <c r="Q394" i="100" s="1"/>
  <c r="N393" i="100"/>
  <c r="M393" i="100"/>
  <c r="L393" i="100"/>
  <c r="G393" i="100" s="1"/>
  <c r="K393" i="100"/>
  <c r="J393" i="100"/>
  <c r="E393" i="100"/>
  <c r="Q393" i="100" s="1"/>
  <c r="N392" i="100"/>
  <c r="M392" i="100"/>
  <c r="L392" i="100"/>
  <c r="G392" i="100" s="1"/>
  <c r="K392" i="100"/>
  <c r="J392" i="100"/>
  <c r="E392" i="100"/>
  <c r="Q392" i="100" s="1"/>
  <c r="N391" i="100"/>
  <c r="M391" i="100"/>
  <c r="L391" i="100"/>
  <c r="G391" i="100" s="1"/>
  <c r="K391" i="100"/>
  <c r="J391" i="100"/>
  <c r="E391" i="100"/>
  <c r="Q391" i="100" s="1"/>
  <c r="N390" i="100"/>
  <c r="L390" i="100"/>
  <c r="G390" i="100" s="1"/>
  <c r="K390" i="100"/>
  <c r="J390" i="100"/>
  <c r="E390" i="100"/>
  <c r="Q390" i="100" s="1"/>
  <c r="N389" i="100"/>
  <c r="M389" i="100"/>
  <c r="L389" i="100"/>
  <c r="G389" i="100" s="1"/>
  <c r="K389" i="100"/>
  <c r="J389" i="100"/>
  <c r="E389" i="100"/>
  <c r="Q389" i="100" s="1"/>
  <c r="N388" i="100"/>
  <c r="M388" i="100"/>
  <c r="L388" i="100"/>
  <c r="G388" i="100" s="1"/>
  <c r="K388" i="100"/>
  <c r="J388" i="100"/>
  <c r="E388" i="100"/>
  <c r="Q388" i="100" s="1"/>
  <c r="N387" i="100"/>
  <c r="M387" i="100"/>
  <c r="L387" i="100"/>
  <c r="G387" i="100" s="1"/>
  <c r="K387" i="100"/>
  <c r="J387" i="100"/>
  <c r="E387" i="100"/>
  <c r="Q387" i="100" s="1"/>
  <c r="N386" i="100"/>
  <c r="M386" i="100"/>
  <c r="L386" i="100"/>
  <c r="G386" i="100" s="1"/>
  <c r="K386" i="100"/>
  <c r="J386" i="100"/>
  <c r="E386" i="100"/>
  <c r="Q386" i="100" s="1"/>
  <c r="N385" i="100"/>
  <c r="M385" i="100"/>
  <c r="L385" i="100"/>
  <c r="G385" i="100" s="1"/>
  <c r="K385" i="100"/>
  <c r="J385" i="100"/>
  <c r="E385" i="100"/>
  <c r="Q385" i="100" s="1"/>
  <c r="N384" i="100"/>
  <c r="M384" i="100"/>
  <c r="L384" i="100"/>
  <c r="G384" i="100" s="1"/>
  <c r="K384" i="100"/>
  <c r="J384" i="100"/>
  <c r="E384" i="100"/>
  <c r="Q384" i="100" s="1"/>
  <c r="N383" i="100"/>
  <c r="M383" i="100"/>
  <c r="L383" i="100"/>
  <c r="G383" i="100" s="1"/>
  <c r="K383" i="100"/>
  <c r="J383" i="100"/>
  <c r="E383" i="100"/>
  <c r="Q383" i="100" s="1"/>
  <c r="N382" i="100"/>
  <c r="M382" i="100"/>
  <c r="L382" i="100"/>
  <c r="G382" i="100" s="1"/>
  <c r="K382" i="100"/>
  <c r="J382" i="100"/>
  <c r="E382" i="100"/>
  <c r="Q382" i="100" s="1"/>
  <c r="N381" i="100"/>
  <c r="M381" i="100"/>
  <c r="L381" i="100"/>
  <c r="G381" i="100" s="1"/>
  <c r="K381" i="100"/>
  <c r="J381" i="100"/>
  <c r="E381" i="100"/>
  <c r="Q381" i="100" s="1"/>
  <c r="N380" i="100"/>
  <c r="M380" i="100"/>
  <c r="L380" i="100"/>
  <c r="G380" i="100" s="1"/>
  <c r="K380" i="100"/>
  <c r="J380" i="100"/>
  <c r="E380" i="100"/>
  <c r="Q380" i="100" s="1"/>
  <c r="N379" i="100"/>
  <c r="M379" i="100"/>
  <c r="L379" i="100"/>
  <c r="G379" i="100" s="1"/>
  <c r="K379" i="100"/>
  <c r="J379" i="100"/>
  <c r="E379" i="100"/>
  <c r="Q379" i="100" s="1"/>
  <c r="N378" i="100"/>
  <c r="M378" i="100"/>
  <c r="L378" i="100"/>
  <c r="G378" i="100" s="1"/>
  <c r="K378" i="100"/>
  <c r="J378" i="100"/>
  <c r="E378" i="100"/>
  <c r="Q378" i="100" s="1"/>
  <c r="N377" i="100"/>
  <c r="L377" i="100"/>
  <c r="G377" i="100" s="1"/>
  <c r="K377" i="100"/>
  <c r="J377" i="100"/>
  <c r="E377" i="100"/>
  <c r="Q377" i="100" s="1"/>
  <c r="N376" i="100"/>
  <c r="M376" i="100"/>
  <c r="L376" i="100"/>
  <c r="G376" i="100" s="1"/>
  <c r="K376" i="100"/>
  <c r="J376" i="100"/>
  <c r="E376" i="100"/>
  <c r="Q376" i="100" s="1"/>
  <c r="N375" i="100"/>
  <c r="M375" i="100"/>
  <c r="L375" i="100"/>
  <c r="G375" i="100" s="1"/>
  <c r="K375" i="100"/>
  <c r="J375" i="100"/>
  <c r="E375" i="100"/>
  <c r="Q375" i="100" s="1"/>
  <c r="N374" i="100"/>
  <c r="M374" i="100"/>
  <c r="L374" i="100"/>
  <c r="G374" i="100" s="1"/>
  <c r="K374" i="100"/>
  <c r="J374" i="100"/>
  <c r="E374" i="100"/>
  <c r="Q374" i="100" s="1"/>
  <c r="N373" i="100"/>
  <c r="M373" i="100"/>
  <c r="L373" i="100"/>
  <c r="G373" i="100" s="1"/>
  <c r="K373" i="100"/>
  <c r="J373" i="100"/>
  <c r="E373" i="100"/>
  <c r="Q373" i="100" s="1"/>
  <c r="N372" i="100"/>
  <c r="M372" i="100"/>
  <c r="L372" i="100"/>
  <c r="G372" i="100" s="1"/>
  <c r="K372" i="100"/>
  <c r="J372" i="100"/>
  <c r="E372" i="100"/>
  <c r="Q372" i="100" s="1"/>
  <c r="N371" i="100"/>
  <c r="M371" i="100"/>
  <c r="L371" i="100"/>
  <c r="G371" i="100" s="1"/>
  <c r="K371" i="100"/>
  <c r="J371" i="100"/>
  <c r="E371" i="100"/>
  <c r="Q371" i="100" s="1"/>
  <c r="N370" i="100"/>
  <c r="M370" i="100"/>
  <c r="L370" i="100"/>
  <c r="G370" i="100" s="1"/>
  <c r="K370" i="100"/>
  <c r="J370" i="100"/>
  <c r="E370" i="100"/>
  <c r="Q370" i="100" s="1"/>
  <c r="N369" i="100"/>
  <c r="M369" i="100"/>
  <c r="L369" i="100"/>
  <c r="G369" i="100" s="1"/>
  <c r="K369" i="100"/>
  <c r="J369" i="100"/>
  <c r="E369" i="100"/>
  <c r="Q369" i="100" s="1"/>
  <c r="N368" i="100"/>
  <c r="M368" i="100"/>
  <c r="L368" i="100"/>
  <c r="G368" i="100" s="1"/>
  <c r="K368" i="100"/>
  <c r="J368" i="100"/>
  <c r="E368" i="100"/>
  <c r="Q368" i="100" s="1"/>
  <c r="N367" i="100"/>
  <c r="M367" i="100"/>
  <c r="L367" i="100"/>
  <c r="G367" i="100" s="1"/>
  <c r="K367" i="100"/>
  <c r="J367" i="100"/>
  <c r="E367" i="100"/>
  <c r="Q367" i="100" s="1"/>
  <c r="N366" i="100"/>
  <c r="M366" i="100"/>
  <c r="L366" i="100"/>
  <c r="G366" i="100" s="1"/>
  <c r="K366" i="100"/>
  <c r="J366" i="100"/>
  <c r="E366" i="100"/>
  <c r="Q366" i="100" s="1"/>
  <c r="N365" i="100"/>
  <c r="L365" i="100"/>
  <c r="G365" i="100" s="1"/>
  <c r="K365" i="100"/>
  <c r="J365" i="100"/>
  <c r="E365" i="100"/>
  <c r="Q365" i="100" s="1"/>
  <c r="N364" i="100"/>
  <c r="L364" i="100"/>
  <c r="G364" i="100" s="1"/>
  <c r="K364" i="100"/>
  <c r="J364" i="100"/>
  <c r="E364" i="100"/>
  <c r="Q364" i="100" s="1"/>
  <c r="N363" i="100"/>
  <c r="M363" i="100"/>
  <c r="L363" i="100"/>
  <c r="G363" i="100" s="1"/>
  <c r="K363" i="100"/>
  <c r="J363" i="100"/>
  <c r="E363" i="100"/>
  <c r="Q363" i="100" s="1"/>
  <c r="N362" i="100"/>
  <c r="M362" i="100"/>
  <c r="L362" i="100"/>
  <c r="G362" i="100" s="1"/>
  <c r="K362" i="100"/>
  <c r="J362" i="100"/>
  <c r="E362" i="100"/>
  <c r="Q362" i="100" s="1"/>
  <c r="N361" i="100"/>
  <c r="M361" i="100"/>
  <c r="L361" i="100"/>
  <c r="G361" i="100" s="1"/>
  <c r="K361" i="100"/>
  <c r="J361" i="100"/>
  <c r="E361" i="100"/>
  <c r="Q361" i="100" s="1"/>
  <c r="N360" i="100"/>
  <c r="M360" i="100"/>
  <c r="L360" i="100"/>
  <c r="G360" i="100" s="1"/>
  <c r="K360" i="100"/>
  <c r="J360" i="100"/>
  <c r="E360" i="100"/>
  <c r="Q360" i="100" s="1"/>
  <c r="N359" i="100"/>
  <c r="M359" i="100"/>
  <c r="L359" i="100"/>
  <c r="G359" i="100" s="1"/>
  <c r="K359" i="100"/>
  <c r="J359" i="100"/>
  <c r="E359" i="100"/>
  <c r="Q359" i="100" s="1"/>
  <c r="N358" i="100"/>
  <c r="M358" i="100"/>
  <c r="L358" i="100"/>
  <c r="G358" i="100" s="1"/>
  <c r="K358" i="100"/>
  <c r="J358" i="100"/>
  <c r="E358" i="100"/>
  <c r="Q358" i="100" s="1"/>
  <c r="N357" i="100"/>
  <c r="M357" i="100"/>
  <c r="L357" i="100"/>
  <c r="G357" i="100" s="1"/>
  <c r="J357" i="100"/>
  <c r="E357" i="100"/>
  <c r="Q357" i="100" s="1"/>
  <c r="N356" i="100"/>
  <c r="M356" i="100"/>
  <c r="L356" i="100"/>
  <c r="G356" i="100" s="1"/>
  <c r="K356" i="100"/>
  <c r="J356" i="100"/>
  <c r="E356" i="100"/>
  <c r="Q356" i="100" s="1"/>
  <c r="N355" i="100"/>
  <c r="L355" i="100"/>
  <c r="G355" i="100" s="1"/>
  <c r="K355" i="100"/>
  <c r="J355" i="100"/>
  <c r="E355" i="100"/>
  <c r="Q355" i="100" s="1"/>
  <c r="N354" i="100"/>
  <c r="L354" i="100"/>
  <c r="G354" i="100" s="1"/>
  <c r="K354" i="100"/>
  <c r="J354" i="100"/>
  <c r="E354" i="100"/>
  <c r="Q354" i="100" s="1"/>
  <c r="N353" i="100"/>
  <c r="M353" i="100"/>
  <c r="L353" i="100"/>
  <c r="G353" i="100" s="1"/>
  <c r="K353" i="100"/>
  <c r="J353" i="100"/>
  <c r="E353" i="100"/>
  <c r="Q353" i="100" s="1"/>
  <c r="N352" i="100"/>
  <c r="M352" i="100"/>
  <c r="L352" i="100"/>
  <c r="G352" i="100" s="1"/>
  <c r="K352" i="100"/>
  <c r="J352" i="100"/>
  <c r="E352" i="100"/>
  <c r="Q352" i="100" s="1"/>
  <c r="N351" i="100"/>
  <c r="L351" i="100"/>
  <c r="G351" i="100" s="1"/>
  <c r="K351" i="100"/>
  <c r="J351" i="100"/>
  <c r="E351" i="100"/>
  <c r="Q351" i="100" s="1"/>
  <c r="N350" i="100"/>
  <c r="M350" i="100"/>
  <c r="L350" i="100"/>
  <c r="G350" i="100" s="1"/>
  <c r="K350" i="100"/>
  <c r="J350" i="100"/>
  <c r="E350" i="100"/>
  <c r="Q350" i="100" s="1"/>
  <c r="N349" i="100"/>
  <c r="M349" i="100"/>
  <c r="L349" i="100"/>
  <c r="G349" i="100" s="1"/>
  <c r="K349" i="100"/>
  <c r="J349" i="100"/>
  <c r="E349" i="100"/>
  <c r="Q349" i="100" s="1"/>
  <c r="N348" i="100"/>
  <c r="M348" i="100"/>
  <c r="L348" i="100"/>
  <c r="G348" i="100" s="1"/>
  <c r="K348" i="100"/>
  <c r="J348" i="100"/>
  <c r="E348" i="100"/>
  <c r="Q348" i="100" s="1"/>
  <c r="N347" i="100"/>
  <c r="M347" i="100"/>
  <c r="L347" i="100"/>
  <c r="G347" i="100" s="1"/>
  <c r="K347" i="100"/>
  <c r="J347" i="100"/>
  <c r="E347" i="100"/>
  <c r="Q347" i="100" s="1"/>
  <c r="N346" i="100"/>
  <c r="M346" i="100"/>
  <c r="L346" i="100"/>
  <c r="G346" i="100" s="1"/>
  <c r="K346" i="100"/>
  <c r="J346" i="100"/>
  <c r="E346" i="100"/>
  <c r="Q346" i="100" s="1"/>
  <c r="N345" i="100"/>
  <c r="M345" i="100"/>
  <c r="L345" i="100"/>
  <c r="G345" i="100" s="1"/>
  <c r="K345" i="100"/>
  <c r="J345" i="100"/>
  <c r="E345" i="100"/>
  <c r="Q345" i="100" s="1"/>
  <c r="N344" i="100"/>
  <c r="M344" i="100"/>
  <c r="L344" i="100"/>
  <c r="G344" i="100" s="1"/>
  <c r="K344" i="100"/>
  <c r="J344" i="100"/>
  <c r="E344" i="100"/>
  <c r="Q344" i="100" s="1"/>
  <c r="N343" i="100"/>
  <c r="M343" i="100"/>
  <c r="L343" i="100"/>
  <c r="G343" i="100" s="1"/>
  <c r="K343" i="100"/>
  <c r="J343" i="100"/>
  <c r="E343" i="100"/>
  <c r="Q343" i="100" s="1"/>
  <c r="N342" i="100"/>
  <c r="M342" i="100"/>
  <c r="L342" i="100"/>
  <c r="G342" i="100" s="1"/>
  <c r="K342" i="100"/>
  <c r="J342" i="100"/>
  <c r="E342" i="100"/>
  <c r="Q342" i="100" s="1"/>
  <c r="N341" i="100"/>
  <c r="M341" i="100"/>
  <c r="L341" i="100"/>
  <c r="G341" i="100" s="1"/>
  <c r="K341" i="100"/>
  <c r="J341" i="100"/>
  <c r="E341" i="100"/>
  <c r="Q341" i="100" s="1"/>
  <c r="N340" i="100"/>
  <c r="M340" i="100"/>
  <c r="L340" i="100"/>
  <c r="G340" i="100" s="1"/>
  <c r="K340" i="100"/>
  <c r="J340" i="100"/>
  <c r="E340" i="100"/>
  <c r="Q340" i="100" s="1"/>
  <c r="N339" i="100"/>
  <c r="M339" i="100"/>
  <c r="L339" i="100"/>
  <c r="G339" i="100" s="1"/>
  <c r="K339" i="100"/>
  <c r="J339" i="100"/>
  <c r="E339" i="100"/>
  <c r="Q339" i="100" s="1"/>
  <c r="N338" i="100"/>
  <c r="M338" i="100"/>
  <c r="L338" i="100"/>
  <c r="G338" i="100" s="1"/>
  <c r="K338" i="100"/>
  <c r="J338" i="100"/>
  <c r="E338" i="100"/>
  <c r="Q338" i="100" s="1"/>
  <c r="N337" i="100"/>
  <c r="M337" i="100"/>
  <c r="L337" i="100"/>
  <c r="G337" i="100" s="1"/>
  <c r="K337" i="100"/>
  <c r="J337" i="100"/>
  <c r="E337" i="100"/>
  <c r="Q337" i="100" s="1"/>
  <c r="N336" i="100"/>
  <c r="M336" i="100"/>
  <c r="L336" i="100"/>
  <c r="G336" i="100" s="1"/>
  <c r="K336" i="100"/>
  <c r="J336" i="100"/>
  <c r="E336" i="100"/>
  <c r="Q336" i="100" s="1"/>
  <c r="N335" i="100"/>
  <c r="M335" i="100"/>
  <c r="L335" i="100"/>
  <c r="G335" i="100" s="1"/>
  <c r="K335" i="100"/>
  <c r="J335" i="100"/>
  <c r="E335" i="100"/>
  <c r="Q335" i="100" s="1"/>
  <c r="N334" i="100"/>
  <c r="M334" i="100"/>
  <c r="L334" i="100"/>
  <c r="G334" i="100" s="1"/>
  <c r="K334" i="100"/>
  <c r="J334" i="100"/>
  <c r="E334" i="100"/>
  <c r="Q334" i="100" s="1"/>
  <c r="N333" i="100"/>
  <c r="M333" i="100"/>
  <c r="L333" i="100"/>
  <c r="G333" i="100" s="1"/>
  <c r="K333" i="100"/>
  <c r="J333" i="100"/>
  <c r="E333" i="100"/>
  <c r="Q333" i="100" s="1"/>
  <c r="N332" i="100"/>
  <c r="M332" i="100"/>
  <c r="L332" i="100"/>
  <c r="G332" i="100" s="1"/>
  <c r="K332" i="100"/>
  <c r="J332" i="100"/>
  <c r="E332" i="100"/>
  <c r="Q332" i="100" s="1"/>
  <c r="N331" i="100"/>
  <c r="M331" i="100"/>
  <c r="L331" i="100"/>
  <c r="G331" i="100" s="1"/>
  <c r="K331" i="100"/>
  <c r="J331" i="100"/>
  <c r="E331" i="100"/>
  <c r="Q331" i="100" s="1"/>
  <c r="N330" i="100"/>
  <c r="M330" i="100"/>
  <c r="L330" i="100"/>
  <c r="G330" i="100" s="1"/>
  <c r="K330" i="100"/>
  <c r="J330" i="100"/>
  <c r="E330" i="100"/>
  <c r="Q330" i="100" s="1"/>
  <c r="N329" i="100"/>
  <c r="M329" i="100"/>
  <c r="L329" i="100"/>
  <c r="G329" i="100" s="1"/>
  <c r="K329" i="100"/>
  <c r="J329" i="100"/>
  <c r="E329" i="100"/>
  <c r="Q329" i="100" s="1"/>
  <c r="N328" i="100"/>
  <c r="M328" i="100"/>
  <c r="L328" i="100"/>
  <c r="G328" i="100" s="1"/>
  <c r="K328" i="100"/>
  <c r="J328" i="100"/>
  <c r="E328" i="100"/>
  <c r="Q328" i="100" s="1"/>
  <c r="N327" i="100"/>
  <c r="M327" i="100"/>
  <c r="L327" i="100"/>
  <c r="G327" i="100" s="1"/>
  <c r="K327" i="100"/>
  <c r="J327" i="100"/>
  <c r="E327" i="100"/>
  <c r="Q327" i="100" s="1"/>
  <c r="N326" i="100"/>
  <c r="M326" i="100"/>
  <c r="L326" i="100"/>
  <c r="G326" i="100" s="1"/>
  <c r="K326" i="100"/>
  <c r="J326" i="100"/>
  <c r="E326" i="100"/>
  <c r="Q326" i="100" s="1"/>
  <c r="N325" i="100"/>
  <c r="M325" i="100"/>
  <c r="L325" i="100"/>
  <c r="G325" i="100" s="1"/>
  <c r="K325" i="100"/>
  <c r="J325" i="100"/>
  <c r="E325" i="100"/>
  <c r="Q325" i="100" s="1"/>
  <c r="N324" i="100"/>
  <c r="M324" i="100"/>
  <c r="L324" i="100"/>
  <c r="G324" i="100" s="1"/>
  <c r="K324" i="100"/>
  <c r="J324" i="100"/>
  <c r="E324" i="100"/>
  <c r="Q324" i="100" s="1"/>
  <c r="N323" i="100"/>
  <c r="M323" i="100"/>
  <c r="L323" i="100"/>
  <c r="G323" i="100" s="1"/>
  <c r="K323" i="100"/>
  <c r="J323" i="100"/>
  <c r="E323" i="100"/>
  <c r="Q323" i="100" s="1"/>
  <c r="N322" i="100"/>
  <c r="M322" i="100"/>
  <c r="L322" i="100"/>
  <c r="G322" i="100" s="1"/>
  <c r="K322" i="100"/>
  <c r="J322" i="100"/>
  <c r="E322" i="100"/>
  <c r="Q322" i="100" s="1"/>
  <c r="N321" i="100"/>
  <c r="M321" i="100"/>
  <c r="L321" i="100"/>
  <c r="G321" i="100" s="1"/>
  <c r="K321" i="100"/>
  <c r="J321" i="100"/>
  <c r="E321" i="100"/>
  <c r="Q321" i="100" s="1"/>
  <c r="N320" i="100"/>
  <c r="M320" i="100"/>
  <c r="L320" i="100"/>
  <c r="G320" i="100" s="1"/>
  <c r="K320" i="100"/>
  <c r="J320" i="100"/>
  <c r="E320" i="100"/>
  <c r="Q320" i="100" s="1"/>
  <c r="N319" i="100"/>
  <c r="M319" i="100"/>
  <c r="L319" i="100"/>
  <c r="G319" i="100" s="1"/>
  <c r="K319" i="100"/>
  <c r="J319" i="100"/>
  <c r="E319" i="100"/>
  <c r="Q319" i="100" s="1"/>
  <c r="N318" i="100"/>
  <c r="M318" i="100"/>
  <c r="L318" i="100"/>
  <c r="G318" i="100" s="1"/>
  <c r="K318" i="100"/>
  <c r="J318" i="100"/>
  <c r="E318" i="100"/>
  <c r="Q318" i="100" s="1"/>
  <c r="N317" i="100"/>
  <c r="M317" i="100"/>
  <c r="L317" i="100"/>
  <c r="G317" i="100" s="1"/>
  <c r="K317" i="100"/>
  <c r="J317" i="100"/>
  <c r="E317" i="100"/>
  <c r="Q317" i="100" s="1"/>
  <c r="N316" i="100"/>
  <c r="M316" i="100"/>
  <c r="L316" i="100"/>
  <c r="G316" i="100" s="1"/>
  <c r="K316" i="100"/>
  <c r="J316" i="100"/>
  <c r="E316" i="100"/>
  <c r="Q316" i="100" s="1"/>
  <c r="N315" i="100"/>
  <c r="M315" i="100"/>
  <c r="L315" i="100"/>
  <c r="G315" i="100" s="1"/>
  <c r="K315" i="100"/>
  <c r="J315" i="100"/>
  <c r="E315" i="100"/>
  <c r="Q315" i="100" s="1"/>
  <c r="N314" i="100"/>
  <c r="M314" i="100"/>
  <c r="L314" i="100"/>
  <c r="G314" i="100" s="1"/>
  <c r="K314" i="100"/>
  <c r="J314" i="100"/>
  <c r="E314" i="100"/>
  <c r="Q314" i="100" s="1"/>
  <c r="N313" i="100"/>
  <c r="M313" i="100"/>
  <c r="L313" i="100"/>
  <c r="G313" i="100" s="1"/>
  <c r="K313" i="100"/>
  <c r="J313" i="100"/>
  <c r="E313" i="100"/>
  <c r="Q313" i="100" s="1"/>
  <c r="N312" i="100"/>
  <c r="M312" i="100"/>
  <c r="L312" i="100"/>
  <c r="G312" i="100" s="1"/>
  <c r="K312" i="100"/>
  <c r="J312" i="100"/>
  <c r="E312" i="100"/>
  <c r="Q312" i="100" s="1"/>
  <c r="N311" i="100"/>
  <c r="M311" i="100"/>
  <c r="L311" i="100"/>
  <c r="G311" i="100" s="1"/>
  <c r="K311" i="100"/>
  <c r="J311" i="100"/>
  <c r="E311" i="100"/>
  <c r="Q311" i="100" s="1"/>
  <c r="N310" i="100"/>
  <c r="M310" i="100"/>
  <c r="L310" i="100"/>
  <c r="G310" i="100" s="1"/>
  <c r="K310" i="100"/>
  <c r="J310" i="100"/>
  <c r="E310" i="100"/>
  <c r="Q310" i="100" s="1"/>
  <c r="N309" i="100"/>
  <c r="M309" i="100"/>
  <c r="L309" i="100"/>
  <c r="G309" i="100" s="1"/>
  <c r="K309" i="100"/>
  <c r="J309" i="100"/>
  <c r="E309" i="100"/>
  <c r="Q309" i="100" s="1"/>
  <c r="N308" i="100"/>
  <c r="M308" i="100"/>
  <c r="L308" i="100"/>
  <c r="G308" i="100" s="1"/>
  <c r="K308" i="100"/>
  <c r="J308" i="100"/>
  <c r="E308" i="100"/>
  <c r="Q308" i="100" s="1"/>
  <c r="N307" i="100"/>
  <c r="M307" i="100"/>
  <c r="L307" i="100"/>
  <c r="G307" i="100" s="1"/>
  <c r="K307" i="100"/>
  <c r="J307" i="100"/>
  <c r="E307" i="100"/>
  <c r="Q307" i="100" s="1"/>
  <c r="N306" i="100"/>
  <c r="M306" i="100"/>
  <c r="L306" i="100"/>
  <c r="G306" i="100" s="1"/>
  <c r="K306" i="100"/>
  <c r="J306" i="100"/>
  <c r="E306" i="100"/>
  <c r="Q306" i="100" s="1"/>
  <c r="N305" i="100"/>
  <c r="M305" i="100"/>
  <c r="L305" i="100"/>
  <c r="G305" i="100" s="1"/>
  <c r="K305" i="100"/>
  <c r="J305" i="100"/>
  <c r="E305" i="100"/>
  <c r="Q305" i="100" s="1"/>
  <c r="N304" i="100"/>
  <c r="M304" i="100"/>
  <c r="L304" i="100"/>
  <c r="G304" i="100" s="1"/>
  <c r="K304" i="100"/>
  <c r="J304" i="100"/>
  <c r="E304" i="100"/>
  <c r="Q304" i="100" s="1"/>
  <c r="N303" i="100"/>
  <c r="M303" i="100"/>
  <c r="L303" i="100"/>
  <c r="G303" i="100" s="1"/>
  <c r="K303" i="100"/>
  <c r="J303" i="100"/>
  <c r="E303" i="100"/>
  <c r="Q303" i="100" s="1"/>
  <c r="N302" i="100"/>
  <c r="M302" i="100"/>
  <c r="L302" i="100"/>
  <c r="G302" i="100" s="1"/>
  <c r="K302" i="100"/>
  <c r="J302" i="100"/>
  <c r="E302" i="100"/>
  <c r="Q302" i="100" s="1"/>
  <c r="N301" i="100"/>
  <c r="M301" i="100"/>
  <c r="L301" i="100"/>
  <c r="G301" i="100" s="1"/>
  <c r="K301" i="100"/>
  <c r="J301" i="100"/>
  <c r="E301" i="100"/>
  <c r="Q301" i="100" s="1"/>
  <c r="N300" i="100"/>
  <c r="M300" i="100"/>
  <c r="L300" i="100"/>
  <c r="G300" i="100" s="1"/>
  <c r="K300" i="100"/>
  <c r="J300" i="100"/>
  <c r="E300" i="100"/>
  <c r="Q300" i="100" s="1"/>
  <c r="N299" i="100"/>
  <c r="M299" i="100"/>
  <c r="L299" i="100"/>
  <c r="G299" i="100" s="1"/>
  <c r="K299" i="100"/>
  <c r="J299" i="100"/>
  <c r="E299" i="100"/>
  <c r="Q299" i="100" s="1"/>
  <c r="N298" i="100"/>
  <c r="M298" i="100"/>
  <c r="L298" i="100"/>
  <c r="G298" i="100" s="1"/>
  <c r="K298" i="100"/>
  <c r="J298" i="100"/>
  <c r="E298" i="100"/>
  <c r="Q298" i="100" s="1"/>
  <c r="N297" i="100"/>
  <c r="M297" i="100"/>
  <c r="L297" i="100"/>
  <c r="G297" i="100" s="1"/>
  <c r="K297" i="100"/>
  <c r="J297" i="100"/>
  <c r="E297" i="100"/>
  <c r="Q297" i="100" s="1"/>
  <c r="N296" i="100"/>
  <c r="M296" i="100"/>
  <c r="L296" i="100"/>
  <c r="G296" i="100" s="1"/>
  <c r="K296" i="100"/>
  <c r="J296" i="100"/>
  <c r="E296" i="100"/>
  <c r="Q296" i="100" s="1"/>
  <c r="N295" i="100"/>
  <c r="M295" i="100"/>
  <c r="L295" i="100"/>
  <c r="G295" i="100" s="1"/>
  <c r="K295" i="100"/>
  <c r="J295" i="100"/>
  <c r="E295" i="100"/>
  <c r="Q295" i="100" s="1"/>
  <c r="N294" i="100"/>
  <c r="M294" i="100"/>
  <c r="L294" i="100"/>
  <c r="G294" i="100" s="1"/>
  <c r="K294" i="100"/>
  <c r="J294" i="100"/>
  <c r="E294" i="100"/>
  <c r="Q294" i="100" s="1"/>
  <c r="N293" i="100"/>
  <c r="M293" i="100"/>
  <c r="L293" i="100"/>
  <c r="G293" i="100" s="1"/>
  <c r="K293" i="100"/>
  <c r="J293" i="100"/>
  <c r="E293" i="100"/>
  <c r="Q293" i="100" s="1"/>
  <c r="N292" i="100"/>
  <c r="M292" i="100"/>
  <c r="L292" i="100"/>
  <c r="G292" i="100" s="1"/>
  <c r="K292" i="100"/>
  <c r="J292" i="100"/>
  <c r="E292" i="100"/>
  <c r="Q292" i="100" s="1"/>
  <c r="N291" i="100"/>
  <c r="M291" i="100"/>
  <c r="L291" i="100"/>
  <c r="G291" i="100" s="1"/>
  <c r="K291" i="100"/>
  <c r="J291" i="100"/>
  <c r="E291" i="100"/>
  <c r="Q291" i="100" s="1"/>
  <c r="N290" i="100"/>
  <c r="M290" i="100"/>
  <c r="L290" i="100"/>
  <c r="G290" i="100" s="1"/>
  <c r="K290" i="100"/>
  <c r="J290" i="100"/>
  <c r="E290" i="100"/>
  <c r="Q290" i="100" s="1"/>
  <c r="N289" i="100"/>
  <c r="M289" i="100"/>
  <c r="L289" i="100"/>
  <c r="G289" i="100" s="1"/>
  <c r="K289" i="100"/>
  <c r="J289" i="100"/>
  <c r="E289" i="100"/>
  <c r="Q289" i="100" s="1"/>
  <c r="N288" i="100"/>
  <c r="M288" i="100"/>
  <c r="L288" i="100"/>
  <c r="G288" i="100" s="1"/>
  <c r="K288" i="100"/>
  <c r="J288" i="100"/>
  <c r="E288" i="100"/>
  <c r="Q288" i="100" s="1"/>
  <c r="N287" i="100"/>
  <c r="M287" i="100"/>
  <c r="L287" i="100"/>
  <c r="G287" i="100" s="1"/>
  <c r="K287" i="100"/>
  <c r="J287" i="100"/>
  <c r="E287" i="100"/>
  <c r="Q287" i="100" s="1"/>
  <c r="N286" i="100"/>
  <c r="M286" i="100"/>
  <c r="L286" i="100"/>
  <c r="G286" i="100" s="1"/>
  <c r="K286" i="100"/>
  <c r="J286" i="100"/>
  <c r="E286" i="100"/>
  <c r="Q286" i="100" s="1"/>
  <c r="N285" i="100"/>
  <c r="M285" i="100"/>
  <c r="L285" i="100"/>
  <c r="G285" i="100" s="1"/>
  <c r="K285" i="100"/>
  <c r="J285" i="100"/>
  <c r="E285" i="100"/>
  <c r="Q285" i="100" s="1"/>
  <c r="N284" i="100"/>
  <c r="M284" i="100"/>
  <c r="L284" i="100"/>
  <c r="G284" i="100" s="1"/>
  <c r="K284" i="100"/>
  <c r="J284" i="100"/>
  <c r="E284" i="100"/>
  <c r="Q284" i="100" s="1"/>
  <c r="N283" i="100"/>
  <c r="M283" i="100"/>
  <c r="L283" i="100"/>
  <c r="G283" i="100" s="1"/>
  <c r="K283" i="100"/>
  <c r="J283" i="100"/>
  <c r="E283" i="100"/>
  <c r="Q283" i="100" s="1"/>
  <c r="N282" i="100"/>
  <c r="M282" i="100"/>
  <c r="L282" i="100"/>
  <c r="G282" i="100" s="1"/>
  <c r="K282" i="100"/>
  <c r="J282" i="100"/>
  <c r="E282" i="100"/>
  <c r="Q282" i="100" s="1"/>
  <c r="N281" i="100"/>
  <c r="M281" i="100"/>
  <c r="L281" i="100"/>
  <c r="G281" i="100" s="1"/>
  <c r="K281" i="100"/>
  <c r="J281" i="100"/>
  <c r="E281" i="100"/>
  <c r="Q281" i="100" s="1"/>
  <c r="N280" i="100"/>
  <c r="M280" i="100"/>
  <c r="L280" i="100"/>
  <c r="G280" i="100" s="1"/>
  <c r="K280" i="100"/>
  <c r="J280" i="100"/>
  <c r="E280" i="100"/>
  <c r="Q280" i="100" s="1"/>
  <c r="N279" i="100"/>
  <c r="M279" i="100"/>
  <c r="L279" i="100"/>
  <c r="G279" i="100" s="1"/>
  <c r="K279" i="100"/>
  <c r="J279" i="100"/>
  <c r="E279" i="100"/>
  <c r="Q279" i="100" s="1"/>
  <c r="N278" i="100"/>
  <c r="M278" i="100"/>
  <c r="L278" i="100"/>
  <c r="G278" i="100" s="1"/>
  <c r="K278" i="100"/>
  <c r="J278" i="100"/>
  <c r="E278" i="100"/>
  <c r="Q278" i="100" s="1"/>
  <c r="N277" i="100"/>
  <c r="M277" i="100"/>
  <c r="L277" i="100"/>
  <c r="G277" i="100" s="1"/>
  <c r="K277" i="100"/>
  <c r="J277" i="100"/>
  <c r="E277" i="100"/>
  <c r="Q277" i="100" s="1"/>
  <c r="N276" i="100"/>
  <c r="M276" i="100"/>
  <c r="L276" i="100"/>
  <c r="G276" i="100" s="1"/>
  <c r="K276" i="100"/>
  <c r="J276" i="100"/>
  <c r="E276" i="100"/>
  <c r="Q276" i="100" s="1"/>
  <c r="N275" i="100"/>
  <c r="M275" i="100"/>
  <c r="L275" i="100"/>
  <c r="G275" i="100" s="1"/>
  <c r="K275" i="100"/>
  <c r="J275" i="100"/>
  <c r="E275" i="100"/>
  <c r="Q275" i="100" s="1"/>
  <c r="N274" i="100"/>
  <c r="L274" i="100"/>
  <c r="G274" i="100" s="1"/>
  <c r="K274" i="100"/>
  <c r="J274" i="100"/>
  <c r="E274" i="100"/>
  <c r="Q274" i="100" s="1"/>
  <c r="N273" i="100"/>
  <c r="M273" i="100"/>
  <c r="L273" i="100"/>
  <c r="G273" i="100" s="1"/>
  <c r="K273" i="100"/>
  <c r="J273" i="100"/>
  <c r="E273" i="100"/>
  <c r="Q273" i="100" s="1"/>
  <c r="N272" i="100"/>
  <c r="M272" i="100"/>
  <c r="L272" i="100"/>
  <c r="G272" i="100" s="1"/>
  <c r="K272" i="100"/>
  <c r="J272" i="100"/>
  <c r="E272" i="100"/>
  <c r="Q272" i="100" s="1"/>
  <c r="N271" i="100"/>
  <c r="M271" i="100"/>
  <c r="L271" i="100"/>
  <c r="G271" i="100" s="1"/>
  <c r="K271" i="100"/>
  <c r="J271" i="100"/>
  <c r="E271" i="100"/>
  <c r="Q271" i="100" s="1"/>
  <c r="N270" i="100"/>
  <c r="M270" i="100"/>
  <c r="L270" i="100"/>
  <c r="G270" i="100" s="1"/>
  <c r="K270" i="100"/>
  <c r="J270" i="100"/>
  <c r="E270" i="100"/>
  <c r="Q270" i="100" s="1"/>
  <c r="N269" i="100"/>
  <c r="M269" i="100"/>
  <c r="L269" i="100"/>
  <c r="G269" i="100" s="1"/>
  <c r="K269" i="100"/>
  <c r="J269" i="100"/>
  <c r="E269" i="100"/>
  <c r="Q269" i="100" s="1"/>
  <c r="N268" i="100"/>
  <c r="M268" i="100"/>
  <c r="L268" i="100"/>
  <c r="G268" i="100" s="1"/>
  <c r="K268" i="100"/>
  <c r="J268" i="100"/>
  <c r="E268" i="100"/>
  <c r="Q268" i="100" s="1"/>
  <c r="N267" i="100"/>
  <c r="M267" i="100"/>
  <c r="L267" i="100"/>
  <c r="G267" i="100" s="1"/>
  <c r="K267" i="100"/>
  <c r="J267" i="100"/>
  <c r="E267" i="100"/>
  <c r="Q267" i="100" s="1"/>
  <c r="N266" i="100"/>
  <c r="M266" i="100"/>
  <c r="L266" i="100"/>
  <c r="G266" i="100" s="1"/>
  <c r="K266" i="100"/>
  <c r="J266" i="100"/>
  <c r="E266" i="100"/>
  <c r="Q266" i="100" s="1"/>
  <c r="N265" i="100"/>
  <c r="M265" i="100"/>
  <c r="L265" i="100"/>
  <c r="G265" i="100" s="1"/>
  <c r="K265" i="100"/>
  <c r="J265" i="100"/>
  <c r="E265" i="100"/>
  <c r="Q265" i="100" s="1"/>
  <c r="N264" i="100"/>
  <c r="M264" i="100"/>
  <c r="L264" i="100"/>
  <c r="G264" i="100" s="1"/>
  <c r="K264" i="100"/>
  <c r="J264" i="100"/>
  <c r="E264" i="100"/>
  <c r="Q264" i="100" s="1"/>
  <c r="N263" i="100"/>
  <c r="M263" i="100"/>
  <c r="L263" i="100"/>
  <c r="G263" i="100" s="1"/>
  <c r="K263" i="100"/>
  <c r="J263" i="100"/>
  <c r="E263" i="100"/>
  <c r="Q263" i="100" s="1"/>
  <c r="N262" i="100"/>
  <c r="M262" i="100"/>
  <c r="L262" i="100"/>
  <c r="G262" i="100" s="1"/>
  <c r="K262" i="100"/>
  <c r="J262" i="100"/>
  <c r="E262" i="100"/>
  <c r="Q262" i="100" s="1"/>
  <c r="N261" i="100"/>
  <c r="M261" i="100"/>
  <c r="L261" i="100"/>
  <c r="G261" i="100" s="1"/>
  <c r="K261" i="100"/>
  <c r="J261" i="100"/>
  <c r="E261" i="100"/>
  <c r="Q261" i="100" s="1"/>
  <c r="N260" i="100"/>
  <c r="M260" i="100"/>
  <c r="L260" i="100"/>
  <c r="G260" i="100" s="1"/>
  <c r="K260" i="100"/>
  <c r="J260" i="100"/>
  <c r="E260" i="100"/>
  <c r="Q260" i="100" s="1"/>
  <c r="N259" i="100"/>
  <c r="M259" i="100"/>
  <c r="L259" i="100"/>
  <c r="G259" i="100" s="1"/>
  <c r="K259" i="100"/>
  <c r="J259" i="100"/>
  <c r="E259" i="100"/>
  <c r="Q259" i="100" s="1"/>
  <c r="N258" i="100"/>
  <c r="M258" i="100"/>
  <c r="L258" i="100"/>
  <c r="G258" i="100" s="1"/>
  <c r="K258" i="100"/>
  <c r="J258" i="100"/>
  <c r="E258" i="100"/>
  <c r="Q258" i="100" s="1"/>
  <c r="N257" i="100"/>
  <c r="M257" i="100"/>
  <c r="L257" i="100"/>
  <c r="G257" i="100" s="1"/>
  <c r="K257" i="100"/>
  <c r="J257" i="100"/>
  <c r="E257" i="100"/>
  <c r="Q257" i="100" s="1"/>
  <c r="N256" i="100"/>
  <c r="M256" i="100"/>
  <c r="L256" i="100"/>
  <c r="G256" i="100" s="1"/>
  <c r="K256" i="100"/>
  <c r="J256" i="100"/>
  <c r="E256" i="100"/>
  <c r="Q256" i="100" s="1"/>
  <c r="N255" i="100"/>
  <c r="M255" i="100"/>
  <c r="L255" i="100"/>
  <c r="G255" i="100" s="1"/>
  <c r="K255" i="100"/>
  <c r="J255" i="100"/>
  <c r="E255" i="100"/>
  <c r="Q255" i="100" s="1"/>
  <c r="N254" i="100"/>
  <c r="M254" i="100"/>
  <c r="L254" i="100"/>
  <c r="G254" i="100" s="1"/>
  <c r="K254" i="100"/>
  <c r="J254" i="100"/>
  <c r="E254" i="100"/>
  <c r="Q254" i="100" s="1"/>
  <c r="N253" i="100"/>
  <c r="M253" i="100"/>
  <c r="L253" i="100"/>
  <c r="G253" i="100" s="1"/>
  <c r="K253" i="100"/>
  <c r="J253" i="100"/>
  <c r="E253" i="100"/>
  <c r="Q253" i="100" s="1"/>
  <c r="N252" i="100"/>
  <c r="M252" i="100"/>
  <c r="L252" i="100"/>
  <c r="G252" i="100" s="1"/>
  <c r="K252" i="100"/>
  <c r="J252" i="100"/>
  <c r="E252" i="100"/>
  <c r="Q252" i="100" s="1"/>
  <c r="N251" i="100"/>
  <c r="M251" i="100"/>
  <c r="L251" i="100"/>
  <c r="G251" i="100" s="1"/>
  <c r="K251" i="100"/>
  <c r="J251" i="100"/>
  <c r="E251" i="100"/>
  <c r="Q251" i="100" s="1"/>
  <c r="N250" i="100"/>
  <c r="M250" i="100"/>
  <c r="L250" i="100"/>
  <c r="G250" i="100" s="1"/>
  <c r="K250" i="100"/>
  <c r="J250" i="100"/>
  <c r="E250" i="100"/>
  <c r="Q250" i="100" s="1"/>
  <c r="N249" i="100"/>
  <c r="M249" i="100"/>
  <c r="L249" i="100"/>
  <c r="G249" i="100" s="1"/>
  <c r="K249" i="100"/>
  <c r="J249" i="100"/>
  <c r="E249" i="100"/>
  <c r="Q249" i="100" s="1"/>
  <c r="N248" i="100"/>
  <c r="L248" i="100"/>
  <c r="G248" i="100" s="1"/>
  <c r="K248" i="100"/>
  <c r="J248" i="100"/>
  <c r="E248" i="100"/>
  <c r="Q248" i="100" s="1"/>
  <c r="N247" i="100"/>
  <c r="L247" i="100"/>
  <c r="G247" i="100" s="1"/>
  <c r="K247" i="100"/>
  <c r="J247" i="100"/>
  <c r="E247" i="100"/>
  <c r="Q247" i="100" s="1"/>
  <c r="N246" i="100"/>
  <c r="L246" i="100"/>
  <c r="G246" i="100" s="1"/>
  <c r="K246" i="100"/>
  <c r="J246" i="100"/>
  <c r="E246" i="100"/>
  <c r="Q246" i="100" s="1"/>
  <c r="N245" i="100"/>
  <c r="L245" i="100"/>
  <c r="G245" i="100" s="1"/>
  <c r="K245" i="100"/>
  <c r="J245" i="100"/>
  <c r="E245" i="100"/>
  <c r="Q245" i="100" s="1"/>
  <c r="N244" i="100"/>
  <c r="L244" i="100"/>
  <c r="G244" i="100" s="1"/>
  <c r="K244" i="100"/>
  <c r="J244" i="100"/>
  <c r="E244" i="100"/>
  <c r="Q244" i="100" s="1"/>
  <c r="N243" i="100"/>
  <c r="L243" i="100"/>
  <c r="G243" i="100" s="1"/>
  <c r="K243" i="100"/>
  <c r="J243" i="100"/>
  <c r="E243" i="100"/>
  <c r="Q243" i="100" s="1"/>
  <c r="N242" i="100"/>
  <c r="L242" i="100"/>
  <c r="G242" i="100" s="1"/>
  <c r="K242" i="100"/>
  <c r="J242" i="100"/>
  <c r="E242" i="100"/>
  <c r="Q242" i="100" s="1"/>
  <c r="N241" i="100"/>
  <c r="L241" i="100"/>
  <c r="G241" i="100" s="1"/>
  <c r="K241" i="100"/>
  <c r="J241" i="100"/>
  <c r="E241" i="100"/>
  <c r="Q241" i="100" s="1"/>
  <c r="N240" i="100"/>
  <c r="L240" i="100"/>
  <c r="G240" i="100" s="1"/>
  <c r="K240" i="100"/>
  <c r="J240" i="100"/>
  <c r="E240" i="100"/>
  <c r="Q240" i="100" s="1"/>
  <c r="N239" i="100"/>
  <c r="L239" i="100"/>
  <c r="G239" i="100" s="1"/>
  <c r="K239" i="100"/>
  <c r="J239" i="100"/>
  <c r="E239" i="100"/>
  <c r="Q239" i="100" s="1"/>
  <c r="N238" i="100"/>
  <c r="L238" i="100"/>
  <c r="G238" i="100" s="1"/>
  <c r="K238" i="100"/>
  <c r="J238" i="100"/>
  <c r="E238" i="100"/>
  <c r="Q238" i="100" s="1"/>
  <c r="N237" i="100"/>
  <c r="L237" i="100"/>
  <c r="G237" i="100" s="1"/>
  <c r="K237" i="100"/>
  <c r="J237" i="100"/>
  <c r="E237" i="100"/>
  <c r="Q237" i="100" s="1"/>
  <c r="N236" i="100"/>
  <c r="L236" i="100"/>
  <c r="G236" i="100" s="1"/>
  <c r="K236" i="100"/>
  <c r="J236" i="100"/>
  <c r="E236" i="100"/>
  <c r="Q236" i="100" s="1"/>
  <c r="N235" i="100"/>
  <c r="L235" i="100"/>
  <c r="G235" i="100" s="1"/>
  <c r="K235" i="100"/>
  <c r="J235" i="100"/>
  <c r="E235" i="100"/>
  <c r="Q235" i="100" s="1"/>
  <c r="N234" i="100"/>
  <c r="L234" i="100"/>
  <c r="G234" i="100" s="1"/>
  <c r="K234" i="100"/>
  <c r="J234" i="100"/>
  <c r="E234" i="100"/>
  <c r="Q234" i="100" s="1"/>
  <c r="N233" i="100"/>
  <c r="L233" i="100"/>
  <c r="G233" i="100" s="1"/>
  <c r="K233" i="100"/>
  <c r="J233" i="100"/>
  <c r="E233" i="100"/>
  <c r="Q233" i="100" s="1"/>
  <c r="N232" i="100"/>
  <c r="L232" i="100"/>
  <c r="G232" i="100" s="1"/>
  <c r="K232" i="100"/>
  <c r="J232" i="100"/>
  <c r="E232" i="100"/>
  <c r="Q232" i="100" s="1"/>
  <c r="N231" i="100"/>
  <c r="L231" i="100"/>
  <c r="G231" i="100" s="1"/>
  <c r="K231" i="100"/>
  <c r="J231" i="100"/>
  <c r="E231" i="100"/>
  <c r="Q231" i="100" s="1"/>
  <c r="N230" i="100"/>
  <c r="L230" i="100"/>
  <c r="G230" i="100" s="1"/>
  <c r="K230" i="100"/>
  <c r="J230" i="100"/>
  <c r="E230" i="100"/>
  <c r="Q230" i="100" s="1"/>
  <c r="N229" i="100"/>
  <c r="L229" i="100"/>
  <c r="G229" i="100" s="1"/>
  <c r="K229" i="100"/>
  <c r="J229" i="100"/>
  <c r="E229" i="100"/>
  <c r="Q229" i="100" s="1"/>
  <c r="N228" i="100"/>
  <c r="L228" i="100"/>
  <c r="G228" i="100" s="1"/>
  <c r="K228" i="100"/>
  <c r="J228" i="100"/>
  <c r="E228" i="100"/>
  <c r="Q228" i="100" s="1"/>
  <c r="N227" i="100"/>
  <c r="L227" i="100"/>
  <c r="G227" i="100" s="1"/>
  <c r="K227" i="100"/>
  <c r="J227" i="100"/>
  <c r="E227" i="100"/>
  <c r="Q227" i="100" s="1"/>
  <c r="N226" i="100"/>
  <c r="L226" i="100"/>
  <c r="G226" i="100" s="1"/>
  <c r="K226" i="100"/>
  <c r="J226" i="100"/>
  <c r="E226" i="100"/>
  <c r="Q226" i="100" s="1"/>
  <c r="N225" i="100"/>
  <c r="M225" i="100"/>
  <c r="L225" i="100"/>
  <c r="G225" i="100" s="1"/>
  <c r="K225" i="100"/>
  <c r="J225" i="100"/>
  <c r="E225" i="100"/>
  <c r="Q225" i="100" s="1"/>
  <c r="N224" i="100"/>
  <c r="M224" i="100"/>
  <c r="L224" i="100"/>
  <c r="G224" i="100" s="1"/>
  <c r="K224" i="100"/>
  <c r="J224" i="100"/>
  <c r="E224" i="100"/>
  <c r="Q224" i="100" s="1"/>
  <c r="N223" i="100"/>
  <c r="M223" i="100"/>
  <c r="L223" i="100"/>
  <c r="G223" i="100" s="1"/>
  <c r="K223" i="100"/>
  <c r="J223" i="100"/>
  <c r="E223" i="100"/>
  <c r="Q223" i="100" s="1"/>
  <c r="N222" i="100"/>
  <c r="M222" i="100"/>
  <c r="L222" i="100"/>
  <c r="G222" i="100" s="1"/>
  <c r="K222" i="100"/>
  <c r="J222" i="100"/>
  <c r="E222" i="100"/>
  <c r="Q222" i="100" s="1"/>
  <c r="N221" i="100"/>
  <c r="M221" i="100"/>
  <c r="L221" i="100"/>
  <c r="G221" i="100" s="1"/>
  <c r="K221" i="100"/>
  <c r="J221" i="100"/>
  <c r="E221" i="100"/>
  <c r="Q221" i="100" s="1"/>
  <c r="N220" i="100"/>
  <c r="M220" i="100"/>
  <c r="L220" i="100"/>
  <c r="G220" i="100" s="1"/>
  <c r="K220" i="100"/>
  <c r="J220" i="100"/>
  <c r="E220" i="100"/>
  <c r="Q220" i="100" s="1"/>
  <c r="N219" i="100"/>
  <c r="M219" i="100"/>
  <c r="L219" i="100"/>
  <c r="G219" i="100" s="1"/>
  <c r="K219" i="100"/>
  <c r="J219" i="100"/>
  <c r="E219" i="100"/>
  <c r="Q219" i="100" s="1"/>
  <c r="N218" i="100"/>
  <c r="M218" i="100"/>
  <c r="L218" i="100"/>
  <c r="G218" i="100" s="1"/>
  <c r="K218" i="100"/>
  <c r="J218" i="100"/>
  <c r="E218" i="100"/>
  <c r="Q218" i="100" s="1"/>
  <c r="N217" i="100"/>
  <c r="M217" i="100"/>
  <c r="L217" i="100"/>
  <c r="G217" i="100" s="1"/>
  <c r="K217" i="100"/>
  <c r="J217" i="100"/>
  <c r="E217" i="100"/>
  <c r="Q217" i="100" s="1"/>
  <c r="N216" i="100"/>
  <c r="M216" i="100"/>
  <c r="L216" i="100"/>
  <c r="G216" i="100" s="1"/>
  <c r="K216" i="100"/>
  <c r="J216" i="100"/>
  <c r="E216" i="100"/>
  <c r="Q216" i="100" s="1"/>
  <c r="N215" i="100"/>
  <c r="M215" i="100"/>
  <c r="L215" i="100"/>
  <c r="G215" i="100" s="1"/>
  <c r="K215" i="100"/>
  <c r="J215" i="100"/>
  <c r="E215" i="100"/>
  <c r="Q215" i="100" s="1"/>
  <c r="N214" i="100"/>
  <c r="M214" i="100"/>
  <c r="L214" i="100"/>
  <c r="G214" i="100" s="1"/>
  <c r="K214" i="100"/>
  <c r="J214" i="100"/>
  <c r="E214" i="100"/>
  <c r="Q214" i="100" s="1"/>
  <c r="N213" i="100"/>
  <c r="M213" i="100"/>
  <c r="L213" i="100"/>
  <c r="G213" i="100" s="1"/>
  <c r="K213" i="100"/>
  <c r="J213" i="100"/>
  <c r="E213" i="100"/>
  <c r="Q213" i="100" s="1"/>
  <c r="N212" i="100"/>
  <c r="M212" i="100"/>
  <c r="L212" i="100"/>
  <c r="G212" i="100" s="1"/>
  <c r="K212" i="100"/>
  <c r="J212" i="100"/>
  <c r="E212" i="100"/>
  <c r="Q212" i="100" s="1"/>
  <c r="N211" i="100"/>
  <c r="M211" i="100"/>
  <c r="L211" i="100"/>
  <c r="G211" i="100" s="1"/>
  <c r="K211" i="100"/>
  <c r="J211" i="100"/>
  <c r="E211" i="100"/>
  <c r="Q211" i="100" s="1"/>
  <c r="N210" i="100"/>
  <c r="M210" i="100"/>
  <c r="L210" i="100"/>
  <c r="G210" i="100" s="1"/>
  <c r="K210" i="100"/>
  <c r="J210" i="100"/>
  <c r="E210" i="100"/>
  <c r="Q210" i="100" s="1"/>
  <c r="N209" i="100"/>
  <c r="M209" i="100"/>
  <c r="L209" i="100"/>
  <c r="G209" i="100" s="1"/>
  <c r="K209" i="100"/>
  <c r="J209" i="100"/>
  <c r="E209" i="100"/>
  <c r="Q209" i="100" s="1"/>
  <c r="N208" i="100"/>
  <c r="M208" i="100"/>
  <c r="L208" i="100"/>
  <c r="G208" i="100" s="1"/>
  <c r="K208" i="100"/>
  <c r="J208" i="100"/>
  <c r="E208" i="100"/>
  <c r="Q208" i="100" s="1"/>
  <c r="N207" i="100"/>
  <c r="M207" i="100"/>
  <c r="L207" i="100"/>
  <c r="G207" i="100" s="1"/>
  <c r="K207" i="100"/>
  <c r="J207" i="100"/>
  <c r="E207" i="100"/>
  <c r="Q207" i="100" s="1"/>
  <c r="N206" i="100"/>
  <c r="M206" i="100"/>
  <c r="L206" i="100"/>
  <c r="G206" i="100" s="1"/>
  <c r="K206" i="100"/>
  <c r="J206" i="100"/>
  <c r="E206" i="100"/>
  <c r="Q206" i="100" s="1"/>
  <c r="N205" i="100"/>
  <c r="M205" i="100"/>
  <c r="L205" i="100"/>
  <c r="G205" i="100" s="1"/>
  <c r="K205" i="100"/>
  <c r="J205" i="100"/>
  <c r="E205" i="100"/>
  <c r="Q205" i="100" s="1"/>
  <c r="N204" i="100"/>
  <c r="M204" i="100"/>
  <c r="L204" i="100"/>
  <c r="G204" i="100" s="1"/>
  <c r="K204" i="100"/>
  <c r="J204" i="100"/>
  <c r="E204" i="100"/>
  <c r="Q204" i="100" s="1"/>
  <c r="N203" i="100"/>
  <c r="M203" i="100"/>
  <c r="L203" i="100"/>
  <c r="G203" i="100" s="1"/>
  <c r="K203" i="100"/>
  <c r="J203" i="100"/>
  <c r="E203" i="100"/>
  <c r="Q203" i="100" s="1"/>
  <c r="N202" i="100"/>
  <c r="M202" i="100"/>
  <c r="L202" i="100"/>
  <c r="G202" i="100" s="1"/>
  <c r="K202" i="100"/>
  <c r="J202" i="100"/>
  <c r="E202" i="100"/>
  <c r="Q202" i="100" s="1"/>
  <c r="N201" i="100"/>
  <c r="M201" i="100"/>
  <c r="L201" i="100"/>
  <c r="G201" i="100" s="1"/>
  <c r="K201" i="100"/>
  <c r="J201" i="100"/>
  <c r="E201" i="100"/>
  <c r="Q201" i="100" s="1"/>
  <c r="N200" i="100"/>
  <c r="M200" i="100"/>
  <c r="L200" i="100"/>
  <c r="G200" i="100" s="1"/>
  <c r="K200" i="100"/>
  <c r="J200" i="100"/>
  <c r="E200" i="100"/>
  <c r="Q200" i="100" s="1"/>
  <c r="N199" i="100"/>
  <c r="M199" i="100"/>
  <c r="L199" i="100"/>
  <c r="G199" i="100" s="1"/>
  <c r="K199" i="100"/>
  <c r="J199" i="100"/>
  <c r="E199" i="100"/>
  <c r="Q199" i="100" s="1"/>
  <c r="N198" i="100"/>
  <c r="M198" i="100"/>
  <c r="L198" i="100"/>
  <c r="G198" i="100" s="1"/>
  <c r="K198" i="100"/>
  <c r="J198" i="100"/>
  <c r="E198" i="100"/>
  <c r="Q198" i="100" s="1"/>
  <c r="N197" i="100"/>
  <c r="M197" i="100"/>
  <c r="L197" i="100"/>
  <c r="G197" i="100" s="1"/>
  <c r="K197" i="100"/>
  <c r="J197" i="100"/>
  <c r="E197" i="100"/>
  <c r="Q197" i="100" s="1"/>
  <c r="N196" i="100"/>
  <c r="M196" i="100"/>
  <c r="L196" i="100"/>
  <c r="G196" i="100" s="1"/>
  <c r="K196" i="100"/>
  <c r="J196" i="100"/>
  <c r="E196" i="100"/>
  <c r="Q196" i="100" s="1"/>
  <c r="N195" i="100"/>
  <c r="M195" i="100"/>
  <c r="L195" i="100"/>
  <c r="G195" i="100" s="1"/>
  <c r="K195" i="100"/>
  <c r="J195" i="100"/>
  <c r="E195" i="100"/>
  <c r="Q195" i="100" s="1"/>
  <c r="N194" i="100"/>
  <c r="M194" i="100"/>
  <c r="L194" i="100"/>
  <c r="G194" i="100" s="1"/>
  <c r="K194" i="100"/>
  <c r="J194" i="100"/>
  <c r="E194" i="100"/>
  <c r="Q194" i="100" s="1"/>
  <c r="N193" i="100"/>
  <c r="M193" i="100"/>
  <c r="L193" i="100"/>
  <c r="G193" i="100" s="1"/>
  <c r="K193" i="100"/>
  <c r="J193" i="100"/>
  <c r="E193" i="100"/>
  <c r="Q193" i="100" s="1"/>
  <c r="N192" i="100"/>
  <c r="M192" i="100"/>
  <c r="L192" i="100"/>
  <c r="G192" i="100" s="1"/>
  <c r="K192" i="100"/>
  <c r="J192" i="100"/>
  <c r="E192" i="100"/>
  <c r="Q192" i="100" s="1"/>
  <c r="N191" i="100"/>
  <c r="M191" i="100"/>
  <c r="L191" i="100"/>
  <c r="G191" i="100" s="1"/>
  <c r="K191" i="100"/>
  <c r="J191" i="100"/>
  <c r="E191" i="100"/>
  <c r="Q191" i="100" s="1"/>
  <c r="N190" i="100"/>
  <c r="M190" i="100"/>
  <c r="L190" i="100"/>
  <c r="G190" i="100" s="1"/>
  <c r="K190" i="100"/>
  <c r="J190" i="100"/>
  <c r="E190" i="100"/>
  <c r="Q190" i="100" s="1"/>
  <c r="N189" i="100"/>
  <c r="M189" i="100"/>
  <c r="L189" i="100"/>
  <c r="G189" i="100" s="1"/>
  <c r="K189" i="100"/>
  <c r="J189" i="100"/>
  <c r="E189" i="100"/>
  <c r="Q189" i="100" s="1"/>
  <c r="N188" i="100"/>
  <c r="M188" i="100"/>
  <c r="L188" i="100"/>
  <c r="G188" i="100" s="1"/>
  <c r="K188" i="100"/>
  <c r="J188" i="100"/>
  <c r="E188" i="100"/>
  <c r="Q188" i="100" s="1"/>
  <c r="N187" i="100"/>
  <c r="M187" i="100"/>
  <c r="L187" i="100"/>
  <c r="G187" i="100" s="1"/>
  <c r="K187" i="100"/>
  <c r="J187" i="100"/>
  <c r="E187" i="100"/>
  <c r="Q187" i="100" s="1"/>
  <c r="N186" i="100"/>
  <c r="M186" i="100"/>
  <c r="L186" i="100"/>
  <c r="G186" i="100" s="1"/>
  <c r="K186" i="100"/>
  <c r="J186" i="100"/>
  <c r="E186" i="100"/>
  <c r="Q186" i="100" s="1"/>
  <c r="N185" i="100"/>
  <c r="M185" i="100"/>
  <c r="L185" i="100"/>
  <c r="G185" i="100" s="1"/>
  <c r="K185" i="100"/>
  <c r="J185" i="100"/>
  <c r="E185" i="100"/>
  <c r="Q185" i="100" s="1"/>
  <c r="N184" i="100"/>
  <c r="M184" i="100"/>
  <c r="L184" i="100"/>
  <c r="G184" i="100" s="1"/>
  <c r="K184" i="100"/>
  <c r="J184" i="100"/>
  <c r="E184" i="100"/>
  <c r="Q184" i="100" s="1"/>
  <c r="N183" i="100"/>
  <c r="M183" i="100"/>
  <c r="L183" i="100"/>
  <c r="G183" i="100" s="1"/>
  <c r="K183" i="100"/>
  <c r="J183" i="100"/>
  <c r="E183" i="100"/>
  <c r="Q183" i="100" s="1"/>
  <c r="N182" i="100"/>
  <c r="M182" i="100"/>
  <c r="L182" i="100"/>
  <c r="G182" i="100" s="1"/>
  <c r="K182" i="100"/>
  <c r="J182" i="100"/>
  <c r="E182" i="100"/>
  <c r="Q182" i="100" s="1"/>
  <c r="N181" i="100"/>
  <c r="M181" i="100"/>
  <c r="L181" i="100"/>
  <c r="G181" i="100" s="1"/>
  <c r="K181" i="100"/>
  <c r="J181" i="100"/>
  <c r="E181" i="100"/>
  <c r="Q181" i="100" s="1"/>
  <c r="N180" i="100"/>
  <c r="M180" i="100"/>
  <c r="L180" i="100"/>
  <c r="G180" i="100" s="1"/>
  <c r="K180" i="100"/>
  <c r="J180" i="100"/>
  <c r="E180" i="100"/>
  <c r="Q180" i="100" s="1"/>
  <c r="N179" i="100"/>
  <c r="M179" i="100"/>
  <c r="L179" i="100"/>
  <c r="G179" i="100" s="1"/>
  <c r="K179" i="100"/>
  <c r="J179" i="100"/>
  <c r="E179" i="100"/>
  <c r="Q179" i="100" s="1"/>
  <c r="N178" i="100"/>
  <c r="M178" i="100"/>
  <c r="L178" i="100"/>
  <c r="G178" i="100" s="1"/>
  <c r="K178" i="100"/>
  <c r="J178" i="100"/>
  <c r="E178" i="100"/>
  <c r="Q178" i="100" s="1"/>
  <c r="N177" i="100"/>
  <c r="M177" i="100"/>
  <c r="L177" i="100"/>
  <c r="G177" i="100" s="1"/>
  <c r="K177" i="100"/>
  <c r="J177" i="100"/>
  <c r="E177" i="100"/>
  <c r="Q177" i="100" s="1"/>
  <c r="N176" i="100"/>
  <c r="M176" i="100"/>
  <c r="L176" i="100"/>
  <c r="G176" i="100" s="1"/>
  <c r="K176" i="100"/>
  <c r="J176" i="100"/>
  <c r="E176" i="100"/>
  <c r="Q176" i="100" s="1"/>
  <c r="N175" i="100"/>
  <c r="M175" i="100"/>
  <c r="L175" i="100"/>
  <c r="G175" i="100" s="1"/>
  <c r="K175" i="100"/>
  <c r="J175" i="100"/>
  <c r="E175" i="100"/>
  <c r="Q175" i="100" s="1"/>
  <c r="N174" i="100"/>
  <c r="M174" i="100"/>
  <c r="L174" i="100"/>
  <c r="G174" i="100" s="1"/>
  <c r="K174" i="100"/>
  <c r="J174" i="100"/>
  <c r="E174" i="100"/>
  <c r="Q174" i="100" s="1"/>
  <c r="N173" i="100"/>
  <c r="M173" i="100"/>
  <c r="L173" i="100"/>
  <c r="G173" i="100" s="1"/>
  <c r="K173" i="100"/>
  <c r="J173" i="100"/>
  <c r="E173" i="100"/>
  <c r="Q173" i="100" s="1"/>
  <c r="N172" i="100"/>
  <c r="M172" i="100"/>
  <c r="L172" i="100"/>
  <c r="G172" i="100" s="1"/>
  <c r="K172" i="100"/>
  <c r="J172" i="100"/>
  <c r="E172" i="100"/>
  <c r="Q172" i="100" s="1"/>
  <c r="N171" i="100"/>
  <c r="M171" i="100"/>
  <c r="L171" i="100"/>
  <c r="G171" i="100" s="1"/>
  <c r="K171" i="100"/>
  <c r="J171" i="100"/>
  <c r="E171" i="100"/>
  <c r="Q171" i="100" s="1"/>
  <c r="N170" i="100"/>
  <c r="M170" i="100"/>
  <c r="L170" i="100"/>
  <c r="G170" i="100" s="1"/>
  <c r="K170" i="100"/>
  <c r="J170" i="100"/>
  <c r="E170" i="100"/>
  <c r="Q170" i="100" s="1"/>
  <c r="N169" i="100"/>
  <c r="M169" i="100"/>
  <c r="L169" i="100"/>
  <c r="G169" i="100" s="1"/>
  <c r="K169" i="100"/>
  <c r="J169" i="100"/>
  <c r="E169" i="100"/>
  <c r="Q169" i="100" s="1"/>
  <c r="N168" i="100"/>
  <c r="M168" i="100"/>
  <c r="L168" i="100"/>
  <c r="G168" i="100" s="1"/>
  <c r="K168" i="100"/>
  <c r="J168" i="100"/>
  <c r="E168" i="100"/>
  <c r="Q168" i="100" s="1"/>
  <c r="N167" i="100"/>
  <c r="M167" i="100"/>
  <c r="L167" i="100"/>
  <c r="G167" i="100" s="1"/>
  <c r="K167" i="100"/>
  <c r="J167" i="100"/>
  <c r="E167" i="100"/>
  <c r="Q167" i="100" s="1"/>
  <c r="N166" i="100"/>
  <c r="M166" i="100"/>
  <c r="L166" i="100"/>
  <c r="G166" i="100" s="1"/>
  <c r="K166" i="100"/>
  <c r="J166" i="100"/>
  <c r="E166" i="100"/>
  <c r="Q166" i="100" s="1"/>
  <c r="N165" i="100"/>
  <c r="M165" i="100"/>
  <c r="L165" i="100"/>
  <c r="G165" i="100" s="1"/>
  <c r="K165" i="100"/>
  <c r="J165" i="100"/>
  <c r="E165" i="100"/>
  <c r="Q165" i="100" s="1"/>
  <c r="N164" i="100"/>
  <c r="M164" i="100"/>
  <c r="L164" i="100"/>
  <c r="G164" i="100" s="1"/>
  <c r="K164" i="100"/>
  <c r="J164" i="100"/>
  <c r="E164" i="100"/>
  <c r="Q164" i="100" s="1"/>
  <c r="N163" i="100"/>
  <c r="M163" i="100"/>
  <c r="L163" i="100"/>
  <c r="G163" i="100" s="1"/>
  <c r="K163" i="100"/>
  <c r="J163" i="100"/>
  <c r="E163" i="100"/>
  <c r="Q163" i="100" s="1"/>
  <c r="N162" i="100"/>
  <c r="M162" i="100"/>
  <c r="L162" i="100"/>
  <c r="G162" i="100" s="1"/>
  <c r="K162" i="100"/>
  <c r="J162" i="100"/>
  <c r="E162" i="100"/>
  <c r="Q162" i="100" s="1"/>
  <c r="N161" i="100"/>
  <c r="M161" i="100"/>
  <c r="L161" i="100"/>
  <c r="G161" i="100" s="1"/>
  <c r="K161" i="100"/>
  <c r="J161" i="100"/>
  <c r="E161" i="100"/>
  <c r="Q161" i="100" s="1"/>
  <c r="N160" i="100"/>
  <c r="M160" i="100"/>
  <c r="L160" i="100"/>
  <c r="G160" i="100" s="1"/>
  <c r="K160" i="100"/>
  <c r="J160" i="100"/>
  <c r="E160" i="100"/>
  <c r="Q160" i="100" s="1"/>
  <c r="N159" i="100"/>
  <c r="M159" i="100"/>
  <c r="L159" i="100"/>
  <c r="G159" i="100" s="1"/>
  <c r="K159" i="100"/>
  <c r="J159" i="100"/>
  <c r="E159" i="100"/>
  <c r="Q159" i="100" s="1"/>
  <c r="N158" i="100"/>
  <c r="M158" i="100"/>
  <c r="L158" i="100"/>
  <c r="G158" i="100" s="1"/>
  <c r="K158" i="100"/>
  <c r="J158" i="100"/>
  <c r="E158" i="100"/>
  <c r="Q158" i="100" s="1"/>
  <c r="N157" i="100"/>
  <c r="M157" i="100"/>
  <c r="L157" i="100"/>
  <c r="G157" i="100" s="1"/>
  <c r="K157" i="100"/>
  <c r="J157" i="100"/>
  <c r="E157" i="100"/>
  <c r="Q157" i="100" s="1"/>
  <c r="N156" i="100"/>
  <c r="M156" i="100"/>
  <c r="L156" i="100"/>
  <c r="G156" i="100" s="1"/>
  <c r="K156" i="100"/>
  <c r="J156" i="100"/>
  <c r="E156" i="100"/>
  <c r="Q156" i="100" s="1"/>
  <c r="N155" i="100"/>
  <c r="L155" i="100"/>
  <c r="G155" i="100" s="1"/>
  <c r="K155" i="100"/>
  <c r="J155" i="100"/>
  <c r="E155" i="100"/>
  <c r="Q155" i="100" s="1"/>
  <c r="N154" i="100"/>
  <c r="M154" i="100"/>
  <c r="L154" i="100"/>
  <c r="G154" i="100" s="1"/>
  <c r="K154" i="100"/>
  <c r="J154" i="100"/>
  <c r="E154" i="100"/>
  <c r="Q154" i="100" s="1"/>
  <c r="N153" i="100"/>
  <c r="M153" i="100"/>
  <c r="L153" i="100"/>
  <c r="G153" i="100" s="1"/>
  <c r="K153" i="100"/>
  <c r="J153" i="100"/>
  <c r="E153" i="100"/>
  <c r="Q153" i="100" s="1"/>
  <c r="N152" i="100"/>
  <c r="M152" i="100"/>
  <c r="L152" i="100"/>
  <c r="G152" i="100" s="1"/>
  <c r="K152" i="100"/>
  <c r="J152" i="100"/>
  <c r="E152" i="100"/>
  <c r="Q152" i="100" s="1"/>
  <c r="N151" i="100"/>
  <c r="M151" i="100"/>
  <c r="L151" i="100"/>
  <c r="G151" i="100" s="1"/>
  <c r="K151" i="100"/>
  <c r="J151" i="100"/>
  <c r="E151" i="100"/>
  <c r="Q151" i="100" s="1"/>
  <c r="N150" i="100"/>
  <c r="M150" i="100"/>
  <c r="L150" i="100"/>
  <c r="G150" i="100" s="1"/>
  <c r="K150" i="100"/>
  <c r="J150" i="100"/>
  <c r="E150" i="100"/>
  <c r="Q150" i="100" s="1"/>
  <c r="N149" i="100"/>
  <c r="M149" i="100"/>
  <c r="L149" i="100"/>
  <c r="G149" i="100" s="1"/>
  <c r="K149" i="100"/>
  <c r="J149" i="100"/>
  <c r="E149" i="100"/>
  <c r="Q149" i="100" s="1"/>
  <c r="N148" i="100"/>
  <c r="M148" i="100"/>
  <c r="L148" i="100"/>
  <c r="G148" i="100" s="1"/>
  <c r="K148" i="100"/>
  <c r="J148" i="100"/>
  <c r="E148" i="100"/>
  <c r="Q148" i="100" s="1"/>
  <c r="N147" i="100"/>
  <c r="M147" i="100"/>
  <c r="L147" i="100"/>
  <c r="G147" i="100" s="1"/>
  <c r="K147" i="100"/>
  <c r="J147" i="100"/>
  <c r="E147" i="100"/>
  <c r="Q147" i="100" s="1"/>
  <c r="N146" i="100"/>
  <c r="M146" i="100"/>
  <c r="L146" i="100"/>
  <c r="G146" i="100" s="1"/>
  <c r="K146" i="100"/>
  <c r="J146" i="100"/>
  <c r="E146" i="100"/>
  <c r="Q146" i="100" s="1"/>
  <c r="N145" i="100"/>
  <c r="L145" i="100"/>
  <c r="G145" i="100" s="1"/>
  <c r="K145" i="100"/>
  <c r="J145" i="100"/>
  <c r="E145" i="100"/>
  <c r="Q145" i="100" s="1"/>
  <c r="N144" i="100"/>
  <c r="M144" i="100"/>
  <c r="L144" i="100"/>
  <c r="G144" i="100" s="1"/>
  <c r="K144" i="100"/>
  <c r="J144" i="100"/>
  <c r="E144" i="100"/>
  <c r="Q144" i="100" s="1"/>
  <c r="N143" i="100"/>
  <c r="M143" i="100"/>
  <c r="L143" i="100"/>
  <c r="G143" i="100" s="1"/>
  <c r="K143" i="100"/>
  <c r="J143" i="100"/>
  <c r="E143" i="100"/>
  <c r="Q143" i="100" s="1"/>
  <c r="N142" i="100"/>
  <c r="M142" i="100"/>
  <c r="L142" i="100"/>
  <c r="G142" i="100" s="1"/>
  <c r="K142" i="100"/>
  <c r="J142" i="100"/>
  <c r="E142" i="100"/>
  <c r="Q142" i="100" s="1"/>
  <c r="N141" i="100"/>
  <c r="M141" i="100"/>
  <c r="L141" i="100"/>
  <c r="G141" i="100" s="1"/>
  <c r="K141" i="100"/>
  <c r="J141" i="100"/>
  <c r="E141" i="100"/>
  <c r="Q141" i="100" s="1"/>
  <c r="N140" i="100"/>
  <c r="M140" i="100"/>
  <c r="L140" i="100"/>
  <c r="G140" i="100" s="1"/>
  <c r="K140" i="100"/>
  <c r="J140" i="100"/>
  <c r="E140" i="100"/>
  <c r="Q140" i="100" s="1"/>
  <c r="N139" i="100"/>
  <c r="M139" i="100"/>
  <c r="L139" i="100"/>
  <c r="G139" i="100" s="1"/>
  <c r="K139" i="100"/>
  <c r="J139" i="100"/>
  <c r="E139" i="100"/>
  <c r="Q139" i="100" s="1"/>
  <c r="N138" i="100"/>
  <c r="M138" i="100"/>
  <c r="L138" i="100"/>
  <c r="G138" i="100" s="1"/>
  <c r="K138" i="100"/>
  <c r="J138" i="100"/>
  <c r="E138" i="100"/>
  <c r="Q138" i="100" s="1"/>
  <c r="N137" i="100"/>
  <c r="M137" i="100"/>
  <c r="L137" i="100"/>
  <c r="G137" i="100" s="1"/>
  <c r="K137" i="100"/>
  <c r="J137" i="100"/>
  <c r="E137" i="100"/>
  <c r="Q137" i="100" s="1"/>
  <c r="N136" i="100"/>
  <c r="M136" i="100"/>
  <c r="L136" i="100"/>
  <c r="G136" i="100" s="1"/>
  <c r="K136" i="100"/>
  <c r="J136" i="100"/>
  <c r="E136" i="100"/>
  <c r="Q136" i="100" s="1"/>
  <c r="N135" i="100"/>
  <c r="M135" i="100"/>
  <c r="L135" i="100"/>
  <c r="G135" i="100" s="1"/>
  <c r="K135" i="100"/>
  <c r="J135" i="100"/>
  <c r="E135" i="100"/>
  <c r="Q135" i="100" s="1"/>
  <c r="N134" i="100"/>
  <c r="M134" i="100"/>
  <c r="L134" i="100"/>
  <c r="G134" i="100" s="1"/>
  <c r="K134" i="100"/>
  <c r="J134" i="100"/>
  <c r="E134" i="100"/>
  <c r="Q134" i="100" s="1"/>
  <c r="N133" i="100"/>
  <c r="M133" i="100"/>
  <c r="L133" i="100"/>
  <c r="G133" i="100" s="1"/>
  <c r="K133" i="100"/>
  <c r="J133" i="100"/>
  <c r="E133" i="100"/>
  <c r="Q133" i="100" s="1"/>
  <c r="N132" i="100"/>
  <c r="M132" i="100"/>
  <c r="L132" i="100"/>
  <c r="G132" i="100" s="1"/>
  <c r="K132" i="100"/>
  <c r="J132" i="100"/>
  <c r="E132" i="100"/>
  <c r="Q132" i="100" s="1"/>
  <c r="N131" i="100"/>
  <c r="M131" i="100"/>
  <c r="L131" i="100"/>
  <c r="G131" i="100" s="1"/>
  <c r="K131" i="100"/>
  <c r="J131" i="100"/>
  <c r="E131" i="100"/>
  <c r="Q131" i="100" s="1"/>
  <c r="N130" i="100"/>
  <c r="M130" i="100"/>
  <c r="L130" i="100"/>
  <c r="G130" i="100" s="1"/>
  <c r="K130" i="100"/>
  <c r="J130" i="100"/>
  <c r="E130" i="100"/>
  <c r="Q130" i="100" s="1"/>
  <c r="N129" i="100"/>
  <c r="M129" i="100"/>
  <c r="L129" i="100"/>
  <c r="G129" i="100" s="1"/>
  <c r="K129" i="100"/>
  <c r="J129" i="100"/>
  <c r="E129" i="100"/>
  <c r="Q129" i="100" s="1"/>
  <c r="N128" i="100"/>
  <c r="M128" i="100"/>
  <c r="L128" i="100"/>
  <c r="G128" i="100" s="1"/>
  <c r="K128" i="100"/>
  <c r="J128" i="100"/>
  <c r="E128" i="100"/>
  <c r="Q128" i="100" s="1"/>
  <c r="N127" i="100"/>
  <c r="M127" i="100"/>
  <c r="L127" i="100"/>
  <c r="G127" i="100" s="1"/>
  <c r="K127" i="100"/>
  <c r="J127" i="100"/>
  <c r="E127" i="100"/>
  <c r="Q127" i="100" s="1"/>
  <c r="N126" i="100"/>
  <c r="M126" i="100"/>
  <c r="L126" i="100"/>
  <c r="G126" i="100" s="1"/>
  <c r="K126" i="100"/>
  <c r="J126" i="100"/>
  <c r="E126" i="100"/>
  <c r="Q126" i="100" s="1"/>
  <c r="N125" i="100"/>
  <c r="M125" i="100"/>
  <c r="L125" i="100"/>
  <c r="G125" i="100" s="1"/>
  <c r="K125" i="100"/>
  <c r="J125" i="100"/>
  <c r="E125" i="100"/>
  <c r="Q125" i="100" s="1"/>
  <c r="N124" i="100"/>
  <c r="M124" i="100"/>
  <c r="L124" i="100"/>
  <c r="G124" i="100" s="1"/>
  <c r="K124" i="100"/>
  <c r="J124" i="100"/>
  <c r="E124" i="100"/>
  <c r="Q124" i="100" s="1"/>
  <c r="N123" i="100"/>
  <c r="M123" i="100"/>
  <c r="L123" i="100"/>
  <c r="G123" i="100" s="1"/>
  <c r="K123" i="100"/>
  <c r="J123" i="100"/>
  <c r="E123" i="100"/>
  <c r="Q123" i="100" s="1"/>
  <c r="N122" i="100"/>
  <c r="M122" i="100"/>
  <c r="L122" i="100"/>
  <c r="G122" i="100" s="1"/>
  <c r="K122" i="100"/>
  <c r="J122" i="100"/>
  <c r="E122" i="100"/>
  <c r="Q122" i="100" s="1"/>
  <c r="N121" i="100"/>
  <c r="M121" i="100"/>
  <c r="L121" i="100"/>
  <c r="G121" i="100" s="1"/>
  <c r="K121" i="100"/>
  <c r="J121" i="100"/>
  <c r="E121" i="100"/>
  <c r="Q121" i="100" s="1"/>
  <c r="N120" i="100"/>
  <c r="M120" i="100"/>
  <c r="L120" i="100"/>
  <c r="G120" i="100" s="1"/>
  <c r="K120" i="100"/>
  <c r="J120" i="100"/>
  <c r="E120" i="100"/>
  <c r="Q120" i="100" s="1"/>
  <c r="N119" i="100"/>
  <c r="M119" i="100"/>
  <c r="L119" i="100"/>
  <c r="G119" i="100" s="1"/>
  <c r="K119" i="100"/>
  <c r="J119" i="100"/>
  <c r="E119" i="100"/>
  <c r="Q119" i="100" s="1"/>
  <c r="N118" i="100"/>
  <c r="M118" i="100"/>
  <c r="L118" i="100"/>
  <c r="G118" i="100" s="1"/>
  <c r="K118" i="100"/>
  <c r="J118" i="100"/>
  <c r="E118" i="100"/>
  <c r="Q118" i="100" s="1"/>
  <c r="N117" i="100"/>
  <c r="L117" i="100"/>
  <c r="G117" i="100" s="1"/>
  <c r="K117" i="100"/>
  <c r="J117" i="100"/>
  <c r="E117" i="100"/>
  <c r="Q117" i="100" s="1"/>
  <c r="N116" i="100"/>
  <c r="L116" i="100"/>
  <c r="G116" i="100" s="1"/>
  <c r="K116" i="100"/>
  <c r="J116" i="100"/>
  <c r="E116" i="100"/>
  <c r="Q116" i="100" s="1"/>
  <c r="N115" i="100"/>
  <c r="L115" i="100"/>
  <c r="G115" i="100" s="1"/>
  <c r="K115" i="100"/>
  <c r="J115" i="100"/>
  <c r="E115" i="100"/>
  <c r="Q115" i="100" s="1"/>
  <c r="N114" i="100"/>
  <c r="L114" i="100"/>
  <c r="G114" i="100" s="1"/>
  <c r="K114" i="100"/>
  <c r="J114" i="100"/>
  <c r="E114" i="100"/>
  <c r="Q114" i="100" s="1"/>
  <c r="N113" i="100"/>
  <c r="L113" i="100"/>
  <c r="G113" i="100" s="1"/>
  <c r="K113" i="100"/>
  <c r="J113" i="100"/>
  <c r="E113" i="100"/>
  <c r="Q113" i="100" s="1"/>
  <c r="N112" i="100"/>
  <c r="L112" i="100"/>
  <c r="G112" i="100" s="1"/>
  <c r="K112" i="100"/>
  <c r="J112" i="100"/>
  <c r="E112" i="100"/>
  <c r="Q112" i="100" s="1"/>
  <c r="N111" i="100"/>
  <c r="L111" i="100"/>
  <c r="G111" i="100" s="1"/>
  <c r="K111" i="100"/>
  <c r="J111" i="100"/>
  <c r="E111" i="100"/>
  <c r="Q111" i="100" s="1"/>
  <c r="N110" i="100"/>
  <c r="L110" i="100"/>
  <c r="G110" i="100" s="1"/>
  <c r="K110" i="100"/>
  <c r="J110" i="100"/>
  <c r="E110" i="100"/>
  <c r="Q110" i="100" s="1"/>
  <c r="N109" i="100"/>
  <c r="L109" i="100"/>
  <c r="G109" i="100" s="1"/>
  <c r="K109" i="100"/>
  <c r="J109" i="100"/>
  <c r="E109" i="100"/>
  <c r="Q109" i="100" s="1"/>
  <c r="N108" i="100"/>
  <c r="L108" i="100"/>
  <c r="G108" i="100" s="1"/>
  <c r="K108" i="100"/>
  <c r="J108" i="100"/>
  <c r="E108" i="100"/>
  <c r="Q108" i="100" s="1"/>
  <c r="N107" i="100"/>
  <c r="L107" i="100"/>
  <c r="G107" i="100" s="1"/>
  <c r="K107" i="100"/>
  <c r="J107" i="100"/>
  <c r="E107" i="100"/>
  <c r="Q107" i="100" s="1"/>
  <c r="N106" i="100"/>
  <c r="L106" i="100"/>
  <c r="G106" i="100" s="1"/>
  <c r="K106" i="100"/>
  <c r="J106" i="100"/>
  <c r="E106" i="100"/>
  <c r="Q106" i="100" s="1"/>
  <c r="N105" i="100"/>
  <c r="L105" i="100"/>
  <c r="G105" i="100" s="1"/>
  <c r="K105" i="100"/>
  <c r="J105" i="100"/>
  <c r="E105" i="100"/>
  <c r="Q105" i="100" s="1"/>
  <c r="N104" i="100"/>
  <c r="L104" i="100"/>
  <c r="G104" i="100" s="1"/>
  <c r="K104" i="100"/>
  <c r="J104" i="100"/>
  <c r="E104" i="100"/>
  <c r="Q104" i="100" s="1"/>
  <c r="N103" i="100"/>
  <c r="L103" i="100"/>
  <c r="G103" i="100" s="1"/>
  <c r="K103" i="100"/>
  <c r="J103" i="100"/>
  <c r="E103" i="100"/>
  <c r="Q103" i="100" s="1"/>
  <c r="N102" i="100"/>
  <c r="L102" i="100"/>
  <c r="G102" i="100" s="1"/>
  <c r="K102" i="100"/>
  <c r="J102" i="100"/>
  <c r="E102" i="100"/>
  <c r="Q102" i="100" s="1"/>
  <c r="N101" i="100"/>
  <c r="L101" i="100"/>
  <c r="G101" i="100" s="1"/>
  <c r="K101" i="100"/>
  <c r="J101" i="100"/>
  <c r="E101" i="100"/>
  <c r="Q101" i="100" s="1"/>
  <c r="N100" i="100"/>
  <c r="L100" i="100"/>
  <c r="G100" i="100" s="1"/>
  <c r="K100" i="100"/>
  <c r="J100" i="100"/>
  <c r="E100" i="100"/>
  <c r="Q100" i="100" s="1"/>
  <c r="N99" i="100"/>
  <c r="L99" i="100"/>
  <c r="G99" i="100" s="1"/>
  <c r="K99" i="100"/>
  <c r="J99" i="100"/>
  <c r="E99" i="100"/>
  <c r="Q99" i="100" s="1"/>
  <c r="N98" i="100"/>
  <c r="L98" i="100"/>
  <c r="G98" i="100" s="1"/>
  <c r="K98" i="100"/>
  <c r="J98" i="100"/>
  <c r="E98" i="100"/>
  <c r="Q98" i="100" s="1"/>
  <c r="N97" i="100"/>
  <c r="L97" i="100"/>
  <c r="G97" i="100" s="1"/>
  <c r="K97" i="100"/>
  <c r="J97" i="100"/>
  <c r="E97" i="100"/>
  <c r="Q97" i="100" s="1"/>
  <c r="N96" i="100"/>
  <c r="L96" i="100"/>
  <c r="G96" i="100" s="1"/>
  <c r="K96" i="100"/>
  <c r="J96" i="100"/>
  <c r="E96" i="100"/>
  <c r="Q96" i="100" s="1"/>
  <c r="N95" i="100"/>
  <c r="L95" i="100"/>
  <c r="G95" i="100" s="1"/>
  <c r="K95" i="100"/>
  <c r="J95" i="100"/>
  <c r="E95" i="100"/>
  <c r="Q95" i="100" s="1"/>
  <c r="N94" i="100"/>
  <c r="L94" i="100"/>
  <c r="G94" i="100" s="1"/>
  <c r="K94" i="100"/>
  <c r="J94" i="100"/>
  <c r="E94" i="100"/>
  <c r="Q94" i="100" s="1"/>
  <c r="N93" i="100"/>
  <c r="L93" i="100"/>
  <c r="G93" i="100" s="1"/>
  <c r="K93" i="100"/>
  <c r="J93" i="100"/>
  <c r="E93" i="100"/>
  <c r="Q93" i="100" s="1"/>
  <c r="N92" i="100"/>
  <c r="L92" i="100"/>
  <c r="G92" i="100" s="1"/>
  <c r="K92" i="100"/>
  <c r="J92" i="100"/>
  <c r="E92" i="100"/>
  <c r="Q92" i="100" s="1"/>
  <c r="N91" i="100"/>
  <c r="L91" i="100"/>
  <c r="G91" i="100" s="1"/>
  <c r="K91" i="100"/>
  <c r="J91" i="100"/>
  <c r="E91" i="100"/>
  <c r="Q91" i="100" s="1"/>
  <c r="N90" i="100"/>
  <c r="L90" i="100"/>
  <c r="G90" i="100" s="1"/>
  <c r="K90" i="100"/>
  <c r="J90" i="100"/>
  <c r="E90" i="100"/>
  <c r="Q90" i="100" s="1"/>
  <c r="N89" i="100"/>
  <c r="L89" i="100"/>
  <c r="G89" i="100" s="1"/>
  <c r="K89" i="100"/>
  <c r="J89" i="100"/>
  <c r="E89" i="100"/>
  <c r="Q89" i="100" s="1"/>
  <c r="N88" i="100"/>
  <c r="L88" i="100"/>
  <c r="G88" i="100" s="1"/>
  <c r="K88" i="100"/>
  <c r="J88" i="100"/>
  <c r="E88" i="100"/>
  <c r="Q88" i="100" s="1"/>
  <c r="N87" i="100"/>
  <c r="L87" i="100"/>
  <c r="G87" i="100" s="1"/>
  <c r="K87" i="100"/>
  <c r="J87" i="100"/>
  <c r="E87" i="100"/>
  <c r="Q87" i="100" s="1"/>
  <c r="N86" i="100"/>
  <c r="L86" i="100"/>
  <c r="G86" i="100" s="1"/>
  <c r="K86" i="100"/>
  <c r="J86" i="100"/>
  <c r="E86" i="100"/>
  <c r="Q86" i="100" s="1"/>
  <c r="N85" i="100"/>
  <c r="L85" i="100"/>
  <c r="G85" i="100" s="1"/>
  <c r="K85" i="100"/>
  <c r="J85" i="100"/>
  <c r="E85" i="100"/>
  <c r="Q85" i="100" s="1"/>
  <c r="N84" i="100"/>
  <c r="L84" i="100"/>
  <c r="G84" i="100" s="1"/>
  <c r="K84" i="100"/>
  <c r="J84" i="100"/>
  <c r="E84" i="100"/>
  <c r="Q84" i="100" s="1"/>
  <c r="N83" i="100"/>
  <c r="L83" i="100"/>
  <c r="G83" i="100" s="1"/>
  <c r="K83" i="100"/>
  <c r="J83" i="100"/>
  <c r="E83" i="100"/>
  <c r="Q83" i="100" s="1"/>
  <c r="N82" i="100"/>
  <c r="L82" i="100"/>
  <c r="G82" i="100" s="1"/>
  <c r="K82" i="100"/>
  <c r="J82" i="100"/>
  <c r="E82" i="100"/>
  <c r="Q82" i="100" s="1"/>
  <c r="N81" i="100"/>
  <c r="L81" i="100"/>
  <c r="G81" i="100" s="1"/>
  <c r="K81" i="100"/>
  <c r="J81" i="100"/>
  <c r="E81" i="100"/>
  <c r="Q81" i="100" s="1"/>
  <c r="N80" i="100"/>
  <c r="L80" i="100"/>
  <c r="G80" i="100" s="1"/>
  <c r="K80" i="100"/>
  <c r="J80" i="100"/>
  <c r="E80" i="100"/>
  <c r="Q80" i="100" s="1"/>
  <c r="N79" i="100"/>
  <c r="L79" i="100"/>
  <c r="G79" i="100" s="1"/>
  <c r="K79" i="100"/>
  <c r="J79" i="100"/>
  <c r="E79" i="100"/>
  <c r="Q79" i="100" s="1"/>
  <c r="N78" i="100"/>
  <c r="L78" i="100"/>
  <c r="G78" i="100" s="1"/>
  <c r="K78" i="100"/>
  <c r="J78" i="100"/>
  <c r="E78" i="100"/>
  <c r="Q78" i="100" s="1"/>
  <c r="N77" i="100"/>
  <c r="L77" i="100"/>
  <c r="G77" i="100" s="1"/>
  <c r="K77" i="100"/>
  <c r="J77" i="100"/>
  <c r="E77" i="100"/>
  <c r="Q77" i="100" s="1"/>
  <c r="N76" i="100"/>
  <c r="L76" i="100"/>
  <c r="G76" i="100" s="1"/>
  <c r="K76" i="100"/>
  <c r="J76" i="100"/>
  <c r="E76" i="100"/>
  <c r="Q76" i="100" s="1"/>
  <c r="N75" i="100"/>
  <c r="L75" i="100"/>
  <c r="G75" i="100" s="1"/>
  <c r="K75" i="100"/>
  <c r="J75" i="100"/>
  <c r="E75" i="100"/>
  <c r="Q75" i="100" s="1"/>
  <c r="N74" i="100"/>
  <c r="L74" i="100"/>
  <c r="G74" i="100" s="1"/>
  <c r="K74" i="100"/>
  <c r="J74" i="100"/>
  <c r="E74" i="100"/>
  <c r="Q74" i="100" s="1"/>
  <c r="N73" i="100"/>
  <c r="L73" i="100"/>
  <c r="G73" i="100" s="1"/>
  <c r="K73" i="100"/>
  <c r="J73" i="100"/>
  <c r="E73" i="100"/>
  <c r="Q73" i="100" s="1"/>
  <c r="N72" i="100"/>
  <c r="L72" i="100"/>
  <c r="G72" i="100" s="1"/>
  <c r="K72" i="100"/>
  <c r="J72" i="100"/>
  <c r="E72" i="100"/>
  <c r="Q72" i="100" s="1"/>
  <c r="N71" i="100"/>
  <c r="L71" i="100"/>
  <c r="G71" i="100" s="1"/>
  <c r="K71" i="100"/>
  <c r="J71" i="100"/>
  <c r="E71" i="100"/>
  <c r="Q71" i="100" s="1"/>
  <c r="N70" i="100"/>
  <c r="L70" i="100"/>
  <c r="G70" i="100" s="1"/>
  <c r="K70" i="100"/>
  <c r="J70" i="100"/>
  <c r="E70" i="100"/>
  <c r="Q70" i="100" s="1"/>
  <c r="N69" i="100"/>
  <c r="L69" i="100"/>
  <c r="G69" i="100" s="1"/>
  <c r="K69" i="100"/>
  <c r="J69" i="100"/>
  <c r="E69" i="100"/>
  <c r="Q69" i="100" s="1"/>
  <c r="N68" i="100"/>
  <c r="L68" i="100"/>
  <c r="G68" i="100" s="1"/>
  <c r="K68" i="100"/>
  <c r="J68" i="100"/>
  <c r="E68" i="100"/>
  <c r="Q68" i="100" s="1"/>
  <c r="N67" i="100"/>
  <c r="L67" i="100"/>
  <c r="G67" i="100" s="1"/>
  <c r="K67" i="100"/>
  <c r="J67" i="100"/>
  <c r="E67" i="100"/>
  <c r="Q67" i="100" s="1"/>
  <c r="N66" i="100"/>
  <c r="L66" i="100"/>
  <c r="G66" i="100" s="1"/>
  <c r="K66" i="100"/>
  <c r="J66" i="100"/>
  <c r="E66" i="100"/>
  <c r="Q66" i="100" s="1"/>
  <c r="N65" i="100"/>
  <c r="L65" i="100"/>
  <c r="G65" i="100" s="1"/>
  <c r="K65" i="100"/>
  <c r="J65" i="100"/>
  <c r="E65" i="100"/>
  <c r="Q65" i="100" s="1"/>
  <c r="N64" i="100"/>
  <c r="L64" i="100"/>
  <c r="G64" i="100" s="1"/>
  <c r="K64" i="100"/>
  <c r="J64" i="100"/>
  <c r="E64" i="100"/>
  <c r="Q64" i="100" s="1"/>
  <c r="N63" i="100"/>
  <c r="L63" i="100"/>
  <c r="G63" i="100" s="1"/>
  <c r="K63" i="100"/>
  <c r="J63" i="100"/>
  <c r="E63" i="100"/>
  <c r="Q63" i="100" s="1"/>
  <c r="N62" i="100"/>
  <c r="L62" i="100"/>
  <c r="G62" i="100" s="1"/>
  <c r="K62" i="100"/>
  <c r="J62" i="100"/>
  <c r="E62" i="100"/>
  <c r="Q62" i="100" s="1"/>
  <c r="N61" i="100"/>
  <c r="L61" i="100"/>
  <c r="G61" i="100" s="1"/>
  <c r="K61" i="100"/>
  <c r="J61" i="100"/>
  <c r="E61" i="100"/>
  <c r="Q61" i="100" s="1"/>
  <c r="N60" i="100"/>
  <c r="L60" i="100"/>
  <c r="G60" i="100" s="1"/>
  <c r="K60" i="100"/>
  <c r="J60" i="100"/>
  <c r="E60" i="100"/>
  <c r="Q60" i="100" s="1"/>
  <c r="N59" i="100"/>
  <c r="L59" i="100"/>
  <c r="G59" i="100" s="1"/>
  <c r="K59" i="100"/>
  <c r="J59" i="100"/>
  <c r="E59" i="100"/>
  <c r="Q59" i="100" s="1"/>
  <c r="N58" i="100"/>
  <c r="L58" i="100"/>
  <c r="G58" i="100" s="1"/>
  <c r="K58" i="100"/>
  <c r="J58" i="100"/>
  <c r="E58" i="100"/>
  <c r="Q58" i="100" s="1"/>
  <c r="N57" i="100"/>
  <c r="L57" i="100"/>
  <c r="G57" i="100" s="1"/>
  <c r="K57" i="100"/>
  <c r="J57" i="100"/>
  <c r="E57" i="100"/>
  <c r="Q57" i="100" s="1"/>
  <c r="N56" i="100"/>
  <c r="L56" i="100"/>
  <c r="G56" i="100" s="1"/>
  <c r="K56" i="100"/>
  <c r="J56" i="100"/>
  <c r="E56" i="100"/>
  <c r="Q56" i="100" s="1"/>
  <c r="N55" i="100"/>
  <c r="M55" i="100"/>
  <c r="L55" i="100"/>
  <c r="G55" i="100" s="1"/>
  <c r="K55" i="100"/>
  <c r="J55" i="100"/>
  <c r="E55" i="100"/>
  <c r="Q55" i="100" s="1"/>
  <c r="N54" i="100"/>
  <c r="M54" i="100"/>
  <c r="L54" i="100"/>
  <c r="G54" i="100" s="1"/>
  <c r="K54" i="100"/>
  <c r="J54" i="100"/>
  <c r="E54" i="100"/>
  <c r="Q54" i="100" s="1"/>
  <c r="N53" i="100"/>
  <c r="M53" i="100"/>
  <c r="L53" i="100"/>
  <c r="G53" i="100" s="1"/>
  <c r="K53" i="100"/>
  <c r="J53" i="100"/>
  <c r="E53" i="100"/>
  <c r="Q53" i="100" s="1"/>
  <c r="N52" i="100"/>
  <c r="M52" i="100"/>
  <c r="L52" i="100"/>
  <c r="G52" i="100" s="1"/>
  <c r="K52" i="100"/>
  <c r="J52" i="100"/>
  <c r="E52" i="100"/>
  <c r="Q52" i="100" s="1"/>
  <c r="N51" i="100"/>
  <c r="M51" i="100"/>
  <c r="L51" i="100"/>
  <c r="G51" i="100" s="1"/>
  <c r="K51" i="100"/>
  <c r="J51" i="100"/>
  <c r="E51" i="100"/>
  <c r="Q51" i="100" s="1"/>
  <c r="N50" i="100"/>
  <c r="M50" i="100"/>
  <c r="L50" i="100"/>
  <c r="G50" i="100" s="1"/>
  <c r="K50" i="100"/>
  <c r="J50" i="100"/>
  <c r="E50" i="100"/>
  <c r="Q50" i="100" s="1"/>
  <c r="N49" i="100"/>
  <c r="M49" i="100"/>
  <c r="L49" i="100"/>
  <c r="G49" i="100" s="1"/>
  <c r="K49" i="100"/>
  <c r="J49" i="100"/>
  <c r="E49" i="100"/>
  <c r="Q49" i="100" s="1"/>
  <c r="N48" i="100"/>
  <c r="M48" i="100"/>
  <c r="L48" i="100"/>
  <c r="G48" i="100" s="1"/>
  <c r="K48" i="100"/>
  <c r="J48" i="100"/>
  <c r="E48" i="100"/>
  <c r="Q48" i="100" s="1"/>
  <c r="N47" i="100"/>
  <c r="M47" i="100"/>
  <c r="L47" i="100"/>
  <c r="G47" i="100" s="1"/>
  <c r="K47" i="100"/>
  <c r="J47" i="100"/>
  <c r="E47" i="100"/>
  <c r="Q47" i="100" s="1"/>
  <c r="N46" i="100"/>
  <c r="M46" i="100"/>
  <c r="L46" i="100"/>
  <c r="G46" i="100" s="1"/>
  <c r="K46" i="100"/>
  <c r="J46" i="100"/>
  <c r="E46" i="100"/>
  <c r="Q46" i="100" s="1"/>
  <c r="N45" i="100"/>
  <c r="M45" i="100"/>
  <c r="L45" i="100"/>
  <c r="G45" i="100" s="1"/>
  <c r="K45" i="100"/>
  <c r="J45" i="100"/>
  <c r="E45" i="100"/>
  <c r="Q45" i="100" s="1"/>
  <c r="N44" i="100"/>
  <c r="M44" i="100"/>
  <c r="L44" i="100"/>
  <c r="G44" i="100" s="1"/>
  <c r="K44" i="100"/>
  <c r="J44" i="100"/>
  <c r="E44" i="100"/>
  <c r="Q44" i="100" s="1"/>
  <c r="N43" i="100"/>
  <c r="M43" i="100"/>
  <c r="L43" i="100"/>
  <c r="G43" i="100" s="1"/>
  <c r="K43" i="100"/>
  <c r="J43" i="100"/>
  <c r="E43" i="100"/>
  <c r="Q43" i="100" s="1"/>
  <c r="N42" i="100"/>
  <c r="M42" i="100"/>
  <c r="L42" i="100"/>
  <c r="G42" i="100" s="1"/>
  <c r="K42" i="100"/>
  <c r="J42" i="100"/>
  <c r="E42" i="100"/>
  <c r="Q42" i="100" s="1"/>
  <c r="N41" i="100"/>
  <c r="M41" i="100"/>
  <c r="L41" i="100"/>
  <c r="G41" i="100" s="1"/>
  <c r="K41" i="100"/>
  <c r="J41" i="100"/>
  <c r="E41" i="100"/>
  <c r="Q41" i="100" s="1"/>
  <c r="N40" i="100"/>
  <c r="M40" i="100"/>
  <c r="L40" i="100"/>
  <c r="G40" i="100" s="1"/>
  <c r="K40" i="100"/>
  <c r="J40" i="100"/>
  <c r="E40" i="100"/>
  <c r="Q40" i="100" s="1"/>
  <c r="N39" i="100"/>
  <c r="M39" i="100"/>
  <c r="L39" i="100"/>
  <c r="G39" i="100" s="1"/>
  <c r="K39" i="100"/>
  <c r="J39" i="100"/>
  <c r="E39" i="100"/>
  <c r="Q39" i="100" s="1"/>
  <c r="N38" i="100"/>
  <c r="M38" i="100"/>
  <c r="L38" i="100"/>
  <c r="G38" i="100" s="1"/>
  <c r="K38" i="100"/>
  <c r="J38" i="100"/>
  <c r="E38" i="100"/>
  <c r="Q38" i="100" s="1"/>
  <c r="N37" i="100"/>
  <c r="M37" i="100"/>
  <c r="L37" i="100"/>
  <c r="G37" i="100" s="1"/>
  <c r="K37" i="100"/>
  <c r="J37" i="100"/>
  <c r="E37" i="100"/>
  <c r="Q37" i="100" s="1"/>
  <c r="N36" i="100"/>
  <c r="M36" i="100"/>
  <c r="L36" i="100"/>
  <c r="G36" i="100" s="1"/>
  <c r="K36" i="100"/>
  <c r="J36" i="100"/>
  <c r="E36" i="100"/>
  <c r="Q36" i="100" s="1"/>
  <c r="N35" i="100"/>
  <c r="M35" i="100"/>
  <c r="L35" i="100"/>
  <c r="G35" i="100" s="1"/>
  <c r="K35" i="100"/>
  <c r="J35" i="100"/>
  <c r="E35" i="100"/>
  <c r="Q35" i="100" s="1"/>
  <c r="N34" i="100"/>
  <c r="M34" i="100"/>
  <c r="L34" i="100"/>
  <c r="G34" i="100" s="1"/>
  <c r="K34" i="100"/>
  <c r="J34" i="100"/>
  <c r="E34" i="100"/>
  <c r="Q34" i="100" s="1"/>
  <c r="N33" i="100"/>
  <c r="M33" i="100"/>
  <c r="L33" i="100"/>
  <c r="G33" i="100" s="1"/>
  <c r="K33" i="100"/>
  <c r="J33" i="100"/>
  <c r="E33" i="100"/>
  <c r="Q33" i="100" s="1"/>
  <c r="N32" i="100"/>
  <c r="M32" i="100"/>
  <c r="L32" i="100"/>
  <c r="G32" i="100" s="1"/>
  <c r="K32" i="100"/>
  <c r="J32" i="100"/>
  <c r="E32" i="100"/>
  <c r="Q32" i="100" s="1"/>
  <c r="N31" i="100"/>
  <c r="M31" i="100"/>
  <c r="L31" i="100"/>
  <c r="G31" i="100" s="1"/>
  <c r="K31" i="100"/>
  <c r="J31" i="100"/>
  <c r="E31" i="100"/>
  <c r="Q31" i="100" s="1"/>
  <c r="N30" i="100"/>
  <c r="M30" i="100"/>
  <c r="L30" i="100"/>
  <c r="G30" i="100" s="1"/>
  <c r="K30" i="100"/>
  <c r="J30" i="100"/>
  <c r="E30" i="100"/>
  <c r="Q30" i="100" s="1"/>
  <c r="N29" i="100"/>
  <c r="M29" i="100"/>
  <c r="L29" i="100"/>
  <c r="G29" i="100" s="1"/>
  <c r="K29" i="100"/>
  <c r="J29" i="100"/>
  <c r="E29" i="100"/>
  <c r="Q29" i="100" s="1"/>
  <c r="N28" i="100"/>
  <c r="M28" i="100"/>
  <c r="L28" i="100"/>
  <c r="G28" i="100" s="1"/>
  <c r="K28" i="100"/>
  <c r="J28" i="100"/>
  <c r="E28" i="100"/>
  <c r="Q28" i="100" s="1"/>
  <c r="N27" i="100"/>
  <c r="M27" i="100"/>
  <c r="L27" i="100"/>
  <c r="G27" i="100" s="1"/>
  <c r="K27" i="100"/>
  <c r="J27" i="100"/>
  <c r="E27" i="100"/>
  <c r="Q27" i="100" s="1"/>
  <c r="N26" i="100"/>
  <c r="M26" i="100"/>
  <c r="L26" i="100"/>
  <c r="G26" i="100" s="1"/>
  <c r="K26" i="100"/>
  <c r="J26" i="100"/>
  <c r="E26" i="100"/>
  <c r="Q26" i="100" s="1"/>
  <c r="N25" i="100"/>
  <c r="M25" i="100"/>
  <c r="L25" i="100"/>
  <c r="G25" i="100" s="1"/>
  <c r="K25" i="100"/>
  <c r="J25" i="100"/>
  <c r="E25" i="100"/>
  <c r="Q25" i="100" s="1"/>
  <c r="N24" i="100"/>
  <c r="M24" i="100"/>
  <c r="L24" i="100"/>
  <c r="G24" i="100" s="1"/>
  <c r="K24" i="100"/>
  <c r="J24" i="100"/>
  <c r="E24" i="100"/>
  <c r="Q24" i="100" s="1"/>
  <c r="N23" i="100"/>
  <c r="M23" i="100"/>
  <c r="L23" i="100"/>
  <c r="G23" i="100" s="1"/>
  <c r="K23" i="100"/>
  <c r="J23" i="100"/>
  <c r="E23" i="100"/>
  <c r="Q23" i="100" s="1"/>
  <c r="N22" i="100"/>
  <c r="M22" i="100"/>
  <c r="L22" i="100"/>
  <c r="G22" i="100" s="1"/>
  <c r="K22" i="100"/>
  <c r="J22" i="100"/>
  <c r="E22" i="100"/>
  <c r="Q22" i="100" s="1"/>
  <c r="N21" i="100"/>
  <c r="M21" i="100"/>
  <c r="L21" i="100"/>
  <c r="G21" i="100" s="1"/>
  <c r="K21" i="100"/>
  <c r="J21" i="100"/>
  <c r="E21" i="100"/>
  <c r="Q21" i="100" s="1"/>
  <c r="N20" i="100"/>
  <c r="M20" i="100"/>
  <c r="L20" i="100"/>
  <c r="G20" i="100" s="1"/>
  <c r="K20" i="100"/>
  <c r="J20" i="100"/>
  <c r="E20" i="100"/>
  <c r="Q20" i="100" s="1"/>
  <c r="N19" i="100"/>
  <c r="M19" i="100"/>
  <c r="L19" i="100"/>
  <c r="G19" i="100" s="1"/>
  <c r="K19" i="100"/>
  <c r="J19" i="100"/>
  <c r="E19" i="100"/>
  <c r="Q19" i="100" s="1"/>
  <c r="N18" i="100"/>
  <c r="M18" i="100"/>
  <c r="L18" i="100"/>
  <c r="G18" i="100" s="1"/>
  <c r="K18" i="100"/>
  <c r="J18" i="100"/>
  <c r="E18" i="100"/>
  <c r="Q18" i="100" s="1"/>
  <c r="N17" i="100"/>
  <c r="M17" i="100"/>
  <c r="L17" i="100"/>
  <c r="G17" i="100" s="1"/>
  <c r="K17" i="100"/>
  <c r="J17" i="100"/>
  <c r="E17" i="100"/>
  <c r="Q17" i="100" s="1"/>
  <c r="N16" i="100"/>
  <c r="M16" i="100"/>
  <c r="L16" i="100"/>
  <c r="G16" i="100" s="1"/>
  <c r="K16" i="100"/>
  <c r="J16" i="100"/>
  <c r="E16" i="100"/>
  <c r="Q16" i="100" s="1"/>
  <c r="N15" i="100"/>
  <c r="M15" i="100"/>
  <c r="L15" i="100"/>
  <c r="G15" i="100" s="1"/>
  <c r="K15" i="100"/>
  <c r="J15" i="100"/>
  <c r="E15" i="100"/>
  <c r="Q15" i="100" s="1"/>
  <c r="N14" i="100"/>
  <c r="M14" i="100"/>
  <c r="L14" i="100"/>
  <c r="G14" i="100" s="1"/>
  <c r="K14" i="100"/>
  <c r="J14" i="100"/>
  <c r="E14" i="100"/>
  <c r="Q14" i="100" s="1"/>
  <c r="N13" i="100"/>
  <c r="M13" i="100"/>
  <c r="L13" i="100"/>
  <c r="G13" i="100" s="1"/>
  <c r="K13" i="100"/>
  <c r="J13" i="100"/>
  <c r="E13" i="100"/>
  <c r="Q13" i="100" s="1"/>
  <c r="N12" i="100"/>
  <c r="M12" i="100"/>
  <c r="L12" i="100"/>
  <c r="G12" i="100" s="1"/>
  <c r="K12" i="100"/>
  <c r="J12" i="100"/>
  <c r="E12" i="100"/>
  <c r="Q12" i="100" s="1"/>
  <c r="N11" i="100"/>
  <c r="M11" i="100"/>
  <c r="L11" i="100"/>
  <c r="G11" i="100" s="1"/>
  <c r="K11" i="100"/>
  <c r="J11" i="100"/>
  <c r="E11" i="100"/>
  <c r="Q11" i="100" s="1"/>
  <c r="N10" i="100"/>
  <c r="M10" i="100"/>
  <c r="L10" i="100"/>
  <c r="G10" i="100" s="1"/>
  <c r="K10" i="100"/>
  <c r="J10" i="100"/>
  <c r="E10" i="100"/>
  <c r="Q10" i="100" s="1"/>
  <c r="N9" i="100"/>
  <c r="M9" i="100"/>
  <c r="L9" i="100"/>
  <c r="G9" i="100" s="1"/>
  <c r="K9" i="100"/>
  <c r="J9" i="100"/>
  <c r="E9" i="100"/>
  <c r="Q9" i="100" s="1"/>
  <c r="N8" i="100"/>
  <c r="M8" i="100"/>
  <c r="L8" i="100"/>
  <c r="G8" i="100" s="1"/>
  <c r="K8" i="100"/>
  <c r="J8" i="100"/>
  <c r="E8" i="100"/>
  <c r="Q8" i="100" s="1"/>
  <c r="N7" i="100"/>
  <c r="M7" i="100"/>
  <c r="L7" i="100"/>
  <c r="G7" i="100" s="1"/>
  <c r="K7" i="100"/>
  <c r="J7" i="100"/>
  <c r="E7" i="100"/>
  <c r="Q7" i="100" s="1"/>
  <c r="N6" i="100"/>
  <c r="M6" i="100"/>
  <c r="L6" i="100"/>
  <c r="G6" i="100" s="1"/>
  <c r="K6" i="100"/>
  <c r="J6" i="100"/>
  <c r="E6" i="100"/>
  <c r="N5" i="100"/>
  <c r="M5" i="100"/>
  <c r="L5" i="100"/>
  <c r="K5" i="100"/>
  <c r="J5" i="100"/>
  <c r="E5" i="100"/>
  <c r="P5" i="100" s="1"/>
  <c r="J4" i="100"/>
  <c r="O3" i="100"/>
  <c r="J3" i="100"/>
  <c r="O2" i="100"/>
  <c r="J2" i="100"/>
  <c r="G548" i="100" l="1"/>
  <c r="M548" i="100"/>
  <c r="G550" i="100"/>
  <c r="M550" i="100"/>
  <c r="G547" i="100"/>
  <c r="M547" i="100"/>
  <c r="G552" i="100"/>
  <c r="M552" i="100"/>
  <c r="G549" i="100"/>
  <c r="M549" i="100"/>
  <c r="G551" i="100"/>
  <c r="M551" i="100"/>
  <c r="G546" i="100"/>
  <c r="M546" i="100"/>
  <c r="G640" i="100"/>
  <c r="M640" i="100"/>
  <c r="G444" i="100"/>
  <c r="M444" i="100"/>
  <c r="G504" i="100"/>
  <c r="M504" i="100"/>
  <c r="G512" i="100"/>
  <c r="M512" i="100"/>
  <c r="G441" i="100"/>
  <c r="M441" i="100"/>
  <c r="G476" i="100"/>
  <c r="M476" i="100"/>
  <c r="G553" i="100"/>
  <c r="M553" i="100"/>
  <c r="G637" i="100"/>
  <c r="M637" i="100"/>
  <c r="G645" i="100"/>
  <c r="M645" i="100"/>
  <c r="G473" i="100"/>
  <c r="M473" i="100"/>
  <c r="G479" i="100"/>
  <c r="M479" i="100"/>
  <c r="G506" i="100"/>
  <c r="M506" i="100"/>
  <c r="G556" i="100"/>
  <c r="M556" i="100"/>
  <c r="G439" i="100"/>
  <c r="M439" i="100"/>
  <c r="G443" i="100"/>
  <c r="M443" i="100"/>
  <c r="G639" i="100"/>
  <c r="M639" i="100"/>
  <c r="G474" i="100"/>
  <c r="M474" i="100"/>
  <c r="G440" i="100"/>
  <c r="M440" i="100"/>
  <c r="G475" i="100"/>
  <c r="M475" i="100"/>
  <c r="G508" i="100"/>
  <c r="M508" i="100"/>
  <c r="G636" i="100"/>
  <c r="M636" i="100"/>
  <c r="G644" i="100"/>
  <c r="M644" i="100"/>
  <c r="G445" i="100"/>
  <c r="M445" i="100"/>
  <c r="G468" i="100"/>
  <c r="M468" i="100"/>
  <c r="G481" i="100"/>
  <c r="M481" i="100"/>
  <c r="G488" i="100"/>
  <c r="M488" i="100"/>
  <c r="G505" i="100"/>
  <c r="M505" i="100"/>
  <c r="G513" i="100"/>
  <c r="M513" i="100"/>
  <c r="G624" i="100"/>
  <c r="M624" i="100"/>
  <c r="G641" i="100"/>
  <c r="M641" i="100"/>
  <c r="G442" i="100"/>
  <c r="M442" i="100"/>
  <c r="G510" i="100"/>
  <c r="M510" i="100"/>
  <c r="G638" i="100"/>
  <c r="M638" i="100"/>
  <c r="G646" i="100"/>
  <c r="M646" i="100"/>
  <c r="G507" i="100"/>
  <c r="M507" i="100"/>
  <c r="G557" i="100"/>
  <c r="M557" i="100"/>
  <c r="P352" i="100"/>
  <c r="P381" i="100"/>
  <c r="P385" i="100"/>
  <c r="P389" i="100"/>
  <c r="P400" i="100"/>
  <c r="P404" i="100"/>
  <c r="P408" i="100"/>
  <c r="P412" i="100"/>
  <c r="P416" i="100"/>
  <c r="P420" i="100"/>
  <c r="P424" i="100"/>
  <c r="P428" i="100"/>
  <c r="P432" i="100"/>
  <c r="P436" i="100"/>
  <c r="P445" i="100"/>
  <c r="P448" i="100"/>
  <c r="P452" i="100"/>
  <c r="P456" i="100"/>
  <c r="P460" i="100"/>
  <c r="P464" i="100"/>
  <c r="P468" i="100"/>
  <c r="P481" i="100"/>
  <c r="P494" i="100"/>
  <c r="P503" i="100"/>
  <c r="P511" i="100"/>
  <c r="P517" i="100"/>
  <c r="P521" i="100"/>
  <c r="P548" i="100"/>
  <c r="P552" i="100"/>
  <c r="P622" i="100"/>
  <c r="F639" i="100"/>
  <c r="P639" i="100"/>
  <c r="P647" i="100"/>
  <c r="P651" i="100"/>
  <c r="P655" i="100"/>
  <c r="P659" i="100"/>
  <c r="P663" i="100"/>
  <c r="P667" i="100"/>
  <c r="P671" i="100"/>
  <c r="P675" i="100"/>
  <c r="P8" i="100"/>
  <c r="P12" i="100"/>
  <c r="P16" i="100"/>
  <c r="P20" i="100"/>
  <c r="P24" i="100"/>
  <c r="P28" i="100"/>
  <c r="P32" i="100"/>
  <c r="P36" i="100"/>
  <c r="P40" i="100"/>
  <c r="P44" i="100"/>
  <c r="P48" i="100"/>
  <c r="P52" i="100"/>
  <c r="P56" i="100"/>
  <c r="P60" i="100"/>
  <c r="P64" i="100"/>
  <c r="P68" i="100"/>
  <c r="P72" i="100"/>
  <c r="P76" i="100"/>
  <c r="P80" i="100"/>
  <c r="P84" i="100"/>
  <c r="P88" i="100"/>
  <c r="P92" i="100"/>
  <c r="P96" i="100"/>
  <c r="P100" i="100"/>
  <c r="P104" i="100"/>
  <c r="P108" i="100"/>
  <c r="P112" i="100"/>
  <c r="P116" i="100"/>
  <c r="P120" i="100"/>
  <c r="P124" i="100"/>
  <c r="P128" i="100"/>
  <c r="P132" i="100"/>
  <c r="P136" i="100"/>
  <c r="P140" i="100"/>
  <c r="P144" i="100"/>
  <c r="P148" i="100"/>
  <c r="P152" i="100"/>
  <c r="P156" i="100"/>
  <c r="P160" i="100"/>
  <c r="P164" i="100"/>
  <c r="P168" i="100"/>
  <c r="P172" i="100"/>
  <c r="P176" i="100"/>
  <c r="P180" i="100"/>
  <c r="P184" i="100"/>
  <c r="P188" i="100"/>
  <c r="P192" i="100"/>
  <c r="P196" i="100"/>
  <c r="P200" i="100"/>
  <c r="P204" i="100"/>
  <c r="P208" i="100"/>
  <c r="P212" i="100"/>
  <c r="P216" i="100"/>
  <c r="P220" i="100"/>
  <c r="P224" i="100"/>
  <c r="P228" i="100"/>
  <c r="P232" i="100"/>
  <c r="P236" i="100"/>
  <c r="P240" i="100"/>
  <c r="P244" i="100"/>
  <c r="P248" i="100"/>
  <c r="P252" i="100"/>
  <c r="P256" i="100"/>
  <c r="F260" i="100"/>
  <c r="P260" i="100"/>
  <c r="P264" i="100"/>
  <c r="P268" i="100"/>
  <c r="P272" i="100"/>
  <c r="P276" i="100"/>
  <c r="P280" i="100"/>
  <c r="P284" i="100"/>
  <c r="P288" i="100"/>
  <c r="P292" i="100"/>
  <c r="P296" i="100"/>
  <c r="P300" i="100"/>
  <c r="P304" i="100"/>
  <c r="P308" i="100"/>
  <c r="P312" i="100"/>
  <c r="P316" i="100"/>
  <c r="P320" i="100"/>
  <c r="P324" i="100"/>
  <c r="P328" i="100"/>
  <c r="P332" i="100"/>
  <c r="P336" i="100"/>
  <c r="P340" i="100"/>
  <c r="P344" i="100"/>
  <c r="P348" i="100"/>
  <c r="P355" i="100"/>
  <c r="P358" i="100"/>
  <c r="P362" i="100"/>
  <c r="P369" i="100"/>
  <c r="P373" i="100"/>
  <c r="P377" i="100"/>
  <c r="P392" i="100"/>
  <c r="P396" i="100"/>
  <c r="P442" i="100"/>
  <c r="P471" i="100"/>
  <c r="P477" i="100"/>
  <c r="P484" i="100"/>
  <c r="P488" i="100"/>
  <c r="P491" i="100"/>
  <c r="P500" i="100"/>
  <c r="P508" i="100"/>
  <c r="P528" i="100"/>
  <c r="P532" i="100"/>
  <c r="P536" i="100"/>
  <c r="P540" i="100"/>
  <c r="P544" i="100"/>
  <c r="P555" i="100"/>
  <c r="P558" i="100"/>
  <c r="P562" i="100"/>
  <c r="P566" i="100"/>
  <c r="P570" i="100"/>
  <c r="P574" i="100"/>
  <c r="P578" i="100"/>
  <c r="P582" i="100"/>
  <c r="P586" i="100"/>
  <c r="P590" i="100"/>
  <c r="P594" i="100"/>
  <c r="P598" i="100"/>
  <c r="P602" i="100"/>
  <c r="P606" i="100"/>
  <c r="P610" i="100"/>
  <c r="P614" i="100"/>
  <c r="P618" i="100"/>
  <c r="P628" i="100"/>
  <c r="P632" i="100"/>
  <c r="P636" i="100"/>
  <c r="P644" i="100"/>
  <c r="P365" i="100"/>
  <c r="P380" i="100"/>
  <c r="P384" i="100"/>
  <c r="P388" i="100"/>
  <c r="P403" i="100"/>
  <c r="P407" i="100"/>
  <c r="P411" i="100"/>
  <c r="P415" i="100"/>
  <c r="P419" i="100"/>
  <c r="P423" i="100"/>
  <c r="P427" i="100"/>
  <c r="P431" i="100"/>
  <c r="P435" i="100"/>
  <c r="P439" i="100"/>
  <c r="P447" i="100"/>
  <c r="P451" i="100"/>
  <c r="P455" i="100"/>
  <c r="P459" i="100"/>
  <c r="P463" i="100"/>
  <c r="P467" i="100"/>
  <c r="P474" i="100"/>
  <c r="P480" i="100"/>
  <c r="P496" i="100"/>
  <c r="P505" i="100"/>
  <c r="P513" i="100"/>
  <c r="P516" i="100"/>
  <c r="P520" i="100"/>
  <c r="P524" i="100"/>
  <c r="P547" i="100"/>
  <c r="P551" i="100"/>
  <c r="P621" i="100"/>
  <c r="P624" i="100"/>
  <c r="P641" i="100"/>
  <c r="P650" i="100"/>
  <c r="P654" i="100"/>
  <c r="P658" i="100"/>
  <c r="P662" i="100"/>
  <c r="P666" i="100"/>
  <c r="P670" i="100"/>
  <c r="P674" i="100"/>
  <c r="P678" i="100"/>
  <c r="P7" i="100"/>
  <c r="P11" i="100"/>
  <c r="P15" i="100"/>
  <c r="P19" i="100"/>
  <c r="P23" i="100"/>
  <c r="P27" i="100"/>
  <c r="P31" i="100"/>
  <c r="P35" i="100"/>
  <c r="P39" i="100"/>
  <c r="P43" i="100"/>
  <c r="P47" i="100"/>
  <c r="P51" i="100"/>
  <c r="P55" i="100"/>
  <c r="P59" i="100"/>
  <c r="P63" i="100"/>
  <c r="P67" i="100"/>
  <c r="P71" i="100"/>
  <c r="P75" i="100"/>
  <c r="P79" i="100"/>
  <c r="P83" i="100"/>
  <c r="P87" i="100"/>
  <c r="P91" i="100"/>
  <c r="P95" i="100"/>
  <c r="P99" i="100"/>
  <c r="P103" i="100"/>
  <c r="P107" i="100"/>
  <c r="P111" i="100"/>
  <c r="P115" i="100"/>
  <c r="P119" i="100"/>
  <c r="P123" i="100"/>
  <c r="P127" i="100"/>
  <c r="P131" i="100"/>
  <c r="P135" i="100"/>
  <c r="P139" i="100"/>
  <c r="P143" i="100"/>
  <c r="P147" i="100"/>
  <c r="P151" i="100"/>
  <c r="P155" i="100"/>
  <c r="P159" i="100"/>
  <c r="P163" i="100"/>
  <c r="P167" i="100"/>
  <c r="P171" i="100"/>
  <c r="P175" i="100"/>
  <c r="P179" i="100"/>
  <c r="P183" i="100"/>
  <c r="P187" i="100"/>
  <c r="P191" i="100"/>
  <c r="P195" i="100"/>
  <c r="P199" i="100"/>
  <c r="P203" i="100"/>
  <c r="P207" i="100"/>
  <c r="P211" i="100"/>
  <c r="P215" i="100"/>
  <c r="P219" i="100"/>
  <c r="P223" i="100"/>
  <c r="P227" i="100"/>
  <c r="P231" i="100"/>
  <c r="P235" i="100"/>
  <c r="P239" i="100"/>
  <c r="P243" i="100"/>
  <c r="P247" i="100"/>
  <c r="P251" i="100"/>
  <c r="P255" i="100"/>
  <c r="F259" i="100"/>
  <c r="P259" i="100"/>
  <c r="P263" i="100"/>
  <c r="P267" i="100"/>
  <c r="P271" i="100"/>
  <c r="P275" i="100"/>
  <c r="P279" i="100"/>
  <c r="P283" i="100"/>
  <c r="P287" i="100"/>
  <c r="P291" i="100"/>
  <c r="P295" i="100"/>
  <c r="P299" i="100"/>
  <c r="P303" i="100"/>
  <c r="P307" i="100"/>
  <c r="P311" i="100"/>
  <c r="P315" i="100"/>
  <c r="P319" i="100"/>
  <c r="P323" i="100"/>
  <c r="P327" i="100"/>
  <c r="P331" i="100"/>
  <c r="P335" i="100"/>
  <c r="P339" i="100"/>
  <c r="P343" i="100"/>
  <c r="P347" i="100"/>
  <c r="P351" i="100"/>
  <c r="P361" i="100"/>
  <c r="P368" i="100"/>
  <c r="P372" i="100"/>
  <c r="P376" i="100"/>
  <c r="P391" i="100"/>
  <c r="P395" i="100"/>
  <c r="P399" i="100"/>
  <c r="P444" i="100"/>
  <c r="P470" i="100"/>
  <c r="P483" i="100"/>
  <c r="P487" i="100"/>
  <c r="P490" i="100"/>
  <c r="F493" i="100"/>
  <c r="P493" i="100"/>
  <c r="P499" i="100"/>
  <c r="P502" i="100"/>
  <c r="P510" i="100"/>
  <c r="P527" i="100"/>
  <c r="P531" i="100"/>
  <c r="P535" i="100"/>
  <c r="P539" i="100"/>
  <c r="P543" i="100"/>
  <c r="P554" i="100"/>
  <c r="P561" i="100"/>
  <c r="P565" i="100"/>
  <c r="P569" i="100"/>
  <c r="P573" i="100"/>
  <c r="P577" i="100"/>
  <c r="P581" i="100"/>
  <c r="P585" i="100"/>
  <c r="P589" i="100"/>
  <c r="P593" i="100"/>
  <c r="P597" i="100"/>
  <c r="P601" i="100"/>
  <c r="P605" i="100"/>
  <c r="P609" i="100"/>
  <c r="P613" i="100"/>
  <c r="P617" i="100"/>
  <c r="P627" i="100"/>
  <c r="P631" i="100"/>
  <c r="P635" i="100"/>
  <c r="P638" i="100"/>
  <c r="P646" i="100"/>
  <c r="P357" i="100"/>
  <c r="P383" i="100"/>
  <c r="P410" i="100"/>
  <c r="P418" i="100"/>
  <c r="P422" i="100"/>
  <c r="P426" i="100"/>
  <c r="P430" i="100"/>
  <c r="P434" i="100"/>
  <c r="P438" i="100"/>
  <c r="P441" i="100"/>
  <c r="P450" i="100"/>
  <c r="P454" i="100"/>
  <c r="P458" i="100"/>
  <c r="P462" i="100"/>
  <c r="P466" i="100"/>
  <c r="P476" i="100"/>
  <c r="P507" i="100"/>
  <c r="P515" i="100"/>
  <c r="P519" i="100"/>
  <c r="P523" i="100"/>
  <c r="P550" i="100"/>
  <c r="P557" i="100"/>
  <c r="P620" i="100"/>
  <c r="P643" i="100"/>
  <c r="P649" i="100"/>
  <c r="P653" i="100"/>
  <c r="P657" i="100"/>
  <c r="P661" i="100"/>
  <c r="P665" i="100"/>
  <c r="P669" i="100"/>
  <c r="P673" i="100"/>
  <c r="P677" i="100"/>
  <c r="P354" i="100"/>
  <c r="P379" i="100"/>
  <c r="P387" i="100"/>
  <c r="P402" i="100"/>
  <c r="P406" i="100"/>
  <c r="P414" i="100"/>
  <c r="Q6" i="100"/>
  <c r="P6" i="100"/>
  <c r="P10" i="100"/>
  <c r="P14" i="100"/>
  <c r="P18" i="100"/>
  <c r="P22" i="100"/>
  <c r="P26" i="100"/>
  <c r="P30" i="100"/>
  <c r="P34" i="100"/>
  <c r="P38" i="100"/>
  <c r="P42" i="100"/>
  <c r="P46" i="100"/>
  <c r="P50" i="100"/>
  <c r="P54" i="100"/>
  <c r="P58" i="100"/>
  <c r="P62" i="100"/>
  <c r="P66" i="100"/>
  <c r="P70" i="100"/>
  <c r="P74" i="100"/>
  <c r="P78" i="100"/>
  <c r="P82" i="100"/>
  <c r="P86" i="100"/>
  <c r="F90" i="100"/>
  <c r="P90" i="100"/>
  <c r="P94" i="100"/>
  <c r="P98" i="100"/>
  <c r="P102" i="100"/>
  <c r="P106" i="100"/>
  <c r="P110" i="100"/>
  <c r="P114" i="100"/>
  <c r="P118" i="100"/>
  <c r="P122" i="100"/>
  <c r="P126" i="100"/>
  <c r="P130" i="100"/>
  <c r="P134" i="100"/>
  <c r="P138" i="100"/>
  <c r="P142" i="100"/>
  <c r="P146" i="100"/>
  <c r="P150" i="100"/>
  <c r="P154" i="100"/>
  <c r="P158" i="100"/>
  <c r="P162" i="100"/>
  <c r="P166" i="100"/>
  <c r="P170" i="100"/>
  <c r="P174" i="100"/>
  <c r="P178" i="100"/>
  <c r="P182" i="100"/>
  <c r="P186" i="100"/>
  <c r="P190" i="100"/>
  <c r="P194" i="100"/>
  <c r="P198" i="100"/>
  <c r="P202" i="100"/>
  <c r="P206" i="100"/>
  <c r="P210" i="100"/>
  <c r="P214" i="100"/>
  <c r="P218" i="100"/>
  <c r="P222" i="100"/>
  <c r="P226" i="100"/>
  <c r="P230" i="100"/>
  <c r="P234" i="100"/>
  <c r="P238" i="100"/>
  <c r="P242" i="100"/>
  <c r="P246" i="100"/>
  <c r="P250" i="100"/>
  <c r="P254" i="100"/>
  <c r="P258" i="100"/>
  <c r="P262" i="100"/>
  <c r="P266" i="100"/>
  <c r="P270" i="100"/>
  <c r="P274" i="100"/>
  <c r="P278" i="100"/>
  <c r="P282" i="100"/>
  <c r="P286" i="100"/>
  <c r="P290" i="100"/>
  <c r="P294" i="100"/>
  <c r="P298" i="100"/>
  <c r="P302" i="100"/>
  <c r="P306" i="100"/>
  <c r="P310" i="100"/>
  <c r="P314" i="100"/>
  <c r="P318" i="100"/>
  <c r="P322" i="100"/>
  <c r="P326" i="100"/>
  <c r="P330" i="100"/>
  <c r="P334" i="100"/>
  <c r="P338" i="100"/>
  <c r="P342" i="100"/>
  <c r="P346" i="100"/>
  <c r="P350" i="100"/>
  <c r="P360" i="100"/>
  <c r="P364" i="100"/>
  <c r="P367" i="100"/>
  <c r="P371" i="100"/>
  <c r="P375" i="100"/>
  <c r="P394" i="100"/>
  <c r="P398" i="100"/>
  <c r="P446" i="100"/>
  <c r="P469" i="100"/>
  <c r="P473" i="100"/>
  <c r="P479" i="100"/>
  <c r="F482" i="100"/>
  <c r="P482" i="100"/>
  <c r="P486" i="100"/>
  <c r="P495" i="100"/>
  <c r="P498" i="100"/>
  <c r="P504" i="100"/>
  <c r="P512" i="100"/>
  <c r="P526" i="100"/>
  <c r="P530" i="100"/>
  <c r="P534" i="100"/>
  <c r="P538" i="100"/>
  <c r="P542" i="100"/>
  <c r="P546" i="100"/>
  <c r="P560" i="100"/>
  <c r="P564" i="100"/>
  <c r="P568" i="100"/>
  <c r="P572" i="100"/>
  <c r="P576" i="100"/>
  <c r="P580" i="100"/>
  <c r="P584" i="100"/>
  <c r="P588" i="100"/>
  <c r="P592" i="100"/>
  <c r="P596" i="100"/>
  <c r="P600" i="100"/>
  <c r="P604" i="100"/>
  <c r="P608" i="100"/>
  <c r="P612" i="100"/>
  <c r="P616" i="100"/>
  <c r="P623" i="100"/>
  <c r="P626" i="100"/>
  <c r="P630" i="100"/>
  <c r="P634" i="100"/>
  <c r="P640" i="100"/>
  <c r="P353" i="100"/>
  <c r="P356" i="100"/>
  <c r="P378" i="100"/>
  <c r="P382" i="100"/>
  <c r="P386" i="100"/>
  <c r="P390" i="100"/>
  <c r="P401" i="100"/>
  <c r="P405" i="100"/>
  <c r="P409" i="100"/>
  <c r="P413" i="100"/>
  <c r="P417" i="100"/>
  <c r="P421" i="100"/>
  <c r="P425" i="100"/>
  <c r="P429" i="100"/>
  <c r="P433" i="100"/>
  <c r="P437" i="100"/>
  <c r="P443" i="100"/>
  <c r="P449" i="100"/>
  <c r="P453" i="100"/>
  <c r="P457" i="100"/>
  <c r="P461" i="100"/>
  <c r="P465" i="100"/>
  <c r="P489" i="100"/>
  <c r="P492" i="100"/>
  <c r="P501" i="100"/>
  <c r="P509" i="100"/>
  <c r="P518" i="100"/>
  <c r="P522" i="100"/>
  <c r="P549" i="100"/>
  <c r="P553" i="100"/>
  <c r="P637" i="100"/>
  <c r="P645" i="100"/>
  <c r="P648" i="100"/>
  <c r="P652" i="100"/>
  <c r="P656" i="100"/>
  <c r="P660" i="100"/>
  <c r="F664" i="100"/>
  <c r="P664" i="100"/>
  <c r="P668" i="100"/>
  <c r="P672" i="100"/>
  <c r="P676" i="100"/>
  <c r="P9" i="100"/>
  <c r="P13" i="100"/>
  <c r="P17" i="100"/>
  <c r="P21" i="100"/>
  <c r="P25" i="100"/>
  <c r="P29" i="100"/>
  <c r="P33" i="100"/>
  <c r="P37" i="100"/>
  <c r="P41" i="100"/>
  <c r="P45" i="100"/>
  <c r="P49" i="100"/>
  <c r="P53" i="100"/>
  <c r="P57" i="100"/>
  <c r="P61" i="100"/>
  <c r="P65" i="100"/>
  <c r="P69" i="100"/>
  <c r="P73" i="100"/>
  <c r="P77" i="100"/>
  <c r="P81" i="100"/>
  <c r="P85" i="100"/>
  <c r="P89" i="100"/>
  <c r="P93" i="100"/>
  <c r="P97" i="100"/>
  <c r="P101" i="100"/>
  <c r="P105" i="100"/>
  <c r="P109" i="100"/>
  <c r="P113" i="100"/>
  <c r="P117" i="100"/>
  <c r="P121" i="100"/>
  <c r="P125" i="100"/>
  <c r="P129" i="100"/>
  <c r="P133" i="100"/>
  <c r="P137" i="100"/>
  <c r="P141" i="100"/>
  <c r="P145" i="100"/>
  <c r="P149" i="100"/>
  <c r="P153" i="100"/>
  <c r="P157" i="100"/>
  <c r="P161" i="100"/>
  <c r="P165" i="100"/>
  <c r="P169" i="100"/>
  <c r="P173" i="100"/>
  <c r="P177" i="100"/>
  <c r="P181" i="100"/>
  <c r="P185" i="100"/>
  <c r="P189" i="100"/>
  <c r="P193" i="100"/>
  <c r="P197" i="100"/>
  <c r="P201" i="100"/>
  <c r="P205" i="100"/>
  <c r="P209" i="100"/>
  <c r="P213" i="100"/>
  <c r="P217" i="100"/>
  <c r="P221" i="100"/>
  <c r="P225" i="100"/>
  <c r="P229" i="100"/>
  <c r="P233" i="100"/>
  <c r="P237" i="100"/>
  <c r="P241" i="100"/>
  <c r="P245" i="100"/>
  <c r="P249" i="100"/>
  <c r="P253" i="100"/>
  <c r="P257" i="100"/>
  <c r="P261" i="100"/>
  <c r="P265" i="100"/>
  <c r="P269" i="100"/>
  <c r="P273" i="100"/>
  <c r="P277" i="100"/>
  <c r="P281" i="100"/>
  <c r="P285" i="100"/>
  <c r="P289" i="100"/>
  <c r="P293" i="100"/>
  <c r="P297" i="100"/>
  <c r="P301" i="100"/>
  <c r="P305" i="100"/>
  <c r="P309" i="100"/>
  <c r="P313" i="100"/>
  <c r="P317" i="100"/>
  <c r="P321" i="100"/>
  <c r="P325" i="100"/>
  <c r="P329" i="100"/>
  <c r="P333" i="100"/>
  <c r="P337" i="100"/>
  <c r="P341" i="100"/>
  <c r="P345" i="100"/>
  <c r="P349" i="100"/>
  <c r="P359" i="100"/>
  <c r="P363" i="100"/>
  <c r="P366" i="100"/>
  <c r="P370" i="100"/>
  <c r="P374" i="100"/>
  <c r="P393" i="100"/>
  <c r="P397" i="100"/>
  <c r="P440" i="100"/>
  <c r="P472" i="100"/>
  <c r="P475" i="100"/>
  <c r="P478" i="100"/>
  <c r="P485" i="100"/>
  <c r="F497" i="100"/>
  <c r="P497" i="100"/>
  <c r="P506" i="100"/>
  <c r="P514" i="100"/>
  <c r="P525" i="100"/>
  <c r="P529" i="100"/>
  <c r="P533" i="100"/>
  <c r="P537" i="100"/>
  <c r="P541" i="100"/>
  <c r="P545" i="100"/>
  <c r="P556" i="100"/>
  <c r="P559" i="100"/>
  <c r="P563" i="100"/>
  <c r="P567" i="100"/>
  <c r="P571" i="100"/>
  <c r="P575" i="100"/>
  <c r="P579" i="100"/>
  <c r="P583" i="100"/>
  <c r="P587" i="100"/>
  <c r="P591" i="100"/>
  <c r="P595" i="100"/>
  <c r="P599" i="100"/>
  <c r="P603" i="100"/>
  <c r="P607" i="100"/>
  <c r="P611" i="100"/>
  <c r="P615" i="100"/>
  <c r="P619" i="100"/>
  <c r="P625" i="100"/>
  <c r="P629" i="100"/>
  <c r="P633" i="100"/>
  <c r="P642" i="100"/>
  <c r="G5" i="100"/>
  <c r="F674" i="100"/>
  <c r="F678" i="100"/>
  <c r="F673" i="100"/>
  <c r="F672" i="100"/>
  <c r="F479" i="100"/>
  <c r="F661" i="100"/>
  <c r="F669" i="100"/>
  <c r="F23" i="100"/>
  <c r="F185" i="100"/>
  <c r="F230" i="100"/>
  <c r="F344" i="100"/>
  <c r="F222" i="100"/>
  <c r="F228" i="100"/>
  <c r="F246" i="100"/>
  <c r="F427" i="100"/>
  <c r="F168" i="100"/>
  <c r="F193" i="100"/>
  <c r="F11" i="100"/>
  <c r="F137" i="100"/>
  <c r="F182" i="100"/>
  <c r="F443" i="100"/>
  <c r="F210" i="100"/>
  <c r="F278" i="100"/>
  <c r="F415" i="100"/>
  <c r="F7" i="100"/>
  <c r="F43" i="100"/>
  <c r="F52" i="100"/>
  <c r="F190" i="100"/>
  <c r="F502" i="100"/>
  <c r="F485" i="100"/>
  <c r="F129" i="100"/>
  <c r="F161" i="100"/>
  <c r="F209" i="100"/>
  <c r="F252" i="100"/>
  <c r="F298" i="100"/>
  <c r="F318" i="100"/>
  <c r="F408" i="100"/>
  <c r="F484" i="100"/>
  <c r="F238" i="100"/>
  <c r="F93" i="100"/>
  <c r="F173" i="100"/>
  <c r="F196" i="100"/>
  <c r="F336" i="100"/>
  <c r="F352" i="100"/>
  <c r="F486" i="100"/>
  <c r="F213" i="100"/>
  <c r="F355" i="100"/>
  <c r="F105" i="100"/>
  <c r="F188" i="100"/>
  <c r="F242" i="100"/>
  <c r="F302" i="100"/>
  <c r="F392" i="100"/>
  <c r="F455" i="100"/>
  <c r="F553" i="100"/>
  <c r="F607" i="100"/>
  <c r="F21" i="100"/>
  <c r="F32" i="100"/>
  <c r="F39" i="100"/>
  <c r="F101" i="100"/>
  <c r="F121" i="100"/>
  <c r="F200" i="100"/>
  <c r="F206" i="100"/>
  <c r="F212" i="100"/>
  <c r="F218" i="100"/>
  <c r="F224" i="100"/>
  <c r="F226" i="100"/>
  <c r="F240" i="100"/>
  <c r="F334" i="100"/>
  <c r="F359" i="100"/>
  <c r="F580" i="100"/>
  <c r="F591" i="100"/>
  <c r="F16" i="100"/>
  <c r="F27" i="100"/>
  <c r="F37" i="100"/>
  <c r="F180" i="100"/>
  <c r="F234" i="100"/>
  <c r="F248" i="100"/>
  <c r="F487" i="100"/>
  <c r="F521" i="100"/>
  <c r="F527" i="100"/>
  <c r="F585" i="100"/>
  <c r="F596" i="100"/>
  <c r="F125" i="100"/>
  <c r="F153" i="100"/>
  <c r="F176" i="100"/>
  <c r="F255" i="100"/>
  <c r="F332" i="100"/>
  <c r="F346" i="100"/>
  <c r="F511" i="100"/>
  <c r="F532" i="100"/>
  <c r="F657" i="100"/>
  <c r="F668" i="100"/>
  <c r="F202" i="100"/>
  <c r="F194" i="100"/>
  <c r="F501" i="100"/>
  <c r="F51" i="100"/>
  <c r="F141" i="100"/>
  <c r="F165" i="100"/>
  <c r="F198" i="100"/>
  <c r="F214" i="100"/>
  <c r="F229" i="100"/>
  <c r="F250" i="100"/>
  <c r="F266" i="100"/>
  <c r="F306" i="100"/>
  <c r="F349" i="100"/>
  <c r="F380" i="100"/>
  <c r="F435" i="100"/>
  <c r="F481" i="100"/>
  <c r="F495" i="100"/>
  <c r="F72" i="100"/>
  <c r="F197" i="100"/>
  <c r="F201" i="100"/>
  <c r="F249" i="100"/>
  <c r="F471" i="100"/>
  <c r="F494" i="100"/>
  <c r="F548" i="100"/>
  <c r="F12" i="100"/>
  <c r="F28" i="100"/>
  <c r="F44" i="100"/>
  <c r="F47" i="100"/>
  <c r="F56" i="100"/>
  <c r="F68" i="100"/>
  <c r="F80" i="100"/>
  <c r="F113" i="100"/>
  <c r="F149" i="100"/>
  <c r="F160" i="100"/>
  <c r="F208" i="100"/>
  <c r="F225" i="100"/>
  <c r="F244" i="100"/>
  <c r="F245" i="100"/>
  <c r="F264" i="100"/>
  <c r="F364" i="100"/>
  <c r="F396" i="100"/>
  <c r="F233" i="100"/>
  <c r="F290" i="100"/>
  <c r="F152" i="100"/>
  <c r="F232" i="100"/>
  <c r="F181" i="100"/>
  <c r="F184" i="100"/>
  <c r="F241" i="100"/>
  <c r="F314" i="100"/>
  <c r="F330" i="100"/>
  <c r="F217" i="100"/>
  <c r="F340" i="100"/>
  <c r="F17" i="100"/>
  <c r="F117" i="100"/>
  <c r="F169" i="100"/>
  <c r="F216" i="100"/>
  <c r="F157" i="100"/>
  <c r="F205" i="100"/>
  <c r="F221" i="100"/>
  <c r="F237" i="100"/>
  <c r="F263" i="100"/>
  <c r="F328" i="100"/>
  <c r="F347" i="100"/>
  <c r="F492" i="100"/>
  <c r="F612" i="100"/>
  <c r="F623" i="100"/>
  <c r="F404" i="100"/>
  <c r="F33" i="100"/>
  <c r="F133" i="100"/>
  <c r="F164" i="100"/>
  <c r="F338" i="100"/>
  <c r="F350" i="100"/>
  <c r="F76" i="100"/>
  <c r="F91" i="100"/>
  <c r="F109" i="100"/>
  <c r="F145" i="100"/>
  <c r="F156" i="100"/>
  <c r="F172" i="100"/>
  <c r="F177" i="100"/>
  <c r="F186" i="100"/>
  <c r="F189" i="100"/>
  <c r="F192" i="100"/>
  <c r="F204" i="100"/>
  <c r="F220" i="100"/>
  <c r="F236" i="100"/>
  <c r="F254" i="100"/>
  <c r="F282" i="100"/>
  <c r="F326" i="100"/>
  <c r="F342" i="100"/>
  <c r="F368" i="100"/>
  <c r="F372" i="100"/>
  <c r="F388" i="100"/>
  <c r="F431" i="100"/>
  <c r="F451" i="100"/>
  <c r="F463" i="100"/>
  <c r="F569" i="100"/>
  <c r="F628" i="100"/>
  <c r="F644" i="100"/>
  <c r="F665" i="100"/>
  <c r="F516" i="100"/>
  <c r="F676" i="100"/>
  <c r="F286" i="100"/>
  <c r="F384" i="100"/>
  <c r="F447" i="100"/>
  <c r="F491" i="100"/>
  <c r="F500" i="100"/>
  <c r="F537" i="100"/>
  <c r="F294" i="100"/>
  <c r="F310" i="100"/>
  <c r="F361" i="100"/>
  <c r="F459" i="100"/>
  <c r="F467" i="100"/>
  <c r="F490" i="100"/>
  <c r="F499" i="100"/>
  <c r="F543" i="100"/>
  <c r="F601" i="100"/>
  <c r="F617" i="100"/>
  <c r="F633" i="100"/>
  <c r="F258" i="100"/>
  <c r="F268" i="100"/>
  <c r="F270" i="100"/>
  <c r="F272" i="100"/>
  <c r="F322" i="100"/>
  <c r="F354" i="100"/>
  <c r="F357" i="100"/>
  <c r="F376" i="100"/>
  <c r="F400" i="100"/>
  <c r="F419" i="100"/>
  <c r="F423" i="100"/>
  <c r="F439" i="100"/>
  <c r="F475" i="100"/>
  <c r="F483" i="100"/>
  <c r="F489" i="100"/>
  <c r="F498" i="100"/>
  <c r="F505" i="100"/>
  <c r="F564" i="100"/>
  <c r="F575" i="100"/>
  <c r="F652" i="100"/>
  <c r="F660" i="100"/>
  <c r="F656" i="100"/>
  <c r="F5" i="100"/>
  <c r="Q5" i="100"/>
  <c r="F49" i="100"/>
  <c r="F50" i="100"/>
  <c r="F61" i="100"/>
  <c r="F62" i="100"/>
  <c r="F63" i="100"/>
  <c r="F84" i="100"/>
  <c r="F6" i="100"/>
  <c r="F22" i="100"/>
  <c r="F38" i="100"/>
  <c r="F64" i="100"/>
  <c r="F67" i="100"/>
  <c r="F85" i="100"/>
  <c r="F327" i="100"/>
  <c r="F370" i="100"/>
  <c r="F65" i="100"/>
  <c r="F71" i="100"/>
  <c r="F81" i="100"/>
  <c r="F325" i="100"/>
  <c r="F97" i="100"/>
  <c r="F454" i="100"/>
  <c r="F69" i="100"/>
  <c r="F77" i="100"/>
  <c r="F8" i="100"/>
  <c r="F13" i="100"/>
  <c r="F19" i="100"/>
  <c r="F24" i="100"/>
  <c r="F29" i="100"/>
  <c r="F35" i="100"/>
  <c r="F40" i="100"/>
  <c r="F45" i="100"/>
  <c r="F46" i="100"/>
  <c r="F53" i="100"/>
  <c r="F54" i="100"/>
  <c r="F55" i="100"/>
  <c r="F73" i="100"/>
  <c r="F34" i="100"/>
  <c r="F14" i="100"/>
  <c r="F30" i="100"/>
  <c r="F393" i="100"/>
  <c r="F402" i="100"/>
  <c r="F18" i="100"/>
  <c r="F9" i="100"/>
  <c r="F15" i="100"/>
  <c r="F20" i="100"/>
  <c r="F25" i="100"/>
  <c r="F31" i="100"/>
  <c r="F36" i="100"/>
  <c r="F41" i="100"/>
  <c r="F57" i="100"/>
  <c r="F58" i="100"/>
  <c r="F59" i="100"/>
  <c r="F10" i="100"/>
  <c r="F26" i="100"/>
  <c r="F42" i="100"/>
  <c r="F48" i="100"/>
  <c r="F60" i="100"/>
  <c r="F88" i="100"/>
  <c r="F379" i="100"/>
  <c r="F257" i="100"/>
  <c r="F275" i="100"/>
  <c r="F276" i="100"/>
  <c r="F277" i="100"/>
  <c r="F345" i="100"/>
  <c r="F360" i="100"/>
  <c r="F365" i="100"/>
  <c r="F374" i="100"/>
  <c r="F383" i="100"/>
  <c r="F397" i="100"/>
  <c r="F406" i="100"/>
  <c r="F433" i="100"/>
  <c r="F75" i="100"/>
  <c r="F79" i="100"/>
  <c r="F83" i="100"/>
  <c r="F87" i="100"/>
  <c r="F92" i="100"/>
  <c r="F96" i="100"/>
  <c r="F100" i="100"/>
  <c r="F104" i="100"/>
  <c r="F108" i="100"/>
  <c r="F112" i="100"/>
  <c r="F116" i="100"/>
  <c r="F120" i="100"/>
  <c r="F124" i="100"/>
  <c r="F128" i="100"/>
  <c r="F132" i="100"/>
  <c r="F136" i="100"/>
  <c r="F140" i="100"/>
  <c r="F144" i="100"/>
  <c r="F148" i="100"/>
  <c r="F348" i="100"/>
  <c r="F351" i="100"/>
  <c r="F353" i="100"/>
  <c r="F362" i="100"/>
  <c r="F371" i="100"/>
  <c r="F385" i="100"/>
  <c r="F394" i="100"/>
  <c r="F403" i="100"/>
  <c r="F432" i="100"/>
  <c r="F478" i="100"/>
  <c r="F253" i="100"/>
  <c r="F269" i="100"/>
  <c r="F279" i="100"/>
  <c r="F280" i="100"/>
  <c r="F281" i="100"/>
  <c r="F356" i="100"/>
  <c r="F373" i="100"/>
  <c r="F382" i="100"/>
  <c r="F391" i="100"/>
  <c r="F405" i="100"/>
  <c r="F418" i="100"/>
  <c r="F265" i="100"/>
  <c r="F271" i="100"/>
  <c r="F283" i="100"/>
  <c r="F284" i="100"/>
  <c r="F285" i="100"/>
  <c r="F321" i="100"/>
  <c r="F323" i="100"/>
  <c r="F329" i="100"/>
  <c r="F331" i="100"/>
  <c r="F367" i="100"/>
  <c r="F381" i="100"/>
  <c r="F390" i="100"/>
  <c r="F399" i="100"/>
  <c r="F411" i="100"/>
  <c r="F417" i="100"/>
  <c r="F89" i="100"/>
  <c r="F94" i="100"/>
  <c r="F98" i="100"/>
  <c r="F102" i="100"/>
  <c r="F106" i="100"/>
  <c r="F110" i="100"/>
  <c r="F114" i="100"/>
  <c r="F118" i="100"/>
  <c r="F122" i="100"/>
  <c r="F126" i="100"/>
  <c r="F130" i="100"/>
  <c r="F134" i="100"/>
  <c r="F138" i="100"/>
  <c r="F142" i="100"/>
  <c r="F146" i="100"/>
  <c r="F150" i="100"/>
  <c r="F154" i="100"/>
  <c r="F158" i="100"/>
  <c r="F162" i="100"/>
  <c r="F166" i="100"/>
  <c r="F170" i="100"/>
  <c r="F174" i="100"/>
  <c r="F178" i="100"/>
  <c r="F287" i="100"/>
  <c r="F288" i="100"/>
  <c r="F289" i="100"/>
  <c r="F293" i="100"/>
  <c r="F297" i="100"/>
  <c r="F301" i="100"/>
  <c r="F305" i="100"/>
  <c r="F309" i="100"/>
  <c r="F313" i="100"/>
  <c r="F317" i="100"/>
  <c r="F319" i="100"/>
  <c r="F333" i="100"/>
  <c r="F335" i="100"/>
  <c r="F369" i="100"/>
  <c r="F378" i="100"/>
  <c r="F387" i="100"/>
  <c r="F401" i="100"/>
  <c r="F410" i="100"/>
  <c r="F416" i="100"/>
  <c r="F462" i="100"/>
  <c r="F261" i="100"/>
  <c r="F273" i="100"/>
  <c r="F291" i="100"/>
  <c r="F295" i="100"/>
  <c r="F299" i="100"/>
  <c r="F303" i="100"/>
  <c r="F307" i="100"/>
  <c r="F311" i="100"/>
  <c r="F315" i="100"/>
  <c r="F337" i="100"/>
  <c r="F339" i="100"/>
  <c r="F366" i="100"/>
  <c r="F375" i="100"/>
  <c r="F389" i="100"/>
  <c r="F398" i="100"/>
  <c r="F407" i="100"/>
  <c r="F434" i="100"/>
  <c r="F66" i="100"/>
  <c r="F70" i="100"/>
  <c r="F74" i="100"/>
  <c r="F78" i="100"/>
  <c r="F82" i="100"/>
  <c r="F86" i="100"/>
  <c r="F95" i="100"/>
  <c r="F99" i="100"/>
  <c r="F103" i="100"/>
  <c r="F107" i="100"/>
  <c r="F111" i="100"/>
  <c r="F115" i="100"/>
  <c r="F119" i="100"/>
  <c r="F123" i="100"/>
  <c r="F127" i="100"/>
  <c r="F131" i="100"/>
  <c r="F135" i="100"/>
  <c r="F139" i="100"/>
  <c r="F143" i="100"/>
  <c r="F147" i="100"/>
  <c r="F151" i="100"/>
  <c r="F155" i="100"/>
  <c r="F159" i="100"/>
  <c r="F163" i="100"/>
  <c r="F167" i="100"/>
  <c r="F171" i="100"/>
  <c r="F175" i="100"/>
  <c r="F179" i="100"/>
  <c r="F183" i="100"/>
  <c r="F187" i="100"/>
  <c r="F191" i="100"/>
  <c r="F195" i="100"/>
  <c r="F199" i="100"/>
  <c r="F203" i="100"/>
  <c r="F207" i="100"/>
  <c r="F211" i="100"/>
  <c r="F215" i="100"/>
  <c r="F219" i="100"/>
  <c r="F223" i="100"/>
  <c r="F227" i="100"/>
  <c r="F231" i="100"/>
  <c r="F235" i="100"/>
  <c r="F239" i="100"/>
  <c r="F243" i="100"/>
  <c r="F247" i="100"/>
  <c r="F251" i="100"/>
  <c r="F256" i="100"/>
  <c r="F262" i="100"/>
  <c r="F267" i="100"/>
  <c r="F274" i="100"/>
  <c r="F341" i="100"/>
  <c r="F343" i="100"/>
  <c r="F363" i="100"/>
  <c r="F377" i="100"/>
  <c r="F386" i="100"/>
  <c r="F395" i="100"/>
  <c r="F409" i="100"/>
  <c r="F470" i="100"/>
  <c r="F488" i="100"/>
  <c r="F510" i="100"/>
  <c r="F525" i="100"/>
  <c r="F540" i="100"/>
  <c r="F436" i="100"/>
  <c r="F437" i="100"/>
  <c r="F438" i="100"/>
  <c r="F509" i="100"/>
  <c r="F524" i="100"/>
  <c r="F539" i="100"/>
  <c r="F555" i="100"/>
  <c r="F603" i="100"/>
  <c r="F358" i="100"/>
  <c r="F412" i="100"/>
  <c r="F413" i="100"/>
  <c r="F414" i="100"/>
  <c r="F440" i="100"/>
  <c r="F441" i="100"/>
  <c r="F442" i="100"/>
  <c r="F444" i="100"/>
  <c r="F445" i="100"/>
  <c r="F446" i="100"/>
  <c r="F448" i="100"/>
  <c r="F449" i="100"/>
  <c r="F450" i="100"/>
  <c r="F466" i="100"/>
  <c r="F508" i="100"/>
  <c r="F523" i="100"/>
  <c r="F480" i="100"/>
  <c r="F507" i="100"/>
  <c r="F561" i="100"/>
  <c r="F581" i="100"/>
  <c r="F560" i="100"/>
  <c r="F420" i="100"/>
  <c r="F421" i="100"/>
  <c r="F422" i="100"/>
  <c r="F496" i="100"/>
  <c r="F424" i="100"/>
  <c r="F425" i="100"/>
  <c r="F426" i="100"/>
  <c r="F458" i="100"/>
  <c r="F474" i="100"/>
  <c r="F542" i="100"/>
  <c r="F292" i="100"/>
  <c r="F296" i="100"/>
  <c r="F300" i="100"/>
  <c r="F304" i="100"/>
  <c r="F308" i="100"/>
  <c r="F312" i="100"/>
  <c r="F316" i="100"/>
  <c r="F320" i="100"/>
  <c r="F324" i="100"/>
  <c r="F428" i="100"/>
  <c r="F429" i="100"/>
  <c r="F430" i="100"/>
  <c r="F526" i="100"/>
  <c r="F541" i="100"/>
  <c r="F556" i="100"/>
  <c r="F597" i="100"/>
  <c r="F506" i="100"/>
  <c r="F512" i="100"/>
  <c r="F513" i="100"/>
  <c r="F514" i="100"/>
  <c r="F517" i="100"/>
  <c r="F518" i="100"/>
  <c r="F522" i="100"/>
  <c r="F528" i="100"/>
  <c r="F529" i="100"/>
  <c r="F530" i="100"/>
  <c r="F533" i="100"/>
  <c r="F534" i="100"/>
  <c r="F538" i="100"/>
  <c r="F544" i="100"/>
  <c r="F545" i="100"/>
  <c r="F546" i="100"/>
  <c r="F549" i="100"/>
  <c r="F550" i="100"/>
  <c r="F554" i="100"/>
  <c r="F571" i="100"/>
  <c r="F608" i="100"/>
  <c r="F618" i="100"/>
  <c r="F629" i="100"/>
  <c r="F570" i="100"/>
  <c r="F640" i="100"/>
  <c r="F635" i="100"/>
  <c r="F592" i="100"/>
  <c r="F602" i="100"/>
  <c r="F452" i="100"/>
  <c r="F456" i="100"/>
  <c r="F460" i="100"/>
  <c r="F464" i="100"/>
  <c r="F468" i="100"/>
  <c r="F472" i="100"/>
  <c r="F476" i="100"/>
  <c r="F613" i="100"/>
  <c r="F624" i="100"/>
  <c r="F634" i="100"/>
  <c r="F565" i="100"/>
  <c r="F587" i="100"/>
  <c r="F453" i="100"/>
  <c r="F457" i="100"/>
  <c r="F461" i="100"/>
  <c r="F465" i="100"/>
  <c r="F469" i="100"/>
  <c r="F473" i="100"/>
  <c r="F477" i="100"/>
  <c r="F503" i="100"/>
  <c r="F504" i="100"/>
  <c r="F515" i="100"/>
  <c r="F519" i="100"/>
  <c r="F520" i="100"/>
  <c r="F531" i="100"/>
  <c r="F535" i="100"/>
  <c r="F536" i="100"/>
  <c r="F547" i="100"/>
  <c r="F551" i="100"/>
  <c r="F552" i="100"/>
  <c r="F558" i="100"/>
  <c r="F559" i="100"/>
  <c r="F576" i="100"/>
  <c r="F586" i="100"/>
  <c r="F619" i="100"/>
  <c r="F557" i="100"/>
  <c r="F563" i="100"/>
  <c r="F568" i="100"/>
  <c r="F573" i="100"/>
  <c r="F579" i="100"/>
  <c r="F584" i="100"/>
  <c r="F589" i="100"/>
  <c r="F595" i="100"/>
  <c r="F600" i="100"/>
  <c r="F605" i="100"/>
  <c r="F611" i="100"/>
  <c r="F616" i="100"/>
  <c r="F621" i="100"/>
  <c r="F627" i="100"/>
  <c r="F632" i="100"/>
  <c r="F637" i="100"/>
  <c r="F643" i="100"/>
  <c r="F648" i="100"/>
  <c r="F574" i="100"/>
  <c r="F590" i="100"/>
  <c r="F606" i="100"/>
  <c r="F622" i="100"/>
  <c r="F638" i="100"/>
  <c r="F645" i="100"/>
  <c r="F566" i="100"/>
  <c r="F582" i="100"/>
  <c r="F598" i="100"/>
  <c r="F614" i="100"/>
  <c r="F630" i="100"/>
  <c r="F646" i="100"/>
  <c r="F567" i="100"/>
  <c r="F572" i="100"/>
  <c r="F577" i="100"/>
  <c r="F583" i="100"/>
  <c r="F588" i="100"/>
  <c r="F593" i="100"/>
  <c r="F599" i="100"/>
  <c r="F604" i="100"/>
  <c r="F609" i="100"/>
  <c r="F615" i="100"/>
  <c r="F620" i="100"/>
  <c r="F625" i="100"/>
  <c r="F631" i="100"/>
  <c r="F636" i="100"/>
  <c r="F641" i="100"/>
  <c r="F647" i="100"/>
  <c r="F562" i="100"/>
  <c r="F578" i="100"/>
  <c r="F594" i="100"/>
  <c r="F610" i="100"/>
  <c r="F626" i="100"/>
  <c r="F642" i="100"/>
  <c r="F651" i="100"/>
  <c r="F655" i="100"/>
  <c r="F659" i="100"/>
  <c r="F663" i="100"/>
  <c r="F667" i="100"/>
  <c r="F671" i="100"/>
  <c r="F675" i="100"/>
  <c r="F649" i="100"/>
  <c r="F653" i="100"/>
  <c r="F677" i="100"/>
  <c r="F650" i="100"/>
  <c r="F654" i="100"/>
  <c r="F658" i="100"/>
  <c r="F662" i="100"/>
  <c r="F666" i="100"/>
  <c r="F670" i="100"/>
  <c r="N40" i="98" l="1"/>
  <c r="K40" i="98"/>
  <c r="G40" i="98"/>
  <c r="D40" i="98"/>
  <c r="W39" i="98"/>
  <c r="V39" i="98"/>
  <c r="S39" i="98"/>
  <c r="R39" i="98"/>
  <c r="Q39" i="98"/>
  <c r="P39" i="98"/>
  <c r="P41" i="98" s="1"/>
  <c r="O39" i="98"/>
  <c r="O41" i="98" s="1"/>
  <c r="N39" i="98"/>
  <c r="N41" i="98" s="1"/>
  <c r="M39" i="98"/>
  <c r="M41" i="98" s="1"/>
  <c r="L39" i="98"/>
  <c r="L41" i="98" s="1"/>
  <c r="K39" i="98"/>
  <c r="J39" i="98"/>
  <c r="J41" i="98" s="1"/>
  <c r="I39" i="98"/>
  <c r="I41" i="98" s="1"/>
  <c r="H39" i="98"/>
  <c r="H41" i="98" s="1"/>
  <c r="F39" i="98"/>
  <c r="F41" i="98" s="1"/>
  <c r="E39" i="98"/>
  <c r="E41" i="98" s="1"/>
  <c r="C39" i="98"/>
  <c r="X38" i="98"/>
  <c r="AF37" i="98"/>
  <c r="AF43" i="98" s="1"/>
  <c r="T37" i="98"/>
  <c r="T39" i="98" s="1"/>
  <c r="T41" i="98" s="1"/>
  <c r="X36" i="98"/>
  <c r="X35" i="98"/>
  <c r="X34" i="98"/>
  <c r="X33" i="98"/>
  <c r="X32" i="98"/>
  <c r="X31" i="98"/>
  <c r="X30" i="98"/>
  <c r="AI29" i="98"/>
  <c r="G29" i="98"/>
  <c r="X29" i="98" s="1"/>
  <c r="AI28" i="98"/>
  <c r="D28" i="98"/>
  <c r="D39" i="98" s="1"/>
  <c r="D41" i="98" s="1"/>
  <c r="T25" i="98"/>
  <c r="S25" i="98"/>
  <c r="R25" i="98"/>
  <c r="Q25" i="98"/>
  <c r="P25" i="98"/>
  <c r="N25" i="98"/>
  <c r="K25" i="98"/>
  <c r="G25" i="98"/>
  <c r="D25" i="98"/>
  <c r="X24" i="98"/>
  <c r="X23" i="98"/>
  <c r="X22" i="98"/>
  <c r="X21" i="98"/>
  <c r="X20" i="98"/>
  <c r="X19" i="98"/>
  <c r="X18" i="98"/>
  <c r="X17" i="98"/>
  <c r="X16" i="98"/>
  <c r="X15" i="98"/>
  <c r="X14" i="98"/>
  <c r="X13" i="98"/>
  <c r="D5" i="98"/>
  <c r="X1" i="98"/>
  <c r="C1" i="98"/>
  <c r="E57" i="97"/>
  <c r="L38" i="97"/>
  <c r="D36" i="97"/>
  <c r="L35" i="97"/>
  <c r="D35" i="97"/>
  <c r="L34" i="97"/>
  <c r="D34" i="97"/>
  <c r="E29" i="97"/>
  <c r="D23" i="97"/>
  <c r="I14" i="97" s="1"/>
  <c r="D22" i="97"/>
  <c r="I13" i="97" s="1"/>
  <c r="L21" i="97"/>
  <c r="D21" i="97"/>
  <c r="I12" i="97" s="1"/>
  <c r="D9" i="97"/>
  <c r="D8" i="97"/>
  <c r="G5" i="97"/>
  <c r="G39" i="98" l="1"/>
  <c r="G41" i="98" s="1"/>
  <c r="K41" i="98"/>
  <c r="X25" i="98"/>
  <c r="D58" i="97"/>
  <c r="L39" i="97"/>
  <c r="X37" i="98"/>
  <c r="X28" i="98"/>
  <c r="X39" i="98" s="1"/>
  <c r="I9" i="97"/>
  <c r="I16" i="97" s="1"/>
  <c r="I10" i="97"/>
  <c r="X41" i="98" l="1"/>
  <c r="Z39" i="98"/>
  <c r="D59" i="97"/>
  <c r="I397" i="96" l="1"/>
  <c r="I398" i="96"/>
  <c r="I5" i="96" l="1"/>
  <c r="I287" i="96"/>
  <c r="J12" i="96" l="1"/>
  <c r="K12" i="96"/>
  <c r="L12" i="96"/>
  <c r="G12" i="96" s="1"/>
  <c r="M12" i="96"/>
  <c r="N12" i="96"/>
  <c r="J13" i="96"/>
  <c r="K13" i="96"/>
  <c r="L13" i="96"/>
  <c r="G13" i="96" s="1"/>
  <c r="M13" i="96"/>
  <c r="N13" i="96"/>
  <c r="J14" i="96"/>
  <c r="K14" i="96"/>
  <c r="L14" i="96"/>
  <c r="G14" i="96" s="1"/>
  <c r="M14" i="96"/>
  <c r="N14" i="96"/>
  <c r="J15" i="96"/>
  <c r="K15" i="96"/>
  <c r="L15" i="96"/>
  <c r="G15" i="96" s="1"/>
  <c r="M15" i="96"/>
  <c r="N15" i="96"/>
  <c r="J16" i="96"/>
  <c r="K16" i="96"/>
  <c r="L16" i="96"/>
  <c r="G16" i="96" s="1"/>
  <c r="M16" i="96"/>
  <c r="N16" i="96"/>
  <c r="J17" i="96"/>
  <c r="K17" i="96"/>
  <c r="L17" i="96"/>
  <c r="G17" i="96" s="1"/>
  <c r="M17" i="96"/>
  <c r="N17" i="96"/>
  <c r="J18" i="96"/>
  <c r="K18" i="96"/>
  <c r="L18" i="96"/>
  <c r="G18" i="96" s="1"/>
  <c r="M18" i="96"/>
  <c r="N18" i="96"/>
  <c r="J19" i="96"/>
  <c r="K19" i="96"/>
  <c r="L19" i="96"/>
  <c r="G19" i="96" s="1"/>
  <c r="M19" i="96"/>
  <c r="N19" i="96"/>
  <c r="J20" i="96"/>
  <c r="K20" i="96"/>
  <c r="L20" i="96"/>
  <c r="G20" i="96" s="1"/>
  <c r="M20" i="96"/>
  <c r="N20" i="96"/>
  <c r="J21" i="96"/>
  <c r="K21" i="96"/>
  <c r="L21" i="96"/>
  <c r="G21" i="96" s="1"/>
  <c r="M21" i="96"/>
  <c r="N21" i="96"/>
  <c r="J22" i="96"/>
  <c r="K22" i="96"/>
  <c r="L22" i="96"/>
  <c r="G22" i="96" s="1"/>
  <c r="M22" i="96"/>
  <c r="N22" i="96"/>
  <c r="J23" i="96"/>
  <c r="K23" i="96"/>
  <c r="L23" i="96"/>
  <c r="G23" i="96" s="1"/>
  <c r="M23" i="96"/>
  <c r="N23" i="96"/>
  <c r="J24" i="96"/>
  <c r="K24" i="96"/>
  <c r="L24" i="96"/>
  <c r="G24" i="96" s="1"/>
  <c r="M24" i="96"/>
  <c r="N24" i="96"/>
  <c r="J25" i="96"/>
  <c r="K25" i="96"/>
  <c r="L25" i="96"/>
  <c r="G25" i="96" s="1"/>
  <c r="M25" i="96"/>
  <c r="N25" i="96"/>
  <c r="J26" i="96"/>
  <c r="K26" i="96"/>
  <c r="L26" i="96"/>
  <c r="G26" i="96" s="1"/>
  <c r="M26" i="96"/>
  <c r="N26" i="96"/>
  <c r="J27" i="96"/>
  <c r="K27" i="96"/>
  <c r="L27" i="96"/>
  <c r="G27" i="96" s="1"/>
  <c r="M27" i="96"/>
  <c r="N27" i="96"/>
  <c r="J28" i="96"/>
  <c r="K28" i="96"/>
  <c r="L28" i="96"/>
  <c r="G28" i="96" s="1"/>
  <c r="M28" i="96"/>
  <c r="N28" i="96"/>
  <c r="J29" i="96"/>
  <c r="K29" i="96"/>
  <c r="L29" i="96"/>
  <c r="G29" i="96" s="1"/>
  <c r="M29" i="96"/>
  <c r="N29" i="96"/>
  <c r="J30" i="96"/>
  <c r="K30" i="96"/>
  <c r="L30" i="96"/>
  <c r="G30" i="96" s="1"/>
  <c r="M30" i="96"/>
  <c r="N30" i="96"/>
  <c r="J31" i="96"/>
  <c r="K31" i="96"/>
  <c r="L31" i="96"/>
  <c r="G31" i="96" s="1"/>
  <c r="M31" i="96"/>
  <c r="N31" i="96"/>
  <c r="J32" i="96"/>
  <c r="K32" i="96"/>
  <c r="L32" i="96"/>
  <c r="G32" i="96" s="1"/>
  <c r="M32" i="96"/>
  <c r="N32" i="96"/>
  <c r="J33" i="96"/>
  <c r="K33" i="96"/>
  <c r="L33" i="96"/>
  <c r="G33" i="96" s="1"/>
  <c r="M33" i="96"/>
  <c r="N33" i="96"/>
  <c r="J34" i="96"/>
  <c r="K34" i="96"/>
  <c r="L34" i="96"/>
  <c r="G34" i="96" s="1"/>
  <c r="M34" i="96"/>
  <c r="N34" i="96"/>
  <c r="J35" i="96"/>
  <c r="K35" i="96"/>
  <c r="L35" i="96"/>
  <c r="G35" i="96" s="1"/>
  <c r="M35" i="96"/>
  <c r="N35" i="96"/>
  <c r="J36" i="96"/>
  <c r="K36" i="96"/>
  <c r="L36" i="96"/>
  <c r="G36" i="96" s="1"/>
  <c r="M36" i="96"/>
  <c r="N36" i="96"/>
  <c r="J37" i="96"/>
  <c r="K37" i="96"/>
  <c r="L37" i="96"/>
  <c r="G37" i="96" s="1"/>
  <c r="M37" i="96"/>
  <c r="N37" i="96"/>
  <c r="J38" i="96"/>
  <c r="K38" i="96"/>
  <c r="L38" i="96"/>
  <c r="G38" i="96" s="1"/>
  <c r="M38" i="96"/>
  <c r="N38" i="96"/>
  <c r="J39" i="96"/>
  <c r="K39" i="96"/>
  <c r="L39" i="96"/>
  <c r="G39" i="96" s="1"/>
  <c r="M39" i="96"/>
  <c r="N39" i="96"/>
  <c r="J40" i="96"/>
  <c r="K40" i="96"/>
  <c r="L40" i="96"/>
  <c r="G40" i="96" s="1"/>
  <c r="M40" i="96"/>
  <c r="N40" i="96"/>
  <c r="J41" i="96"/>
  <c r="K41" i="96"/>
  <c r="L41" i="96"/>
  <c r="G41" i="96" s="1"/>
  <c r="M41" i="96"/>
  <c r="N41" i="96"/>
  <c r="J42" i="96"/>
  <c r="K42" i="96"/>
  <c r="L42" i="96"/>
  <c r="G42" i="96" s="1"/>
  <c r="M42" i="96"/>
  <c r="N42" i="96"/>
  <c r="J43" i="96"/>
  <c r="K43" i="96"/>
  <c r="L43" i="96"/>
  <c r="G43" i="96" s="1"/>
  <c r="M43" i="96"/>
  <c r="N43" i="96"/>
  <c r="J44" i="96"/>
  <c r="K44" i="96"/>
  <c r="L44" i="96"/>
  <c r="G44" i="96" s="1"/>
  <c r="M44" i="96"/>
  <c r="N44" i="96"/>
  <c r="J45" i="96"/>
  <c r="K45" i="96"/>
  <c r="L45" i="96"/>
  <c r="G45" i="96" s="1"/>
  <c r="M45" i="96"/>
  <c r="N45" i="96"/>
  <c r="J46" i="96"/>
  <c r="K46" i="96"/>
  <c r="L46" i="96"/>
  <c r="G46" i="96" s="1"/>
  <c r="M46" i="96"/>
  <c r="N46" i="96"/>
  <c r="J47" i="96"/>
  <c r="K47" i="96"/>
  <c r="L47" i="96"/>
  <c r="G47" i="96" s="1"/>
  <c r="M47" i="96"/>
  <c r="N47" i="96"/>
  <c r="J48" i="96"/>
  <c r="K48" i="96"/>
  <c r="L48" i="96"/>
  <c r="G48" i="96" s="1"/>
  <c r="M48" i="96"/>
  <c r="N48" i="96"/>
  <c r="J49" i="96"/>
  <c r="K49" i="96"/>
  <c r="L49" i="96"/>
  <c r="G49" i="96" s="1"/>
  <c r="M49" i="96"/>
  <c r="N49" i="96"/>
  <c r="J50" i="96"/>
  <c r="K50" i="96"/>
  <c r="L50" i="96"/>
  <c r="G50" i="96" s="1"/>
  <c r="M50" i="96"/>
  <c r="N50" i="96"/>
  <c r="J51" i="96"/>
  <c r="K51" i="96"/>
  <c r="L51" i="96"/>
  <c r="G51" i="96" s="1"/>
  <c r="M51" i="96"/>
  <c r="N51" i="96"/>
  <c r="J52" i="96"/>
  <c r="K52" i="96"/>
  <c r="L52" i="96"/>
  <c r="G52" i="96" s="1"/>
  <c r="M52" i="96"/>
  <c r="N52" i="96"/>
  <c r="J53" i="96"/>
  <c r="K53" i="96"/>
  <c r="L53" i="96"/>
  <c r="G53" i="96" s="1"/>
  <c r="M53" i="96"/>
  <c r="N53" i="96"/>
  <c r="J54" i="96"/>
  <c r="K54" i="96"/>
  <c r="L54" i="96"/>
  <c r="G54" i="96" s="1"/>
  <c r="M54" i="96"/>
  <c r="N54" i="96"/>
  <c r="J55" i="96"/>
  <c r="K55" i="96"/>
  <c r="L55" i="96"/>
  <c r="G55" i="96" s="1"/>
  <c r="M55" i="96"/>
  <c r="N55" i="96"/>
  <c r="J56" i="96"/>
  <c r="K56" i="96"/>
  <c r="L56" i="96"/>
  <c r="G56" i="96" s="1"/>
  <c r="M56" i="96"/>
  <c r="N56" i="96"/>
  <c r="J57" i="96"/>
  <c r="K57" i="96"/>
  <c r="L57" i="96"/>
  <c r="G57" i="96" s="1"/>
  <c r="M57" i="96"/>
  <c r="N57" i="96"/>
  <c r="J58" i="96"/>
  <c r="K58" i="96"/>
  <c r="L58" i="96"/>
  <c r="G58" i="96" s="1"/>
  <c r="M58" i="96"/>
  <c r="N58" i="96"/>
  <c r="J59" i="96"/>
  <c r="K59" i="96"/>
  <c r="L59" i="96"/>
  <c r="G59" i="96" s="1"/>
  <c r="M59" i="96"/>
  <c r="N59" i="96"/>
  <c r="J60" i="96"/>
  <c r="K60" i="96"/>
  <c r="L60" i="96"/>
  <c r="G60" i="96" s="1"/>
  <c r="M60" i="96"/>
  <c r="N60" i="96"/>
  <c r="J61" i="96"/>
  <c r="K61" i="96"/>
  <c r="L61" i="96"/>
  <c r="G61" i="96" s="1"/>
  <c r="M61" i="96"/>
  <c r="N61" i="96"/>
  <c r="J62" i="96"/>
  <c r="K62" i="96"/>
  <c r="L62" i="96"/>
  <c r="G62" i="96" s="1"/>
  <c r="M62" i="96"/>
  <c r="N62" i="96"/>
  <c r="J63" i="96"/>
  <c r="K63" i="96"/>
  <c r="L63" i="96"/>
  <c r="G63" i="96" s="1"/>
  <c r="M63" i="96"/>
  <c r="N63" i="96"/>
  <c r="J64" i="96"/>
  <c r="K64" i="96"/>
  <c r="L64" i="96"/>
  <c r="G64" i="96" s="1"/>
  <c r="M64" i="96"/>
  <c r="N64" i="96"/>
  <c r="J65" i="96"/>
  <c r="K65" i="96"/>
  <c r="L65" i="96"/>
  <c r="G65" i="96" s="1"/>
  <c r="M65" i="96"/>
  <c r="N65" i="96"/>
  <c r="J66" i="96"/>
  <c r="K66" i="96"/>
  <c r="L66" i="96"/>
  <c r="G66" i="96" s="1"/>
  <c r="M66" i="96"/>
  <c r="N66" i="96"/>
  <c r="J67" i="96"/>
  <c r="K67" i="96"/>
  <c r="L67" i="96"/>
  <c r="G67" i="96" s="1"/>
  <c r="M67" i="96"/>
  <c r="N67" i="96"/>
  <c r="J68" i="96"/>
  <c r="K68" i="96"/>
  <c r="L68" i="96"/>
  <c r="G68" i="96" s="1"/>
  <c r="M68" i="96"/>
  <c r="N68" i="96"/>
  <c r="J69" i="96"/>
  <c r="K69" i="96"/>
  <c r="L69" i="96"/>
  <c r="G69" i="96" s="1"/>
  <c r="M69" i="96"/>
  <c r="N69" i="96"/>
  <c r="J70" i="96"/>
  <c r="K70" i="96"/>
  <c r="L70" i="96"/>
  <c r="G70" i="96" s="1"/>
  <c r="M70" i="96"/>
  <c r="N70" i="96"/>
  <c r="J71" i="96"/>
  <c r="K71" i="96"/>
  <c r="L71" i="96"/>
  <c r="G71" i="96" s="1"/>
  <c r="M71" i="96"/>
  <c r="N71" i="96"/>
  <c r="J72" i="96"/>
  <c r="K72" i="96"/>
  <c r="L72" i="96"/>
  <c r="G72" i="96" s="1"/>
  <c r="M72" i="96"/>
  <c r="N72" i="96"/>
  <c r="J73" i="96"/>
  <c r="K73" i="96"/>
  <c r="L73" i="96"/>
  <c r="G73" i="96" s="1"/>
  <c r="M73" i="96"/>
  <c r="N73" i="96"/>
  <c r="J74" i="96"/>
  <c r="K74" i="96"/>
  <c r="L74" i="96"/>
  <c r="G74" i="96" s="1"/>
  <c r="M74" i="96"/>
  <c r="N74" i="96"/>
  <c r="J75" i="96"/>
  <c r="K75" i="96"/>
  <c r="L75" i="96"/>
  <c r="G75" i="96" s="1"/>
  <c r="M75" i="96"/>
  <c r="N75" i="96"/>
  <c r="J76" i="96"/>
  <c r="K76" i="96"/>
  <c r="L76" i="96"/>
  <c r="G76" i="96" s="1"/>
  <c r="M76" i="96"/>
  <c r="N76" i="96"/>
  <c r="J77" i="96"/>
  <c r="K77" i="96"/>
  <c r="L77" i="96"/>
  <c r="G77" i="96" s="1"/>
  <c r="M77" i="96"/>
  <c r="N77" i="96"/>
  <c r="J78" i="96"/>
  <c r="K78" i="96"/>
  <c r="L78" i="96"/>
  <c r="G78" i="96" s="1"/>
  <c r="M78" i="96"/>
  <c r="N78" i="96"/>
  <c r="J79" i="96"/>
  <c r="K79" i="96"/>
  <c r="L79" i="96"/>
  <c r="G79" i="96" s="1"/>
  <c r="M79" i="96"/>
  <c r="N79" i="96"/>
  <c r="J80" i="96"/>
  <c r="K80" i="96"/>
  <c r="L80" i="96"/>
  <c r="G80" i="96" s="1"/>
  <c r="M80" i="96"/>
  <c r="N80" i="96"/>
  <c r="J81" i="96"/>
  <c r="K81" i="96"/>
  <c r="L81" i="96"/>
  <c r="G81" i="96" s="1"/>
  <c r="M81" i="96"/>
  <c r="N81" i="96"/>
  <c r="J82" i="96"/>
  <c r="K82" i="96"/>
  <c r="L82" i="96"/>
  <c r="G82" i="96" s="1"/>
  <c r="M82" i="96"/>
  <c r="N82" i="96"/>
  <c r="J83" i="96"/>
  <c r="K83" i="96"/>
  <c r="L83" i="96"/>
  <c r="G83" i="96" s="1"/>
  <c r="M83" i="96"/>
  <c r="N83" i="96"/>
  <c r="J84" i="96"/>
  <c r="K84" i="96"/>
  <c r="L84" i="96"/>
  <c r="G84" i="96" s="1"/>
  <c r="M84" i="96"/>
  <c r="N84" i="96"/>
  <c r="J85" i="96"/>
  <c r="K85" i="96"/>
  <c r="L85" i="96"/>
  <c r="G85" i="96" s="1"/>
  <c r="M85" i="96"/>
  <c r="N85" i="96"/>
  <c r="J86" i="96"/>
  <c r="K86" i="96"/>
  <c r="L86" i="96"/>
  <c r="G86" i="96" s="1"/>
  <c r="M86" i="96"/>
  <c r="N86" i="96"/>
  <c r="J87" i="96"/>
  <c r="K87" i="96"/>
  <c r="L87" i="96"/>
  <c r="G87" i="96" s="1"/>
  <c r="M87" i="96"/>
  <c r="N87" i="96"/>
  <c r="J88" i="96"/>
  <c r="K88" i="96"/>
  <c r="L88" i="96"/>
  <c r="G88" i="96" s="1"/>
  <c r="M88" i="96"/>
  <c r="N88" i="96"/>
  <c r="J89" i="96"/>
  <c r="K89" i="96"/>
  <c r="L89" i="96"/>
  <c r="G89" i="96" s="1"/>
  <c r="M89" i="96"/>
  <c r="N89" i="96"/>
  <c r="J90" i="96"/>
  <c r="K90" i="96"/>
  <c r="L90" i="96"/>
  <c r="G90" i="96" s="1"/>
  <c r="M90" i="96"/>
  <c r="N90" i="96"/>
  <c r="J91" i="96"/>
  <c r="K91" i="96"/>
  <c r="L91" i="96"/>
  <c r="G91" i="96" s="1"/>
  <c r="M91" i="96"/>
  <c r="N91" i="96"/>
  <c r="J92" i="96"/>
  <c r="K92" i="96"/>
  <c r="L92" i="96"/>
  <c r="M92" i="96"/>
  <c r="N92" i="96"/>
  <c r="J93" i="96"/>
  <c r="K93" i="96"/>
  <c r="L93" i="96"/>
  <c r="M93" i="96"/>
  <c r="N93" i="96"/>
  <c r="J94" i="96"/>
  <c r="K94" i="96"/>
  <c r="L94" i="96"/>
  <c r="G94" i="96" s="1"/>
  <c r="M94" i="96"/>
  <c r="N94" i="96"/>
  <c r="J95" i="96"/>
  <c r="K95" i="96"/>
  <c r="L95" i="96"/>
  <c r="G95" i="96" s="1"/>
  <c r="M95" i="96"/>
  <c r="N95" i="96"/>
  <c r="J96" i="96"/>
  <c r="K96" i="96"/>
  <c r="L96" i="96"/>
  <c r="G96" i="96" s="1"/>
  <c r="M96" i="96"/>
  <c r="N96" i="96"/>
  <c r="J97" i="96"/>
  <c r="K97" i="96"/>
  <c r="L97" i="96"/>
  <c r="G97" i="96" s="1"/>
  <c r="M97" i="96"/>
  <c r="N97" i="96"/>
  <c r="J98" i="96"/>
  <c r="K98" i="96"/>
  <c r="L98" i="96"/>
  <c r="G98" i="96" s="1"/>
  <c r="M98" i="96"/>
  <c r="N98" i="96"/>
  <c r="J99" i="96"/>
  <c r="K99" i="96"/>
  <c r="L99" i="96"/>
  <c r="G99" i="96" s="1"/>
  <c r="M99" i="96"/>
  <c r="N99" i="96"/>
  <c r="J100" i="96"/>
  <c r="K100" i="96"/>
  <c r="L100" i="96"/>
  <c r="G100" i="96" s="1"/>
  <c r="M100" i="96"/>
  <c r="N100" i="96"/>
  <c r="J101" i="96"/>
  <c r="K101" i="96"/>
  <c r="L101" i="96"/>
  <c r="G101" i="96" s="1"/>
  <c r="M101" i="96"/>
  <c r="N101" i="96"/>
  <c r="J102" i="96"/>
  <c r="K102" i="96"/>
  <c r="L102" i="96"/>
  <c r="G102" i="96" s="1"/>
  <c r="M102" i="96"/>
  <c r="N102" i="96"/>
  <c r="J103" i="96"/>
  <c r="K103" i="96"/>
  <c r="L103" i="96"/>
  <c r="G103" i="96" s="1"/>
  <c r="M103" i="96"/>
  <c r="N103" i="96"/>
  <c r="J104" i="96"/>
  <c r="K104" i="96"/>
  <c r="L104" i="96"/>
  <c r="G104" i="96" s="1"/>
  <c r="M104" i="96"/>
  <c r="N104" i="96"/>
  <c r="J105" i="96"/>
  <c r="K105" i="96"/>
  <c r="L105" i="96"/>
  <c r="G105" i="96" s="1"/>
  <c r="M105" i="96"/>
  <c r="N105" i="96"/>
  <c r="J106" i="96"/>
  <c r="K106" i="96"/>
  <c r="L106" i="96"/>
  <c r="G106" i="96" s="1"/>
  <c r="M106" i="96"/>
  <c r="N106" i="96"/>
  <c r="J107" i="96"/>
  <c r="K107" i="96"/>
  <c r="L107" i="96"/>
  <c r="G107" i="96" s="1"/>
  <c r="M107" i="96"/>
  <c r="N107" i="96"/>
  <c r="J108" i="96"/>
  <c r="K108" i="96"/>
  <c r="L108" i="96"/>
  <c r="G108" i="96" s="1"/>
  <c r="M108" i="96"/>
  <c r="N108" i="96"/>
  <c r="J109" i="96"/>
  <c r="K109" i="96"/>
  <c r="L109" i="96"/>
  <c r="G109" i="96" s="1"/>
  <c r="M109" i="96"/>
  <c r="N109" i="96"/>
  <c r="J110" i="96"/>
  <c r="K110" i="96"/>
  <c r="L110" i="96"/>
  <c r="G110" i="96" s="1"/>
  <c r="M110" i="96"/>
  <c r="N110" i="96"/>
  <c r="J111" i="96"/>
  <c r="K111" i="96"/>
  <c r="L111" i="96"/>
  <c r="G111" i="96" s="1"/>
  <c r="M111" i="96"/>
  <c r="N111" i="96"/>
  <c r="J112" i="96"/>
  <c r="K112" i="96"/>
  <c r="L112" i="96"/>
  <c r="G112" i="96" s="1"/>
  <c r="M112" i="96"/>
  <c r="N112" i="96"/>
  <c r="J113" i="96"/>
  <c r="K113" i="96"/>
  <c r="L113" i="96"/>
  <c r="G113" i="96" s="1"/>
  <c r="M113" i="96"/>
  <c r="N113" i="96"/>
  <c r="J114" i="96"/>
  <c r="K114" i="96"/>
  <c r="L114" i="96"/>
  <c r="G114" i="96" s="1"/>
  <c r="M114" i="96"/>
  <c r="N114" i="96"/>
  <c r="J115" i="96"/>
  <c r="K115" i="96"/>
  <c r="L115" i="96"/>
  <c r="G115" i="96" s="1"/>
  <c r="M115" i="96"/>
  <c r="N115" i="96"/>
  <c r="J116" i="96"/>
  <c r="K116" i="96"/>
  <c r="L116" i="96"/>
  <c r="G116" i="96" s="1"/>
  <c r="M116" i="96"/>
  <c r="N116" i="96"/>
  <c r="J117" i="96"/>
  <c r="K117" i="96"/>
  <c r="L117" i="96"/>
  <c r="G117" i="96" s="1"/>
  <c r="M117" i="96"/>
  <c r="N117" i="96"/>
  <c r="J118" i="96"/>
  <c r="K118" i="96"/>
  <c r="L118" i="96"/>
  <c r="G118" i="96" s="1"/>
  <c r="M118" i="96"/>
  <c r="N118" i="96"/>
  <c r="J119" i="96"/>
  <c r="K119" i="96"/>
  <c r="L119" i="96"/>
  <c r="G119" i="96" s="1"/>
  <c r="M119" i="96"/>
  <c r="N119" i="96"/>
  <c r="J120" i="96"/>
  <c r="K120" i="96"/>
  <c r="L120" i="96"/>
  <c r="G120" i="96" s="1"/>
  <c r="M120" i="96"/>
  <c r="N120" i="96"/>
  <c r="J121" i="96"/>
  <c r="K121" i="96"/>
  <c r="L121" i="96"/>
  <c r="G121" i="96" s="1"/>
  <c r="M121" i="96"/>
  <c r="N121" i="96"/>
  <c r="J122" i="96"/>
  <c r="K122" i="96"/>
  <c r="L122" i="96"/>
  <c r="G122" i="96" s="1"/>
  <c r="M122" i="96"/>
  <c r="N122" i="96"/>
  <c r="J123" i="96"/>
  <c r="K123" i="96"/>
  <c r="L123" i="96"/>
  <c r="G123" i="96" s="1"/>
  <c r="M123" i="96"/>
  <c r="N123" i="96"/>
  <c r="J124" i="96"/>
  <c r="K124" i="96"/>
  <c r="L124" i="96"/>
  <c r="G124" i="96" s="1"/>
  <c r="M124" i="96"/>
  <c r="N124" i="96"/>
  <c r="J125" i="96"/>
  <c r="K125" i="96"/>
  <c r="L125" i="96"/>
  <c r="G125" i="96" s="1"/>
  <c r="M125" i="96"/>
  <c r="N125" i="96"/>
  <c r="J126" i="96"/>
  <c r="K126" i="96"/>
  <c r="L126" i="96"/>
  <c r="G126" i="96" s="1"/>
  <c r="M126" i="96"/>
  <c r="N126" i="96"/>
  <c r="J127" i="96"/>
  <c r="K127" i="96"/>
  <c r="L127" i="96"/>
  <c r="G127" i="96" s="1"/>
  <c r="M127" i="96"/>
  <c r="N127" i="96"/>
  <c r="J128" i="96"/>
  <c r="K128" i="96"/>
  <c r="L128" i="96"/>
  <c r="G128" i="96" s="1"/>
  <c r="M128" i="96"/>
  <c r="N128" i="96"/>
  <c r="J129" i="96"/>
  <c r="K129" i="96"/>
  <c r="L129" i="96"/>
  <c r="G129" i="96" s="1"/>
  <c r="M129" i="96"/>
  <c r="N129" i="96"/>
  <c r="J130" i="96"/>
  <c r="K130" i="96"/>
  <c r="L130" i="96"/>
  <c r="G130" i="96" s="1"/>
  <c r="M130" i="96"/>
  <c r="N130" i="96"/>
  <c r="J131" i="96"/>
  <c r="K131" i="96"/>
  <c r="L131" i="96"/>
  <c r="G131" i="96" s="1"/>
  <c r="M131" i="96"/>
  <c r="N131" i="96"/>
  <c r="J132" i="96"/>
  <c r="K132" i="96"/>
  <c r="L132" i="96"/>
  <c r="G132" i="96" s="1"/>
  <c r="M132" i="96"/>
  <c r="N132" i="96"/>
  <c r="J133" i="96"/>
  <c r="K133" i="96"/>
  <c r="L133" i="96"/>
  <c r="G133" i="96" s="1"/>
  <c r="M133" i="96"/>
  <c r="N133" i="96"/>
  <c r="J134" i="96"/>
  <c r="K134" i="96"/>
  <c r="L134" i="96"/>
  <c r="G134" i="96" s="1"/>
  <c r="M134" i="96"/>
  <c r="N134" i="96"/>
  <c r="J135" i="96"/>
  <c r="K135" i="96"/>
  <c r="L135" i="96"/>
  <c r="G135" i="96" s="1"/>
  <c r="M135" i="96"/>
  <c r="N135" i="96"/>
  <c r="J136" i="96"/>
  <c r="K136" i="96"/>
  <c r="L136" i="96"/>
  <c r="G136" i="96" s="1"/>
  <c r="M136" i="96"/>
  <c r="N136" i="96"/>
  <c r="J137" i="96"/>
  <c r="K137" i="96"/>
  <c r="L137" i="96"/>
  <c r="G137" i="96" s="1"/>
  <c r="M137" i="96"/>
  <c r="N137" i="96"/>
  <c r="J138" i="96"/>
  <c r="K138" i="96"/>
  <c r="L138" i="96"/>
  <c r="G138" i="96" s="1"/>
  <c r="M138" i="96"/>
  <c r="N138" i="96"/>
  <c r="J139" i="96"/>
  <c r="K139" i="96"/>
  <c r="L139" i="96"/>
  <c r="G139" i="96" s="1"/>
  <c r="M139" i="96"/>
  <c r="N139" i="96"/>
  <c r="J140" i="96"/>
  <c r="K140" i="96"/>
  <c r="L140" i="96"/>
  <c r="G140" i="96" s="1"/>
  <c r="M140" i="96"/>
  <c r="N140" i="96"/>
  <c r="J141" i="96"/>
  <c r="K141" i="96"/>
  <c r="L141" i="96"/>
  <c r="G141" i="96" s="1"/>
  <c r="M141" i="96"/>
  <c r="N141" i="96"/>
  <c r="J142" i="96"/>
  <c r="K142" i="96"/>
  <c r="L142" i="96"/>
  <c r="G142" i="96" s="1"/>
  <c r="M142" i="96"/>
  <c r="N142" i="96"/>
  <c r="J143" i="96"/>
  <c r="K143" i="96"/>
  <c r="L143" i="96"/>
  <c r="G143" i="96" s="1"/>
  <c r="M143" i="96"/>
  <c r="N143" i="96"/>
  <c r="J144" i="96"/>
  <c r="K144" i="96"/>
  <c r="L144" i="96"/>
  <c r="G144" i="96" s="1"/>
  <c r="M144" i="96"/>
  <c r="N144" i="96"/>
  <c r="J145" i="96"/>
  <c r="K145" i="96"/>
  <c r="L145" i="96"/>
  <c r="G145" i="96" s="1"/>
  <c r="M145" i="96"/>
  <c r="N145" i="96"/>
  <c r="J146" i="96"/>
  <c r="K146" i="96"/>
  <c r="L146" i="96"/>
  <c r="G146" i="96" s="1"/>
  <c r="M146" i="96"/>
  <c r="N146" i="96"/>
  <c r="J147" i="96"/>
  <c r="K147" i="96"/>
  <c r="L147" i="96"/>
  <c r="G147" i="96" s="1"/>
  <c r="M147" i="96"/>
  <c r="N147" i="96"/>
  <c r="J148" i="96"/>
  <c r="K148" i="96"/>
  <c r="L148" i="96"/>
  <c r="G148" i="96" s="1"/>
  <c r="M148" i="96"/>
  <c r="N148" i="96"/>
  <c r="J149" i="96"/>
  <c r="K149" i="96"/>
  <c r="L149" i="96"/>
  <c r="G149" i="96" s="1"/>
  <c r="M149" i="96"/>
  <c r="N149" i="96"/>
  <c r="J150" i="96"/>
  <c r="K150" i="96"/>
  <c r="L150" i="96"/>
  <c r="G150" i="96" s="1"/>
  <c r="M150" i="96"/>
  <c r="N150" i="96"/>
  <c r="J151" i="96"/>
  <c r="K151" i="96"/>
  <c r="L151" i="96"/>
  <c r="G151" i="96" s="1"/>
  <c r="M151" i="96"/>
  <c r="N151" i="96"/>
  <c r="J152" i="96"/>
  <c r="K152" i="96"/>
  <c r="L152" i="96"/>
  <c r="G152" i="96" s="1"/>
  <c r="M152" i="96"/>
  <c r="N152" i="96"/>
  <c r="J153" i="96"/>
  <c r="K153" i="96"/>
  <c r="L153" i="96"/>
  <c r="G153" i="96" s="1"/>
  <c r="M153" i="96"/>
  <c r="N153" i="96"/>
  <c r="J154" i="96"/>
  <c r="K154" i="96"/>
  <c r="L154" i="96"/>
  <c r="G154" i="96" s="1"/>
  <c r="M154" i="96"/>
  <c r="N154" i="96"/>
  <c r="J155" i="96"/>
  <c r="K155" i="96"/>
  <c r="L155" i="96"/>
  <c r="G155" i="96" s="1"/>
  <c r="M155" i="96"/>
  <c r="N155" i="96"/>
  <c r="J156" i="96"/>
  <c r="K156" i="96"/>
  <c r="L156" i="96"/>
  <c r="G156" i="96" s="1"/>
  <c r="M156" i="96"/>
  <c r="N156" i="96"/>
  <c r="J157" i="96"/>
  <c r="K157" i="96"/>
  <c r="L157" i="96"/>
  <c r="G157" i="96" s="1"/>
  <c r="M157" i="96"/>
  <c r="N157" i="96"/>
  <c r="J158" i="96"/>
  <c r="K158" i="96"/>
  <c r="L158" i="96"/>
  <c r="G158" i="96" s="1"/>
  <c r="M158" i="96"/>
  <c r="N158" i="96"/>
  <c r="J159" i="96"/>
  <c r="K159" i="96"/>
  <c r="L159" i="96"/>
  <c r="G159" i="96" s="1"/>
  <c r="M159" i="96"/>
  <c r="N159" i="96"/>
  <c r="J160" i="96"/>
  <c r="K160" i="96"/>
  <c r="L160" i="96"/>
  <c r="G160" i="96" s="1"/>
  <c r="M160" i="96"/>
  <c r="N160" i="96"/>
  <c r="J161" i="96"/>
  <c r="K161" i="96"/>
  <c r="L161" i="96"/>
  <c r="G161" i="96" s="1"/>
  <c r="M161" i="96"/>
  <c r="N161" i="96"/>
  <c r="J162" i="96"/>
  <c r="K162" i="96"/>
  <c r="L162" i="96"/>
  <c r="G162" i="96" s="1"/>
  <c r="M162" i="96"/>
  <c r="N162" i="96"/>
  <c r="J163" i="96"/>
  <c r="K163" i="96"/>
  <c r="L163" i="96"/>
  <c r="G163" i="96" s="1"/>
  <c r="M163" i="96"/>
  <c r="N163" i="96"/>
  <c r="J164" i="96"/>
  <c r="K164" i="96"/>
  <c r="L164" i="96"/>
  <c r="G164" i="96" s="1"/>
  <c r="M164" i="96"/>
  <c r="N164" i="96"/>
  <c r="J165" i="96"/>
  <c r="K165" i="96"/>
  <c r="L165" i="96"/>
  <c r="G165" i="96" s="1"/>
  <c r="M165" i="96"/>
  <c r="N165" i="96"/>
  <c r="J166" i="96"/>
  <c r="K166" i="96"/>
  <c r="L166" i="96"/>
  <c r="G166" i="96" s="1"/>
  <c r="M166" i="96"/>
  <c r="N166" i="96"/>
  <c r="J167" i="96"/>
  <c r="K167" i="96"/>
  <c r="L167" i="96"/>
  <c r="G167" i="96" s="1"/>
  <c r="M167" i="96"/>
  <c r="N167" i="96"/>
  <c r="J168" i="96"/>
  <c r="K168" i="96"/>
  <c r="L168" i="96"/>
  <c r="G168" i="96" s="1"/>
  <c r="M168" i="96"/>
  <c r="N168" i="96"/>
  <c r="J169" i="96"/>
  <c r="K169" i="96"/>
  <c r="L169" i="96"/>
  <c r="G169" i="96" s="1"/>
  <c r="M169" i="96"/>
  <c r="N169" i="96"/>
  <c r="J170" i="96"/>
  <c r="K170" i="96"/>
  <c r="L170" i="96"/>
  <c r="G170" i="96" s="1"/>
  <c r="M170" i="96"/>
  <c r="N170" i="96"/>
  <c r="J171" i="96"/>
  <c r="K171" i="96"/>
  <c r="L171" i="96"/>
  <c r="G171" i="96" s="1"/>
  <c r="M171" i="96"/>
  <c r="N171" i="96"/>
  <c r="J172" i="96"/>
  <c r="K172" i="96"/>
  <c r="L172" i="96"/>
  <c r="G172" i="96" s="1"/>
  <c r="M172" i="96"/>
  <c r="N172" i="96"/>
  <c r="J173" i="96"/>
  <c r="K173" i="96"/>
  <c r="L173" i="96"/>
  <c r="G173" i="96" s="1"/>
  <c r="M173" i="96"/>
  <c r="N173" i="96"/>
  <c r="J174" i="96"/>
  <c r="K174" i="96"/>
  <c r="L174" i="96"/>
  <c r="G174" i="96" s="1"/>
  <c r="M174" i="96"/>
  <c r="N174" i="96"/>
  <c r="J175" i="96"/>
  <c r="K175" i="96"/>
  <c r="L175" i="96"/>
  <c r="G175" i="96" s="1"/>
  <c r="M175" i="96"/>
  <c r="N175" i="96"/>
  <c r="J176" i="96"/>
  <c r="K176" i="96"/>
  <c r="L176" i="96"/>
  <c r="G176" i="96" s="1"/>
  <c r="M176" i="96"/>
  <c r="N176" i="96"/>
  <c r="J177" i="96"/>
  <c r="K177" i="96"/>
  <c r="L177" i="96"/>
  <c r="G177" i="96" s="1"/>
  <c r="M177" i="96"/>
  <c r="N177" i="96"/>
  <c r="J178" i="96"/>
  <c r="K178" i="96"/>
  <c r="L178" i="96"/>
  <c r="G178" i="96" s="1"/>
  <c r="M178" i="96"/>
  <c r="N178" i="96"/>
  <c r="J179" i="96"/>
  <c r="K179" i="96"/>
  <c r="L179" i="96"/>
  <c r="G179" i="96" s="1"/>
  <c r="M179" i="96"/>
  <c r="N179" i="96"/>
  <c r="J180" i="96"/>
  <c r="K180" i="96"/>
  <c r="L180" i="96"/>
  <c r="G180" i="96" s="1"/>
  <c r="M180" i="96"/>
  <c r="N180" i="96"/>
  <c r="J181" i="96"/>
  <c r="K181" i="96"/>
  <c r="L181" i="96"/>
  <c r="G181" i="96" s="1"/>
  <c r="M181" i="96"/>
  <c r="N181" i="96"/>
  <c r="J182" i="96"/>
  <c r="K182" i="96"/>
  <c r="L182" i="96"/>
  <c r="G182" i="96" s="1"/>
  <c r="M182" i="96"/>
  <c r="N182" i="96"/>
  <c r="J183" i="96"/>
  <c r="K183" i="96"/>
  <c r="L183" i="96"/>
  <c r="G183" i="96" s="1"/>
  <c r="M183" i="96"/>
  <c r="N183" i="96"/>
  <c r="J184" i="96"/>
  <c r="K184" i="96"/>
  <c r="L184" i="96"/>
  <c r="G184" i="96" s="1"/>
  <c r="M184" i="96"/>
  <c r="N184" i="96"/>
  <c r="J185" i="96"/>
  <c r="K185" i="96"/>
  <c r="L185" i="96"/>
  <c r="G185" i="96" s="1"/>
  <c r="M185" i="96"/>
  <c r="N185" i="96"/>
  <c r="J186" i="96"/>
  <c r="K186" i="96"/>
  <c r="L186" i="96"/>
  <c r="G186" i="96" s="1"/>
  <c r="M186" i="96"/>
  <c r="N186" i="96"/>
  <c r="J187" i="96"/>
  <c r="K187" i="96"/>
  <c r="L187" i="96"/>
  <c r="G187" i="96" s="1"/>
  <c r="M187" i="96"/>
  <c r="N187" i="96"/>
  <c r="J188" i="96"/>
  <c r="K188" i="96"/>
  <c r="L188" i="96"/>
  <c r="G188" i="96" s="1"/>
  <c r="M188" i="96"/>
  <c r="N188" i="96"/>
  <c r="J189" i="96"/>
  <c r="K189" i="96"/>
  <c r="L189" i="96"/>
  <c r="G189" i="96" s="1"/>
  <c r="M189" i="96"/>
  <c r="N189" i="96"/>
  <c r="J190" i="96"/>
  <c r="K190" i="96"/>
  <c r="L190" i="96"/>
  <c r="G190" i="96" s="1"/>
  <c r="M190" i="96"/>
  <c r="N190" i="96"/>
  <c r="J191" i="96"/>
  <c r="K191" i="96"/>
  <c r="L191" i="96"/>
  <c r="G191" i="96" s="1"/>
  <c r="M191" i="96"/>
  <c r="N191" i="96"/>
  <c r="J192" i="96"/>
  <c r="K192" i="96"/>
  <c r="L192" i="96"/>
  <c r="G192" i="96" s="1"/>
  <c r="M192" i="96"/>
  <c r="N192" i="96"/>
  <c r="J193" i="96"/>
  <c r="K193" i="96"/>
  <c r="L193" i="96"/>
  <c r="G193" i="96" s="1"/>
  <c r="M193" i="96"/>
  <c r="N193" i="96"/>
  <c r="J194" i="96"/>
  <c r="K194" i="96"/>
  <c r="L194" i="96"/>
  <c r="G194" i="96" s="1"/>
  <c r="M194" i="96"/>
  <c r="N194" i="96"/>
  <c r="J195" i="96"/>
  <c r="K195" i="96"/>
  <c r="L195" i="96"/>
  <c r="G195" i="96" s="1"/>
  <c r="M195" i="96"/>
  <c r="N195" i="96"/>
  <c r="J196" i="96"/>
  <c r="K196" i="96"/>
  <c r="L196" i="96"/>
  <c r="G196" i="96" s="1"/>
  <c r="M196" i="96"/>
  <c r="N196" i="96"/>
  <c r="J197" i="96"/>
  <c r="K197" i="96"/>
  <c r="L197" i="96"/>
  <c r="G197" i="96" s="1"/>
  <c r="M197" i="96"/>
  <c r="N197" i="96"/>
  <c r="J198" i="96"/>
  <c r="K198" i="96"/>
  <c r="L198" i="96"/>
  <c r="G198" i="96" s="1"/>
  <c r="M198" i="96"/>
  <c r="N198" i="96"/>
  <c r="J199" i="96"/>
  <c r="K199" i="96"/>
  <c r="L199" i="96"/>
  <c r="G199" i="96" s="1"/>
  <c r="M199" i="96"/>
  <c r="N199" i="96"/>
  <c r="J200" i="96"/>
  <c r="K200" i="96"/>
  <c r="L200" i="96"/>
  <c r="G200" i="96" s="1"/>
  <c r="M200" i="96"/>
  <c r="N200" i="96"/>
  <c r="J201" i="96"/>
  <c r="K201" i="96"/>
  <c r="L201" i="96"/>
  <c r="G201" i="96" s="1"/>
  <c r="M201" i="96"/>
  <c r="N201" i="96"/>
  <c r="J202" i="96"/>
  <c r="K202" i="96"/>
  <c r="L202" i="96"/>
  <c r="G202" i="96" s="1"/>
  <c r="M202" i="96"/>
  <c r="N202" i="96"/>
  <c r="J203" i="96"/>
  <c r="K203" i="96"/>
  <c r="L203" i="96"/>
  <c r="G203" i="96" s="1"/>
  <c r="M203" i="96"/>
  <c r="N203" i="96"/>
  <c r="J204" i="96"/>
  <c r="K204" i="96"/>
  <c r="L204" i="96"/>
  <c r="G204" i="96" s="1"/>
  <c r="M204" i="96"/>
  <c r="N204" i="96"/>
  <c r="J205" i="96"/>
  <c r="K205" i="96"/>
  <c r="L205" i="96"/>
  <c r="G205" i="96" s="1"/>
  <c r="M205" i="96"/>
  <c r="N205" i="96"/>
  <c r="J206" i="96"/>
  <c r="K206" i="96"/>
  <c r="L206" i="96"/>
  <c r="G206" i="96" s="1"/>
  <c r="M206" i="96"/>
  <c r="N206" i="96"/>
  <c r="J207" i="96"/>
  <c r="K207" i="96"/>
  <c r="L207" i="96"/>
  <c r="G207" i="96" s="1"/>
  <c r="M207" i="96"/>
  <c r="N207" i="96"/>
  <c r="J208" i="96"/>
  <c r="K208" i="96"/>
  <c r="L208" i="96"/>
  <c r="G208" i="96" s="1"/>
  <c r="M208" i="96"/>
  <c r="N208" i="96"/>
  <c r="J209" i="96"/>
  <c r="K209" i="96"/>
  <c r="L209" i="96"/>
  <c r="G209" i="96" s="1"/>
  <c r="M209" i="96"/>
  <c r="N209" i="96"/>
  <c r="J210" i="96"/>
  <c r="K210" i="96"/>
  <c r="L210" i="96"/>
  <c r="G210" i="96" s="1"/>
  <c r="M210" i="96"/>
  <c r="N210" i="96"/>
  <c r="J211" i="96"/>
  <c r="K211" i="96"/>
  <c r="L211" i="96"/>
  <c r="G211" i="96" s="1"/>
  <c r="M211" i="96"/>
  <c r="N211" i="96"/>
  <c r="J212" i="96"/>
  <c r="K212" i="96"/>
  <c r="L212" i="96"/>
  <c r="G212" i="96" s="1"/>
  <c r="M212" i="96"/>
  <c r="N212" i="96"/>
  <c r="J213" i="96"/>
  <c r="K213" i="96"/>
  <c r="L213" i="96"/>
  <c r="G213" i="96" s="1"/>
  <c r="M213" i="96"/>
  <c r="N213" i="96"/>
  <c r="J214" i="96"/>
  <c r="K214" i="96"/>
  <c r="L214" i="96"/>
  <c r="G214" i="96" s="1"/>
  <c r="M214" i="96"/>
  <c r="N214" i="96"/>
  <c r="J215" i="96"/>
  <c r="K215" i="96"/>
  <c r="L215" i="96"/>
  <c r="G215" i="96" s="1"/>
  <c r="M215" i="96"/>
  <c r="N215" i="96"/>
  <c r="J216" i="96"/>
  <c r="K216" i="96"/>
  <c r="L216" i="96"/>
  <c r="G216" i="96" s="1"/>
  <c r="M216" i="96"/>
  <c r="N216" i="96"/>
  <c r="J217" i="96"/>
  <c r="K217" i="96"/>
  <c r="L217" i="96"/>
  <c r="G217" i="96" s="1"/>
  <c r="M217" i="96"/>
  <c r="N217" i="96"/>
  <c r="J218" i="96"/>
  <c r="K218" i="96"/>
  <c r="L218" i="96"/>
  <c r="G218" i="96" s="1"/>
  <c r="M218" i="96"/>
  <c r="N218" i="96"/>
  <c r="J219" i="96"/>
  <c r="K219" i="96"/>
  <c r="L219" i="96"/>
  <c r="G219" i="96" s="1"/>
  <c r="M219" i="96"/>
  <c r="N219" i="96"/>
  <c r="J220" i="96"/>
  <c r="K220" i="96"/>
  <c r="L220" i="96"/>
  <c r="G220" i="96" s="1"/>
  <c r="M220" i="96"/>
  <c r="N220" i="96"/>
  <c r="J221" i="96"/>
  <c r="K221" i="96"/>
  <c r="L221" i="96"/>
  <c r="G221" i="96" s="1"/>
  <c r="M221" i="96"/>
  <c r="N221" i="96"/>
  <c r="J222" i="96"/>
  <c r="K222" i="96"/>
  <c r="L222" i="96"/>
  <c r="G222" i="96" s="1"/>
  <c r="M222" i="96"/>
  <c r="N222" i="96"/>
  <c r="J223" i="96"/>
  <c r="K223" i="96"/>
  <c r="L223" i="96"/>
  <c r="G223" i="96" s="1"/>
  <c r="M223" i="96"/>
  <c r="N223" i="96"/>
  <c r="J224" i="96"/>
  <c r="K224" i="96"/>
  <c r="L224" i="96"/>
  <c r="G224" i="96" s="1"/>
  <c r="M224" i="96"/>
  <c r="N224" i="96"/>
  <c r="J225" i="96"/>
  <c r="K225" i="96"/>
  <c r="L225" i="96"/>
  <c r="G225" i="96" s="1"/>
  <c r="M225" i="96"/>
  <c r="N225" i="96"/>
  <c r="J226" i="96"/>
  <c r="K226" i="96"/>
  <c r="L226" i="96"/>
  <c r="G226" i="96" s="1"/>
  <c r="M226" i="96"/>
  <c r="N226" i="96"/>
  <c r="J227" i="96"/>
  <c r="K227" i="96"/>
  <c r="L227" i="96"/>
  <c r="G227" i="96" s="1"/>
  <c r="M227" i="96"/>
  <c r="N227" i="96"/>
  <c r="J228" i="96"/>
  <c r="K228" i="96"/>
  <c r="L228" i="96"/>
  <c r="G228" i="96" s="1"/>
  <c r="M228" i="96"/>
  <c r="N228" i="96"/>
  <c r="J229" i="96"/>
  <c r="K229" i="96"/>
  <c r="L229" i="96"/>
  <c r="G229" i="96" s="1"/>
  <c r="M229" i="96"/>
  <c r="N229" i="96"/>
  <c r="J230" i="96"/>
  <c r="K230" i="96"/>
  <c r="L230" i="96"/>
  <c r="G230" i="96" s="1"/>
  <c r="M230" i="96"/>
  <c r="N230" i="96"/>
  <c r="J231" i="96"/>
  <c r="K231" i="96"/>
  <c r="L231" i="96"/>
  <c r="G231" i="96" s="1"/>
  <c r="M231" i="96"/>
  <c r="N231" i="96"/>
  <c r="J232" i="96"/>
  <c r="K232" i="96"/>
  <c r="L232" i="96"/>
  <c r="G232" i="96" s="1"/>
  <c r="M232" i="96"/>
  <c r="N232" i="96"/>
  <c r="J233" i="96"/>
  <c r="K233" i="96"/>
  <c r="L233" i="96"/>
  <c r="G233" i="96" s="1"/>
  <c r="M233" i="96"/>
  <c r="N233" i="96"/>
  <c r="J234" i="96"/>
  <c r="K234" i="96"/>
  <c r="L234" i="96"/>
  <c r="G234" i="96" s="1"/>
  <c r="M234" i="96"/>
  <c r="N234" i="96"/>
  <c r="J235" i="96"/>
  <c r="K235" i="96"/>
  <c r="L235" i="96"/>
  <c r="G235" i="96" s="1"/>
  <c r="M235" i="96"/>
  <c r="N235" i="96"/>
  <c r="J236" i="96"/>
  <c r="K236" i="96"/>
  <c r="L236" i="96"/>
  <c r="G236" i="96" s="1"/>
  <c r="M236" i="96"/>
  <c r="N236" i="96"/>
  <c r="J237" i="96"/>
  <c r="K237" i="96"/>
  <c r="L237" i="96"/>
  <c r="G237" i="96" s="1"/>
  <c r="M237" i="96"/>
  <c r="N237" i="96"/>
  <c r="J238" i="96"/>
  <c r="K238" i="96"/>
  <c r="L238" i="96"/>
  <c r="G238" i="96" s="1"/>
  <c r="M238" i="96"/>
  <c r="N238" i="96"/>
  <c r="J239" i="96"/>
  <c r="K239" i="96"/>
  <c r="L239" i="96"/>
  <c r="G239" i="96" s="1"/>
  <c r="M239" i="96"/>
  <c r="N239" i="96"/>
  <c r="J240" i="96"/>
  <c r="K240" i="96"/>
  <c r="L240" i="96"/>
  <c r="G240" i="96" s="1"/>
  <c r="M240" i="96"/>
  <c r="N240" i="96"/>
  <c r="J241" i="96"/>
  <c r="K241" i="96"/>
  <c r="L241" i="96"/>
  <c r="G241" i="96" s="1"/>
  <c r="M241" i="96"/>
  <c r="N241" i="96"/>
  <c r="J242" i="96"/>
  <c r="K242" i="96"/>
  <c r="L242" i="96"/>
  <c r="G242" i="96" s="1"/>
  <c r="M242" i="96"/>
  <c r="N242" i="96"/>
  <c r="J243" i="96"/>
  <c r="K243" i="96"/>
  <c r="L243" i="96"/>
  <c r="G243" i="96" s="1"/>
  <c r="M243" i="96"/>
  <c r="N243" i="96"/>
  <c r="J244" i="96"/>
  <c r="K244" i="96"/>
  <c r="L244" i="96"/>
  <c r="G244" i="96" s="1"/>
  <c r="M244" i="96"/>
  <c r="N244" i="96"/>
  <c r="J245" i="96"/>
  <c r="K245" i="96"/>
  <c r="L245" i="96"/>
  <c r="G245" i="96" s="1"/>
  <c r="M245" i="96"/>
  <c r="N245" i="96"/>
  <c r="J246" i="96"/>
  <c r="K246" i="96"/>
  <c r="L246" i="96"/>
  <c r="G246" i="96" s="1"/>
  <c r="M246" i="96"/>
  <c r="N246" i="96"/>
  <c r="J247" i="96"/>
  <c r="K247" i="96"/>
  <c r="L247" i="96"/>
  <c r="G247" i="96" s="1"/>
  <c r="M247" i="96"/>
  <c r="N247" i="96"/>
  <c r="J248" i="96"/>
  <c r="K248" i="96"/>
  <c r="L248" i="96"/>
  <c r="G248" i="96" s="1"/>
  <c r="M248" i="96"/>
  <c r="N248" i="96"/>
  <c r="J249" i="96"/>
  <c r="K249" i="96"/>
  <c r="L249" i="96"/>
  <c r="G249" i="96" s="1"/>
  <c r="M249" i="96"/>
  <c r="N249" i="96"/>
  <c r="J250" i="96"/>
  <c r="K250" i="96"/>
  <c r="L250" i="96"/>
  <c r="G250" i="96" s="1"/>
  <c r="M250" i="96"/>
  <c r="N250" i="96"/>
  <c r="J251" i="96"/>
  <c r="K251" i="96"/>
  <c r="L251" i="96"/>
  <c r="G251" i="96" s="1"/>
  <c r="M251" i="96"/>
  <c r="N251" i="96"/>
  <c r="J252" i="96"/>
  <c r="K252" i="96"/>
  <c r="L252" i="96"/>
  <c r="G252" i="96" s="1"/>
  <c r="M252" i="96"/>
  <c r="N252" i="96"/>
  <c r="J253" i="96"/>
  <c r="K253" i="96"/>
  <c r="L253" i="96"/>
  <c r="G253" i="96" s="1"/>
  <c r="M253" i="96"/>
  <c r="N253" i="96"/>
  <c r="J254" i="96"/>
  <c r="K254" i="96"/>
  <c r="L254" i="96"/>
  <c r="G254" i="96" s="1"/>
  <c r="M254" i="96"/>
  <c r="N254" i="96"/>
  <c r="J255" i="96"/>
  <c r="K255" i="96"/>
  <c r="L255" i="96"/>
  <c r="G255" i="96" s="1"/>
  <c r="M255" i="96"/>
  <c r="N255" i="96"/>
  <c r="J256" i="96"/>
  <c r="K256" i="96"/>
  <c r="L256" i="96"/>
  <c r="G256" i="96" s="1"/>
  <c r="M256" i="96"/>
  <c r="N256" i="96"/>
  <c r="J257" i="96"/>
  <c r="K257" i="96"/>
  <c r="L257" i="96"/>
  <c r="G257" i="96" s="1"/>
  <c r="M257" i="96"/>
  <c r="N257" i="96"/>
  <c r="J258" i="96"/>
  <c r="K258" i="96"/>
  <c r="L258" i="96"/>
  <c r="G258" i="96" s="1"/>
  <c r="M258" i="96"/>
  <c r="N258" i="96"/>
  <c r="J259" i="96"/>
  <c r="K259" i="96"/>
  <c r="L259" i="96"/>
  <c r="G259" i="96" s="1"/>
  <c r="M259" i="96"/>
  <c r="N259" i="96"/>
  <c r="J260" i="96"/>
  <c r="K260" i="96"/>
  <c r="L260" i="96"/>
  <c r="G260" i="96" s="1"/>
  <c r="M260" i="96"/>
  <c r="N260" i="96"/>
  <c r="J261" i="96"/>
  <c r="K261" i="96"/>
  <c r="L261" i="96"/>
  <c r="G261" i="96" s="1"/>
  <c r="M261" i="96"/>
  <c r="N261" i="96"/>
  <c r="J262" i="96"/>
  <c r="K262" i="96"/>
  <c r="L262" i="96"/>
  <c r="G262" i="96" s="1"/>
  <c r="M262" i="96"/>
  <c r="N262" i="96"/>
  <c r="J263" i="96"/>
  <c r="K263" i="96"/>
  <c r="L263" i="96"/>
  <c r="G263" i="96" s="1"/>
  <c r="M263" i="96"/>
  <c r="N263" i="96"/>
  <c r="J264" i="96"/>
  <c r="K264" i="96"/>
  <c r="L264" i="96"/>
  <c r="G264" i="96" s="1"/>
  <c r="M264" i="96"/>
  <c r="N264" i="96"/>
  <c r="J265" i="96"/>
  <c r="K265" i="96"/>
  <c r="L265" i="96"/>
  <c r="G265" i="96" s="1"/>
  <c r="M265" i="96"/>
  <c r="N265" i="96"/>
  <c r="J266" i="96"/>
  <c r="K266" i="96"/>
  <c r="L266" i="96"/>
  <c r="G266" i="96" s="1"/>
  <c r="M266" i="96"/>
  <c r="N266" i="96"/>
  <c r="J267" i="96"/>
  <c r="K267" i="96"/>
  <c r="L267" i="96"/>
  <c r="G267" i="96" s="1"/>
  <c r="M267" i="96"/>
  <c r="N267" i="96"/>
  <c r="J268" i="96"/>
  <c r="K268" i="96"/>
  <c r="L268" i="96"/>
  <c r="G268" i="96" s="1"/>
  <c r="M268" i="96"/>
  <c r="N268" i="96"/>
  <c r="J269" i="96"/>
  <c r="K269" i="96"/>
  <c r="L269" i="96"/>
  <c r="G269" i="96" s="1"/>
  <c r="M269" i="96"/>
  <c r="N269" i="96"/>
  <c r="J270" i="96"/>
  <c r="K270" i="96"/>
  <c r="L270" i="96"/>
  <c r="G270" i="96" s="1"/>
  <c r="M270" i="96"/>
  <c r="N270" i="96"/>
  <c r="J271" i="96"/>
  <c r="K271" i="96"/>
  <c r="L271" i="96"/>
  <c r="G271" i="96" s="1"/>
  <c r="M271" i="96"/>
  <c r="N271" i="96"/>
  <c r="J272" i="96"/>
  <c r="K272" i="96"/>
  <c r="L272" i="96"/>
  <c r="G272" i="96" s="1"/>
  <c r="M272" i="96"/>
  <c r="N272" i="96"/>
  <c r="J273" i="96"/>
  <c r="K273" i="96"/>
  <c r="L273" i="96"/>
  <c r="G273" i="96" s="1"/>
  <c r="M273" i="96"/>
  <c r="N273" i="96"/>
  <c r="J274" i="96"/>
  <c r="K274" i="96"/>
  <c r="L274" i="96"/>
  <c r="G274" i="96" s="1"/>
  <c r="M274" i="96"/>
  <c r="N274" i="96"/>
  <c r="J275" i="96"/>
  <c r="K275" i="96"/>
  <c r="L275" i="96"/>
  <c r="G275" i="96" s="1"/>
  <c r="M275" i="96"/>
  <c r="N275" i="96"/>
  <c r="J276" i="96"/>
  <c r="K276" i="96"/>
  <c r="L276" i="96"/>
  <c r="G276" i="96" s="1"/>
  <c r="M276" i="96"/>
  <c r="N276" i="96"/>
  <c r="J277" i="96"/>
  <c r="K277" i="96"/>
  <c r="L277" i="96"/>
  <c r="G277" i="96" s="1"/>
  <c r="M277" i="96"/>
  <c r="N277" i="96"/>
  <c r="J278" i="96"/>
  <c r="K278" i="96"/>
  <c r="L278" i="96"/>
  <c r="G278" i="96" s="1"/>
  <c r="M278" i="96"/>
  <c r="N278" i="96"/>
  <c r="J279" i="96"/>
  <c r="K279" i="96"/>
  <c r="L279" i="96"/>
  <c r="G279" i="96" s="1"/>
  <c r="M279" i="96"/>
  <c r="N279" i="96"/>
  <c r="J280" i="96"/>
  <c r="K280" i="96"/>
  <c r="L280" i="96"/>
  <c r="G280" i="96" s="1"/>
  <c r="M280" i="96"/>
  <c r="N280" i="96"/>
  <c r="J281" i="96"/>
  <c r="K281" i="96"/>
  <c r="L281" i="96"/>
  <c r="G281" i="96" s="1"/>
  <c r="M281" i="96"/>
  <c r="N281" i="96"/>
  <c r="J282" i="96"/>
  <c r="K282" i="96"/>
  <c r="L282" i="96"/>
  <c r="G282" i="96" s="1"/>
  <c r="M282" i="96"/>
  <c r="N282" i="96"/>
  <c r="J283" i="96"/>
  <c r="K283" i="96"/>
  <c r="L283" i="96"/>
  <c r="G283" i="96" s="1"/>
  <c r="M283" i="96"/>
  <c r="N283" i="96"/>
  <c r="J284" i="96"/>
  <c r="K284" i="96"/>
  <c r="L284" i="96"/>
  <c r="G284" i="96" s="1"/>
  <c r="M284" i="96"/>
  <c r="N284" i="96"/>
  <c r="J285" i="96"/>
  <c r="K285" i="96"/>
  <c r="L285" i="96"/>
  <c r="G285" i="96" s="1"/>
  <c r="M285" i="96"/>
  <c r="N285" i="96"/>
  <c r="J286" i="96"/>
  <c r="K286" i="96"/>
  <c r="L286" i="96"/>
  <c r="G286" i="96" s="1"/>
  <c r="M286" i="96"/>
  <c r="N286" i="96"/>
  <c r="J287" i="96"/>
  <c r="K287" i="96"/>
  <c r="L287" i="96"/>
  <c r="G287" i="96" s="1"/>
  <c r="M287" i="96"/>
  <c r="N287" i="96"/>
  <c r="J288" i="96"/>
  <c r="K288" i="96"/>
  <c r="L288" i="96"/>
  <c r="G288" i="96" s="1"/>
  <c r="M288" i="96"/>
  <c r="N288" i="96"/>
  <c r="J289" i="96"/>
  <c r="K289" i="96"/>
  <c r="L289" i="96"/>
  <c r="G289" i="96" s="1"/>
  <c r="M289" i="96"/>
  <c r="N289" i="96"/>
  <c r="J290" i="96"/>
  <c r="K290" i="96"/>
  <c r="L290" i="96"/>
  <c r="G290" i="96" s="1"/>
  <c r="M290" i="96"/>
  <c r="N290" i="96"/>
  <c r="J291" i="96"/>
  <c r="K291" i="96"/>
  <c r="L291" i="96"/>
  <c r="G291" i="96" s="1"/>
  <c r="M291" i="96"/>
  <c r="N291" i="96"/>
  <c r="J292" i="96"/>
  <c r="K292" i="96"/>
  <c r="L292" i="96"/>
  <c r="G292" i="96" s="1"/>
  <c r="M292" i="96"/>
  <c r="N292" i="96"/>
  <c r="J293" i="96"/>
  <c r="K293" i="96"/>
  <c r="L293" i="96"/>
  <c r="G293" i="96" s="1"/>
  <c r="M293" i="96"/>
  <c r="N293" i="96"/>
  <c r="J294" i="96"/>
  <c r="K294" i="96"/>
  <c r="L294" i="96"/>
  <c r="G294" i="96" s="1"/>
  <c r="M294" i="96"/>
  <c r="N294" i="96"/>
  <c r="J295" i="96"/>
  <c r="K295" i="96"/>
  <c r="L295" i="96"/>
  <c r="G295" i="96" s="1"/>
  <c r="M295" i="96"/>
  <c r="N295" i="96"/>
  <c r="J296" i="96"/>
  <c r="K296" i="96"/>
  <c r="L296" i="96"/>
  <c r="G296" i="96" s="1"/>
  <c r="M296" i="96"/>
  <c r="N296" i="96"/>
  <c r="J297" i="96"/>
  <c r="K297" i="96"/>
  <c r="L297" i="96"/>
  <c r="G297" i="96" s="1"/>
  <c r="M297" i="96"/>
  <c r="N297" i="96"/>
  <c r="J298" i="96"/>
  <c r="K298" i="96"/>
  <c r="L298" i="96"/>
  <c r="G298" i="96" s="1"/>
  <c r="M298" i="96"/>
  <c r="N298" i="96"/>
  <c r="J299" i="96"/>
  <c r="K299" i="96"/>
  <c r="L299" i="96"/>
  <c r="G299" i="96" s="1"/>
  <c r="M299" i="96"/>
  <c r="N299" i="96"/>
  <c r="J300" i="96"/>
  <c r="K300" i="96"/>
  <c r="L300" i="96"/>
  <c r="G300" i="96" s="1"/>
  <c r="M300" i="96"/>
  <c r="N300" i="96"/>
  <c r="J301" i="96"/>
  <c r="K301" i="96"/>
  <c r="L301" i="96"/>
  <c r="G301" i="96" s="1"/>
  <c r="M301" i="96"/>
  <c r="N301" i="96"/>
  <c r="J302" i="96"/>
  <c r="K302" i="96"/>
  <c r="L302" i="96"/>
  <c r="G302" i="96" s="1"/>
  <c r="M302" i="96"/>
  <c r="N302" i="96"/>
  <c r="J303" i="96"/>
  <c r="K303" i="96"/>
  <c r="L303" i="96"/>
  <c r="G303" i="96" s="1"/>
  <c r="M303" i="96"/>
  <c r="N303" i="96"/>
  <c r="J304" i="96"/>
  <c r="K304" i="96"/>
  <c r="L304" i="96"/>
  <c r="G304" i="96" s="1"/>
  <c r="M304" i="96"/>
  <c r="N304" i="96"/>
  <c r="J305" i="96"/>
  <c r="K305" i="96"/>
  <c r="L305" i="96"/>
  <c r="G305" i="96" s="1"/>
  <c r="M305" i="96"/>
  <c r="N305" i="96"/>
  <c r="J306" i="96"/>
  <c r="K306" i="96"/>
  <c r="L306" i="96"/>
  <c r="G306" i="96" s="1"/>
  <c r="M306" i="96"/>
  <c r="N306" i="96"/>
  <c r="J307" i="96"/>
  <c r="K307" i="96"/>
  <c r="L307" i="96"/>
  <c r="G307" i="96" s="1"/>
  <c r="M307" i="96"/>
  <c r="N307" i="96"/>
  <c r="J308" i="96"/>
  <c r="K308" i="96"/>
  <c r="L308" i="96"/>
  <c r="G308" i="96" s="1"/>
  <c r="M308" i="96"/>
  <c r="N308" i="96"/>
  <c r="J309" i="96"/>
  <c r="K309" i="96"/>
  <c r="L309" i="96"/>
  <c r="G309" i="96" s="1"/>
  <c r="M309" i="96"/>
  <c r="N309" i="96"/>
  <c r="J310" i="96"/>
  <c r="K310" i="96"/>
  <c r="L310" i="96"/>
  <c r="G310" i="96" s="1"/>
  <c r="M310" i="96"/>
  <c r="N310" i="96"/>
  <c r="J311" i="96"/>
  <c r="K311" i="96"/>
  <c r="L311" i="96"/>
  <c r="G311" i="96" s="1"/>
  <c r="M311" i="96"/>
  <c r="N311" i="96"/>
  <c r="J312" i="96"/>
  <c r="K312" i="96"/>
  <c r="L312" i="96"/>
  <c r="G312" i="96" s="1"/>
  <c r="M312" i="96"/>
  <c r="N312" i="96"/>
  <c r="J313" i="96"/>
  <c r="K313" i="96"/>
  <c r="L313" i="96"/>
  <c r="G313" i="96" s="1"/>
  <c r="M313" i="96"/>
  <c r="N313" i="96"/>
  <c r="J314" i="96"/>
  <c r="K314" i="96"/>
  <c r="L314" i="96"/>
  <c r="G314" i="96" s="1"/>
  <c r="M314" i="96"/>
  <c r="N314" i="96"/>
  <c r="J315" i="96"/>
  <c r="K315" i="96"/>
  <c r="L315" i="96"/>
  <c r="G315" i="96" s="1"/>
  <c r="M315" i="96"/>
  <c r="N315" i="96"/>
  <c r="J316" i="96"/>
  <c r="K316" i="96"/>
  <c r="L316" i="96"/>
  <c r="G316" i="96" s="1"/>
  <c r="M316" i="96"/>
  <c r="N316" i="96"/>
  <c r="J317" i="96"/>
  <c r="K317" i="96"/>
  <c r="L317" i="96"/>
  <c r="G317" i="96" s="1"/>
  <c r="M317" i="96"/>
  <c r="N317" i="96"/>
  <c r="J318" i="96"/>
  <c r="K318" i="96"/>
  <c r="L318" i="96"/>
  <c r="G318" i="96" s="1"/>
  <c r="M318" i="96"/>
  <c r="N318" i="96"/>
  <c r="J319" i="96"/>
  <c r="K319" i="96"/>
  <c r="L319" i="96"/>
  <c r="G319" i="96" s="1"/>
  <c r="M319" i="96"/>
  <c r="N319" i="96"/>
  <c r="J320" i="96"/>
  <c r="K320" i="96"/>
  <c r="L320" i="96"/>
  <c r="G320" i="96" s="1"/>
  <c r="M320" i="96"/>
  <c r="N320" i="96"/>
  <c r="J321" i="96"/>
  <c r="K321" i="96"/>
  <c r="L321" i="96"/>
  <c r="G321" i="96" s="1"/>
  <c r="M321" i="96"/>
  <c r="N321" i="96"/>
  <c r="J322" i="96"/>
  <c r="K322" i="96"/>
  <c r="L322" i="96"/>
  <c r="G322" i="96" s="1"/>
  <c r="M322" i="96"/>
  <c r="N322" i="96"/>
  <c r="J323" i="96"/>
  <c r="K323" i="96"/>
  <c r="L323" i="96"/>
  <c r="M323" i="96"/>
  <c r="N323" i="96"/>
  <c r="J324" i="96"/>
  <c r="K324" i="96"/>
  <c r="L324" i="96"/>
  <c r="M324" i="96"/>
  <c r="N324" i="96"/>
  <c r="J325" i="96"/>
  <c r="K325" i="96"/>
  <c r="L325" i="96"/>
  <c r="M325" i="96"/>
  <c r="N325" i="96"/>
  <c r="J326" i="96"/>
  <c r="K326" i="96"/>
  <c r="L326" i="96"/>
  <c r="M326" i="96"/>
  <c r="N326" i="96"/>
  <c r="J327" i="96"/>
  <c r="K327" i="96"/>
  <c r="L327" i="96"/>
  <c r="M327" i="96"/>
  <c r="N327" i="96"/>
  <c r="J328" i="96"/>
  <c r="K328" i="96"/>
  <c r="L328" i="96"/>
  <c r="M328" i="96"/>
  <c r="N328" i="96"/>
  <c r="J329" i="96"/>
  <c r="K329" i="96"/>
  <c r="L329" i="96"/>
  <c r="M329" i="96"/>
  <c r="N329" i="96"/>
  <c r="J330" i="96"/>
  <c r="K330" i="96"/>
  <c r="L330" i="96"/>
  <c r="M330" i="96"/>
  <c r="N330" i="96"/>
  <c r="J331" i="96"/>
  <c r="K331" i="96"/>
  <c r="L331" i="96"/>
  <c r="M331" i="96"/>
  <c r="N331" i="96"/>
  <c r="J332" i="96"/>
  <c r="K332" i="96"/>
  <c r="L332" i="96"/>
  <c r="M332" i="96"/>
  <c r="N332" i="96"/>
  <c r="J333" i="96"/>
  <c r="K333" i="96"/>
  <c r="L333" i="96"/>
  <c r="M333" i="96"/>
  <c r="N333" i="96"/>
  <c r="J334" i="96"/>
  <c r="K334" i="96"/>
  <c r="L334" i="96"/>
  <c r="M334" i="96"/>
  <c r="N334" i="96"/>
  <c r="J335" i="96"/>
  <c r="K335" i="96"/>
  <c r="L335" i="96"/>
  <c r="M335" i="96"/>
  <c r="N335" i="96"/>
  <c r="J336" i="96"/>
  <c r="K336" i="96"/>
  <c r="L336" i="96"/>
  <c r="M336" i="96"/>
  <c r="N336" i="96"/>
  <c r="J337" i="96"/>
  <c r="K337" i="96"/>
  <c r="L337" i="96"/>
  <c r="M337" i="96"/>
  <c r="N337" i="96"/>
  <c r="J338" i="96"/>
  <c r="K338" i="96"/>
  <c r="L338" i="96"/>
  <c r="M338" i="96"/>
  <c r="N338" i="96"/>
  <c r="J339" i="96"/>
  <c r="K339" i="96"/>
  <c r="L339" i="96"/>
  <c r="M339" i="96"/>
  <c r="N339" i="96"/>
  <c r="J340" i="96"/>
  <c r="K340" i="96"/>
  <c r="L340" i="96"/>
  <c r="M340" i="96"/>
  <c r="N340" i="96"/>
  <c r="J341" i="96"/>
  <c r="K341" i="96"/>
  <c r="L341" i="96"/>
  <c r="M341" i="96"/>
  <c r="N341" i="96"/>
  <c r="J342" i="96"/>
  <c r="K342" i="96"/>
  <c r="L342" i="96"/>
  <c r="M342" i="96"/>
  <c r="N342" i="96"/>
  <c r="J343" i="96"/>
  <c r="K343" i="96"/>
  <c r="L343" i="96"/>
  <c r="M343" i="96"/>
  <c r="N343" i="96"/>
  <c r="J344" i="96"/>
  <c r="K344" i="96"/>
  <c r="L344" i="96"/>
  <c r="M344" i="96"/>
  <c r="N344" i="96"/>
  <c r="J345" i="96"/>
  <c r="K345" i="96"/>
  <c r="L345" i="96"/>
  <c r="M345" i="96"/>
  <c r="N345" i="96"/>
  <c r="J346" i="96"/>
  <c r="K346" i="96"/>
  <c r="L346" i="96"/>
  <c r="M346" i="96"/>
  <c r="N346" i="96"/>
  <c r="J347" i="96"/>
  <c r="K347" i="96"/>
  <c r="L347" i="96"/>
  <c r="M347" i="96"/>
  <c r="N347" i="96"/>
  <c r="J348" i="96"/>
  <c r="K348" i="96"/>
  <c r="L348" i="96"/>
  <c r="M348" i="96"/>
  <c r="N348" i="96"/>
  <c r="J349" i="96"/>
  <c r="K349" i="96"/>
  <c r="L349" i="96"/>
  <c r="M349" i="96"/>
  <c r="N349" i="96"/>
  <c r="J350" i="96"/>
  <c r="K350" i="96"/>
  <c r="L350" i="96"/>
  <c r="M350" i="96"/>
  <c r="N350" i="96"/>
  <c r="J351" i="96"/>
  <c r="K351" i="96"/>
  <c r="L351" i="96"/>
  <c r="M351" i="96"/>
  <c r="N351" i="96"/>
  <c r="J352" i="96"/>
  <c r="K352" i="96"/>
  <c r="L352" i="96"/>
  <c r="M352" i="96"/>
  <c r="N352" i="96"/>
  <c r="J353" i="96"/>
  <c r="K353" i="96"/>
  <c r="L353" i="96"/>
  <c r="M353" i="96"/>
  <c r="N353" i="96"/>
  <c r="J354" i="96"/>
  <c r="K354" i="96"/>
  <c r="L354" i="96"/>
  <c r="M354" i="96"/>
  <c r="N354" i="96"/>
  <c r="J355" i="96"/>
  <c r="K355" i="96"/>
  <c r="L355" i="96"/>
  <c r="M355" i="96"/>
  <c r="N355" i="96"/>
  <c r="J356" i="96"/>
  <c r="K356" i="96"/>
  <c r="L356" i="96"/>
  <c r="M356" i="96"/>
  <c r="N356" i="96"/>
  <c r="J357" i="96"/>
  <c r="K357" i="96"/>
  <c r="L357" i="96"/>
  <c r="M357" i="96"/>
  <c r="N357" i="96"/>
  <c r="J358" i="96"/>
  <c r="K358" i="96"/>
  <c r="L358" i="96"/>
  <c r="M358" i="96"/>
  <c r="N358" i="96"/>
  <c r="J359" i="96"/>
  <c r="K359" i="96"/>
  <c r="L359" i="96"/>
  <c r="M359" i="96"/>
  <c r="N359" i="96"/>
  <c r="J360" i="96"/>
  <c r="K360" i="96"/>
  <c r="L360" i="96"/>
  <c r="M360" i="96"/>
  <c r="N360" i="96"/>
  <c r="J361" i="96"/>
  <c r="K361" i="96"/>
  <c r="L361" i="96"/>
  <c r="M361" i="96"/>
  <c r="N361" i="96"/>
  <c r="J362" i="96"/>
  <c r="K362" i="96"/>
  <c r="L362" i="96"/>
  <c r="M362" i="96"/>
  <c r="N362" i="96"/>
  <c r="J363" i="96"/>
  <c r="K363" i="96"/>
  <c r="L363" i="96"/>
  <c r="M363" i="96"/>
  <c r="N363" i="96"/>
  <c r="J364" i="96"/>
  <c r="K364" i="96"/>
  <c r="L364" i="96"/>
  <c r="M364" i="96"/>
  <c r="N364" i="96"/>
  <c r="J365" i="96"/>
  <c r="K365" i="96"/>
  <c r="L365" i="96"/>
  <c r="M365" i="96"/>
  <c r="N365" i="96"/>
  <c r="J366" i="96"/>
  <c r="K366" i="96"/>
  <c r="L366" i="96"/>
  <c r="M366" i="96"/>
  <c r="N366" i="96"/>
  <c r="J367" i="96"/>
  <c r="K367" i="96"/>
  <c r="L367" i="96"/>
  <c r="M367" i="96"/>
  <c r="N367" i="96"/>
  <c r="J368" i="96"/>
  <c r="K368" i="96"/>
  <c r="L368" i="96"/>
  <c r="M368" i="96"/>
  <c r="N368" i="96"/>
  <c r="J369" i="96"/>
  <c r="K369" i="96"/>
  <c r="L369" i="96"/>
  <c r="M369" i="96"/>
  <c r="N369" i="96"/>
  <c r="J370" i="96"/>
  <c r="K370" i="96"/>
  <c r="L370" i="96"/>
  <c r="M370" i="96"/>
  <c r="N370" i="96"/>
  <c r="J371" i="96"/>
  <c r="K371" i="96"/>
  <c r="L371" i="96"/>
  <c r="M371" i="96"/>
  <c r="N371" i="96"/>
  <c r="J372" i="96"/>
  <c r="K372" i="96"/>
  <c r="L372" i="96"/>
  <c r="M372" i="96"/>
  <c r="N372" i="96"/>
  <c r="J373" i="96"/>
  <c r="K373" i="96"/>
  <c r="L373" i="96"/>
  <c r="M373" i="96"/>
  <c r="N373" i="96"/>
  <c r="J374" i="96"/>
  <c r="K374" i="96"/>
  <c r="L374" i="96"/>
  <c r="M374" i="96"/>
  <c r="N374" i="96"/>
  <c r="J375" i="96"/>
  <c r="K375" i="96"/>
  <c r="L375" i="96"/>
  <c r="M375" i="96"/>
  <c r="N375" i="96"/>
  <c r="J376" i="96"/>
  <c r="K376" i="96"/>
  <c r="L376" i="96"/>
  <c r="M376" i="96"/>
  <c r="N376" i="96"/>
  <c r="J377" i="96"/>
  <c r="K377" i="96"/>
  <c r="L377" i="96"/>
  <c r="M377" i="96"/>
  <c r="N377" i="96"/>
  <c r="J378" i="96"/>
  <c r="K378" i="96"/>
  <c r="L378" i="96"/>
  <c r="M378" i="96"/>
  <c r="N378" i="96"/>
  <c r="J379" i="96"/>
  <c r="K379" i="96"/>
  <c r="L379" i="96"/>
  <c r="M379" i="96"/>
  <c r="N379" i="96"/>
  <c r="J380" i="96"/>
  <c r="K380" i="96"/>
  <c r="L380" i="96"/>
  <c r="M380" i="96"/>
  <c r="N380" i="96"/>
  <c r="J381" i="96"/>
  <c r="K381" i="96"/>
  <c r="L381" i="96"/>
  <c r="M381" i="96"/>
  <c r="N381" i="96"/>
  <c r="J382" i="96"/>
  <c r="K382" i="96"/>
  <c r="L382" i="96"/>
  <c r="M382" i="96"/>
  <c r="N382" i="96"/>
  <c r="J383" i="96"/>
  <c r="K383" i="96"/>
  <c r="L383" i="96"/>
  <c r="M383" i="96"/>
  <c r="N383" i="96"/>
  <c r="J384" i="96"/>
  <c r="K384" i="96"/>
  <c r="L384" i="96"/>
  <c r="M384" i="96"/>
  <c r="N384" i="96"/>
  <c r="J385" i="96"/>
  <c r="K385" i="96"/>
  <c r="L385" i="96"/>
  <c r="M385" i="96"/>
  <c r="N385" i="96"/>
  <c r="J386" i="96"/>
  <c r="K386" i="96"/>
  <c r="L386" i="96"/>
  <c r="M386" i="96"/>
  <c r="N386" i="96"/>
  <c r="J387" i="96"/>
  <c r="K387" i="96"/>
  <c r="L387" i="96"/>
  <c r="M387" i="96"/>
  <c r="N387" i="96"/>
  <c r="J388" i="96"/>
  <c r="K388" i="96"/>
  <c r="L388" i="96"/>
  <c r="M388" i="96"/>
  <c r="N388" i="96"/>
  <c r="J389" i="96"/>
  <c r="K389" i="96"/>
  <c r="L389" i="96"/>
  <c r="M389" i="96"/>
  <c r="N389" i="96"/>
  <c r="J390" i="96"/>
  <c r="K390" i="96"/>
  <c r="L390" i="96"/>
  <c r="M390" i="96"/>
  <c r="N390" i="96"/>
  <c r="J391" i="96"/>
  <c r="K391" i="96"/>
  <c r="L391" i="96"/>
  <c r="M391" i="96"/>
  <c r="N391" i="96"/>
  <c r="J392" i="96"/>
  <c r="K392" i="96"/>
  <c r="L392" i="96"/>
  <c r="M392" i="96"/>
  <c r="N392" i="96"/>
  <c r="J393" i="96"/>
  <c r="K393" i="96"/>
  <c r="L393" i="96"/>
  <c r="M393" i="96"/>
  <c r="N393" i="96"/>
  <c r="J394" i="96"/>
  <c r="K394" i="96"/>
  <c r="L394" i="96"/>
  <c r="M394" i="96"/>
  <c r="N394" i="96"/>
  <c r="J395" i="96"/>
  <c r="K395" i="96"/>
  <c r="L395" i="96"/>
  <c r="M395" i="96"/>
  <c r="N395" i="96"/>
  <c r="J396" i="96"/>
  <c r="K396" i="96"/>
  <c r="L396" i="96"/>
  <c r="M396" i="96"/>
  <c r="N396" i="96"/>
  <c r="J397" i="96"/>
  <c r="K397" i="96"/>
  <c r="L397" i="96"/>
  <c r="G397" i="96" s="1"/>
  <c r="M397" i="96"/>
  <c r="N397" i="96"/>
  <c r="J398" i="96"/>
  <c r="K398" i="96"/>
  <c r="L398" i="96"/>
  <c r="G398" i="96" s="1"/>
  <c r="M398" i="96"/>
  <c r="N398" i="96"/>
  <c r="J399" i="96"/>
  <c r="K399" i="96"/>
  <c r="L399" i="96"/>
  <c r="G399" i="96" s="1"/>
  <c r="M399" i="96"/>
  <c r="N399" i="96"/>
  <c r="J400" i="96"/>
  <c r="K400" i="96"/>
  <c r="L400" i="96"/>
  <c r="G400" i="96" s="1"/>
  <c r="M400" i="96"/>
  <c r="N400" i="96"/>
  <c r="J401" i="96"/>
  <c r="K401" i="96"/>
  <c r="L401" i="96"/>
  <c r="G401" i="96" s="1"/>
  <c r="M401" i="96"/>
  <c r="N401" i="96"/>
  <c r="J402" i="96"/>
  <c r="K402" i="96"/>
  <c r="L402" i="96"/>
  <c r="G402" i="96" s="1"/>
  <c r="M402" i="96"/>
  <c r="N402" i="96"/>
  <c r="J403" i="96"/>
  <c r="K403" i="96"/>
  <c r="L403" i="96"/>
  <c r="G403" i="96" s="1"/>
  <c r="M403" i="96"/>
  <c r="N403" i="96"/>
  <c r="J404" i="96"/>
  <c r="K404" i="96"/>
  <c r="L404" i="96"/>
  <c r="G404" i="96" s="1"/>
  <c r="M404" i="96"/>
  <c r="N404" i="96"/>
  <c r="J405" i="96"/>
  <c r="K405" i="96"/>
  <c r="L405" i="96"/>
  <c r="G405" i="96" s="1"/>
  <c r="M405" i="96"/>
  <c r="N405" i="96"/>
  <c r="J406" i="96"/>
  <c r="K406" i="96"/>
  <c r="L406" i="96"/>
  <c r="G406" i="96" s="1"/>
  <c r="M406" i="96"/>
  <c r="N406" i="96"/>
  <c r="J407" i="96"/>
  <c r="K407" i="96"/>
  <c r="L407" i="96"/>
  <c r="G407" i="96" s="1"/>
  <c r="M407" i="96"/>
  <c r="N407" i="96"/>
  <c r="J408" i="96"/>
  <c r="K408" i="96"/>
  <c r="L408" i="96"/>
  <c r="G408" i="96" s="1"/>
  <c r="M408" i="96"/>
  <c r="N408" i="96"/>
  <c r="J409" i="96"/>
  <c r="K409" i="96"/>
  <c r="L409" i="96"/>
  <c r="G409" i="96" s="1"/>
  <c r="M409" i="96"/>
  <c r="N409" i="96"/>
  <c r="J410" i="96"/>
  <c r="K410" i="96"/>
  <c r="L410" i="96"/>
  <c r="G410" i="96" s="1"/>
  <c r="M410" i="96"/>
  <c r="N410" i="96"/>
  <c r="J411" i="96"/>
  <c r="K411" i="96"/>
  <c r="L411" i="96"/>
  <c r="G411" i="96" s="1"/>
  <c r="M411" i="96"/>
  <c r="N411" i="96"/>
  <c r="J412" i="96"/>
  <c r="K412" i="96"/>
  <c r="L412" i="96"/>
  <c r="G412" i="96" s="1"/>
  <c r="M412" i="96"/>
  <c r="N412" i="96"/>
  <c r="J413" i="96"/>
  <c r="K413" i="96"/>
  <c r="L413" i="96"/>
  <c r="G413" i="96" s="1"/>
  <c r="M413" i="96"/>
  <c r="N413" i="96"/>
  <c r="J414" i="96"/>
  <c r="K414" i="96"/>
  <c r="L414" i="96"/>
  <c r="G414" i="96" s="1"/>
  <c r="M414" i="96"/>
  <c r="N414" i="96"/>
  <c r="J415" i="96"/>
  <c r="K415" i="96"/>
  <c r="L415" i="96"/>
  <c r="G415" i="96" s="1"/>
  <c r="M415" i="96"/>
  <c r="N415" i="96"/>
  <c r="J416" i="96"/>
  <c r="K416" i="96"/>
  <c r="L416" i="96"/>
  <c r="G416" i="96" s="1"/>
  <c r="M416" i="96"/>
  <c r="N416" i="96"/>
  <c r="J417" i="96"/>
  <c r="K417" i="96"/>
  <c r="L417" i="96"/>
  <c r="G417" i="96" s="1"/>
  <c r="M417" i="96"/>
  <c r="N417" i="96"/>
  <c r="J418" i="96"/>
  <c r="K418" i="96"/>
  <c r="L418" i="96"/>
  <c r="G418" i="96" s="1"/>
  <c r="M418" i="96"/>
  <c r="N418" i="96"/>
  <c r="J419" i="96"/>
  <c r="K419" i="96"/>
  <c r="L419" i="96"/>
  <c r="G419" i="96" s="1"/>
  <c r="M419" i="96"/>
  <c r="N419" i="96"/>
  <c r="J420" i="96"/>
  <c r="K420" i="96"/>
  <c r="L420" i="96"/>
  <c r="G420" i="96" s="1"/>
  <c r="M420" i="96"/>
  <c r="N420" i="96"/>
  <c r="J421" i="96"/>
  <c r="K421" i="96"/>
  <c r="L421" i="96"/>
  <c r="G421" i="96" s="1"/>
  <c r="M421" i="96"/>
  <c r="N421" i="96"/>
  <c r="J422" i="96"/>
  <c r="K422" i="96"/>
  <c r="L422" i="96"/>
  <c r="G422" i="96" s="1"/>
  <c r="M422" i="96"/>
  <c r="N422" i="96"/>
  <c r="J423" i="96"/>
  <c r="K423" i="96"/>
  <c r="L423" i="96"/>
  <c r="G423" i="96" s="1"/>
  <c r="M423" i="96"/>
  <c r="N423" i="96"/>
  <c r="J424" i="96"/>
  <c r="K424" i="96"/>
  <c r="L424" i="96"/>
  <c r="G424" i="96" s="1"/>
  <c r="M424" i="96"/>
  <c r="N424" i="96"/>
  <c r="J425" i="96"/>
  <c r="K425" i="96"/>
  <c r="L425" i="96"/>
  <c r="G425" i="96" s="1"/>
  <c r="M425" i="96"/>
  <c r="N425" i="96"/>
  <c r="J426" i="96"/>
  <c r="K426" i="96"/>
  <c r="L426" i="96"/>
  <c r="G426" i="96" s="1"/>
  <c r="M426" i="96"/>
  <c r="N426" i="96"/>
  <c r="J427" i="96"/>
  <c r="K427" i="96"/>
  <c r="L427" i="96"/>
  <c r="G427" i="96" s="1"/>
  <c r="M427" i="96"/>
  <c r="N427" i="96"/>
  <c r="J428" i="96"/>
  <c r="K428" i="96"/>
  <c r="L428" i="96"/>
  <c r="G428" i="96" s="1"/>
  <c r="M428" i="96"/>
  <c r="N428" i="96"/>
  <c r="J429" i="96"/>
  <c r="K429" i="96"/>
  <c r="L429" i="96"/>
  <c r="G429" i="96" s="1"/>
  <c r="M429" i="96"/>
  <c r="N429" i="96"/>
  <c r="J430" i="96"/>
  <c r="K430" i="96"/>
  <c r="L430" i="96"/>
  <c r="G430" i="96" s="1"/>
  <c r="M430" i="96"/>
  <c r="N430" i="96"/>
  <c r="J431" i="96"/>
  <c r="K431" i="96"/>
  <c r="L431" i="96"/>
  <c r="G431" i="96" s="1"/>
  <c r="M431" i="96"/>
  <c r="N431" i="96"/>
  <c r="J432" i="96"/>
  <c r="K432" i="96"/>
  <c r="L432" i="96"/>
  <c r="G432" i="96" s="1"/>
  <c r="M432" i="96"/>
  <c r="N432" i="96"/>
  <c r="J433" i="96"/>
  <c r="K433" i="96"/>
  <c r="L433" i="96"/>
  <c r="G433" i="96" s="1"/>
  <c r="M433" i="96"/>
  <c r="N433" i="96"/>
  <c r="J434" i="96"/>
  <c r="K434" i="96"/>
  <c r="L434" i="96"/>
  <c r="G434" i="96" s="1"/>
  <c r="M434" i="96"/>
  <c r="N434" i="96"/>
  <c r="J435" i="96"/>
  <c r="K435" i="96"/>
  <c r="L435" i="96"/>
  <c r="G435" i="96" s="1"/>
  <c r="M435" i="96"/>
  <c r="N435" i="96"/>
  <c r="J436" i="96"/>
  <c r="K436" i="96"/>
  <c r="L436" i="96"/>
  <c r="G436" i="96" s="1"/>
  <c r="M436" i="96"/>
  <c r="N436" i="96"/>
  <c r="J437" i="96"/>
  <c r="K437" i="96"/>
  <c r="L437" i="96"/>
  <c r="G437" i="96" s="1"/>
  <c r="M437" i="96"/>
  <c r="N437" i="96"/>
  <c r="J438" i="96"/>
  <c r="K438" i="96"/>
  <c r="L438" i="96"/>
  <c r="G438" i="96" s="1"/>
  <c r="M438" i="96"/>
  <c r="N438" i="96"/>
  <c r="J439" i="96"/>
  <c r="K439" i="96"/>
  <c r="L439" i="96"/>
  <c r="G439" i="96" s="1"/>
  <c r="M439" i="96"/>
  <c r="N439" i="96"/>
  <c r="J440" i="96"/>
  <c r="K440" i="96"/>
  <c r="L440" i="96"/>
  <c r="G440" i="96" s="1"/>
  <c r="M440" i="96"/>
  <c r="N440" i="96"/>
  <c r="J441" i="96"/>
  <c r="K441" i="96"/>
  <c r="L441" i="96"/>
  <c r="G441" i="96" s="1"/>
  <c r="M441" i="96"/>
  <c r="N441" i="96"/>
  <c r="J442" i="96"/>
  <c r="K442" i="96"/>
  <c r="L442" i="96"/>
  <c r="G442" i="96" s="1"/>
  <c r="M442" i="96"/>
  <c r="N442" i="96"/>
  <c r="J443" i="96"/>
  <c r="K443" i="96"/>
  <c r="L443" i="96"/>
  <c r="G443" i="96" s="1"/>
  <c r="M443" i="96"/>
  <c r="N443" i="96"/>
  <c r="J444" i="96"/>
  <c r="K444" i="96"/>
  <c r="L444" i="96"/>
  <c r="G444" i="96" s="1"/>
  <c r="M444" i="96"/>
  <c r="N444" i="96"/>
  <c r="J445" i="96"/>
  <c r="K445" i="96"/>
  <c r="L445" i="96"/>
  <c r="G445" i="96" s="1"/>
  <c r="M445" i="96"/>
  <c r="N445" i="96"/>
  <c r="J446" i="96"/>
  <c r="K446" i="96"/>
  <c r="L446" i="96"/>
  <c r="G446" i="96" s="1"/>
  <c r="M446" i="96"/>
  <c r="N446" i="96"/>
  <c r="J447" i="96"/>
  <c r="K447" i="96"/>
  <c r="L447" i="96"/>
  <c r="G447" i="96" s="1"/>
  <c r="M447" i="96"/>
  <c r="N447" i="96"/>
  <c r="J448" i="96"/>
  <c r="K448" i="96"/>
  <c r="L448" i="96"/>
  <c r="G448" i="96" s="1"/>
  <c r="M448" i="96"/>
  <c r="N448" i="96"/>
  <c r="J449" i="96"/>
  <c r="K449" i="96"/>
  <c r="L449" i="96"/>
  <c r="G449" i="96" s="1"/>
  <c r="M449" i="96"/>
  <c r="N449" i="96"/>
  <c r="J450" i="96"/>
  <c r="K450" i="96"/>
  <c r="L450" i="96"/>
  <c r="G450" i="96" s="1"/>
  <c r="M450" i="96"/>
  <c r="N450" i="96"/>
  <c r="J451" i="96"/>
  <c r="K451" i="96"/>
  <c r="L451" i="96"/>
  <c r="G451" i="96" s="1"/>
  <c r="M451" i="96"/>
  <c r="N451" i="96"/>
  <c r="J452" i="96"/>
  <c r="K452" i="96"/>
  <c r="L452" i="96"/>
  <c r="G452" i="96" s="1"/>
  <c r="M452" i="96"/>
  <c r="N452" i="96"/>
  <c r="J453" i="96"/>
  <c r="K453" i="96"/>
  <c r="L453" i="96"/>
  <c r="G453" i="96" s="1"/>
  <c r="M453" i="96"/>
  <c r="N453" i="96"/>
  <c r="J454" i="96"/>
  <c r="K454" i="96"/>
  <c r="L454" i="96"/>
  <c r="G454" i="96" s="1"/>
  <c r="M454" i="96"/>
  <c r="N454" i="96"/>
  <c r="J455" i="96"/>
  <c r="K455" i="96"/>
  <c r="L455" i="96"/>
  <c r="G455" i="96" s="1"/>
  <c r="M455" i="96"/>
  <c r="N455" i="96"/>
  <c r="J456" i="96"/>
  <c r="K456" i="96"/>
  <c r="L456" i="96"/>
  <c r="G456" i="96" s="1"/>
  <c r="M456" i="96"/>
  <c r="N456" i="96"/>
  <c r="J457" i="96"/>
  <c r="K457" i="96"/>
  <c r="L457" i="96"/>
  <c r="G457" i="96" s="1"/>
  <c r="M457" i="96"/>
  <c r="N457" i="96"/>
  <c r="J458" i="96"/>
  <c r="K458" i="96"/>
  <c r="L458" i="96"/>
  <c r="G458" i="96" s="1"/>
  <c r="M458" i="96"/>
  <c r="N458" i="96"/>
  <c r="J459" i="96"/>
  <c r="K459" i="96"/>
  <c r="L459" i="96"/>
  <c r="G459" i="96" s="1"/>
  <c r="M459" i="96"/>
  <c r="N459" i="96"/>
  <c r="J460" i="96"/>
  <c r="K460" i="96"/>
  <c r="L460" i="96"/>
  <c r="G460" i="96" s="1"/>
  <c r="M460" i="96"/>
  <c r="N460" i="96"/>
  <c r="J461" i="96"/>
  <c r="K461" i="96"/>
  <c r="L461" i="96"/>
  <c r="G461" i="96" s="1"/>
  <c r="M461" i="96"/>
  <c r="N461" i="96"/>
  <c r="J462" i="96"/>
  <c r="K462" i="96"/>
  <c r="L462" i="96"/>
  <c r="G462" i="96" s="1"/>
  <c r="M462" i="96"/>
  <c r="N462" i="96"/>
  <c r="J463" i="96"/>
  <c r="K463" i="96"/>
  <c r="L463" i="96"/>
  <c r="G463" i="96" s="1"/>
  <c r="M463" i="96"/>
  <c r="N463" i="96"/>
  <c r="J464" i="96"/>
  <c r="K464" i="96"/>
  <c r="L464" i="96"/>
  <c r="G464" i="96" s="1"/>
  <c r="M464" i="96"/>
  <c r="N464" i="96"/>
  <c r="J465" i="96"/>
  <c r="K465" i="96"/>
  <c r="L465" i="96"/>
  <c r="G465" i="96" s="1"/>
  <c r="M465" i="96"/>
  <c r="N465" i="96"/>
  <c r="J466" i="96"/>
  <c r="K466" i="96"/>
  <c r="L466" i="96"/>
  <c r="G466" i="96" s="1"/>
  <c r="M466" i="96"/>
  <c r="N466" i="96"/>
  <c r="J467" i="96"/>
  <c r="K467" i="96"/>
  <c r="M467" i="96"/>
  <c r="N467" i="96"/>
  <c r="J468" i="96"/>
  <c r="K468" i="96"/>
  <c r="L468" i="96"/>
  <c r="G468" i="96" s="1"/>
  <c r="M468" i="96"/>
  <c r="N468" i="96"/>
  <c r="J469" i="96"/>
  <c r="K469" i="96"/>
  <c r="L469" i="96"/>
  <c r="G469" i="96" s="1"/>
  <c r="M469" i="96"/>
  <c r="N469" i="96"/>
  <c r="J470" i="96"/>
  <c r="K470" i="96"/>
  <c r="L470" i="96"/>
  <c r="G470" i="96" s="1"/>
  <c r="M470" i="96"/>
  <c r="N470" i="96"/>
  <c r="J471" i="96"/>
  <c r="K471" i="96"/>
  <c r="L471" i="96"/>
  <c r="G471" i="96" s="1"/>
  <c r="M471" i="96"/>
  <c r="N471" i="96"/>
  <c r="J472" i="96"/>
  <c r="K472" i="96"/>
  <c r="L472" i="96"/>
  <c r="G472" i="96" s="1"/>
  <c r="M472" i="96"/>
  <c r="N472" i="96"/>
  <c r="J473" i="96"/>
  <c r="K473" i="96"/>
  <c r="L473" i="96"/>
  <c r="G473" i="96" s="1"/>
  <c r="M473" i="96"/>
  <c r="N473" i="96"/>
  <c r="J474" i="96"/>
  <c r="K474" i="96"/>
  <c r="L474" i="96"/>
  <c r="G474" i="96" s="1"/>
  <c r="M474" i="96"/>
  <c r="N474" i="96"/>
  <c r="J475" i="96"/>
  <c r="K475" i="96"/>
  <c r="L475" i="96"/>
  <c r="G475" i="96" s="1"/>
  <c r="M475" i="96"/>
  <c r="N475" i="96"/>
  <c r="J476" i="96"/>
  <c r="K476" i="96"/>
  <c r="L476" i="96"/>
  <c r="G476" i="96" s="1"/>
  <c r="M476" i="96"/>
  <c r="N476" i="96"/>
  <c r="J477" i="96"/>
  <c r="K477" i="96"/>
  <c r="L477" i="96"/>
  <c r="G477" i="96" s="1"/>
  <c r="M477" i="96"/>
  <c r="N477" i="96"/>
  <c r="J478" i="96"/>
  <c r="K478" i="96"/>
  <c r="L478" i="96"/>
  <c r="G478" i="96" s="1"/>
  <c r="M478" i="96"/>
  <c r="N478" i="96"/>
  <c r="J479" i="96"/>
  <c r="K479" i="96"/>
  <c r="L479" i="96"/>
  <c r="G479" i="96" s="1"/>
  <c r="M479" i="96"/>
  <c r="N479" i="96"/>
  <c r="J480" i="96"/>
  <c r="K480" i="96"/>
  <c r="L480" i="96"/>
  <c r="G480" i="96" s="1"/>
  <c r="M480" i="96"/>
  <c r="N480" i="96"/>
  <c r="J481" i="96"/>
  <c r="K481" i="96"/>
  <c r="L481" i="96"/>
  <c r="G481" i="96" s="1"/>
  <c r="M481" i="96"/>
  <c r="N481" i="96"/>
  <c r="J482" i="96"/>
  <c r="K482" i="96"/>
  <c r="L482" i="96"/>
  <c r="G482" i="96" s="1"/>
  <c r="M482" i="96"/>
  <c r="N482" i="96"/>
  <c r="J483" i="96"/>
  <c r="K483" i="96"/>
  <c r="L483" i="96"/>
  <c r="G483" i="96" s="1"/>
  <c r="M483" i="96"/>
  <c r="N483" i="96"/>
  <c r="J484" i="96"/>
  <c r="K484" i="96"/>
  <c r="L484" i="96"/>
  <c r="G484" i="96" s="1"/>
  <c r="M484" i="96"/>
  <c r="N484" i="96"/>
  <c r="J485" i="96"/>
  <c r="K485" i="96"/>
  <c r="L485" i="96"/>
  <c r="G485" i="96" s="1"/>
  <c r="M485" i="96"/>
  <c r="N485" i="96"/>
  <c r="J486" i="96"/>
  <c r="K486" i="96"/>
  <c r="L486" i="96"/>
  <c r="G486" i="96" s="1"/>
  <c r="M486" i="96"/>
  <c r="N486" i="96"/>
  <c r="J487" i="96"/>
  <c r="K487" i="96"/>
  <c r="L487" i="96"/>
  <c r="G487" i="96" s="1"/>
  <c r="M487" i="96"/>
  <c r="N487" i="96"/>
  <c r="J488" i="96"/>
  <c r="K488" i="96"/>
  <c r="L488" i="96"/>
  <c r="G488" i="96" s="1"/>
  <c r="M488" i="96"/>
  <c r="N488" i="96"/>
  <c r="J489" i="96"/>
  <c r="K489" i="96"/>
  <c r="L489" i="96"/>
  <c r="G489" i="96" s="1"/>
  <c r="M489" i="96"/>
  <c r="N489" i="96"/>
  <c r="J490" i="96"/>
  <c r="K490" i="96"/>
  <c r="L490" i="96"/>
  <c r="G490" i="96" s="1"/>
  <c r="M490" i="96"/>
  <c r="N490" i="96"/>
  <c r="J491" i="96"/>
  <c r="K491" i="96"/>
  <c r="L491" i="96"/>
  <c r="G491" i="96" s="1"/>
  <c r="M491" i="96"/>
  <c r="N491" i="96"/>
  <c r="J492" i="96"/>
  <c r="K492" i="96"/>
  <c r="L492" i="96"/>
  <c r="G492" i="96" s="1"/>
  <c r="M492" i="96"/>
  <c r="N492" i="96"/>
  <c r="J493" i="96"/>
  <c r="K493" i="96"/>
  <c r="L493" i="96"/>
  <c r="G493" i="96" s="1"/>
  <c r="M493" i="96"/>
  <c r="N493" i="96"/>
  <c r="J494" i="96"/>
  <c r="K494" i="96"/>
  <c r="L494" i="96"/>
  <c r="G494" i="96" s="1"/>
  <c r="M494" i="96"/>
  <c r="N494" i="96"/>
  <c r="J495" i="96"/>
  <c r="K495" i="96"/>
  <c r="L495" i="96"/>
  <c r="G495" i="96" s="1"/>
  <c r="M495" i="96"/>
  <c r="N495" i="96"/>
  <c r="J496" i="96"/>
  <c r="K496" i="96"/>
  <c r="L496" i="96"/>
  <c r="G496" i="96" s="1"/>
  <c r="M496" i="96"/>
  <c r="N496" i="96"/>
  <c r="J497" i="96"/>
  <c r="K497" i="96"/>
  <c r="L497" i="96"/>
  <c r="G497" i="96" s="1"/>
  <c r="M497" i="96"/>
  <c r="N497" i="96"/>
  <c r="J498" i="96"/>
  <c r="K498" i="96"/>
  <c r="L498" i="96"/>
  <c r="G498" i="96" s="1"/>
  <c r="M498" i="96"/>
  <c r="N498" i="96"/>
  <c r="J499" i="96"/>
  <c r="K499" i="96"/>
  <c r="L499" i="96"/>
  <c r="G499" i="96" s="1"/>
  <c r="M499" i="96"/>
  <c r="N499" i="96"/>
  <c r="J500" i="96"/>
  <c r="K500" i="96"/>
  <c r="L500" i="96"/>
  <c r="G500" i="96" s="1"/>
  <c r="M500" i="96"/>
  <c r="N500" i="96"/>
  <c r="J501" i="96"/>
  <c r="K501" i="96"/>
  <c r="L501" i="96"/>
  <c r="G501" i="96" s="1"/>
  <c r="M501" i="96"/>
  <c r="N501" i="96"/>
  <c r="J502" i="96"/>
  <c r="K502" i="96"/>
  <c r="L502" i="96"/>
  <c r="G502" i="96" s="1"/>
  <c r="M502" i="96"/>
  <c r="N502" i="96"/>
  <c r="J503" i="96"/>
  <c r="K503" i="96"/>
  <c r="L503" i="96"/>
  <c r="G503" i="96" s="1"/>
  <c r="M503" i="96"/>
  <c r="N503" i="96"/>
  <c r="J504" i="96"/>
  <c r="K504" i="96"/>
  <c r="L504" i="96"/>
  <c r="G504" i="96" s="1"/>
  <c r="M504" i="96"/>
  <c r="N504" i="96"/>
  <c r="J505" i="96"/>
  <c r="K505" i="96"/>
  <c r="L505" i="96"/>
  <c r="G505" i="96" s="1"/>
  <c r="M505" i="96"/>
  <c r="N505" i="96"/>
  <c r="J506" i="96"/>
  <c r="K506" i="96"/>
  <c r="L506" i="96"/>
  <c r="G506" i="96" s="1"/>
  <c r="M506" i="96"/>
  <c r="N506" i="96"/>
  <c r="J507" i="96"/>
  <c r="K507" i="96"/>
  <c r="L507" i="96"/>
  <c r="G507" i="96" s="1"/>
  <c r="M507" i="96"/>
  <c r="N507" i="96"/>
  <c r="J508" i="96"/>
  <c r="K508" i="96"/>
  <c r="L508" i="96"/>
  <c r="G508" i="96" s="1"/>
  <c r="M508" i="96"/>
  <c r="N508" i="96"/>
  <c r="J509" i="96"/>
  <c r="K509" i="96"/>
  <c r="L509" i="96"/>
  <c r="G509" i="96" s="1"/>
  <c r="M509" i="96"/>
  <c r="N509" i="96"/>
  <c r="J510" i="96"/>
  <c r="K510" i="96"/>
  <c r="L510" i="96"/>
  <c r="G510" i="96" s="1"/>
  <c r="M510" i="96"/>
  <c r="N510" i="96"/>
  <c r="J511" i="96"/>
  <c r="K511" i="96"/>
  <c r="L511" i="96"/>
  <c r="G511" i="96" s="1"/>
  <c r="M511" i="96"/>
  <c r="N511" i="96"/>
  <c r="J512" i="96"/>
  <c r="K512" i="96"/>
  <c r="L512" i="96"/>
  <c r="G512" i="96" s="1"/>
  <c r="M512" i="96"/>
  <c r="N512" i="96"/>
  <c r="J513" i="96"/>
  <c r="K513" i="96"/>
  <c r="L513" i="96"/>
  <c r="G513" i="96" s="1"/>
  <c r="M513" i="96"/>
  <c r="N513" i="96"/>
  <c r="J514" i="96"/>
  <c r="K514" i="96"/>
  <c r="L514" i="96"/>
  <c r="G514" i="96" s="1"/>
  <c r="M514" i="96"/>
  <c r="N514" i="96"/>
  <c r="J515" i="96"/>
  <c r="K515" i="96"/>
  <c r="L515" i="96"/>
  <c r="G515" i="96" s="1"/>
  <c r="M515" i="96"/>
  <c r="N515" i="96"/>
  <c r="J516" i="96"/>
  <c r="K516" i="96"/>
  <c r="L516" i="96"/>
  <c r="G516" i="96" s="1"/>
  <c r="M516" i="96"/>
  <c r="N516" i="96"/>
  <c r="J517" i="96"/>
  <c r="K517" i="96"/>
  <c r="L517" i="96"/>
  <c r="G517" i="96" s="1"/>
  <c r="M517" i="96"/>
  <c r="N517" i="96"/>
  <c r="J518" i="96"/>
  <c r="K518" i="96"/>
  <c r="L518" i="96"/>
  <c r="G518" i="96" s="1"/>
  <c r="M518" i="96"/>
  <c r="N518" i="96"/>
  <c r="J519" i="96"/>
  <c r="K519" i="96"/>
  <c r="L519" i="96"/>
  <c r="G519" i="96" s="1"/>
  <c r="M519" i="96"/>
  <c r="N519" i="96"/>
  <c r="J520" i="96"/>
  <c r="K520" i="96"/>
  <c r="L520" i="96"/>
  <c r="G520" i="96" s="1"/>
  <c r="M520" i="96"/>
  <c r="N520" i="96"/>
  <c r="J521" i="96"/>
  <c r="K521" i="96"/>
  <c r="L521" i="96"/>
  <c r="G521" i="96" s="1"/>
  <c r="M521" i="96"/>
  <c r="N521" i="96"/>
  <c r="J522" i="96"/>
  <c r="K522" i="96"/>
  <c r="L522" i="96"/>
  <c r="G522" i="96" s="1"/>
  <c r="M522" i="96"/>
  <c r="N522" i="96"/>
  <c r="J523" i="96"/>
  <c r="K523" i="96"/>
  <c r="L523" i="96"/>
  <c r="G523" i="96" s="1"/>
  <c r="M523" i="96"/>
  <c r="N523" i="96"/>
  <c r="J524" i="96"/>
  <c r="K524" i="96"/>
  <c r="L524" i="96"/>
  <c r="G524" i="96" s="1"/>
  <c r="M524" i="96"/>
  <c r="N524" i="96"/>
  <c r="J525" i="96"/>
  <c r="K525" i="96"/>
  <c r="L525" i="96"/>
  <c r="G525" i="96" s="1"/>
  <c r="M525" i="96"/>
  <c r="N525" i="96"/>
  <c r="J526" i="96"/>
  <c r="K526" i="96"/>
  <c r="L526" i="96"/>
  <c r="G526" i="96" s="1"/>
  <c r="M526" i="96"/>
  <c r="N526" i="96"/>
  <c r="J527" i="96"/>
  <c r="K527" i="96"/>
  <c r="L527" i="96"/>
  <c r="G527" i="96" s="1"/>
  <c r="M527" i="96"/>
  <c r="N527" i="96"/>
  <c r="J528" i="96"/>
  <c r="K528" i="96"/>
  <c r="L528" i="96"/>
  <c r="G528" i="96" s="1"/>
  <c r="M528" i="96"/>
  <c r="N528" i="96"/>
  <c r="J529" i="96"/>
  <c r="K529" i="96"/>
  <c r="L529" i="96"/>
  <c r="G529" i="96" s="1"/>
  <c r="M529" i="96"/>
  <c r="N529" i="96"/>
  <c r="J530" i="96"/>
  <c r="K530" i="96"/>
  <c r="L530" i="96"/>
  <c r="G530" i="96" s="1"/>
  <c r="M530" i="96"/>
  <c r="N530" i="96"/>
  <c r="J531" i="96"/>
  <c r="K531" i="96"/>
  <c r="L531" i="96"/>
  <c r="G531" i="96" s="1"/>
  <c r="M531" i="96"/>
  <c r="N531" i="96"/>
  <c r="J532" i="96"/>
  <c r="K532" i="96"/>
  <c r="L532" i="96"/>
  <c r="G532" i="96" s="1"/>
  <c r="M532" i="96"/>
  <c r="N532" i="96"/>
  <c r="J533" i="96"/>
  <c r="K533" i="96"/>
  <c r="L533" i="96"/>
  <c r="G533" i="96" s="1"/>
  <c r="M533" i="96"/>
  <c r="N533" i="96"/>
  <c r="J534" i="96"/>
  <c r="K534" i="96"/>
  <c r="L534" i="96"/>
  <c r="G534" i="96" s="1"/>
  <c r="M534" i="96"/>
  <c r="N534" i="96"/>
  <c r="J535" i="96"/>
  <c r="K535" i="96"/>
  <c r="L535" i="96"/>
  <c r="G535" i="96" s="1"/>
  <c r="M535" i="96"/>
  <c r="N535" i="96"/>
  <c r="J536" i="96"/>
  <c r="K536" i="96"/>
  <c r="L536" i="96"/>
  <c r="G536" i="96" s="1"/>
  <c r="M536" i="96"/>
  <c r="N536" i="96"/>
  <c r="J537" i="96"/>
  <c r="K537" i="96"/>
  <c r="L537" i="96"/>
  <c r="G537" i="96" s="1"/>
  <c r="M537" i="96"/>
  <c r="N537" i="96"/>
  <c r="J538" i="96"/>
  <c r="K538" i="96"/>
  <c r="L538" i="96"/>
  <c r="G538" i="96" s="1"/>
  <c r="M538" i="96"/>
  <c r="N538" i="96"/>
  <c r="J539" i="96"/>
  <c r="K539" i="96"/>
  <c r="L539" i="96"/>
  <c r="G539" i="96" s="1"/>
  <c r="M539" i="96"/>
  <c r="N539" i="96"/>
  <c r="J540" i="96"/>
  <c r="K540" i="96"/>
  <c r="L540" i="96"/>
  <c r="G540" i="96" s="1"/>
  <c r="M540" i="96"/>
  <c r="N540" i="96"/>
  <c r="J541" i="96"/>
  <c r="K541" i="96"/>
  <c r="L541" i="96"/>
  <c r="G541" i="96" s="1"/>
  <c r="M541" i="96"/>
  <c r="N541" i="96"/>
  <c r="J542" i="96"/>
  <c r="K542" i="96"/>
  <c r="L542" i="96"/>
  <c r="G542" i="96" s="1"/>
  <c r="M542" i="96"/>
  <c r="N542" i="96"/>
  <c r="J543" i="96"/>
  <c r="K543" i="96"/>
  <c r="L543" i="96"/>
  <c r="G543" i="96" s="1"/>
  <c r="M543" i="96"/>
  <c r="N543" i="96"/>
  <c r="J544" i="96"/>
  <c r="K544" i="96"/>
  <c r="L544" i="96"/>
  <c r="G544" i="96" s="1"/>
  <c r="M544" i="96"/>
  <c r="N544" i="96"/>
  <c r="J545" i="96"/>
  <c r="K545" i="96"/>
  <c r="L545" i="96"/>
  <c r="G545" i="96" s="1"/>
  <c r="M545" i="96"/>
  <c r="N545" i="96"/>
  <c r="J546" i="96"/>
  <c r="K546" i="96"/>
  <c r="L546" i="96"/>
  <c r="G546" i="96" s="1"/>
  <c r="M546" i="96"/>
  <c r="N546" i="96"/>
  <c r="J547" i="96"/>
  <c r="K547" i="96"/>
  <c r="L547" i="96"/>
  <c r="G547" i="96" s="1"/>
  <c r="M547" i="96"/>
  <c r="N547" i="96"/>
  <c r="J548" i="96"/>
  <c r="K548" i="96"/>
  <c r="L548" i="96"/>
  <c r="G548" i="96" s="1"/>
  <c r="M548" i="96"/>
  <c r="N548" i="96"/>
  <c r="J549" i="96"/>
  <c r="K549" i="96"/>
  <c r="L549" i="96"/>
  <c r="G549" i="96" s="1"/>
  <c r="M549" i="96"/>
  <c r="N549" i="96"/>
  <c r="J550" i="96"/>
  <c r="K550" i="96"/>
  <c r="L550" i="96"/>
  <c r="G550" i="96" s="1"/>
  <c r="M550" i="96"/>
  <c r="N550" i="96"/>
  <c r="J551" i="96"/>
  <c r="K551" i="96"/>
  <c r="L551" i="96"/>
  <c r="G551" i="96" s="1"/>
  <c r="M551" i="96"/>
  <c r="N551" i="96"/>
  <c r="J552" i="96"/>
  <c r="K552" i="96"/>
  <c r="L552" i="96"/>
  <c r="G552" i="96" s="1"/>
  <c r="M552" i="96"/>
  <c r="N552" i="96"/>
  <c r="J553" i="96"/>
  <c r="K553" i="96"/>
  <c r="L553" i="96"/>
  <c r="G553" i="96" s="1"/>
  <c r="M553" i="96"/>
  <c r="N553" i="96"/>
  <c r="J554" i="96"/>
  <c r="K554" i="96"/>
  <c r="L554" i="96"/>
  <c r="G554" i="96" s="1"/>
  <c r="M554" i="96"/>
  <c r="N554" i="96"/>
  <c r="J555" i="96"/>
  <c r="K555" i="96"/>
  <c r="L555" i="96"/>
  <c r="G555" i="96" s="1"/>
  <c r="M555" i="96"/>
  <c r="N555" i="96"/>
  <c r="J556" i="96"/>
  <c r="K556" i="96"/>
  <c r="L556" i="96"/>
  <c r="G556" i="96" s="1"/>
  <c r="M556" i="96"/>
  <c r="N556" i="96"/>
  <c r="J557" i="96"/>
  <c r="K557" i="96"/>
  <c r="L557" i="96"/>
  <c r="G557" i="96" s="1"/>
  <c r="M557" i="96"/>
  <c r="N557" i="96"/>
  <c r="J558" i="96"/>
  <c r="K558" i="96"/>
  <c r="L558" i="96"/>
  <c r="G558" i="96" s="1"/>
  <c r="M558" i="96"/>
  <c r="N558" i="96"/>
  <c r="J559" i="96"/>
  <c r="K559" i="96"/>
  <c r="L559" i="96"/>
  <c r="G559" i="96" s="1"/>
  <c r="M559" i="96"/>
  <c r="N559" i="96"/>
  <c r="J560" i="96"/>
  <c r="K560" i="96"/>
  <c r="L560" i="96"/>
  <c r="G560" i="96" s="1"/>
  <c r="M560" i="96"/>
  <c r="N560" i="96"/>
  <c r="J561" i="96"/>
  <c r="K561" i="96"/>
  <c r="L561" i="96"/>
  <c r="G561" i="96" s="1"/>
  <c r="M561" i="96"/>
  <c r="N561" i="96"/>
  <c r="J562" i="96"/>
  <c r="K562" i="96"/>
  <c r="L562" i="96"/>
  <c r="G562" i="96" s="1"/>
  <c r="M562" i="96"/>
  <c r="N562" i="96"/>
  <c r="J563" i="96"/>
  <c r="K563" i="96"/>
  <c r="L563" i="96"/>
  <c r="G563" i="96" s="1"/>
  <c r="M563" i="96"/>
  <c r="N563" i="96"/>
  <c r="J564" i="96"/>
  <c r="K564" i="96"/>
  <c r="L564" i="96"/>
  <c r="G564" i="96" s="1"/>
  <c r="M564" i="96"/>
  <c r="N564" i="96"/>
  <c r="J565" i="96"/>
  <c r="K565" i="96"/>
  <c r="L565" i="96"/>
  <c r="G565" i="96" s="1"/>
  <c r="M565" i="96"/>
  <c r="N565" i="96"/>
  <c r="J566" i="96"/>
  <c r="K566" i="96"/>
  <c r="L566" i="96"/>
  <c r="G566" i="96" s="1"/>
  <c r="M566" i="96"/>
  <c r="N566" i="96"/>
  <c r="J567" i="96"/>
  <c r="K567" i="96"/>
  <c r="L567" i="96"/>
  <c r="G567" i="96" s="1"/>
  <c r="M567" i="96"/>
  <c r="N567" i="96"/>
  <c r="J568" i="96"/>
  <c r="K568" i="96"/>
  <c r="L568" i="96"/>
  <c r="G568" i="96" s="1"/>
  <c r="M568" i="96"/>
  <c r="N568" i="96"/>
  <c r="J569" i="96"/>
  <c r="K569" i="96"/>
  <c r="L569" i="96"/>
  <c r="G569" i="96" s="1"/>
  <c r="M569" i="96"/>
  <c r="N569" i="96"/>
  <c r="J570" i="96"/>
  <c r="K570" i="96"/>
  <c r="L570" i="96"/>
  <c r="G570" i="96" s="1"/>
  <c r="M570" i="96"/>
  <c r="N570" i="96"/>
  <c r="J571" i="96"/>
  <c r="K571" i="96"/>
  <c r="L571" i="96"/>
  <c r="G571" i="96" s="1"/>
  <c r="M571" i="96"/>
  <c r="N571" i="96"/>
  <c r="J572" i="96"/>
  <c r="K572" i="96"/>
  <c r="L572" i="96"/>
  <c r="G572" i="96" s="1"/>
  <c r="M572" i="96"/>
  <c r="N572" i="96"/>
  <c r="J573" i="96"/>
  <c r="K573" i="96"/>
  <c r="L573" i="96"/>
  <c r="G573" i="96" s="1"/>
  <c r="M573" i="96"/>
  <c r="N573" i="96"/>
  <c r="J574" i="96"/>
  <c r="K574" i="96"/>
  <c r="L574" i="96"/>
  <c r="G574" i="96" s="1"/>
  <c r="M574" i="96"/>
  <c r="N574" i="96"/>
  <c r="J575" i="96"/>
  <c r="K575" i="96"/>
  <c r="L575" i="96"/>
  <c r="G575" i="96" s="1"/>
  <c r="M575" i="96"/>
  <c r="N575" i="96"/>
  <c r="J576" i="96"/>
  <c r="K576" i="96"/>
  <c r="L576" i="96"/>
  <c r="G576" i="96" s="1"/>
  <c r="M576" i="96"/>
  <c r="N576" i="96"/>
  <c r="J577" i="96"/>
  <c r="K577" i="96"/>
  <c r="L577" i="96"/>
  <c r="G577" i="96" s="1"/>
  <c r="M577" i="96"/>
  <c r="N577" i="96"/>
  <c r="J578" i="96"/>
  <c r="K578" i="96"/>
  <c r="L578" i="96"/>
  <c r="G578" i="96" s="1"/>
  <c r="M578" i="96"/>
  <c r="N578" i="96"/>
  <c r="J579" i="96"/>
  <c r="K579" i="96"/>
  <c r="L579" i="96"/>
  <c r="G579" i="96" s="1"/>
  <c r="M579" i="96"/>
  <c r="N579" i="96"/>
  <c r="J580" i="96"/>
  <c r="K580" i="96"/>
  <c r="L580" i="96"/>
  <c r="G580" i="96" s="1"/>
  <c r="M580" i="96"/>
  <c r="N580" i="96"/>
  <c r="J581" i="96"/>
  <c r="K581" i="96"/>
  <c r="L581" i="96"/>
  <c r="G581" i="96" s="1"/>
  <c r="M581" i="96"/>
  <c r="N581" i="96"/>
  <c r="J582" i="96"/>
  <c r="K582" i="96"/>
  <c r="L582" i="96"/>
  <c r="G582" i="96" s="1"/>
  <c r="M582" i="96"/>
  <c r="N582" i="96"/>
  <c r="J583" i="96"/>
  <c r="K583" i="96"/>
  <c r="L583" i="96"/>
  <c r="G583" i="96" s="1"/>
  <c r="M583" i="96"/>
  <c r="N583" i="96"/>
  <c r="J584" i="96"/>
  <c r="K584" i="96"/>
  <c r="L584" i="96"/>
  <c r="G584" i="96" s="1"/>
  <c r="M584" i="96"/>
  <c r="N584" i="96"/>
  <c r="J585" i="96"/>
  <c r="K585" i="96"/>
  <c r="L585" i="96"/>
  <c r="G585" i="96" s="1"/>
  <c r="M585" i="96"/>
  <c r="N585" i="96"/>
  <c r="J586" i="96"/>
  <c r="K586" i="96"/>
  <c r="L586" i="96"/>
  <c r="G586" i="96" s="1"/>
  <c r="M586" i="96"/>
  <c r="N586" i="96"/>
  <c r="J587" i="96"/>
  <c r="K587" i="96"/>
  <c r="L587" i="96"/>
  <c r="G587" i="96" s="1"/>
  <c r="M587" i="96"/>
  <c r="N587" i="96"/>
  <c r="J588" i="96"/>
  <c r="K588" i="96"/>
  <c r="L588" i="96"/>
  <c r="G588" i="96" s="1"/>
  <c r="M588" i="96"/>
  <c r="N588" i="96"/>
  <c r="J589" i="96"/>
  <c r="K589" i="96"/>
  <c r="L589" i="96"/>
  <c r="G589" i="96" s="1"/>
  <c r="M589" i="96"/>
  <c r="N589" i="96"/>
  <c r="J590" i="96"/>
  <c r="K590" i="96"/>
  <c r="L590" i="96"/>
  <c r="G590" i="96" s="1"/>
  <c r="M590" i="96"/>
  <c r="N590" i="96"/>
  <c r="J591" i="96"/>
  <c r="K591" i="96"/>
  <c r="L591" i="96"/>
  <c r="G591" i="96" s="1"/>
  <c r="M591" i="96"/>
  <c r="N591" i="96"/>
  <c r="J592" i="96"/>
  <c r="K592" i="96"/>
  <c r="L592" i="96"/>
  <c r="G592" i="96" s="1"/>
  <c r="M592" i="96"/>
  <c r="N592" i="96"/>
  <c r="J593" i="96"/>
  <c r="K593" i="96"/>
  <c r="L593" i="96"/>
  <c r="G593" i="96" s="1"/>
  <c r="M593" i="96"/>
  <c r="N593" i="96"/>
  <c r="J594" i="96"/>
  <c r="K594" i="96"/>
  <c r="L594" i="96"/>
  <c r="G594" i="96" s="1"/>
  <c r="M594" i="96"/>
  <c r="N594" i="96"/>
  <c r="J595" i="96"/>
  <c r="K595" i="96"/>
  <c r="L595" i="96"/>
  <c r="G595" i="96" s="1"/>
  <c r="M595" i="96"/>
  <c r="N595" i="96"/>
  <c r="J596" i="96"/>
  <c r="K596" i="96"/>
  <c r="L596" i="96"/>
  <c r="G596" i="96" s="1"/>
  <c r="M596" i="96"/>
  <c r="N596" i="96"/>
  <c r="J597" i="96"/>
  <c r="K597" i="96"/>
  <c r="L597" i="96"/>
  <c r="G597" i="96" s="1"/>
  <c r="M597" i="96"/>
  <c r="N597" i="96"/>
  <c r="J598" i="96"/>
  <c r="K598" i="96"/>
  <c r="L598" i="96"/>
  <c r="G598" i="96" s="1"/>
  <c r="M598" i="96"/>
  <c r="N598" i="96"/>
  <c r="J599" i="96"/>
  <c r="K599" i="96"/>
  <c r="L599" i="96"/>
  <c r="G599" i="96" s="1"/>
  <c r="M599" i="96"/>
  <c r="N599" i="96"/>
  <c r="J600" i="96"/>
  <c r="K600" i="96"/>
  <c r="L600" i="96"/>
  <c r="G600" i="96" s="1"/>
  <c r="M600" i="96"/>
  <c r="N600" i="96"/>
  <c r="J601" i="96"/>
  <c r="K601" i="96"/>
  <c r="L601" i="96"/>
  <c r="G601" i="96" s="1"/>
  <c r="M601" i="96"/>
  <c r="N601" i="96"/>
  <c r="J602" i="96"/>
  <c r="K602" i="96"/>
  <c r="L602" i="96"/>
  <c r="G602" i="96" s="1"/>
  <c r="M602" i="96"/>
  <c r="N602" i="96"/>
  <c r="J603" i="96"/>
  <c r="K603" i="96"/>
  <c r="L603" i="96"/>
  <c r="G603" i="96" s="1"/>
  <c r="M603" i="96"/>
  <c r="J604" i="96"/>
  <c r="K604" i="96"/>
  <c r="L604" i="96"/>
  <c r="G604" i="96" s="1"/>
  <c r="M604" i="96"/>
  <c r="N604" i="96"/>
  <c r="J605" i="96"/>
  <c r="K605" i="96"/>
  <c r="L605" i="96"/>
  <c r="G605" i="96" s="1"/>
  <c r="M605" i="96"/>
  <c r="J606" i="96"/>
  <c r="K606" i="96"/>
  <c r="L606" i="96"/>
  <c r="G606" i="96" s="1"/>
  <c r="M606" i="96"/>
  <c r="J607" i="96"/>
  <c r="K607" i="96"/>
  <c r="L607" i="96"/>
  <c r="G607" i="96" s="1"/>
  <c r="M607" i="96"/>
  <c r="N607" i="96"/>
  <c r="J608" i="96"/>
  <c r="K608" i="96"/>
  <c r="L608" i="96"/>
  <c r="G608" i="96" s="1"/>
  <c r="M608" i="96"/>
  <c r="J609" i="96"/>
  <c r="K609" i="96"/>
  <c r="L609" i="96"/>
  <c r="G609" i="96" s="1"/>
  <c r="M609" i="96"/>
  <c r="N609" i="96"/>
  <c r="J610" i="96"/>
  <c r="K610" i="96"/>
  <c r="L610" i="96"/>
  <c r="G610" i="96" s="1"/>
  <c r="M610" i="96"/>
  <c r="J611" i="96"/>
  <c r="K611" i="96"/>
  <c r="L611" i="96"/>
  <c r="G611" i="96" s="1"/>
  <c r="M611" i="96"/>
  <c r="J612" i="96"/>
  <c r="K612" i="96"/>
  <c r="L612" i="96"/>
  <c r="G612" i="96" s="1"/>
  <c r="M612" i="96"/>
  <c r="N612" i="96"/>
  <c r="J613" i="96"/>
  <c r="K613" i="96"/>
  <c r="L613" i="96"/>
  <c r="G613" i="96" s="1"/>
  <c r="M613" i="96"/>
  <c r="J614" i="96"/>
  <c r="K614" i="96"/>
  <c r="L614" i="96"/>
  <c r="G614" i="96" s="1"/>
  <c r="M614" i="96"/>
  <c r="N614" i="96"/>
  <c r="J615" i="96"/>
  <c r="K615" i="96"/>
  <c r="L615" i="96"/>
  <c r="G615" i="96" s="1"/>
  <c r="M615" i="96"/>
  <c r="N615" i="96"/>
  <c r="J616" i="96"/>
  <c r="K616" i="96"/>
  <c r="L616" i="96"/>
  <c r="G616" i="96" s="1"/>
  <c r="M616" i="96"/>
  <c r="N616" i="96"/>
  <c r="J617" i="96"/>
  <c r="K617" i="96"/>
  <c r="L617" i="96"/>
  <c r="G617" i="96" s="1"/>
  <c r="M617" i="96"/>
  <c r="N617" i="96"/>
  <c r="J618" i="96"/>
  <c r="K618" i="96"/>
  <c r="L618" i="96"/>
  <c r="G618" i="96" s="1"/>
  <c r="M618" i="96"/>
  <c r="N618" i="96"/>
  <c r="J619" i="96"/>
  <c r="K619" i="96"/>
  <c r="L619" i="96"/>
  <c r="G619" i="96" s="1"/>
  <c r="M619" i="96"/>
  <c r="N619" i="96"/>
  <c r="J620" i="96"/>
  <c r="K620" i="96"/>
  <c r="L620" i="96"/>
  <c r="G620" i="96" s="1"/>
  <c r="M620" i="96"/>
  <c r="N620" i="96"/>
  <c r="J621" i="96"/>
  <c r="K621" i="96"/>
  <c r="L621" i="96"/>
  <c r="G621" i="96" s="1"/>
  <c r="M621" i="96"/>
  <c r="N621" i="96"/>
  <c r="J622" i="96"/>
  <c r="K622" i="96"/>
  <c r="L622" i="96"/>
  <c r="G622" i="96" s="1"/>
  <c r="M622" i="96"/>
  <c r="N622" i="96"/>
  <c r="J623" i="96"/>
  <c r="K623" i="96"/>
  <c r="L623" i="96"/>
  <c r="G623" i="96" s="1"/>
  <c r="M623" i="96"/>
  <c r="N623" i="96"/>
  <c r="J624" i="96"/>
  <c r="K624" i="96"/>
  <c r="L624" i="96"/>
  <c r="G624" i="96" s="1"/>
  <c r="M624" i="96"/>
  <c r="N624" i="96"/>
  <c r="J625" i="96"/>
  <c r="K625" i="96"/>
  <c r="L625" i="96"/>
  <c r="G625" i="96" s="1"/>
  <c r="M625" i="96"/>
  <c r="N625" i="96"/>
  <c r="J626" i="96"/>
  <c r="K626" i="96"/>
  <c r="L626" i="96"/>
  <c r="G626" i="96" s="1"/>
  <c r="M626" i="96"/>
  <c r="N626" i="96"/>
  <c r="J627" i="96"/>
  <c r="K627" i="96"/>
  <c r="L627" i="96"/>
  <c r="G627" i="96" s="1"/>
  <c r="M627" i="96"/>
  <c r="N627" i="96"/>
  <c r="J628" i="96"/>
  <c r="K628" i="96"/>
  <c r="L628" i="96"/>
  <c r="G628" i="96" s="1"/>
  <c r="M628" i="96"/>
  <c r="N628" i="96"/>
  <c r="J629" i="96"/>
  <c r="K629" i="96"/>
  <c r="L629" i="96"/>
  <c r="G629" i="96" s="1"/>
  <c r="M629" i="96"/>
  <c r="N629" i="96"/>
  <c r="J630" i="96"/>
  <c r="K630" i="96"/>
  <c r="L630" i="96"/>
  <c r="G630" i="96" s="1"/>
  <c r="M630" i="96"/>
  <c r="N630" i="96"/>
  <c r="J631" i="96"/>
  <c r="K631" i="96"/>
  <c r="L631" i="96"/>
  <c r="G631" i="96" s="1"/>
  <c r="M631" i="96"/>
  <c r="N631" i="96"/>
  <c r="J632" i="96"/>
  <c r="K632" i="96"/>
  <c r="L632" i="96"/>
  <c r="G632" i="96" s="1"/>
  <c r="M632" i="96"/>
  <c r="N632" i="96"/>
  <c r="J633" i="96"/>
  <c r="K633" i="96"/>
  <c r="L633" i="96"/>
  <c r="G633" i="96" s="1"/>
  <c r="M633" i="96"/>
  <c r="N633" i="96"/>
  <c r="J634" i="96"/>
  <c r="K634" i="96"/>
  <c r="L634" i="96"/>
  <c r="G634" i="96" s="1"/>
  <c r="M634" i="96"/>
  <c r="N634" i="96"/>
  <c r="J635" i="96"/>
  <c r="K635" i="96"/>
  <c r="L635" i="96"/>
  <c r="G635" i="96" s="1"/>
  <c r="M635" i="96"/>
  <c r="N635" i="96"/>
  <c r="J636" i="96"/>
  <c r="K636" i="96"/>
  <c r="L636" i="96"/>
  <c r="G636" i="96" s="1"/>
  <c r="M636" i="96"/>
  <c r="N636" i="96"/>
  <c r="J637" i="96"/>
  <c r="K637" i="96"/>
  <c r="L637" i="96"/>
  <c r="G637" i="96" s="1"/>
  <c r="M637" i="96"/>
  <c r="N637" i="96"/>
  <c r="J638" i="96"/>
  <c r="K638" i="96"/>
  <c r="L638" i="96"/>
  <c r="G638" i="96" s="1"/>
  <c r="M638" i="96"/>
  <c r="N638" i="96"/>
  <c r="J639" i="96"/>
  <c r="K639" i="96"/>
  <c r="L639" i="96"/>
  <c r="G639" i="96" s="1"/>
  <c r="M639" i="96"/>
  <c r="N639" i="96"/>
  <c r="J640" i="96"/>
  <c r="K640" i="96"/>
  <c r="L640" i="96"/>
  <c r="G640" i="96" s="1"/>
  <c r="M640" i="96"/>
  <c r="N640" i="96"/>
  <c r="J641" i="96"/>
  <c r="K641" i="96"/>
  <c r="L641" i="96"/>
  <c r="G641" i="96" s="1"/>
  <c r="M641" i="96"/>
  <c r="N641" i="96"/>
  <c r="J642" i="96"/>
  <c r="K642" i="96"/>
  <c r="L642" i="96"/>
  <c r="G642" i="96" s="1"/>
  <c r="M642" i="96"/>
  <c r="N642" i="96"/>
  <c r="J643" i="96"/>
  <c r="K643" i="96"/>
  <c r="L643" i="96"/>
  <c r="G643" i="96" s="1"/>
  <c r="M643" i="96"/>
  <c r="N643" i="96"/>
  <c r="J644" i="96"/>
  <c r="K644" i="96"/>
  <c r="L644" i="96"/>
  <c r="G644" i="96" s="1"/>
  <c r="M644" i="96"/>
  <c r="N644" i="96"/>
  <c r="J645" i="96"/>
  <c r="K645" i="96"/>
  <c r="L645" i="96"/>
  <c r="G645" i="96" s="1"/>
  <c r="M645" i="96"/>
  <c r="N645" i="96"/>
  <c r="J646" i="96"/>
  <c r="K646" i="96"/>
  <c r="L646" i="96"/>
  <c r="G646" i="96" s="1"/>
  <c r="M646" i="96"/>
  <c r="N646" i="96"/>
  <c r="J647" i="96"/>
  <c r="K647" i="96"/>
  <c r="L647" i="96"/>
  <c r="G647" i="96" s="1"/>
  <c r="M647" i="96"/>
  <c r="N647" i="96"/>
  <c r="J648" i="96"/>
  <c r="K648" i="96"/>
  <c r="L648" i="96"/>
  <c r="G648" i="96" s="1"/>
  <c r="M648" i="96"/>
  <c r="N648" i="96"/>
  <c r="J649" i="96"/>
  <c r="K649" i="96"/>
  <c r="L649" i="96"/>
  <c r="G649" i="96" s="1"/>
  <c r="M649" i="96"/>
  <c r="N649" i="96"/>
  <c r="J650" i="96"/>
  <c r="K650" i="96"/>
  <c r="L650" i="96"/>
  <c r="G650" i="96" s="1"/>
  <c r="M650" i="96"/>
  <c r="N650" i="96"/>
  <c r="J651" i="96"/>
  <c r="K651" i="96"/>
  <c r="L651" i="96"/>
  <c r="G651" i="96" s="1"/>
  <c r="M651" i="96"/>
  <c r="N651" i="96"/>
  <c r="J652" i="96"/>
  <c r="K652" i="96"/>
  <c r="L652" i="96"/>
  <c r="G652" i="96" s="1"/>
  <c r="M652" i="96"/>
  <c r="N652" i="96"/>
  <c r="J653" i="96"/>
  <c r="K653" i="96"/>
  <c r="L653" i="96"/>
  <c r="G653" i="96" s="1"/>
  <c r="M653" i="96"/>
  <c r="N653" i="96"/>
  <c r="J654" i="96"/>
  <c r="K654" i="96"/>
  <c r="L654" i="96"/>
  <c r="G654" i="96" s="1"/>
  <c r="M654" i="96"/>
  <c r="N654" i="96"/>
  <c r="J655" i="96"/>
  <c r="K655" i="96"/>
  <c r="L655" i="96"/>
  <c r="G655" i="96" s="1"/>
  <c r="M655" i="96"/>
  <c r="N655" i="96"/>
  <c r="J656" i="96"/>
  <c r="K656" i="96"/>
  <c r="L656" i="96"/>
  <c r="G656" i="96" s="1"/>
  <c r="M656" i="96"/>
  <c r="N656" i="96"/>
  <c r="J657" i="96"/>
  <c r="K657" i="96"/>
  <c r="L657" i="96"/>
  <c r="G657" i="96" s="1"/>
  <c r="M657" i="96"/>
  <c r="N657" i="96"/>
  <c r="J658" i="96"/>
  <c r="K658" i="96"/>
  <c r="L658" i="96"/>
  <c r="G658" i="96" s="1"/>
  <c r="M658" i="96"/>
  <c r="N658" i="96"/>
  <c r="J659" i="96"/>
  <c r="K659" i="96"/>
  <c r="L659" i="96"/>
  <c r="G659" i="96" s="1"/>
  <c r="M659" i="96"/>
  <c r="N659" i="96"/>
  <c r="J660" i="96"/>
  <c r="K660" i="96"/>
  <c r="L660" i="96"/>
  <c r="G660" i="96" s="1"/>
  <c r="M660" i="96"/>
  <c r="N660" i="96"/>
  <c r="J661" i="96"/>
  <c r="K661" i="96"/>
  <c r="L661" i="96"/>
  <c r="G661" i="96" s="1"/>
  <c r="M661" i="96"/>
  <c r="N661" i="96"/>
  <c r="J662" i="96"/>
  <c r="K662" i="96"/>
  <c r="L662" i="96"/>
  <c r="G662" i="96" s="1"/>
  <c r="M662" i="96"/>
  <c r="N662" i="96"/>
  <c r="J663" i="96"/>
  <c r="K663" i="96"/>
  <c r="L663" i="96"/>
  <c r="G663" i="96" s="1"/>
  <c r="M663" i="96"/>
  <c r="N663" i="96"/>
  <c r="J664" i="96"/>
  <c r="K664" i="96"/>
  <c r="L664" i="96"/>
  <c r="G664" i="96" s="1"/>
  <c r="M664" i="96"/>
  <c r="N664" i="96"/>
  <c r="J665" i="96"/>
  <c r="K665" i="96"/>
  <c r="L665" i="96"/>
  <c r="G665" i="96" s="1"/>
  <c r="M665" i="96"/>
  <c r="N665" i="96"/>
  <c r="J666" i="96"/>
  <c r="K666" i="96"/>
  <c r="L666" i="96"/>
  <c r="G666" i="96" s="1"/>
  <c r="M666" i="96"/>
  <c r="N666" i="96"/>
  <c r="J667" i="96"/>
  <c r="K667" i="96"/>
  <c r="L667" i="96"/>
  <c r="G667" i="96" s="1"/>
  <c r="M667" i="96"/>
  <c r="N667" i="96"/>
  <c r="J668" i="96"/>
  <c r="K668" i="96"/>
  <c r="L668" i="96"/>
  <c r="G668" i="96" s="1"/>
  <c r="M668" i="96"/>
  <c r="N668" i="96"/>
  <c r="J669" i="96"/>
  <c r="K669" i="96"/>
  <c r="L669" i="96"/>
  <c r="G669" i="96" s="1"/>
  <c r="M669" i="96"/>
  <c r="N669" i="96"/>
  <c r="J670" i="96"/>
  <c r="K670" i="96"/>
  <c r="L670" i="96"/>
  <c r="G670" i="96" s="1"/>
  <c r="M670" i="96"/>
  <c r="N670" i="96"/>
  <c r="J671" i="96"/>
  <c r="K671" i="96"/>
  <c r="L671" i="96"/>
  <c r="G671" i="96" s="1"/>
  <c r="M671" i="96"/>
  <c r="N671" i="96"/>
  <c r="J672" i="96"/>
  <c r="K672" i="96"/>
  <c r="L672" i="96"/>
  <c r="G672" i="96" s="1"/>
  <c r="M672" i="96"/>
  <c r="N672" i="96"/>
  <c r="J673" i="96"/>
  <c r="K673" i="96"/>
  <c r="L673" i="96"/>
  <c r="G673" i="96" s="1"/>
  <c r="M673" i="96"/>
  <c r="N673" i="96"/>
  <c r="J674" i="96"/>
  <c r="K674" i="96"/>
  <c r="L674" i="96"/>
  <c r="G674" i="96" s="1"/>
  <c r="M674" i="96"/>
  <c r="N674" i="96"/>
  <c r="J675" i="96"/>
  <c r="K675" i="96"/>
  <c r="L675" i="96"/>
  <c r="G675" i="96" s="1"/>
  <c r="M675" i="96"/>
  <c r="N675" i="96"/>
  <c r="J676" i="96"/>
  <c r="K676" i="96"/>
  <c r="L676" i="96"/>
  <c r="G676" i="96" s="1"/>
  <c r="M676" i="96"/>
  <c r="N676" i="96"/>
  <c r="J677" i="96"/>
  <c r="K677" i="96"/>
  <c r="L677" i="96"/>
  <c r="G677" i="96" s="1"/>
  <c r="M677" i="96"/>
  <c r="N677" i="96"/>
  <c r="J678" i="96"/>
  <c r="K678" i="96"/>
  <c r="L678" i="96"/>
  <c r="G678" i="96" s="1"/>
  <c r="M678" i="96"/>
  <c r="N678" i="96"/>
  <c r="J679" i="96"/>
  <c r="K679" i="96"/>
  <c r="L679" i="96"/>
  <c r="G679" i="96" s="1"/>
  <c r="M679" i="96"/>
  <c r="N679" i="96"/>
  <c r="J680" i="96"/>
  <c r="K680" i="96"/>
  <c r="L680" i="96"/>
  <c r="G680" i="96" s="1"/>
  <c r="M680" i="96"/>
  <c r="N680" i="96"/>
  <c r="J681" i="96"/>
  <c r="K681" i="96"/>
  <c r="L681" i="96"/>
  <c r="G681" i="96" s="1"/>
  <c r="M681" i="96"/>
  <c r="N681" i="96"/>
  <c r="J682" i="96"/>
  <c r="K682" i="96"/>
  <c r="L682" i="96"/>
  <c r="G682" i="96" s="1"/>
  <c r="M682" i="96"/>
  <c r="N682" i="96"/>
  <c r="J683" i="96"/>
  <c r="K683" i="96"/>
  <c r="L683" i="96"/>
  <c r="G683" i="96" s="1"/>
  <c r="M683" i="96"/>
  <c r="N683" i="96"/>
  <c r="J684" i="96"/>
  <c r="K684" i="96"/>
  <c r="L684" i="96"/>
  <c r="G684" i="96" s="1"/>
  <c r="M684" i="96"/>
  <c r="N684" i="96"/>
  <c r="J685" i="96"/>
  <c r="K685" i="96"/>
  <c r="L685" i="96"/>
  <c r="G685" i="96" s="1"/>
  <c r="M685" i="96"/>
  <c r="N685" i="96"/>
  <c r="J686" i="96"/>
  <c r="K686" i="96"/>
  <c r="L686" i="96"/>
  <c r="G686" i="96" s="1"/>
  <c r="M686" i="96"/>
  <c r="N686" i="96"/>
  <c r="J687" i="96"/>
  <c r="K687" i="96"/>
  <c r="L687" i="96"/>
  <c r="G687" i="96" s="1"/>
  <c r="M687" i="96"/>
  <c r="N687" i="96"/>
  <c r="J688" i="96"/>
  <c r="K688" i="96"/>
  <c r="L688" i="96"/>
  <c r="G688" i="96" s="1"/>
  <c r="M688" i="96"/>
  <c r="N688" i="96"/>
  <c r="J689" i="96"/>
  <c r="K689" i="96"/>
  <c r="L689" i="96"/>
  <c r="G689" i="96" s="1"/>
  <c r="M689" i="96"/>
  <c r="N689" i="96"/>
  <c r="J690" i="96"/>
  <c r="K690" i="96"/>
  <c r="L690" i="96"/>
  <c r="G690" i="96" s="1"/>
  <c r="M690" i="96"/>
  <c r="N690" i="96"/>
  <c r="E7" i="96"/>
  <c r="E8" i="96"/>
  <c r="E9" i="96"/>
  <c r="E10" i="96"/>
  <c r="E11" i="96"/>
  <c r="E12" i="96"/>
  <c r="E13" i="96"/>
  <c r="E14" i="96"/>
  <c r="E15" i="96"/>
  <c r="E16" i="96"/>
  <c r="E17" i="96"/>
  <c r="E18" i="96"/>
  <c r="E19" i="96"/>
  <c r="E20" i="96"/>
  <c r="E21" i="96"/>
  <c r="E22" i="96"/>
  <c r="Q22" i="96" s="1"/>
  <c r="E23" i="96"/>
  <c r="E24" i="96"/>
  <c r="Q24" i="96" s="1"/>
  <c r="E25" i="96"/>
  <c r="E26" i="96"/>
  <c r="E27" i="96"/>
  <c r="E28" i="96"/>
  <c r="E29" i="96"/>
  <c r="E30" i="96"/>
  <c r="Q30" i="96" s="1"/>
  <c r="E31" i="96"/>
  <c r="E32" i="96"/>
  <c r="Q32" i="96" s="1"/>
  <c r="E33" i="96"/>
  <c r="E34" i="96"/>
  <c r="E35" i="96"/>
  <c r="E36" i="96"/>
  <c r="E37" i="96"/>
  <c r="E38" i="96"/>
  <c r="Q38" i="96" s="1"/>
  <c r="E39" i="96"/>
  <c r="E40" i="96"/>
  <c r="Q40" i="96" s="1"/>
  <c r="E41" i="96"/>
  <c r="E42" i="96"/>
  <c r="E43" i="96"/>
  <c r="E44" i="96"/>
  <c r="E45" i="96"/>
  <c r="E46" i="96"/>
  <c r="E47" i="96"/>
  <c r="Q47" i="96" s="1"/>
  <c r="E48" i="96"/>
  <c r="E49" i="96"/>
  <c r="Q49" i="96" s="1"/>
  <c r="E50" i="96"/>
  <c r="E51" i="96"/>
  <c r="E52" i="96"/>
  <c r="E53" i="96"/>
  <c r="E54" i="96"/>
  <c r="E55" i="96"/>
  <c r="Q55" i="96" s="1"/>
  <c r="E56" i="96"/>
  <c r="E57" i="96"/>
  <c r="Q57" i="96" s="1"/>
  <c r="E58" i="96"/>
  <c r="E59" i="96"/>
  <c r="E60" i="96"/>
  <c r="E61" i="96"/>
  <c r="E62" i="96"/>
  <c r="E63" i="96"/>
  <c r="Q63" i="96" s="1"/>
  <c r="E64" i="96"/>
  <c r="E65" i="96"/>
  <c r="Q65" i="96" s="1"/>
  <c r="E66" i="96"/>
  <c r="E67" i="96"/>
  <c r="E68" i="96"/>
  <c r="E69" i="96"/>
  <c r="E70" i="96"/>
  <c r="E71" i="96"/>
  <c r="Q71" i="96" s="1"/>
  <c r="E72" i="96"/>
  <c r="E73" i="96"/>
  <c r="Q73" i="96" s="1"/>
  <c r="E74" i="96"/>
  <c r="E75" i="96"/>
  <c r="E76" i="96"/>
  <c r="E77" i="96"/>
  <c r="E78" i="96"/>
  <c r="E79" i="96"/>
  <c r="Q79" i="96" s="1"/>
  <c r="E80" i="96"/>
  <c r="E81" i="96"/>
  <c r="Q81" i="96" s="1"/>
  <c r="E82" i="96"/>
  <c r="E83" i="96"/>
  <c r="E84" i="96"/>
  <c r="E85" i="96"/>
  <c r="E86" i="96"/>
  <c r="E87" i="96"/>
  <c r="Q87" i="96" s="1"/>
  <c r="E88" i="96"/>
  <c r="E89" i="96"/>
  <c r="Q89" i="96" s="1"/>
  <c r="E90" i="96"/>
  <c r="E91" i="96"/>
  <c r="E92" i="96"/>
  <c r="E93" i="96"/>
  <c r="E94" i="96"/>
  <c r="E95" i="96"/>
  <c r="Q95" i="96" s="1"/>
  <c r="E96" i="96"/>
  <c r="E97" i="96"/>
  <c r="Q97" i="96" s="1"/>
  <c r="E98" i="96"/>
  <c r="E99" i="96"/>
  <c r="E100" i="96"/>
  <c r="E101" i="96"/>
  <c r="E102" i="96"/>
  <c r="E103" i="96"/>
  <c r="Q103" i="96" s="1"/>
  <c r="E104" i="96"/>
  <c r="E105" i="96"/>
  <c r="Q105" i="96" s="1"/>
  <c r="E106" i="96"/>
  <c r="E107" i="96"/>
  <c r="E108" i="96"/>
  <c r="E109" i="96"/>
  <c r="E110" i="96"/>
  <c r="E111" i="96"/>
  <c r="Q111" i="96" s="1"/>
  <c r="E112" i="96"/>
  <c r="E113" i="96"/>
  <c r="Q113" i="96" s="1"/>
  <c r="E114" i="96"/>
  <c r="E115" i="96"/>
  <c r="E116" i="96"/>
  <c r="E117" i="96"/>
  <c r="E118" i="96"/>
  <c r="E119" i="96"/>
  <c r="Q119" i="96" s="1"/>
  <c r="E120" i="96"/>
  <c r="E121" i="96"/>
  <c r="Q121" i="96" s="1"/>
  <c r="E122" i="96"/>
  <c r="E123" i="96"/>
  <c r="E124" i="96"/>
  <c r="E125" i="96"/>
  <c r="E126" i="96"/>
  <c r="E127" i="96"/>
  <c r="Q127" i="96" s="1"/>
  <c r="E128" i="96"/>
  <c r="E129" i="96"/>
  <c r="Q129" i="96" s="1"/>
  <c r="E130" i="96"/>
  <c r="E131" i="96"/>
  <c r="E132" i="96"/>
  <c r="E133" i="96"/>
  <c r="E134" i="96"/>
  <c r="E135" i="96"/>
  <c r="Q135" i="96" s="1"/>
  <c r="E136" i="96"/>
  <c r="E137" i="96"/>
  <c r="Q137" i="96" s="1"/>
  <c r="E138" i="96"/>
  <c r="E139" i="96"/>
  <c r="E140" i="96"/>
  <c r="E141" i="96"/>
  <c r="E142" i="96"/>
  <c r="E143" i="96"/>
  <c r="Q143" i="96" s="1"/>
  <c r="E144" i="96"/>
  <c r="E145" i="96"/>
  <c r="Q145" i="96" s="1"/>
  <c r="E146" i="96"/>
  <c r="E147" i="96"/>
  <c r="E148" i="96"/>
  <c r="E149" i="96"/>
  <c r="E150" i="96"/>
  <c r="E151" i="96"/>
  <c r="Q151" i="96" s="1"/>
  <c r="E152" i="96"/>
  <c r="E153" i="96"/>
  <c r="Q153" i="96" s="1"/>
  <c r="E154" i="96"/>
  <c r="E155" i="96"/>
  <c r="E156" i="96"/>
  <c r="E157" i="96"/>
  <c r="E158" i="96"/>
  <c r="E159" i="96"/>
  <c r="Q159" i="96" s="1"/>
  <c r="E160" i="96"/>
  <c r="E161" i="96"/>
  <c r="Q161" i="96" s="1"/>
  <c r="E162" i="96"/>
  <c r="E163" i="96"/>
  <c r="E164" i="96"/>
  <c r="E165" i="96"/>
  <c r="E166" i="96"/>
  <c r="E167" i="96"/>
  <c r="Q167" i="96" s="1"/>
  <c r="E168" i="96"/>
  <c r="E169" i="96"/>
  <c r="Q169" i="96" s="1"/>
  <c r="E170" i="96"/>
  <c r="E171" i="96"/>
  <c r="E172" i="96"/>
  <c r="E173" i="96"/>
  <c r="E174" i="96"/>
  <c r="E175" i="96"/>
  <c r="Q175" i="96" s="1"/>
  <c r="E176" i="96"/>
  <c r="E177" i="96"/>
  <c r="Q177" i="96" s="1"/>
  <c r="E178" i="96"/>
  <c r="E179" i="96"/>
  <c r="E180" i="96"/>
  <c r="E181" i="96"/>
  <c r="E182" i="96"/>
  <c r="E183" i="96"/>
  <c r="Q183" i="96" s="1"/>
  <c r="E184" i="96"/>
  <c r="E185" i="96"/>
  <c r="Q185" i="96" s="1"/>
  <c r="E186" i="96"/>
  <c r="E187" i="96"/>
  <c r="E188" i="96"/>
  <c r="E189" i="96"/>
  <c r="E190" i="96"/>
  <c r="E191" i="96"/>
  <c r="Q191" i="96" s="1"/>
  <c r="E192" i="96"/>
  <c r="E193" i="96"/>
  <c r="Q193" i="96" s="1"/>
  <c r="E194" i="96"/>
  <c r="E195" i="96"/>
  <c r="E196" i="96"/>
  <c r="E197" i="96"/>
  <c r="E198" i="96"/>
  <c r="E199" i="96"/>
  <c r="Q199" i="96" s="1"/>
  <c r="E200" i="96"/>
  <c r="E201" i="96"/>
  <c r="Q201" i="96" s="1"/>
  <c r="E202" i="96"/>
  <c r="E203" i="96"/>
  <c r="E204" i="96"/>
  <c r="E205" i="96"/>
  <c r="E206" i="96"/>
  <c r="E207" i="96"/>
  <c r="Q207" i="96" s="1"/>
  <c r="E208" i="96"/>
  <c r="E209" i="96"/>
  <c r="Q209" i="96" s="1"/>
  <c r="E210" i="96"/>
  <c r="E211" i="96"/>
  <c r="E212" i="96"/>
  <c r="E213" i="96"/>
  <c r="E214" i="96"/>
  <c r="E215" i="96"/>
  <c r="Q215" i="96" s="1"/>
  <c r="E216" i="96"/>
  <c r="E217" i="96"/>
  <c r="Q217" i="96" s="1"/>
  <c r="E218" i="96"/>
  <c r="E219" i="96"/>
  <c r="E220" i="96"/>
  <c r="E221" i="96"/>
  <c r="E222" i="96"/>
  <c r="E223" i="96"/>
  <c r="Q223" i="96" s="1"/>
  <c r="E224" i="96"/>
  <c r="E225" i="96"/>
  <c r="Q225" i="96" s="1"/>
  <c r="E226" i="96"/>
  <c r="E227" i="96"/>
  <c r="E228" i="96"/>
  <c r="E229" i="96"/>
  <c r="E230" i="96"/>
  <c r="E231" i="96"/>
  <c r="Q231" i="96" s="1"/>
  <c r="E232" i="96"/>
  <c r="E233" i="96"/>
  <c r="Q233" i="96" s="1"/>
  <c r="E234" i="96"/>
  <c r="E235" i="96"/>
  <c r="E236" i="96"/>
  <c r="E237" i="96"/>
  <c r="E238" i="96"/>
  <c r="E239" i="96"/>
  <c r="Q239" i="96" s="1"/>
  <c r="E240" i="96"/>
  <c r="E241" i="96"/>
  <c r="Q241" i="96" s="1"/>
  <c r="E242" i="96"/>
  <c r="E243" i="96"/>
  <c r="E244" i="96"/>
  <c r="E245" i="96"/>
  <c r="E246" i="96"/>
  <c r="E247" i="96"/>
  <c r="Q247" i="96" s="1"/>
  <c r="E248" i="96"/>
  <c r="E249" i="96"/>
  <c r="Q249" i="96" s="1"/>
  <c r="E250" i="96"/>
  <c r="E251" i="96"/>
  <c r="E252" i="96"/>
  <c r="E253" i="96"/>
  <c r="E254" i="96"/>
  <c r="E255" i="96"/>
  <c r="Q255" i="96" s="1"/>
  <c r="E256" i="96"/>
  <c r="E257" i="96"/>
  <c r="Q257" i="96" s="1"/>
  <c r="E258" i="96"/>
  <c r="E259" i="96"/>
  <c r="E260" i="96"/>
  <c r="E261" i="96"/>
  <c r="E262" i="96"/>
  <c r="E263" i="96"/>
  <c r="Q263" i="96" s="1"/>
  <c r="E264" i="96"/>
  <c r="E265" i="96"/>
  <c r="E266" i="96"/>
  <c r="E267" i="96"/>
  <c r="E268" i="96"/>
  <c r="E269" i="96"/>
  <c r="E270" i="96"/>
  <c r="E271" i="96"/>
  <c r="Q271" i="96" s="1"/>
  <c r="E272" i="96"/>
  <c r="E273" i="96"/>
  <c r="Q273" i="96" s="1"/>
  <c r="E274" i="96"/>
  <c r="E275" i="96"/>
  <c r="E276" i="96"/>
  <c r="E277" i="96"/>
  <c r="E278" i="96"/>
  <c r="E279" i="96"/>
  <c r="Q279" i="96" s="1"/>
  <c r="E280" i="96"/>
  <c r="E281" i="96"/>
  <c r="Q281" i="96" s="1"/>
  <c r="E282" i="96"/>
  <c r="E283" i="96"/>
  <c r="E284" i="96"/>
  <c r="E285" i="96"/>
  <c r="E286" i="96"/>
  <c r="E287" i="96"/>
  <c r="Q287" i="96" s="1"/>
  <c r="E288" i="96"/>
  <c r="E289" i="96"/>
  <c r="Q289" i="96" s="1"/>
  <c r="E290" i="96"/>
  <c r="E291" i="96"/>
  <c r="E292" i="96"/>
  <c r="E293" i="96"/>
  <c r="E294" i="96"/>
  <c r="E295" i="96"/>
  <c r="Q295" i="96" s="1"/>
  <c r="E296" i="96"/>
  <c r="E297" i="96"/>
  <c r="Q297" i="96" s="1"/>
  <c r="E298" i="96"/>
  <c r="E299" i="96"/>
  <c r="E300" i="96"/>
  <c r="E301" i="96"/>
  <c r="E302" i="96"/>
  <c r="E303" i="96"/>
  <c r="Q303" i="96" s="1"/>
  <c r="E304" i="96"/>
  <c r="E305" i="96"/>
  <c r="Q305" i="96" s="1"/>
  <c r="E306" i="96"/>
  <c r="E307" i="96"/>
  <c r="E308" i="96"/>
  <c r="E309" i="96"/>
  <c r="E310" i="96"/>
  <c r="E311" i="96"/>
  <c r="Q311" i="96" s="1"/>
  <c r="E312" i="96"/>
  <c r="E313" i="96"/>
  <c r="Q313" i="96" s="1"/>
  <c r="E314" i="96"/>
  <c r="E315" i="96"/>
  <c r="E316" i="96"/>
  <c r="E317" i="96"/>
  <c r="E318" i="96"/>
  <c r="E319" i="96"/>
  <c r="Q319" i="96" s="1"/>
  <c r="E320" i="96"/>
  <c r="E321" i="96"/>
  <c r="Q321" i="96" s="1"/>
  <c r="E322" i="96"/>
  <c r="E323" i="96"/>
  <c r="E324" i="96"/>
  <c r="E325" i="96"/>
  <c r="E326" i="96"/>
  <c r="E327" i="96"/>
  <c r="Q327" i="96" s="1"/>
  <c r="E328" i="96"/>
  <c r="E329" i="96"/>
  <c r="Q329" i="96" s="1"/>
  <c r="E330" i="96"/>
  <c r="E331" i="96"/>
  <c r="E332" i="96"/>
  <c r="E333" i="96"/>
  <c r="E334" i="96"/>
  <c r="E335" i="96"/>
  <c r="Q335" i="96" s="1"/>
  <c r="E336" i="96"/>
  <c r="E337" i="96"/>
  <c r="Q337" i="96" s="1"/>
  <c r="E338" i="96"/>
  <c r="E339" i="96"/>
  <c r="E340" i="96"/>
  <c r="E341" i="96"/>
  <c r="E342" i="96"/>
  <c r="E343" i="96"/>
  <c r="Q343" i="96" s="1"/>
  <c r="E344" i="96"/>
  <c r="E345" i="96"/>
  <c r="Q345" i="96" s="1"/>
  <c r="E346" i="96"/>
  <c r="E347" i="96"/>
  <c r="E348" i="96"/>
  <c r="E349" i="96"/>
  <c r="E350" i="96"/>
  <c r="E351" i="96"/>
  <c r="Q351" i="96" s="1"/>
  <c r="E352" i="96"/>
  <c r="E353" i="96"/>
  <c r="Q353" i="96" s="1"/>
  <c r="E354" i="96"/>
  <c r="E355" i="96"/>
  <c r="E356" i="96"/>
  <c r="E357" i="96"/>
  <c r="E358" i="96"/>
  <c r="E359" i="96"/>
  <c r="Q359" i="96" s="1"/>
  <c r="E360" i="96"/>
  <c r="E361" i="96"/>
  <c r="Q361" i="96" s="1"/>
  <c r="E362" i="96"/>
  <c r="E363" i="96"/>
  <c r="E364" i="96"/>
  <c r="E365" i="96"/>
  <c r="E366" i="96"/>
  <c r="E367" i="96"/>
  <c r="Q367" i="96" s="1"/>
  <c r="E368" i="96"/>
  <c r="Q368" i="96" s="1"/>
  <c r="E369" i="96"/>
  <c r="Q369" i="96" s="1"/>
  <c r="E370" i="96"/>
  <c r="Q370" i="96" s="1"/>
  <c r="E371" i="96"/>
  <c r="E372" i="96"/>
  <c r="E373" i="96"/>
  <c r="E374" i="96"/>
  <c r="E375" i="96"/>
  <c r="Q375" i="96" s="1"/>
  <c r="E376" i="96"/>
  <c r="Q376" i="96" s="1"/>
  <c r="E377" i="96"/>
  <c r="Q377" i="96" s="1"/>
  <c r="E378" i="96"/>
  <c r="Q378" i="96" s="1"/>
  <c r="E379" i="96"/>
  <c r="E380" i="96"/>
  <c r="E381" i="96"/>
  <c r="E382" i="96"/>
  <c r="Q382" i="96" s="1"/>
  <c r="E383" i="96"/>
  <c r="Q383" i="96" s="1"/>
  <c r="E384" i="96"/>
  <c r="Q384" i="96" s="1"/>
  <c r="E385" i="96"/>
  <c r="Q385" i="96" s="1"/>
  <c r="E386" i="96"/>
  <c r="Q386" i="96" s="1"/>
  <c r="E387" i="96"/>
  <c r="E388" i="96"/>
  <c r="E389" i="96"/>
  <c r="E390" i="96"/>
  <c r="Q390" i="96" s="1"/>
  <c r="E391" i="96"/>
  <c r="Q391" i="96" s="1"/>
  <c r="E392" i="96"/>
  <c r="Q392" i="96" s="1"/>
  <c r="E393" i="96"/>
  <c r="Q393" i="96" s="1"/>
  <c r="E394" i="96"/>
  <c r="Q394" i="96" s="1"/>
  <c r="E395" i="96"/>
  <c r="E396" i="96"/>
  <c r="E397" i="96"/>
  <c r="E398" i="96"/>
  <c r="Q398" i="96" s="1"/>
  <c r="E399" i="96"/>
  <c r="Q399" i="96" s="1"/>
  <c r="E400" i="96"/>
  <c r="Q400" i="96" s="1"/>
  <c r="E401" i="96"/>
  <c r="Q401" i="96" s="1"/>
  <c r="E402" i="96"/>
  <c r="Q402" i="96" s="1"/>
  <c r="E403" i="96"/>
  <c r="E404" i="96"/>
  <c r="E405" i="96"/>
  <c r="E406" i="96"/>
  <c r="Q406" i="96" s="1"/>
  <c r="E407" i="96"/>
  <c r="Q407" i="96" s="1"/>
  <c r="E408" i="96"/>
  <c r="Q408" i="96" s="1"/>
  <c r="E409" i="96"/>
  <c r="Q409" i="96" s="1"/>
  <c r="E410" i="96"/>
  <c r="Q410" i="96" s="1"/>
  <c r="E411" i="96"/>
  <c r="E412" i="96"/>
  <c r="E413" i="96"/>
  <c r="E414" i="96"/>
  <c r="Q414" i="96" s="1"/>
  <c r="E415" i="96"/>
  <c r="Q415" i="96" s="1"/>
  <c r="E416" i="96"/>
  <c r="Q416" i="96" s="1"/>
  <c r="E417" i="96"/>
  <c r="Q417" i="96" s="1"/>
  <c r="E418" i="96"/>
  <c r="Q418" i="96" s="1"/>
  <c r="E419" i="96"/>
  <c r="E420" i="96"/>
  <c r="E421" i="96"/>
  <c r="E422" i="96"/>
  <c r="Q422" i="96" s="1"/>
  <c r="E423" i="96"/>
  <c r="Q423" i="96" s="1"/>
  <c r="E424" i="96"/>
  <c r="Q424" i="96" s="1"/>
  <c r="E425" i="96"/>
  <c r="Q425" i="96" s="1"/>
  <c r="E426" i="96"/>
  <c r="Q426" i="96" s="1"/>
  <c r="E427" i="96"/>
  <c r="E428" i="96"/>
  <c r="E429" i="96"/>
  <c r="E430" i="96"/>
  <c r="Q430" i="96" s="1"/>
  <c r="E431" i="96"/>
  <c r="Q431" i="96" s="1"/>
  <c r="E432" i="96"/>
  <c r="Q432" i="96" s="1"/>
  <c r="E433" i="96"/>
  <c r="Q433" i="96" s="1"/>
  <c r="E434" i="96"/>
  <c r="Q434" i="96" s="1"/>
  <c r="E435" i="96"/>
  <c r="E436" i="96"/>
  <c r="E437" i="96"/>
  <c r="E438" i="96"/>
  <c r="Q438" i="96" s="1"/>
  <c r="E439" i="96"/>
  <c r="Q439" i="96" s="1"/>
  <c r="E440" i="96"/>
  <c r="Q440" i="96" s="1"/>
  <c r="E441" i="96"/>
  <c r="Q441" i="96" s="1"/>
  <c r="E442" i="96"/>
  <c r="Q442" i="96" s="1"/>
  <c r="E443" i="96"/>
  <c r="E444" i="96"/>
  <c r="E445" i="96"/>
  <c r="E446" i="96"/>
  <c r="Q446" i="96" s="1"/>
  <c r="E447" i="96"/>
  <c r="Q447" i="96" s="1"/>
  <c r="E448" i="96"/>
  <c r="Q448" i="96" s="1"/>
  <c r="E449" i="96"/>
  <c r="Q449" i="96" s="1"/>
  <c r="E450" i="96"/>
  <c r="Q450" i="96" s="1"/>
  <c r="E451" i="96"/>
  <c r="E452" i="96"/>
  <c r="E453" i="96"/>
  <c r="Q453" i="96" s="1"/>
  <c r="E454" i="96"/>
  <c r="Q454" i="96" s="1"/>
  <c r="E455" i="96"/>
  <c r="Q455" i="96" s="1"/>
  <c r="E456" i="96"/>
  <c r="Q456" i="96" s="1"/>
  <c r="E457" i="96"/>
  <c r="Q457" i="96" s="1"/>
  <c r="E458" i="96"/>
  <c r="Q458" i="96" s="1"/>
  <c r="E459" i="96"/>
  <c r="E460" i="96"/>
  <c r="E461" i="96"/>
  <c r="Q461" i="96" s="1"/>
  <c r="E462" i="96"/>
  <c r="Q462" i="96" s="1"/>
  <c r="E463" i="96"/>
  <c r="Q463" i="96" s="1"/>
  <c r="E464" i="96"/>
  <c r="Q464" i="96" s="1"/>
  <c r="E465" i="96"/>
  <c r="Q465" i="96" s="1"/>
  <c r="E466" i="96"/>
  <c r="Q466" i="96" s="1"/>
  <c r="E467" i="96"/>
  <c r="E468" i="96"/>
  <c r="E469" i="96"/>
  <c r="Q469" i="96" s="1"/>
  <c r="E470" i="96"/>
  <c r="Q470" i="96" s="1"/>
  <c r="E471" i="96"/>
  <c r="Q471" i="96" s="1"/>
  <c r="E472" i="96"/>
  <c r="Q472" i="96" s="1"/>
  <c r="E473" i="96"/>
  <c r="Q473" i="96" s="1"/>
  <c r="E474" i="96"/>
  <c r="Q474" i="96" s="1"/>
  <c r="E475" i="96"/>
  <c r="E476" i="96"/>
  <c r="E477" i="96"/>
  <c r="Q477" i="96" s="1"/>
  <c r="E478" i="96"/>
  <c r="Q478" i="96" s="1"/>
  <c r="E479" i="96"/>
  <c r="Q479" i="96" s="1"/>
  <c r="E480" i="96"/>
  <c r="Q480" i="96" s="1"/>
  <c r="E481" i="96"/>
  <c r="Q481" i="96" s="1"/>
  <c r="E482" i="96"/>
  <c r="Q482" i="96" s="1"/>
  <c r="E483" i="96"/>
  <c r="E484" i="96"/>
  <c r="E485" i="96"/>
  <c r="Q485" i="96" s="1"/>
  <c r="E486" i="96"/>
  <c r="Q486" i="96" s="1"/>
  <c r="E487" i="96"/>
  <c r="Q487" i="96" s="1"/>
  <c r="E488" i="96"/>
  <c r="Q488" i="96" s="1"/>
  <c r="E489" i="96"/>
  <c r="Q489" i="96" s="1"/>
  <c r="E490" i="96"/>
  <c r="Q490" i="96" s="1"/>
  <c r="E491" i="96"/>
  <c r="E492" i="96"/>
  <c r="E493" i="96"/>
  <c r="E494" i="96"/>
  <c r="Q494" i="96" s="1"/>
  <c r="E495" i="96"/>
  <c r="Q495" i="96" s="1"/>
  <c r="E496" i="96"/>
  <c r="Q496" i="96" s="1"/>
  <c r="E497" i="96"/>
  <c r="Q497" i="96" s="1"/>
  <c r="E498" i="96"/>
  <c r="Q498" i="96" s="1"/>
  <c r="E499" i="96"/>
  <c r="E500" i="96"/>
  <c r="E501" i="96"/>
  <c r="E502" i="96"/>
  <c r="Q502" i="96" s="1"/>
  <c r="E503" i="96"/>
  <c r="Q503" i="96" s="1"/>
  <c r="E504" i="96"/>
  <c r="Q504" i="96" s="1"/>
  <c r="E505" i="96"/>
  <c r="Q505" i="96" s="1"/>
  <c r="E506" i="96"/>
  <c r="Q506" i="96" s="1"/>
  <c r="E507" i="96"/>
  <c r="E508" i="96"/>
  <c r="E509" i="96"/>
  <c r="E510" i="96"/>
  <c r="Q510" i="96" s="1"/>
  <c r="E511" i="96"/>
  <c r="Q511" i="96" s="1"/>
  <c r="E512" i="96"/>
  <c r="Q512" i="96" s="1"/>
  <c r="E513" i="96"/>
  <c r="Q513" i="96" s="1"/>
  <c r="E514" i="96"/>
  <c r="Q514" i="96" s="1"/>
  <c r="E515" i="96"/>
  <c r="E516" i="96"/>
  <c r="E517" i="96"/>
  <c r="E518" i="96"/>
  <c r="Q518" i="96" s="1"/>
  <c r="E519" i="96"/>
  <c r="Q519" i="96" s="1"/>
  <c r="E520" i="96"/>
  <c r="Q520" i="96" s="1"/>
  <c r="E521" i="96"/>
  <c r="Q521" i="96" s="1"/>
  <c r="E522" i="96"/>
  <c r="Q522" i="96" s="1"/>
  <c r="E523" i="96"/>
  <c r="E524" i="96"/>
  <c r="E525" i="96"/>
  <c r="E526" i="96"/>
  <c r="Q526" i="96" s="1"/>
  <c r="E527" i="96"/>
  <c r="Q527" i="96" s="1"/>
  <c r="E528" i="96"/>
  <c r="Q528" i="96" s="1"/>
  <c r="E529" i="96"/>
  <c r="Q529" i="96" s="1"/>
  <c r="E530" i="96"/>
  <c r="Q530" i="96" s="1"/>
  <c r="E531" i="96"/>
  <c r="E532" i="96"/>
  <c r="E533" i="96"/>
  <c r="E534" i="96"/>
  <c r="Q534" i="96" s="1"/>
  <c r="E535" i="96"/>
  <c r="Q535" i="96" s="1"/>
  <c r="E536" i="96"/>
  <c r="Q536" i="96" s="1"/>
  <c r="E537" i="96"/>
  <c r="Q537" i="96" s="1"/>
  <c r="E538" i="96"/>
  <c r="Q538" i="96" s="1"/>
  <c r="E539" i="96"/>
  <c r="E540" i="96"/>
  <c r="E541" i="96"/>
  <c r="E542" i="96"/>
  <c r="Q542" i="96" s="1"/>
  <c r="E543" i="96"/>
  <c r="Q543" i="96" s="1"/>
  <c r="E544" i="96"/>
  <c r="Q544" i="96" s="1"/>
  <c r="E545" i="96"/>
  <c r="Q545" i="96" s="1"/>
  <c r="E546" i="96"/>
  <c r="Q546" i="96" s="1"/>
  <c r="E547" i="96"/>
  <c r="E548" i="96"/>
  <c r="E549" i="96"/>
  <c r="E550" i="96"/>
  <c r="Q550" i="96" s="1"/>
  <c r="E551" i="96"/>
  <c r="Q551" i="96" s="1"/>
  <c r="E552" i="96"/>
  <c r="Q552" i="96" s="1"/>
  <c r="E553" i="96"/>
  <c r="Q553" i="96" s="1"/>
  <c r="E554" i="96"/>
  <c r="Q554" i="96" s="1"/>
  <c r="E555" i="96"/>
  <c r="E556" i="96"/>
  <c r="E557" i="96"/>
  <c r="E558" i="96"/>
  <c r="Q558" i="96" s="1"/>
  <c r="E559" i="96"/>
  <c r="Q559" i="96" s="1"/>
  <c r="E560" i="96"/>
  <c r="Q560" i="96" s="1"/>
  <c r="E561" i="96"/>
  <c r="Q561" i="96" s="1"/>
  <c r="E562" i="96"/>
  <c r="Q562" i="96" s="1"/>
  <c r="E563" i="96"/>
  <c r="E564" i="96"/>
  <c r="E565" i="96"/>
  <c r="E566" i="96"/>
  <c r="Q566" i="96" s="1"/>
  <c r="E567" i="96"/>
  <c r="Q567" i="96" s="1"/>
  <c r="E568" i="96"/>
  <c r="Q568" i="96" s="1"/>
  <c r="E569" i="96"/>
  <c r="Q569" i="96" s="1"/>
  <c r="E570" i="96"/>
  <c r="Q570" i="96" s="1"/>
  <c r="E571" i="96"/>
  <c r="E572" i="96"/>
  <c r="E573" i="96"/>
  <c r="E574" i="96"/>
  <c r="Q574" i="96" s="1"/>
  <c r="E575" i="96"/>
  <c r="Q575" i="96" s="1"/>
  <c r="E576" i="96"/>
  <c r="Q576" i="96" s="1"/>
  <c r="E577" i="96"/>
  <c r="Q577" i="96" s="1"/>
  <c r="E578" i="96"/>
  <c r="Q578" i="96" s="1"/>
  <c r="E579" i="96"/>
  <c r="E580" i="96"/>
  <c r="E581" i="96"/>
  <c r="E582" i="96"/>
  <c r="Q582" i="96" s="1"/>
  <c r="E583" i="96"/>
  <c r="Q583" i="96" s="1"/>
  <c r="E584" i="96"/>
  <c r="Q584" i="96" s="1"/>
  <c r="E585" i="96"/>
  <c r="Q585" i="96" s="1"/>
  <c r="E586" i="96"/>
  <c r="Q586" i="96" s="1"/>
  <c r="E587" i="96"/>
  <c r="E588" i="96"/>
  <c r="E589" i="96"/>
  <c r="E590" i="96"/>
  <c r="Q590" i="96" s="1"/>
  <c r="E591" i="96"/>
  <c r="Q591" i="96" s="1"/>
  <c r="E592" i="96"/>
  <c r="Q592" i="96" s="1"/>
  <c r="E593" i="96"/>
  <c r="Q593" i="96" s="1"/>
  <c r="E594" i="96"/>
  <c r="Q594" i="96" s="1"/>
  <c r="E595" i="96"/>
  <c r="E596" i="96"/>
  <c r="E597" i="96"/>
  <c r="E598" i="96"/>
  <c r="Q598" i="96" s="1"/>
  <c r="E599" i="96"/>
  <c r="Q599" i="96" s="1"/>
  <c r="E600" i="96"/>
  <c r="Q600" i="96" s="1"/>
  <c r="E601" i="96"/>
  <c r="Q601" i="96" s="1"/>
  <c r="E602" i="96"/>
  <c r="Q602" i="96" s="1"/>
  <c r="E603" i="96"/>
  <c r="E604" i="96"/>
  <c r="E605" i="96"/>
  <c r="E606" i="96"/>
  <c r="Q606" i="96" s="1"/>
  <c r="E607" i="96"/>
  <c r="Q607" i="96" s="1"/>
  <c r="E608" i="96"/>
  <c r="Q608" i="96" s="1"/>
  <c r="E609" i="96"/>
  <c r="Q609" i="96" s="1"/>
  <c r="E610" i="96"/>
  <c r="Q610" i="96" s="1"/>
  <c r="E611" i="96"/>
  <c r="E612" i="96"/>
  <c r="E613" i="96"/>
  <c r="E614" i="96"/>
  <c r="Q614" i="96" s="1"/>
  <c r="E615" i="96"/>
  <c r="Q615" i="96" s="1"/>
  <c r="E616" i="96"/>
  <c r="Q616" i="96" s="1"/>
  <c r="E617" i="96"/>
  <c r="Q617" i="96" s="1"/>
  <c r="E618" i="96"/>
  <c r="Q618" i="96" s="1"/>
  <c r="E619" i="96"/>
  <c r="E620" i="96"/>
  <c r="E621" i="96"/>
  <c r="E622" i="96"/>
  <c r="Q622" i="96" s="1"/>
  <c r="E623" i="96"/>
  <c r="Q623" i="96" s="1"/>
  <c r="E624" i="96"/>
  <c r="Q624" i="96" s="1"/>
  <c r="E625" i="96"/>
  <c r="Q625" i="96" s="1"/>
  <c r="E626" i="96"/>
  <c r="Q626" i="96" s="1"/>
  <c r="E627" i="96"/>
  <c r="E628" i="96"/>
  <c r="E629" i="96"/>
  <c r="E630" i="96"/>
  <c r="Q630" i="96" s="1"/>
  <c r="E631" i="96"/>
  <c r="Q631" i="96" s="1"/>
  <c r="E632" i="96"/>
  <c r="Q632" i="96" s="1"/>
  <c r="E633" i="96"/>
  <c r="Q633" i="96" s="1"/>
  <c r="E634" i="96"/>
  <c r="Q634" i="96" s="1"/>
  <c r="E635" i="96"/>
  <c r="E636" i="96"/>
  <c r="E637" i="96"/>
  <c r="E638" i="96"/>
  <c r="Q638" i="96" s="1"/>
  <c r="E639" i="96"/>
  <c r="Q639" i="96" s="1"/>
  <c r="E640" i="96"/>
  <c r="Q640" i="96" s="1"/>
  <c r="E641" i="96"/>
  <c r="Q641" i="96" s="1"/>
  <c r="E642" i="96"/>
  <c r="Q642" i="96" s="1"/>
  <c r="E643" i="96"/>
  <c r="E644" i="96"/>
  <c r="E645" i="96"/>
  <c r="E646" i="96"/>
  <c r="Q646" i="96" s="1"/>
  <c r="E647" i="96"/>
  <c r="Q647" i="96" s="1"/>
  <c r="E648" i="96"/>
  <c r="Q648" i="96" s="1"/>
  <c r="E649" i="96"/>
  <c r="Q649" i="96" s="1"/>
  <c r="E650" i="96"/>
  <c r="Q650" i="96" s="1"/>
  <c r="E651" i="96"/>
  <c r="E652" i="96"/>
  <c r="E653" i="96"/>
  <c r="E654" i="96"/>
  <c r="Q654" i="96" s="1"/>
  <c r="E655" i="96"/>
  <c r="Q655" i="96" s="1"/>
  <c r="E656" i="96"/>
  <c r="Q656" i="96" s="1"/>
  <c r="E657" i="96"/>
  <c r="Q657" i="96" s="1"/>
  <c r="E658" i="96"/>
  <c r="Q658" i="96" s="1"/>
  <c r="E659" i="96"/>
  <c r="E660" i="96"/>
  <c r="E661" i="96"/>
  <c r="E662" i="96"/>
  <c r="Q662" i="96" s="1"/>
  <c r="E663" i="96"/>
  <c r="Q663" i="96" s="1"/>
  <c r="E664" i="96"/>
  <c r="Q664" i="96" s="1"/>
  <c r="E665" i="96"/>
  <c r="Q665" i="96" s="1"/>
  <c r="E666" i="96"/>
  <c r="Q666" i="96" s="1"/>
  <c r="E667" i="96"/>
  <c r="E668" i="96"/>
  <c r="E669" i="96"/>
  <c r="E670" i="96"/>
  <c r="Q670" i="96" s="1"/>
  <c r="E671" i="96"/>
  <c r="Q671" i="96" s="1"/>
  <c r="E672" i="96"/>
  <c r="Q672" i="96" s="1"/>
  <c r="E673" i="96"/>
  <c r="Q673" i="96" s="1"/>
  <c r="E674" i="96"/>
  <c r="Q674" i="96" s="1"/>
  <c r="E675" i="96"/>
  <c r="E676" i="96"/>
  <c r="E677" i="96"/>
  <c r="E678" i="96"/>
  <c r="Q678" i="96" s="1"/>
  <c r="E679" i="96"/>
  <c r="Q679" i="96" s="1"/>
  <c r="E680" i="96"/>
  <c r="Q680" i="96" s="1"/>
  <c r="E681" i="96"/>
  <c r="Q681" i="96" s="1"/>
  <c r="E682" i="96"/>
  <c r="Q682" i="96" s="1"/>
  <c r="E683" i="96"/>
  <c r="E684" i="96"/>
  <c r="E685" i="96"/>
  <c r="E686" i="96"/>
  <c r="Q686" i="96" s="1"/>
  <c r="E687" i="96"/>
  <c r="Q687" i="96" s="1"/>
  <c r="E688" i="96"/>
  <c r="Q688" i="96" s="1"/>
  <c r="E689" i="96"/>
  <c r="Q689" i="96" s="1"/>
  <c r="E690" i="96"/>
  <c r="Q690" i="96" s="1"/>
  <c r="J5" i="96"/>
  <c r="N11" i="96"/>
  <c r="M11" i="96"/>
  <c r="L11" i="96"/>
  <c r="G11" i="96" s="1"/>
  <c r="K11" i="96"/>
  <c r="J11" i="96"/>
  <c r="N10" i="96"/>
  <c r="M10" i="96"/>
  <c r="L10" i="96"/>
  <c r="G10" i="96" s="1"/>
  <c r="K10" i="96"/>
  <c r="J10" i="96"/>
  <c r="N9" i="96"/>
  <c r="M9" i="96"/>
  <c r="L9" i="96"/>
  <c r="G9" i="96" s="1"/>
  <c r="K9" i="96"/>
  <c r="J9" i="96"/>
  <c r="N8" i="96"/>
  <c r="M8" i="96"/>
  <c r="L8" i="96"/>
  <c r="G8" i="96" s="1"/>
  <c r="K8" i="96"/>
  <c r="J8" i="96"/>
  <c r="N7" i="96"/>
  <c r="M7" i="96"/>
  <c r="L7" i="96"/>
  <c r="G7" i="96" s="1"/>
  <c r="K7" i="96"/>
  <c r="J7" i="96"/>
  <c r="N6" i="96"/>
  <c r="M6" i="96"/>
  <c r="L6" i="96"/>
  <c r="G6" i="96" s="1"/>
  <c r="K6" i="96"/>
  <c r="J6" i="96"/>
  <c r="E6" i="96"/>
  <c r="N5" i="96"/>
  <c r="M5" i="96"/>
  <c r="L5" i="96"/>
  <c r="K5" i="96"/>
  <c r="E5" i="96"/>
  <c r="J4" i="96"/>
  <c r="J3" i="96"/>
  <c r="J2" i="96"/>
  <c r="J3" i="91"/>
  <c r="J2" i="91"/>
  <c r="S18" i="97" l="1"/>
  <c r="S22" i="97"/>
  <c r="S15" i="97"/>
  <c r="S20" i="97"/>
  <c r="S23" i="97"/>
  <c r="S16" i="97"/>
  <c r="S26" i="97"/>
  <c r="D55" i="97" s="1"/>
  <c r="D57" i="97" s="1"/>
  <c r="S19" i="97"/>
  <c r="S17" i="97"/>
  <c r="S21" i="97"/>
  <c r="P677" i="96"/>
  <c r="Q677" i="96"/>
  <c r="P613" i="96"/>
  <c r="Q613" i="96"/>
  <c r="P549" i="96"/>
  <c r="Q549" i="96"/>
  <c r="P405" i="96"/>
  <c r="Q405" i="96"/>
  <c r="P341" i="96"/>
  <c r="Q341" i="96"/>
  <c r="P285" i="96"/>
  <c r="Q285" i="96"/>
  <c r="P213" i="96"/>
  <c r="Q213" i="96"/>
  <c r="P133" i="96"/>
  <c r="Q133" i="96"/>
  <c r="P644" i="96"/>
  <c r="Q644" i="96"/>
  <c r="P596" i="96"/>
  <c r="Q596" i="96"/>
  <c r="P540" i="96"/>
  <c r="Q540" i="96"/>
  <c r="P484" i="96"/>
  <c r="Q484" i="96"/>
  <c r="P428" i="96"/>
  <c r="Q428" i="96"/>
  <c r="P372" i="96"/>
  <c r="Q372" i="96"/>
  <c r="P316" i="96"/>
  <c r="Q316" i="96"/>
  <c r="P236" i="96"/>
  <c r="Q236" i="96"/>
  <c r="P172" i="96"/>
  <c r="Q172" i="96"/>
  <c r="P116" i="96"/>
  <c r="Q116" i="96"/>
  <c r="P52" i="96"/>
  <c r="Q52" i="96"/>
  <c r="P685" i="96"/>
  <c r="Q685" i="96"/>
  <c r="P621" i="96"/>
  <c r="Q621" i="96"/>
  <c r="P541" i="96"/>
  <c r="Q541" i="96"/>
  <c r="P389" i="96"/>
  <c r="Q389" i="96"/>
  <c r="P325" i="96"/>
  <c r="Q325" i="96"/>
  <c r="P261" i="96"/>
  <c r="Q261" i="96"/>
  <c r="P197" i="96"/>
  <c r="Q197" i="96"/>
  <c r="P141" i="96"/>
  <c r="Q141" i="96"/>
  <c r="P85" i="96"/>
  <c r="Q85" i="96"/>
  <c r="P45" i="96"/>
  <c r="Q45" i="96"/>
  <c r="P636" i="96"/>
  <c r="Q636" i="96"/>
  <c r="P588" i="96"/>
  <c r="Q588" i="96"/>
  <c r="P532" i="96"/>
  <c r="Q532" i="96"/>
  <c r="P476" i="96"/>
  <c r="Q476" i="96"/>
  <c r="P420" i="96"/>
  <c r="Q420" i="96"/>
  <c r="P364" i="96"/>
  <c r="Q364" i="96"/>
  <c r="P308" i="96"/>
  <c r="Q308" i="96"/>
  <c r="P260" i="96"/>
  <c r="Q260" i="96"/>
  <c r="P204" i="96"/>
  <c r="Q204" i="96"/>
  <c r="P148" i="96"/>
  <c r="Q148" i="96"/>
  <c r="P92" i="96"/>
  <c r="Q92" i="96"/>
  <c r="P44" i="96"/>
  <c r="Q44" i="96"/>
  <c r="P643" i="96"/>
  <c r="Q643" i="96"/>
  <c r="P587" i="96"/>
  <c r="Q587" i="96"/>
  <c r="P539" i="96"/>
  <c r="Q539" i="96"/>
  <c r="P491" i="96"/>
  <c r="Q491" i="96"/>
  <c r="P443" i="96"/>
  <c r="Q443" i="96"/>
  <c r="P395" i="96"/>
  <c r="Q395" i="96"/>
  <c r="P347" i="96"/>
  <c r="Q347" i="96"/>
  <c r="P299" i="96"/>
  <c r="Q299" i="96"/>
  <c r="P251" i="96"/>
  <c r="Q251" i="96"/>
  <c r="P195" i="96"/>
  <c r="Q195" i="96"/>
  <c r="P147" i="96"/>
  <c r="Q147" i="96"/>
  <c r="P91" i="96"/>
  <c r="Q91" i="96"/>
  <c r="P19" i="96"/>
  <c r="Q19" i="96"/>
  <c r="P669" i="96"/>
  <c r="Q669" i="96"/>
  <c r="P605" i="96"/>
  <c r="Q605" i="96"/>
  <c r="P557" i="96"/>
  <c r="Q557" i="96"/>
  <c r="P509" i="96"/>
  <c r="Q509" i="96"/>
  <c r="P445" i="96"/>
  <c r="Q445" i="96"/>
  <c r="P381" i="96"/>
  <c r="Q381" i="96"/>
  <c r="P317" i="96"/>
  <c r="Q317" i="96"/>
  <c r="P253" i="96"/>
  <c r="Q253" i="96"/>
  <c r="P189" i="96"/>
  <c r="Q189" i="96"/>
  <c r="P117" i="96"/>
  <c r="Q117" i="96"/>
  <c r="P652" i="96"/>
  <c r="Q652" i="96"/>
  <c r="P580" i="96"/>
  <c r="Q580" i="96"/>
  <c r="P524" i="96"/>
  <c r="Q524" i="96"/>
  <c r="P468" i="96"/>
  <c r="Q468" i="96"/>
  <c r="P412" i="96"/>
  <c r="Q412" i="96"/>
  <c r="P356" i="96"/>
  <c r="Q356" i="96"/>
  <c r="P300" i="96"/>
  <c r="Q300" i="96"/>
  <c r="F252" i="96"/>
  <c r="Q252" i="96"/>
  <c r="P188" i="96"/>
  <c r="Q188" i="96"/>
  <c r="P108" i="96"/>
  <c r="Q108" i="96"/>
  <c r="P659" i="96"/>
  <c r="Q659" i="96"/>
  <c r="P611" i="96"/>
  <c r="Q611" i="96"/>
  <c r="P563" i="96"/>
  <c r="Q563" i="96"/>
  <c r="P515" i="96"/>
  <c r="Q515" i="96"/>
  <c r="P459" i="96"/>
  <c r="Q459" i="96"/>
  <c r="P411" i="96"/>
  <c r="Q411" i="96"/>
  <c r="P363" i="96"/>
  <c r="Q363" i="96"/>
  <c r="P315" i="96"/>
  <c r="Q315" i="96"/>
  <c r="P267" i="96"/>
  <c r="Q267" i="96"/>
  <c r="P219" i="96"/>
  <c r="Q219" i="96"/>
  <c r="P171" i="96"/>
  <c r="Q171" i="96"/>
  <c r="P123" i="96"/>
  <c r="Q123" i="96"/>
  <c r="P75" i="96"/>
  <c r="Q75" i="96"/>
  <c r="P35" i="96"/>
  <c r="Q35" i="96"/>
  <c r="P338" i="96"/>
  <c r="Q338" i="96"/>
  <c r="P298" i="96"/>
  <c r="Q298" i="96"/>
  <c r="F258" i="96"/>
  <c r="Q258" i="96"/>
  <c r="P218" i="96"/>
  <c r="Q218" i="96"/>
  <c r="P178" i="96"/>
  <c r="Q178" i="96"/>
  <c r="P130" i="96"/>
  <c r="Q130" i="96"/>
  <c r="P106" i="96"/>
  <c r="Q106" i="96"/>
  <c r="P66" i="96"/>
  <c r="Q66" i="96"/>
  <c r="P34" i="96"/>
  <c r="Q34" i="96"/>
  <c r="P10" i="96"/>
  <c r="Q10" i="96"/>
  <c r="P629" i="96"/>
  <c r="Q629" i="96"/>
  <c r="P565" i="96"/>
  <c r="Q565" i="96"/>
  <c r="P421" i="96"/>
  <c r="Q421" i="96"/>
  <c r="P357" i="96"/>
  <c r="Q357" i="96"/>
  <c r="P301" i="96"/>
  <c r="Q301" i="96"/>
  <c r="P237" i="96"/>
  <c r="Q237" i="96"/>
  <c r="P173" i="96"/>
  <c r="Q173" i="96"/>
  <c r="P109" i="96"/>
  <c r="Q109" i="96"/>
  <c r="P61" i="96"/>
  <c r="Q61" i="96"/>
  <c r="P21" i="96"/>
  <c r="Q21" i="96"/>
  <c r="P676" i="96"/>
  <c r="Q676" i="96"/>
  <c r="P612" i="96"/>
  <c r="Q612" i="96"/>
  <c r="P548" i="96"/>
  <c r="Q548" i="96"/>
  <c r="P492" i="96"/>
  <c r="Q492" i="96"/>
  <c r="P436" i="96"/>
  <c r="Q436" i="96"/>
  <c r="P380" i="96"/>
  <c r="Q380" i="96"/>
  <c r="P324" i="96"/>
  <c r="Q324" i="96"/>
  <c r="P268" i="96"/>
  <c r="Q268" i="96"/>
  <c r="P212" i="96"/>
  <c r="Q212" i="96"/>
  <c r="P156" i="96"/>
  <c r="Q156" i="96"/>
  <c r="P100" i="96"/>
  <c r="Q100" i="96"/>
  <c r="P60" i="96"/>
  <c r="Q60" i="96"/>
  <c r="P20" i="96"/>
  <c r="Q20" i="96"/>
  <c r="P651" i="96"/>
  <c r="Q651" i="96"/>
  <c r="P603" i="96"/>
  <c r="Q603" i="96"/>
  <c r="P555" i="96"/>
  <c r="Q555" i="96"/>
  <c r="P499" i="96"/>
  <c r="Q499" i="96"/>
  <c r="P451" i="96"/>
  <c r="Q451" i="96"/>
  <c r="P403" i="96"/>
  <c r="Q403" i="96"/>
  <c r="P355" i="96"/>
  <c r="Q355" i="96"/>
  <c r="P307" i="96"/>
  <c r="Q307" i="96"/>
  <c r="P259" i="96"/>
  <c r="Q259" i="96"/>
  <c r="P211" i="96"/>
  <c r="Q211" i="96"/>
  <c r="P163" i="96"/>
  <c r="Q163" i="96"/>
  <c r="P115" i="96"/>
  <c r="Q115" i="96"/>
  <c r="P67" i="96"/>
  <c r="Q67" i="96"/>
  <c r="P43" i="96"/>
  <c r="Q43" i="96"/>
  <c r="F11" i="96"/>
  <c r="Q11" i="96"/>
  <c r="P354" i="96"/>
  <c r="Q354" i="96"/>
  <c r="P306" i="96"/>
  <c r="Q306" i="96"/>
  <c r="P266" i="96"/>
  <c r="Q266" i="96"/>
  <c r="P226" i="96"/>
  <c r="Q226" i="96"/>
  <c r="P186" i="96"/>
  <c r="Q186" i="96"/>
  <c r="P146" i="96"/>
  <c r="Q146" i="96"/>
  <c r="P90" i="96"/>
  <c r="Q90" i="96"/>
  <c r="P26" i="96"/>
  <c r="Q26" i="96"/>
  <c r="F265" i="96"/>
  <c r="Q265" i="96"/>
  <c r="P41" i="96"/>
  <c r="Q41" i="96"/>
  <c r="P33" i="96"/>
  <c r="Q33" i="96"/>
  <c r="P25" i="96"/>
  <c r="Q25" i="96"/>
  <c r="P17" i="96"/>
  <c r="Q17" i="96"/>
  <c r="P9" i="96"/>
  <c r="Q9" i="96"/>
  <c r="P653" i="96"/>
  <c r="Q653" i="96"/>
  <c r="P589" i="96"/>
  <c r="Q589" i="96"/>
  <c r="P525" i="96"/>
  <c r="Q525" i="96"/>
  <c r="P501" i="96"/>
  <c r="Q501" i="96"/>
  <c r="P437" i="96"/>
  <c r="Q437" i="96"/>
  <c r="P365" i="96"/>
  <c r="Q365" i="96"/>
  <c r="P293" i="96"/>
  <c r="Q293" i="96"/>
  <c r="P229" i="96"/>
  <c r="Q229" i="96"/>
  <c r="P165" i="96"/>
  <c r="Q165" i="96"/>
  <c r="P101" i="96"/>
  <c r="Q101" i="96"/>
  <c r="P53" i="96"/>
  <c r="Q53" i="96"/>
  <c r="P13" i="96"/>
  <c r="Q13" i="96"/>
  <c r="P668" i="96"/>
  <c r="Q668" i="96"/>
  <c r="P620" i="96"/>
  <c r="Q620" i="96"/>
  <c r="P564" i="96"/>
  <c r="Q564" i="96"/>
  <c r="P500" i="96"/>
  <c r="Q500" i="96"/>
  <c r="P444" i="96"/>
  <c r="Q444" i="96"/>
  <c r="P388" i="96"/>
  <c r="Q388" i="96"/>
  <c r="P332" i="96"/>
  <c r="Q332" i="96"/>
  <c r="P276" i="96"/>
  <c r="Q276" i="96"/>
  <c r="P220" i="96"/>
  <c r="Q220" i="96"/>
  <c r="P164" i="96"/>
  <c r="Q164" i="96"/>
  <c r="P140" i="96"/>
  <c r="Q140" i="96"/>
  <c r="P84" i="96"/>
  <c r="Q84" i="96"/>
  <c r="P36" i="96"/>
  <c r="Q36" i="96"/>
  <c r="P12" i="96"/>
  <c r="Q12" i="96"/>
  <c r="P683" i="96"/>
  <c r="Q683" i="96"/>
  <c r="P635" i="96"/>
  <c r="Q635" i="96"/>
  <c r="P595" i="96"/>
  <c r="Q595" i="96"/>
  <c r="P547" i="96"/>
  <c r="Q547" i="96"/>
  <c r="P507" i="96"/>
  <c r="Q507" i="96"/>
  <c r="P467" i="96"/>
  <c r="Q467" i="96"/>
  <c r="P419" i="96"/>
  <c r="Q419" i="96"/>
  <c r="P371" i="96"/>
  <c r="Q371" i="96"/>
  <c r="P323" i="96"/>
  <c r="Q323" i="96"/>
  <c r="P275" i="96"/>
  <c r="Q275" i="96"/>
  <c r="P227" i="96"/>
  <c r="Q227" i="96"/>
  <c r="P179" i="96"/>
  <c r="Q179" i="96"/>
  <c r="P131" i="96"/>
  <c r="Q131" i="96"/>
  <c r="P83" i="96"/>
  <c r="Q83" i="96"/>
  <c r="P6" i="96"/>
  <c r="Q6" i="96"/>
  <c r="P346" i="96"/>
  <c r="Q346" i="96"/>
  <c r="P314" i="96"/>
  <c r="Q314" i="96"/>
  <c r="P274" i="96"/>
  <c r="Q274" i="96"/>
  <c r="P234" i="96"/>
  <c r="Q234" i="96"/>
  <c r="P194" i="96"/>
  <c r="Q194" i="96"/>
  <c r="P162" i="96"/>
  <c r="Q162" i="96"/>
  <c r="P122" i="96"/>
  <c r="Q122" i="96"/>
  <c r="P74" i="96"/>
  <c r="Q74" i="96"/>
  <c r="P42" i="96"/>
  <c r="Q42" i="96"/>
  <c r="P360" i="96"/>
  <c r="Q360" i="96"/>
  <c r="P352" i="96"/>
  <c r="Q352" i="96"/>
  <c r="P344" i="96"/>
  <c r="Q344" i="96"/>
  <c r="P336" i="96"/>
  <c r="Q336" i="96"/>
  <c r="P328" i="96"/>
  <c r="Q328" i="96"/>
  <c r="P320" i="96"/>
  <c r="Q320" i="96"/>
  <c r="P312" i="96"/>
  <c r="Q312" i="96"/>
  <c r="P304" i="96"/>
  <c r="Q304" i="96"/>
  <c r="P296" i="96"/>
  <c r="Q296" i="96"/>
  <c r="P288" i="96"/>
  <c r="Q288" i="96"/>
  <c r="P280" i="96"/>
  <c r="Q280" i="96"/>
  <c r="P272" i="96"/>
  <c r="Q272" i="96"/>
  <c r="P264" i="96"/>
  <c r="Q264" i="96"/>
  <c r="P256" i="96"/>
  <c r="Q256" i="96"/>
  <c r="P248" i="96"/>
  <c r="Q248" i="96"/>
  <c r="P240" i="96"/>
  <c r="Q240" i="96"/>
  <c r="P232" i="96"/>
  <c r="Q232" i="96"/>
  <c r="P224" i="96"/>
  <c r="Q224" i="96"/>
  <c r="P216" i="96"/>
  <c r="Q216" i="96"/>
  <c r="P208" i="96"/>
  <c r="Q208" i="96"/>
  <c r="P200" i="96"/>
  <c r="Q200" i="96"/>
  <c r="P192" i="96"/>
  <c r="Q192" i="96"/>
  <c r="P184" i="96"/>
  <c r="Q184" i="96"/>
  <c r="P176" i="96"/>
  <c r="Q176" i="96"/>
  <c r="P168" i="96"/>
  <c r="Q168" i="96"/>
  <c r="P160" i="96"/>
  <c r="Q160" i="96"/>
  <c r="P152" i="96"/>
  <c r="Q152" i="96"/>
  <c r="P144" i="96"/>
  <c r="Q144" i="96"/>
  <c r="P136" i="96"/>
  <c r="Q136" i="96"/>
  <c r="P128" i="96"/>
  <c r="Q128" i="96"/>
  <c r="P120" i="96"/>
  <c r="Q120" i="96"/>
  <c r="P112" i="96"/>
  <c r="Q112" i="96"/>
  <c r="P104" i="96"/>
  <c r="Q104" i="96"/>
  <c r="P96" i="96"/>
  <c r="Q96" i="96"/>
  <c r="P88" i="96"/>
  <c r="Q88" i="96"/>
  <c r="P80" i="96"/>
  <c r="Q80" i="96"/>
  <c r="P72" i="96"/>
  <c r="Q72" i="96"/>
  <c r="P64" i="96"/>
  <c r="Q64" i="96"/>
  <c r="P56" i="96"/>
  <c r="Q56" i="96"/>
  <c r="P48" i="96"/>
  <c r="Q48" i="96"/>
  <c r="P16" i="96"/>
  <c r="Q16" i="96"/>
  <c r="P8" i="96"/>
  <c r="Q8" i="96"/>
  <c r="P645" i="96"/>
  <c r="Q645" i="96"/>
  <c r="P581" i="96"/>
  <c r="Q581" i="96"/>
  <c r="P517" i="96"/>
  <c r="Q517" i="96"/>
  <c r="P397" i="96"/>
  <c r="Q397" i="96"/>
  <c r="P333" i="96"/>
  <c r="Q333" i="96"/>
  <c r="P269" i="96"/>
  <c r="Q269" i="96"/>
  <c r="P221" i="96"/>
  <c r="Q221" i="96"/>
  <c r="P157" i="96"/>
  <c r="Q157" i="96"/>
  <c r="P77" i="96"/>
  <c r="Q77" i="96"/>
  <c r="P684" i="96"/>
  <c r="Q684" i="96"/>
  <c r="P628" i="96"/>
  <c r="Q628" i="96"/>
  <c r="P572" i="96"/>
  <c r="Q572" i="96"/>
  <c r="P516" i="96"/>
  <c r="Q516" i="96"/>
  <c r="P460" i="96"/>
  <c r="Q460" i="96"/>
  <c r="P404" i="96"/>
  <c r="Q404" i="96"/>
  <c r="P348" i="96"/>
  <c r="Q348" i="96"/>
  <c r="P292" i="96"/>
  <c r="Q292" i="96"/>
  <c r="P244" i="96"/>
  <c r="Q244" i="96"/>
  <c r="P196" i="96"/>
  <c r="Q196" i="96"/>
  <c r="P132" i="96"/>
  <c r="Q132" i="96"/>
  <c r="P76" i="96"/>
  <c r="Q76" i="96"/>
  <c r="P28" i="96"/>
  <c r="Q28" i="96"/>
  <c r="P667" i="96"/>
  <c r="Q667" i="96"/>
  <c r="P619" i="96"/>
  <c r="Q619" i="96"/>
  <c r="P571" i="96"/>
  <c r="Q571" i="96"/>
  <c r="P531" i="96"/>
  <c r="Q531" i="96"/>
  <c r="P483" i="96"/>
  <c r="Q483" i="96"/>
  <c r="P435" i="96"/>
  <c r="Q435" i="96"/>
  <c r="P379" i="96"/>
  <c r="Q379" i="96"/>
  <c r="P331" i="96"/>
  <c r="Q331" i="96"/>
  <c r="P283" i="96"/>
  <c r="Q283" i="96"/>
  <c r="P235" i="96"/>
  <c r="Q235" i="96"/>
  <c r="P187" i="96"/>
  <c r="Q187" i="96"/>
  <c r="P139" i="96"/>
  <c r="Q139" i="96"/>
  <c r="P99" i="96"/>
  <c r="Q99" i="96"/>
  <c r="P51" i="96"/>
  <c r="Q51" i="96"/>
  <c r="P330" i="96"/>
  <c r="Q330" i="96"/>
  <c r="P290" i="96"/>
  <c r="Q290" i="96"/>
  <c r="P250" i="96"/>
  <c r="Q250" i="96"/>
  <c r="P210" i="96"/>
  <c r="Q210" i="96"/>
  <c r="P170" i="96"/>
  <c r="Q170" i="96"/>
  <c r="P138" i="96"/>
  <c r="Q138" i="96"/>
  <c r="P98" i="96"/>
  <c r="Q98" i="96"/>
  <c r="P58" i="96"/>
  <c r="Q58" i="96"/>
  <c r="P5" i="96"/>
  <c r="Q5" i="96"/>
  <c r="P39" i="96"/>
  <c r="Q39" i="96"/>
  <c r="P31" i="96"/>
  <c r="Q31" i="96"/>
  <c r="P23" i="96"/>
  <c r="Q23" i="96"/>
  <c r="P15" i="96"/>
  <c r="Q15" i="96"/>
  <c r="P7" i="96"/>
  <c r="Q7" i="96"/>
  <c r="P661" i="96"/>
  <c r="Q661" i="96"/>
  <c r="P597" i="96"/>
  <c r="Q597" i="96"/>
  <c r="P533" i="96"/>
  <c r="Q533" i="96"/>
  <c r="P493" i="96"/>
  <c r="Q493" i="96"/>
  <c r="P429" i="96"/>
  <c r="Q429" i="96"/>
  <c r="P373" i="96"/>
  <c r="Q373" i="96"/>
  <c r="P309" i="96"/>
  <c r="Q309" i="96"/>
  <c r="P245" i="96"/>
  <c r="Q245" i="96"/>
  <c r="P181" i="96"/>
  <c r="Q181" i="96"/>
  <c r="P125" i="96"/>
  <c r="Q125" i="96"/>
  <c r="P69" i="96"/>
  <c r="Q69" i="96"/>
  <c r="P29" i="96"/>
  <c r="Q29" i="96"/>
  <c r="P660" i="96"/>
  <c r="Q660" i="96"/>
  <c r="P604" i="96"/>
  <c r="Q604" i="96"/>
  <c r="P556" i="96"/>
  <c r="Q556" i="96"/>
  <c r="P508" i="96"/>
  <c r="Q508" i="96"/>
  <c r="P452" i="96"/>
  <c r="Q452" i="96"/>
  <c r="P396" i="96"/>
  <c r="Q396" i="96"/>
  <c r="P340" i="96"/>
  <c r="Q340" i="96"/>
  <c r="P284" i="96"/>
  <c r="Q284" i="96"/>
  <c r="P228" i="96"/>
  <c r="Q228" i="96"/>
  <c r="P180" i="96"/>
  <c r="Q180" i="96"/>
  <c r="P124" i="96"/>
  <c r="Q124" i="96"/>
  <c r="P68" i="96"/>
  <c r="Q68" i="96"/>
  <c r="P675" i="96"/>
  <c r="Q675" i="96"/>
  <c r="P627" i="96"/>
  <c r="Q627" i="96"/>
  <c r="P579" i="96"/>
  <c r="Q579" i="96"/>
  <c r="P523" i="96"/>
  <c r="Q523" i="96"/>
  <c r="P475" i="96"/>
  <c r="Q475" i="96"/>
  <c r="P427" i="96"/>
  <c r="Q427" i="96"/>
  <c r="P387" i="96"/>
  <c r="Q387" i="96"/>
  <c r="P339" i="96"/>
  <c r="Q339" i="96"/>
  <c r="P291" i="96"/>
  <c r="Q291" i="96"/>
  <c r="F243" i="96"/>
  <c r="Q243" i="96"/>
  <c r="P203" i="96"/>
  <c r="Q203" i="96"/>
  <c r="P155" i="96"/>
  <c r="Q155" i="96"/>
  <c r="P107" i="96"/>
  <c r="Q107" i="96"/>
  <c r="P59" i="96"/>
  <c r="Q59" i="96"/>
  <c r="P27" i="96"/>
  <c r="Q27" i="96"/>
  <c r="P362" i="96"/>
  <c r="Q362" i="96"/>
  <c r="P322" i="96"/>
  <c r="Q322" i="96"/>
  <c r="P282" i="96"/>
  <c r="Q282" i="96"/>
  <c r="P242" i="96"/>
  <c r="Q242" i="96"/>
  <c r="P202" i="96"/>
  <c r="Q202" i="96"/>
  <c r="P154" i="96"/>
  <c r="Q154" i="96"/>
  <c r="P114" i="96"/>
  <c r="Q114" i="96"/>
  <c r="P82" i="96"/>
  <c r="Q82" i="96"/>
  <c r="P50" i="96"/>
  <c r="Q50" i="96"/>
  <c r="P18" i="96"/>
  <c r="Q18" i="96"/>
  <c r="P374" i="96"/>
  <c r="Q374" i="96"/>
  <c r="P366" i="96"/>
  <c r="Q366" i="96"/>
  <c r="P358" i="96"/>
  <c r="Q358" i="96"/>
  <c r="P350" i="96"/>
  <c r="Q350" i="96"/>
  <c r="P342" i="96"/>
  <c r="Q342" i="96"/>
  <c r="P334" i="96"/>
  <c r="Q334" i="96"/>
  <c r="P326" i="96"/>
  <c r="Q326" i="96"/>
  <c r="P318" i="96"/>
  <c r="Q318" i="96"/>
  <c r="P310" i="96"/>
  <c r="Q310" i="96"/>
  <c r="P302" i="96"/>
  <c r="Q302" i="96"/>
  <c r="P294" i="96"/>
  <c r="Q294" i="96"/>
  <c r="P286" i="96"/>
  <c r="Q286" i="96"/>
  <c r="P278" i="96"/>
  <c r="Q278" i="96"/>
  <c r="P270" i="96"/>
  <c r="Q270" i="96"/>
  <c r="P262" i="96"/>
  <c r="Q262" i="96"/>
  <c r="P254" i="96"/>
  <c r="Q254" i="96"/>
  <c r="P246" i="96"/>
  <c r="Q246" i="96"/>
  <c r="P238" i="96"/>
  <c r="Q238" i="96"/>
  <c r="P230" i="96"/>
  <c r="Q230" i="96"/>
  <c r="P222" i="96"/>
  <c r="Q222" i="96"/>
  <c r="P214" i="96"/>
  <c r="Q214" i="96"/>
  <c r="P206" i="96"/>
  <c r="Q206" i="96"/>
  <c r="P198" i="96"/>
  <c r="Q198" i="96"/>
  <c r="F190" i="96"/>
  <c r="Q190" i="96"/>
  <c r="F182" i="96"/>
  <c r="Q182" i="96"/>
  <c r="F174" i="96"/>
  <c r="Q174" i="96"/>
  <c r="P166" i="96"/>
  <c r="Q166" i="96"/>
  <c r="P158" i="96"/>
  <c r="Q158" i="96"/>
  <c r="P150" i="96"/>
  <c r="Q150" i="96"/>
  <c r="P142" i="96"/>
  <c r="Q142" i="96"/>
  <c r="P134" i="96"/>
  <c r="Q134" i="96"/>
  <c r="P126" i="96"/>
  <c r="Q126" i="96"/>
  <c r="P118" i="96"/>
  <c r="Q118" i="96"/>
  <c r="P110" i="96"/>
  <c r="Q110" i="96"/>
  <c r="F102" i="96"/>
  <c r="Q102" i="96"/>
  <c r="P94" i="96"/>
  <c r="Q94" i="96"/>
  <c r="P86" i="96"/>
  <c r="Q86" i="96"/>
  <c r="P78" i="96"/>
  <c r="Q78" i="96"/>
  <c r="P70" i="96"/>
  <c r="Q70" i="96"/>
  <c r="P62" i="96"/>
  <c r="Q62" i="96"/>
  <c r="P54" i="96"/>
  <c r="Q54" i="96"/>
  <c r="P46" i="96"/>
  <c r="Q46" i="96"/>
  <c r="P14" i="96"/>
  <c r="Q14" i="96"/>
  <c r="P637" i="96"/>
  <c r="Q637" i="96"/>
  <c r="P573" i="96"/>
  <c r="Q573" i="96"/>
  <c r="P413" i="96"/>
  <c r="Q413" i="96"/>
  <c r="P349" i="96"/>
  <c r="Q349" i="96"/>
  <c r="P277" i="96"/>
  <c r="Q277" i="96"/>
  <c r="P205" i="96"/>
  <c r="Q205" i="96"/>
  <c r="P149" i="96"/>
  <c r="Q149" i="96"/>
  <c r="P93" i="96"/>
  <c r="Q93" i="96"/>
  <c r="P37" i="96"/>
  <c r="Q37" i="96"/>
  <c r="F6" i="96"/>
  <c r="F14" i="96"/>
  <c r="F23" i="96"/>
  <c r="F34" i="96"/>
  <c r="F45" i="96"/>
  <c r="F56" i="96"/>
  <c r="F67" i="96"/>
  <c r="F77" i="96"/>
  <c r="F88" i="96"/>
  <c r="F99" i="96"/>
  <c r="F109" i="96"/>
  <c r="F120" i="96"/>
  <c r="F131" i="96"/>
  <c r="F141" i="96"/>
  <c r="F152" i="96"/>
  <c r="F163" i="96"/>
  <c r="F173" i="96"/>
  <c r="F184" i="96"/>
  <c r="F195" i="96"/>
  <c r="F205" i="96"/>
  <c r="F216" i="96"/>
  <c r="F227" i="96"/>
  <c r="F237" i="96"/>
  <c r="F248" i="96"/>
  <c r="F259" i="96"/>
  <c r="F269" i="96"/>
  <c r="F280" i="96"/>
  <c r="F291" i="96"/>
  <c r="F301" i="96"/>
  <c r="F312" i="96"/>
  <c r="F323" i="96"/>
  <c r="F333" i="96"/>
  <c r="F344" i="96"/>
  <c r="F355" i="96"/>
  <c r="F365" i="96"/>
  <c r="F381" i="96"/>
  <c r="F404" i="96"/>
  <c r="F427" i="96"/>
  <c r="F445" i="96"/>
  <c r="F668" i="96"/>
  <c r="F645" i="96"/>
  <c r="F627" i="96"/>
  <c r="F604" i="96"/>
  <c r="F581" i="96"/>
  <c r="F563" i="96"/>
  <c r="F540" i="96"/>
  <c r="F517" i="96"/>
  <c r="F499" i="96"/>
  <c r="F468" i="96"/>
  <c r="F7" i="96"/>
  <c r="F15" i="96"/>
  <c r="F25" i="96"/>
  <c r="F35" i="96"/>
  <c r="F46" i="96"/>
  <c r="F58" i="96"/>
  <c r="F68" i="96"/>
  <c r="F78" i="96"/>
  <c r="F90" i="96"/>
  <c r="F100" i="96"/>
  <c r="F110" i="96"/>
  <c r="F122" i="96"/>
  <c r="F132" i="96"/>
  <c r="F142" i="96"/>
  <c r="F154" i="96"/>
  <c r="F164" i="96"/>
  <c r="F186" i="96"/>
  <c r="F196" i="96"/>
  <c r="F206" i="96"/>
  <c r="F218" i="96"/>
  <c r="F228" i="96"/>
  <c r="F238" i="96"/>
  <c r="F250" i="96"/>
  <c r="F260" i="96"/>
  <c r="F270" i="96"/>
  <c r="F282" i="96"/>
  <c r="F292" i="96"/>
  <c r="F302" i="96"/>
  <c r="F314" i="96"/>
  <c r="F324" i="96"/>
  <c r="F334" i="96"/>
  <c r="F346" i="96"/>
  <c r="F356" i="96"/>
  <c r="F366" i="96"/>
  <c r="F387" i="96"/>
  <c r="F405" i="96"/>
  <c r="F428" i="96"/>
  <c r="F685" i="96"/>
  <c r="F667" i="96"/>
  <c r="F644" i="96"/>
  <c r="F621" i="96"/>
  <c r="F603" i="96"/>
  <c r="F580" i="96"/>
  <c r="F557" i="96"/>
  <c r="F539" i="96"/>
  <c r="F516" i="96"/>
  <c r="F493" i="96"/>
  <c r="F467" i="96"/>
  <c r="F8" i="96"/>
  <c r="F16" i="96"/>
  <c r="F26" i="96"/>
  <c r="F36" i="96"/>
  <c r="F48" i="96"/>
  <c r="F59" i="96"/>
  <c r="F69" i="96"/>
  <c r="F80" i="96"/>
  <c r="F91" i="96"/>
  <c r="F101" i="96"/>
  <c r="F112" i="96"/>
  <c r="F123" i="96"/>
  <c r="F133" i="96"/>
  <c r="F144" i="96"/>
  <c r="F155" i="96"/>
  <c r="F165" i="96"/>
  <c r="F176" i="96"/>
  <c r="F187" i="96"/>
  <c r="F197" i="96"/>
  <c r="F208" i="96"/>
  <c r="F219" i="96"/>
  <c r="F229" i="96"/>
  <c r="F240" i="96"/>
  <c r="F251" i="96"/>
  <c r="F261" i="96"/>
  <c r="F272" i="96"/>
  <c r="F283" i="96"/>
  <c r="F293" i="96"/>
  <c r="F304" i="96"/>
  <c r="F315" i="96"/>
  <c r="F325" i="96"/>
  <c r="F336" i="96"/>
  <c r="F347" i="96"/>
  <c r="F357" i="96"/>
  <c r="F371" i="96"/>
  <c r="F388" i="96"/>
  <c r="F411" i="96"/>
  <c r="F429" i="96"/>
  <c r="F684" i="96"/>
  <c r="F661" i="96"/>
  <c r="F643" i="96"/>
  <c r="F620" i="96"/>
  <c r="F597" i="96"/>
  <c r="F579" i="96"/>
  <c r="F556" i="96"/>
  <c r="F533" i="96"/>
  <c r="F515" i="96"/>
  <c r="F492" i="96"/>
  <c r="F460" i="96"/>
  <c r="P682" i="96"/>
  <c r="F682" i="96"/>
  <c r="P650" i="96"/>
  <c r="F650" i="96"/>
  <c r="P618" i="96"/>
  <c r="F618" i="96"/>
  <c r="P586" i="96"/>
  <c r="F586" i="96"/>
  <c r="P554" i="96"/>
  <c r="F554" i="96"/>
  <c r="P522" i="96"/>
  <c r="F522" i="96"/>
  <c r="P498" i="96"/>
  <c r="F498" i="96"/>
  <c r="P466" i="96"/>
  <c r="F466" i="96"/>
  <c r="P434" i="96"/>
  <c r="F434" i="96"/>
  <c r="P402" i="96"/>
  <c r="F402" i="96"/>
  <c r="P11" i="96"/>
  <c r="P665" i="96"/>
  <c r="F665" i="96"/>
  <c r="P633" i="96"/>
  <c r="F633" i="96"/>
  <c r="P593" i="96"/>
  <c r="F593" i="96"/>
  <c r="P569" i="96"/>
  <c r="F569" i="96"/>
  <c r="P537" i="96"/>
  <c r="F537" i="96"/>
  <c r="P505" i="96"/>
  <c r="F505" i="96"/>
  <c r="P473" i="96"/>
  <c r="F473" i="96"/>
  <c r="P441" i="96"/>
  <c r="F441" i="96"/>
  <c r="P409" i="96"/>
  <c r="F409" i="96"/>
  <c r="P377" i="96"/>
  <c r="F377" i="96"/>
  <c r="P345" i="96"/>
  <c r="F345" i="96"/>
  <c r="P313" i="96"/>
  <c r="F313" i="96"/>
  <c r="P233" i="96"/>
  <c r="F233" i="96"/>
  <c r="P201" i="96"/>
  <c r="F201" i="96"/>
  <c r="P169" i="96"/>
  <c r="F169" i="96"/>
  <c r="P137" i="96"/>
  <c r="F137" i="96"/>
  <c r="P105" i="96"/>
  <c r="F105" i="96"/>
  <c r="P81" i="96"/>
  <c r="F81" i="96"/>
  <c r="P680" i="96"/>
  <c r="F680" i="96"/>
  <c r="P656" i="96"/>
  <c r="F656" i="96"/>
  <c r="P640" i="96"/>
  <c r="F640" i="96"/>
  <c r="P616" i="96"/>
  <c r="F616" i="96"/>
  <c r="P600" i="96"/>
  <c r="F600" i="96"/>
  <c r="P584" i="96"/>
  <c r="F584" i="96"/>
  <c r="P568" i="96"/>
  <c r="F568" i="96"/>
  <c r="P552" i="96"/>
  <c r="F552" i="96"/>
  <c r="P528" i="96"/>
  <c r="F528" i="96"/>
  <c r="P512" i="96"/>
  <c r="F512" i="96"/>
  <c r="P496" i="96"/>
  <c r="F496" i="96"/>
  <c r="P480" i="96"/>
  <c r="F480" i="96"/>
  <c r="P464" i="96"/>
  <c r="F464" i="96"/>
  <c r="P448" i="96"/>
  <c r="F448" i="96"/>
  <c r="P432" i="96"/>
  <c r="F432" i="96"/>
  <c r="P416" i="96"/>
  <c r="F416" i="96"/>
  <c r="P408" i="96"/>
  <c r="F408" i="96"/>
  <c r="P392" i="96"/>
  <c r="F392" i="96"/>
  <c r="P376" i="96"/>
  <c r="F376" i="96"/>
  <c r="P32" i="96"/>
  <c r="F32" i="96"/>
  <c r="P671" i="96"/>
  <c r="F671" i="96"/>
  <c r="P647" i="96"/>
  <c r="F647" i="96"/>
  <c r="P623" i="96"/>
  <c r="F623" i="96"/>
  <c r="P599" i="96"/>
  <c r="F599" i="96"/>
  <c r="P575" i="96"/>
  <c r="F575" i="96"/>
  <c r="P551" i="96"/>
  <c r="F551" i="96"/>
  <c r="P527" i="96"/>
  <c r="F527" i="96"/>
  <c r="P503" i="96"/>
  <c r="F503" i="96"/>
  <c r="P479" i="96"/>
  <c r="F479" i="96"/>
  <c r="P447" i="96"/>
  <c r="F447" i="96"/>
  <c r="P423" i="96"/>
  <c r="F423" i="96"/>
  <c r="P399" i="96"/>
  <c r="F399" i="96"/>
  <c r="P375" i="96"/>
  <c r="F375" i="96"/>
  <c r="P351" i="96"/>
  <c r="F351" i="96"/>
  <c r="P327" i="96"/>
  <c r="F327" i="96"/>
  <c r="P303" i="96"/>
  <c r="F303" i="96"/>
  <c r="P287" i="96"/>
  <c r="F287" i="96"/>
  <c r="P255" i="96"/>
  <c r="F255" i="96"/>
  <c r="P239" i="96"/>
  <c r="F239" i="96"/>
  <c r="P223" i="96"/>
  <c r="F223" i="96"/>
  <c r="P199" i="96"/>
  <c r="F199" i="96"/>
  <c r="P183" i="96"/>
  <c r="F183" i="96"/>
  <c r="P167" i="96"/>
  <c r="F167" i="96"/>
  <c r="P143" i="96"/>
  <c r="F143" i="96"/>
  <c r="P127" i="96"/>
  <c r="F127" i="96"/>
  <c r="P111" i="96"/>
  <c r="F111" i="96"/>
  <c r="P79" i="96"/>
  <c r="F79" i="96"/>
  <c r="P63" i="96"/>
  <c r="F63" i="96"/>
  <c r="F9" i="96"/>
  <c r="F17" i="96"/>
  <c r="F27" i="96"/>
  <c r="F37" i="96"/>
  <c r="F50" i="96"/>
  <c r="F60" i="96"/>
  <c r="F70" i="96"/>
  <c r="F82" i="96"/>
  <c r="F92" i="96"/>
  <c r="F114" i="96"/>
  <c r="F124" i="96"/>
  <c r="F134" i="96"/>
  <c r="F146" i="96"/>
  <c r="F156" i="96"/>
  <c r="F166" i="96"/>
  <c r="F178" i="96"/>
  <c r="F188" i="96"/>
  <c r="F198" i="96"/>
  <c r="F210" i="96"/>
  <c r="F220" i="96"/>
  <c r="F230" i="96"/>
  <c r="F242" i="96"/>
  <c r="F262" i="96"/>
  <c r="F274" i="96"/>
  <c r="F284" i="96"/>
  <c r="F294" i="96"/>
  <c r="F306" i="96"/>
  <c r="F316" i="96"/>
  <c r="F326" i="96"/>
  <c r="F338" i="96"/>
  <c r="F348" i="96"/>
  <c r="F358" i="96"/>
  <c r="F372" i="96"/>
  <c r="F389" i="96"/>
  <c r="F412" i="96"/>
  <c r="F435" i="96"/>
  <c r="F683" i="96"/>
  <c r="F660" i="96"/>
  <c r="F637" i="96"/>
  <c r="F619" i="96"/>
  <c r="F596" i="96"/>
  <c r="F573" i="96"/>
  <c r="F555" i="96"/>
  <c r="F532" i="96"/>
  <c r="F509" i="96"/>
  <c r="F491" i="96"/>
  <c r="F459" i="96"/>
  <c r="P666" i="96"/>
  <c r="F666" i="96"/>
  <c r="P634" i="96"/>
  <c r="F634" i="96"/>
  <c r="P610" i="96"/>
  <c r="F610" i="96"/>
  <c r="P578" i="96"/>
  <c r="F578" i="96"/>
  <c r="P546" i="96"/>
  <c r="F546" i="96"/>
  <c r="P514" i="96"/>
  <c r="F514" i="96"/>
  <c r="P482" i="96"/>
  <c r="F482" i="96"/>
  <c r="P450" i="96"/>
  <c r="F450" i="96"/>
  <c r="P418" i="96"/>
  <c r="F418" i="96"/>
  <c r="P386" i="96"/>
  <c r="F386" i="96"/>
  <c r="P681" i="96"/>
  <c r="F681" i="96"/>
  <c r="P649" i="96"/>
  <c r="F649" i="96"/>
  <c r="P617" i="96"/>
  <c r="F617" i="96"/>
  <c r="P585" i="96"/>
  <c r="F585" i="96"/>
  <c r="P553" i="96"/>
  <c r="F553" i="96"/>
  <c r="P521" i="96"/>
  <c r="F521" i="96"/>
  <c r="P489" i="96"/>
  <c r="F489" i="96"/>
  <c r="P457" i="96"/>
  <c r="F457" i="96"/>
  <c r="P417" i="96"/>
  <c r="F417" i="96"/>
  <c r="P385" i="96"/>
  <c r="F385" i="96"/>
  <c r="P353" i="96"/>
  <c r="F353" i="96"/>
  <c r="P321" i="96"/>
  <c r="F321" i="96"/>
  <c r="P289" i="96"/>
  <c r="F289" i="96"/>
  <c r="P257" i="96"/>
  <c r="F257" i="96"/>
  <c r="P225" i="96"/>
  <c r="F225" i="96"/>
  <c r="P193" i="96"/>
  <c r="F193" i="96"/>
  <c r="P161" i="96"/>
  <c r="F161" i="96"/>
  <c r="P129" i="96"/>
  <c r="F129" i="96"/>
  <c r="P97" i="96"/>
  <c r="F97" i="96"/>
  <c r="P65" i="96"/>
  <c r="F65" i="96"/>
  <c r="P49" i="96"/>
  <c r="F49" i="96"/>
  <c r="P672" i="96"/>
  <c r="F672" i="96"/>
  <c r="P648" i="96"/>
  <c r="F648" i="96"/>
  <c r="P624" i="96"/>
  <c r="F624" i="96"/>
  <c r="P608" i="96"/>
  <c r="F608" i="96"/>
  <c r="P592" i="96"/>
  <c r="F592" i="96"/>
  <c r="P576" i="96"/>
  <c r="F576" i="96"/>
  <c r="P560" i="96"/>
  <c r="F560" i="96"/>
  <c r="P536" i="96"/>
  <c r="F536" i="96"/>
  <c r="P520" i="96"/>
  <c r="F520" i="96"/>
  <c r="P504" i="96"/>
  <c r="F504" i="96"/>
  <c r="P488" i="96"/>
  <c r="F488" i="96"/>
  <c r="P472" i="96"/>
  <c r="F472" i="96"/>
  <c r="P456" i="96"/>
  <c r="F456" i="96"/>
  <c r="P440" i="96"/>
  <c r="F440" i="96"/>
  <c r="P424" i="96"/>
  <c r="F424" i="96"/>
  <c r="P400" i="96"/>
  <c r="F400" i="96"/>
  <c r="P384" i="96"/>
  <c r="F384" i="96"/>
  <c r="P368" i="96"/>
  <c r="F368" i="96"/>
  <c r="P40" i="96"/>
  <c r="F40" i="96"/>
  <c r="P24" i="96"/>
  <c r="F24" i="96"/>
  <c r="P687" i="96"/>
  <c r="F687" i="96"/>
  <c r="P663" i="96"/>
  <c r="F663" i="96"/>
  <c r="P639" i="96"/>
  <c r="F639" i="96"/>
  <c r="P615" i="96"/>
  <c r="F615" i="96"/>
  <c r="P591" i="96"/>
  <c r="F591" i="96"/>
  <c r="P567" i="96"/>
  <c r="F567" i="96"/>
  <c r="P543" i="96"/>
  <c r="F543" i="96"/>
  <c r="P519" i="96"/>
  <c r="F519" i="96"/>
  <c r="P495" i="96"/>
  <c r="F495" i="96"/>
  <c r="P471" i="96"/>
  <c r="F471" i="96"/>
  <c r="P455" i="96"/>
  <c r="F455" i="96"/>
  <c r="P431" i="96"/>
  <c r="F431" i="96"/>
  <c r="P407" i="96"/>
  <c r="F407" i="96"/>
  <c r="P383" i="96"/>
  <c r="F383" i="96"/>
  <c r="P359" i="96"/>
  <c r="F359" i="96"/>
  <c r="P335" i="96"/>
  <c r="F335" i="96"/>
  <c r="P311" i="96"/>
  <c r="F311" i="96"/>
  <c r="P271" i="96"/>
  <c r="F271" i="96"/>
  <c r="P215" i="96"/>
  <c r="F215" i="96"/>
  <c r="P151" i="96"/>
  <c r="F151" i="96"/>
  <c r="P87" i="96"/>
  <c r="F87" i="96"/>
  <c r="P47" i="96"/>
  <c r="F47" i="96"/>
  <c r="G5" i="96"/>
  <c r="P686" i="96"/>
  <c r="F686" i="96"/>
  <c r="P670" i="96"/>
  <c r="F670" i="96"/>
  <c r="P646" i="96"/>
  <c r="F646" i="96"/>
  <c r="P630" i="96"/>
  <c r="F630" i="96"/>
  <c r="P614" i="96"/>
  <c r="F614" i="96"/>
  <c r="P598" i="96"/>
  <c r="F598" i="96"/>
  <c r="P582" i="96"/>
  <c r="F582" i="96"/>
  <c r="P566" i="96"/>
  <c r="F566" i="96"/>
  <c r="P550" i="96"/>
  <c r="F550" i="96"/>
  <c r="P534" i="96"/>
  <c r="F534" i="96"/>
  <c r="P518" i="96"/>
  <c r="F518" i="96"/>
  <c r="P502" i="96"/>
  <c r="F502" i="96"/>
  <c r="P486" i="96"/>
  <c r="F486" i="96"/>
  <c r="P470" i="96"/>
  <c r="F470" i="96"/>
  <c r="P454" i="96"/>
  <c r="F454" i="96"/>
  <c r="P438" i="96"/>
  <c r="F438" i="96"/>
  <c r="P422" i="96"/>
  <c r="F422" i="96"/>
  <c r="P406" i="96"/>
  <c r="F406" i="96"/>
  <c r="P390" i="96"/>
  <c r="F390" i="96"/>
  <c r="P382" i="96"/>
  <c r="F382" i="96"/>
  <c r="P38" i="96"/>
  <c r="F38" i="96"/>
  <c r="P22" i="96"/>
  <c r="F22" i="96"/>
  <c r="F10" i="96"/>
  <c r="F18" i="96"/>
  <c r="F28" i="96"/>
  <c r="F39" i="96"/>
  <c r="F51" i="96"/>
  <c r="F61" i="96"/>
  <c r="F72" i="96"/>
  <c r="F83" i="96"/>
  <c r="F93" i="96"/>
  <c r="F104" i="96"/>
  <c r="F115" i="96"/>
  <c r="F125" i="96"/>
  <c r="F136" i="96"/>
  <c r="F147" i="96"/>
  <c r="F157" i="96"/>
  <c r="F168" i="96"/>
  <c r="F179" i="96"/>
  <c r="F189" i="96"/>
  <c r="F200" i="96"/>
  <c r="F211" i="96"/>
  <c r="F221" i="96"/>
  <c r="F232" i="96"/>
  <c r="F253" i="96"/>
  <c r="F264" i="96"/>
  <c r="F275" i="96"/>
  <c r="F285" i="96"/>
  <c r="F296" i="96"/>
  <c r="F307" i="96"/>
  <c r="F317" i="96"/>
  <c r="F328" i="96"/>
  <c r="F339" i="96"/>
  <c r="F349" i="96"/>
  <c r="F360" i="96"/>
  <c r="F373" i="96"/>
  <c r="F395" i="96"/>
  <c r="F413" i="96"/>
  <c r="F436" i="96"/>
  <c r="F677" i="96"/>
  <c r="F659" i="96"/>
  <c r="F636" i="96"/>
  <c r="F613" i="96"/>
  <c r="F595" i="96"/>
  <c r="F572" i="96"/>
  <c r="F549" i="96"/>
  <c r="F531" i="96"/>
  <c r="F508" i="96"/>
  <c r="F484" i="96"/>
  <c r="F452" i="96"/>
  <c r="P674" i="96"/>
  <c r="F674" i="96"/>
  <c r="P642" i="96"/>
  <c r="F642" i="96"/>
  <c r="P602" i="96"/>
  <c r="F602" i="96"/>
  <c r="P570" i="96"/>
  <c r="F570" i="96"/>
  <c r="P538" i="96"/>
  <c r="F538" i="96"/>
  <c r="P506" i="96"/>
  <c r="F506" i="96"/>
  <c r="P474" i="96"/>
  <c r="F474" i="96"/>
  <c r="P442" i="96"/>
  <c r="F442" i="96"/>
  <c r="P410" i="96"/>
  <c r="F410" i="96"/>
  <c r="P378" i="96"/>
  <c r="F378" i="96"/>
  <c r="P673" i="96"/>
  <c r="F673" i="96"/>
  <c r="P641" i="96"/>
  <c r="F641" i="96"/>
  <c r="P609" i="96"/>
  <c r="F609" i="96"/>
  <c r="P561" i="96"/>
  <c r="F561" i="96"/>
  <c r="P529" i="96"/>
  <c r="F529" i="96"/>
  <c r="P497" i="96"/>
  <c r="F497" i="96"/>
  <c r="P465" i="96"/>
  <c r="F465" i="96"/>
  <c r="P433" i="96"/>
  <c r="F433" i="96"/>
  <c r="P401" i="96"/>
  <c r="F401" i="96"/>
  <c r="P369" i="96"/>
  <c r="F369" i="96"/>
  <c r="P337" i="96"/>
  <c r="F337" i="96"/>
  <c r="P305" i="96"/>
  <c r="F305" i="96"/>
  <c r="P281" i="96"/>
  <c r="F281" i="96"/>
  <c r="P249" i="96"/>
  <c r="F249" i="96"/>
  <c r="P209" i="96"/>
  <c r="F209" i="96"/>
  <c r="P177" i="96"/>
  <c r="F177" i="96"/>
  <c r="P145" i="96"/>
  <c r="F145" i="96"/>
  <c r="P113" i="96"/>
  <c r="F113" i="96"/>
  <c r="P73" i="96"/>
  <c r="F73" i="96"/>
  <c r="P688" i="96"/>
  <c r="F688" i="96"/>
  <c r="P664" i="96"/>
  <c r="F664" i="96"/>
  <c r="P632" i="96"/>
  <c r="F632" i="96"/>
  <c r="P544" i="96"/>
  <c r="F544" i="96"/>
  <c r="P679" i="96"/>
  <c r="F679" i="96"/>
  <c r="P655" i="96"/>
  <c r="F655" i="96"/>
  <c r="P631" i="96"/>
  <c r="F631" i="96"/>
  <c r="P607" i="96"/>
  <c r="F607" i="96"/>
  <c r="P583" i="96"/>
  <c r="F583" i="96"/>
  <c r="P559" i="96"/>
  <c r="F559" i="96"/>
  <c r="P535" i="96"/>
  <c r="F535" i="96"/>
  <c r="P511" i="96"/>
  <c r="F511" i="96"/>
  <c r="P487" i="96"/>
  <c r="F487" i="96"/>
  <c r="P463" i="96"/>
  <c r="F463" i="96"/>
  <c r="P439" i="96"/>
  <c r="F439" i="96"/>
  <c r="P415" i="96"/>
  <c r="F415" i="96"/>
  <c r="P391" i="96"/>
  <c r="F391" i="96"/>
  <c r="P367" i="96"/>
  <c r="F367" i="96"/>
  <c r="P343" i="96"/>
  <c r="F343" i="96"/>
  <c r="P319" i="96"/>
  <c r="F319" i="96"/>
  <c r="P295" i="96"/>
  <c r="F295" i="96"/>
  <c r="P279" i="96"/>
  <c r="F279" i="96"/>
  <c r="P263" i="96"/>
  <c r="F263" i="96"/>
  <c r="P247" i="96"/>
  <c r="F247" i="96"/>
  <c r="P231" i="96"/>
  <c r="F231" i="96"/>
  <c r="P207" i="96"/>
  <c r="F207" i="96"/>
  <c r="P191" i="96"/>
  <c r="F191" i="96"/>
  <c r="P175" i="96"/>
  <c r="F175" i="96"/>
  <c r="P159" i="96"/>
  <c r="F159" i="96"/>
  <c r="P135" i="96"/>
  <c r="F135" i="96"/>
  <c r="P119" i="96"/>
  <c r="F119" i="96"/>
  <c r="P103" i="96"/>
  <c r="F103" i="96"/>
  <c r="P95" i="96"/>
  <c r="F95" i="96"/>
  <c r="P71" i="96"/>
  <c r="F71" i="96"/>
  <c r="P55" i="96"/>
  <c r="F55" i="96"/>
  <c r="P678" i="96"/>
  <c r="F678" i="96"/>
  <c r="P662" i="96"/>
  <c r="F662" i="96"/>
  <c r="P654" i="96"/>
  <c r="F654" i="96"/>
  <c r="P638" i="96"/>
  <c r="F638" i="96"/>
  <c r="P622" i="96"/>
  <c r="F622" i="96"/>
  <c r="P606" i="96"/>
  <c r="F606" i="96"/>
  <c r="P590" i="96"/>
  <c r="F590" i="96"/>
  <c r="P574" i="96"/>
  <c r="F574" i="96"/>
  <c r="P558" i="96"/>
  <c r="F558" i="96"/>
  <c r="P542" i="96"/>
  <c r="F542" i="96"/>
  <c r="P526" i="96"/>
  <c r="F526" i="96"/>
  <c r="P510" i="96"/>
  <c r="F510" i="96"/>
  <c r="P494" i="96"/>
  <c r="F494" i="96"/>
  <c r="P478" i="96"/>
  <c r="F478" i="96"/>
  <c r="P462" i="96"/>
  <c r="F462" i="96"/>
  <c r="P446" i="96"/>
  <c r="F446" i="96"/>
  <c r="P430" i="96"/>
  <c r="F430" i="96"/>
  <c r="P414" i="96"/>
  <c r="F414" i="96"/>
  <c r="P398" i="96"/>
  <c r="F398" i="96"/>
  <c r="P30" i="96"/>
  <c r="F30" i="96"/>
  <c r="P485" i="96"/>
  <c r="F485" i="96"/>
  <c r="P477" i="96"/>
  <c r="F477" i="96"/>
  <c r="P469" i="96"/>
  <c r="F469" i="96"/>
  <c r="P461" i="96"/>
  <c r="F461" i="96"/>
  <c r="P453" i="96"/>
  <c r="F453" i="96"/>
  <c r="F19" i="96"/>
  <c r="F29" i="96"/>
  <c r="F41" i="96"/>
  <c r="F52" i="96"/>
  <c r="F62" i="96"/>
  <c r="F74" i="96"/>
  <c r="F84" i="96"/>
  <c r="F94" i="96"/>
  <c r="F106" i="96"/>
  <c r="F116" i="96"/>
  <c r="F126" i="96"/>
  <c r="F138" i="96"/>
  <c r="F148" i="96"/>
  <c r="F158" i="96"/>
  <c r="F170" i="96"/>
  <c r="F180" i="96"/>
  <c r="F202" i="96"/>
  <c r="F212" i="96"/>
  <c r="F222" i="96"/>
  <c r="F234" i="96"/>
  <c r="F244" i="96"/>
  <c r="F254" i="96"/>
  <c r="F266" i="96"/>
  <c r="F276" i="96"/>
  <c r="F286" i="96"/>
  <c r="F298" i="96"/>
  <c r="F308" i="96"/>
  <c r="F318" i="96"/>
  <c r="F330" i="96"/>
  <c r="F340" i="96"/>
  <c r="F350" i="96"/>
  <c r="F362" i="96"/>
  <c r="F374" i="96"/>
  <c r="F396" i="96"/>
  <c r="F419" i="96"/>
  <c r="F437" i="96"/>
  <c r="F676" i="96"/>
  <c r="F653" i="96"/>
  <c r="F635" i="96"/>
  <c r="F612" i="96"/>
  <c r="F589" i="96"/>
  <c r="F571" i="96"/>
  <c r="F548" i="96"/>
  <c r="F525" i="96"/>
  <c r="F507" i="96"/>
  <c r="F483" i="96"/>
  <c r="F451" i="96"/>
  <c r="P690" i="96"/>
  <c r="F690" i="96"/>
  <c r="P658" i="96"/>
  <c r="F658" i="96"/>
  <c r="P626" i="96"/>
  <c r="F626" i="96"/>
  <c r="P594" i="96"/>
  <c r="F594" i="96"/>
  <c r="P562" i="96"/>
  <c r="F562" i="96"/>
  <c r="P530" i="96"/>
  <c r="F530" i="96"/>
  <c r="P490" i="96"/>
  <c r="F490" i="96"/>
  <c r="P458" i="96"/>
  <c r="F458" i="96"/>
  <c r="P426" i="96"/>
  <c r="F426" i="96"/>
  <c r="P394" i="96"/>
  <c r="F394" i="96"/>
  <c r="P370" i="96"/>
  <c r="F370" i="96"/>
  <c r="P689" i="96"/>
  <c r="F689" i="96"/>
  <c r="P657" i="96"/>
  <c r="F657" i="96"/>
  <c r="P625" i="96"/>
  <c r="F625" i="96"/>
  <c r="P601" i="96"/>
  <c r="F601" i="96"/>
  <c r="P577" i="96"/>
  <c r="F577" i="96"/>
  <c r="P545" i="96"/>
  <c r="F545" i="96"/>
  <c r="P513" i="96"/>
  <c r="F513" i="96"/>
  <c r="P481" i="96"/>
  <c r="F481" i="96"/>
  <c r="P449" i="96"/>
  <c r="F449" i="96"/>
  <c r="P425" i="96"/>
  <c r="F425" i="96"/>
  <c r="P393" i="96"/>
  <c r="F393" i="96"/>
  <c r="P361" i="96"/>
  <c r="F361" i="96"/>
  <c r="P329" i="96"/>
  <c r="F329" i="96"/>
  <c r="P297" i="96"/>
  <c r="F297" i="96"/>
  <c r="P273" i="96"/>
  <c r="F273" i="96"/>
  <c r="P241" i="96"/>
  <c r="F241" i="96"/>
  <c r="P217" i="96"/>
  <c r="F217" i="96"/>
  <c r="P185" i="96"/>
  <c r="F185" i="96"/>
  <c r="P153" i="96"/>
  <c r="F153" i="96"/>
  <c r="P121" i="96"/>
  <c r="F121" i="96"/>
  <c r="P89" i="96"/>
  <c r="F89" i="96"/>
  <c r="P57" i="96"/>
  <c r="F57" i="96"/>
  <c r="F12" i="96"/>
  <c r="F20" i="96"/>
  <c r="F31" i="96"/>
  <c r="F43" i="96"/>
  <c r="F53" i="96"/>
  <c r="F64" i="96"/>
  <c r="F75" i="96"/>
  <c r="F85" i="96"/>
  <c r="F96" i="96"/>
  <c r="F107" i="96"/>
  <c r="F117" i="96"/>
  <c r="F128" i="96"/>
  <c r="F139" i="96"/>
  <c r="F149" i="96"/>
  <c r="F160" i="96"/>
  <c r="F171" i="96"/>
  <c r="F181" i="96"/>
  <c r="F192" i="96"/>
  <c r="F203" i="96"/>
  <c r="F213" i="96"/>
  <c r="F224" i="96"/>
  <c r="F235" i="96"/>
  <c r="F245" i="96"/>
  <c r="F256" i="96"/>
  <c r="F267" i="96"/>
  <c r="F277" i="96"/>
  <c r="F288" i="96"/>
  <c r="F299" i="96"/>
  <c r="F309" i="96"/>
  <c r="F320" i="96"/>
  <c r="F331" i="96"/>
  <c r="F341" i="96"/>
  <c r="F352" i="96"/>
  <c r="F363" i="96"/>
  <c r="F379" i="96"/>
  <c r="F397" i="96"/>
  <c r="F420" i="96"/>
  <c r="F443" i="96"/>
  <c r="F675" i="96"/>
  <c r="F652" i="96"/>
  <c r="F629" i="96"/>
  <c r="F611" i="96"/>
  <c r="F588" i="96"/>
  <c r="F565" i="96"/>
  <c r="F547" i="96"/>
  <c r="F524" i="96"/>
  <c r="F501" i="96"/>
  <c r="F476" i="96"/>
  <c r="F5" i="96"/>
  <c r="F13" i="96"/>
  <c r="F21" i="96"/>
  <c r="F33" i="96"/>
  <c r="F44" i="96"/>
  <c r="F54" i="96"/>
  <c r="F66" i="96"/>
  <c r="F76" i="96"/>
  <c r="F86" i="96"/>
  <c r="F98" i="96"/>
  <c r="F108" i="96"/>
  <c r="F118" i="96"/>
  <c r="F130" i="96"/>
  <c r="F140" i="96"/>
  <c r="F150" i="96"/>
  <c r="F162" i="96"/>
  <c r="F172" i="96"/>
  <c r="F194" i="96"/>
  <c r="F204" i="96"/>
  <c r="F214" i="96"/>
  <c r="F226" i="96"/>
  <c r="F236" i="96"/>
  <c r="F246" i="96"/>
  <c r="F268" i="96"/>
  <c r="F278" i="96"/>
  <c r="F290" i="96"/>
  <c r="F300" i="96"/>
  <c r="F310" i="96"/>
  <c r="F322" i="96"/>
  <c r="F332" i="96"/>
  <c r="F342" i="96"/>
  <c r="F354" i="96"/>
  <c r="F364" i="96"/>
  <c r="F380" i="96"/>
  <c r="F403" i="96"/>
  <c r="F421" i="96"/>
  <c r="F444" i="96"/>
  <c r="F669" i="96"/>
  <c r="F651" i="96"/>
  <c r="F628" i="96"/>
  <c r="F605" i="96"/>
  <c r="F587" i="96"/>
  <c r="F564" i="96"/>
  <c r="F541" i="96"/>
  <c r="F523" i="96"/>
  <c r="F500" i="96"/>
  <c r="F475" i="96"/>
  <c r="F42" i="96"/>
  <c r="P102" i="96"/>
  <c r="P252" i="96"/>
  <c r="P182" i="96"/>
  <c r="P243" i="96"/>
  <c r="P174" i="96"/>
  <c r="P258" i="96"/>
  <c r="P265" i="96"/>
  <c r="P190" i="96"/>
  <c r="S24" i="97" l="1"/>
  <c r="D27" i="97" s="1"/>
  <c r="I18" i="97" l="1"/>
  <c r="I19" i="97" s="1"/>
  <c r="D29" i="97"/>
  <c r="E5" i="91" l="1"/>
  <c r="E6" i="91"/>
  <c r="E7" i="91"/>
  <c r="E8" i="91"/>
  <c r="E9" i="91"/>
  <c r="E10" i="91"/>
  <c r="E11" i="91"/>
  <c r="E12" i="91"/>
  <c r="E13" i="91"/>
  <c r="E14" i="91"/>
  <c r="E15" i="91"/>
  <c r="E16" i="91"/>
  <c r="E17" i="91"/>
  <c r="E18" i="91"/>
  <c r="E19" i="91"/>
  <c r="E20" i="91"/>
  <c r="E21" i="91"/>
  <c r="E22" i="91"/>
  <c r="E23" i="91"/>
  <c r="E24" i="91"/>
  <c r="E25" i="91"/>
  <c r="E26" i="91"/>
  <c r="E27" i="91"/>
  <c r="E28" i="91"/>
  <c r="E29" i="91"/>
  <c r="E30" i="91"/>
  <c r="E31" i="91"/>
  <c r="E32" i="91"/>
  <c r="E33" i="91"/>
  <c r="E34" i="91"/>
  <c r="E35" i="91"/>
  <c r="E36" i="91"/>
  <c r="E37" i="91"/>
  <c r="E38" i="91"/>
  <c r="E39" i="91"/>
  <c r="E40" i="91"/>
  <c r="E41" i="91"/>
  <c r="E42" i="91"/>
  <c r="E43" i="91"/>
  <c r="E44" i="91"/>
  <c r="E45" i="91"/>
  <c r="E46" i="91"/>
  <c r="E47" i="91"/>
  <c r="E48" i="91"/>
  <c r="E49" i="91"/>
  <c r="E50" i="91"/>
  <c r="E51" i="91"/>
  <c r="E52" i="91"/>
  <c r="E53" i="91"/>
  <c r="E54" i="91"/>
  <c r="E55" i="91"/>
  <c r="E56" i="91"/>
  <c r="E57" i="91"/>
  <c r="E58" i="91"/>
  <c r="E59" i="91"/>
  <c r="E60" i="91"/>
  <c r="E61" i="91"/>
  <c r="E62" i="91"/>
  <c r="E63" i="91"/>
  <c r="E64" i="91"/>
  <c r="E65" i="91"/>
  <c r="E66" i="91"/>
  <c r="E67" i="91"/>
  <c r="E68" i="91"/>
  <c r="E69" i="91"/>
  <c r="E70" i="91"/>
  <c r="E71" i="91"/>
  <c r="E72" i="91"/>
  <c r="E73" i="91"/>
  <c r="E74" i="91"/>
  <c r="E75" i="91"/>
  <c r="E76" i="91"/>
  <c r="E77" i="91"/>
  <c r="E78" i="91"/>
  <c r="E79" i="91"/>
  <c r="E80" i="91"/>
  <c r="E81" i="91"/>
  <c r="E82" i="91"/>
  <c r="E83" i="91"/>
  <c r="E84" i="91"/>
  <c r="E85" i="91"/>
  <c r="E86" i="91"/>
  <c r="E87" i="91"/>
  <c r="E88" i="91"/>
  <c r="E89" i="91"/>
  <c r="E90" i="91"/>
  <c r="E91" i="91"/>
  <c r="E92" i="91"/>
  <c r="E93" i="91"/>
  <c r="E94" i="91"/>
  <c r="E95" i="91"/>
  <c r="E96" i="91"/>
  <c r="E97" i="91"/>
  <c r="E98" i="91"/>
  <c r="E99" i="91"/>
  <c r="E100" i="91"/>
  <c r="E101" i="91"/>
  <c r="E102" i="91"/>
  <c r="E103" i="91"/>
  <c r="E104" i="91"/>
  <c r="E105" i="91"/>
  <c r="E106" i="91"/>
  <c r="E107" i="91"/>
  <c r="E108" i="91"/>
  <c r="E109" i="91"/>
  <c r="E110" i="91"/>
  <c r="E111" i="91"/>
  <c r="E112" i="91"/>
  <c r="E113" i="91"/>
  <c r="E114" i="91"/>
  <c r="E115" i="91"/>
  <c r="E116" i="91"/>
  <c r="E117" i="91"/>
  <c r="E118" i="91"/>
  <c r="E119" i="91"/>
  <c r="E120" i="91"/>
  <c r="E121" i="91"/>
  <c r="E122" i="91"/>
  <c r="E123" i="91"/>
  <c r="E124" i="91"/>
  <c r="E125" i="91"/>
  <c r="E126" i="91"/>
  <c r="E127" i="91"/>
  <c r="E128" i="91"/>
  <c r="E129" i="91"/>
  <c r="E130" i="91"/>
  <c r="E131" i="91"/>
  <c r="E132" i="91"/>
  <c r="E133" i="91"/>
  <c r="E134" i="91"/>
  <c r="E135" i="91"/>
  <c r="E136" i="91"/>
  <c r="E137" i="91"/>
  <c r="E138" i="91"/>
  <c r="E139" i="91"/>
  <c r="E140" i="91"/>
  <c r="E141" i="91"/>
  <c r="E142" i="91"/>
  <c r="E143" i="91"/>
  <c r="E144" i="91"/>
  <c r="E145" i="91"/>
  <c r="E146" i="91"/>
  <c r="E147" i="91"/>
  <c r="E148" i="91"/>
  <c r="E149" i="91"/>
  <c r="E150" i="91"/>
  <c r="E151" i="91"/>
  <c r="E152" i="91"/>
  <c r="E153" i="91"/>
  <c r="E154" i="91"/>
  <c r="E155" i="91"/>
  <c r="E156" i="91"/>
  <c r="E157" i="91"/>
  <c r="E158" i="91"/>
  <c r="E159" i="91"/>
  <c r="E160" i="91"/>
  <c r="E161" i="91"/>
  <c r="E162" i="91"/>
  <c r="E163" i="91"/>
  <c r="E164" i="91"/>
  <c r="E165" i="91"/>
  <c r="E166" i="91"/>
  <c r="E167" i="91"/>
  <c r="E168" i="91"/>
  <c r="E169" i="91"/>
  <c r="E170" i="91"/>
  <c r="E171" i="91"/>
  <c r="E172" i="91"/>
  <c r="E173" i="91"/>
  <c r="E174" i="91"/>
  <c r="E175" i="91"/>
  <c r="E176" i="91"/>
  <c r="E177" i="91"/>
  <c r="E178" i="91"/>
  <c r="E179" i="91"/>
  <c r="E180" i="91"/>
  <c r="E181" i="91"/>
  <c r="E182" i="91"/>
  <c r="E183" i="91"/>
  <c r="E184" i="91"/>
  <c r="E185" i="91"/>
  <c r="E186" i="91"/>
  <c r="E187" i="91"/>
  <c r="E188" i="91"/>
  <c r="E189" i="91"/>
  <c r="E190" i="91"/>
  <c r="E191" i="91"/>
  <c r="E192" i="91"/>
  <c r="E193" i="91"/>
  <c r="E194" i="91"/>
  <c r="E195" i="91"/>
  <c r="E196" i="91"/>
  <c r="E197" i="91"/>
  <c r="E198" i="91"/>
  <c r="E199" i="91"/>
  <c r="E200" i="91"/>
  <c r="E201" i="91"/>
  <c r="E202" i="91"/>
  <c r="E203" i="91"/>
  <c r="E204" i="91"/>
  <c r="E205" i="91"/>
  <c r="E206" i="91"/>
  <c r="E207" i="91"/>
  <c r="E208" i="91"/>
  <c r="E209" i="91"/>
  <c r="E210" i="91"/>
  <c r="E211" i="91"/>
  <c r="E212" i="91"/>
  <c r="E213" i="91"/>
  <c r="E214" i="91"/>
  <c r="E215" i="91"/>
  <c r="E216" i="91"/>
  <c r="E217" i="91"/>
  <c r="E218" i="91"/>
  <c r="E219" i="91"/>
  <c r="E220" i="91"/>
  <c r="E221" i="91"/>
  <c r="E222" i="91"/>
  <c r="E223" i="91"/>
  <c r="E224" i="91"/>
  <c r="E225" i="91"/>
  <c r="E226" i="91"/>
  <c r="E227" i="91"/>
  <c r="E228" i="91"/>
  <c r="E229" i="91"/>
  <c r="E230" i="91"/>
  <c r="E231" i="91"/>
  <c r="E232" i="91"/>
  <c r="E233" i="91"/>
  <c r="E234" i="91"/>
  <c r="E235" i="91"/>
  <c r="E236" i="91"/>
  <c r="E237" i="91"/>
  <c r="E238" i="91"/>
  <c r="E239" i="91"/>
  <c r="E240" i="91"/>
  <c r="E241" i="91"/>
  <c r="E242" i="91"/>
  <c r="E243" i="91"/>
  <c r="E244" i="91"/>
  <c r="E245" i="91"/>
  <c r="E246" i="91"/>
  <c r="E247" i="91"/>
  <c r="E248" i="91"/>
  <c r="E249" i="91"/>
  <c r="E250" i="91"/>
  <c r="E251" i="91"/>
  <c r="E252" i="91"/>
  <c r="E253" i="91"/>
  <c r="E254" i="91"/>
  <c r="E255" i="91"/>
  <c r="E256" i="91"/>
  <c r="E257" i="91"/>
  <c r="E258" i="91"/>
  <c r="E259" i="91"/>
  <c r="E260" i="91"/>
  <c r="E261" i="91"/>
  <c r="E262" i="91"/>
  <c r="E263" i="91"/>
  <c r="E264" i="91"/>
  <c r="E265" i="91"/>
  <c r="E266" i="91"/>
  <c r="E267" i="91"/>
  <c r="E268" i="91"/>
  <c r="E269" i="91"/>
  <c r="E270" i="91"/>
  <c r="E271" i="91"/>
  <c r="E272" i="91"/>
  <c r="E273" i="91"/>
  <c r="E274" i="91"/>
  <c r="E275" i="91"/>
  <c r="E276" i="91"/>
  <c r="E277" i="91"/>
  <c r="E278" i="91"/>
  <c r="E279" i="91"/>
  <c r="E280" i="91"/>
  <c r="E281" i="91"/>
  <c r="E282" i="91"/>
  <c r="E283" i="91"/>
  <c r="E284" i="91"/>
  <c r="E285" i="91"/>
  <c r="E286" i="91"/>
  <c r="E287" i="91"/>
  <c r="E288" i="91"/>
  <c r="E289" i="91"/>
  <c r="E290" i="91"/>
  <c r="E291" i="91"/>
  <c r="E292" i="91"/>
  <c r="E293" i="91"/>
  <c r="E294" i="91"/>
  <c r="E295" i="91"/>
  <c r="E296" i="91"/>
  <c r="E297" i="91"/>
  <c r="E298" i="91"/>
  <c r="E299" i="91"/>
  <c r="E300" i="91"/>
  <c r="E301" i="91"/>
  <c r="E302" i="91"/>
  <c r="E303" i="91"/>
  <c r="E304" i="91"/>
  <c r="E305" i="91"/>
  <c r="E306" i="91"/>
  <c r="E307" i="91"/>
  <c r="E308" i="91"/>
  <c r="E309" i="91"/>
  <c r="E310" i="91"/>
  <c r="E311" i="91"/>
  <c r="E312" i="91"/>
  <c r="E313" i="91"/>
  <c r="E314" i="91"/>
  <c r="E315" i="91"/>
  <c r="E316" i="91"/>
  <c r="E317" i="91"/>
  <c r="E318" i="91"/>
  <c r="E319" i="91"/>
  <c r="E320" i="91"/>
  <c r="E321" i="91"/>
  <c r="E322" i="91"/>
  <c r="E323" i="91"/>
  <c r="E324" i="91"/>
  <c r="E325" i="91"/>
  <c r="E326" i="91"/>
  <c r="E327" i="91"/>
  <c r="E328" i="91"/>
  <c r="E329" i="91"/>
  <c r="E330" i="91"/>
  <c r="E331" i="91"/>
  <c r="E332" i="91"/>
  <c r="E333" i="91"/>
  <c r="E334" i="91"/>
  <c r="E335" i="91"/>
  <c r="E336" i="91"/>
  <c r="E337" i="91"/>
  <c r="E338" i="91"/>
  <c r="E339" i="91"/>
  <c r="E340" i="91"/>
  <c r="E341" i="91"/>
  <c r="E342" i="91"/>
  <c r="E343" i="91"/>
  <c r="E344" i="91"/>
  <c r="E345" i="91"/>
  <c r="E346" i="91"/>
  <c r="E347" i="91"/>
  <c r="E348" i="91"/>
  <c r="E349" i="91"/>
  <c r="E350" i="91"/>
  <c r="E351" i="91"/>
  <c r="E352" i="91"/>
  <c r="E353" i="91"/>
  <c r="E354" i="91"/>
  <c r="E355" i="91"/>
  <c r="E356" i="91"/>
  <c r="E357" i="91"/>
  <c r="E358" i="91"/>
  <c r="E359" i="91"/>
  <c r="E360" i="91"/>
  <c r="E361" i="91"/>
  <c r="E362" i="91"/>
  <c r="E363" i="91"/>
  <c r="E364" i="91"/>
  <c r="E365" i="91"/>
  <c r="E366" i="91"/>
  <c r="E367" i="91"/>
  <c r="E368" i="91"/>
  <c r="E369" i="91"/>
  <c r="E370" i="91"/>
  <c r="E371" i="91"/>
  <c r="E372" i="91"/>
  <c r="E373" i="91"/>
  <c r="E374" i="91"/>
  <c r="E375" i="91"/>
  <c r="E376" i="91"/>
  <c r="E377" i="91"/>
  <c r="E378" i="91"/>
  <c r="E379" i="91"/>
  <c r="E380" i="91"/>
  <c r="E381" i="91"/>
  <c r="E382" i="91"/>
  <c r="E383" i="91"/>
  <c r="E384" i="91"/>
  <c r="E385" i="91"/>
  <c r="E386" i="91"/>
  <c r="E387" i="91"/>
  <c r="E388" i="91"/>
  <c r="E389" i="91"/>
  <c r="E390" i="91"/>
  <c r="E391" i="91"/>
  <c r="E392" i="91"/>
  <c r="E393" i="91"/>
  <c r="E394" i="91"/>
  <c r="E395" i="91"/>
  <c r="E396" i="91"/>
  <c r="E397" i="91"/>
  <c r="E398" i="91"/>
  <c r="E399" i="91"/>
  <c r="E400" i="91"/>
  <c r="E401" i="91"/>
  <c r="E402" i="91"/>
  <c r="E403" i="91"/>
  <c r="E404" i="91"/>
  <c r="E405" i="91"/>
  <c r="E406" i="91"/>
  <c r="E407" i="91"/>
  <c r="E408" i="91"/>
  <c r="E409" i="91"/>
  <c r="E410" i="91"/>
  <c r="E411" i="91"/>
  <c r="E412" i="91"/>
  <c r="E413" i="91"/>
  <c r="E414" i="91"/>
  <c r="E415" i="91"/>
  <c r="E416" i="91"/>
  <c r="E417" i="91"/>
  <c r="E418" i="91"/>
  <c r="E419" i="91"/>
  <c r="E420" i="91"/>
  <c r="E421" i="91"/>
  <c r="E422" i="91"/>
  <c r="E423" i="91"/>
  <c r="E424" i="91"/>
  <c r="E425" i="91"/>
  <c r="E426" i="91"/>
  <c r="E427" i="91"/>
  <c r="E428" i="91"/>
  <c r="E429" i="91"/>
  <c r="E430" i="91"/>
  <c r="E431" i="91"/>
  <c r="E432" i="91"/>
  <c r="E433" i="91"/>
  <c r="E434" i="91"/>
  <c r="E435" i="91"/>
  <c r="E436" i="91"/>
  <c r="E437" i="91"/>
  <c r="E438" i="91"/>
  <c r="E439" i="91"/>
  <c r="E440" i="91"/>
  <c r="E441" i="91"/>
  <c r="E442" i="91"/>
  <c r="E443" i="91"/>
  <c r="E444" i="91"/>
  <c r="E445" i="91"/>
  <c r="E446" i="91"/>
  <c r="E447" i="91"/>
  <c r="E448" i="91"/>
  <c r="E449" i="91"/>
  <c r="E450" i="91"/>
  <c r="E451" i="91"/>
  <c r="E452" i="91"/>
  <c r="E453" i="91"/>
  <c r="E454" i="91"/>
  <c r="E455" i="91"/>
  <c r="E456" i="91"/>
  <c r="E457" i="91"/>
  <c r="E458" i="91"/>
  <c r="E459" i="91"/>
  <c r="E460" i="91"/>
  <c r="E461" i="91"/>
  <c r="E462" i="91"/>
  <c r="E463" i="91"/>
  <c r="E464" i="91"/>
  <c r="E465" i="91"/>
  <c r="E466" i="91"/>
  <c r="E467" i="91"/>
  <c r="E468" i="91"/>
  <c r="E469" i="91"/>
  <c r="E470" i="91"/>
  <c r="E471" i="91"/>
  <c r="E472" i="91"/>
  <c r="E473" i="91"/>
  <c r="E474" i="91"/>
  <c r="E475" i="91"/>
  <c r="E476" i="91"/>
  <c r="E477" i="91"/>
  <c r="E478" i="91"/>
  <c r="E479" i="91"/>
  <c r="E480" i="91"/>
  <c r="E481" i="91"/>
  <c r="E482" i="91"/>
  <c r="E483" i="91"/>
  <c r="E484" i="91"/>
  <c r="E485" i="91"/>
  <c r="E486" i="91"/>
  <c r="E487" i="91"/>
  <c r="E488" i="91"/>
  <c r="E489" i="91"/>
  <c r="E490" i="91"/>
  <c r="E491" i="91"/>
  <c r="E492" i="91"/>
  <c r="E493" i="91"/>
  <c r="E494" i="91"/>
  <c r="E495" i="91"/>
  <c r="E496" i="91"/>
  <c r="E497" i="91"/>
  <c r="E498" i="91"/>
  <c r="E499" i="91"/>
  <c r="E500" i="91"/>
  <c r="E501" i="91"/>
  <c r="E502" i="91"/>
  <c r="E503" i="91"/>
  <c r="E504" i="91"/>
  <c r="E505" i="91"/>
  <c r="E506" i="91"/>
  <c r="E507" i="91"/>
  <c r="E508" i="91"/>
  <c r="E509" i="91"/>
  <c r="E510" i="91"/>
  <c r="E511" i="91"/>
  <c r="E512" i="91"/>
  <c r="E513" i="91"/>
  <c r="E514" i="91"/>
  <c r="E515" i="91"/>
  <c r="E516" i="91"/>
  <c r="E517" i="91"/>
  <c r="E518" i="91"/>
  <c r="E519" i="91"/>
  <c r="E520" i="91"/>
  <c r="E521" i="91"/>
  <c r="E522" i="91"/>
  <c r="E523" i="91"/>
  <c r="E524" i="91"/>
  <c r="E525" i="91"/>
  <c r="E526" i="91"/>
  <c r="E527" i="91"/>
  <c r="E528" i="91"/>
  <c r="E529" i="91"/>
  <c r="E530" i="91"/>
  <c r="E531" i="91"/>
  <c r="E532" i="91"/>
  <c r="E533" i="91"/>
  <c r="E534" i="91"/>
  <c r="E535" i="91"/>
  <c r="E536" i="91"/>
  <c r="E537" i="91"/>
  <c r="E538" i="91"/>
  <c r="E539" i="91"/>
  <c r="E540" i="91"/>
  <c r="E541" i="91"/>
  <c r="E542" i="91"/>
  <c r="E543" i="91"/>
  <c r="E544" i="91"/>
  <c r="E545" i="91"/>
  <c r="E546" i="91"/>
  <c r="E547" i="91"/>
  <c r="E548" i="91"/>
  <c r="E549" i="91"/>
  <c r="E550" i="91"/>
  <c r="E551" i="91"/>
  <c r="E552" i="91"/>
  <c r="E553" i="91"/>
  <c r="E554" i="91"/>
  <c r="E555" i="91"/>
  <c r="E556" i="91"/>
  <c r="E557" i="91"/>
  <c r="E558" i="91"/>
  <c r="E559" i="91"/>
  <c r="E560" i="91"/>
  <c r="E561" i="91"/>
  <c r="E562" i="91"/>
  <c r="E563" i="91"/>
  <c r="E564" i="91"/>
  <c r="E565" i="91"/>
  <c r="E566" i="91"/>
  <c r="E567" i="91"/>
  <c r="E568" i="91"/>
  <c r="E569" i="91"/>
  <c r="E570" i="91"/>
  <c r="E571" i="91"/>
  <c r="E572" i="91"/>
  <c r="E573" i="91"/>
  <c r="E574" i="91"/>
  <c r="E575" i="91"/>
  <c r="E576" i="91"/>
  <c r="E577" i="91"/>
  <c r="E578" i="91"/>
  <c r="E579" i="91"/>
  <c r="E580" i="91"/>
  <c r="E581" i="91"/>
  <c r="E582" i="91"/>
  <c r="E583" i="91"/>
  <c r="E584" i="91"/>
  <c r="E585" i="91"/>
  <c r="E586" i="91"/>
  <c r="E587" i="91"/>
  <c r="E588" i="91"/>
  <c r="E589" i="91"/>
  <c r="E590" i="91"/>
  <c r="E591" i="91"/>
  <c r="E592" i="91"/>
  <c r="E593" i="91"/>
  <c r="E594" i="91"/>
  <c r="E595" i="91"/>
  <c r="E596" i="91"/>
  <c r="E597" i="91"/>
  <c r="E598" i="91"/>
  <c r="E599" i="91"/>
  <c r="E600" i="91"/>
  <c r="E601" i="91"/>
  <c r="E602" i="91"/>
  <c r="E603" i="91"/>
  <c r="E604" i="91"/>
  <c r="E605" i="91"/>
  <c r="E606" i="91"/>
  <c r="E607" i="91"/>
  <c r="E608" i="91"/>
  <c r="E609" i="91"/>
  <c r="E610" i="91"/>
  <c r="E611" i="91"/>
  <c r="E612" i="91"/>
  <c r="E613" i="91"/>
  <c r="E614" i="91"/>
  <c r="E615" i="91"/>
  <c r="M461" i="91" l="1"/>
  <c r="M414" i="91"/>
  <c r="J4" i="91"/>
  <c r="J5" i="91"/>
  <c r="J6" i="91"/>
  <c r="J7" i="91"/>
  <c r="J8" i="91"/>
  <c r="J9" i="91"/>
  <c r="J10" i="91"/>
  <c r="J11" i="91"/>
  <c r="J12" i="91"/>
  <c r="J13" i="91"/>
  <c r="J14" i="91"/>
  <c r="J15" i="91"/>
  <c r="J16" i="91"/>
  <c r="J17" i="91"/>
  <c r="J18" i="91"/>
  <c r="J19" i="91"/>
  <c r="J20" i="91"/>
  <c r="J21" i="91"/>
  <c r="J22" i="91"/>
  <c r="J23" i="91"/>
  <c r="J24" i="91"/>
  <c r="J25" i="91"/>
  <c r="J26" i="91"/>
  <c r="J27" i="91"/>
  <c r="J28" i="91"/>
  <c r="J29" i="91"/>
  <c r="J30" i="91"/>
  <c r="J31" i="91"/>
  <c r="J3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63" i="91"/>
  <c r="J64" i="91"/>
  <c r="J65" i="91"/>
  <c r="J66" i="91"/>
  <c r="J67" i="91"/>
  <c r="J68" i="91"/>
  <c r="J69" i="91"/>
  <c r="J70" i="91"/>
  <c r="J71" i="91"/>
  <c r="J72" i="91"/>
  <c r="J73" i="91"/>
  <c r="J74" i="91"/>
  <c r="J75" i="91"/>
  <c r="J76" i="91"/>
  <c r="J77" i="91"/>
  <c r="J78" i="91"/>
  <c r="J79" i="91"/>
  <c r="J80" i="91"/>
  <c r="J81" i="91"/>
  <c r="J82" i="91"/>
  <c r="J83" i="91"/>
  <c r="J84" i="91"/>
  <c r="J85" i="91"/>
  <c r="J86" i="91"/>
  <c r="J87" i="91"/>
  <c r="J88" i="91"/>
  <c r="J89" i="91"/>
  <c r="J90" i="91"/>
  <c r="J91" i="91"/>
  <c r="J92" i="91"/>
  <c r="J93" i="91"/>
  <c r="J94" i="91"/>
  <c r="J95" i="91"/>
  <c r="J96" i="91"/>
  <c r="J97" i="91"/>
  <c r="J98" i="91"/>
  <c r="J99" i="91"/>
  <c r="J100" i="91"/>
  <c r="J101" i="91"/>
  <c r="J102" i="91"/>
  <c r="J103" i="91"/>
  <c r="J104" i="91"/>
  <c r="J105" i="91"/>
  <c r="J106" i="91"/>
  <c r="J107" i="91"/>
  <c r="J108" i="91"/>
  <c r="J109" i="91"/>
  <c r="J110" i="91"/>
  <c r="J111" i="91"/>
  <c r="J112" i="91"/>
  <c r="J113" i="91"/>
  <c r="J114" i="91"/>
  <c r="J115" i="91"/>
  <c r="J116" i="91"/>
  <c r="J117" i="91"/>
  <c r="J118" i="91"/>
  <c r="J119" i="91"/>
  <c r="J120" i="91"/>
  <c r="J121" i="91"/>
  <c r="J122" i="91"/>
  <c r="J123" i="91"/>
  <c r="J124" i="91"/>
  <c r="J125" i="91"/>
  <c r="J126" i="91"/>
  <c r="J127" i="91"/>
  <c r="J128" i="91"/>
  <c r="J129" i="91"/>
  <c r="J130" i="91"/>
  <c r="J131" i="91"/>
  <c r="J132" i="91"/>
  <c r="J133" i="91"/>
  <c r="J134" i="91"/>
  <c r="J135" i="91"/>
  <c r="J136" i="91"/>
  <c r="J137" i="91"/>
  <c r="J138" i="91"/>
  <c r="J139" i="91"/>
  <c r="J140" i="91"/>
  <c r="J141" i="91"/>
  <c r="J142" i="91"/>
  <c r="J143" i="91"/>
  <c r="J144" i="91"/>
  <c r="J145" i="91"/>
  <c r="J146" i="91"/>
  <c r="J147" i="91"/>
  <c r="J148" i="91"/>
  <c r="J149" i="91"/>
  <c r="J150" i="91"/>
  <c r="J151" i="91"/>
  <c r="J152" i="91"/>
  <c r="J153" i="91"/>
  <c r="J154" i="91"/>
  <c r="J155" i="91"/>
  <c r="J156" i="91"/>
  <c r="J157" i="91"/>
  <c r="J158" i="91"/>
  <c r="J159" i="91"/>
  <c r="J160" i="91"/>
  <c r="J161" i="91"/>
  <c r="J162" i="91"/>
  <c r="J163" i="91"/>
  <c r="J164" i="91"/>
  <c r="J213" i="91"/>
  <c r="J169" i="91"/>
  <c r="J170" i="91"/>
  <c r="J171" i="91"/>
  <c r="J172" i="91"/>
  <c r="J173" i="91"/>
  <c r="J174" i="91"/>
  <c r="J175" i="91"/>
  <c r="J176" i="91"/>
  <c r="J177" i="91"/>
  <c r="J178" i="91"/>
  <c r="J179" i="91"/>
  <c r="J180" i="91"/>
  <c r="J181" i="91"/>
  <c r="J182" i="91"/>
  <c r="J183" i="91"/>
  <c r="J184" i="91"/>
  <c r="J185" i="91"/>
  <c r="J186" i="91"/>
  <c r="J187" i="91"/>
  <c r="J188" i="91"/>
  <c r="J189" i="91"/>
  <c r="J190" i="91"/>
  <c r="J191" i="91"/>
  <c r="J192" i="91"/>
  <c r="J209" i="91"/>
  <c r="J204" i="91"/>
  <c r="J211" i="91"/>
  <c r="J217" i="91"/>
  <c r="J202" i="91"/>
  <c r="J203" i="91"/>
  <c r="J216" i="91"/>
  <c r="J229" i="91"/>
  <c r="J198" i="91"/>
  <c r="J240" i="91"/>
  <c r="J241" i="91"/>
  <c r="J214" i="91"/>
  <c r="J195" i="91"/>
  <c r="J225" i="91"/>
  <c r="J228" i="91"/>
  <c r="J199" i="91"/>
  <c r="J194" i="91"/>
  <c r="J206" i="91"/>
  <c r="J207" i="91"/>
  <c r="J233" i="91"/>
  <c r="J215" i="91"/>
  <c r="J220" i="91"/>
  <c r="J224" i="91"/>
  <c r="J212" i="91"/>
  <c r="J201" i="91"/>
  <c r="J234" i="91"/>
  <c r="J210" i="91"/>
  <c r="J193" i="91"/>
  <c r="J196" i="91"/>
  <c r="J236" i="91"/>
  <c r="J237" i="91"/>
  <c r="J238" i="91"/>
  <c r="J166" i="91"/>
  <c r="J205" i="91"/>
  <c r="J226" i="91"/>
  <c r="J222" i="91"/>
  <c r="J208" i="91"/>
  <c r="J223" i="91"/>
  <c r="J232" i="91"/>
  <c r="J231" i="91"/>
  <c r="J218" i="91"/>
  <c r="J227" i="91"/>
  <c r="J221" i="91"/>
  <c r="J165" i="91"/>
  <c r="J197" i="91"/>
  <c r="J168" i="91"/>
  <c r="J200" i="91"/>
  <c r="J230" i="91"/>
  <c r="J235" i="91"/>
  <c r="J239" i="91"/>
  <c r="J167" i="91"/>
  <c r="J219" i="91"/>
  <c r="J242" i="91"/>
  <c r="J243" i="91"/>
  <c r="J244" i="91"/>
  <c r="J245" i="91"/>
  <c r="J246" i="91"/>
  <c r="J247" i="91"/>
  <c r="J248" i="91"/>
  <c r="J249" i="91"/>
  <c r="J250" i="91"/>
  <c r="J251" i="91"/>
  <c r="J252" i="91"/>
  <c r="J253" i="91"/>
  <c r="J254" i="91"/>
  <c r="J255" i="91"/>
  <c r="J256" i="91"/>
  <c r="J257" i="91"/>
  <c r="J258" i="91"/>
  <c r="J259" i="91"/>
  <c r="J260" i="91"/>
  <c r="J261" i="91"/>
  <c r="J262" i="91"/>
  <c r="J263" i="91"/>
  <c r="J264" i="91"/>
  <c r="J265" i="91"/>
  <c r="J266" i="91"/>
  <c r="J267" i="91"/>
  <c r="J268" i="91"/>
  <c r="J269" i="91"/>
  <c r="J270" i="91"/>
  <c r="J271" i="91"/>
  <c r="J272" i="91"/>
  <c r="J273" i="91"/>
  <c r="J274" i="91"/>
  <c r="J275" i="91"/>
  <c r="J276" i="91"/>
  <c r="J277" i="91"/>
  <c r="J278" i="91"/>
  <c r="J279" i="91"/>
  <c r="J280" i="91"/>
  <c r="J281" i="91"/>
  <c r="J282" i="91"/>
  <c r="J283" i="91"/>
  <c r="J284" i="91"/>
  <c r="J285" i="91"/>
  <c r="J286" i="91"/>
  <c r="J287" i="91"/>
  <c r="J288" i="91"/>
  <c r="J289" i="91"/>
  <c r="J290" i="91"/>
  <c r="J291" i="91"/>
  <c r="J292" i="91"/>
  <c r="J293" i="91"/>
  <c r="J294" i="91"/>
  <c r="J295" i="91"/>
  <c r="J296" i="91"/>
  <c r="J297" i="91"/>
  <c r="J298" i="91"/>
  <c r="J299" i="91"/>
  <c r="J300" i="91"/>
  <c r="J301" i="91"/>
  <c r="J302" i="91"/>
  <c r="J303" i="91"/>
  <c r="J304" i="91"/>
  <c r="J305" i="91"/>
  <c r="J306" i="91"/>
  <c r="J307" i="91"/>
  <c r="J308" i="91"/>
  <c r="J309" i="91"/>
  <c r="J310" i="91"/>
  <c r="J311" i="91"/>
  <c r="J312" i="91"/>
  <c r="J313" i="91"/>
  <c r="J314" i="91"/>
  <c r="J315" i="91"/>
  <c r="J316" i="91"/>
  <c r="J317" i="91"/>
  <c r="J318" i="91"/>
  <c r="J319" i="91"/>
  <c r="J320" i="91"/>
  <c r="J321" i="91"/>
  <c r="J322" i="91"/>
  <c r="J323" i="91"/>
  <c r="J324" i="91"/>
  <c r="J325" i="91"/>
  <c r="J326" i="91"/>
  <c r="J327" i="91"/>
  <c r="J328" i="91"/>
  <c r="J329" i="91"/>
  <c r="J330" i="91"/>
  <c r="J331" i="91"/>
  <c r="J332" i="91"/>
  <c r="J333" i="91"/>
  <c r="J334" i="91"/>
  <c r="J335" i="91"/>
  <c r="J336" i="91"/>
  <c r="J337" i="91"/>
  <c r="J338" i="91"/>
  <c r="J339" i="91"/>
  <c r="J340" i="91"/>
  <c r="J341" i="91"/>
  <c r="J342" i="91"/>
  <c r="J343" i="91"/>
  <c r="J344" i="91"/>
  <c r="J345" i="91"/>
  <c r="J346" i="91"/>
  <c r="J347" i="91"/>
  <c r="J348" i="91"/>
  <c r="J349" i="91"/>
  <c r="J350" i="91"/>
  <c r="J351" i="91"/>
  <c r="J352" i="91"/>
  <c r="J353" i="91"/>
  <c r="J354" i="91"/>
  <c r="J355" i="91"/>
  <c r="J356" i="91"/>
  <c r="J357" i="91"/>
  <c r="J358" i="91"/>
  <c r="J359" i="91"/>
  <c r="J360" i="91"/>
  <c r="J361" i="91"/>
  <c r="J362" i="91"/>
  <c r="J363" i="91"/>
  <c r="J364" i="91"/>
  <c r="J365" i="91"/>
  <c r="J366" i="91"/>
  <c r="J367" i="91"/>
  <c r="J368" i="91"/>
  <c r="J369" i="91"/>
  <c r="J370" i="91"/>
  <c r="J371" i="91"/>
  <c r="J372" i="91"/>
  <c r="J373" i="91"/>
  <c r="J374" i="91"/>
  <c r="J375" i="91"/>
  <c r="J376" i="91"/>
  <c r="J377" i="91"/>
  <c r="J378" i="91"/>
  <c r="J379" i="91"/>
  <c r="J380" i="91"/>
  <c r="J381" i="91"/>
  <c r="J382" i="91"/>
  <c r="J383" i="91"/>
  <c r="J384" i="91"/>
  <c r="J385" i="91"/>
  <c r="J386" i="91"/>
  <c r="J387" i="91"/>
  <c r="J388" i="91"/>
  <c r="J389" i="91"/>
  <c r="J390" i="91"/>
  <c r="J391" i="91"/>
  <c r="J392" i="91"/>
  <c r="J393" i="91"/>
  <c r="J394" i="91"/>
  <c r="J395" i="91"/>
  <c r="J396" i="91"/>
  <c r="J397" i="91"/>
  <c r="J398" i="91"/>
  <c r="J399" i="91"/>
  <c r="J400" i="91"/>
  <c r="J401" i="91"/>
  <c r="J402" i="91"/>
  <c r="J403" i="91"/>
  <c r="J404" i="91"/>
  <c r="J405" i="91"/>
  <c r="J406" i="91"/>
  <c r="J407" i="91"/>
  <c r="J408" i="91"/>
  <c r="J409" i="91"/>
  <c r="J410" i="91"/>
  <c r="J411" i="91"/>
  <c r="J412" i="91"/>
  <c r="J413" i="91"/>
  <c r="J414" i="91"/>
  <c r="J415" i="91"/>
  <c r="J416" i="91"/>
  <c r="J417" i="91"/>
  <c r="J418" i="91"/>
  <c r="J419" i="91"/>
  <c r="J420" i="91"/>
  <c r="J421" i="91"/>
  <c r="J422" i="91"/>
  <c r="J423" i="91"/>
  <c r="J424" i="91"/>
  <c r="J425" i="91"/>
  <c r="J426" i="91"/>
  <c r="J427" i="91"/>
  <c r="J428" i="91"/>
  <c r="J429" i="91"/>
  <c r="J430" i="91"/>
  <c r="J431" i="91"/>
  <c r="J432" i="91"/>
  <c r="J433" i="91"/>
  <c r="J434" i="91"/>
  <c r="J435" i="91"/>
  <c r="J436" i="91"/>
  <c r="J437" i="91"/>
  <c r="J438" i="91"/>
  <c r="J439" i="91"/>
  <c r="J440" i="91"/>
  <c r="J441" i="91"/>
  <c r="J442" i="91"/>
  <c r="J443" i="91"/>
  <c r="J444" i="91"/>
  <c r="J445" i="91"/>
  <c r="J446" i="91"/>
  <c r="J447" i="91"/>
  <c r="J448" i="91"/>
  <c r="J449" i="91"/>
  <c r="J450" i="91"/>
  <c r="J451" i="91"/>
  <c r="J452" i="91"/>
  <c r="J453" i="91"/>
  <c r="J454" i="91"/>
  <c r="J455" i="91"/>
  <c r="J456" i="91"/>
  <c r="J457" i="91"/>
  <c r="J458" i="91"/>
  <c r="J459" i="91"/>
  <c r="J460" i="91"/>
  <c r="J461" i="91"/>
  <c r="J462" i="91"/>
  <c r="J463" i="91"/>
  <c r="J464" i="91"/>
  <c r="J465" i="91"/>
  <c r="J466" i="91"/>
  <c r="J467" i="91"/>
  <c r="J468" i="91"/>
  <c r="J469" i="91"/>
  <c r="J470" i="91"/>
  <c r="J471" i="91"/>
  <c r="J472" i="91"/>
  <c r="J473" i="91"/>
  <c r="J474" i="91"/>
  <c r="J475" i="91"/>
  <c r="J476" i="91"/>
  <c r="J477" i="91"/>
  <c r="J478" i="91"/>
  <c r="J479" i="91"/>
  <c r="J480" i="91"/>
  <c r="J481" i="91"/>
  <c r="J482" i="91"/>
  <c r="J483" i="91"/>
  <c r="J484" i="91"/>
  <c r="J485" i="91"/>
  <c r="J486" i="91"/>
  <c r="J487" i="91"/>
  <c r="J488" i="91"/>
  <c r="J489" i="91"/>
  <c r="J490" i="91"/>
  <c r="J491" i="91"/>
  <c r="J492" i="91"/>
  <c r="J493" i="91"/>
  <c r="J494" i="91"/>
  <c r="J495" i="91"/>
  <c r="J496" i="91"/>
  <c r="J497" i="91"/>
  <c r="J498" i="91"/>
  <c r="J499" i="91"/>
  <c r="J500" i="91"/>
  <c r="J501" i="91"/>
  <c r="J502" i="91"/>
  <c r="J503" i="91"/>
  <c r="J504" i="91"/>
  <c r="J505" i="91"/>
  <c r="J506" i="91"/>
  <c r="J507" i="91"/>
  <c r="J508" i="91"/>
  <c r="J509" i="91"/>
  <c r="J510" i="91"/>
  <c r="J511" i="91"/>
  <c r="J512" i="91"/>
  <c r="J513" i="91"/>
  <c r="J514" i="91"/>
  <c r="J515" i="91"/>
  <c r="J516" i="91"/>
  <c r="J517" i="91"/>
  <c r="J518" i="91"/>
  <c r="J519" i="91"/>
  <c r="J520" i="91"/>
  <c r="J521" i="91"/>
  <c r="J522" i="91"/>
  <c r="J523" i="91"/>
  <c r="J524" i="91"/>
  <c r="J525" i="91"/>
  <c r="J526" i="91"/>
  <c r="J527" i="91"/>
  <c r="J528" i="91"/>
  <c r="J529" i="91"/>
  <c r="J530" i="91"/>
  <c r="J531" i="91"/>
  <c r="J532" i="91"/>
  <c r="J533" i="91"/>
  <c r="J534" i="91"/>
  <c r="J535" i="91"/>
  <c r="J536" i="91"/>
  <c r="J537" i="91"/>
  <c r="J538" i="91"/>
  <c r="J539" i="91"/>
  <c r="J540" i="91"/>
  <c r="J541" i="91"/>
  <c r="J542" i="91"/>
  <c r="J543" i="91"/>
  <c r="J544" i="91"/>
  <c r="J545" i="91"/>
  <c r="J546" i="91"/>
  <c r="J547" i="91"/>
  <c r="J548" i="91"/>
  <c r="J549" i="91"/>
  <c r="J550" i="91"/>
  <c r="J551" i="91"/>
  <c r="J552" i="91"/>
  <c r="J553" i="91"/>
  <c r="J554" i="91"/>
  <c r="J555" i="91"/>
  <c r="J556" i="91"/>
  <c r="J557" i="91"/>
  <c r="J558" i="91"/>
  <c r="J559" i="91"/>
  <c r="J560" i="91"/>
  <c r="J561" i="91"/>
  <c r="J562" i="91"/>
  <c r="J563" i="91"/>
  <c r="J564" i="91"/>
  <c r="J565" i="91"/>
  <c r="J566" i="91"/>
  <c r="J567" i="91"/>
  <c r="J568" i="91"/>
  <c r="J569" i="91"/>
  <c r="J570" i="91"/>
  <c r="J571" i="91"/>
  <c r="J572" i="91"/>
  <c r="J573" i="91"/>
  <c r="J574" i="91"/>
  <c r="J575" i="91"/>
  <c r="J576" i="91"/>
  <c r="J577" i="91"/>
  <c r="J578" i="91"/>
  <c r="J579" i="91"/>
  <c r="J580" i="91"/>
  <c r="J581" i="91"/>
  <c r="J582" i="91"/>
  <c r="J583" i="91"/>
  <c r="J584" i="91"/>
  <c r="J585" i="91"/>
  <c r="J586" i="91"/>
  <c r="J587" i="91"/>
  <c r="J588" i="91"/>
  <c r="J589" i="91"/>
  <c r="J590" i="91"/>
  <c r="J591" i="91"/>
  <c r="J592" i="91"/>
  <c r="J593" i="91"/>
  <c r="J594" i="91"/>
  <c r="J595" i="91"/>
  <c r="J596" i="91"/>
  <c r="J597" i="91"/>
  <c r="J598" i="91"/>
  <c r="J599" i="91"/>
  <c r="J600" i="91"/>
  <c r="J601" i="91"/>
  <c r="J602" i="91"/>
  <c r="J603" i="91"/>
  <c r="J604" i="91"/>
  <c r="J605" i="91"/>
  <c r="J606" i="91"/>
  <c r="J607" i="91"/>
  <c r="J608" i="91"/>
  <c r="J609" i="91"/>
  <c r="J610" i="91"/>
  <c r="J611" i="91"/>
  <c r="J612" i="91"/>
  <c r="J613" i="91"/>
  <c r="J614" i="91"/>
  <c r="J615" i="91"/>
  <c r="K305" i="91"/>
  <c r="L305" i="91"/>
  <c r="M305" i="91"/>
  <c r="N305" i="91"/>
  <c r="N540" i="102" l="1"/>
  <c r="N549" i="100"/>
  <c r="N605" i="96"/>
  <c r="N538" i="102"/>
  <c r="N547" i="100"/>
  <c r="N603" i="96"/>
  <c r="N603" i="102"/>
  <c r="N532" i="102"/>
  <c r="N548" i="102"/>
  <c r="N557" i="100"/>
  <c r="N613" i="96"/>
  <c r="N523" i="102"/>
  <c r="N546" i="102"/>
  <c r="N555" i="100"/>
  <c r="N611" i="96"/>
  <c r="N521" i="102"/>
  <c r="N545" i="102"/>
  <c r="N554" i="100"/>
  <c r="N610" i="96"/>
  <c r="N514" i="102"/>
  <c r="N482" i="102"/>
  <c r="N543" i="102"/>
  <c r="N552" i="100"/>
  <c r="N608" i="96"/>
  <c r="N471" i="102"/>
  <c r="N541" i="102"/>
  <c r="N550" i="100"/>
  <c r="N606" i="96"/>
  <c r="L456" i="91" l="1"/>
  <c r="K456" i="91"/>
  <c r="N15" i="91" l="1"/>
  <c r="N134" i="91"/>
  <c r="N215" i="91"/>
  <c r="N234" i="91"/>
  <c r="N193" i="91"/>
  <c r="N167" i="91"/>
  <c r="N402" i="91"/>
  <c r="N416" i="91"/>
  <c r="N118" i="91"/>
  <c r="L6" i="91"/>
  <c r="L7" i="91"/>
  <c r="L8" i="91"/>
  <c r="L9" i="91"/>
  <c r="L10" i="91"/>
  <c r="L11" i="91"/>
  <c r="L12" i="91"/>
  <c r="L13" i="91"/>
  <c r="L14" i="91"/>
  <c r="L15" i="91"/>
  <c r="L16" i="91"/>
  <c r="L17" i="91"/>
  <c r="L18" i="91"/>
  <c r="L19" i="91"/>
  <c r="L20" i="91"/>
  <c r="L21" i="91"/>
  <c r="L22" i="91"/>
  <c r="L23" i="91"/>
  <c r="L24" i="91"/>
  <c r="L25" i="91"/>
  <c r="L26" i="91"/>
  <c r="L27" i="9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63" i="91"/>
  <c r="L64" i="91"/>
  <c r="L65" i="91"/>
  <c r="L66" i="91"/>
  <c r="L67" i="91"/>
  <c r="L68" i="91"/>
  <c r="L69" i="91"/>
  <c r="L70" i="91"/>
  <c r="L71" i="91"/>
  <c r="L72" i="91"/>
  <c r="L73" i="91"/>
  <c r="L74" i="91"/>
  <c r="L75" i="91"/>
  <c r="L76" i="91"/>
  <c r="L77" i="91"/>
  <c r="L78" i="91"/>
  <c r="L79" i="91"/>
  <c r="L80" i="91"/>
  <c r="L81" i="91"/>
  <c r="L82" i="91"/>
  <c r="L83" i="91"/>
  <c r="L84" i="91"/>
  <c r="L85" i="91"/>
  <c r="L86" i="91"/>
  <c r="L87" i="91"/>
  <c r="L88" i="91"/>
  <c r="L89" i="91"/>
  <c r="L90" i="91"/>
  <c r="L91" i="91"/>
  <c r="L92" i="91"/>
  <c r="L93" i="91"/>
  <c r="L94" i="91"/>
  <c r="L95" i="91"/>
  <c r="L96" i="91"/>
  <c r="L97" i="91"/>
  <c r="L98" i="91"/>
  <c r="L99" i="91"/>
  <c r="L100" i="91"/>
  <c r="L101" i="91"/>
  <c r="L102" i="91"/>
  <c r="L103" i="91"/>
  <c r="L104" i="91"/>
  <c r="L105" i="91"/>
  <c r="L106" i="91"/>
  <c r="L107" i="91"/>
  <c r="L108" i="91"/>
  <c r="L109" i="91"/>
  <c r="L110" i="91"/>
  <c r="L111" i="91"/>
  <c r="L112" i="91"/>
  <c r="L113" i="91"/>
  <c r="L114" i="91"/>
  <c r="L115" i="91"/>
  <c r="L116" i="91"/>
  <c r="L117" i="91"/>
  <c r="L118" i="91"/>
  <c r="L119" i="91"/>
  <c r="L120" i="91"/>
  <c r="L121" i="91"/>
  <c r="L122" i="91"/>
  <c r="L123" i="91"/>
  <c r="L124" i="91"/>
  <c r="L125" i="91"/>
  <c r="L126" i="91"/>
  <c r="L127" i="91"/>
  <c r="L128" i="91"/>
  <c r="L129" i="91"/>
  <c r="L130" i="91"/>
  <c r="L131" i="91"/>
  <c r="L132" i="91"/>
  <c r="L133" i="91"/>
  <c r="L134" i="91"/>
  <c r="L135" i="91"/>
  <c r="L136" i="91"/>
  <c r="L137" i="91"/>
  <c r="L138" i="91"/>
  <c r="L139" i="91"/>
  <c r="L140" i="91"/>
  <c r="L141" i="91"/>
  <c r="L142" i="91"/>
  <c r="L143" i="91"/>
  <c r="L144" i="91"/>
  <c r="L145" i="91"/>
  <c r="L146" i="91"/>
  <c r="L147" i="91"/>
  <c r="L148" i="91"/>
  <c r="L149" i="91"/>
  <c r="L150" i="91"/>
  <c r="L151" i="91"/>
  <c r="L152" i="91"/>
  <c r="L153" i="91"/>
  <c r="L154" i="91"/>
  <c r="L155" i="91"/>
  <c r="L156" i="91"/>
  <c r="L157" i="91"/>
  <c r="L158" i="91"/>
  <c r="L159" i="91"/>
  <c r="L160" i="91"/>
  <c r="L161" i="91"/>
  <c r="L162" i="91"/>
  <c r="L163" i="91"/>
  <c r="L164" i="91"/>
  <c r="L213" i="91"/>
  <c r="L169" i="91"/>
  <c r="L170" i="91"/>
  <c r="L171" i="91"/>
  <c r="L172" i="91"/>
  <c r="L173" i="91"/>
  <c r="L174" i="91"/>
  <c r="L175" i="91"/>
  <c r="L176" i="91"/>
  <c r="L177" i="91"/>
  <c r="L178" i="91"/>
  <c r="L179" i="91"/>
  <c r="L180" i="91"/>
  <c r="L181" i="91"/>
  <c r="L182" i="91"/>
  <c r="L183" i="91"/>
  <c r="L184" i="91"/>
  <c r="L185" i="91"/>
  <c r="L186" i="91"/>
  <c r="L187" i="91"/>
  <c r="L188" i="91"/>
  <c r="L189" i="91"/>
  <c r="L190" i="91"/>
  <c r="L191" i="91"/>
  <c r="L192" i="91"/>
  <c r="L209" i="91"/>
  <c r="L204" i="91"/>
  <c r="L211" i="91"/>
  <c r="L217" i="91"/>
  <c r="L202" i="91"/>
  <c r="L203" i="91"/>
  <c r="L216" i="91"/>
  <c r="L229" i="91"/>
  <c r="L198" i="91"/>
  <c r="L240" i="91"/>
  <c r="L241" i="91"/>
  <c r="L214" i="91"/>
  <c r="L195" i="91"/>
  <c r="L225" i="91"/>
  <c r="L228" i="91"/>
  <c r="L199" i="91"/>
  <c r="L194" i="91"/>
  <c r="L206" i="91"/>
  <c r="L207" i="91"/>
  <c r="L233" i="91"/>
  <c r="L215" i="91"/>
  <c r="L220" i="91"/>
  <c r="L224" i="91"/>
  <c r="L212" i="91"/>
  <c r="L201" i="91"/>
  <c r="L234" i="91"/>
  <c r="L210" i="91"/>
  <c r="L193" i="91"/>
  <c r="L196" i="91"/>
  <c r="L236" i="91"/>
  <c r="L237" i="91"/>
  <c r="L238" i="91"/>
  <c r="L166" i="91"/>
  <c r="L205" i="91"/>
  <c r="L226" i="91"/>
  <c r="L222" i="91"/>
  <c r="L208" i="91"/>
  <c r="L223" i="91"/>
  <c r="L232" i="91"/>
  <c r="L231" i="91"/>
  <c r="L218" i="91"/>
  <c r="L227" i="91"/>
  <c r="L221" i="91"/>
  <c r="L165" i="91"/>
  <c r="L197" i="91"/>
  <c r="L168" i="91"/>
  <c r="L200" i="91"/>
  <c r="L230" i="91"/>
  <c r="L235" i="91"/>
  <c r="L239" i="91"/>
  <c r="L167" i="91"/>
  <c r="L219" i="91"/>
  <c r="L242" i="91"/>
  <c r="L243" i="91"/>
  <c r="L244" i="91"/>
  <c r="L245" i="91"/>
  <c r="L246" i="91"/>
  <c r="L247" i="91"/>
  <c r="L248" i="91"/>
  <c r="L249" i="91"/>
  <c r="L250" i="91"/>
  <c r="L251" i="91"/>
  <c r="L252" i="91"/>
  <c r="L253" i="91"/>
  <c r="L254" i="91"/>
  <c r="L255" i="91"/>
  <c r="L256" i="91"/>
  <c r="L257" i="91"/>
  <c r="L258" i="91"/>
  <c r="L259" i="91"/>
  <c r="L260" i="91"/>
  <c r="L261" i="91"/>
  <c r="L262" i="91"/>
  <c r="L263" i="91"/>
  <c r="L264" i="91"/>
  <c r="L265" i="91"/>
  <c r="L266" i="91"/>
  <c r="L267" i="91"/>
  <c r="L268" i="91"/>
  <c r="L269" i="91"/>
  <c r="L270" i="91"/>
  <c r="L271" i="91"/>
  <c r="L272" i="91"/>
  <c r="L273" i="91"/>
  <c r="L274" i="91"/>
  <c r="L275" i="91"/>
  <c r="L276" i="91"/>
  <c r="L277" i="91"/>
  <c r="L278" i="91"/>
  <c r="L279" i="91"/>
  <c r="L280" i="91"/>
  <c r="L281" i="91"/>
  <c r="L282" i="91"/>
  <c r="L283" i="91"/>
  <c r="L284" i="91"/>
  <c r="L285" i="91"/>
  <c r="L286" i="91"/>
  <c r="L287" i="91"/>
  <c r="L288" i="91"/>
  <c r="L289" i="91"/>
  <c r="L290" i="91"/>
  <c r="L291" i="91"/>
  <c r="L292" i="91"/>
  <c r="L293" i="91"/>
  <c r="L294" i="91"/>
  <c r="L295" i="91"/>
  <c r="L296" i="91"/>
  <c r="L297" i="91"/>
  <c r="L298" i="91"/>
  <c r="L299" i="91"/>
  <c r="L300" i="91"/>
  <c r="L301" i="91"/>
  <c r="L302" i="91"/>
  <c r="L303" i="91"/>
  <c r="L304" i="91"/>
  <c r="L306" i="91"/>
  <c r="L307" i="91"/>
  <c r="L308" i="91"/>
  <c r="L309" i="91"/>
  <c r="L310" i="91"/>
  <c r="L311" i="91"/>
  <c r="L312" i="91"/>
  <c r="L313" i="91"/>
  <c r="L314" i="91"/>
  <c r="L315" i="91"/>
  <c r="L316" i="91"/>
  <c r="L317" i="91"/>
  <c r="L318" i="91"/>
  <c r="L319" i="91"/>
  <c r="L321" i="91"/>
  <c r="L322" i="91"/>
  <c r="L325" i="91"/>
  <c r="L326" i="91"/>
  <c r="L327" i="91"/>
  <c r="L329" i="91"/>
  <c r="L330" i="91"/>
  <c r="L331" i="91"/>
  <c r="L332" i="91"/>
  <c r="L333" i="91"/>
  <c r="L334" i="91"/>
  <c r="L335" i="91"/>
  <c r="L336" i="91"/>
  <c r="L337" i="91"/>
  <c r="L338" i="91"/>
  <c r="L339" i="91"/>
  <c r="L340" i="91"/>
  <c r="L341" i="91"/>
  <c r="L342" i="91"/>
  <c r="L343" i="91"/>
  <c r="L344" i="91"/>
  <c r="L345" i="91"/>
  <c r="L346" i="91"/>
  <c r="L347" i="91"/>
  <c r="L348" i="91"/>
  <c r="L349" i="91"/>
  <c r="L350" i="91"/>
  <c r="L351" i="91"/>
  <c r="L352" i="91"/>
  <c r="L353" i="91"/>
  <c r="L354" i="91"/>
  <c r="L355" i="91"/>
  <c r="L356" i="91"/>
  <c r="L357" i="91"/>
  <c r="L358" i="91"/>
  <c r="L359" i="91"/>
  <c r="L360" i="91"/>
  <c r="L361" i="91"/>
  <c r="L362" i="91"/>
  <c r="L363" i="91"/>
  <c r="L364" i="91"/>
  <c r="L365" i="91"/>
  <c r="L366" i="91"/>
  <c r="L367" i="91"/>
  <c r="L368" i="91"/>
  <c r="L369" i="91"/>
  <c r="L370" i="91"/>
  <c r="L371" i="91"/>
  <c r="L372" i="91"/>
  <c r="L373" i="91"/>
  <c r="L374" i="91"/>
  <c r="L375" i="91"/>
  <c r="L376" i="91"/>
  <c r="L377" i="91"/>
  <c r="L378" i="91"/>
  <c r="L379" i="91"/>
  <c r="L380" i="91"/>
  <c r="L381" i="91"/>
  <c r="L382" i="91"/>
  <c r="L383" i="91"/>
  <c r="L384" i="91"/>
  <c r="L385" i="91"/>
  <c r="L386" i="91"/>
  <c r="L387" i="91"/>
  <c r="L388" i="91"/>
  <c r="L389" i="91"/>
  <c r="L390" i="91"/>
  <c r="L391" i="91"/>
  <c r="L392" i="91"/>
  <c r="L393" i="91"/>
  <c r="L394" i="91"/>
  <c r="L395" i="91"/>
  <c r="L396" i="91"/>
  <c r="L397" i="91"/>
  <c r="L398" i="91"/>
  <c r="L399" i="91"/>
  <c r="L400" i="91"/>
  <c r="L401" i="91"/>
  <c r="L402" i="91"/>
  <c r="L403" i="91"/>
  <c r="L404" i="91"/>
  <c r="L405" i="91"/>
  <c r="L406" i="91"/>
  <c r="L407" i="91"/>
  <c r="L408" i="91"/>
  <c r="L409" i="91"/>
  <c r="L410" i="91"/>
  <c r="L412" i="91"/>
  <c r="L413" i="91"/>
  <c r="L414" i="91"/>
  <c r="L415" i="91"/>
  <c r="L416" i="91"/>
  <c r="L417" i="91"/>
  <c r="L418" i="91"/>
  <c r="L419" i="91"/>
  <c r="L420" i="91"/>
  <c r="L421" i="91"/>
  <c r="L422" i="91"/>
  <c r="L423" i="91"/>
  <c r="L424" i="91"/>
  <c r="L425" i="91"/>
  <c r="L426" i="91"/>
  <c r="L427" i="91"/>
  <c r="L428" i="91"/>
  <c r="L429" i="91"/>
  <c r="L430" i="91"/>
  <c r="L431" i="91"/>
  <c r="L432" i="91"/>
  <c r="L433" i="91"/>
  <c r="L434" i="91"/>
  <c r="L435" i="91"/>
  <c r="L436" i="91"/>
  <c r="L440" i="91"/>
  <c r="L442" i="91"/>
  <c r="L443" i="91"/>
  <c r="L444" i="91"/>
  <c r="L445" i="91"/>
  <c r="L446" i="91"/>
  <c r="L447" i="91"/>
  <c r="L448" i="91"/>
  <c r="L449" i="91"/>
  <c r="L450" i="91"/>
  <c r="L451" i="91"/>
  <c r="L452" i="91"/>
  <c r="L453" i="91"/>
  <c r="L454" i="91"/>
  <c r="L455" i="91"/>
  <c r="L457" i="91"/>
  <c r="L458" i="91"/>
  <c r="L459" i="91"/>
  <c r="L460" i="91"/>
  <c r="L461" i="91"/>
  <c r="L462" i="91"/>
  <c r="L463" i="91"/>
  <c r="L464" i="91"/>
  <c r="L470" i="91"/>
  <c r="L472" i="91"/>
  <c r="L473" i="91"/>
  <c r="L474" i="91"/>
  <c r="L475" i="91"/>
  <c r="L476" i="91"/>
  <c r="L477" i="91"/>
  <c r="L478" i="91"/>
  <c r="L479" i="91"/>
  <c r="L480" i="91"/>
  <c r="L481" i="91"/>
  <c r="L482" i="91"/>
  <c r="L483" i="91"/>
  <c r="L484" i="91"/>
  <c r="L485" i="91"/>
  <c r="L486" i="91"/>
  <c r="L487" i="91"/>
  <c r="L488" i="91"/>
  <c r="L489" i="91"/>
  <c r="L490" i="91"/>
  <c r="L491" i="91"/>
  <c r="L492" i="91"/>
  <c r="L493" i="91"/>
  <c r="L494" i="91"/>
  <c r="L495" i="91"/>
  <c r="L496" i="91"/>
  <c r="L497" i="91"/>
  <c r="L498" i="91"/>
  <c r="L499" i="91"/>
  <c r="L500" i="91"/>
  <c r="L501" i="91"/>
  <c r="L502" i="91"/>
  <c r="L503" i="91"/>
  <c r="L504" i="91"/>
  <c r="L505" i="91"/>
  <c r="L506" i="91"/>
  <c r="L507" i="91"/>
  <c r="L508" i="91"/>
  <c r="L509" i="91"/>
  <c r="L510" i="91"/>
  <c r="L511" i="91"/>
  <c r="L512" i="91"/>
  <c r="L513" i="91"/>
  <c r="L514" i="91"/>
  <c r="L515" i="91"/>
  <c r="L516" i="91"/>
  <c r="L517" i="91"/>
  <c r="L518" i="91"/>
  <c r="L519" i="91"/>
  <c r="L520" i="91"/>
  <c r="L521" i="91"/>
  <c r="L522" i="91"/>
  <c r="L523" i="91"/>
  <c r="L524" i="91"/>
  <c r="L525" i="91"/>
  <c r="L526" i="91"/>
  <c r="L527" i="91"/>
  <c r="L528" i="91"/>
  <c r="L529" i="91"/>
  <c r="L530" i="91"/>
  <c r="L531" i="91"/>
  <c r="L532" i="91"/>
  <c r="L533" i="91"/>
  <c r="L534" i="91"/>
  <c r="L535" i="91"/>
  <c r="L536" i="91"/>
  <c r="L537" i="91"/>
  <c r="L538" i="91"/>
  <c r="L539" i="91"/>
  <c r="L540" i="91"/>
  <c r="L541" i="91"/>
  <c r="L542" i="91"/>
  <c r="L543" i="91"/>
  <c r="L544" i="91"/>
  <c r="L545" i="91"/>
  <c r="L546" i="91"/>
  <c r="L547" i="91"/>
  <c r="L548" i="91"/>
  <c r="L549" i="91"/>
  <c r="L550" i="91"/>
  <c r="L551" i="91"/>
  <c r="L552" i="91"/>
  <c r="L553" i="91"/>
  <c r="L554" i="91"/>
  <c r="L555" i="91"/>
  <c r="L556" i="91"/>
  <c r="L557" i="91"/>
  <c r="L558" i="91"/>
  <c r="L559" i="91"/>
  <c r="L560" i="91"/>
  <c r="L561" i="91"/>
  <c r="L562" i="91"/>
  <c r="L563" i="91"/>
  <c r="L564" i="91"/>
  <c r="L565" i="91"/>
  <c r="L566" i="91"/>
  <c r="L567" i="91"/>
  <c r="L568" i="91"/>
  <c r="L569" i="91"/>
  <c r="L570" i="91"/>
  <c r="L571" i="91"/>
  <c r="L572" i="91"/>
  <c r="L573" i="91"/>
  <c r="L574" i="91"/>
  <c r="L575" i="91"/>
  <c r="L576" i="91"/>
  <c r="L577" i="91"/>
  <c r="L578" i="91"/>
  <c r="L579" i="91"/>
  <c r="L580" i="91"/>
  <c r="L581" i="91"/>
  <c r="L582" i="91"/>
  <c r="L583" i="91"/>
  <c r="L584" i="91"/>
  <c r="L585" i="91"/>
  <c r="L586" i="91"/>
  <c r="L587" i="91"/>
  <c r="L588" i="91"/>
  <c r="L589" i="91"/>
  <c r="L590" i="91"/>
  <c r="L591" i="91"/>
  <c r="L592" i="91"/>
  <c r="L593" i="91"/>
  <c r="L594" i="91"/>
  <c r="L595" i="91"/>
  <c r="L596" i="91"/>
  <c r="L597" i="91"/>
  <c r="L598" i="91"/>
  <c r="L599" i="91"/>
  <c r="L600" i="91"/>
  <c r="L601" i="91"/>
  <c r="L602" i="91"/>
  <c r="L603" i="91"/>
  <c r="L604" i="91"/>
  <c r="L605" i="91"/>
  <c r="L606" i="91"/>
  <c r="L607" i="91"/>
  <c r="L608" i="91"/>
  <c r="L609" i="91"/>
  <c r="L610" i="91"/>
  <c r="L611" i="91"/>
  <c r="L612" i="91"/>
  <c r="L613" i="91"/>
  <c r="L614" i="91"/>
  <c r="L615" i="91"/>
  <c r="F92" i="91"/>
  <c r="F93" i="91"/>
  <c r="F94" i="91"/>
  <c r="F95" i="91"/>
  <c r="F96" i="91"/>
  <c r="F97" i="91"/>
  <c r="F98" i="91"/>
  <c r="F99" i="91"/>
  <c r="F100" i="91"/>
  <c r="F101" i="91"/>
  <c r="F102" i="91"/>
  <c r="F103" i="91"/>
  <c r="F104" i="91"/>
  <c r="F105" i="91"/>
  <c r="F106" i="91"/>
  <c r="F107" i="91"/>
  <c r="F108" i="91"/>
  <c r="F109" i="91"/>
  <c r="F110" i="91"/>
  <c r="F111" i="91"/>
  <c r="F112" i="91"/>
  <c r="F113" i="91"/>
  <c r="F114" i="91"/>
  <c r="F115" i="91"/>
  <c r="F116" i="91"/>
  <c r="F117" i="91"/>
  <c r="F118" i="91"/>
  <c r="F119" i="91"/>
  <c r="F120" i="91"/>
  <c r="F121" i="91"/>
  <c r="F122" i="91"/>
  <c r="F123" i="91"/>
  <c r="F124" i="91"/>
  <c r="F125" i="91"/>
  <c r="F126" i="91"/>
  <c r="F127" i="91"/>
  <c r="F128" i="91"/>
  <c r="F129" i="91"/>
  <c r="F130" i="91"/>
  <c r="F131" i="91"/>
  <c r="F132" i="91"/>
  <c r="F133" i="91"/>
  <c r="F134" i="91"/>
  <c r="F135" i="91"/>
  <c r="F136" i="91"/>
  <c r="F137" i="91"/>
  <c r="F138" i="91"/>
  <c r="F139" i="91"/>
  <c r="F140" i="91"/>
  <c r="F141" i="91"/>
  <c r="F142" i="91"/>
  <c r="F143" i="91"/>
  <c r="F144" i="91"/>
  <c r="F145" i="91"/>
  <c r="F146" i="91"/>
  <c r="F147" i="91"/>
  <c r="F148" i="91"/>
  <c r="F149" i="91"/>
  <c r="F150" i="91"/>
  <c r="F151" i="91"/>
  <c r="F152" i="91"/>
  <c r="F153" i="91"/>
  <c r="F154" i="91"/>
  <c r="F155" i="91"/>
  <c r="F156" i="91"/>
  <c r="F157" i="91"/>
  <c r="F158" i="91"/>
  <c r="F159" i="91"/>
  <c r="F160" i="91"/>
  <c r="F161" i="91"/>
  <c r="F162" i="91"/>
  <c r="F163" i="91"/>
  <c r="F164" i="91"/>
  <c r="F213" i="91"/>
  <c r="F169" i="91"/>
  <c r="F170" i="91"/>
  <c r="F171" i="91"/>
  <c r="F172" i="91"/>
  <c r="F173" i="91"/>
  <c r="F174" i="91"/>
  <c r="F175" i="91"/>
  <c r="F176" i="91"/>
  <c r="F177" i="91"/>
  <c r="F178" i="91"/>
  <c r="F179" i="91"/>
  <c r="F180" i="91"/>
  <c r="F181" i="91"/>
  <c r="F182" i="91"/>
  <c r="F183" i="91"/>
  <c r="F184" i="91"/>
  <c r="F185" i="91"/>
  <c r="F186" i="91"/>
  <c r="F187" i="91"/>
  <c r="F188" i="91"/>
  <c r="F189" i="91"/>
  <c r="F190" i="91"/>
  <c r="F191" i="91"/>
  <c r="F192" i="91"/>
  <c r="F209" i="91"/>
  <c r="F204" i="91"/>
  <c r="F211" i="91"/>
  <c r="F217" i="91"/>
  <c r="F202" i="91"/>
  <c r="F222" i="91"/>
  <c r="F219" i="91"/>
  <c r="F242" i="91"/>
  <c r="F243" i="91"/>
  <c r="F244" i="91"/>
  <c r="F245" i="91"/>
  <c r="F246" i="91"/>
  <c r="F247" i="91"/>
  <c r="F248" i="91"/>
  <c r="F249" i="91"/>
  <c r="F250" i="91"/>
  <c r="F251" i="91"/>
  <c r="F252" i="91"/>
  <c r="F253" i="91"/>
  <c r="F254" i="91"/>
  <c r="F255" i="91"/>
  <c r="F256" i="91"/>
  <c r="F257" i="91"/>
  <c r="F258" i="91"/>
  <c r="F259" i="91"/>
  <c r="F260" i="91"/>
  <c r="F261" i="91"/>
  <c r="F262" i="91"/>
  <c r="F263" i="91"/>
  <c r="F264" i="91"/>
  <c r="F265" i="91"/>
  <c r="F266" i="91"/>
  <c r="F267" i="91"/>
  <c r="F268" i="91"/>
  <c r="F269" i="91"/>
  <c r="F315" i="91"/>
  <c r="F316" i="91"/>
  <c r="F317" i="91"/>
  <c r="F318" i="91"/>
  <c r="F319" i="91"/>
  <c r="F320" i="91"/>
  <c r="F321" i="91"/>
  <c r="F322" i="91"/>
  <c r="F323" i="91"/>
  <c r="F324" i="91"/>
  <c r="F325" i="91"/>
  <c r="F326" i="91"/>
  <c r="F327" i="91"/>
  <c r="F328" i="91"/>
  <c r="F329" i="91"/>
  <c r="F330" i="91"/>
  <c r="F331" i="91"/>
  <c r="F332" i="91"/>
  <c r="F333" i="91"/>
  <c r="F334" i="91"/>
  <c r="F335" i="91"/>
  <c r="F336" i="91"/>
  <c r="F337" i="91"/>
  <c r="F338" i="91"/>
  <c r="F339" i="91"/>
  <c r="F340" i="91"/>
  <c r="F341" i="91"/>
  <c r="F342" i="91"/>
  <c r="F343" i="91"/>
  <c r="F344" i="91"/>
  <c r="F345" i="91"/>
  <c r="F346" i="91"/>
  <c r="F347" i="91"/>
  <c r="F348" i="91"/>
  <c r="F349" i="91"/>
  <c r="F350" i="91"/>
  <c r="F351" i="91"/>
  <c r="F352" i="91"/>
  <c r="F353" i="91"/>
  <c r="F354" i="91"/>
  <c r="F355" i="91"/>
  <c r="F356" i="91"/>
  <c r="F357" i="91"/>
  <c r="F358" i="91"/>
  <c r="F359" i="91"/>
  <c r="F360" i="91"/>
  <c r="F361" i="91"/>
  <c r="F362" i="91"/>
  <c r="F363" i="91"/>
  <c r="F364" i="91"/>
  <c r="F365" i="91"/>
  <c r="F366" i="91"/>
  <c r="F367" i="91"/>
  <c r="F368" i="91"/>
  <c r="F369" i="91"/>
  <c r="F370" i="91"/>
  <c r="F371" i="91"/>
  <c r="F372" i="91"/>
  <c r="F373" i="91"/>
  <c r="F374" i="91"/>
  <c r="F375" i="91"/>
  <c r="F376" i="91"/>
  <c r="F377" i="91"/>
  <c r="F378" i="91"/>
  <c r="F379" i="91"/>
  <c r="F380" i="91"/>
  <c r="F381" i="91"/>
  <c r="F382" i="91"/>
  <c r="F383" i="91"/>
  <c r="F384" i="91"/>
  <c r="F385" i="91"/>
  <c r="F386" i="91"/>
  <c r="F387" i="91"/>
  <c r="F388" i="91"/>
  <c r="P615" i="91" l="1"/>
  <c r="M615" i="91"/>
  <c r="K615" i="91"/>
  <c r="P614" i="91"/>
  <c r="M614" i="91"/>
  <c r="K614" i="91"/>
  <c r="P613" i="91"/>
  <c r="M613" i="91"/>
  <c r="K613" i="91"/>
  <c r="P612" i="91"/>
  <c r="M612" i="91"/>
  <c r="K612" i="91"/>
  <c r="P611" i="91"/>
  <c r="M611" i="91"/>
  <c r="K611" i="91"/>
  <c r="P610" i="91"/>
  <c r="M610" i="91"/>
  <c r="K610" i="91"/>
  <c r="P609" i="91"/>
  <c r="M609" i="91"/>
  <c r="K609" i="91"/>
  <c r="P608" i="91"/>
  <c r="M608" i="91"/>
  <c r="K608" i="91"/>
  <c r="P607" i="91"/>
  <c r="M607" i="91"/>
  <c r="K607" i="91"/>
  <c r="P606" i="91"/>
  <c r="M606" i="91"/>
  <c r="K606" i="91"/>
  <c r="P605" i="91"/>
  <c r="M605" i="91"/>
  <c r="K605" i="91"/>
  <c r="P604" i="91"/>
  <c r="M604" i="91"/>
  <c r="K604" i="91"/>
  <c r="P603" i="91"/>
  <c r="M603" i="91"/>
  <c r="K603" i="91"/>
  <c r="P602" i="91"/>
  <c r="M602" i="91"/>
  <c r="K602" i="91"/>
  <c r="P601" i="91"/>
  <c r="M601" i="91"/>
  <c r="K601" i="91"/>
  <c r="P600" i="91"/>
  <c r="M600" i="91"/>
  <c r="K600" i="91"/>
  <c r="P599" i="91"/>
  <c r="M599" i="91"/>
  <c r="K599" i="91"/>
  <c r="P598" i="91"/>
  <c r="M598" i="91"/>
  <c r="K598" i="91"/>
  <c r="P597" i="91"/>
  <c r="M597" i="91"/>
  <c r="K597" i="91"/>
  <c r="P596" i="91"/>
  <c r="M596" i="91"/>
  <c r="K596" i="91"/>
  <c r="P595" i="91"/>
  <c r="M595" i="91"/>
  <c r="K595" i="91"/>
  <c r="P594" i="91"/>
  <c r="M594" i="91"/>
  <c r="K594" i="91"/>
  <c r="P593" i="91"/>
  <c r="M593" i="91"/>
  <c r="K593" i="91"/>
  <c r="P592" i="91"/>
  <c r="M592" i="91"/>
  <c r="K592" i="91"/>
  <c r="P591" i="91"/>
  <c r="M591" i="91"/>
  <c r="K591" i="91"/>
  <c r="P590" i="91"/>
  <c r="M590" i="91"/>
  <c r="K590" i="91"/>
  <c r="P589" i="91"/>
  <c r="M589" i="91"/>
  <c r="K589" i="91"/>
  <c r="P588" i="91"/>
  <c r="M588" i="91"/>
  <c r="K588" i="91"/>
  <c r="P587" i="91"/>
  <c r="M587" i="91"/>
  <c r="K587" i="91"/>
  <c r="P586" i="91"/>
  <c r="M586" i="91"/>
  <c r="K586" i="91"/>
  <c r="P585" i="91"/>
  <c r="M585" i="91"/>
  <c r="K585" i="91"/>
  <c r="P584" i="91"/>
  <c r="M584" i="91"/>
  <c r="K584" i="91"/>
  <c r="P583" i="91"/>
  <c r="M583" i="91"/>
  <c r="K583" i="91"/>
  <c r="P582" i="91"/>
  <c r="M582" i="91"/>
  <c r="K582" i="91"/>
  <c r="P581" i="91"/>
  <c r="M581" i="91"/>
  <c r="K581" i="91"/>
  <c r="P580" i="91"/>
  <c r="M580" i="91"/>
  <c r="K580" i="91"/>
  <c r="P579" i="91"/>
  <c r="M579" i="91"/>
  <c r="K579" i="91"/>
  <c r="P578" i="91"/>
  <c r="M578" i="91"/>
  <c r="K578" i="91"/>
  <c r="P577" i="91"/>
  <c r="M577" i="91"/>
  <c r="K577" i="91"/>
  <c r="P576" i="91"/>
  <c r="M576" i="91"/>
  <c r="K576" i="91"/>
  <c r="P575" i="91"/>
  <c r="M575" i="91"/>
  <c r="K575" i="91"/>
  <c r="P574" i="91"/>
  <c r="M574" i="91"/>
  <c r="K574" i="91"/>
  <c r="P573" i="91"/>
  <c r="M573" i="91"/>
  <c r="K573" i="91"/>
  <c r="P572" i="91"/>
  <c r="M572" i="91"/>
  <c r="K572" i="91"/>
  <c r="P571" i="91"/>
  <c r="M571" i="91"/>
  <c r="K571" i="91"/>
  <c r="P570" i="91"/>
  <c r="M570" i="91"/>
  <c r="K570" i="91"/>
  <c r="P569" i="91"/>
  <c r="M569" i="91"/>
  <c r="K569" i="91"/>
  <c r="P568" i="91"/>
  <c r="M568" i="91"/>
  <c r="K568" i="91"/>
  <c r="P567" i="91"/>
  <c r="M567" i="91"/>
  <c r="K567" i="91"/>
  <c r="P566" i="91"/>
  <c r="M566" i="91"/>
  <c r="K566" i="91"/>
  <c r="P565" i="91"/>
  <c r="M565" i="91"/>
  <c r="K565" i="91"/>
  <c r="P564" i="91"/>
  <c r="M564" i="91"/>
  <c r="K564" i="91"/>
  <c r="P563" i="91"/>
  <c r="M563" i="91"/>
  <c r="K563" i="91"/>
  <c r="P562" i="91"/>
  <c r="M562" i="91"/>
  <c r="K562" i="91"/>
  <c r="P561" i="91"/>
  <c r="M561" i="91"/>
  <c r="K561" i="91"/>
  <c r="P560" i="91"/>
  <c r="M560" i="91"/>
  <c r="K560" i="91"/>
  <c r="P559" i="91"/>
  <c r="M559" i="91"/>
  <c r="K559" i="91"/>
  <c r="P558" i="91"/>
  <c r="M558" i="91"/>
  <c r="K558" i="91"/>
  <c r="P557" i="91"/>
  <c r="M557" i="91"/>
  <c r="K557" i="91"/>
  <c r="P556" i="91"/>
  <c r="M556" i="91"/>
  <c r="K556" i="91"/>
  <c r="P555" i="91"/>
  <c r="M555" i="91"/>
  <c r="K555" i="91"/>
  <c r="P554" i="91"/>
  <c r="M554" i="91"/>
  <c r="K554" i="91"/>
  <c r="P553" i="91"/>
  <c r="M553" i="91"/>
  <c r="K553" i="91"/>
  <c r="P552" i="91"/>
  <c r="M552" i="91"/>
  <c r="K552" i="91"/>
  <c r="P551" i="91"/>
  <c r="M551" i="91"/>
  <c r="K551" i="91"/>
  <c r="P550" i="91"/>
  <c r="M550" i="91"/>
  <c r="K550" i="91"/>
  <c r="P549" i="91"/>
  <c r="M549" i="91"/>
  <c r="K549" i="91"/>
  <c r="P548" i="91"/>
  <c r="M548" i="91"/>
  <c r="K548" i="91"/>
  <c r="P547" i="91"/>
  <c r="M547" i="91"/>
  <c r="K547" i="91"/>
  <c r="P546" i="91"/>
  <c r="M546" i="91"/>
  <c r="K546" i="91"/>
  <c r="P545" i="91"/>
  <c r="M545" i="91"/>
  <c r="K545" i="91"/>
  <c r="P544" i="91"/>
  <c r="M544" i="91"/>
  <c r="K544" i="91"/>
  <c r="P543" i="91"/>
  <c r="M543" i="91"/>
  <c r="K543" i="91"/>
  <c r="P542" i="91"/>
  <c r="M542" i="91"/>
  <c r="K542" i="91"/>
  <c r="P541" i="91"/>
  <c r="M541" i="91"/>
  <c r="K541" i="91"/>
  <c r="P540" i="91"/>
  <c r="M540" i="91"/>
  <c r="K540" i="91"/>
  <c r="P539" i="91"/>
  <c r="M539" i="91"/>
  <c r="K539" i="91"/>
  <c r="P538" i="91"/>
  <c r="M538" i="91"/>
  <c r="K538" i="91"/>
  <c r="P537" i="91"/>
  <c r="M537" i="91"/>
  <c r="K537" i="91"/>
  <c r="P536" i="91"/>
  <c r="M536" i="91"/>
  <c r="K536" i="91"/>
  <c r="P535" i="91"/>
  <c r="M535" i="91"/>
  <c r="K535" i="91"/>
  <c r="P534" i="91"/>
  <c r="M534" i="91"/>
  <c r="K534" i="91"/>
  <c r="P533" i="91"/>
  <c r="M533" i="91"/>
  <c r="K533" i="91"/>
  <c r="P532" i="91"/>
  <c r="M532" i="91"/>
  <c r="K532" i="91"/>
  <c r="P531" i="91"/>
  <c r="M531" i="91"/>
  <c r="K531" i="91"/>
  <c r="P530" i="91"/>
  <c r="M530" i="91"/>
  <c r="K530" i="91"/>
  <c r="P529" i="91"/>
  <c r="M529" i="91"/>
  <c r="K529" i="91"/>
  <c r="P528" i="91"/>
  <c r="M528" i="91"/>
  <c r="K528" i="91"/>
  <c r="P527" i="91"/>
  <c r="M527" i="91"/>
  <c r="K527" i="91"/>
  <c r="P526" i="91"/>
  <c r="M526" i="91"/>
  <c r="K526" i="91"/>
  <c r="P525" i="91"/>
  <c r="M525" i="91"/>
  <c r="K525" i="91"/>
  <c r="P524" i="91"/>
  <c r="M524" i="91"/>
  <c r="K524" i="91"/>
  <c r="P523" i="91"/>
  <c r="M523" i="91"/>
  <c r="K523" i="91"/>
  <c r="P522" i="91"/>
  <c r="M522" i="91"/>
  <c r="K522" i="91"/>
  <c r="P521" i="91"/>
  <c r="M521" i="91"/>
  <c r="K521" i="91"/>
  <c r="P520" i="91"/>
  <c r="M520" i="91"/>
  <c r="K520" i="91"/>
  <c r="P519" i="91"/>
  <c r="M519" i="91"/>
  <c r="K519" i="91"/>
  <c r="P518" i="91"/>
  <c r="M518" i="91"/>
  <c r="K518" i="91"/>
  <c r="P517" i="91"/>
  <c r="M517" i="91"/>
  <c r="K517" i="91"/>
  <c r="P516" i="91"/>
  <c r="M516" i="91"/>
  <c r="K516" i="91"/>
  <c r="P515" i="91"/>
  <c r="M515" i="91"/>
  <c r="K515" i="91"/>
  <c r="P514" i="91"/>
  <c r="M514" i="91"/>
  <c r="K514" i="91"/>
  <c r="P513" i="91"/>
  <c r="M513" i="91"/>
  <c r="K513" i="91"/>
  <c r="P512" i="91"/>
  <c r="M512" i="91"/>
  <c r="K512" i="91"/>
  <c r="P511" i="91"/>
  <c r="M511" i="91"/>
  <c r="K511" i="91"/>
  <c r="P510" i="91"/>
  <c r="M510" i="91"/>
  <c r="K510" i="91"/>
  <c r="P509" i="91"/>
  <c r="M509" i="91"/>
  <c r="K509" i="91"/>
  <c r="P508" i="91"/>
  <c r="M508" i="91"/>
  <c r="K508" i="91"/>
  <c r="P507" i="91"/>
  <c r="M507" i="91"/>
  <c r="K507" i="91"/>
  <c r="P506" i="91"/>
  <c r="M506" i="91"/>
  <c r="K506" i="91"/>
  <c r="P505" i="91"/>
  <c r="M505" i="91"/>
  <c r="K505" i="91"/>
  <c r="P504" i="91"/>
  <c r="M504" i="91"/>
  <c r="K504" i="91"/>
  <c r="P503" i="91"/>
  <c r="M503" i="91"/>
  <c r="K503" i="91"/>
  <c r="P502" i="91"/>
  <c r="M502" i="91"/>
  <c r="K502" i="91"/>
  <c r="P501" i="91"/>
  <c r="M501" i="91"/>
  <c r="K501" i="91"/>
  <c r="P500" i="91"/>
  <c r="M500" i="91"/>
  <c r="K500" i="91"/>
  <c r="P499" i="91"/>
  <c r="M499" i="91"/>
  <c r="K499" i="91"/>
  <c r="P498" i="91"/>
  <c r="M498" i="91"/>
  <c r="K498" i="91"/>
  <c r="P497" i="91"/>
  <c r="M497" i="91"/>
  <c r="K497" i="91"/>
  <c r="P496" i="91"/>
  <c r="M496" i="91"/>
  <c r="K496" i="91"/>
  <c r="P495" i="91"/>
  <c r="M495" i="91"/>
  <c r="K495" i="91"/>
  <c r="P494" i="91"/>
  <c r="M494" i="91"/>
  <c r="K494" i="91"/>
  <c r="P493" i="91"/>
  <c r="M493" i="91"/>
  <c r="K493" i="91"/>
  <c r="P492" i="91"/>
  <c r="M492" i="91"/>
  <c r="K492" i="91"/>
  <c r="P491" i="91"/>
  <c r="M491" i="91"/>
  <c r="K491" i="91"/>
  <c r="P490" i="91"/>
  <c r="M490" i="91"/>
  <c r="K490" i="91"/>
  <c r="P489" i="91"/>
  <c r="M489" i="91"/>
  <c r="K489" i="91"/>
  <c r="P488" i="91"/>
  <c r="M488" i="91"/>
  <c r="K488" i="91"/>
  <c r="P487" i="91"/>
  <c r="M487" i="91"/>
  <c r="K487" i="91"/>
  <c r="P486" i="91"/>
  <c r="M486" i="91"/>
  <c r="K486" i="91"/>
  <c r="P485" i="91"/>
  <c r="M485" i="91"/>
  <c r="K485" i="91"/>
  <c r="P484" i="91"/>
  <c r="M484" i="91"/>
  <c r="K484" i="91"/>
  <c r="P483" i="91"/>
  <c r="M483" i="91"/>
  <c r="K483" i="91"/>
  <c r="P482" i="91"/>
  <c r="M482" i="91"/>
  <c r="K482" i="91"/>
  <c r="P481" i="91"/>
  <c r="M481" i="91"/>
  <c r="K481" i="91"/>
  <c r="P480" i="91"/>
  <c r="M480" i="91"/>
  <c r="K480" i="91"/>
  <c r="P479" i="91"/>
  <c r="M479" i="91"/>
  <c r="K479" i="91"/>
  <c r="P478" i="91"/>
  <c r="M478" i="91"/>
  <c r="K478" i="91"/>
  <c r="P477" i="91"/>
  <c r="M477" i="91"/>
  <c r="K477" i="91"/>
  <c r="P476" i="91"/>
  <c r="M476" i="91"/>
  <c r="K476" i="91"/>
  <c r="P475" i="91"/>
  <c r="M475" i="91"/>
  <c r="K475" i="91"/>
  <c r="P474" i="91"/>
  <c r="M474" i="91"/>
  <c r="K474" i="91"/>
  <c r="P473" i="91"/>
  <c r="M473" i="91"/>
  <c r="K473" i="91"/>
  <c r="P472" i="91"/>
  <c r="M472" i="91"/>
  <c r="K472" i="91"/>
  <c r="P471" i="91"/>
  <c r="M471" i="91"/>
  <c r="K471" i="91"/>
  <c r="P470" i="91"/>
  <c r="M470" i="91"/>
  <c r="K470" i="91"/>
  <c r="P469" i="91"/>
  <c r="M469" i="91"/>
  <c r="P468" i="91"/>
  <c r="M468" i="91"/>
  <c r="P467" i="91"/>
  <c r="M467" i="91"/>
  <c r="P466" i="91"/>
  <c r="M466" i="91"/>
  <c r="P465" i="91"/>
  <c r="M465" i="91"/>
  <c r="K465" i="91"/>
  <c r="P464" i="91"/>
  <c r="M464" i="91"/>
  <c r="K464" i="91"/>
  <c r="P463" i="91"/>
  <c r="M463" i="91"/>
  <c r="K463" i="91"/>
  <c r="P462" i="91"/>
  <c r="M462" i="91"/>
  <c r="K462" i="91"/>
  <c r="P461" i="91"/>
  <c r="K461" i="91"/>
  <c r="P460" i="91"/>
  <c r="M460" i="91"/>
  <c r="K460" i="91"/>
  <c r="P459" i="91"/>
  <c r="M459" i="91"/>
  <c r="K459" i="91"/>
  <c r="P458" i="91"/>
  <c r="M458" i="91"/>
  <c r="K458" i="91"/>
  <c r="P457" i="91"/>
  <c r="M457" i="91"/>
  <c r="K457" i="91"/>
  <c r="P456" i="91"/>
  <c r="M456" i="91"/>
  <c r="P455" i="91"/>
  <c r="M455" i="91"/>
  <c r="K455" i="91"/>
  <c r="P454" i="91"/>
  <c r="M454" i="91"/>
  <c r="K454" i="91"/>
  <c r="P453" i="91"/>
  <c r="M453" i="91"/>
  <c r="K453" i="91"/>
  <c r="P452" i="91"/>
  <c r="M452" i="91"/>
  <c r="K452" i="91"/>
  <c r="P451" i="91"/>
  <c r="M451" i="91"/>
  <c r="K451" i="91"/>
  <c r="P450" i="91"/>
  <c r="M450" i="91"/>
  <c r="K450" i="91"/>
  <c r="P449" i="91"/>
  <c r="M449" i="91"/>
  <c r="K449" i="91"/>
  <c r="P448" i="91"/>
  <c r="M448" i="91"/>
  <c r="K448" i="91"/>
  <c r="P447" i="91"/>
  <c r="M447" i="91"/>
  <c r="K447" i="91"/>
  <c r="P446" i="91"/>
  <c r="M446" i="91"/>
  <c r="K446" i="91"/>
  <c r="P445" i="91"/>
  <c r="M445" i="91"/>
  <c r="K445" i="91"/>
  <c r="P444" i="91"/>
  <c r="M444" i="91"/>
  <c r="K444" i="91"/>
  <c r="P443" i="91"/>
  <c r="M443" i="91"/>
  <c r="K443" i="91"/>
  <c r="P442" i="91"/>
  <c r="M442" i="91"/>
  <c r="K442" i="91"/>
  <c r="P441" i="91"/>
  <c r="M441" i="91"/>
  <c r="K441" i="91"/>
  <c r="P440" i="91"/>
  <c r="M440" i="91"/>
  <c r="K440" i="91"/>
  <c r="P439" i="91"/>
  <c r="M439" i="91"/>
  <c r="K439" i="91"/>
  <c r="P438" i="91"/>
  <c r="M438" i="91"/>
  <c r="K438" i="91"/>
  <c r="P437" i="91"/>
  <c r="M437" i="91"/>
  <c r="K437" i="91"/>
  <c r="P436" i="91"/>
  <c r="M436" i="91"/>
  <c r="K436" i="91"/>
  <c r="P435" i="91"/>
  <c r="M435" i="91"/>
  <c r="K435" i="91"/>
  <c r="P434" i="91"/>
  <c r="M434" i="91"/>
  <c r="K434" i="91"/>
  <c r="P433" i="91"/>
  <c r="M433" i="91"/>
  <c r="K433" i="91"/>
  <c r="P432" i="91"/>
  <c r="M432" i="91"/>
  <c r="K432" i="91"/>
  <c r="P431" i="91"/>
  <c r="M431" i="91"/>
  <c r="K431" i="91"/>
  <c r="P430" i="91"/>
  <c r="M430" i="91"/>
  <c r="K430" i="91"/>
  <c r="P429" i="91"/>
  <c r="M429" i="91"/>
  <c r="K429" i="91"/>
  <c r="P428" i="91"/>
  <c r="M428" i="91"/>
  <c r="K428" i="91"/>
  <c r="P427" i="91"/>
  <c r="M427" i="91"/>
  <c r="K427" i="91"/>
  <c r="P426" i="91"/>
  <c r="M426" i="91"/>
  <c r="K426" i="91"/>
  <c r="P425" i="91"/>
  <c r="M425" i="91"/>
  <c r="K425" i="91"/>
  <c r="P424" i="91"/>
  <c r="M424" i="91"/>
  <c r="K424" i="91"/>
  <c r="P423" i="91"/>
  <c r="M423" i="91"/>
  <c r="K423" i="91"/>
  <c r="P422" i="91"/>
  <c r="M422" i="91"/>
  <c r="K422" i="91"/>
  <c r="P421" i="91"/>
  <c r="M421" i="91"/>
  <c r="K421" i="91"/>
  <c r="P420" i="91"/>
  <c r="M420" i="91"/>
  <c r="K420" i="91"/>
  <c r="P419" i="91"/>
  <c r="M419" i="91"/>
  <c r="K419" i="91"/>
  <c r="P418" i="91"/>
  <c r="M418" i="91"/>
  <c r="K418" i="91"/>
  <c r="P417" i="91"/>
  <c r="M417" i="91"/>
  <c r="K417" i="91"/>
  <c r="P416" i="91"/>
  <c r="M416" i="91"/>
  <c r="K416" i="91"/>
  <c r="P415" i="91"/>
  <c r="M415" i="91"/>
  <c r="K415" i="91"/>
  <c r="P414" i="91"/>
  <c r="K414" i="91"/>
  <c r="P413" i="91"/>
  <c r="M413" i="91"/>
  <c r="K413" i="91"/>
  <c r="P412" i="91"/>
  <c r="M412" i="91"/>
  <c r="K412" i="91"/>
  <c r="P411" i="91"/>
  <c r="M411" i="91"/>
  <c r="K411" i="91"/>
  <c r="P410" i="91"/>
  <c r="M410" i="91"/>
  <c r="K410" i="91"/>
  <c r="P409" i="91"/>
  <c r="M409" i="91"/>
  <c r="K409" i="91"/>
  <c r="P408" i="91"/>
  <c r="M408" i="91"/>
  <c r="K408" i="91"/>
  <c r="P407" i="91"/>
  <c r="M407" i="91"/>
  <c r="K407" i="91"/>
  <c r="P406" i="91"/>
  <c r="M406" i="91"/>
  <c r="K406" i="91"/>
  <c r="P405" i="91"/>
  <c r="M405" i="91"/>
  <c r="K405" i="91"/>
  <c r="P404" i="91"/>
  <c r="M404" i="91"/>
  <c r="K404" i="91"/>
  <c r="P403" i="91"/>
  <c r="M403" i="91"/>
  <c r="K403" i="91"/>
  <c r="P402" i="91"/>
  <c r="M402" i="91"/>
  <c r="K402" i="91"/>
  <c r="P401" i="91"/>
  <c r="M401" i="91"/>
  <c r="K401" i="91"/>
  <c r="P400" i="91"/>
  <c r="M400" i="91"/>
  <c r="K400" i="91"/>
  <c r="P399" i="91"/>
  <c r="M399" i="91"/>
  <c r="K399" i="91"/>
  <c r="P398" i="91"/>
  <c r="M398" i="91"/>
  <c r="K398" i="91"/>
  <c r="P397" i="91"/>
  <c r="M397" i="91"/>
  <c r="K397" i="91"/>
  <c r="P396" i="91"/>
  <c r="M396" i="91"/>
  <c r="K396" i="91"/>
  <c r="P395" i="91"/>
  <c r="M395" i="91"/>
  <c r="K395" i="91"/>
  <c r="P394" i="91"/>
  <c r="M394" i="91"/>
  <c r="K394" i="91"/>
  <c r="P393" i="91"/>
  <c r="M393" i="91"/>
  <c r="K393" i="91"/>
  <c r="P392" i="91"/>
  <c r="M392" i="91"/>
  <c r="K392" i="91"/>
  <c r="P391" i="91"/>
  <c r="M391" i="91"/>
  <c r="K391" i="91"/>
  <c r="P390" i="91"/>
  <c r="M390" i="91"/>
  <c r="K390" i="91"/>
  <c r="P389" i="91"/>
  <c r="M389" i="91"/>
  <c r="K389" i="91"/>
  <c r="P388" i="91"/>
  <c r="M388" i="91"/>
  <c r="K388" i="91"/>
  <c r="P387" i="91"/>
  <c r="M387" i="91"/>
  <c r="K387" i="91"/>
  <c r="P386" i="91"/>
  <c r="M386" i="91"/>
  <c r="K386" i="91"/>
  <c r="P385" i="91"/>
  <c r="M385" i="91"/>
  <c r="K385" i="91"/>
  <c r="P384" i="91"/>
  <c r="M384" i="91"/>
  <c r="K384" i="91"/>
  <c r="P383" i="91"/>
  <c r="M383" i="91"/>
  <c r="K383" i="91"/>
  <c r="P382" i="91"/>
  <c r="M382" i="91"/>
  <c r="K382" i="91"/>
  <c r="P381" i="91"/>
  <c r="M381" i="91"/>
  <c r="K381" i="91"/>
  <c r="P380" i="91"/>
  <c r="M380" i="91"/>
  <c r="K380" i="91"/>
  <c r="P379" i="91"/>
  <c r="M379" i="91"/>
  <c r="K379" i="91"/>
  <c r="P378" i="91"/>
  <c r="M378" i="91"/>
  <c r="K378" i="91"/>
  <c r="P377" i="91"/>
  <c r="M377" i="91"/>
  <c r="K377" i="91"/>
  <c r="P376" i="91"/>
  <c r="M376" i="91"/>
  <c r="K376" i="91"/>
  <c r="P375" i="91"/>
  <c r="M375" i="91"/>
  <c r="K375" i="91"/>
  <c r="P374" i="91"/>
  <c r="M374" i="91"/>
  <c r="K374" i="91"/>
  <c r="P373" i="91"/>
  <c r="M373" i="91"/>
  <c r="K373" i="91"/>
  <c r="P372" i="91"/>
  <c r="M372" i="91"/>
  <c r="K372" i="91"/>
  <c r="P371" i="91"/>
  <c r="M371" i="91"/>
  <c r="K371" i="91"/>
  <c r="P370" i="91"/>
  <c r="M370" i="91"/>
  <c r="K370" i="91"/>
  <c r="P369" i="91"/>
  <c r="M369" i="91"/>
  <c r="K369" i="91"/>
  <c r="P368" i="91"/>
  <c r="M368" i="91"/>
  <c r="K368" i="91"/>
  <c r="P367" i="91"/>
  <c r="M367" i="91"/>
  <c r="K367" i="91"/>
  <c r="P366" i="91"/>
  <c r="M366" i="91"/>
  <c r="K366" i="91"/>
  <c r="P365" i="91"/>
  <c r="M365" i="91"/>
  <c r="K365" i="91"/>
  <c r="P364" i="91"/>
  <c r="M364" i="91"/>
  <c r="K364" i="91"/>
  <c r="P363" i="91"/>
  <c r="M363" i="91"/>
  <c r="K363" i="91"/>
  <c r="P362" i="91"/>
  <c r="M362" i="91"/>
  <c r="K362" i="91"/>
  <c r="P361" i="91"/>
  <c r="M361" i="91"/>
  <c r="K361" i="91"/>
  <c r="P360" i="91"/>
  <c r="M360" i="91"/>
  <c r="K360" i="91"/>
  <c r="P359" i="91"/>
  <c r="M359" i="91"/>
  <c r="K359" i="91"/>
  <c r="P358" i="91"/>
  <c r="M358" i="91"/>
  <c r="K358" i="91"/>
  <c r="P357" i="91"/>
  <c r="M357" i="91"/>
  <c r="K357" i="91"/>
  <c r="P356" i="91"/>
  <c r="M356" i="91"/>
  <c r="K356" i="91"/>
  <c r="P355" i="91"/>
  <c r="M355" i="91"/>
  <c r="K355" i="91"/>
  <c r="P354" i="91"/>
  <c r="M354" i="91"/>
  <c r="K354" i="91"/>
  <c r="P353" i="91"/>
  <c r="M353" i="91"/>
  <c r="K353" i="91"/>
  <c r="P352" i="91"/>
  <c r="M352" i="91"/>
  <c r="K352" i="91"/>
  <c r="P351" i="91"/>
  <c r="M351" i="91"/>
  <c r="K351" i="91"/>
  <c r="P350" i="91"/>
  <c r="M350" i="91"/>
  <c r="K350" i="91"/>
  <c r="P349" i="91"/>
  <c r="M349" i="91"/>
  <c r="K349" i="91"/>
  <c r="P348" i="91"/>
  <c r="M348" i="91"/>
  <c r="K348" i="91"/>
  <c r="P347" i="91"/>
  <c r="M347" i="91"/>
  <c r="K347" i="91"/>
  <c r="P346" i="91"/>
  <c r="M346" i="91"/>
  <c r="K346" i="91"/>
  <c r="P345" i="91"/>
  <c r="M345" i="91"/>
  <c r="K345" i="91"/>
  <c r="P344" i="91"/>
  <c r="M344" i="91"/>
  <c r="K344" i="91"/>
  <c r="P343" i="91"/>
  <c r="M343" i="91"/>
  <c r="K343" i="91"/>
  <c r="P342" i="91"/>
  <c r="M342" i="91"/>
  <c r="K342" i="91"/>
  <c r="P341" i="91"/>
  <c r="M341" i="91"/>
  <c r="K341" i="91"/>
  <c r="P340" i="91"/>
  <c r="M340" i="91"/>
  <c r="K340" i="91"/>
  <c r="P339" i="91"/>
  <c r="M339" i="91"/>
  <c r="K339" i="91"/>
  <c r="P338" i="91"/>
  <c r="M338" i="91"/>
  <c r="K338" i="91"/>
  <c r="P337" i="91"/>
  <c r="M337" i="91"/>
  <c r="K337" i="91"/>
  <c r="P336" i="91"/>
  <c r="M336" i="91"/>
  <c r="K336" i="91"/>
  <c r="P335" i="91"/>
  <c r="M335" i="91"/>
  <c r="K335" i="91"/>
  <c r="P334" i="91"/>
  <c r="M334" i="91"/>
  <c r="K334" i="91"/>
  <c r="P333" i="91"/>
  <c r="M333" i="91"/>
  <c r="K333" i="91"/>
  <c r="P332" i="91"/>
  <c r="M332" i="91"/>
  <c r="K332" i="91"/>
  <c r="P331" i="91"/>
  <c r="M331" i="91"/>
  <c r="K331" i="91"/>
  <c r="P330" i="91"/>
  <c r="M330" i="91"/>
  <c r="K330" i="91"/>
  <c r="P329" i="91"/>
  <c r="M329" i="91"/>
  <c r="K329" i="91"/>
  <c r="P328" i="91"/>
  <c r="M328" i="91"/>
  <c r="K328" i="91"/>
  <c r="P327" i="91"/>
  <c r="M327" i="91"/>
  <c r="K327" i="91"/>
  <c r="P326" i="91"/>
  <c r="M326" i="91"/>
  <c r="K326" i="91"/>
  <c r="P325" i="91"/>
  <c r="M325" i="91"/>
  <c r="K325" i="91"/>
  <c r="P324" i="91"/>
  <c r="M324" i="91"/>
  <c r="K324" i="91"/>
  <c r="P323" i="91"/>
  <c r="M323" i="91"/>
  <c r="K323" i="91"/>
  <c r="P322" i="91"/>
  <c r="M322" i="91"/>
  <c r="K322" i="91"/>
  <c r="P321" i="91"/>
  <c r="M321" i="91"/>
  <c r="K321" i="91"/>
  <c r="P320" i="91"/>
  <c r="M320" i="91"/>
  <c r="K320" i="91"/>
  <c r="P319" i="91"/>
  <c r="M319" i="91"/>
  <c r="K319" i="91"/>
  <c r="P318" i="91"/>
  <c r="M318" i="91"/>
  <c r="K318" i="91"/>
  <c r="P317" i="91"/>
  <c r="M317" i="91"/>
  <c r="K317" i="91"/>
  <c r="P316" i="91"/>
  <c r="M316" i="91"/>
  <c r="K316" i="91"/>
  <c r="P315" i="91"/>
  <c r="M315" i="91"/>
  <c r="K315" i="91"/>
  <c r="P314" i="91"/>
  <c r="M314" i="91"/>
  <c r="K314" i="91"/>
  <c r="P313" i="91"/>
  <c r="M313" i="91"/>
  <c r="K313" i="91"/>
  <c r="P312" i="91"/>
  <c r="M312" i="91"/>
  <c r="K312" i="91"/>
  <c r="P311" i="91"/>
  <c r="M311" i="91"/>
  <c r="K311" i="91"/>
  <c r="P310" i="91"/>
  <c r="M310" i="91"/>
  <c r="K310" i="91"/>
  <c r="P309" i="91"/>
  <c r="M309" i="91"/>
  <c r="K309" i="91"/>
  <c r="P308" i="91"/>
  <c r="M308" i="91"/>
  <c r="K308" i="91"/>
  <c r="P307" i="91"/>
  <c r="M307" i="91"/>
  <c r="K307" i="91"/>
  <c r="P306" i="91"/>
  <c r="M306" i="91"/>
  <c r="K306" i="91"/>
  <c r="P305" i="91"/>
  <c r="P304" i="91"/>
  <c r="M304" i="91"/>
  <c r="K304" i="91"/>
  <c r="P303" i="91"/>
  <c r="M303" i="91"/>
  <c r="K303" i="91"/>
  <c r="P302" i="91"/>
  <c r="M302" i="91"/>
  <c r="K302" i="91"/>
  <c r="P301" i="91"/>
  <c r="M301" i="91"/>
  <c r="K301" i="91"/>
  <c r="P300" i="91"/>
  <c r="M300" i="91"/>
  <c r="K300" i="91"/>
  <c r="P299" i="91"/>
  <c r="M299" i="91"/>
  <c r="K299" i="91"/>
  <c r="P298" i="91"/>
  <c r="M298" i="91"/>
  <c r="K298" i="91"/>
  <c r="P297" i="91"/>
  <c r="M297" i="91"/>
  <c r="K297" i="91"/>
  <c r="P296" i="91"/>
  <c r="M296" i="91"/>
  <c r="K296" i="91"/>
  <c r="P295" i="91"/>
  <c r="M295" i="91"/>
  <c r="K295" i="91"/>
  <c r="P294" i="91"/>
  <c r="M294" i="91"/>
  <c r="K294" i="91"/>
  <c r="P293" i="91"/>
  <c r="M293" i="91"/>
  <c r="K293" i="91"/>
  <c r="P292" i="91"/>
  <c r="M292" i="91"/>
  <c r="K292" i="91"/>
  <c r="P291" i="91"/>
  <c r="M291" i="91"/>
  <c r="K291" i="91"/>
  <c r="P290" i="91"/>
  <c r="M290" i="91"/>
  <c r="K290" i="91"/>
  <c r="P289" i="91"/>
  <c r="M289" i="91"/>
  <c r="K289" i="91"/>
  <c r="P288" i="91"/>
  <c r="M288" i="91"/>
  <c r="K288" i="91"/>
  <c r="P287" i="91"/>
  <c r="M287" i="91"/>
  <c r="K287" i="91"/>
  <c r="P286" i="91"/>
  <c r="M286" i="91"/>
  <c r="K286" i="91"/>
  <c r="P285" i="91"/>
  <c r="M285" i="91"/>
  <c r="K285" i="91"/>
  <c r="P284" i="91"/>
  <c r="M284" i="91"/>
  <c r="K284" i="91"/>
  <c r="P283" i="91"/>
  <c r="M283" i="91"/>
  <c r="K283" i="91"/>
  <c r="P282" i="91"/>
  <c r="M282" i="91"/>
  <c r="K282" i="91"/>
  <c r="P281" i="91"/>
  <c r="M281" i="91"/>
  <c r="K281" i="91"/>
  <c r="P280" i="91"/>
  <c r="M280" i="91"/>
  <c r="K280" i="91"/>
  <c r="P279" i="91"/>
  <c r="M279" i="91"/>
  <c r="K279" i="91"/>
  <c r="P278" i="91"/>
  <c r="M278" i="91"/>
  <c r="K278" i="91"/>
  <c r="P277" i="91"/>
  <c r="M277" i="91"/>
  <c r="K277" i="91"/>
  <c r="P276" i="91"/>
  <c r="M276" i="91"/>
  <c r="K276" i="91"/>
  <c r="P275" i="91"/>
  <c r="M275" i="91"/>
  <c r="K275" i="91"/>
  <c r="P274" i="91"/>
  <c r="M274" i="91"/>
  <c r="K274" i="91"/>
  <c r="P273" i="91"/>
  <c r="M273" i="91"/>
  <c r="K273" i="91"/>
  <c r="P272" i="91"/>
  <c r="M272" i="91"/>
  <c r="K272" i="91"/>
  <c r="P271" i="91"/>
  <c r="M271" i="91"/>
  <c r="K271" i="91"/>
  <c r="P270" i="91"/>
  <c r="M270" i="91"/>
  <c r="K270" i="91"/>
  <c r="P269" i="91"/>
  <c r="M269" i="91"/>
  <c r="K269" i="91"/>
  <c r="P268" i="91"/>
  <c r="M268" i="91"/>
  <c r="K268" i="91"/>
  <c r="P267" i="91"/>
  <c r="M267" i="91"/>
  <c r="K267" i="91"/>
  <c r="P266" i="91"/>
  <c r="M266" i="91"/>
  <c r="K266" i="91"/>
  <c r="P265" i="91"/>
  <c r="M265" i="91"/>
  <c r="K265" i="91"/>
  <c r="P264" i="91"/>
  <c r="M264" i="91"/>
  <c r="K264" i="91"/>
  <c r="P263" i="91"/>
  <c r="M263" i="91"/>
  <c r="K263" i="91"/>
  <c r="P262" i="91"/>
  <c r="M262" i="91"/>
  <c r="K262" i="91"/>
  <c r="P261" i="91"/>
  <c r="M261" i="91"/>
  <c r="K261" i="91"/>
  <c r="P260" i="91"/>
  <c r="M260" i="91"/>
  <c r="K260" i="91"/>
  <c r="P259" i="91"/>
  <c r="M259" i="91"/>
  <c r="K259" i="91"/>
  <c r="P258" i="91"/>
  <c r="M258" i="91"/>
  <c r="K258" i="91"/>
  <c r="P257" i="91"/>
  <c r="M257" i="91"/>
  <c r="K257" i="91"/>
  <c r="P256" i="91"/>
  <c r="M256" i="91"/>
  <c r="K256" i="91"/>
  <c r="P255" i="91"/>
  <c r="M255" i="91"/>
  <c r="K255" i="91"/>
  <c r="P254" i="91"/>
  <c r="M254" i="91"/>
  <c r="K254" i="91"/>
  <c r="P253" i="91"/>
  <c r="M253" i="91"/>
  <c r="K253" i="91"/>
  <c r="P252" i="91"/>
  <c r="M252" i="91"/>
  <c r="K252" i="91"/>
  <c r="P251" i="91"/>
  <c r="M251" i="91"/>
  <c r="K251" i="91"/>
  <c r="P250" i="91"/>
  <c r="M250" i="91"/>
  <c r="K250" i="91"/>
  <c r="P249" i="91"/>
  <c r="M249" i="91"/>
  <c r="K249" i="91"/>
  <c r="P248" i="91"/>
  <c r="M248" i="91"/>
  <c r="K248" i="91"/>
  <c r="P247" i="91"/>
  <c r="M247" i="91"/>
  <c r="K247" i="91"/>
  <c r="P246" i="91"/>
  <c r="M246" i="91"/>
  <c r="K246" i="91"/>
  <c r="P245" i="91"/>
  <c r="M245" i="91"/>
  <c r="K245" i="91"/>
  <c r="P244" i="91"/>
  <c r="M244" i="91"/>
  <c r="K244" i="91"/>
  <c r="P243" i="91"/>
  <c r="M243" i="91"/>
  <c r="K243" i="91"/>
  <c r="P242" i="91"/>
  <c r="M242" i="91"/>
  <c r="K242" i="91"/>
  <c r="P219" i="91"/>
  <c r="M219" i="91"/>
  <c r="K219" i="91"/>
  <c r="P167" i="91"/>
  <c r="M167" i="91"/>
  <c r="K167" i="91"/>
  <c r="P239" i="91"/>
  <c r="M239" i="91"/>
  <c r="K239" i="91"/>
  <c r="P235" i="91"/>
  <c r="M235" i="91"/>
  <c r="K235" i="91"/>
  <c r="P230" i="91"/>
  <c r="M230" i="91"/>
  <c r="K230" i="91"/>
  <c r="P200" i="91"/>
  <c r="M200" i="91"/>
  <c r="K200" i="91"/>
  <c r="P168" i="91"/>
  <c r="M168" i="91"/>
  <c r="K168" i="91"/>
  <c r="P197" i="91"/>
  <c r="M197" i="91"/>
  <c r="K197" i="91"/>
  <c r="P165" i="91"/>
  <c r="M165" i="91"/>
  <c r="K165" i="91"/>
  <c r="P221" i="91"/>
  <c r="M221" i="91"/>
  <c r="K221" i="91"/>
  <c r="P227" i="91"/>
  <c r="M227" i="91"/>
  <c r="K227" i="91"/>
  <c r="P218" i="91"/>
  <c r="M218" i="91"/>
  <c r="K218" i="91"/>
  <c r="P231" i="91"/>
  <c r="M231" i="91"/>
  <c r="K231" i="91"/>
  <c r="P232" i="91"/>
  <c r="M232" i="91"/>
  <c r="K232" i="91"/>
  <c r="P223" i="91"/>
  <c r="M223" i="91"/>
  <c r="K223" i="91"/>
  <c r="P208" i="91"/>
  <c r="M208" i="91"/>
  <c r="K208" i="91"/>
  <c r="P222" i="91"/>
  <c r="M222" i="91"/>
  <c r="K222" i="91"/>
  <c r="P226" i="91"/>
  <c r="M226" i="91"/>
  <c r="K226" i="91"/>
  <c r="P205" i="91"/>
  <c r="M205" i="91"/>
  <c r="K205" i="91"/>
  <c r="P166" i="91"/>
  <c r="M166" i="91"/>
  <c r="K166" i="91"/>
  <c r="P238" i="91"/>
  <c r="M238" i="91"/>
  <c r="K238" i="91"/>
  <c r="P237" i="91"/>
  <c r="M237" i="91"/>
  <c r="K237" i="91"/>
  <c r="P236" i="91"/>
  <c r="M236" i="91"/>
  <c r="K236" i="91"/>
  <c r="P196" i="91"/>
  <c r="M196" i="91"/>
  <c r="K196" i="91"/>
  <c r="P193" i="91"/>
  <c r="M193" i="91"/>
  <c r="K193" i="91"/>
  <c r="P210" i="91"/>
  <c r="M210" i="91"/>
  <c r="K210" i="91"/>
  <c r="P234" i="91"/>
  <c r="M234" i="91"/>
  <c r="K234" i="91"/>
  <c r="P201" i="91"/>
  <c r="M201" i="91"/>
  <c r="K201" i="91"/>
  <c r="P212" i="91"/>
  <c r="M212" i="91"/>
  <c r="K212" i="91"/>
  <c r="P224" i="91"/>
  <c r="M224" i="91"/>
  <c r="K224" i="91"/>
  <c r="P220" i="91"/>
  <c r="M220" i="91"/>
  <c r="K220" i="91"/>
  <c r="P215" i="91"/>
  <c r="M215" i="91"/>
  <c r="K215" i="91"/>
  <c r="P233" i="91"/>
  <c r="M233" i="91"/>
  <c r="K233" i="91"/>
  <c r="P207" i="91"/>
  <c r="M207" i="91"/>
  <c r="K207" i="91"/>
  <c r="P206" i="91"/>
  <c r="M206" i="91"/>
  <c r="K206" i="91"/>
  <c r="P194" i="91"/>
  <c r="M194" i="91"/>
  <c r="K194" i="91"/>
  <c r="P199" i="91"/>
  <c r="M199" i="91"/>
  <c r="K199" i="91"/>
  <c r="P228" i="91"/>
  <c r="M228" i="91"/>
  <c r="K228" i="91"/>
  <c r="P225" i="91"/>
  <c r="M225" i="91"/>
  <c r="K225" i="91"/>
  <c r="P195" i="91"/>
  <c r="M195" i="91"/>
  <c r="K195" i="91"/>
  <c r="P214" i="91"/>
  <c r="M214" i="91"/>
  <c r="K214" i="91"/>
  <c r="P241" i="91"/>
  <c r="M241" i="91"/>
  <c r="K241" i="91"/>
  <c r="P240" i="91"/>
  <c r="M240" i="91"/>
  <c r="K240" i="91"/>
  <c r="P198" i="91"/>
  <c r="M198" i="91"/>
  <c r="K198" i="91"/>
  <c r="P229" i="91"/>
  <c r="M229" i="91"/>
  <c r="K229" i="91"/>
  <c r="P216" i="91"/>
  <c r="M216" i="91"/>
  <c r="K216" i="91"/>
  <c r="P203" i="91"/>
  <c r="M203" i="91"/>
  <c r="K203" i="91"/>
  <c r="P202" i="91"/>
  <c r="M202" i="91"/>
  <c r="K202" i="91"/>
  <c r="P217" i="91"/>
  <c r="M217" i="91"/>
  <c r="K217" i="91"/>
  <c r="P211" i="91"/>
  <c r="M211" i="91"/>
  <c r="K211" i="91"/>
  <c r="P204" i="91"/>
  <c r="M204" i="91"/>
  <c r="K204" i="91"/>
  <c r="P209" i="91"/>
  <c r="M209" i="91"/>
  <c r="K209" i="91"/>
  <c r="P192" i="91"/>
  <c r="M192" i="91"/>
  <c r="K192" i="91"/>
  <c r="P191" i="91"/>
  <c r="M191" i="91"/>
  <c r="K191" i="91"/>
  <c r="P190" i="91"/>
  <c r="M190" i="91"/>
  <c r="K190" i="91"/>
  <c r="P189" i="91"/>
  <c r="M189" i="91"/>
  <c r="K189" i="91"/>
  <c r="P188" i="91"/>
  <c r="M188" i="91"/>
  <c r="K188" i="91"/>
  <c r="P187" i="91"/>
  <c r="M187" i="91"/>
  <c r="K187" i="91"/>
  <c r="P186" i="91"/>
  <c r="M186" i="91"/>
  <c r="K186" i="91"/>
  <c r="P185" i="91"/>
  <c r="M185" i="91"/>
  <c r="K185" i="91"/>
  <c r="P184" i="91"/>
  <c r="M184" i="91"/>
  <c r="K184" i="91"/>
  <c r="P183" i="91"/>
  <c r="M183" i="91"/>
  <c r="K183" i="91"/>
  <c r="P182" i="91"/>
  <c r="M182" i="91"/>
  <c r="K182" i="91"/>
  <c r="P181" i="91"/>
  <c r="M181" i="91"/>
  <c r="K181" i="91"/>
  <c r="P180" i="91"/>
  <c r="M180" i="91"/>
  <c r="K180" i="91"/>
  <c r="P179" i="91"/>
  <c r="M179" i="91"/>
  <c r="K179" i="91"/>
  <c r="P178" i="91"/>
  <c r="M178" i="91"/>
  <c r="K178" i="91"/>
  <c r="P177" i="91"/>
  <c r="M177" i="91"/>
  <c r="K177" i="91"/>
  <c r="P176" i="91"/>
  <c r="M176" i="91"/>
  <c r="K176" i="91"/>
  <c r="P175" i="91"/>
  <c r="M175" i="91"/>
  <c r="K175" i="91"/>
  <c r="P174" i="91"/>
  <c r="M174" i="91"/>
  <c r="K174" i="91"/>
  <c r="P173" i="91"/>
  <c r="M173" i="91"/>
  <c r="K173" i="91"/>
  <c r="P172" i="91"/>
  <c r="M172" i="91"/>
  <c r="K172" i="91"/>
  <c r="P171" i="91"/>
  <c r="M171" i="91"/>
  <c r="K171" i="91"/>
  <c r="P170" i="91"/>
  <c r="M170" i="91"/>
  <c r="K170" i="91"/>
  <c r="P169" i="91"/>
  <c r="M169" i="91"/>
  <c r="K169" i="91"/>
  <c r="P213" i="91"/>
  <c r="M213" i="91"/>
  <c r="K213" i="91"/>
  <c r="P164" i="91"/>
  <c r="M164" i="91"/>
  <c r="K164" i="91"/>
  <c r="P163" i="91"/>
  <c r="M163" i="91"/>
  <c r="K163" i="91"/>
  <c r="P162" i="91"/>
  <c r="M162" i="91"/>
  <c r="K162" i="91"/>
  <c r="P161" i="91"/>
  <c r="M161" i="91"/>
  <c r="K161" i="91"/>
  <c r="P160" i="91"/>
  <c r="M160" i="91"/>
  <c r="K160" i="91"/>
  <c r="P159" i="91"/>
  <c r="M159" i="91"/>
  <c r="K159" i="91"/>
  <c r="P158" i="91"/>
  <c r="M158" i="91"/>
  <c r="K158" i="91"/>
  <c r="P157" i="91"/>
  <c r="M157" i="91"/>
  <c r="K157" i="91"/>
  <c r="P156" i="91"/>
  <c r="M156" i="91"/>
  <c r="K156" i="91"/>
  <c r="P155" i="91"/>
  <c r="M155" i="91"/>
  <c r="K155" i="91"/>
  <c r="P154" i="91"/>
  <c r="M154" i="91"/>
  <c r="K154" i="91"/>
  <c r="P153" i="91"/>
  <c r="M153" i="91"/>
  <c r="K153" i="91"/>
  <c r="P152" i="91"/>
  <c r="M152" i="91"/>
  <c r="K152" i="91"/>
  <c r="P151" i="91"/>
  <c r="M151" i="91"/>
  <c r="K151" i="91"/>
  <c r="P150" i="91"/>
  <c r="M150" i="91"/>
  <c r="K150" i="91"/>
  <c r="P149" i="91"/>
  <c r="M149" i="91"/>
  <c r="K149" i="91"/>
  <c r="P148" i="91"/>
  <c r="M148" i="91"/>
  <c r="K148" i="91"/>
  <c r="P147" i="91"/>
  <c r="M147" i="91"/>
  <c r="K147" i="91"/>
  <c r="P146" i="91"/>
  <c r="M146" i="91"/>
  <c r="K146" i="91"/>
  <c r="P145" i="91"/>
  <c r="M145" i="91"/>
  <c r="K145" i="91"/>
  <c r="P144" i="91"/>
  <c r="M144" i="91"/>
  <c r="K144" i="91"/>
  <c r="P143" i="91"/>
  <c r="M143" i="91"/>
  <c r="K143" i="91"/>
  <c r="P142" i="91"/>
  <c r="M142" i="91"/>
  <c r="K142" i="91"/>
  <c r="P141" i="91"/>
  <c r="M141" i="91"/>
  <c r="K141" i="91"/>
  <c r="P140" i="91"/>
  <c r="M140" i="91"/>
  <c r="K140" i="91"/>
  <c r="P139" i="91"/>
  <c r="M139" i="91"/>
  <c r="K139" i="91"/>
  <c r="P138" i="91"/>
  <c r="M138" i="91"/>
  <c r="K138" i="91"/>
  <c r="P137" i="91"/>
  <c r="M137" i="91"/>
  <c r="K137" i="91"/>
  <c r="P136" i="91"/>
  <c r="M136" i="91"/>
  <c r="K136" i="91"/>
  <c r="P135" i="91"/>
  <c r="M135" i="91"/>
  <c r="K135" i="91"/>
  <c r="P134" i="91"/>
  <c r="M134" i="91"/>
  <c r="K134" i="91"/>
  <c r="P133" i="91"/>
  <c r="M133" i="91"/>
  <c r="K133" i="91"/>
  <c r="P132" i="91"/>
  <c r="M132" i="91"/>
  <c r="K132" i="91"/>
  <c r="P131" i="91"/>
  <c r="M131" i="91"/>
  <c r="K131" i="91"/>
  <c r="P130" i="91"/>
  <c r="M130" i="91"/>
  <c r="K130" i="91"/>
  <c r="P129" i="91"/>
  <c r="M129" i="91"/>
  <c r="K129" i="91"/>
  <c r="P128" i="91"/>
  <c r="M128" i="91"/>
  <c r="K128" i="91"/>
  <c r="P127" i="91"/>
  <c r="M127" i="91"/>
  <c r="K127" i="91"/>
  <c r="P126" i="91"/>
  <c r="M126" i="91"/>
  <c r="K126" i="91"/>
  <c r="P125" i="91"/>
  <c r="M125" i="91"/>
  <c r="K125" i="91"/>
  <c r="P124" i="91"/>
  <c r="M124" i="91"/>
  <c r="K124" i="91"/>
  <c r="P123" i="91"/>
  <c r="M123" i="91"/>
  <c r="K123" i="91"/>
  <c r="P122" i="91"/>
  <c r="M122" i="91"/>
  <c r="K122" i="91"/>
  <c r="P121" i="91"/>
  <c r="M121" i="91"/>
  <c r="K121" i="91"/>
  <c r="P120" i="91"/>
  <c r="M120" i="91"/>
  <c r="K120" i="91"/>
  <c r="P119" i="91"/>
  <c r="M119" i="91"/>
  <c r="K119" i="91"/>
  <c r="P118" i="91"/>
  <c r="M118" i="91"/>
  <c r="K118" i="91"/>
  <c r="P117" i="91"/>
  <c r="M117" i="91"/>
  <c r="K117" i="91"/>
  <c r="P116" i="91"/>
  <c r="M116" i="91"/>
  <c r="K116" i="91"/>
  <c r="P115" i="91"/>
  <c r="M115" i="91"/>
  <c r="K115" i="91"/>
  <c r="P114" i="91"/>
  <c r="M114" i="91"/>
  <c r="K114" i="91"/>
  <c r="P113" i="91"/>
  <c r="M113" i="91"/>
  <c r="K113" i="91"/>
  <c r="P112" i="91"/>
  <c r="M112" i="91"/>
  <c r="K112" i="91"/>
  <c r="P111" i="91"/>
  <c r="M111" i="91"/>
  <c r="K111" i="91"/>
  <c r="P110" i="91"/>
  <c r="M110" i="91"/>
  <c r="K110" i="91"/>
  <c r="P109" i="91"/>
  <c r="M109" i="91"/>
  <c r="K109" i="91"/>
  <c r="P108" i="91"/>
  <c r="M108" i="91"/>
  <c r="K108" i="91"/>
  <c r="P107" i="91"/>
  <c r="M107" i="91"/>
  <c r="K107" i="91"/>
  <c r="P106" i="91"/>
  <c r="M106" i="91"/>
  <c r="K106" i="91"/>
  <c r="P105" i="91"/>
  <c r="M105" i="91"/>
  <c r="K105" i="91"/>
  <c r="P104" i="91"/>
  <c r="M104" i="91"/>
  <c r="K104" i="91"/>
  <c r="P103" i="91"/>
  <c r="M103" i="91"/>
  <c r="K103" i="91"/>
  <c r="P102" i="91"/>
  <c r="M102" i="91"/>
  <c r="K102" i="91"/>
  <c r="P101" i="91"/>
  <c r="M101" i="91"/>
  <c r="K101" i="91"/>
  <c r="P100" i="91"/>
  <c r="M100" i="91"/>
  <c r="K100" i="91"/>
  <c r="P99" i="91"/>
  <c r="M99" i="91"/>
  <c r="K99" i="91"/>
  <c r="P98" i="91"/>
  <c r="M98" i="91"/>
  <c r="K98" i="91"/>
  <c r="P97" i="91"/>
  <c r="M97" i="91"/>
  <c r="K97" i="91"/>
  <c r="P96" i="91"/>
  <c r="M96" i="91"/>
  <c r="K96" i="91"/>
  <c r="P95" i="91"/>
  <c r="M95" i="91"/>
  <c r="K95" i="91"/>
  <c r="P94" i="91"/>
  <c r="M94" i="91"/>
  <c r="K94" i="91"/>
  <c r="P93" i="91"/>
  <c r="M93" i="91"/>
  <c r="K93" i="91"/>
  <c r="P92" i="91"/>
  <c r="M92" i="91"/>
  <c r="K92" i="91"/>
  <c r="P91" i="91"/>
  <c r="M91" i="91"/>
  <c r="K91" i="91"/>
  <c r="P90" i="91"/>
  <c r="M90" i="91"/>
  <c r="K90" i="91"/>
  <c r="P89" i="91"/>
  <c r="M89" i="91"/>
  <c r="K89" i="91"/>
  <c r="P88" i="91"/>
  <c r="M88" i="91"/>
  <c r="K88" i="91"/>
  <c r="P87" i="91"/>
  <c r="M87" i="91"/>
  <c r="K87" i="91"/>
  <c r="P86" i="91"/>
  <c r="M86" i="91"/>
  <c r="K86" i="91"/>
  <c r="P85" i="91"/>
  <c r="M85" i="91"/>
  <c r="K85" i="91"/>
  <c r="P84" i="91"/>
  <c r="M84" i="91"/>
  <c r="K84" i="91"/>
  <c r="P83" i="91"/>
  <c r="M83" i="91"/>
  <c r="K83" i="91"/>
  <c r="P82" i="91"/>
  <c r="M82" i="91"/>
  <c r="K82" i="91"/>
  <c r="P81" i="91"/>
  <c r="M81" i="91"/>
  <c r="K81" i="91"/>
  <c r="P80" i="91"/>
  <c r="M80" i="91"/>
  <c r="K80" i="91"/>
  <c r="P79" i="91"/>
  <c r="M79" i="91"/>
  <c r="K79" i="91"/>
  <c r="P78" i="91"/>
  <c r="M78" i="91"/>
  <c r="K78" i="91"/>
  <c r="P77" i="91"/>
  <c r="M77" i="91"/>
  <c r="K77" i="91"/>
  <c r="P76" i="91"/>
  <c r="M76" i="91"/>
  <c r="K76" i="91"/>
  <c r="P75" i="91"/>
  <c r="M75" i="91"/>
  <c r="K75" i="91"/>
  <c r="P74" i="91"/>
  <c r="M74" i="91"/>
  <c r="K74" i="91"/>
  <c r="P73" i="91"/>
  <c r="M73" i="91"/>
  <c r="K73" i="91"/>
  <c r="P72" i="91"/>
  <c r="M72" i="91"/>
  <c r="K72" i="91"/>
  <c r="P71" i="91"/>
  <c r="M71" i="91"/>
  <c r="K71" i="91"/>
  <c r="P70" i="91"/>
  <c r="M70" i="91"/>
  <c r="K70" i="91"/>
  <c r="P69" i="91"/>
  <c r="M69" i="91"/>
  <c r="K69" i="91"/>
  <c r="P68" i="91"/>
  <c r="M68" i="91"/>
  <c r="K68" i="91"/>
  <c r="P67" i="91"/>
  <c r="M67" i="91"/>
  <c r="K67" i="91"/>
  <c r="P66" i="91"/>
  <c r="M66" i="91"/>
  <c r="K66" i="91"/>
  <c r="P65" i="91"/>
  <c r="M65" i="91"/>
  <c r="K65" i="91"/>
  <c r="P64" i="91"/>
  <c r="M64" i="91"/>
  <c r="K64" i="91"/>
  <c r="P63" i="91"/>
  <c r="M63" i="91"/>
  <c r="K63" i="91"/>
  <c r="P62" i="91"/>
  <c r="M62" i="91"/>
  <c r="K62" i="91"/>
  <c r="P61" i="91"/>
  <c r="M61" i="91"/>
  <c r="K61" i="91"/>
  <c r="P60" i="91"/>
  <c r="M60" i="91"/>
  <c r="K60" i="91"/>
  <c r="P59" i="91"/>
  <c r="M59" i="91"/>
  <c r="K59" i="91"/>
  <c r="P58" i="91"/>
  <c r="M58" i="91"/>
  <c r="K58" i="91"/>
  <c r="P57" i="91"/>
  <c r="M57" i="91"/>
  <c r="K57" i="91"/>
  <c r="P56" i="91"/>
  <c r="M56" i="91"/>
  <c r="K56" i="91"/>
  <c r="P55" i="91"/>
  <c r="M55" i="91"/>
  <c r="K55" i="91"/>
  <c r="P54" i="91"/>
  <c r="M54" i="91"/>
  <c r="K54" i="91"/>
  <c r="P53" i="91"/>
  <c r="M53" i="91"/>
  <c r="K53" i="91"/>
  <c r="P52" i="91"/>
  <c r="M52" i="91"/>
  <c r="K52" i="91"/>
  <c r="P51" i="91"/>
  <c r="M51" i="91"/>
  <c r="K51" i="91"/>
  <c r="P50" i="91"/>
  <c r="M50" i="91"/>
  <c r="K50" i="91"/>
  <c r="P49" i="91"/>
  <c r="M49" i="91"/>
  <c r="K49" i="91"/>
  <c r="P48" i="91"/>
  <c r="M48" i="91"/>
  <c r="K48" i="91"/>
  <c r="P47" i="91"/>
  <c r="M47" i="91"/>
  <c r="K47" i="91"/>
  <c r="P46" i="91"/>
  <c r="M46" i="91"/>
  <c r="K46" i="91"/>
  <c r="P45" i="91"/>
  <c r="M45" i="91"/>
  <c r="K45" i="91"/>
  <c r="P44" i="91"/>
  <c r="M44" i="91"/>
  <c r="K44" i="91"/>
  <c r="P43" i="91"/>
  <c r="M43" i="91"/>
  <c r="K43" i="91"/>
  <c r="P42" i="91"/>
  <c r="M42" i="91"/>
  <c r="K42" i="91"/>
  <c r="P41" i="91"/>
  <c r="M41" i="91"/>
  <c r="K41" i="91"/>
  <c r="P40" i="91"/>
  <c r="M40" i="91"/>
  <c r="K40" i="91"/>
  <c r="P39" i="91"/>
  <c r="M39" i="91"/>
  <c r="K39" i="91"/>
  <c r="P38" i="91"/>
  <c r="M38" i="91"/>
  <c r="K38" i="91"/>
  <c r="P37" i="91"/>
  <c r="M37" i="91"/>
  <c r="K37" i="91"/>
  <c r="P36" i="91"/>
  <c r="M36" i="91"/>
  <c r="K36" i="91"/>
  <c r="P35" i="91"/>
  <c r="M35" i="91"/>
  <c r="K35" i="91"/>
  <c r="P34" i="91"/>
  <c r="M34" i="91"/>
  <c r="K34" i="91"/>
  <c r="P33" i="91"/>
  <c r="M33" i="91"/>
  <c r="K33" i="91"/>
  <c r="P32" i="91"/>
  <c r="M32" i="91"/>
  <c r="K32" i="91"/>
  <c r="P31" i="91"/>
  <c r="M31" i="91"/>
  <c r="K31" i="91"/>
  <c r="P30" i="91"/>
  <c r="M30" i="91"/>
  <c r="K30" i="91"/>
  <c r="P29" i="91"/>
  <c r="M29" i="91"/>
  <c r="K29" i="91"/>
  <c r="P28" i="91"/>
  <c r="M28" i="91"/>
  <c r="K28" i="91"/>
  <c r="P27" i="91"/>
  <c r="M27" i="91"/>
  <c r="K27" i="91"/>
  <c r="P26" i="91"/>
  <c r="M26" i="91"/>
  <c r="K26" i="91"/>
  <c r="P25" i="91"/>
  <c r="M25" i="91"/>
  <c r="K25" i="91"/>
  <c r="P24" i="91"/>
  <c r="M24" i="91"/>
  <c r="K24" i="91"/>
  <c r="P23" i="91"/>
  <c r="M23" i="91"/>
  <c r="K23" i="91"/>
  <c r="P22" i="91"/>
  <c r="M22" i="91"/>
  <c r="K22" i="91"/>
  <c r="P21" i="91"/>
  <c r="M21" i="91"/>
  <c r="K21" i="91"/>
  <c r="P20" i="91"/>
  <c r="M20" i="91"/>
  <c r="K20" i="91"/>
  <c r="P19" i="91"/>
  <c r="M19" i="91"/>
  <c r="K19" i="91"/>
  <c r="P18" i="91"/>
  <c r="M18" i="91"/>
  <c r="K18" i="91"/>
  <c r="P17" i="91"/>
  <c r="M17" i="91"/>
  <c r="K17" i="91"/>
  <c r="P16" i="91"/>
  <c r="M16" i="91"/>
  <c r="K16" i="91"/>
  <c r="P15" i="91"/>
  <c r="M15" i="91"/>
  <c r="K15" i="91"/>
  <c r="P14" i="91"/>
  <c r="M14" i="91"/>
  <c r="K14" i="91"/>
  <c r="P13" i="91"/>
  <c r="M13" i="91"/>
  <c r="K13" i="91"/>
  <c r="P12" i="91"/>
  <c r="M12" i="91"/>
  <c r="K12" i="91"/>
  <c r="P11" i="91"/>
  <c r="M11" i="91"/>
  <c r="K11" i="91"/>
  <c r="P10" i="91"/>
  <c r="M10" i="91"/>
  <c r="K10" i="91"/>
  <c r="P9" i="91"/>
  <c r="M9" i="91"/>
  <c r="K9" i="91"/>
  <c r="P8" i="91"/>
  <c r="M8" i="91"/>
  <c r="K8" i="91"/>
  <c r="P7" i="91"/>
  <c r="M7" i="91"/>
  <c r="K7" i="91"/>
  <c r="P6" i="91"/>
  <c r="M6" i="91"/>
  <c r="K6" i="91"/>
  <c r="P5" i="91"/>
  <c r="M5" i="91"/>
  <c r="L5" i="91"/>
  <c r="K5" i="91"/>
  <c r="N6" i="91" l="1"/>
  <c r="N7" i="91"/>
  <c r="N8" i="91"/>
  <c r="N9" i="91"/>
  <c r="N10" i="91"/>
  <c r="N11" i="91"/>
  <c r="N12" i="91"/>
  <c r="N13" i="91"/>
  <c r="N14" i="91"/>
  <c r="N16" i="91"/>
  <c r="N17" i="91"/>
  <c r="N18" i="91"/>
  <c r="N19" i="91"/>
  <c r="N20" i="91"/>
  <c r="N21" i="91"/>
  <c r="N22" i="91"/>
  <c r="N23" i="91"/>
  <c r="N24" i="91"/>
  <c r="N25" i="91"/>
  <c r="N26" i="91"/>
  <c r="N27" i="91"/>
  <c r="N28" i="91"/>
  <c r="N29" i="91"/>
  <c r="N30" i="91"/>
  <c r="N31" i="91"/>
  <c r="N32" i="91"/>
  <c r="N33" i="91"/>
  <c r="N34" i="91"/>
  <c r="N35" i="91"/>
  <c r="N36" i="91"/>
  <c r="N37" i="91"/>
  <c r="N38" i="91"/>
  <c r="N39" i="91"/>
  <c r="N40" i="91"/>
  <c r="N41" i="91"/>
  <c r="N42" i="91"/>
  <c r="N43" i="91"/>
  <c r="N44" i="91"/>
  <c r="N45" i="91"/>
  <c r="N46" i="91"/>
  <c r="N47" i="91"/>
  <c r="N48" i="91"/>
  <c r="N49" i="91"/>
  <c r="N50" i="91"/>
  <c r="N51" i="91"/>
  <c r="N52" i="91"/>
  <c r="N53" i="91"/>
  <c r="N54" i="91"/>
  <c r="N55" i="91"/>
  <c r="N56" i="91"/>
  <c r="N57" i="91"/>
  <c r="N58" i="91"/>
  <c r="N59" i="91"/>
  <c r="N60" i="91"/>
  <c r="N61" i="91"/>
  <c r="N62" i="91"/>
  <c r="N63" i="91"/>
  <c r="N64" i="91"/>
  <c r="N65" i="91"/>
  <c r="N66" i="91"/>
  <c r="N67" i="91"/>
  <c r="N68" i="91"/>
  <c r="N69" i="91"/>
  <c r="N70" i="91"/>
  <c r="N71" i="91"/>
  <c r="N72" i="91"/>
  <c r="N73" i="91"/>
  <c r="N74" i="91"/>
  <c r="N75" i="91"/>
  <c r="N76" i="91"/>
  <c r="N77" i="91"/>
  <c r="N78" i="91"/>
  <c r="N79" i="91"/>
  <c r="N80" i="91"/>
  <c r="N81" i="91"/>
  <c r="N83" i="91"/>
  <c r="N84" i="91"/>
  <c r="N85" i="91"/>
  <c r="N86" i="91"/>
  <c r="N87" i="91"/>
  <c r="N89" i="91"/>
  <c r="N90" i="91"/>
  <c r="N82" i="91"/>
  <c r="N88" i="91"/>
  <c r="N91" i="91"/>
  <c r="N144" i="91"/>
  <c r="N145" i="91"/>
  <c r="N92" i="91"/>
  <c r="N95" i="91"/>
  <c r="N104" i="91"/>
  <c r="N161" i="91"/>
  <c r="N180" i="91"/>
  <c r="N93" i="91"/>
  <c r="N96" i="91"/>
  <c r="N101" i="91"/>
  <c r="N105" i="91"/>
  <c r="N109" i="91"/>
  <c r="N129" i="91"/>
  <c r="N154" i="91"/>
  <c r="N162" i="91"/>
  <c r="N175" i="91"/>
  <c r="N181" i="91"/>
  <c r="N190" i="91"/>
  <c r="N209" i="91"/>
  <c r="N97" i="91"/>
  <c r="N102" i="91"/>
  <c r="N106" i="91"/>
  <c r="N110" i="91"/>
  <c r="N114" i="91"/>
  <c r="N119" i="91"/>
  <c r="N122" i="91"/>
  <c r="N130" i="91"/>
  <c r="N140" i="91"/>
  <c r="N151" i="91"/>
  <c r="N155" i="91"/>
  <c r="N163" i="91"/>
  <c r="N169" i="91"/>
  <c r="N176" i="91"/>
  <c r="N182" i="91"/>
  <c r="N186" i="91"/>
  <c r="N191" i="91"/>
  <c r="N98" i="91"/>
  <c r="N103" i="91"/>
  <c r="N107" i="91"/>
  <c r="N111" i="91"/>
  <c r="N115" i="91"/>
  <c r="N123" i="91"/>
  <c r="N126" i="91"/>
  <c r="N131" i="91"/>
  <c r="N137" i="91"/>
  <c r="N141" i="91"/>
  <c r="N152" i="91"/>
  <c r="N156" i="91"/>
  <c r="N159" i="91"/>
  <c r="N164" i="91"/>
  <c r="N170" i="91"/>
  <c r="N177" i="91"/>
  <c r="N183" i="91"/>
  <c r="N187" i="91"/>
  <c r="N192" i="91"/>
  <c r="N211" i="91"/>
  <c r="N202" i="91"/>
  <c r="N94" i="91"/>
  <c r="N99" i="91"/>
  <c r="N108" i="91"/>
  <c r="N112" i="91"/>
  <c r="N116" i="91"/>
  <c r="N120" i="91"/>
  <c r="N124" i="91"/>
  <c r="N127" i="91"/>
  <c r="N132" i="91"/>
  <c r="N135" i="91"/>
  <c r="N138" i="91"/>
  <c r="N142" i="91"/>
  <c r="N146" i="91"/>
  <c r="N148" i="91"/>
  <c r="N153" i="91"/>
  <c r="N157" i="91"/>
  <c r="N160" i="91"/>
  <c r="N213" i="91"/>
  <c r="N171" i="91"/>
  <c r="N173" i="91"/>
  <c r="N178" i="91"/>
  <c r="N184" i="91"/>
  <c r="N188" i="91"/>
  <c r="N204" i="91"/>
  <c r="N217" i="91"/>
  <c r="N100" i="91"/>
  <c r="N113" i="91"/>
  <c r="N117" i="91"/>
  <c r="N121" i="91"/>
  <c r="N125" i="91"/>
  <c r="N128" i="91"/>
  <c r="N133" i="91"/>
  <c r="N136" i="91"/>
  <c r="N139" i="91"/>
  <c r="N143" i="91"/>
  <c r="N147" i="91"/>
  <c r="N149" i="91"/>
  <c r="N150" i="91"/>
  <c r="N158" i="91"/>
  <c r="N172" i="91"/>
  <c r="N174" i="91"/>
  <c r="N179" i="91"/>
  <c r="N185" i="91"/>
  <c r="N189" i="91"/>
  <c r="N203" i="91"/>
  <c r="N216" i="91"/>
  <c r="N229" i="91"/>
  <c r="N198" i="91"/>
  <c r="N240" i="91"/>
  <c r="N241" i="91"/>
  <c r="N214" i="91"/>
  <c r="N195" i="91"/>
  <c r="N225" i="91"/>
  <c r="N228" i="91"/>
  <c r="N199" i="91"/>
  <c r="N194" i="91"/>
  <c r="N206" i="91"/>
  <c r="N207" i="91"/>
  <c r="N233" i="91"/>
  <c r="N220" i="91"/>
  <c r="N224" i="91"/>
  <c r="N212" i="91"/>
  <c r="N201" i="91"/>
  <c r="N210" i="91"/>
  <c r="N196" i="91"/>
  <c r="N236" i="91"/>
  <c r="N237" i="91"/>
  <c r="N238" i="91"/>
  <c r="N166" i="91"/>
  <c r="N205" i="91"/>
  <c r="N226" i="91"/>
  <c r="N222" i="91"/>
  <c r="N208" i="91"/>
  <c r="N223" i="91"/>
  <c r="N232" i="91"/>
  <c r="N231" i="91"/>
  <c r="N218" i="91"/>
  <c r="N227" i="91"/>
  <c r="N221" i="91"/>
  <c r="N165" i="91"/>
  <c r="N197" i="91"/>
  <c r="N168" i="91"/>
  <c r="N200" i="91"/>
  <c r="N230" i="91"/>
  <c r="N235" i="91"/>
  <c r="N239" i="91"/>
  <c r="N219" i="91"/>
  <c r="N242" i="91"/>
  <c r="N243" i="91"/>
  <c r="N244" i="91"/>
  <c r="N245" i="91"/>
  <c r="N246" i="91"/>
  <c r="N247" i="91"/>
  <c r="N248" i="91"/>
  <c r="N249" i="91"/>
  <c r="N250" i="91"/>
  <c r="N251" i="91"/>
  <c r="N252" i="91"/>
  <c r="N253" i="91"/>
  <c r="N254" i="91"/>
  <c r="N255" i="91"/>
  <c r="N256" i="91"/>
  <c r="N257" i="91"/>
  <c r="N258" i="91"/>
  <c r="N259" i="91"/>
  <c r="N260" i="91"/>
  <c r="N261" i="91"/>
  <c r="N262" i="91"/>
  <c r="N263" i="91"/>
  <c r="N264" i="91"/>
  <c r="N265" i="91"/>
  <c r="N266" i="91"/>
  <c r="N267" i="91"/>
  <c r="N268" i="91"/>
  <c r="N269" i="91"/>
  <c r="N270" i="91"/>
  <c r="N271" i="91"/>
  <c r="N272" i="91"/>
  <c r="N273" i="91"/>
  <c r="N274" i="91"/>
  <c r="N275" i="91"/>
  <c r="N276" i="91"/>
  <c r="N277" i="91"/>
  <c r="N278" i="91"/>
  <c r="N279" i="91"/>
  <c r="N280" i="91"/>
  <c r="N281" i="91"/>
  <c r="N282" i="91"/>
  <c r="N283" i="91"/>
  <c r="N284" i="91"/>
  <c r="N285" i="91"/>
  <c r="N286" i="91"/>
  <c r="N287" i="91"/>
  <c r="N288" i="91"/>
  <c r="N289" i="91"/>
  <c r="N290" i="91"/>
  <c r="N291" i="91"/>
  <c r="N292" i="91"/>
  <c r="N293" i="91"/>
  <c r="N294" i="91"/>
  <c r="N295" i="91"/>
  <c r="N296" i="91"/>
  <c r="N297" i="91"/>
  <c r="N298" i="91"/>
  <c r="N299" i="91"/>
  <c r="N300" i="91"/>
  <c r="N301" i="91"/>
  <c r="N302" i="91"/>
  <c r="N303" i="91"/>
  <c r="N304" i="91"/>
  <c r="N306" i="91"/>
  <c r="N307" i="91"/>
  <c r="N308" i="91"/>
  <c r="N309" i="91"/>
  <c r="N310" i="91"/>
  <c r="N311" i="91"/>
  <c r="N312" i="91"/>
  <c r="N313" i="91"/>
  <c r="N314" i="91"/>
  <c r="N330" i="91"/>
  <c r="N331" i="91"/>
  <c r="N319" i="91"/>
  <c r="N339" i="91"/>
  <c r="N355" i="91"/>
  <c r="N315" i="91"/>
  <c r="N320" i="91"/>
  <c r="N328" i="91"/>
  <c r="N329" i="91"/>
  <c r="N333" i="91"/>
  <c r="N334" i="91"/>
  <c r="N335" i="91"/>
  <c r="N340" i="91"/>
  <c r="N349" i="91"/>
  <c r="N350" i="91"/>
  <c r="N351" i="91"/>
  <c r="N356" i="91"/>
  <c r="N316" i="91"/>
  <c r="N321" i="91"/>
  <c r="N336" i="91"/>
  <c r="N341" i="91"/>
  <c r="N352" i="91"/>
  <c r="N357" i="91"/>
  <c r="N317" i="91"/>
  <c r="N322" i="91"/>
  <c r="N324" i="91"/>
  <c r="N326" i="91"/>
  <c r="N337" i="91"/>
  <c r="N342" i="91"/>
  <c r="N345" i="91"/>
  <c r="N347" i="91"/>
  <c r="N353" i="91"/>
  <c r="N358" i="91"/>
  <c r="N318" i="91"/>
  <c r="N323" i="91"/>
  <c r="N325" i="91"/>
  <c r="N327" i="91"/>
  <c r="N332" i="91"/>
  <c r="N338" i="91"/>
  <c r="N343" i="91"/>
  <c r="N344" i="91"/>
  <c r="N346" i="91"/>
  <c r="N348" i="91"/>
  <c r="N354" i="91"/>
  <c r="N359" i="91"/>
  <c r="N363" i="91"/>
  <c r="N370" i="91"/>
  <c r="N377" i="91"/>
  <c r="N364" i="91"/>
  <c r="N367" i="91"/>
  <c r="N371" i="91"/>
  <c r="N374" i="91"/>
  <c r="N380" i="91"/>
  <c r="N361" i="91"/>
  <c r="N365" i="91"/>
  <c r="N368" i="91"/>
  <c r="N372" i="91"/>
  <c r="N375" i="91"/>
  <c r="N378" i="91"/>
  <c r="N381" i="91"/>
  <c r="N384" i="91"/>
  <c r="N387" i="91"/>
  <c r="N360" i="91"/>
  <c r="N362" i="91"/>
  <c r="N366" i="91"/>
  <c r="N369" i="91"/>
  <c r="N373" i="91"/>
  <c r="N376" i="91"/>
  <c r="N379" i="91"/>
  <c r="N382" i="91"/>
  <c r="N383" i="91"/>
  <c r="N385" i="91"/>
  <c r="N386" i="91"/>
  <c r="N388" i="91"/>
  <c r="N389" i="91"/>
  <c r="N390" i="91"/>
  <c r="N391" i="91"/>
  <c r="N392" i="91"/>
  <c r="N393" i="91"/>
  <c r="N394" i="91"/>
  <c r="N395" i="91"/>
  <c r="N396" i="91"/>
  <c r="N397" i="91"/>
  <c r="N398" i="91"/>
  <c r="N399" i="91"/>
  <c r="N400" i="91"/>
  <c r="N401" i="91"/>
  <c r="N403" i="91"/>
  <c r="N404" i="91"/>
  <c r="N405" i="91"/>
  <c r="N406" i="91"/>
  <c r="N407" i="91"/>
  <c r="N408" i="91"/>
  <c r="N409" i="91"/>
  <c r="N410" i="91"/>
  <c r="N411" i="91"/>
  <c r="N412" i="91"/>
  <c r="N413" i="91"/>
  <c r="N414" i="91"/>
  <c r="N415" i="91"/>
  <c r="N417" i="91"/>
  <c r="N418" i="91"/>
  <c r="N419" i="91"/>
  <c r="N420" i="91"/>
  <c r="N421" i="91"/>
  <c r="N422" i="91"/>
  <c r="N423" i="91"/>
  <c r="N424" i="91"/>
  <c r="N425" i="91"/>
  <c r="N426" i="91"/>
  <c r="N427" i="91"/>
  <c r="N428" i="91"/>
  <c r="N429" i="91"/>
  <c r="N430" i="91"/>
  <c r="N431" i="91"/>
  <c r="N432" i="91"/>
  <c r="N433" i="91"/>
  <c r="N434" i="91"/>
  <c r="N435" i="91"/>
  <c r="N436" i="91"/>
  <c r="N437" i="91"/>
  <c r="N438" i="91"/>
  <c r="N439" i="91"/>
  <c r="N440" i="91"/>
  <c r="N441" i="91"/>
  <c r="N442" i="91"/>
  <c r="N443" i="91"/>
  <c r="N444" i="91"/>
  <c r="N445" i="91"/>
  <c r="N446" i="91"/>
  <c r="N447" i="91"/>
  <c r="N448" i="91"/>
  <c r="N449" i="91"/>
  <c r="N450" i="91"/>
  <c r="N451" i="91"/>
  <c r="N452" i="91"/>
  <c r="N453" i="91"/>
  <c r="N454" i="91"/>
  <c r="N455" i="91"/>
  <c r="N456" i="91"/>
  <c r="N457" i="91"/>
  <c r="N458" i="91"/>
  <c r="N459" i="91"/>
  <c r="N460" i="91"/>
  <c r="N461" i="91"/>
  <c r="N462" i="91"/>
  <c r="N463" i="91"/>
  <c r="N464" i="91"/>
  <c r="N465" i="91"/>
  <c r="N466" i="91"/>
  <c r="N467" i="91"/>
  <c r="N468" i="91"/>
  <c r="N469" i="91"/>
  <c r="N470" i="91"/>
  <c r="N471" i="91"/>
  <c r="N472" i="91"/>
  <c r="N473" i="91"/>
  <c r="N474" i="91"/>
  <c r="N475" i="91"/>
  <c r="N476" i="91"/>
  <c r="N477" i="91"/>
  <c r="N478" i="91"/>
  <c r="N479" i="91"/>
  <c r="N480" i="91"/>
  <c r="N481" i="91"/>
  <c r="N482" i="91"/>
  <c r="N483" i="91"/>
  <c r="N484" i="91"/>
  <c r="N485" i="91"/>
  <c r="N486" i="91"/>
  <c r="N487" i="91"/>
  <c r="N488" i="91"/>
  <c r="N489" i="91"/>
  <c r="N490" i="91"/>
  <c r="N491" i="91"/>
  <c r="N492" i="91"/>
  <c r="N493" i="91"/>
  <c r="N494" i="91"/>
  <c r="N495" i="91"/>
  <c r="N496" i="91"/>
  <c r="N497" i="91"/>
  <c r="N498" i="91"/>
  <c r="N499" i="91"/>
  <c r="N500" i="91"/>
  <c r="N501" i="91"/>
  <c r="N502" i="91"/>
  <c r="N503" i="91"/>
  <c r="N504" i="91"/>
  <c r="N505" i="91"/>
  <c r="N506" i="91"/>
  <c r="N507" i="91"/>
  <c r="N508" i="91"/>
  <c r="N509" i="91"/>
  <c r="N510" i="91"/>
  <c r="N511" i="91"/>
  <c r="N512" i="91"/>
  <c r="N513" i="91"/>
  <c r="N514" i="91"/>
  <c r="N515" i="91"/>
  <c r="N516" i="91"/>
  <c r="N517" i="91"/>
  <c r="N518" i="91"/>
  <c r="N519" i="91"/>
  <c r="N520" i="91"/>
  <c r="N521" i="91"/>
  <c r="N522" i="91"/>
  <c r="N523" i="91"/>
  <c r="N524" i="91"/>
  <c r="N525" i="91"/>
  <c r="N526" i="91"/>
  <c r="N527" i="91"/>
  <c r="N528" i="91"/>
  <c r="N529" i="91"/>
  <c r="N530" i="91"/>
  <c r="N531" i="91"/>
  <c r="N532" i="91"/>
  <c r="N533" i="91"/>
  <c r="N534" i="91"/>
  <c r="N535" i="91"/>
  <c r="N536" i="91"/>
  <c r="N537" i="91"/>
  <c r="N538" i="91"/>
  <c r="N539" i="91"/>
  <c r="N540" i="91"/>
  <c r="N541" i="91"/>
  <c r="N542" i="91"/>
  <c r="N543" i="91"/>
  <c r="N544" i="91"/>
  <c r="N545" i="91"/>
  <c r="N546" i="91"/>
  <c r="N547" i="91"/>
  <c r="N548" i="91"/>
  <c r="N549" i="91"/>
  <c r="N550" i="91"/>
  <c r="N551" i="91"/>
  <c r="N552" i="91"/>
  <c r="N553" i="91"/>
  <c r="N554" i="91"/>
  <c r="N555" i="91"/>
  <c r="N556" i="91"/>
  <c r="N557" i="91"/>
  <c r="N558" i="91"/>
  <c r="N559" i="91"/>
  <c r="N560" i="91"/>
  <c r="N561" i="91"/>
  <c r="N562" i="91"/>
  <c r="N563" i="91"/>
  <c r="N564" i="91"/>
  <c r="N565" i="91"/>
  <c r="N566" i="91"/>
  <c r="N567" i="91"/>
  <c r="N568" i="91"/>
  <c r="N569" i="91"/>
  <c r="N570" i="91"/>
  <c r="N571" i="91"/>
  <c r="N572" i="91"/>
  <c r="N573" i="91"/>
  <c r="N574" i="91"/>
  <c r="N575" i="91"/>
  <c r="N576" i="91"/>
  <c r="N577" i="91"/>
  <c r="N578" i="91"/>
  <c r="N579" i="91"/>
  <c r="N580" i="91"/>
  <c r="N581" i="91"/>
  <c r="N582" i="91"/>
  <c r="N583" i="91"/>
  <c r="N584" i="91"/>
  <c r="N585" i="91"/>
  <c r="N586" i="91"/>
  <c r="N587" i="91"/>
  <c r="N588" i="91"/>
  <c r="N589" i="91"/>
  <c r="N590" i="91"/>
  <c r="N591" i="91"/>
  <c r="N592" i="91"/>
  <c r="N593" i="91"/>
  <c r="N594" i="91"/>
  <c r="N595" i="91"/>
  <c r="N596" i="91"/>
  <c r="N597" i="91"/>
  <c r="N598" i="91"/>
  <c r="N599" i="91"/>
  <c r="N600" i="91"/>
  <c r="N601" i="91"/>
  <c r="N602" i="91"/>
  <c r="N603" i="91"/>
  <c r="N604" i="91"/>
  <c r="N605" i="91"/>
  <c r="N606" i="91"/>
  <c r="N607" i="91"/>
  <c r="N608" i="91"/>
  <c r="N609" i="91"/>
  <c r="N610" i="91"/>
  <c r="N611" i="91"/>
  <c r="N612" i="91"/>
  <c r="N613" i="91"/>
  <c r="N614" i="91"/>
  <c r="N615" i="91"/>
  <c r="N5" i="91"/>
  <c r="L323" i="91"/>
  <c r="L324" i="91"/>
  <c r="L399" i="100" l="1"/>
  <c r="L411" i="91"/>
  <c r="L467" i="96"/>
  <c r="L328" i="91"/>
  <c r="L320" i="91"/>
  <c r="L438" i="91"/>
  <c r="L439" i="91"/>
  <c r="L437" i="91"/>
  <c r="L465" i="91"/>
  <c r="L441" i="91"/>
  <c r="L471" i="91"/>
  <c r="L469" i="91"/>
  <c r="L468" i="91"/>
  <c r="L467" i="91"/>
  <c r="L466" i="91"/>
  <c r="K468" i="91"/>
  <c r="K467" i="91"/>
  <c r="K466" i="91"/>
  <c r="K469" i="91"/>
  <c r="G399" i="100" l="1"/>
  <c r="G467"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Luis Olmedo Aveiro</author>
  </authors>
  <commentList>
    <comment ref="D8" authorId="0" shapeId="0" xr:uid="{E00BF309-056B-40EA-A654-71899433AC64}">
      <text>
        <r>
          <rPr>
            <b/>
            <sz val="9"/>
            <color indexed="81"/>
            <rFont val="Tahoma"/>
            <family val="2"/>
          </rPr>
          <t>Fernando Luis Olmedo Aveiro:</t>
        </r>
        <r>
          <rPr>
            <sz val="9"/>
            <color indexed="81"/>
            <rFont val="Tahoma"/>
            <family val="2"/>
          </rPr>
          <t xml:space="preserve">
Del calculo del inventario auxiliar</t>
        </r>
      </text>
    </comment>
    <comment ref="C15" authorId="0" shapeId="0" xr:uid="{FBDA666A-0728-4006-9323-AAD50D845366}">
      <text>
        <r>
          <rPr>
            <b/>
            <sz val="9"/>
            <color indexed="81"/>
            <rFont val="Tahoma"/>
            <family val="2"/>
          </rPr>
          <t>Fernando Luis Olmedo Aveiro:</t>
        </r>
        <r>
          <rPr>
            <sz val="9"/>
            <color indexed="81"/>
            <rFont val="Tahoma"/>
            <family val="2"/>
          </rPr>
          <t xml:space="preserve">
de la nota 40</t>
        </r>
      </text>
    </comment>
  </commentList>
</comments>
</file>

<file path=xl/sharedStrings.xml><?xml version="1.0" encoding="utf-8"?>
<sst xmlns="http://schemas.openxmlformats.org/spreadsheetml/2006/main" count="11043" uniqueCount="3471">
  <si>
    <t>Total</t>
  </si>
  <si>
    <t>La composición de la cuenta es la siguiente:</t>
  </si>
  <si>
    <t>Concepto</t>
  </si>
  <si>
    <t>Previsiones</t>
  </si>
  <si>
    <t>En Gestión de Cobro</t>
  </si>
  <si>
    <t>B. Total Cartera Vencida</t>
  </si>
  <si>
    <t>Observaciones</t>
  </si>
  <si>
    <t>Criterios de Clasificación utilizados</t>
  </si>
  <si>
    <t>El rubro de otros créditos se compone como sigue:</t>
  </si>
  <si>
    <t>Garantía de Alquiler</t>
  </si>
  <si>
    <t xml:space="preserve">Total </t>
  </si>
  <si>
    <t>Los bienes de cambio están compuestos de la siguiente manera:</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</si>
  <si>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</si>
  <si>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</si>
  <si>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</si>
  <si>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</si>
  <si>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</si>
  <si>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</si>
  <si>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</si>
  <si>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</si>
  <si>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</si>
  <si>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</si>
  <si>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</si>
  <si>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</si>
  <si>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</si>
  <si>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</si>
  <si>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</si>
  <si>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</si>
  <si>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</si>
  <si>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</si>
  <si>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</si>
  <si>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</si>
  <si>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</si>
  <si>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d.   Efectivo y equivalentes de efectivo</t>
  </si>
  <si>
    <t>Reserva de revalúo</t>
  </si>
  <si>
    <t>Resultados acumulados</t>
  </si>
  <si>
    <t xml:space="preserve"> </t>
  </si>
  <si>
    <t>Impuesto a la renta</t>
  </si>
  <si>
    <t>Aporte para</t>
  </si>
  <si>
    <t>aumento de capital</t>
  </si>
  <si>
    <t>Flujo neto de efectivo de actividades operativas</t>
  </si>
  <si>
    <t>Flujo neto de efectivo de actividades de inversión</t>
  </si>
  <si>
    <t>EVPN</t>
  </si>
  <si>
    <t xml:space="preserve">Estado de Resultados </t>
  </si>
  <si>
    <t>Estado de Evolución del Patrimonio Neto</t>
  </si>
  <si>
    <t>Subtotal</t>
  </si>
  <si>
    <t>Ventas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</si>
  <si>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</si>
  <si>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</si>
  <si>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</si>
  <si>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</si>
  <si>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</si>
  <si>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</si>
  <si>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</si>
  <si>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</si>
  <si>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</si>
  <si>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</si>
  <si>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Resultado ordinario antes del impuesto a la renta</t>
  </si>
  <si>
    <t>Primas de emisión</t>
  </si>
  <si>
    <t>Reserva legal</t>
  </si>
  <si>
    <t>Reserva facultativa</t>
  </si>
  <si>
    <t>Revalúo de activos fijos</t>
  </si>
  <si>
    <t>Intereses pagados</t>
  </si>
  <si>
    <t>Dividendos pagados</t>
  </si>
  <si>
    <t>(Disminución) Incremento neto de efectivo</t>
  </si>
  <si>
    <t>Efectivo al principio del año</t>
  </si>
  <si>
    <t>Mercaderías</t>
  </si>
  <si>
    <t>Productos terminados</t>
  </si>
  <si>
    <t>Productos en proceso</t>
  </si>
  <si>
    <t>Materia prima</t>
  </si>
  <si>
    <t>Composición Cartera Vencida</t>
  </si>
  <si>
    <t>b.   Uso de estimaciones contables</t>
  </si>
  <si>
    <t>c.   Moneda extranjera</t>
  </si>
  <si>
    <t>Activos</t>
  </si>
  <si>
    <t>Indicar moneda</t>
  </si>
  <si>
    <t>Pasivos</t>
  </si>
  <si>
    <t>Inversiones temporales</t>
  </si>
  <si>
    <t>Cuentas por pagar comerciales</t>
  </si>
  <si>
    <t>Préstamos a corto plazo</t>
  </si>
  <si>
    <t>Total cuentas a pagar por comerciales</t>
  </si>
  <si>
    <t>Bonos bursátiles</t>
  </si>
  <si>
    <t>Vencimiento</t>
  </si>
  <si>
    <t>Tipo de garantía</t>
  </si>
  <si>
    <t>Tipo de Garantía</t>
  </si>
  <si>
    <t>Activos intangibles</t>
  </si>
  <si>
    <t>Inversiones</t>
  </si>
  <si>
    <t>Total general</t>
  </si>
  <si>
    <t>Goodwill</t>
  </si>
  <si>
    <t>BG</t>
  </si>
  <si>
    <t>Porción corriente de la deuda a largo plazo</t>
  </si>
  <si>
    <t>Préstamos bancarios</t>
  </si>
  <si>
    <t>Intereses bancarios a pagar</t>
  </si>
  <si>
    <t>Intereses bursatiles a pagar</t>
  </si>
  <si>
    <t>Sueldo y otras remuneraciones a pagar</t>
  </si>
  <si>
    <t>Aportes y retenciones a pagar</t>
  </si>
  <si>
    <t>Previsiones para contingencias/Indemnizaciones y despidos</t>
  </si>
  <si>
    <t>ER</t>
  </si>
  <si>
    <t>Costo de ventas</t>
  </si>
  <si>
    <t>Resultado operativo</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</si>
  <si>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</si>
  <si>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</si>
  <si>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</si>
  <si>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</si>
  <si>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f. Previsión para cuentas de dudoso cobro/incobrables</t>
  </si>
  <si>
    <t>e.   Inversiones</t>
  </si>
  <si>
    <t>Los intangibles se exponen a su costo incurrido menos las correspondientes amortizaciones acumuladas al cierre del año.</t>
  </si>
  <si>
    <t>Los ingresos y egresos son reconocidos en función de su devengamiento.</t>
  </si>
  <si>
    <t>Simbología según ISO 4217</t>
  </si>
  <si>
    <t>Los siguientes bienes de propiedad de la Sociedad han sido hipotecados y prendados en garantía de obligaciones financieras.</t>
  </si>
  <si>
    <t>Tipo de Activo</t>
  </si>
  <si>
    <t>A favor de</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</si>
  <si>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</si>
  <si>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</si>
  <si>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</si>
  <si>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</si>
  <si>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</si>
  <si>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</si>
  <si>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</si>
  <si>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</si>
  <si>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Impuestos y tasas</t>
  </si>
  <si>
    <t>Gastos de reparación y mantenimiento</t>
  </si>
  <si>
    <t>Gastos del personal y capacitación</t>
  </si>
  <si>
    <t>Seguros pagados</t>
  </si>
  <si>
    <t>Otros gastos de operación</t>
  </si>
  <si>
    <t>Remuneraciones de administradores, directores, síndicos y consejo de vigilancia</t>
  </si>
  <si>
    <t>Gastos de Publicidad y Propaganda</t>
  </si>
  <si>
    <t>Intereses, multas y recargos impositivos</t>
  </si>
  <si>
    <t>Intereses a bancos e instituciones financieras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</si>
  <si>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</si>
  <si>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</si>
  <si>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</si>
  <si>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</si>
  <si>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</si>
  <si>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</si>
  <si>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</si>
  <si>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</si>
  <si>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Adquisiciones</t>
  </si>
  <si>
    <t>Revalúo del año</t>
  </si>
  <si>
    <t>Valor de origen revaluado al final del año</t>
  </si>
  <si>
    <t>Depreciación acumulada revaluada al inicio del año</t>
  </si>
  <si>
    <t>Depreciación del año</t>
  </si>
  <si>
    <t>Revalúo depreciación acumulada del año</t>
  </si>
  <si>
    <t>Depreciación acumulada revaluada al final del año</t>
  </si>
  <si>
    <t>Instalaciones</t>
  </si>
  <si>
    <t>Rodados</t>
  </si>
  <si>
    <t>Equipos de computación</t>
  </si>
  <si>
    <t>En miles de guaraníes</t>
  </si>
  <si>
    <t>Activos disponibles para la venta</t>
  </si>
  <si>
    <t>Total Activos</t>
  </si>
  <si>
    <t>PASIVOS Y PATRIMONIO NETO</t>
  </si>
  <si>
    <t>Pasivos corrientes</t>
  </si>
  <si>
    <t>Total Pasivos Corrientes</t>
  </si>
  <si>
    <t>Otros pasivos corrientes</t>
  </si>
  <si>
    <t>Pasivos no corrientes</t>
  </si>
  <si>
    <t>Capital integrado</t>
  </si>
  <si>
    <t>Reservas facultatitvas</t>
  </si>
  <si>
    <t>Total Patrimonio Neto</t>
  </si>
  <si>
    <t>Total Pasivos y Patrimonio Neto</t>
  </si>
  <si>
    <t xml:space="preserve"> (En miles de guaraníes)</t>
  </si>
  <si>
    <t>Gastos de ventas</t>
  </si>
  <si>
    <t>Miles de guaraníes</t>
  </si>
  <si>
    <t xml:space="preserve">Gastos administrativos </t>
  </si>
  <si>
    <t>Existencia inicial del inventario</t>
  </si>
  <si>
    <t>+ Compra de bienes y servicios</t>
  </si>
  <si>
    <t>+ Costo de producción</t>
  </si>
  <si>
    <t>- Existencia final de inventario</t>
  </si>
  <si>
    <t>Total costo de ventas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</si>
  <si>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</si>
  <si>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</si>
  <si>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</si>
  <si>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</si>
  <si>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</si>
  <si>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</si>
  <si>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</si>
  <si>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</si>
  <si>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</si>
  <si>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Se considerarán dentro del concepto de efectivo los saldos en efectivo, disponibilidades en cuentas bancarias y toda inversión de muy alta liquidez, con vencimiento originalmente pactado no superior a tres meses.</t>
  </si>
  <si>
    <t>Situación</t>
  </si>
  <si>
    <t>Deudores en gestión judicial</t>
  </si>
  <si>
    <t>Cheques rechazados</t>
  </si>
  <si>
    <t>Deudores por ventas locales</t>
  </si>
  <si>
    <t>Deudores por ventas en el exterior</t>
  </si>
  <si>
    <t>ESTADO DE RESULTADOS</t>
  </si>
  <si>
    <t>Comparativo con igual período del año anterior</t>
  </si>
  <si>
    <t>Comparativo con igual periodo del año anterior</t>
  </si>
  <si>
    <t>I.V.A. Crédito fiscal</t>
  </si>
  <si>
    <t xml:space="preserve">Anticipos a proveedores </t>
  </si>
  <si>
    <t>(-) Previsión para desvalorización y deterioro de inventario</t>
  </si>
  <si>
    <t>Total activos corrientes</t>
  </si>
  <si>
    <t>Total del resultado</t>
  </si>
  <si>
    <t>En miles de guaranies</t>
  </si>
  <si>
    <t>Total valuación patrimonial proporcional</t>
  </si>
  <si>
    <t>Totales</t>
  </si>
  <si>
    <t>Obs.: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</si>
  <si>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</si>
  <si>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</si>
  <si>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</si>
  <si>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</si>
  <si>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</si>
  <si>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Total activos no corrientes</t>
  </si>
  <si>
    <t>Moneda</t>
  </si>
  <si>
    <t>Total pasivos no corrientes</t>
  </si>
  <si>
    <t>Nota 31 - Resultado participación minoritaria</t>
  </si>
  <si>
    <t>- Impuesto a la renta</t>
  </si>
  <si>
    <t>Descripción de la naturaleza y del negocio de la Sociedad</t>
  </si>
  <si>
    <t>Propiedades, planta y equipo</t>
  </si>
  <si>
    <t>Nota 17</t>
  </si>
  <si>
    <t>Nota 18</t>
  </si>
  <si>
    <t>Nota 19</t>
  </si>
  <si>
    <t>Nota 20</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</si>
  <si>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</si>
  <si>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</si>
  <si>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</si>
  <si>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</si>
  <si>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</si>
  <si>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</si>
  <si>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</si>
  <si>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</si>
  <si>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</si>
  <si>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</si>
  <si>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</si>
  <si>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</si>
  <si>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</si>
  <si>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</si>
  <si>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</si>
  <si>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</si>
  <si>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</si>
  <si>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</si>
  <si>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</si>
  <si>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</si>
  <si>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Indice</t>
  </si>
  <si>
    <t>Contingencias y compromisos</t>
  </si>
  <si>
    <t>Nota 37</t>
  </si>
  <si>
    <t>Hechos posteriores</t>
  </si>
  <si>
    <t>Nota 38</t>
  </si>
  <si>
    <t>Nota 39</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</si>
  <si>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</si>
  <si>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</si>
  <si>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</si>
  <si>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</si>
  <si>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</si>
  <si>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</si>
  <si>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</si>
  <si>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</si>
  <si>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</si>
  <si>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</si>
  <si>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</si>
  <si>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</si>
  <si>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Las notas que se acompañan forman parte integrante de estos estados.</t>
  </si>
  <si>
    <t>Inversión en asociadas</t>
  </si>
  <si>
    <t>Propiedades, planta y equipo/Bienes de uso, neto</t>
  </si>
  <si>
    <t>Total Pasivos</t>
  </si>
  <si>
    <t>Gastos financieros -  neto</t>
  </si>
  <si>
    <t>Ingresos financieros - neto</t>
  </si>
  <si>
    <t>Resultados ordinarios antes de impuesto a la renta y participación minoritaria</t>
  </si>
  <si>
    <t>Resultado neto de actividades ordinarias</t>
  </si>
  <si>
    <t>Impuesto diferido</t>
  </si>
  <si>
    <t>Ganancias reservadas</t>
  </si>
  <si>
    <t>Flujo neto de efectivo de actividades de financiamiento</t>
  </si>
  <si>
    <t>Informacion General</t>
  </si>
  <si>
    <t>Otras Notas de los Estados Financieros</t>
  </si>
  <si>
    <t>USD</t>
  </si>
  <si>
    <t>PYG</t>
  </si>
  <si>
    <t>Bancos Locales - Moneda extranjera Dólares</t>
  </si>
  <si>
    <t>Bancos Locales - Moneda local Guaraníes</t>
  </si>
  <si>
    <t>Inversiones en Titulos del Sistema Financiero Local - Moneda Extranjera Dólares</t>
  </si>
  <si>
    <t>Otras inversiones - Moneda Local Guaraníes</t>
  </si>
  <si>
    <t>Inversiones en Titulos del Sistema Financiero Local - Moneda Local Guaraníes</t>
  </si>
  <si>
    <t>Moneda Local Guaraníes</t>
  </si>
  <si>
    <t>Moneda Extranjera Dólares</t>
  </si>
  <si>
    <t>Moneda Extranjera otros</t>
  </si>
  <si>
    <t>Deudores - Entidad relacionada</t>
  </si>
  <si>
    <t>Otros</t>
  </si>
  <si>
    <t>Menos Previsiones</t>
  </si>
  <si>
    <t>Nombre de Sociedad</t>
  </si>
  <si>
    <t>RUC</t>
  </si>
  <si>
    <t>Total Patrimonio neto</t>
  </si>
  <si>
    <t>Periodo</t>
  </si>
  <si>
    <t>Cantidad de acciones</t>
  </si>
  <si>
    <t>Total Inversión</t>
  </si>
  <si>
    <t>Participación sobre los votos (%)</t>
  </si>
  <si>
    <t>Participación sobre el Patrimonio Neto (%)</t>
  </si>
  <si>
    <t>Resultado sobre inversiones</t>
  </si>
  <si>
    <t>Total Inversión (miles de Gs)</t>
  </si>
  <si>
    <t>&lt;-- Indicar Monto</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</si>
  <si>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</si>
  <si>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</si>
  <si>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</si>
  <si>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</si>
  <si>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</si>
  <si>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</si>
  <si>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</si>
  <si>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</si>
  <si>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</si>
  <si>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</si>
  <si>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</si>
  <si>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</si>
  <si>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</si>
  <si>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</si>
  <si>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</si>
  <si>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</si>
  <si>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</si>
  <si>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</si>
  <si>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</si>
  <si>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</si>
  <si>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</si>
  <si>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</si>
  <si>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</si>
  <si>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</si>
  <si>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</si>
  <si>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</si>
  <si>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</si>
  <si>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</si>
  <si>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</si>
  <si>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</si>
  <si>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</si>
  <si>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</si>
  <si>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</si>
  <si>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</si>
  <si>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</si>
  <si>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</si>
  <si>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</si>
  <si>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</si>
  <si>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</si>
  <si>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</si>
  <si>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</si>
  <si>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</si>
  <si>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</si>
  <si>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</si>
  <si>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</si>
  <si>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</si>
  <si>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</si>
  <si>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</si>
  <si>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</si>
  <si>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</si>
  <si>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</si>
  <si>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</si>
  <si>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</si>
  <si>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</si>
  <si>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</si>
  <si>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</si>
  <si>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</si>
  <si>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</si>
  <si>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</si>
  <si>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</si>
  <si>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</si>
  <si>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</si>
  <si>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</si>
  <si>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</si>
  <si>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</si>
  <si>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</si>
  <si>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</si>
  <si>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</si>
  <si>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</si>
  <si>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</si>
  <si>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</si>
  <si>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</si>
  <si>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</si>
  <si>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</si>
  <si>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</si>
  <si>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</si>
  <si>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</si>
  <si>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</si>
  <si>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</si>
  <si>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</si>
  <si>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</si>
  <si>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</si>
  <si>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</si>
  <si>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</si>
  <si>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</si>
  <si>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</si>
  <si>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</si>
  <si>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</si>
  <si>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</si>
  <si>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</si>
  <si>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</si>
  <si>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</si>
  <si>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</si>
  <si>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</si>
  <si>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</si>
  <si>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</si>
  <si>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</si>
  <si>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</si>
  <si>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</si>
  <si>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</si>
  <si>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</si>
  <si>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</si>
  <si>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</si>
  <si>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</si>
  <si>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</si>
  <si>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</si>
  <si>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</si>
  <si>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</si>
  <si>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</si>
  <si>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</si>
  <si>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</si>
  <si>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</si>
  <si>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</si>
  <si>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</si>
  <si>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</si>
  <si>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</si>
  <si>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</si>
  <si>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</si>
  <si>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</si>
  <si>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</si>
  <si>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</si>
  <si>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</si>
  <si>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</si>
  <si>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</si>
  <si>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</si>
  <si>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</si>
  <si>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</si>
  <si>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</si>
  <si>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</si>
  <si>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</si>
  <si>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</si>
  <si>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</si>
  <si>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</si>
  <si>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</si>
  <si>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</si>
  <si>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</si>
  <si>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</si>
  <si>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</si>
  <si>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</si>
  <si>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</si>
  <si>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</si>
  <si>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</si>
  <si>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</si>
  <si>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</si>
  <si>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</si>
  <si>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</si>
  <si>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</si>
  <si>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</si>
  <si>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</si>
  <si>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</si>
  <si>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</si>
  <si>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</si>
  <si>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</si>
  <si>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</si>
  <si>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</si>
  <si>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</si>
  <si>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</si>
  <si>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</si>
  <si>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</si>
  <si>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</si>
  <si>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</si>
  <si>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</si>
  <si>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</si>
  <si>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</si>
  <si>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</si>
  <si>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</si>
  <si>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</si>
  <si>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</si>
  <si>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</si>
  <si>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</si>
  <si>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</si>
  <si>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</si>
  <si>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</si>
  <si>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</si>
  <si>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</si>
  <si>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</si>
  <si>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</si>
  <si>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</si>
  <si>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</si>
  <si>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</si>
  <si>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</si>
  <si>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</si>
  <si>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</si>
  <si>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</si>
  <si>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</si>
  <si>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</si>
  <si>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</si>
  <si>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</si>
  <si>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</si>
  <si>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</si>
  <si>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</si>
  <si>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</si>
  <si>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</si>
  <si>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</si>
  <si>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</si>
  <si>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</si>
  <si>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</si>
  <si>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</si>
  <si>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</si>
  <si>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</si>
  <si>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</si>
  <si>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</si>
  <si>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</si>
  <si>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</si>
  <si>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</si>
  <si>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</si>
  <si>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</si>
  <si>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</si>
  <si>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</si>
  <si>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</si>
  <si>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</si>
  <si>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</si>
  <si>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</si>
  <si>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</si>
  <si>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</si>
  <si>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</si>
  <si>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</si>
  <si>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</si>
  <si>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</si>
  <si>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</si>
  <si>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</si>
  <si>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</si>
  <si>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</si>
  <si>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</si>
  <si>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</si>
  <si>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</si>
  <si>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</si>
  <si>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</si>
  <si>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</si>
  <si>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</si>
  <si>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</si>
  <si>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</si>
  <si>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</si>
  <si>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</si>
  <si>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</si>
  <si>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</si>
  <si>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</si>
  <si>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</si>
  <si>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</si>
  <si>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</si>
  <si>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</si>
  <si>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</si>
  <si>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</si>
  <si>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</si>
  <si>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</si>
  <si>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</si>
  <si>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</si>
  <si>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</si>
  <si>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</si>
  <si>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</si>
  <si>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</si>
  <si>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</si>
  <si>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</si>
  <si>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</si>
  <si>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</si>
  <si>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</si>
  <si>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</si>
  <si>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</si>
  <si>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</si>
  <si>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</si>
  <si>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</si>
  <si>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</si>
  <si>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</si>
  <si>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</si>
  <si>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</si>
  <si>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</si>
  <si>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</si>
  <si>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</si>
  <si>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</si>
  <si>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</si>
  <si>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</si>
  <si>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</si>
  <si>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</si>
  <si>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</si>
  <si>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</si>
  <si>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</si>
  <si>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</si>
  <si>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</si>
  <si>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</si>
  <si>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</si>
  <si>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</si>
  <si>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</si>
  <si>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</si>
  <si>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</si>
  <si>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</si>
  <si>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</si>
  <si>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</si>
  <si>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</si>
  <si>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</si>
  <si>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</si>
  <si>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</si>
  <si>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</si>
  <si>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</si>
  <si>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</si>
  <si>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</si>
  <si>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</si>
  <si>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</si>
  <si>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</si>
  <si>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</si>
  <si>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</si>
  <si>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</si>
  <si>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</si>
  <si>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</si>
  <si>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</si>
  <si>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</si>
  <si>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</si>
  <si>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</si>
  <si>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</si>
  <si>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</si>
  <si>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</si>
  <si>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</si>
  <si>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</si>
  <si>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</si>
  <si>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</si>
  <si>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</si>
  <si>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</si>
  <si>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</si>
  <si>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</si>
  <si>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</si>
  <si>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</si>
  <si>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</si>
  <si>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</si>
  <si>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</si>
  <si>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</si>
  <si>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</si>
  <si>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</si>
  <si>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</si>
  <si>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</si>
  <si>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</si>
  <si>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</si>
  <si>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</si>
  <si>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</si>
  <si>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</si>
  <si>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</si>
  <si>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</si>
  <si>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</si>
  <si>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</si>
  <si>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</si>
  <si>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</si>
  <si>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</si>
  <si>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</si>
  <si>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</si>
  <si>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</si>
  <si>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</si>
  <si>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</si>
  <si>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</si>
  <si>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</si>
  <si>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</si>
  <si>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</si>
  <si>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</si>
  <si>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</si>
  <si>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</si>
  <si>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</si>
  <si>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</si>
  <si>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</si>
  <si>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</si>
  <si>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</si>
  <si>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</si>
  <si>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No Corrientes</t>
  </si>
  <si>
    <t>Las cuentas por pagar comerciales se componen como sigue:</t>
  </si>
  <si>
    <t>Símbolo de Moneda</t>
  </si>
  <si>
    <t>Intereses a pagar</t>
  </si>
  <si>
    <t>Intereses préstamos entidades financieras a pagar</t>
  </si>
  <si>
    <t>(-) Intereses a Devengar</t>
  </si>
  <si>
    <t>Importe (miles de Gs)</t>
  </si>
  <si>
    <t>Monto Capital Social</t>
  </si>
  <si>
    <t>Valor Nominal de Acciones</t>
  </si>
  <si>
    <t>Cantidad de Acciones</t>
  </si>
  <si>
    <t>(a) Equivalentes al tipo de cambio referencial de la fecha de presentacion</t>
  </si>
  <si>
    <t xml:space="preserve">Presentadas en forma comparativa con el periodo terminado </t>
  </si>
  <si>
    <t>Linea de negocio 1</t>
  </si>
  <si>
    <t>Linea de negocio 2</t>
  </si>
  <si>
    <t>Conceptos</t>
  </si>
  <si>
    <t>Utilidad Neta</t>
  </si>
  <si>
    <t>Cantidad de Acciones Ordinarias en Circulación</t>
  </si>
  <si>
    <t>ESTADO DE EVOLUCIÓN DEL PATRIMONIO NETO</t>
  </si>
  <si>
    <t>Composición de la cartera de créditos por ventas</t>
  </si>
  <si>
    <t>Total de la cartera de créditos (A+B)</t>
  </si>
  <si>
    <t>(-) Total Previsiones</t>
  </si>
  <si>
    <t>Monto</t>
  </si>
  <si>
    <t>TOTAL  NETO DE LA CARTERA DE CRÉDITOS</t>
  </si>
  <si>
    <t>Las cuentas a cobrar comerciales a corto plazo se integran como sigue:</t>
  </si>
  <si>
    <t>Las cuentas a cobrar comerciales a largo plazo se integran como sigue:</t>
  </si>
  <si>
    <t>ACTIVO</t>
  </si>
  <si>
    <t>PASIVO</t>
  </si>
  <si>
    <t>Préstamos a largo plazo</t>
  </si>
  <si>
    <t>Otros pasivos</t>
  </si>
  <si>
    <t>Total pasivo</t>
  </si>
  <si>
    <t>Saldos y transacciones con partes relacionadas</t>
  </si>
  <si>
    <t>Nota 40</t>
  </si>
  <si>
    <t>Índice</t>
  </si>
  <si>
    <t>CREDICENTRO S.A.E.C.A.</t>
  </si>
  <si>
    <t>FECHA</t>
  </si>
  <si>
    <t>NIVEL</t>
  </si>
  <si>
    <t>RUB_OR</t>
  </si>
  <si>
    <t>COD_RUBRO</t>
  </si>
  <si>
    <t>RUBRO</t>
  </si>
  <si>
    <t>SALDO_ACTUAL_GS_9</t>
  </si>
  <si>
    <t>SALDO_ACTUAL_EQ_DOLAR_10</t>
  </si>
  <si>
    <t>SALDO_ACTUAL_EQ_GS_11</t>
  </si>
  <si>
    <t>TOTAL_12</t>
  </si>
  <si>
    <t>Activo</t>
  </si>
  <si>
    <t>0.11.1.10.101.1.02.001.99</t>
  </si>
  <si>
    <t>Moneda Local</t>
  </si>
  <si>
    <t>Moneda Extranjera - U$S</t>
  </si>
  <si>
    <t>0.11.1.10.101.1.02.506.01</t>
  </si>
  <si>
    <t>0.11.1.20.109.1.02.002.99</t>
  </si>
  <si>
    <t>Bancos Privados del Pais</t>
  </si>
  <si>
    <t>Continental Acciones Cta. Cte. 16-573462-02 - Gs.</t>
  </si>
  <si>
    <t>0.11.1.20.109.1.04.006.99</t>
  </si>
  <si>
    <t>Itau Cta. Cte. 1401284 Gs</t>
  </si>
  <si>
    <t>0.11.1.20.109.1.04.009.01</t>
  </si>
  <si>
    <t>Itau Cta. Cte. 50018954 Usd</t>
  </si>
  <si>
    <t>Continental Matriz Cta.Cte.16-747760-08 - Gs</t>
  </si>
  <si>
    <t>Continental Suc. C.D.E. Cta.Cte.16-776980-01 - Gs</t>
  </si>
  <si>
    <t>Continental Matriz Cta.Cte.16-756801-07 - Usd</t>
  </si>
  <si>
    <t>Continental Documenta Cta.Cte.16-327481-01 - Gs</t>
  </si>
  <si>
    <t>0.11.1.20.109.1.04.025.99</t>
  </si>
  <si>
    <t>Continental Practipago Cta.Ah.16-103302-01 - Gs</t>
  </si>
  <si>
    <t>0.11.1.20.109.1.04.026.99</t>
  </si>
  <si>
    <t>Solar Cta. Ah. 0181106 - Gs</t>
  </si>
  <si>
    <t>0.11.1.20.109.1.04.039.99</t>
  </si>
  <si>
    <t>Continental Tarjetas Cta.Cte.16-460821-08 - Gs</t>
  </si>
  <si>
    <t>Continental Suc. Acc Sur Cta.Cte. 16-819704-07 - Gs</t>
  </si>
  <si>
    <t>0.11.1.20.109.1.04.044.99</t>
  </si>
  <si>
    <t>Bancop Cta. Cte. 410029718 - Gs</t>
  </si>
  <si>
    <t>0.11.1.20.109.1.04.045.99</t>
  </si>
  <si>
    <t>Conti. Infonet Boca Cobranzas Cta.Cte.16-643821-09 - Gs</t>
  </si>
  <si>
    <t>0.11.1.20.109.1.04.049.99</t>
  </si>
  <si>
    <t>Continental Ext. Infonet Cta.Cte.16-643881-06 - Gs</t>
  </si>
  <si>
    <t>0.11.1.20.109.1.04.050.99</t>
  </si>
  <si>
    <t>Interfisa Cta. Cte. 5-0000201 - Gs</t>
  </si>
  <si>
    <t>0.11.1.20.109.1.04.051.99</t>
  </si>
  <si>
    <t>Continental Ext. Documenta Cta.Cte.16-643921-08 - Gs</t>
  </si>
  <si>
    <t>0.11.1.20.109.1.04.052.99</t>
  </si>
  <si>
    <t>Vision Cta. Cte. 900485680 - Gs</t>
  </si>
  <si>
    <t>0.11.1.20.109.1.04.053.99</t>
  </si>
  <si>
    <t>Cefisa Cta. Ahorro - Gs</t>
  </si>
  <si>
    <t>0.11.1.20.109.1.04.054.01</t>
  </si>
  <si>
    <t>Cefisa Cta. Ahorro - Usd</t>
  </si>
  <si>
    <t>0.11.1.20.109.1.04.055.01</t>
  </si>
  <si>
    <t>Interfisa Cta.Cte. 60000260 - Usd</t>
  </si>
  <si>
    <t>0.11.1.20.109.1.04.056.01</t>
  </si>
  <si>
    <t>Amambay Cta. Ah. 10155002066 - Usd</t>
  </si>
  <si>
    <t>0.11.1.20.109.1.04.059.01</t>
  </si>
  <si>
    <t>Solar Cta. Ah. 0182874 - Usd</t>
  </si>
  <si>
    <t>0.11.1.20.109.1.04.060.01</t>
  </si>
  <si>
    <t>Bancop Cta. Usd 0410036188</t>
  </si>
  <si>
    <t>0.11.1.20.109.1.04.060.99</t>
  </si>
  <si>
    <t>Ficsa Cta.Ah. 0131000848 Gs</t>
  </si>
  <si>
    <t>0.11.1.20.109.1.04.061.01</t>
  </si>
  <si>
    <t>Gnb Cta. Cte. 12409384/002 Usd</t>
  </si>
  <si>
    <t>Gnb Cta. Cte. 12409384/001 - Gs</t>
  </si>
  <si>
    <t>0.11.1.20.109.1.04.063.01</t>
  </si>
  <si>
    <t>Finexpar Cta. Ah. 101.5500034/9 Usd</t>
  </si>
  <si>
    <t>0.11.1.20.109.1.04.063.99</t>
  </si>
  <si>
    <t>Finexpar Cta. Ah. 155000580 - Gs.</t>
  </si>
  <si>
    <t>0.11.1.20.109.1.04.065.99</t>
  </si>
  <si>
    <t>Conti-Documenta Emisor 16-283184-05 Gs</t>
  </si>
  <si>
    <t>0.11.1.20.109.1.04.066.99</t>
  </si>
  <si>
    <t>Amambay Cob Cta.Cte. 100023529 Gs</t>
  </si>
  <si>
    <t>0.11.1.20.109.1.04.069.99</t>
  </si>
  <si>
    <t>Finlatina Cta. Ah. 73569 Gs</t>
  </si>
  <si>
    <t>0.11.1.20.109.1.04.070.99</t>
  </si>
  <si>
    <t>Amambay Com Cta.Ah.155028524 Gs</t>
  </si>
  <si>
    <t>0.11.1.20.109.1.04.071.01</t>
  </si>
  <si>
    <t>Fin.Paraguayo Japonesa Cj.Ah. 178323 Usd</t>
  </si>
  <si>
    <t>0.11.1.20.109.1.04.071.99</t>
  </si>
  <si>
    <t>Fin.Paraguayo Japonesa Cta.Ah. 168435 - Gs</t>
  </si>
  <si>
    <t>0.11.1.20.109.1.04.073.01</t>
  </si>
  <si>
    <t>Gnb Cta. Cte. 12409384/005 Usd</t>
  </si>
  <si>
    <t>0.11.1.20.109.1.04.075.01</t>
  </si>
  <si>
    <t>Banco Rio Cta.Ah. 01-00000850-02 Usd</t>
  </si>
  <si>
    <t>0.11.1.20.109.1.04.075.99</t>
  </si>
  <si>
    <t>Banco Rio Cta.Ah. 01-00034299-02 Gs</t>
  </si>
  <si>
    <t>0.11.1.20.109.1.04.086.99</t>
  </si>
  <si>
    <t>Banco Rio 01-819400-01 Gs</t>
  </si>
  <si>
    <t>0.11.1.20.109.1.04.210.01</t>
  </si>
  <si>
    <t>El Comercio Cta.Ah.3745-02 - Usd</t>
  </si>
  <si>
    <t>0.11.1.20.109.1.04.421.99</t>
  </si>
  <si>
    <t>0.13.7.10.131.7.04.000.01</t>
  </si>
  <si>
    <t>0.13.7.10.131.7.04.000.99</t>
  </si>
  <si>
    <t>0.13.7.80.161.7.82.000.99</t>
  </si>
  <si>
    <t>Prod. Financ. Documentados - Residentes</t>
  </si>
  <si>
    <t>0.13.7.80.161.7.82.001.01</t>
  </si>
  <si>
    <t>(Prod.Financ.Docum.a Deveng-Resid)</t>
  </si>
  <si>
    <t>0.13.7.80.161.7.94.000.99</t>
  </si>
  <si>
    <t>Residentes</t>
  </si>
  <si>
    <t>0.14.5.10.169.5.02.000.01</t>
  </si>
  <si>
    <t>Prest, Plazo Fijo -Resid. -Menores de 180 Dias</t>
  </si>
  <si>
    <t>0.14.7.10.169.7.02.000.01</t>
  </si>
  <si>
    <t>Prest, Plazo Fijo -Resid. -Menores de Tres Años</t>
  </si>
  <si>
    <t>0.14.8.10.169.8.02.000.01</t>
  </si>
  <si>
    <t>Prest, Plazo Fijo -Resid. -Mayores de Tres Años</t>
  </si>
  <si>
    <t>0.14.5.10.169.5.02.000.99</t>
  </si>
  <si>
    <t>0.14.6.10.169.6.02.000.99</t>
  </si>
  <si>
    <t>Prest, Plazo Fijo -Resid. -Menores de Un Año</t>
  </si>
  <si>
    <t>0.14.7.10.169.7.02.000.99</t>
  </si>
  <si>
    <t>0.14.8.10.169.8.02.000.99</t>
  </si>
  <si>
    <t>Prestamos Amortizables No Reajustables</t>
  </si>
  <si>
    <t>0.14.8.10.173.8.02.000.01</t>
  </si>
  <si>
    <t>Prest,Amortizables -Resid -Mayores de Tres Años</t>
  </si>
  <si>
    <t>0.14.4.10.173.4.02.000.99</t>
  </si>
  <si>
    <t>Prest,Amortizables -Resid -Menores de 90 Dias</t>
  </si>
  <si>
    <t>0.14.5.10.173.5.02.000.99</t>
  </si>
  <si>
    <t>Prest,Amortizables -Resid -Menores de 180 Dias</t>
  </si>
  <si>
    <t>0.14.6.10.173.6.02.000.99</t>
  </si>
  <si>
    <t>Prest,Amortizables -Resid -Menores de Un Año</t>
  </si>
  <si>
    <t>0.14.7.10.173.7.02.000.99</t>
  </si>
  <si>
    <t>Prest,Amortizables -Resid -Menores de Tres Años</t>
  </si>
  <si>
    <t>0.14.8.10.173.8.02.000.99</t>
  </si>
  <si>
    <t>Prestamos Al Personal -Menores de 180 Dias</t>
  </si>
  <si>
    <t>Prestamos Al Personal -Menores de Un Año</t>
  </si>
  <si>
    <t>Prestamos Al Personal -Menores de Tres Años</t>
  </si>
  <si>
    <t>0.14.8.10.173.8.04.000.01</t>
  </si>
  <si>
    <t>Prestamos Al Personal -Mayores de Tres Años</t>
  </si>
  <si>
    <t>0.14.4.10.173.4.04.000.99</t>
  </si>
  <si>
    <t>Prestamos Al Personal -Menores de 90 Dias</t>
  </si>
  <si>
    <t>0.14.5.10.173.5.04.000.99</t>
  </si>
  <si>
    <t>0.14.6.10.173.6.04.000.99</t>
  </si>
  <si>
    <t>0.14.7.10.173.7.04.000.99</t>
  </si>
  <si>
    <t>0.14.8.10.173.8.04.000.99</t>
  </si>
  <si>
    <t>0.14.8.10.173.8.08.000.99</t>
  </si>
  <si>
    <t>Creditos Refinanciados -P.Amortizables -Mayores de Tres Años</t>
  </si>
  <si>
    <t>0.14.7.10.173.7.10.000.99</t>
  </si>
  <si>
    <t>Creditos Reestructurados -P.Amortiz. -Menores de Tres Años</t>
  </si>
  <si>
    <t>0.14.8.10.173.8.10.000.99</t>
  </si>
  <si>
    <t>Creditos Reestructurados -P.Amortiz. -Mayores de Tres Años</t>
  </si>
  <si>
    <t>0.14.1.10.183.1.02.002.99</t>
  </si>
  <si>
    <t>Cheques Devuelto - Vista</t>
  </si>
  <si>
    <t>Deudores por Utilizacion de Tarjetas de Creditos</t>
  </si>
  <si>
    <t>Documentos Descontados</t>
  </si>
  <si>
    <t>0.14.7.10.351.7.02.000.01</t>
  </si>
  <si>
    <t>Documentos Descontados  Resid.-Menores de Tres Años</t>
  </si>
  <si>
    <t>0.14.8.10.351.8.02.000.01</t>
  </si>
  <si>
    <t>Documentos Descontados  Resid.-Mayores de Tres Años</t>
  </si>
  <si>
    <t>Documentos Descontados  Resid.-Menores de 180 Dias</t>
  </si>
  <si>
    <t>0.14.8.10.351.8.02.000.99</t>
  </si>
  <si>
    <t>Cheques Diferidos Descontados -Menores de 90 Dias</t>
  </si>
  <si>
    <t>Cheques Diferidos Descontados -Menores de 180 Dias</t>
  </si>
  <si>
    <t>0.14.4.10.405.4.01.000.99</t>
  </si>
  <si>
    <t>0.14.5.10.405.5.01.000.99</t>
  </si>
  <si>
    <t>0.14.8.10.405.8.01.000.99</t>
  </si>
  <si>
    <t>Cheques Diferidos Descontados -Mayores de Tres Años</t>
  </si>
  <si>
    <t>Productos Financi. Doc. - Resid. &lt; de 30 Dias</t>
  </si>
  <si>
    <t>Productos Financi. Doc. - Resid. &lt; de 60 Dias</t>
  </si>
  <si>
    <t>0.14.4.80.225.4.82.000.01</t>
  </si>
  <si>
    <t>Productos Financi. Doc. - Resid. &lt; de 90 Dias</t>
  </si>
  <si>
    <t>0.14.5.80.225.5.82.000.01</t>
  </si>
  <si>
    <t>Productos Financi. Doc. - Resid. &lt; de 180 Dias</t>
  </si>
  <si>
    <t>0.14.6.80.225.6.82.000.01</t>
  </si>
  <si>
    <t>Productos Financi. Doc. - Resid. &lt; de 1 Aðo</t>
  </si>
  <si>
    <t>0.14.7.80.225.7.82.000.01</t>
  </si>
  <si>
    <t>Productos Financ.Doc. - Resid.&lt; de 3 Aðos</t>
  </si>
  <si>
    <t>0.14.8.80.225.8.82.000.01</t>
  </si>
  <si>
    <t>Productos Financi. Doc. - Resid. &gt; de 3 Aðos</t>
  </si>
  <si>
    <t>0.14.2.80.225.2.82.000.99</t>
  </si>
  <si>
    <t>0.14.3.80.225.3.82.000.99</t>
  </si>
  <si>
    <t>0.14.4.80.225.4.82.000.99</t>
  </si>
  <si>
    <t>0.14.5.80.225.5.82.000.99</t>
  </si>
  <si>
    <t>0.14.6.80.225.6.82.000.99</t>
  </si>
  <si>
    <t>0.14.7.80.225.7.82.000.99</t>
  </si>
  <si>
    <t>0.14.8.80.225.8.82.000.99</t>
  </si>
  <si>
    <t>(Prod. Financ. Docum. a Devengar - Resid. &lt; 30 Dias)</t>
  </si>
  <si>
    <t>(Prod. Financ. Docum. a Devengar - Resid. &lt; 90 Dias)</t>
  </si>
  <si>
    <t>0.14.5.80.225.5.94.000.01</t>
  </si>
  <si>
    <t>(Prod. Financ. Docum. a Devengar - Resid. &lt; 180 Dias)</t>
  </si>
  <si>
    <t>0.14.6.80.225.6.94.000.01</t>
  </si>
  <si>
    <t>(Prod. Financ. Docum. a Devengar - Resid. &lt; 1 Aðo)</t>
  </si>
  <si>
    <t>0.14.7.80.225.7.94.000.01</t>
  </si>
  <si>
    <t>(Prod. Financ. Docum. a Devengar - Resid. &lt; 3 Aðos)</t>
  </si>
  <si>
    <t>0.14.8.80.225.8.94.000.01</t>
  </si>
  <si>
    <t>(Prod. Financ. Docum. a Devengar - Resid. &gt; 3 Aðos)</t>
  </si>
  <si>
    <t>0.14.2.80.225.2.94.000.99</t>
  </si>
  <si>
    <t>0.14.4.80.225.4.94.000.99</t>
  </si>
  <si>
    <t>0.14.5.80.225.5.94.000.99</t>
  </si>
  <si>
    <t>0.14.6.80.225.6.94.000.99</t>
  </si>
  <si>
    <t>0.14.7.80.225.7.94.000.99</t>
  </si>
  <si>
    <t>0.14.8.80.225.8.94.000.99</t>
  </si>
  <si>
    <t>0.14.2.90.231.2.92.001.99</t>
  </si>
  <si>
    <t>(Previsiones s/Prest,Amortiz. -Menores 30 Dias)</t>
  </si>
  <si>
    <t>Anticipos por Compra de Bienes y Servicios</t>
  </si>
  <si>
    <t>0.15.0.10.241.0.02.008.99</t>
  </si>
  <si>
    <t>Deudores Varios</t>
  </si>
  <si>
    <t>0.15.0.10.243.0.01.013.99</t>
  </si>
  <si>
    <t>Gastos Diferidos ¿ Emision</t>
  </si>
  <si>
    <t>0.15.0.10.243.0.01.023.99</t>
  </si>
  <si>
    <t>Gto.Pag.Adel-Gtos.Grales</t>
  </si>
  <si>
    <t>Anticipo de Impuestos Nacionales</t>
  </si>
  <si>
    <t>0.15.0.10.245.0.04.001.99</t>
  </si>
  <si>
    <t>Anticipo de Impuesto a la Renta</t>
  </si>
  <si>
    <t>Impuesto Al Valor Agregado - a Deducir</t>
  </si>
  <si>
    <t>Diversos</t>
  </si>
  <si>
    <t>0.15.0.10.257.0.02.025.99</t>
  </si>
  <si>
    <t>Documentos a Compensar</t>
  </si>
  <si>
    <t>0.15.0.10.257.0.02.032.99</t>
  </si>
  <si>
    <t>Cajero Clearing Tarjetas</t>
  </si>
  <si>
    <t>0.15.0.10.257.0.02.037.99</t>
  </si>
  <si>
    <t>Op. a Cancelar Tarjeta Corporativa</t>
  </si>
  <si>
    <t>0.15.0.10.257.0.02.043.99</t>
  </si>
  <si>
    <t>Viatico a Rendir Gs</t>
  </si>
  <si>
    <t>0.15.0.10.257.0.02.044.99</t>
  </si>
  <si>
    <t>Anticipo Procard</t>
  </si>
  <si>
    <t>0.15.0.10.257.0.02.059.99</t>
  </si>
  <si>
    <t>Operaciones a Liquidar Carsa-Cobro Prestamos</t>
  </si>
  <si>
    <t>0.15.0.10.257.0.02.060.99</t>
  </si>
  <si>
    <t>Operaciones a Liquidar Pronet-Cobros de Prestamos</t>
  </si>
  <si>
    <t>0.15.0.10.257.0.02.061.99</t>
  </si>
  <si>
    <t>Operaciones a Liquidar Infonet</t>
  </si>
  <si>
    <t>0.15.0.10.257.0.02.062.99</t>
  </si>
  <si>
    <t>Operaciones a Liquidar Documenta - Prestamos</t>
  </si>
  <si>
    <t>0.15.0.10.257.0.02.063.99</t>
  </si>
  <si>
    <t>Operaciones a Liquidar Netel - Prestamos</t>
  </si>
  <si>
    <t>0.15.0.10.257.0.02.087.99</t>
  </si>
  <si>
    <t>A Cobrar por Cartera Transf. Gs.</t>
  </si>
  <si>
    <t>0.15.0.10.257.0.02.090.99</t>
  </si>
  <si>
    <t>Impuesto a Regularizar</t>
  </si>
  <si>
    <t>0.15.0.10.257.0.02.149.99</t>
  </si>
  <si>
    <t>Operaciones a Cancelar Rrhh Gs.</t>
  </si>
  <si>
    <t>0.16.0.10.265.0.02.001.99</t>
  </si>
  <si>
    <t>Colocacion Vencida-Residente</t>
  </si>
  <si>
    <t>0.16.0.10.265.0.02.003.99</t>
  </si>
  <si>
    <t>Cred. Vencidos Cheques Devueltos</t>
  </si>
  <si>
    <t>0.16.0.10.269.0.02.001.99</t>
  </si>
  <si>
    <t>Creditos en Gestion - Residentes</t>
  </si>
  <si>
    <t>0.16.0.10.269.0.02.003.99</t>
  </si>
  <si>
    <t>Cred.en Gestion - Cheques Devueltos</t>
  </si>
  <si>
    <t>Creditos Morosos</t>
  </si>
  <si>
    <t>0.16.0.30.275.0.02.001.99</t>
  </si>
  <si>
    <t>Creditos Morosos - Prestamos</t>
  </si>
  <si>
    <t>0.16.0.30.275.0.02.003.99</t>
  </si>
  <si>
    <t>Creditos Morosos - Cheques Devueltos</t>
  </si>
  <si>
    <t>Productos Financ.Documentados - Residentes</t>
  </si>
  <si>
    <t>0.16.0.80.277.0.82.001.99</t>
  </si>
  <si>
    <t>0.16.0.80.277.0.94.001.99</t>
  </si>
  <si>
    <t>(Productos Financieros Documentados a Devengar - Residentes)</t>
  </si>
  <si>
    <t>Product.Financ.Document.- Residentes</t>
  </si>
  <si>
    <t>0.16.0.80.279.0.82.001.99</t>
  </si>
  <si>
    <t>0.16.0.80.279.0.94.001.99</t>
  </si>
  <si>
    <t>Productos Financ. Document. - Residentes</t>
  </si>
  <si>
    <t>0.16.0.80.347.0.82.000.99</t>
  </si>
  <si>
    <t>Prod, Financ,Docum, Cred,Morosos - Residentes</t>
  </si>
  <si>
    <t>0.16.0.80.347.0.82.001.99</t>
  </si>
  <si>
    <t>0.16.0.80.347.0.94.001.99</t>
  </si>
  <si>
    <t>Muebles en el Pais</t>
  </si>
  <si>
    <t>0.17.0.10.293.0.04.001.99</t>
  </si>
  <si>
    <t>Inmuebles Adjudicados en el Pais</t>
  </si>
  <si>
    <t>0.17.0.20.295.0.04.020.99</t>
  </si>
  <si>
    <t>Acciones en Otras Empresas</t>
  </si>
  <si>
    <t>Prevision Bienes Adquiridos en Recup.de Cred.- Usd</t>
  </si>
  <si>
    <t>0.18.0.10.319.0.02.014.99</t>
  </si>
  <si>
    <t>Mejoras en Inmuebles de Terceros</t>
  </si>
  <si>
    <t>0.18.0.10.319.0.02.015.99</t>
  </si>
  <si>
    <t>Edificios</t>
  </si>
  <si>
    <t>0.18.0.10.319.0.04.011.99</t>
  </si>
  <si>
    <t>Terrenos</t>
  </si>
  <si>
    <t>0.18.0.10.319.0.92.001.99</t>
  </si>
  <si>
    <t>(Deprec.Acumuladas - Edificio)</t>
  </si>
  <si>
    <t>0.18.0.10.319.0.92.002.99</t>
  </si>
  <si>
    <t>(Deprec.Acum-Mejoras Inmueble Terc)</t>
  </si>
  <si>
    <t>Muebles, Utiles e Instalaciones</t>
  </si>
  <si>
    <t>0.18.0.10.321.0.02.001.99</t>
  </si>
  <si>
    <t>Muebles y Utiles</t>
  </si>
  <si>
    <t>0.18.0.10.321.0.02.002.99</t>
  </si>
  <si>
    <t>Equipos de Oficina</t>
  </si>
  <si>
    <t>0.18.0.10.321.0.02.004.99</t>
  </si>
  <si>
    <t>0.18.0.10.321.0.04.001.99</t>
  </si>
  <si>
    <t>Maquinas y Equipos de Oficina</t>
  </si>
  <si>
    <t>0.18.0.10.321.0.92.001.99</t>
  </si>
  <si>
    <t>(Deprec.Acum.-Muebles y Utiles)</t>
  </si>
  <si>
    <t>0.18.0.10.321.0.92.002.99</t>
  </si>
  <si>
    <t>(Deprec.Acum.-Equipos de Oficina)</t>
  </si>
  <si>
    <t>0.18.0.10.321.0.92.004.99</t>
  </si>
  <si>
    <t>(Deprec.Acum-Instal.Prop.Arrendada)</t>
  </si>
  <si>
    <t>(Depreciaciones Acumul.- Maquinas de Almacenes)</t>
  </si>
  <si>
    <t>0.18.0.10.321.0.94.001.99</t>
  </si>
  <si>
    <t>Equipos de Computacion</t>
  </si>
  <si>
    <t>0.18.0.10.323.0.02.001.99</t>
  </si>
  <si>
    <t>Equipos de Informatica</t>
  </si>
  <si>
    <t>0.18.0.10.323.0.92.001.99</t>
  </si>
  <si>
    <t>(Deprec.Acum.-Equipos Informaticos.)</t>
  </si>
  <si>
    <t>Cajas de Seguridad y Tesoro</t>
  </si>
  <si>
    <t>0.18.0.10.325.0.02.001.99</t>
  </si>
  <si>
    <t>Equipos de Seguridad</t>
  </si>
  <si>
    <t>0.18.0.10.325.0.92.001.99</t>
  </si>
  <si>
    <t>Depreciacion Acumulada Equipos de Seguridad</t>
  </si>
  <si>
    <t>Material de Transporte</t>
  </si>
  <si>
    <t>0.18.0.10.327.0.02.000.99</t>
  </si>
  <si>
    <t>Valor Costo Revaluado Material de Transporte</t>
  </si>
  <si>
    <t>0.18.0.10.327.0.92.001.99</t>
  </si>
  <si>
    <t>Depreciacion Acumulada Flota de Vehiculos</t>
  </si>
  <si>
    <t>0.19.0.10.337.0.02.001.99</t>
  </si>
  <si>
    <t>Valor de Costo - Gastos de Organiz.</t>
  </si>
  <si>
    <t>0.19.0.10.337.0.02.022.99</t>
  </si>
  <si>
    <t>Gastos de Organizacion Crediplus</t>
  </si>
  <si>
    <t>0.19.0.10.337.0.04.000.99</t>
  </si>
  <si>
    <t>Software</t>
  </si>
  <si>
    <t>0.19.0.10.337.0.92.000.99</t>
  </si>
  <si>
    <t>(Amortizaciones Acumuladas - Gastos de Organización)</t>
  </si>
  <si>
    <t>(Amortizaciones Acumuladas ¿ Sistemas)</t>
  </si>
  <si>
    <t>0.19.0.10.337.0.94.000.99</t>
  </si>
  <si>
    <t>Mejoras e Instalaciones en Inmuebles Arrendados</t>
  </si>
  <si>
    <t>0.19.0.10.339.0.02.000.99</t>
  </si>
  <si>
    <t>Valor Costo -Mejoras e Instalac,En Inmuebles Arrend.</t>
  </si>
  <si>
    <t>0.19.0.10.339.0.92.000.99</t>
  </si>
  <si>
    <t>(Amortizac,Acumulad,-Mejoras e Instal.en Inm.Arrend)</t>
  </si>
  <si>
    <t>0.19.0.10.341.0.02.000.99</t>
  </si>
  <si>
    <t>Proyecto Desarrollo - Ln</t>
  </si>
  <si>
    <t>0.19.0.10.341.0.02.011.99</t>
  </si>
  <si>
    <t>Gtos.Dif.Licencias</t>
  </si>
  <si>
    <t>Gtos.Dif.Proyecto Werking</t>
  </si>
  <si>
    <t>Gtos.Dif.Valor Llave Wk</t>
  </si>
  <si>
    <t>0.19.0.10.341.0.92.000.99</t>
  </si>
  <si>
    <t>(Amort. Acum. Proyecto Desarrollo - Ln)</t>
  </si>
  <si>
    <t>0.19.0.10.341.0.92.011.99</t>
  </si>
  <si>
    <t>(Amort. Acum. - Difer.Licencias)</t>
  </si>
  <si>
    <t>(Amort.Acum. - Difer.Proyecto Werking)</t>
  </si>
  <si>
    <t>(Amort.Acum. - Difer.Valor Llave Wk)</t>
  </si>
  <si>
    <t>Pasivo</t>
  </si>
  <si>
    <t>Depositos a la Vista de Otras Instituciones Financ</t>
  </si>
  <si>
    <t>Continental Suc.Caaguazu Cta.Cte.16-819864-03 - Gs</t>
  </si>
  <si>
    <t>Prestamos Directos Plazo 181-360 Dias</t>
  </si>
  <si>
    <t>0.21.7.40.390.7.02.000.01</t>
  </si>
  <si>
    <t>Prestamos Directos Plazo 361-1080 Dias</t>
  </si>
  <si>
    <t>0.21.6.40.390.6.02.000.99</t>
  </si>
  <si>
    <t>0.21.7.40.390.7.02.000.99</t>
  </si>
  <si>
    <t>0.21.8.40.390.8.02.000.99</t>
  </si>
  <si>
    <t>Prestamos Directos Plazo Mayor a 1080 Dias</t>
  </si>
  <si>
    <t>0.21.8.40.390.8.03.000.99</t>
  </si>
  <si>
    <t>Prest. Rec. del Exterior Gs</t>
  </si>
  <si>
    <t>0.21.5.80.134.5.82.001.01</t>
  </si>
  <si>
    <t>Int. a Pagar Prest. Directos Plazo 91-180 Dias</t>
  </si>
  <si>
    <t>Int. a Pagar Prest. Directos Plazo 181-360 Dias</t>
  </si>
  <si>
    <t>0.21.7.80.134.7.82.001.01</t>
  </si>
  <si>
    <t>Int.a Pagar Prest.Directos Plazo 361-1080 Dias</t>
  </si>
  <si>
    <t>0.21.5.80.134.5.82.001.99</t>
  </si>
  <si>
    <t>0.21.6.80.134.6.82.001.99</t>
  </si>
  <si>
    <t>0.21.7.80.134.7.82.001.99</t>
  </si>
  <si>
    <t>0.21.8.80.134.8.82.001.99</t>
  </si>
  <si>
    <t>Int.a Pagar Prest.Directos Plazo Mayor a 1080 Dias</t>
  </si>
  <si>
    <t>(Int.a Deveng.Prest.Directos Plazo 91-180 Dias)</t>
  </si>
  <si>
    <t>(Int.a Deveng.Prest.Directos Plazo 181-360 Dias)</t>
  </si>
  <si>
    <t>0.21.7.80.134.7.92.001.01</t>
  </si>
  <si>
    <t>(Int.a Deveng.Prest.Directos Plazo 361-1080 Dias)</t>
  </si>
  <si>
    <t>0.21.5.80.134.5.92.001.99</t>
  </si>
  <si>
    <t>0.21.6.80.134.6.92.001.99</t>
  </si>
  <si>
    <t>0.21.7.80.134.7.92.001.99</t>
  </si>
  <si>
    <t>0.21.8.80.134.8.92.001.99</t>
  </si>
  <si>
    <t>(Int.a Deveng.Prest.Direc.Plazo Mayor a 1080 Dias)</t>
  </si>
  <si>
    <t>Emision de Deuda Privada-Usd</t>
  </si>
  <si>
    <t>0.22.7.60.268.7.04.001.01</t>
  </si>
  <si>
    <t>Emision de Deuda Privada-Gs</t>
  </si>
  <si>
    <t>0.22.6.60.268.6.04.001.99</t>
  </si>
  <si>
    <t>Cargos Financ.-Emision Privada-Usd</t>
  </si>
  <si>
    <t>0.24.0.20.250.0.01.001.99</t>
  </si>
  <si>
    <t>Ips a Pagar</t>
  </si>
  <si>
    <t>0.24.0.40.258.0.02.008.01</t>
  </si>
  <si>
    <t>Pago a Proveedores Varios</t>
  </si>
  <si>
    <t>0.24.0.40.258.0.02.008.99</t>
  </si>
  <si>
    <t>Cajero Documenta a Pagar</t>
  </si>
  <si>
    <t>Cajero Pronet a Pagar</t>
  </si>
  <si>
    <t>0.24.0.40.258.0.02.014.99</t>
  </si>
  <si>
    <t>Cajero Bocas Infonet a Pagar</t>
  </si>
  <si>
    <t>0.24.0.40.260.0.02.020.99</t>
  </si>
  <si>
    <t>Operaciones a Cancelar Administracion Gs</t>
  </si>
  <si>
    <t>0.24.0.40.260.0.02.043.99</t>
  </si>
  <si>
    <t>0.24.0.40.260.0.02.049.99</t>
  </si>
  <si>
    <t>Garantia Alquiler Residentes</t>
  </si>
  <si>
    <t>0.24.0.40.260.0.02.062.99</t>
  </si>
  <si>
    <t>A Pagar por Cartera Transferida</t>
  </si>
  <si>
    <t>0.24.0.40.260.0.02.117.01</t>
  </si>
  <si>
    <t>Operaciones a Cancelar Tesoreria ¿ Usd</t>
  </si>
  <si>
    <t>0.24.0.40.260.0.02.117.99</t>
  </si>
  <si>
    <t>Operaciones a Cancelar Tesoreria - Gs</t>
  </si>
  <si>
    <t>0.24.0.40.260.0.02.142.99</t>
  </si>
  <si>
    <t>Facturas a Pagar a Comercios</t>
  </si>
  <si>
    <t>Comision a Pagar - Procesadora</t>
  </si>
  <si>
    <t>0.24.0.40.260.0.02.146.99</t>
  </si>
  <si>
    <t>Comision  Entidad</t>
  </si>
  <si>
    <t>Iva s/Com. a Comercios Ent</t>
  </si>
  <si>
    <t>0.24.0.40.260.0.02.191.99</t>
  </si>
  <si>
    <t>A Pagar Transferencia Sipap Gs</t>
  </si>
  <si>
    <t>0.24.0.40.260.0.02.240.01</t>
  </si>
  <si>
    <t>Op a Cancelar Operaciones Usd</t>
  </si>
  <si>
    <t>0.24.0.40.260.0.02.240.99</t>
  </si>
  <si>
    <t>Op a Cancelar Operaciones Gs</t>
  </si>
  <si>
    <t>0.25.0.10.270.0.01.001.99</t>
  </si>
  <si>
    <t>Impuesto a la Renta a Pagar</t>
  </si>
  <si>
    <t>0.25.0.10.272.0.01.002.99</t>
  </si>
  <si>
    <t>Sueldos a Pagar</t>
  </si>
  <si>
    <t>0.25.0.10.272.0.01.006.99</t>
  </si>
  <si>
    <t>Aguinaldo a Pagar Personal Administrativo</t>
  </si>
  <si>
    <t>Capital Integrado</t>
  </si>
  <si>
    <t>0.31.0.10.400.0.01.001.99</t>
  </si>
  <si>
    <t>Aportes No Capitalizados</t>
  </si>
  <si>
    <t>0.31.0.20.404.0.00.000.99</t>
  </si>
  <si>
    <t>Capital a Integrar</t>
  </si>
  <si>
    <t>(-) Accionistas</t>
  </si>
  <si>
    <t>0.31.0.30.408.0.01.001.99</t>
  </si>
  <si>
    <t>Reserva de Revaluo</t>
  </si>
  <si>
    <t>Reservas</t>
  </si>
  <si>
    <t>Reserva Legal</t>
  </si>
  <si>
    <t>0.31.0.40.424.0.01.001.99</t>
  </si>
  <si>
    <t>Resultado Acumulado a Distribuir</t>
  </si>
  <si>
    <t>Resultados del Ejercicio</t>
  </si>
  <si>
    <t>Productos por Colocaciones</t>
  </si>
  <si>
    <t>0.61.0.10.702.0.02.000.01</t>
  </si>
  <si>
    <t>No Reajustables Residentes -Produc.por Colocac.</t>
  </si>
  <si>
    <t>0.61.0.10.702.0.02.005.99</t>
  </si>
  <si>
    <t>Intereses Caja de Ahorro - Bancos del Pais</t>
  </si>
  <si>
    <t>0.61.0.10.702.0.02.008.99</t>
  </si>
  <si>
    <t>Productos Financieros Devengados Gs</t>
  </si>
  <si>
    <t>Productos por Prestamos a Plazo Fijo</t>
  </si>
  <si>
    <t>0.61.0.20.712.0.02.001.98</t>
  </si>
  <si>
    <t>Intereses Cobrados Prestamos a Plazo Fijo</t>
  </si>
  <si>
    <t>0.61.0.20.712.0.02.001.99</t>
  </si>
  <si>
    <t>0.61.0.20.712.0.02.002.99</t>
  </si>
  <si>
    <t>Intereses Moratorios</t>
  </si>
  <si>
    <t>Productos por Prestamos Amortizables</t>
  </si>
  <si>
    <t>0.61.0.20.714.0.02.001.98</t>
  </si>
  <si>
    <t>Int. Cobrados s/Prestamos Amortizables</t>
  </si>
  <si>
    <t>0.61.0.20.714.0.02.001.99</t>
  </si>
  <si>
    <t>0.61.0.20.714.0.02.002.99</t>
  </si>
  <si>
    <t>Mora Prest. Amortizables No Reajustables</t>
  </si>
  <si>
    <t>Productos Sobre Documentos Descontados</t>
  </si>
  <si>
    <t>0.61.0.20.718.0.02.000.99</t>
  </si>
  <si>
    <t>Prod,s/ Documentos Descontados -Residentes</t>
  </si>
  <si>
    <t>0.61.0.20.718.0.02.001.98</t>
  </si>
  <si>
    <t>0.61.0.20.718.0.02.002.99</t>
  </si>
  <si>
    <t>Mora Cheques Diferidos Descontados</t>
  </si>
  <si>
    <t>Productos por Creditos en Gestion</t>
  </si>
  <si>
    <t>0.61.0.30.752.0.02.001.99</t>
  </si>
  <si>
    <t>Interes Morat.s/Cred.en Gestion</t>
  </si>
  <si>
    <t>Disponibilidades - Residentes</t>
  </si>
  <si>
    <t>0.61.0.60.766.0.02.000.99</t>
  </si>
  <si>
    <t>0.61.0.60.766.0.02.001.99</t>
  </si>
  <si>
    <t>0.61.0.60.766.0.04.000.99</t>
  </si>
  <si>
    <t>Cred.Vig. X Inter.Financ.-Sector Financ. - Resid</t>
  </si>
  <si>
    <t>0.61.0.60.766.0.06.000.99</t>
  </si>
  <si>
    <t>Cred.Vig. X Inter.Financ.-Sector No Financ.-Resid.</t>
  </si>
  <si>
    <t>0.61.0.60.766.0.08.000.99</t>
  </si>
  <si>
    <t>Creditos Vencidos por Intermed,Financiera -Resid.</t>
  </si>
  <si>
    <t>Ganancias por Servicios</t>
  </si>
  <si>
    <t>Gestiones por Cuenta de Terceros</t>
  </si>
  <si>
    <t>Ingresos por Seguros Cob</t>
  </si>
  <si>
    <t>Gastos a Recuperar - Residentes</t>
  </si>
  <si>
    <t>0.63.0.10.808.0.04.001.99</t>
  </si>
  <si>
    <t>Gestion Cob.Telefonica</t>
  </si>
  <si>
    <t>De Cambio y Arbitraje</t>
  </si>
  <si>
    <t>0.63.0.10.810.0.02.000.99</t>
  </si>
  <si>
    <t>0.63.0.30.818.0.02.008.99</t>
  </si>
  <si>
    <t>Rec.Gto.Admin.p/Ptmos</t>
  </si>
  <si>
    <t>0.63.0.40.820.0.04.000.99</t>
  </si>
  <si>
    <t>Creditos Diversos Resid.</t>
  </si>
  <si>
    <t>0.63.0.40.820.0.06.000.99</t>
  </si>
  <si>
    <t>Inversiones en el Pais</t>
  </si>
  <si>
    <t>0.63.0.40.822.0.02.000.99</t>
  </si>
  <si>
    <t>Obligaciones Diversas Resid.</t>
  </si>
  <si>
    <t>0.63.0.40.822.0.04.000.99</t>
  </si>
  <si>
    <t>0.64.0.10.832.0.01.001.99</t>
  </si>
  <si>
    <t>Ingresos Varios</t>
  </si>
  <si>
    <t>0.64.0.10.832.0.01.002.99</t>
  </si>
  <si>
    <t>Ingresos por Venta de Cartera</t>
  </si>
  <si>
    <t>0.64.0.10.832.0.01.021.99</t>
  </si>
  <si>
    <t>Alquiler de Bienes Inmueb</t>
  </si>
  <si>
    <t>0.71.0.10.705.0.02.000.01</t>
  </si>
  <si>
    <t>0.71.0.10.705.0.02.000.99</t>
  </si>
  <si>
    <t>Gastos Bancarios Administrativos</t>
  </si>
  <si>
    <t>0.71.0.10.705.0.02.001.01</t>
  </si>
  <si>
    <t>0.71.0.10.705.0.02.001.99</t>
  </si>
  <si>
    <t>0.71.0.10.705.0.02.002.99</t>
  </si>
  <si>
    <t>0.71.0.20.797.0.01.002.99</t>
  </si>
  <si>
    <t>Gastos de Emision de Acciones</t>
  </si>
  <si>
    <t>0.71.0.40.739.0.02.000.99</t>
  </si>
  <si>
    <t>0.71.0.40.739.0.02.001.99</t>
  </si>
  <si>
    <t>0.71.0.40.739.0.04.000.99</t>
  </si>
  <si>
    <t>Creditos Vigentes por Int.Financ Sect.Financ.-.Res.</t>
  </si>
  <si>
    <t>0.71.0.40.739.0.06.000.99</t>
  </si>
  <si>
    <t>Creditos Vigentes por Int,Financ.Sect, No Financ.Res.</t>
  </si>
  <si>
    <t>0.71.0.40.739.0.08.000.99</t>
  </si>
  <si>
    <t>Creditos Vencidos por Intermediacion Financiera -Res.</t>
  </si>
  <si>
    <t>Perdidas s/Quitas de Creditos</t>
  </si>
  <si>
    <t>0.71.0.50.747.0.01.000.99</t>
  </si>
  <si>
    <t>0.72.0.10.757.0.02.008.99</t>
  </si>
  <si>
    <t>Gestion de Cobranza</t>
  </si>
  <si>
    <t>0.72.0.10.757.0.02.010.99</t>
  </si>
  <si>
    <t>Comis. Bocas de Cobranzas</t>
  </si>
  <si>
    <t>0.72.0.10.757.0.02.042.99</t>
  </si>
  <si>
    <t>Comisiones Asociaciones</t>
  </si>
  <si>
    <t>0.73.0.10.759.0.02.001.99</t>
  </si>
  <si>
    <t>Remuneraciones a Directores</t>
  </si>
  <si>
    <t>0.73.0.10.759.0.06.001.99</t>
  </si>
  <si>
    <t>Aguinaldos Administrativos</t>
  </si>
  <si>
    <t>Salario Vacacional</t>
  </si>
  <si>
    <t>0.73.0.10.759.0.08.000.99</t>
  </si>
  <si>
    <t>0.73.0.10.759.0.18.005.99</t>
  </si>
  <si>
    <t>Comision Gestion Comercial</t>
  </si>
  <si>
    <t>Fiestas y Eventos Al Personal</t>
  </si>
  <si>
    <t>Gastos Varios Directorio</t>
  </si>
  <si>
    <t>0.73.0.10.759.0.20.002.99</t>
  </si>
  <si>
    <t>Aporte Patronal Ips</t>
  </si>
  <si>
    <t>0.73.0.10.767.0.02.001.99</t>
  </si>
  <si>
    <t>Amortizacion Intangibles</t>
  </si>
  <si>
    <t>0.73.0.10.767.0.04.000.99</t>
  </si>
  <si>
    <t>0.73.0.10.767.0.06.002.99</t>
  </si>
  <si>
    <t>Amortizacion Software</t>
  </si>
  <si>
    <t>0.73.0.10.769.0.10.002.99</t>
  </si>
  <si>
    <t>Absorcion Impuesto a la Renta - Gnd</t>
  </si>
  <si>
    <t>0.73.0.10.769.0.14.000.99</t>
  </si>
  <si>
    <t>Multas,Recargos e Intereses</t>
  </si>
  <si>
    <t>0.73.0.10.771.0.02.001.99</t>
  </si>
  <si>
    <t>Alquileres Pagados</t>
  </si>
  <si>
    <t>0.73.0.10.771.0.02.002.99</t>
  </si>
  <si>
    <t>Expensas Sucursales</t>
  </si>
  <si>
    <t>0.73.0.10.771.0.02.004.99</t>
  </si>
  <si>
    <t>Alquileres Pagados Estacionamiento</t>
  </si>
  <si>
    <t>Gastos de Salud Organizacional</t>
  </si>
  <si>
    <t>0.73.0.10.771.0.08.001.99</t>
  </si>
  <si>
    <t>Mant. de Edificio e Instalaciones</t>
  </si>
  <si>
    <t>0.73.0.10.771.0.08.002.99</t>
  </si>
  <si>
    <t>Rep.Mant.Muebles</t>
  </si>
  <si>
    <t>0.73.0.10.771.0.12.001.99</t>
  </si>
  <si>
    <t>Combustible y Lubricantes</t>
  </si>
  <si>
    <t>0.73.0.10.771.0.12.002.99</t>
  </si>
  <si>
    <t>Reparacion y Mantenimiento de Vehiculos</t>
  </si>
  <si>
    <t>Energia Electrica</t>
  </si>
  <si>
    <t>0.73.0.10.771.0.14.001.99</t>
  </si>
  <si>
    <t>0.73.0.10.771.0.16.014.99</t>
  </si>
  <si>
    <t>Servicios de Internet</t>
  </si>
  <si>
    <t>0.73.0.10.771.0.18.001.99</t>
  </si>
  <si>
    <t>Papeleria y Utiles de Escritorio</t>
  </si>
  <si>
    <t>0.73.0.10.771.0.20.010.99</t>
  </si>
  <si>
    <t>Fletes y Transportes</t>
  </si>
  <si>
    <t>0.73.0.10.771.0.22.001.99</t>
  </si>
  <si>
    <t>Insumos de Limpieza</t>
  </si>
  <si>
    <t>0.73.0.10.771.0.26.001.99</t>
  </si>
  <si>
    <t>Servicios de Vigilancia y Seguridad</t>
  </si>
  <si>
    <t>Propaganda y Publicidad</t>
  </si>
  <si>
    <t>0.73.0.10.771.0.30.000.99</t>
  </si>
  <si>
    <t>Publicidad Institucional</t>
  </si>
  <si>
    <t>0.73.0.10.771.0.30.007.99</t>
  </si>
  <si>
    <t>Impresos Publicit.</t>
  </si>
  <si>
    <t>Cuota Social y Suscripciones</t>
  </si>
  <si>
    <t>0.73.0.10.771.0.44.002.99</t>
  </si>
  <si>
    <t>Gastos Diversos-Deducibles</t>
  </si>
  <si>
    <t>0.73.0.10.771.0.44.003.99</t>
  </si>
  <si>
    <t>Gastos Diversos-No Deducibles</t>
  </si>
  <si>
    <t>0.73.0.10.771.0.44.014.99</t>
  </si>
  <si>
    <t>Honor. Asesores y Consultores</t>
  </si>
  <si>
    <t>0.73.0.10.771.0.44.019.99</t>
  </si>
  <si>
    <t>Gastos de Cafeteria</t>
  </si>
  <si>
    <t>0.73.0.10.771.0.44.023.99</t>
  </si>
  <si>
    <t>Gastos Seleccion de Personal</t>
  </si>
  <si>
    <t>0.73.0.10.771.0.44.038.99</t>
  </si>
  <si>
    <t>Beneficios Al Personal</t>
  </si>
  <si>
    <t>0.73.0.10.771.0.44.079.99</t>
  </si>
  <si>
    <t>Descuento Cancelacion Anticipada</t>
  </si>
  <si>
    <t>0.73.0.10.771.0.44.605.99</t>
  </si>
  <si>
    <t>Gastos en Procesos Judiciales</t>
  </si>
  <si>
    <t>0.73.0.10.771.0.44.702.99</t>
  </si>
  <si>
    <t>Servicios de Terceros</t>
  </si>
  <si>
    <t>Honorarios Escribanos</t>
  </si>
  <si>
    <t>Donaciones</t>
  </si>
  <si>
    <t>0.73.0.10.775.0.02.000.99</t>
  </si>
  <si>
    <t>0.73.0.20.779.0.04.000.99</t>
  </si>
  <si>
    <t>0.73.0.20.779.0.06.000.99</t>
  </si>
  <si>
    <t>0.73.0.20.781.0.02.000.99</t>
  </si>
  <si>
    <t>Obligaciones Diversas-Residentes</t>
  </si>
  <si>
    <t>0.73.0.20.781.0.04.000.99</t>
  </si>
  <si>
    <t>0.14.1.10.183.1.02.002.01</t>
  </si>
  <si>
    <t>0.14.7.10.405.7.01.000.01</t>
  </si>
  <si>
    <t>Cheques Diferidos Descontados -Menores de Tres Años</t>
  </si>
  <si>
    <t>0.14.7.10.405.7.01.000.99</t>
  </si>
  <si>
    <t>0.31.0.60.418.0.01.000.99</t>
  </si>
  <si>
    <t>Utilidad del Ejercicio</t>
  </si>
  <si>
    <t>0.64.0.10.832.0.01.007.99</t>
  </si>
  <si>
    <t>Recupero de Gastos-Beneficios</t>
  </si>
  <si>
    <t>0.73.0.10.759.0.14.010.99</t>
  </si>
  <si>
    <t>Beneficios Rrhh - Guardería</t>
  </si>
  <si>
    <t>0.14.7.10.173.7.02.000.01</t>
  </si>
  <si>
    <t>Caja - Moneda local Guaranies</t>
  </si>
  <si>
    <t>Caja - Moneda extranjera Dólares</t>
  </si>
  <si>
    <t>Monto Aportes No Capitalizados</t>
  </si>
  <si>
    <t>0.73.0.10.763.0.00.000.00</t>
  </si>
  <si>
    <t>Direcc. General de Recaudaciones</t>
  </si>
  <si>
    <t>0.61.0.20.718.0.02.001.01</t>
  </si>
  <si>
    <t>0.62.0.10.776.0.02.004.99</t>
  </si>
  <si>
    <t>Seguro de Vida y Contra Fraude</t>
  </si>
  <si>
    <t>0.62.0.10.776.0.02.010.99</t>
  </si>
  <si>
    <t>Comision p/ Adm. Compras en el Exterior</t>
  </si>
  <si>
    <t>0.62.0.10.776.0.02.012.99</t>
  </si>
  <si>
    <t>Com. p/ Adm. Exceso</t>
  </si>
  <si>
    <t>0.62.0.10.776.0.02.021.99</t>
  </si>
  <si>
    <t>Manten. de Cuenta Cuota Anual</t>
  </si>
  <si>
    <t>0.62.0.10.776.0.02.023.99</t>
  </si>
  <si>
    <t>Cuota Interes</t>
  </si>
  <si>
    <t>0.62.0.10.776.0.02.025.99</t>
  </si>
  <si>
    <t>Interes</t>
  </si>
  <si>
    <t>0.62.0.10.776.0.02.046.99</t>
  </si>
  <si>
    <t>Comis. para Transac. en Atm</t>
  </si>
  <si>
    <t>Cajas de Seguridad</t>
  </si>
  <si>
    <t>0.63.0.10.808.0.04.001.98</t>
  </si>
  <si>
    <t>0.63.0.30.818.0.02.001.98</t>
  </si>
  <si>
    <t>Interes Punitorio</t>
  </si>
  <si>
    <t>0.71.0.10.705.0.02.003.99</t>
  </si>
  <si>
    <t>0.71.0.10.705.0.02.005.99</t>
  </si>
  <si>
    <t>0.71.0.10.705.0.03.001.99</t>
  </si>
  <si>
    <t>0.71.0.20.723.0.02.000.99</t>
  </si>
  <si>
    <t>Procard-Cargos Internacionales</t>
  </si>
  <si>
    <t>0.71.0.20.723.0.02.001.99</t>
  </si>
  <si>
    <t>Procard-Cargos Locales</t>
  </si>
  <si>
    <t>0.72.0.10.757.0.02.007.99</t>
  </si>
  <si>
    <t>Servicios de Courrier (Gs)</t>
  </si>
  <si>
    <t>0.72.0.10.757.0.02.044.99</t>
  </si>
  <si>
    <t>Comisiones Colocacion de Deuda</t>
  </si>
  <si>
    <t>0.73.0.10.759.0.04.001.99</t>
  </si>
  <si>
    <t>Sueldos Administrativos</t>
  </si>
  <si>
    <t>0.73.0.10.759.0.22.001.99</t>
  </si>
  <si>
    <t>Bonificacion Familiar</t>
  </si>
  <si>
    <t>0.73.0.10.759.0.22.003.99</t>
  </si>
  <si>
    <t>Bonos Trimestrales</t>
  </si>
  <si>
    <t>Otros Seguros</t>
  </si>
  <si>
    <t>0.73.0.10.763.0.02.001.99</t>
  </si>
  <si>
    <t>Depreciacion Bienes Inmuebles</t>
  </si>
  <si>
    <t>0.73.0.10.763.0.04.000.99</t>
  </si>
  <si>
    <t>Muebles Utiles e Instalaciones</t>
  </si>
  <si>
    <t>0.73.0.10.763.0.04.006.99</t>
  </si>
  <si>
    <t>Maquinas y Equipos</t>
  </si>
  <si>
    <t>0.73.0.10.763.0.06.000.99</t>
  </si>
  <si>
    <t>0.73.0.10.763.0.08.000.99</t>
  </si>
  <si>
    <t>0.73.0.10.763.0.10.000.99</t>
  </si>
  <si>
    <t>0.73.0.10.769.0.10.006.99</t>
  </si>
  <si>
    <t>Iva Gastos No Deducibles</t>
  </si>
  <si>
    <t>0.73.0.10.769.0.10.008.99</t>
  </si>
  <si>
    <t>Otros Impuestos y Tasas</t>
  </si>
  <si>
    <t>0.73.0.10.771.0.06.008.99</t>
  </si>
  <si>
    <t>Agua</t>
  </si>
  <si>
    <t>0.73.0.10.771.0.08.004.99</t>
  </si>
  <si>
    <t>Reparacion y Mant. Equipos de Ofic</t>
  </si>
  <si>
    <t>0.73.0.10.771.0.08.006.99</t>
  </si>
  <si>
    <t>Rep.Mant.Equip.Informatico</t>
  </si>
  <si>
    <t>0.73.0.10.771.0.16.006.99</t>
  </si>
  <si>
    <t>Consumo Telefonico Copaco</t>
  </si>
  <si>
    <t>0.73.0.10.771.0.16.007.99</t>
  </si>
  <si>
    <t>Telefonia Celular</t>
  </si>
  <si>
    <t>0.73.0.10.771.0.28.001.99</t>
  </si>
  <si>
    <t>Pasajes y Viaticos - No Deduc.</t>
  </si>
  <si>
    <t>Pasajes y Viaticos Al Personal</t>
  </si>
  <si>
    <t>0.73.0.10.771.0.30.016.99</t>
  </si>
  <si>
    <t>Multas y Recargos</t>
  </si>
  <si>
    <t>0.73.0.10.771.0.44.004.99</t>
  </si>
  <si>
    <t>Servicio de Tv Cable - Gs.</t>
  </si>
  <si>
    <t>0.73.0.10.771.0.44.009.99</t>
  </si>
  <si>
    <t>Eventos de la Empresa</t>
  </si>
  <si>
    <t>Perdidas Extraordinarias</t>
  </si>
  <si>
    <t>Comisiones Percibidas No Devengadas</t>
  </si>
  <si>
    <t>0.73.0.10.769.0.06.016.99</t>
  </si>
  <si>
    <t>Iva Gastos</t>
  </si>
  <si>
    <t>Anticipos Al Personal</t>
  </si>
  <si>
    <t>0.73.0.10.769.0.02.000.99</t>
  </si>
  <si>
    <t>0.15.0.10.257.0.02.058.99</t>
  </si>
  <si>
    <t>Anticipo Pago Proveedores - Gs</t>
  </si>
  <si>
    <t>Productos por Colocacion Vencida - Sector No Publ.</t>
  </si>
  <si>
    <t>0.73.0.10.761.0.10.005.99</t>
  </si>
  <si>
    <t>Seguros Pagados Varios</t>
  </si>
  <si>
    <t>0.73.0.10.769.0.10.001.99</t>
  </si>
  <si>
    <t>Impuesto Inmobiliario</t>
  </si>
  <si>
    <t>0.73.0.10.769.0.10.007.99</t>
  </si>
  <si>
    <t>Patente Comercial</t>
  </si>
  <si>
    <t>Auditoria Externa</t>
  </si>
  <si>
    <t>0.73.0.10.771.0.40.000.99</t>
  </si>
  <si>
    <t>0.73.0.10.771.0.44.081.99</t>
  </si>
  <si>
    <t>Perdida por Venta de Cartera</t>
  </si>
  <si>
    <t>Honorarios Tasadores</t>
  </si>
  <si>
    <t>0.73.0.10.773.0.02.001.99</t>
  </si>
  <si>
    <t>Donaciones y Contribuciones</t>
  </si>
  <si>
    <t>0.74.0.10.791.0.01.000.99</t>
  </si>
  <si>
    <t>Perdida Vta de Bienes Muebles</t>
  </si>
  <si>
    <t>0.16.0.10.265.0.02.001.01</t>
  </si>
  <si>
    <t>0.16.0.30.275.0.02.001.01</t>
  </si>
  <si>
    <t>0.16.0.80.277.0.82.001.01</t>
  </si>
  <si>
    <t>0.21.7.40.390.7.03.000.99</t>
  </si>
  <si>
    <t>0.24.0.10.244.0.01.005.99</t>
  </si>
  <si>
    <t>0.24.0.10.246.0.01.001.99</t>
  </si>
  <si>
    <t>0.61.0.10.702.0.02.001.99</t>
  </si>
  <si>
    <t>0.61.0.20.712.0.03.000.99</t>
  </si>
  <si>
    <t>0.61.0.30.760.0.02.000.99</t>
  </si>
  <si>
    <t>0.62.0.10.776.0.02.026.99</t>
  </si>
  <si>
    <t>0.71.0.20.721.0.02.001.99</t>
  </si>
  <si>
    <t>0.71.0.20.721.0.02.008.99</t>
  </si>
  <si>
    <t>0.71.0.20.721.0.02.009.99</t>
  </si>
  <si>
    <t>0.71.0.50.743.0.02.000.99</t>
  </si>
  <si>
    <t>0.73.0.10.759.0.04.003.99</t>
  </si>
  <si>
    <t>0.73.0.10.759.0.12.002.99</t>
  </si>
  <si>
    <t>0.73.0.10.759.0.16.001.99</t>
  </si>
  <si>
    <t>0.73.0.10.759.0.18.007.99</t>
  </si>
  <si>
    <t>0.73.0.10.761.0.04.024.99</t>
  </si>
  <si>
    <t>0.73.0.10.769.0.10.004.99</t>
  </si>
  <si>
    <t>0.73.0.10.771.0.04.402.01</t>
  </si>
  <si>
    <t>0.73.0.10.771.0.04.402.99</t>
  </si>
  <si>
    <t>0.73.0.10.771.0.06.000.99</t>
  </si>
  <si>
    <t>0.73.0.10.771.0.06.010.99</t>
  </si>
  <si>
    <t>0.73.0.10.771.0.08.007.99</t>
  </si>
  <si>
    <t>0.73.0.10.771.0.10.000.99</t>
  </si>
  <si>
    <t>0.73.0.10.771.0.30.001.99</t>
  </si>
  <si>
    <t>0.73.0.10.771.0.30.011.99</t>
  </si>
  <si>
    <t>0.73.0.10.771.0.44.001.01</t>
  </si>
  <si>
    <t>0.73.0.10.771.0.44.028.99</t>
  </si>
  <si>
    <t>0.73.0.10.771.0.44.077.99</t>
  </si>
  <si>
    <t>Dividendos a Pagar</t>
  </si>
  <si>
    <t>Prod.Col.Venc.Sect.Finan.-No Reajustable</t>
  </si>
  <si>
    <t>Otros Gastos de Rrhh Gnd Usd</t>
  </si>
  <si>
    <t>Otros Gastos de Rrhh Gnd Gs</t>
  </si>
  <si>
    <t>Interes Moratorio y Punitorio</t>
  </si>
  <si>
    <t>Impuesto a la Renta</t>
  </si>
  <si>
    <t>Reparaciones y Mant. de Bienes Inmuebles</t>
  </si>
  <si>
    <t>La firma comercial Credicentro Sociedad Anónima fue constituida por Escritura Pública de fecha 13 de diciembre de 1994 ante la escribana Maria de Jesús Basualdo, habiéndose aprobado los Estatutos Sociales e inscripto en el Registro Público de Comercio bajo el N° 146, en fecha 23 de febrero de 1995 incluyendo sus modificaciones correspondientes, los cuales constan en los registros legales pertinentes.</t>
  </si>
  <si>
    <t xml:space="preserve">En fecha 31 de octubre del 2011 por Escritura Pública N° 61 ante la escribana Alma Maria Ayala de Benitez se realizó la protocolización del Acta de Asamblea Extraordinaria de Accionistas para la transformación de la firma Credicentro Sociedad Anónima a Credicentro Sociedad Anónima Emisora de Capital Abierto. Dicha protocolización fue inscripta en el Registro Público de Comercio bajo el N° 93 de fecha 20 de febrero de 2012. </t>
  </si>
  <si>
    <t xml:space="preserve">Por Resolución 39E/13 de fecha 30 de julio de 2013 la Comisión Nacional de Valores calificó a Credicentro como Sociedad Anónima Emisora de Capital Abierto. </t>
  </si>
  <si>
    <t>El 15 de enero del 2014, ante el Escribano Carlos Alberto Insfran Ojeda, por Escritura Pública Nº 5, se realizó la protocolización del Acta de Asamblea Extraordinaria Nº 22 de fecha 18 de octubre de 2013 para el aumento del Capital Social a Gs. 85.000.000.000. La mencionada protocolización fue inscripta en el Registro Público de Comercio bajo el Nº 104 en fecha 27 de enero de 2014.</t>
  </si>
  <si>
    <t>El 07 de Junio del 2017, ante la Escribana Maria Teresa Lopez de Aponte, por Escritura Pública Nº 74, se realizó la protocolización del Acta de Asamblea Extraordinaria Nº 27 de fecha 07 de abril de 2017 para el aumento del Capital Social a Gs. 150.000.000.000. La mencionada protocolización fue inscripta en el Registro Público de Comercio bajo el Nº 1 en fecha 30 de junio de 2017.</t>
  </si>
  <si>
    <t>El 11 de Abril del 2019, ante la Escribana Maria Teresa Lopez de Aponte, por Escritura Pública Nº 49, se realizó la protocolización del Acta de Asamblea Extraordinaria Nº 31 de fecha 19 de diciembre de 2018 para el aumento del Capital Social a Gs. 300.000.000.000. La mencionada protocolización fue inscripta en el Registro Público de Comercio bajo el Nº 2 en fecha 17 de mayo de 2019.</t>
  </si>
  <si>
    <t>El 10 de Diciembre del 2019, ante la Escribana Maria Teresa Lopez de Aponte, por Escritura Pública Nº 196, se realizó la protocolización del Acta de Asamblea Extraordinaria Nº 35 de fecha 04 de Octubre de 2019 para el aumento del Capital Social a Gs. 400.000.000.000. La mencionada protocolización fue inscripta en el Registro Público de Comercio bajo el Nº 3 en fecha 31 de diciembre de 2019.</t>
  </si>
  <si>
    <t>Actividades.</t>
  </si>
  <si>
    <t>BIC S.A.</t>
  </si>
  <si>
    <t>Intereses Pagados Varios</t>
  </si>
  <si>
    <t>Fallas de Caja</t>
  </si>
  <si>
    <t>Descuento Capital Campaña Cobranza</t>
  </si>
  <si>
    <t>Gastos Bancarios - Adm (Gs)</t>
  </si>
  <si>
    <t>0</t>
  </si>
  <si>
    <t>Seguros de Autovehiculos</t>
  </si>
  <si>
    <t>0.73.0.10.761.0.10.001.99</t>
  </si>
  <si>
    <t>N/A</t>
  </si>
  <si>
    <t>0.21.8.40.390.8.02.000.01</t>
  </si>
  <si>
    <t>Gastos Financieros</t>
  </si>
  <si>
    <t>Creditos Fiscales</t>
  </si>
  <si>
    <t>Gastos Pagados por Adelantado</t>
  </si>
  <si>
    <t>Proveedores del exterior</t>
  </si>
  <si>
    <t>Las cuentas por remuneraciones y cargas sociales a pagar se componen como sigue:</t>
  </si>
  <si>
    <t>Las cuentas por impuestos a pagar se componen como sigue:</t>
  </si>
  <si>
    <t>Las cuentas por otros pasivos se componen como sigue:</t>
  </si>
  <si>
    <t>Las cuentas por capital integrado se componen como sigue:</t>
  </si>
  <si>
    <t>Las cuentas por reservas patrimoniales se componen como sigue:</t>
  </si>
  <si>
    <t>Las cuentas por resultados se componen como sigue:</t>
  </si>
  <si>
    <t>Resultado del Ejercicio actual</t>
  </si>
  <si>
    <t xml:space="preserve">Préstamos Financieros a corto plazo </t>
  </si>
  <si>
    <t xml:space="preserve">Préstamos Financieros Locales a largo plazo </t>
  </si>
  <si>
    <t xml:space="preserve">Préstamos Financieros del Exterior a largo plazo </t>
  </si>
  <si>
    <t>Total No Corriente</t>
  </si>
  <si>
    <t>Intereses otras deudas a pagar</t>
  </si>
  <si>
    <t>Intereses préstamos entidades Financieras locales a pagar</t>
  </si>
  <si>
    <t>Intereses préstamos entidades Financieras del Exterior a pagar</t>
  </si>
  <si>
    <t>Las cuentas por ventas se componen como sigue:</t>
  </si>
  <si>
    <t>Mejoras en Predio Ajeno</t>
  </si>
  <si>
    <t>a</t>
  </si>
  <si>
    <t>c</t>
  </si>
  <si>
    <t>e</t>
  </si>
  <si>
    <t>d</t>
  </si>
  <si>
    <t>b</t>
  </si>
  <si>
    <t>f</t>
  </si>
  <si>
    <t>g</t>
  </si>
  <si>
    <t>(b) Obligaciones garantizadas por valor de guaraníes</t>
  </si>
  <si>
    <t>El Impuesto a la Renta Empresarial se compone como sigue:</t>
  </si>
  <si>
    <t>Productos por Deud. por Utilizacion de Tarj. de Cr</t>
  </si>
  <si>
    <t>Gastos Bancarios - Moratorio/Punitorio Gs</t>
  </si>
  <si>
    <t>Constitucion de Prevision  -Prestamos</t>
  </si>
  <si>
    <t>Comisiones Pagadas (Varios)</t>
  </si>
  <si>
    <t>Patente Vehiculo</t>
  </si>
  <si>
    <t>Gastos Diversos No Deducibles Usd</t>
  </si>
  <si>
    <t>El rubro de activos disponibles para la venta se compone como sigue:</t>
  </si>
  <si>
    <t>El rubro de activos intangibles se compone como sigue:</t>
  </si>
  <si>
    <t>El goodwill se compone como sigue:</t>
  </si>
  <si>
    <t>Otros Deudores</t>
  </si>
  <si>
    <t>Otros Pasivos No Corrientes</t>
  </si>
  <si>
    <t>Otros Pasivos Corrientes</t>
  </si>
  <si>
    <t>Otros gastos financieros</t>
  </si>
  <si>
    <t>Gastos de Financieros</t>
  </si>
  <si>
    <t>BANCO BASA S.A.</t>
  </si>
  <si>
    <t>BANCO GNB PARAGUAY S.A.</t>
  </si>
  <si>
    <t>FIC S.A. DE FINANZAS</t>
  </si>
  <si>
    <t>FINLATINA S.A. DE FINANZAS</t>
  </si>
  <si>
    <t>INTERFISA BANCO</t>
  </si>
  <si>
    <t>HIPOTECAS</t>
  </si>
  <si>
    <t>SOLA FIRMA</t>
  </si>
  <si>
    <t>Préstamos de Entidades Financieras Locales</t>
  </si>
  <si>
    <t>Préstamos Otras Entidades</t>
  </si>
  <si>
    <t>Préstamos de Entidades Financieras del  Exterior</t>
  </si>
  <si>
    <t>Incremento/Disminución neto préstamos a clientes</t>
  </si>
  <si>
    <t>Cuentas a cobrar comerciales - Corriente</t>
  </si>
  <si>
    <t>Cuentas a cobrar comerciales - No Corriente</t>
  </si>
  <si>
    <t>a) Datos sobre la sociedad: CENTRAL DE RIESGOS</t>
  </si>
  <si>
    <t>-</t>
  </si>
  <si>
    <t>Cantidad de Acciones Preferidas en Circulación</t>
  </si>
  <si>
    <t xml:space="preserve">Los activos y pasivos en moneda extranjera (dólares estadounidenses) fueron valuados a los tipos de cambio que se encontraban vigentes a la fecha de cierre del balance general, de acuerdo con publicaciones efectuadas por el Banco Central del Paraguay. </t>
  </si>
  <si>
    <t>En cuanto a la constitución de previsiones, la entidad se encuentra ceñida a lo establecido en el Art. Nº 126 de la Ley Nº 5810/17 del Mercado de Valores.</t>
  </si>
  <si>
    <t>Los bienes de uso están registrados de acuerdo con los siguientes criterios:</t>
  </si>
  <si>
    <t>iii.   Las mejoras o adiciones son capitalizadas, mientras que los gastos de mantenimiento y/o reparaciones que no aumentan el valor de los activos ni prolongan su vida útil, son imputados como gastos en el período en que se originan.</t>
  </si>
  <si>
    <t>iv.   El valor residual de los bienes revaluados considerados en su conjunto no excede su valor recuperable al cierre del ejercicio.</t>
  </si>
  <si>
    <t>g. Propiedades, planta y equipo</t>
  </si>
  <si>
    <t>h. Intangibles</t>
  </si>
  <si>
    <t>i. Goodwill</t>
  </si>
  <si>
    <t>j. Reconocimiento de ingresos y egresos</t>
  </si>
  <si>
    <t>k. Impuesto a la renta</t>
  </si>
  <si>
    <t>Nota 30 - Resultado de inversiones en asociadas</t>
  </si>
  <si>
    <t>Resultado de Ejercicio Anterior</t>
  </si>
  <si>
    <t>Dólar Estadounidense</t>
  </si>
  <si>
    <t>80090066-9</t>
  </si>
  <si>
    <t>Gastos Fiduciarios</t>
  </si>
  <si>
    <t>Venta de Bienes Inmuebles</t>
  </si>
  <si>
    <t>Aportes no Capitalizados</t>
  </si>
  <si>
    <t>0.21.8.40.390.8.08.000.99</t>
  </si>
  <si>
    <t>Productos por Medida Excepcional de Apoyo</t>
  </si>
  <si>
    <t>Mant. de Bienes Inmuebles Adjudicados</t>
  </si>
  <si>
    <t>Nota 1 – Descripción de la naturaleza y del negocio de la compañía</t>
  </si>
  <si>
    <t>Nota 2 - Resumen de las principales políticas contables</t>
  </si>
  <si>
    <t>Nota 3 - Efectivo y equivalente de efectivo</t>
  </si>
  <si>
    <t>Nota 4 – Inversiones temporales</t>
  </si>
  <si>
    <t xml:space="preserve">Nota 5 - Cuentas por cobrar comerciales	</t>
  </si>
  <si>
    <t>Nota 6 - Otros créditos</t>
  </si>
  <si>
    <t>CORRIENTES</t>
  </si>
  <si>
    <t>NO CORRIENTES</t>
  </si>
  <si>
    <t>Nota 7 – Inventarios</t>
  </si>
  <si>
    <t xml:space="preserve">Nota 8 - Inversiones en asociadas	</t>
  </si>
  <si>
    <t>NOTA 9 - Propiedades, Planta y Equipo - Neto</t>
  </si>
  <si>
    <t>Nota 10 – Activos disponibles para la venta</t>
  </si>
  <si>
    <t>Bienes Adquiridos en Recupero - Usd</t>
  </si>
  <si>
    <t>Nota 11 – Activos Intangibles</t>
  </si>
  <si>
    <t>Nota 12 – Goodwill</t>
  </si>
  <si>
    <t>Nota 13 – Cuentas por pagar comerciales</t>
  </si>
  <si>
    <t>Nota 14 – Préstamos a corto y largo plazo</t>
  </si>
  <si>
    <t>Nota 15 – Porción corriente de la deuda a largo plazo</t>
  </si>
  <si>
    <t>Nota 16 – Remuneraciones y cargas sociales a pagar</t>
  </si>
  <si>
    <t>Nota 18 – Provisiones</t>
  </si>
  <si>
    <t>Nota 20 – Capital Integrado</t>
  </si>
  <si>
    <t>Nota 21 – Reservas</t>
  </si>
  <si>
    <t>Nota 22 – Diferencia transitoria por conversión</t>
  </si>
  <si>
    <t>Nota 24 – Interés minoritario</t>
  </si>
  <si>
    <t>Nota 26 - Costo de ventas</t>
  </si>
  <si>
    <t>Nota 27 – Gastos</t>
  </si>
  <si>
    <t>Las cuentas por perdidas por valuación se componen como sigue:</t>
  </si>
  <si>
    <t>Nota 32 - Impuesto a la Renta</t>
  </si>
  <si>
    <t>Nota 33 - Resultado Extraordinario. Neto de Impuesto a la Renta</t>
  </si>
  <si>
    <t>Nota 35- Utilidad (pérdida) neta del año y por acción ordinaria</t>
  </si>
  <si>
    <t>Nota 36 - Activos Gravados</t>
  </si>
  <si>
    <t>Nota 38 - Impuesto Diferido</t>
  </si>
  <si>
    <t>Nota 39 - Hechos posteriores</t>
  </si>
  <si>
    <t>Nota 40 - Saldos y transacciones con partes relacionadas</t>
  </si>
  <si>
    <t>Nota 17 – Impuestos a Pagar</t>
  </si>
  <si>
    <t>Nota 23 – Resultados Acumulados</t>
  </si>
  <si>
    <t>Nota 34 - Resultado sobre actividades discontinuadas. Neto de Impuesto a la Renta</t>
  </si>
  <si>
    <t>Nota 37 - Contingencias y Compromisos</t>
  </si>
  <si>
    <t>Capital Suscripto e integrado</t>
  </si>
  <si>
    <t>Las reservas de Revalúo se registran al final del ejercicio conforme el coeficiente de revalúo emitido por la SET.</t>
  </si>
  <si>
    <t>a)  Reserva de revalúo</t>
  </si>
  <si>
    <t>b) Reserva legal</t>
  </si>
  <si>
    <t>c) Reservas estatutarias</t>
  </si>
  <si>
    <t>d) Reservas facultativas</t>
  </si>
  <si>
    <t xml:space="preserve">La Sociedad constituye anualmente, una vez que la Asamblea General de Accionistas haya aprobado los estados financieros, una reserva legal equivalente al 5% de la utilidad neta del ejercicio en cumplimiento a lo establecido en el Art. 91º de la Ley Nº 1034/83. </t>
  </si>
  <si>
    <t>Préstamos a corto y largo plazo</t>
  </si>
  <si>
    <t>Gastos</t>
  </si>
  <si>
    <t>Ingresos y Gastos financieros - netos</t>
  </si>
  <si>
    <t>Nota 19 – Otros Pasivos</t>
  </si>
  <si>
    <t>Vigente</t>
  </si>
  <si>
    <t>Vencido</t>
  </si>
  <si>
    <t>En Gestión</t>
  </si>
  <si>
    <t>1 día</t>
  </si>
  <si>
    <t>60 días</t>
  </si>
  <si>
    <t>61 días</t>
  </si>
  <si>
    <t>90 días</t>
  </si>
  <si>
    <t>91 días</t>
  </si>
  <si>
    <t>150 días</t>
  </si>
  <si>
    <t>mayor a 150 días</t>
  </si>
  <si>
    <t>Deudores por Préstamos Locales</t>
  </si>
  <si>
    <t>Colocacion Vencida</t>
  </si>
  <si>
    <t>A  Total Cartera Vigente</t>
  </si>
  <si>
    <t>Desde</t>
  </si>
  <si>
    <t>Hasta</t>
  </si>
  <si>
    <t>Nota 28 - Otros Ingresos y gastos operativos</t>
  </si>
  <si>
    <t>Otros Beneficios Rrhh Gnd</t>
  </si>
  <si>
    <t>Retencion Impuesto a la Renta a Pagar</t>
  </si>
  <si>
    <t>Provisiones a Pago a Proveedores</t>
  </si>
  <si>
    <t>Productos por Prestamos a Plazo Fijo -No Residentes</t>
  </si>
  <si>
    <t xml:space="preserve">SUDAMERIS BANK                                              </t>
  </si>
  <si>
    <t>AGENCIA FINANCIERA DE DESARROLLO</t>
  </si>
  <si>
    <t>Reservas Voluntarias</t>
  </si>
  <si>
    <t>Posición neta en USD</t>
  </si>
  <si>
    <t>El impuesto a la renta que se carga a los resultados del año a la tasa del 10% se basa en la utilidad contable antes de este concepto, ajustada por las partidas que la Ley N° 6.380/19 (De modernizacion y simplificacion del sistema tributario nacional), y sus reglamentaciones que incluyen o excluyen ajustes para la determinación de la renta neta imponible.</t>
  </si>
  <si>
    <t>Operaciones a Cancelar Werking</t>
  </si>
  <si>
    <t>Otros créditos LP</t>
  </si>
  <si>
    <t>Product.Financ.Sect.Financ.</t>
  </si>
  <si>
    <t>0.21.7.40.390.7.03.000.01</t>
  </si>
  <si>
    <t>0.21.8.40.390.8.03.000.01</t>
  </si>
  <si>
    <t>0.21.8.80.134.8.82.001.01</t>
  </si>
  <si>
    <t>Rentas Sobre Titulos de Renta Fija de Soc.Privadas</t>
  </si>
  <si>
    <t>Honorarios Profesionales - Varios</t>
  </si>
  <si>
    <t>Compra de Materiales Electricos</t>
  </si>
  <si>
    <t>Mant. de Bienes Muebles Adjudicados</t>
  </si>
  <si>
    <t>Mant.Desarrollo Externo de Sist.</t>
  </si>
  <si>
    <t>Propaganda y Publicidad  - No Deduc.</t>
  </si>
  <si>
    <t>Personal Contratado Tercerizado</t>
  </si>
  <si>
    <t>CLASIFICACION</t>
  </si>
  <si>
    <t>111101010200199</t>
  </si>
  <si>
    <t>111101010250601</t>
  </si>
  <si>
    <t>111201090200299</t>
  </si>
  <si>
    <t>111201090400699</t>
  </si>
  <si>
    <t>111201090400901</t>
  </si>
  <si>
    <t>111201090402599</t>
  </si>
  <si>
    <t>111201090403999</t>
  </si>
  <si>
    <t>111201090404599</t>
  </si>
  <si>
    <t>111201090404999</t>
  </si>
  <si>
    <t>111201090405399</t>
  </si>
  <si>
    <t>111201090405401</t>
  </si>
  <si>
    <t>111201090405901</t>
  </si>
  <si>
    <t>111201090406001</t>
  </si>
  <si>
    <t>111201090406101</t>
  </si>
  <si>
    <t>111201090406301</t>
  </si>
  <si>
    <t>111201090406399</t>
  </si>
  <si>
    <t>111201090406599</t>
  </si>
  <si>
    <t>111201090406999</t>
  </si>
  <si>
    <t>111201090407099</t>
  </si>
  <si>
    <t>111201090407101</t>
  </si>
  <si>
    <t>111201090407199</t>
  </si>
  <si>
    <t>111201090407301</t>
  </si>
  <si>
    <t>111201090407501</t>
  </si>
  <si>
    <t>111201090408699</t>
  </si>
  <si>
    <t>147101690200001</t>
  </si>
  <si>
    <t>145101690200099</t>
  </si>
  <si>
    <t>147101690200099</t>
  </si>
  <si>
    <t>148101690200099</t>
  </si>
  <si>
    <t>147101730200001</t>
  </si>
  <si>
    <t>148101730200001</t>
  </si>
  <si>
    <t>146101730200099</t>
  </si>
  <si>
    <t>147101730200099</t>
  </si>
  <si>
    <t>148101730200099</t>
  </si>
  <si>
    <t>148101730400001</t>
  </si>
  <si>
    <t>146101730400099</t>
  </si>
  <si>
    <t>147101730400099</t>
  </si>
  <si>
    <t>148101730400099</t>
  </si>
  <si>
    <t>148101730800099</t>
  </si>
  <si>
    <t>147101731000099</t>
  </si>
  <si>
    <t>148101731000099</t>
  </si>
  <si>
    <t>141101830200299</t>
  </si>
  <si>
    <t>147103510200001</t>
  </si>
  <si>
    <t>148103510200001</t>
  </si>
  <si>
    <t>148103510200099</t>
  </si>
  <si>
    <t>145104050100099</t>
  </si>
  <si>
    <t>147104050100099</t>
  </si>
  <si>
    <t>148104050100099</t>
  </si>
  <si>
    <t>145802258200001</t>
  </si>
  <si>
    <t>147802258200001</t>
  </si>
  <si>
    <t>148802258200001</t>
  </si>
  <si>
    <t>143802258200099</t>
  </si>
  <si>
    <t>145802258200099</t>
  </si>
  <si>
    <t>146802258200099</t>
  </si>
  <si>
    <t>147802258200099</t>
  </si>
  <si>
    <t>148802258200099</t>
  </si>
  <si>
    <t>145802259400001</t>
  </si>
  <si>
    <t>147802259400001</t>
  </si>
  <si>
    <t>148802259400001</t>
  </si>
  <si>
    <t>145802259400099</t>
  </si>
  <si>
    <t>146802259400099</t>
  </si>
  <si>
    <t>147802259400099</t>
  </si>
  <si>
    <t>148802259400099</t>
  </si>
  <si>
    <t>150102410200001</t>
  </si>
  <si>
    <t>150102410200099</t>
  </si>
  <si>
    <t>150102430101399</t>
  </si>
  <si>
    <t>150102570202599</t>
  </si>
  <si>
    <t>150102570204399</t>
  </si>
  <si>
    <t>150102570205999</t>
  </si>
  <si>
    <t>150102570206099</t>
  </si>
  <si>
    <t>150102570206199</t>
  </si>
  <si>
    <t>150102570206299</t>
  </si>
  <si>
    <t>150102570206399</t>
  </si>
  <si>
    <t>150102570208799</t>
  </si>
  <si>
    <t>150102570209099</t>
  </si>
  <si>
    <t>150102570214999</t>
  </si>
  <si>
    <t>160102650200199</t>
  </si>
  <si>
    <t>160102690200199</t>
  </si>
  <si>
    <t>160302750200101</t>
  </si>
  <si>
    <t>160302750200199</t>
  </si>
  <si>
    <t>160302750200399</t>
  </si>
  <si>
    <t>160802778200199</t>
  </si>
  <si>
    <t>160802779400199</t>
  </si>
  <si>
    <t>160802798200199</t>
  </si>
  <si>
    <t>160802799400199</t>
  </si>
  <si>
    <t>160803478200199</t>
  </si>
  <si>
    <t>160803479400199</t>
  </si>
  <si>
    <t>170102930400199</t>
  </si>
  <si>
    <t>170202950402099</t>
  </si>
  <si>
    <t>180103190201499</t>
  </si>
  <si>
    <t>180103190201599</t>
  </si>
  <si>
    <t>180103190401199</t>
  </si>
  <si>
    <t>180103199200299</t>
  </si>
  <si>
    <t>180103210200199</t>
  </si>
  <si>
    <t>180103210200299</t>
  </si>
  <si>
    <t>180103210200499</t>
  </si>
  <si>
    <t>180103210400199</t>
  </si>
  <si>
    <t>180103219200199</t>
  </si>
  <si>
    <t>180103219200299</t>
  </si>
  <si>
    <t>180103219200499</t>
  </si>
  <si>
    <t>180103219400199</t>
  </si>
  <si>
    <t>180103230200199</t>
  </si>
  <si>
    <t>180103239200199</t>
  </si>
  <si>
    <t>180103250200199</t>
  </si>
  <si>
    <t>180103259200199</t>
  </si>
  <si>
    <t>180103270200099</t>
  </si>
  <si>
    <t>180103279200199</t>
  </si>
  <si>
    <t>190103370200199</t>
  </si>
  <si>
    <t>190103370202299</t>
  </si>
  <si>
    <t>190103370400099</t>
  </si>
  <si>
    <t>190103379200099</t>
  </si>
  <si>
    <t>190103379400099</t>
  </si>
  <si>
    <t>190103390200099</t>
  </si>
  <si>
    <t>190103399200099</t>
  </si>
  <si>
    <t>190103410200099</t>
  </si>
  <si>
    <t>190103410201199</t>
  </si>
  <si>
    <t>190103419200099</t>
  </si>
  <si>
    <t>190103419201199</t>
  </si>
  <si>
    <t>217403900200001</t>
  </si>
  <si>
    <t>216403900200099</t>
  </si>
  <si>
    <t>217403900200099</t>
  </si>
  <si>
    <t>218403900200099</t>
  </si>
  <si>
    <t>218403900300099</t>
  </si>
  <si>
    <t>217801348200101</t>
  </si>
  <si>
    <t>215801348200199</t>
  </si>
  <si>
    <t>216801348200199</t>
  </si>
  <si>
    <t>217801348200199</t>
  </si>
  <si>
    <t>218801348200199</t>
  </si>
  <si>
    <t>217801349200101</t>
  </si>
  <si>
    <t>215801349200199</t>
  </si>
  <si>
    <t>216801349200199</t>
  </si>
  <si>
    <t>217801349200199</t>
  </si>
  <si>
    <t>218801349200199</t>
  </si>
  <si>
    <t>240102460100199</t>
  </si>
  <si>
    <t>240202500100199</t>
  </si>
  <si>
    <t>240402580200801</t>
  </si>
  <si>
    <t>240402580200899</t>
  </si>
  <si>
    <t>240402600204999</t>
  </si>
  <si>
    <t>240402600211701</t>
  </si>
  <si>
    <t>240402600211799</t>
  </si>
  <si>
    <t>240402600224099</t>
  </si>
  <si>
    <t>250102700100199</t>
  </si>
  <si>
    <t>310104000100199</t>
  </si>
  <si>
    <t>310204040000099</t>
  </si>
  <si>
    <t>310304080100199</t>
  </si>
  <si>
    <t>310404240100199</t>
  </si>
  <si>
    <t>310604180100099</t>
  </si>
  <si>
    <t>PLAZO</t>
  </si>
  <si>
    <t>RUBRO SIN ESPACIO</t>
  </si>
  <si>
    <t>610107020200001</t>
  </si>
  <si>
    <t>610107020200599</t>
  </si>
  <si>
    <t>610107020200899</t>
  </si>
  <si>
    <t>610207120200198</t>
  </si>
  <si>
    <t>610207120200199</t>
  </si>
  <si>
    <t>610207120200299</t>
  </si>
  <si>
    <t>610207140200198</t>
  </si>
  <si>
    <t>610207140200199</t>
  </si>
  <si>
    <t>610207140200299</t>
  </si>
  <si>
    <t>610207180200099</t>
  </si>
  <si>
    <t>610207180200198</t>
  </si>
  <si>
    <t>610207180200299</t>
  </si>
  <si>
    <t>610307520200199</t>
  </si>
  <si>
    <t>610307600200099</t>
  </si>
  <si>
    <t>610607660200099</t>
  </si>
  <si>
    <t>610607660200199</t>
  </si>
  <si>
    <t>610607660400099</t>
  </si>
  <si>
    <t>610607660600099</t>
  </si>
  <si>
    <t>610607660800099</t>
  </si>
  <si>
    <t>620107760200499</t>
  </si>
  <si>
    <t>620107760201099</t>
  </si>
  <si>
    <t>620107760201299</t>
  </si>
  <si>
    <t>620107760202199</t>
  </si>
  <si>
    <t>620107760202399</t>
  </si>
  <si>
    <t>620107760202599</t>
  </si>
  <si>
    <t>620107760202699</t>
  </si>
  <si>
    <t>620107760204699</t>
  </si>
  <si>
    <t>630108080400198</t>
  </si>
  <si>
    <t>630108080400199</t>
  </si>
  <si>
    <t>630108100200099</t>
  </si>
  <si>
    <t>630308180200198</t>
  </si>
  <si>
    <t>630308180200899</t>
  </si>
  <si>
    <t>630408200400099</t>
  </si>
  <si>
    <t>630408200600099</t>
  </si>
  <si>
    <t>630408220200099</t>
  </si>
  <si>
    <t>630408220400099</t>
  </si>
  <si>
    <t>640108320100199</t>
  </si>
  <si>
    <t>640108320100799</t>
  </si>
  <si>
    <t>640108320102199</t>
  </si>
  <si>
    <t>710107050200099</t>
  </si>
  <si>
    <t>710207210200999</t>
  </si>
  <si>
    <t>710207230200099</t>
  </si>
  <si>
    <t>710207230200199</t>
  </si>
  <si>
    <t>710207970100299</t>
  </si>
  <si>
    <t>710407390200099</t>
  </si>
  <si>
    <t>710407390200199</t>
  </si>
  <si>
    <t>710407390400099</t>
  </si>
  <si>
    <t>710407390600099</t>
  </si>
  <si>
    <t>710407390800099</t>
  </si>
  <si>
    <t>710507430200099</t>
  </si>
  <si>
    <t>710507470100099</t>
  </si>
  <si>
    <t>720107570200799</t>
  </si>
  <si>
    <t>720107570200899</t>
  </si>
  <si>
    <t>720107570201099</t>
  </si>
  <si>
    <t>720107570204299</t>
  </si>
  <si>
    <t>720107570204499</t>
  </si>
  <si>
    <t>730107590200199</t>
  </si>
  <si>
    <t>730107590400199</t>
  </si>
  <si>
    <t>730107590600199</t>
  </si>
  <si>
    <t>730107590800099</t>
  </si>
  <si>
    <t>730107591200299</t>
  </si>
  <si>
    <t>730107591401099</t>
  </si>
  <si>
    <t>730107592000299</t>
  </si>
  <si>
    <t>730107592200199</t>
  </si>
  <si>
    <t>730107610402499</t>
  </si>
  <si>
    <t>730107611000199</t>
  </si>
  <si>
    <t>730107611000599</t>
  </si>
  <si>
    <t>730107630200199</t>
  </si>
  <si>
    <t>730107630400099</t>
  </si>
  <si>
    <t>730107630400699</t>
  </si>
  <si>
    <t>730107630600099</t>
  </si>
  <si>
    <t>730107630800099</t>
  </si>
  <si>
    <t>730107631000099</t>
  </si>
  <si>
    <t>730107670200199</t>
  </si>
  <si>
    <t>730107670400099</t>
  </si>
  <si>
    <t>730107670600299</t>
  </si>
  <si>
    <t>730107690601699</t>
  </si>
  <si>
    <t>730107691000199</t>
  </si>
  <si>
    <t>730107691000299</t>
  </si>
  <si>
    <t>730107691000799</t>
  </si>
  <si>
    <t>730107691000899</t>
  </si>
  <si>
    <t>730107691400099</t>
  </si>
  <si>
    <t>730107710200199</t>
  </si>
  <si>
    <t>730107710200299</t>
  </si>
  <si>
    <t>730107710200499</t>
  </si>
  <si>
    <t>730107710600099</t>
  </si>
  <si>
    <t>730107710600899</t>
  </si>
  <si>
    <t>730107710601099</t>
  </si>
  <si>
    <t>730107710800199</t>
  </si>
  <si>
    <t>730107710800299</t>
  </si>
  <si>
    <t>730107711200199</t>
  </si>
  <si>
    <t>730107711200299</t>
  </si>
  <si>
    <t>730107711400199</t>
  </si>
  <si>
    <t>730107711600699</t>
  </si>
  <si>
    <t>730107711600799</t>
  </si>
  <si>
    <t>730107711601499</t>
  </si>
  <si>
    <t>730107711800199</t>
  </si>
  <si>
    <t>730107712001099</t>
  </si>
  <si>
    <t>730107712600199</t>
  </si>
  <si>
    <t>730107713000099</t>
  </si>
  <si>
    <t>730107713000799</t>
  </si>
  <si>
    <t>730107714000099</t>
  </si>
  <si>
    <t>730107714400299</t>
  </si>
  <si>
    <t>730107714400399</t>
  </si>
  <si>
    <t>730107714400499</t>
  </si>
  <si>
    <t>730107714401499</t>
  </si>
  <si>
    <t>730107714401999</t>
  </si>
  <si>
    <t>730107714402399</t>
  </si>
  <si>
    <t>730107714403899</t>
  </si>
  <si>
    <t>730107714407799</t>
  </si>
  <si>
    <t>730107714407999</t>
  </si>
  <si>
    <t>730107714408199</t>
  </si>
  <si>
    <t>730107714460599</t>
  </si>
  <si>
    <t>730107714470299</t>
  </si>
  <si>
    <t>730107750200099</t>
  </si>
  <si>
    <t>730207790400099</t>
  </si>
  <si>
    <t>730207790600099</t>
  </si>
  <si>
    <t>730207810200099</t>
  </si>
  <si>
    <t>730207810400099</t>
  </si>
  <si>
    <t>DIFERENCIA</t>
  </si>
  <si>
    <t>VALORES CASA DE BOLSA S.A.</t>
  </si>
  <si>
    <t>NOTA</t>
  </si>
  <si>
    <t>610107020200199</t>
  </si>
  <si>
    <t>610207120300099</t>
  </si>
  <si>
    <t>b) Datos sobre la inversión:</t>
  </si>
  <si>
    <t>Importe (indicar moneda)</t>
  </si>
  <si>
    <t>REPRESENTANTE</t>
  </si>
  <si>
    <t>CONTADOR</t>
  </si>
  <si>
    <t>Total Otros Ingresos y Egresos</t>
  </si>
  <si>
    <t>Nota 29 - Otros Ingresos y Egresos</t>
  </si>
  <si>
    <t xml:space="preserve">TIPO </t>
  </si>
  <si>
    <t>Cargos sobre créditos</t>
  </si>
  <si>
    <t xml:space="preserve">NOTA </t>
  </si>
  <si>
    <t>TOTAL EN MILES</t>
  </si>
  <si>
    <t>CUENTA</t>
  </si>
  <si>
    <t>0.64.0.10.828.0.01.000.99</t>
  </si>
  <si>
    <t>0.73.0.10.763.0.04.003.99</t>
  </si>
  <si>
    <t>730107630400399</t>
  </si>
  <si>
    <t>730107690200099</t>
  </si>
  <si>
    <t>PERDIDAS</t>
  </si>
  <si>
    <t>0.11.1.20.109.1.02.214.99</t>
  </si>
  <si>
    <t>0.11.1.20.109.1.03.001.01</t>
  </si>
  <si>
    <t>0.11.1.20.109.1.04.000.99</t>
  </si>
  <si>
    <t>0.11.1.20.109.1.04.010.99</t>
  </si>
  <si>
    <t>0.11.1.20.109.1.04.017.99</t>
  </si>
  <si>
    <t>0.11.1.20.109.1.04.021.01</t>
  </si>
  <si>
    <t>0.11.1.20.109.1.04.022.99</t>
  </si>
  <si>
    <t>0.11.1.20.109.1.04.042.99</t>
  </si>
  <si>
    <t>0.11.1.20.109.1.04.043.99</t>
  </si>
  <si>
    <t>0.11.1.20.109.1.04.074.99</t>
  </si>
  <si>
    <t>0.11.1.20.109.1.04.076.01</t>
  </si>
  <si>
    <t>0.11.1.20.109.1.04.087.01</t>
  </si>
  <si>
    <t>0.11.1.20.109.1.04.211.01</t>
  </si>
  <si>
    <t>0.11.1.20.109.1.04.422.01</t>
  </si>
  <si>
    <t>0.11.1.20.109.1.04.422.99</t>
  </si>
  <si>
    <t>0.11.1.20.109.1.04.429.99</t>
  </si>
  <si>
    <t>0.11.1.20.109.1.04.431.01</t>
  </si>
  <si>
    <t>0.11.1.20.109.1.04.435.01</t>
  </si>
  <si>
    <t>0.11.1.20.109.1.04.462.99</t>
  </si>
  <si>
    <t>0.11.1.20.109.1.04.464.01</t>
  </si>
  <si>
    <t>0.11.1.20.109.1.04.467.01</t>
  </si>
  <si>
    <t>0.14.2.10.169.2.02.000.01</t>
  </si>
  <si>
    <t>0.14.6.10.169.6.02.000.01</t>
  </si>
  <si>
    <t>0.14.2.10.169.2.02.000.99</t>
  </si>
  <si>
    <t>0.14.3.10.169.3.02.000.99</t>
  </si>
  <si>
    <t>0.14.6.10.169.6.02.003.01</t>
  </si>
  <si>
    <t>0.14.5.10.169.5.02.003.99</t>
  </si>
  <si>
    <t>0.14.6.10.169.6.02.003.99</t>
  </si>
  <si>
    <t>0.14.7.10.169.7.02.003.99</t>
  </si>
  <si>
    <t>0.14.5.10.173.5.02.000.01</t>
  </si>
  <si>
    <t>0.14.6.10.173.6.02.000.01</t>
  </si>
  <si>
    <t>0.14.2.10.173.2.02.000.99</t>
  </si>
  <si>
    <t>0.14.3.10.173.3.02.000.99</t>
  </si>
  <si>
    <t>0.14.7.10.173.7.02.003.01</t>
  </si>
  <si>
    <t>0.14.8.10.173.8.02.003.01</t>
  </si>
  <si>
    <t>0.14.5.10.173.5.02.003.99</t>
  </si>
  <si>
    <t>0.14.7.10.173.7.02.003.99</t>
  </si>
  <si>
    <t>0.14.8.10.173.8.02.003.99</t>
  </si>
  <si>
    <t>0.14.8.10.173.8.08.000.01</t>
  </si>
  <si>
    <t>0.14.7.10.173.7.08.000.99</t>
  </si>
  <si>
    <t>0.14.7.10.209.7.04.000.99</t>
  </si>
  <si>
    <t>0.14.8.10.209.8.04.000.99</t>
  </si>
  <si>
    <t>0.14.6.10.351.6.02.000.01</t>
  </si>
  <si>
    <t>0.14.7.10.443.7.02.000.99</t>
  </si>
  <si>
    <t>0.14.2.80.225.2.82.000.01</t>
  </si>
  <si>
    <t>0.14.3.80.225.3.82.000.01</t>
  </si>
  <si>
    <t>0.14.7.80.225.7.82.001.99</t>
  </si>
  <si>
    <t>0.14.8.80.225.8.82.001.99</t>
  </si>
  <si>
    <t>0.14.6.80.225.6.82.003.01</t>
  </si>
  <si>
    <t>0.14.7.80.225.7.82.003.01</t>
  </si>
  <si>
    <t>0.14.8.80.225.8.82.003.01</t>
  </si>
  <si>
    <t>0.14.5.80.225.5.82.003.99</t>
  </si>
  <si>
    <t>0.14.6.80.225.6.82.003.99</t>
  </si>
  <si>
    <t>0.14.7.80.225.7.82.003.99</t>
  </si>
  <si>
    <t>0.14.8.80.225.8.82.003.99</t>
  </si>
  <si>
    <t>0.14.2.80.225.2.94.000.01</t>
  </si>
  <si>
    <t>0.14.6.80.225.6.94.003.01</t>
  </si>
  <si>
    <t>0.14.7.80.225.7.94.003.01</t>
  </si>
  <si>
    <t>0.14.5.80.225.5.94.003.99</t>
  </si>
  <si>
    <t>0.14.7.80.225.7.94.003.99</t>
  </si>
  <si>
    <t>0.14.8.80.225.8.94.003.99</t>
  </si>
  <si>
    <t>0.14.3.90.231.3.92.001.99</t>
  </si>
  <si>
    <t>0.14.4.90.231.4.92.001.99</t>
  </si>
  <si>
    <t>0.14.5.90.231.5.92.001.99</t>
  </si>
  <si>
    <t>0.14.6.90.231.6.92.001.99</t>
  </si>
  <si>
    <t>0.14.7.90.231.7.92.001.99</t>
  </si>
  <si>
    <t>0.14.8.90.231.8.92.001.99</t>
  </si>
  <si>
    <t>0.14.8.90.231.8.94.001.99</t>
  </si>
  <si>
    <t>0.15.0.10.241.0.02.000.01</t>
  </si>
  <si>
    <t>0.15.0.10.241.0.02.000.99</t>
  </si>
  <si>
    <t>0.15.0.10.241.0.02.008.01</t>
  </si>
  <si>
    <t>0.15.0.10.243.0.01.014.99</t>
  </si>
  <si>
    <t>0.15.0.10.243.0.01.017.99</t>
  </si>
  <si>
    <t>0.15.0.10.243.0.01.024.99</t>
  </si>
  <si>
    <t>0.15.0.10.245.0.04.012.99</t>
  </si>
  <si>
    <t>0.15.0.10.247.0.02.001.99</t>
  </si>
  <si>
    <t>0.15.0.10.247.0.02.004.99</t>
  </si>
  <si>
    <t>0.15.0.10.251.0.04.000.99</t>
  </si>
  <si>
    <t>0.15.0.10.253.0.02.002.99</t>
  </si>
  <si>
    <t>0.15.0.10.253.0.02.003.01</t>
  </si>
  <si>
    <t>0.15.0.10.253.0.02.012.99</t>
  </si>
  <si>
    <t>0.15.0.10.257.0.02.007.99</t>
  </si>
  <si>
    <t>0.15.0.10.257.0.02.149.01</t>
  </si>
  <si>
    <t>0.15.0.10.257.0.02.268.99</t>
  </si>
  <si>
    <t>0.15.0.10.257.0.02.269.99</t>
  </si>
  <si>
    <t>0.15.0.10.257.0.02.270.99</t>
  </si>
  <si>
    <t>0.16.0.80.347.0.82.001.01</t>
  </si>
  <si>
    <t>0.16.0.90.285.0.92.000.99</t>
  </si>
  <si>
    <t>0.17.0.10.293.0.02.101.99</t>
  </si>
  <si>
    <t>0.19.0.10.337.0.02.023.99</t>
  </si>
  <si>
    <t>0.19.0.10.337.0.04.001.99</t>
  </si>
  <si>
    <t>0.19.0.10.337.0.04.002.99</t>
  </si>
  <si>
    <t>0.19.0.10.337.0.94.001.99</t>
  </si>
  <si>
    <t>0.21.5.40.390.5.02.000.01</t>
  </si>
  <si>
    <t>0.21.5.40.390.5.02.000.99</t>
  </si>
  <si>
    <t>0.21.1.40.390.1.06.000.01</t>
  </si>
  <si>
    <t>0.21.1.40.390.1.06.000.99</t>
  </si>
  <si>
    <t>0.21.5.80.134.5.92.001.01</t>
  </si>
  <si>
    <t>0.21.8.80.134.8.92.001.01</t>
  </si>
  <si>
    <t>0.22.8.60.218.8.01.000.01</t>
  </si>
  <si>
    <t>0.22.7.60.218.7.01.000.99</t>
  </si>
  <si>
    <t>0.22.8.60.218.8.01.000.99</t>
  </si>
  <si>
    <t>0.22.5.60.268.5.04.002.01</t>
  </si>
  <si>
    <t>0.22.6.60.268.6.04.002.01</t>
  </si>
  <si>
    <t>0.22.7.60.268.7.04.002.01</t>
  </si>
  <si>
    <t>0.22.8.60.268.8.04.002.01</t>
  </si>
  <si>
    <t>0.22.5.60.268.5.04.002.99</t>
  </si>
  <si>
    <t>0.22.6.60.268.6.04.002.99</t>
  </si>
  <si>
    <t>0.22.7.60.268.7.04.002.99</t>
  </si>
  <si>
    <t>0.22.8.60.268.8.04.002.99</t>
  </si>
  <si>
    <t>0.22.5.80.224.5.82.002.01</t>
  </si>
  <si>
    <t>0.22.6.80.224.6.82.002.01</t>
  </si>
  <si>
    <t>0.22.7.80.224.7.82.002.01</t>
  </si>
  <si>
    <t>0.22.8.80.224.8.82.002.01</t>
  </si>
  <si>
    <t>0.22.5.80.224.5.82.002.99</t>
  </si>
  <si>
    <t>0.22.6.80.224.6.82.002.99</t>
  </si>
  <si>
    <t>0.22.7.80.224.7.82.002.99</t>
  </si>
  <si>
    <t>0.22.8.80.224.8.82.002.99</t>
  </si>
  <si>
    <t>0.22.5.80.224.5.92.002.01</t>
  </si>
  <si>
    <t>0.22.6.80.224.6.92.002.01</t>
  </si>
  <si>
    <t>0.22.7.80.224.7.92.002.01</t>
  </si>
  <si>
    <t>0.22.8.80.224.8.92.002.01</t>
  </si>
  <si>
    <t>0.22.5.80.224.5.92.002.99</t>
  </si>
  <si>
    <t>0.22.6.80.224.6.92.002.99</t>
  </si>
  <si>
    <t>0.22.7.80.224.7.92.002.99</t>
  </si>
  <si>
    <t>0.22.8.80.224.8.92.002.99</t>
  </si>
  <si>
    <t>0.22.8.80.234.8.82.000.01</t>
  </si>
  <si>
    <t>0.22.7.80.234.7.82.000.99</t>
  </si>
  <si>
    <t>0.22.8.80.234.8.82.000.99</t>
  </si>
  <si>
    <t>0.22.8.80.234.8.92.000.01</t>
  </si>
  <si>
    <t>0.22.7.80.234.7.92.000.99</t>
  </si>
  <si>
    <t>0.22.8.80.234.8.92.000.99</t>
  </si>
  <si>
    <t>0.24.0.30.254.0.01.007.99</t>
  </si>
  <si>
    <t>0.24.0.30.254.0.01.008.99</t>
  </si>
  <si>
    <t>0.24.0.40.260.0.02.074.99</t>
  </si>
  <si>
    <t>0.24.0.40.260.0.02.076.01</t>
  </si>
  <si>
    <t>0.24.0.40.260.0.02.076.99</t>
  </si>
  <si>
    <t>0.24.0.40.260.0.02.092.99</t>
  </si>
  <si>
    <t>0.24.0.40.260.0.02.093.01</t>
  </si>
  <si>
    <t>0.24.0.40.260.0.02.231.99</t>
  </si>
  <si>
    <t>0.24.0.40.260.0.02.241.99</t>
  </si>
  <si>
    <t>0.24.0.40.260.0.02.294.99</t>
  </si>
  <si>
    <t>0.24.0.40.260.0.02.297.99</t>
  </si>
  <si>
    <t>0.24.0.40.260.0.02.934.99</t>
  </si>
  <si>
    <t>0.24.0.40.260.0.02.937.99</t>
  </si>
  <si>
    <t>0.31.0.30.408.0.01.002.99</t>
  </si>
  <si>
    <t>0.41.0.10.613.0.04.000.99</t>
  </si>
  <si>
    <t>0.42.0.10.602.0.04.000.99</t>
  </si>
  <si>
    <t>0.51.0.10.651.0.04.101.99</t>
  </si>
  <si>
    <t>0.51.0.40.675.0.12.000.99</t>
  </si>
  <si>
    <t>0.52.0.10.652.0.02.101.99</t>
  </si>
  <si>
    <t>0.52.0.40.680.0.12.000.99</t>
  </si>
  <si>
    <t>0.61.0.20.714.0.02.001.01</t>
  </si>
  <si>
    <t>0.61.0.20.714.0.02.004.99</t>
  </si>
  <si>
    <t>0.61.0.20.714.0.02.005.98</t>
  </si>
  <si>
    <t>0.61.0.20.714.0.02.005.99</t>
  </si>
  <si>
    <t>0.61.0.20.714.0.03.000.01</t>
  </si>
  <si>
    <t>0.61.0.20.850.0.02.000.99</t>
  </si>
  <si>
    <t>0.61.0.60.766.0.03.000.99</t>
  </si>
  <si>
    <t>0.61.0.80.772.0.02.000.99</t>
  </si>
  <si>
    <t>0.62.0.10.806.0.02.002.99</t>
  </si>
  <si>
    <t>0.62.0.10.806.0.02.009.99</t>
  </si>
  <si>
    <t>0.62.0.10.806.0.02.040.98</t>
  </si>
  <si>
    <t>0.62.0.10.806.0.02.040.99</t>
  </si>
  <si>
    <t>0.62.0.10.806.0.02.110.99</t>
  </si>
  <si>
    <t>0.62.0.10.806.0.02.112.98</t>
  </si>
  <si>
    <t>0.63.0.10.808.0.04.000.98</t>
  </si>
  <si>
    <t>0.63.0.10.808.0.04.004.98</t>
  </si>
  <si>
    <t>0.63.0.10.808.0.04.004.99</t>
  </si>
  <si>
    <t>0.63.0.10.808.0.04.011.99</t>
  </si>
  <si>
    <t>0.63.0.30.816.0.02.000.99</t>
  </si>
  <si>
    <t>0.63.0.30.818.0.02.000.99</t>
  </si>
  <si>
    <t>0.65.0.10.834.0.06.000.99</t>
  </si>
  <si>
    <t>0.71.0.10.705.0.02.006.99</t>
  </si>
  <si>
    <t>0.71.0.10.705.0.03.002.99</t>
  </si>
  <si>
    <t>0.71.0.20.719.0.02.001.99</t>
  </si>
  <si>
    <t>0.71.0.40.739.0.03.000.99</t>
  </si>
  <si>
    <t>0.71.0.50.747.0.01.000.98</t>
  </si>
  <si>
    <t>0.72.0.10.757.0.02.020.99</t>
  </si>
  <si>
    <t>0.72.0.10.757.0.02.040.99</t>
  </si>
  <si>
    <t>0.73.0.10.759.0.02.002.99</t>
  </si>
  <si>
    <t>0.73.0.10.759.0.14.003.99</t>
  </si>
  <si>
    <t>0.73.0.10.759.0.14.004.99</t>
  </si>
  <si>
    <t>0.73.0.10.759.0.14.008.99</t>
  </si>
  <si>
    <t>0.73.0.10.759.0.18.016.99</t>
  </si>
  <si>
    <t>0.73.0.10.759.0.18.020.99</t>
  </si>
  <si>
    <t>0.73.0.10.761.0.02.022.99</t>
  </si>
  <si>
    <t>0.73.0.10.761.0.10.000.99</t>
  </si>
  <si>
    <t>0.73.0.10.761.0.10.039.99</t>
  </si>
  <si>
    <t>0.73.0.10.767.0.06.000.99</t>
  </si>
  <si>
    <t>0.73.0.10.769.0.06.017.99</t>
  </si>
  <si>
    <t>0.73.0.10.769.0.14.001.99</t>
  </si>
  <si>
    <t>0.73.0.10.771.0.08.803.99</t>
  </si>
  <si>
    <t>0.73.0.10.771.0.22.002.99</t>
  </si>
  <si>
    <t>0.73.0.10.771.0.28.006.99</t>
  </si>
  <si>
    <t>0.73.0.10.771.0.28.008.99</t>
  </si>
  <si>
    <t>0.73.0.10.771.0.32.006.99</t>
  </si>
  <si>
    <t>0.73.0.10.771.0.32.008.99</t>
  </si>
  <si>
    <t>0.73.0.10.771.0.44.027.99</t>
  </si>
  <si>
    <t>0.73.0.10.771.0.44.074.99</t>
  </si>
  <si>
    <t>0.73.0.10.771.0.44.708.99</t>
  </si>
  <si>
    <t>0.73.0.10.771.0.44.709.99</t>
  </si>
  <si>
    <t>0.73.0.10.771.0.44.710.99</t>
  </si>
  <si>
    <t>0.73.0.10.771.0.44.712.99</t>
  </si>
  <si>
    <t>0.73.0.10.771.0.44.714.99</t>
  </si>
  <si>
    <t>0.73.0.10.771.0.44.715.99</t>
  </si>
  <si>
    <t>0.73.0.10.771.0.44.718.99</t>
  </si>
  <si>
    <t>0.73.0.10.771.0.44.720.99</t>
  </si>
  <si>
    <t>0.73.0.10.773.0.02.004.99</t>
  </si>
  <si>
    <t>0.75.0.10.795.0.06.000.99</t>
  </si>
  <si>
    <t>Lcr- Bnf Gs Cta Cte 8206272</t>
  </si>
  <si>
    <t>Pnc Bank N.A</t>
  </si>
  <si>
    <t>El Comercio Cta. Ah. 3745 - Gs</t>
  </si>
  <si>
    <t>Basa Proveedores Cta. Cte. 100050781 - Gs</t>
  </si>
  <si>
    <t>Ficsa Cta.Ah. 0131001112 Usd</t>
  </si>
  <si>
    <t>Banco Basa Usd 10100008763</t>
  </si>
  <si>
    <t>Sudameris Bank Cta.Cte. 3765419</t>
  </si>
  <si>
    <t>Sudameris Bank Cta.Cte 3765419</t>
  </si>
  <si>
    <t>Itau S.A. Lcr Peg G8 Cta 10001514</t>
  </si>
  <si>
    <t>Itau S.A. Lcr Peg Usd1 Cta 450003327</t>
  </si>
  <si>
    <t>Itau Pasfin Cta. Cte. Usd N° 750704771</t>
  </si>
  <si>
    <t>Lcr- Atlas Gs Cta Cte 672808</t>
  </si>
  <si>
    <t>Lcr- Rio Usd Caja Ah 8270000085804</t>
  </si>
  <si>
    <t>Pasfin- Banco Rio Usd Cta.Cte. Nº 0826844840/07</t>
  </si>
  <si>
    <t>Prest, Plazo Fijo -Resid. -Menores de 30 Dias</t>
  </si>
  <si>
    <t>Prest, Plazo Fijo -Resid. -Menores de 60 Dias</t>
  </si>
  <si>
    <t>Prest. Pf No Reajustables - Corporativos</t>
  </si>
  <si>
    <t>Prest,Amortizables -Resid -Menores de 30 Dias</t>
  </si>
  <si>
    <t>Prest,Amortizables -Resid -Menores de 60 Dias</t>
  </si>
  <si>
    <t>Creditos Refinanciados -P.Amortizables -Menores de Tres Años</t>
  </si>
  <si>
    <t>Prestamos con Recursos Administrados por la Agencia Financie</t>
  </si>
  <si>
    <t>Documentos Descontados  Resid.-Menores de Un Año</t>
  </si>
  <si>
    <t>Produc.por Colocac.Medida Excepcional- entre 361 y 1080 Dias</t>
  </si>
  <si>
    <t>Prod,Fin,Doc,-Resid.-P,Amortizables.-Men.3 Años</t>
  </si>
  <si>
    <t>Prod,Fin,Doc,-Resid.-P,Amortizables.-Mayores.3 Años</t>
  </si>
  <si>
    <t>Prod,Fin,Doc,-Resid.-Doc.Descont.-Men.180 Dias</t>
  </si>
  <si>
    <t>Prod,Fin,Doc,-Resid.-Doc.Descont.-Men.Un Año</t>
  </si>
  <si>
    <t>Prod,Fin,Doc,-Resid.-Doc.Descont.-Men.3 Años</t>
  </si>
  <si>
    <t>Prod,Fin,Doc,-Resid.-Doc.Descont.-Mayores.3 Años</t>
  </si>
  <si>
    <t>(Prod,Fin,Doc. a Deveng-Doc.Descont,-Men.180 Dias)</t>
  </si>
  <si>
    <t>(Prod,Fin,Doc. a Deveng-Doc.Descont,-Men.1 Año)</t>
  </si>
  <si>
    <t>(Prod,Fin,Doc. a Deveng-Doc.Descont,-Men.3 Años)</t>
  </si>
  <si>
    <t>(Prod,Fin,Doc. a Deveng-Doc.Descont,-Mayores.3 Años)</t>
  </si>
  <si>
    <t>(Previsiones s/Prest,Amortiz. -Menores 60 Dias)</t>
  </si>
  <si>
    <t>(Previsiones s/Prest,Amortiz. -Menores 90 Dias)</t>
  </si>
  <si>
    <t>(Previsiones s/Prest,Amortiz. -Menores 180 Dias)</t>
  </si>
  <si>
    <t>(Previsiones s/Prest,Amortiz. -Men,1 Año)</t>
  </si>
  <si>
    <t>(Previsiones s/Tarj.Credito)</t>
  </si>
  <si>
    <t>(Previsiones s/Prest,Amortiz. -Mayores 3 Años)</t>
  </si>
  <si>
    <t>Previsiones Genericas</t>
  </si>
  <si>
    <t>Anticipos por Compra de Bienes y Servicios -Resid.</t>
  </si>
  <si>
    <t>Deudores Varios Usd</t>
  </si>
  <si>
    <t>Gastos Diferidos - Otros Seguros</t>
  </si>
  <si>
    <t>Seguros Pagados por Adelantado - Tro</t>
  </si>
  <si>
    <t>Gto.Pag.Adel-Seg.Rodados</t>
  </si>
  <si>
    <t>Retencion Impuesto a la Renta</t>
  </si>
  <si>
    <t>Iva Credito Fiscal</t>
  </si>
  <si>
    <t>Iva Saldo Financiero a Favor</t>
  </si>
  <si>
    <t>Venta a Plazo de Bienes Inmuebles</t>
  </si>
  <si>
    <t>Garantias de Alquiler</t>
  </si>
  <si>
    <t>Garantia Procard</t>
  </si>
  <si>
    <t>Deudores Varios Bienes a Integrar</t>
  </si>
  <si>
    <t>Operaciones a Cancelar Rrhh Usd</t>
  </si>
  <si>
    <t>Cobros a Rec Lcr-Asociaciones</t>
  </si>
  <si>
    <t>Cobros a Rec.Lcr-Caja</t>
  </si>
  <si>
    <t>Cobros a Rec.Lcr-Bancos</t>
  </si>
  <si>
    <t>(Prevision Coloc.Vencida  -Prestamos Residentes)</t>
  </si>
  <si>
    <t>Muebles en Recuperacion de Credito</t>
  </si>
  <si>
    <t>Gastos de Reorganizacion por Fusion</t>
  </si>
  <si>
    <t>Software-Af</t>
  </si>
  <si>
    <t>Derecho de Propiedad Intelectual</t>
  </si>
  <si>
    <t>(Dep.Acumulada ¿ Software)</t>
  </si>
  <si>
    <t>Prestamos Directos Plazo 91-180 Dias</t>
  </si>
  <si>
    <t>Prest. Rec. del Exterior Usd</t>
  </si>
  <si>
    <t>Sobregiros en Cta.Cte.</t>
  </si>
  <si>
    <t>Fondos Proveidos por la Agencia Financiera de Desarrollo</t>
  </si>
  <si>
    <t>(Int.a Deveng.Prest.Directos Plazo Mayor a 1080 Dias)</t>
  </si>
  <si>
    <t>Bonos Emitidos y en Circulacion - No Reajustables</t>
  </si>
  <si>
    <t>Irf</t>
  </si>
  <si>
    <t>Emision de Deuda Privada - Irf</t>
  </si>
  <si>
    <t>Emisión de Deuda Privada - Irf</t>
  </si>
  <si>
    <t>Cargos Financieros Documentados - Residentes-Irf</t>
  </si>
  <si>
    <t>Cargos Financieros Documentados - Irf</t>
  </si>
  <si>
    <t>(Cargos Financieros Documentados a Devengar - Residentes)</t>
  </si>
  <si>
    <t>(Cargos Financieros Documentados a Devengar - Irf)</t>
  </si>
  <si>
    <t>Cargos Financieros Documentados - Residentes</t>
  </si>
  <si>
    <t>(Cargos Financieros Docum, a Devengar - Resid)</t>
  </si>
  <si>
    <t>Dividendos Preferidos a Pagar - Lcr</t>
  </si>
  <si>
    <t>Depositos Clientes No Identificados</t>
  </si>
  <si>
    <t>Tesoreria Irf Usd</t>
  </si>
  <si>
    <t>Tesoreria -Irf Gs</t>
  </si>
  <si>
    <t>Pagos a Proveedores en Cuotas</t>
  </si>
  <si>
    <t>Pago a Proveedores en Cuotas Usd</t>
  </si>
  <si>
    <t>Operaciones a Cancelar ¿ Asociaciones Gs.</t>
  </si>
  <si>
    <t>Cargos a Facturar</t>
  </si>
  <si>
    <t>Pasfin(Retenciones de Op de Factorajes Cte)</t>
  </si>
  <si>
    <t>Pasfin(Ret. de Operaciones de Factoraj No Cte)</t>
  </si>
  <si>
    <t>Op. a Cancelar Tarjeta Corporativa-Acreedora</t>
  </si>
  <si>
    <t>Reservas por Revalorizacion</t>
  </si>
  <si>
    <t>Gtias.Reales-Hipotecas</t>
  </si>
  <si>
    <t>Cargos Financieros No Documentados a Devengar</t>
  </si>
  <si>
    <t>Prest. Amortizables No Reajustables - Afd</t>
  </si>
  <si>
    <t>Prest. Amort. Res.-Corporativo</t>
  </si>
  <si>
    <t>Prod.p/ Prest, Amortizables-No Residentes</t>
  </si>
  <si>
    <t>Productos por Medida Excepcional - Residentes</t>
  </si>
  <si>
    <t>Disponibilidades  - No Residentes</t>
  </si>
  <si>
    <t>Desafectacion de Prevision  -Prestamos</t>
  </si>
  <si>
    <t>Comisión por Cobros de Servicios</t>
  </si>
  <si>
    <t>Comision Desembolso Fisalco</t>
  </si>
  <si>
    <t>Comision Adm. por Desembolsos</t>
  </si>
  <si>
    <t>Comision Administrativa p/ Desembolsos</t>
  </si>
  <si>
    <t>Gestion de Cobranza Prestamos</t>
  </si>
  <si>
    <t>Comisiones Mandato Cobranzas</t>
  </si>
  <si>
    <t>Seg.Vida Canc.Deudas</t>
  </si>
  <si>
    <t>Recup.Gastos Cobranzas</t>
  </si>
  <si>
    <t>Recupero de Gastos Judiciales c/ Iva</t>
  </si>
  <si>
    <t>Otras Ganancias Operativas Resid.</t>
  </si>
  <si>
    <t>Intereses Prestamos - Directos</t>
  </si>
  <si>
    <t>Intereses Prestamos - Redescuentos</t>
  </si>
  <si>
    <t>Gastos Bancarios - Operativos</t>
  </si>
  <si>
    <t>Intereses Morarios y Punitorios</t>
  </si>
  <si>
    <t>Afd -Cargos Sobre Préstamos Otorgados</t>
  </si>
  <si>
    <t>Intereses Prestamos - Exterior</t>
  </si>
  <si>
    <t>Gastos Bancarios del Exterior - Administrativos</t>
  </si>
  <si>
    <t>Disponibilidades - No Residentes</t>
  </si>
  <si>
    <t>Gestion de Cobranza-Ste</t>
  </si>
  <si>
    <t>Comisiones Pagadas - Vendedores Ext.</t>
  </si>
  <si>
    <t>Dietas Sindicos</t>
  </si>
  <si>
    <t>Preaviso</t>
  </si>
  <si>
    <t>Indemnizacion por Despido</t>
  </si>
  <si>
    <t>Retribuciones Varias</t>
  </si>
  <si>
    <t>Seg.Fidelidad de Empleados</t>
  </si>
  <si>
    <t>Costo Operativos de Seguros</t>
  </si>
  <si>
    <t>Seguros Riesgos Operativo</t>
  </si>
  <si>
    <t>Amort. Desarrollo Ln</t>
  </si>
  <si>
    <t>Iva Gastos - No Deducibles</t>
  </si>
  <si>
    <t>Multas,Recargos,Intereses</t>
  </si>
  <si>
    <t>Guarda Fisica de Archivos</t>
  </si>
  <si>
    <t>Serv.de Limpieza</t>
  </si>
  <si>
    <t>Movilidad (Pasajes y Taxis)</t>
  </si>
  <si>
    <t>Agencia Digital</t>
  </si>
  <si>
    <t>Susc.Informes Confidenciales</t>
  </si>
  <si>
    <t>Otros Gtos. Rrhh - No Deduc.</t>
  </si>
  <si>
    <t>Honorarios Abogados</t>
  </si>
  <si>
    <t>Honorarios Nomina</t>
  </si>
  <si>
    <t>Hon. Calificadora de Riesgos</t>
  </si>
  <si>
    <t>Cursos y Seminarios en el Pais</t>
  </si>
  <si>
    <t>Mant. Desarrollo de Sistemas</t>
  </si>
  <si>
    <t>Licencias y Software</t>
  </si>
  <si>
    <t>Responsabilidad Social Empresarial</t>
  </si>
  <si>
    <t>Otras Perdidas Operativas Resid.</t>
  </si>
  <si>
    <t>111201090221499</t>
  </si>
  <si>
    <t>111201090300101</t>
  </si>
  <si>
    <t>111201090401099</t>
  </si>
  <si>
    <t>111201090402299</t>
  </si>
  <si>
    <t>111201090407601</t>
  </si>
  <si>
    <t>111201090421101</t>
  </si>
  <si>
    <t>111201090443501</t>
  </si>
  <si>
    <t>111201090446299</t>
  </si>
  <si>
    <t>111201090446701</t>
  </si>
  <si>
    <t>146101690200301</t>
  </si>
  <si>
    <t>146101690200399</t>
  </si>
  <si>
    <t>147101690200399</t>
  </si>
  <si>
    <t>147101730200301</t>
  </si>
  <si>
    <t>148101730200301</t>
  </si>
  <si>
    <t>147101730200399</t>
  </si>
  <si>
    <t>148101730200399</t>
  </si>
  <si>
    <t>148101730800001</t>
  </si>
  <si>
    <t>147101730800099</t>
  </si>
  <si>
    <t>147102090400099</t>
  </si>
  <si>
    <t>148102090400099</t>
  </si>
  <si>
    <t>147104430200099</t>
  </si>
  <si>
    <t>147802258200199</t>
  </si>
  <si>
    <t>148802258200199</t>
  </si>
  <si>
    <t>146802258200301</t>
  </si>
  <si>
    <t>147802258200301</t>
  </si>
  <si>
    <t>148802258200301</t>
  </si>
  <si>
    <t>147802258200399</t>
  </si>
  <si>
    <t>148802258200399</t>
  </si>
  <si>
    <t>147802259400301</t>
  </si>
  <si>
    <t>147802259400399</t>
  </si>
  <si>
    <t>148802259400399</t>
  </si>
  <si>
    <t>143902319200199</t>
  </si>
  <si>
    <t>144902319200199</t>
  </si>
  <si>
    <t>146902319200199</t>
  </si>
  <si>
    <t>147902319200199</t>
  </si>
  <si>
    <t>148902319200199</t>
  </si>
  <si>
    <t>148902319400199</t>
  </si>
  <si>
    <t>150102430101799</t>
  </si>
  <si>
    <t>150102450401299</t>
  </si>
  <si>
    <t>150102510400099</t>
  </si>
  <si>
    <t>150102530200299</t>
  </si>
  <si>
    <t>150102530200301</t>
  </si>
  <si>
    <t>150102530201299</t>
  </si>
  <si>
    <t>150102570200799</t>
  </si>
  <si>
    <t>150102570214901</t>
  </si>
  <si>
    <t>150102570226999</t>
  </si>
  <si>
    <t>150102570227099</t>
  </si>
  <si>
    <t>160803478200101</t>
  </si>
  <si>
    <t>160902859200099</t>
  </si>
  <si>
    <t>170102930210199</t>
  </si>
  <si>
    <t>190103370202399</t>
  </si>
  <si>
    <t>190103370400199</t>
  </si>
  <si>
    <t>190103370400299</t>
  </si>
  <si>
    <t>190103379400199</t>
  </si>
  <si>
    <t>215403900200099</t>
  </si>
  <si>
    <t>217403900300001</t>
  </si>
  <si>
    <t>218403900300001</t>
  </si>
  <si>
    <t>217403900300099</t>
  </si>
  <si>
    <t>211403900600001</t>
  </si>
  <si>
    <t>211403900600099</t>
  </si>
  <si>
    <t>218403900800099</t>
  </si>
  <si>
    <t>228602180100001</t>
  </si>
  <si>
    <t>228602180100099</t>
  </si>
  <si>
    <t>225602680400201</t>
  </si>
  <si>
    <t>227602680400201</t>
  </si>
  <si>
    <t>228602680400201</t>
  </si>
  <si>
    <t>225602680400299</t>
  </si>
  <si>
    <t>226602680400299</t>
  </si>
  <si>
    <t>227602680400299</t>
  </si>
  <si>
    <t>228602680400299</t>
  </si>
  <si>
    <t>225802248200201</t>
  </si>
  <si>
    <t>227802248200201</t>
  </si>
  <si>
    <t>228802248200201</t>
  </si>
  <si>
    <t>225802248200299</t>
  </si>
  <si>
    <t>226802248200299</t>
  </si>
  <si>
    <t>227802248200299</t>
  </si>
  <si>
    <t>228802248200299</t>
  </si>
  <si>
    <t>227802249200201</t>
  </si>
  <si>
    <t>228802249200201</t>
  </si>
  <si>
    <t>225802249200299</t>
  </si>
  <si>
    <t>226802249200299</t>
  </si>
  <si>
    <t>227802249200299</t>
  </si>
  <si>
    <t>228802249200299</t>
  </si>
  <si>
    <t>228802348200001</t>
  </si>
  <si>
    <t>228802348200099</t>
  </si>
  <si>
    <t>228802349200001</t>
  </si>
  <si>
    <t>228802349200099</t>
  </si>
  <si>
    <t>240302540100799</t>
  </si>
  <si>
    <t>240302540100899</t>
  </si>
  <si>
    <t>240402600207499</t>
  </si>
  <si>
    <t>240402600209299</t>
  </si>
  <si>
    <t>240402600209301</t>
  </si>
  <si>
    <t>240402600229499</t>
  </si>
  <si>
    <t>240402600229799</t>
  </si>
  <si>
    <t>310304080100299</t>
  </si>
  <si>
    <t>410106130400099</t>
  </si>
  <si>
    <t>420106020400099</t>
  </si>
  <si>
    <t>510106510410199</t>
  </si>
  <si>
    <t>510406751200099</t>
  </si>
  <si>
    <t>520106520210199</t>
  </si>
  <si>
    <t>520406801200099</t>
  </si>
  <si>
    <t>610207140200101</t>
  </si>
  <si>
    <t>610207140200499</t>
  </si>
  <si>
    <t>610207140200598</t>
  </si>
  <si>
    <t>610207140200599</t>
  </si>
  <si>
    <t>610207140300001</t>
  </si>
  <si>
    <t>610208500200099</t>
  </si>
  <si>
    <t>610607660300099</t>
  </si>
  <si>
    <t>610807720200099</t>
  </si>
  <si>
    <t>620108060200299</t>
  </si>
  <si>
    <t>620108060200999</t>
  </si>
  <si>
    <t>620108060204098</t>
  </si>
  <si>
    <t>620108060204099</t>
  </si>
  <si>
    <t>620108060211099</t>
  </si>
  <si>
    <t>620108060211298</t>
  </si>
  <si>
    <t>630108080400098</t>
  </si>
  <si>
    <t>630108080400498</t>
  </si>
  <si>
    <t>630108080400499</t>
  </si>
  <si>
    <t>630108080401199</t>
  </si>
  <si>
    <t>630308160200099</t>
  </si>
  <si>
    <t>630308180200099</t>
  </si>
  <si>
    <t>650108340600099</t>
  </si>
  <si>
    <t>710107050200001</t>
  </si>
  <si>
    <t>710107050200199</t>
  </si>
  <si>
    <t>710107050200299</t>
  </si>
  <si>
    <t>710107050200399</t>
  </si>
  <si>
    <t>710107050200599</t>
  </si>
  <si>
    <t>710107050200699</t>
  </si>
  <si>
    <t>710107050300199</t>
  </si>
  <si>
    <t>710107050300299</t>
  </si>
  <si>
    <t>710207190200199</t>
  </si>
  <si>
    <t>710407390300099</t>
  </si>
  <si>
    <t>710507470100098</t>
  </si>
  <si>
    <t>720107570202099</t>
  </si>
  <si>
    <t>720107570204099</t>
  </si>
  <si>
    <t>730107591400399</t>
  </si>
  <si>
    <t>730107591400499</t>
  </si>
  <si>
    <t>730107591400899</t>
  </si>
  <si>
    <t>730107591802099</t>
  </si>
  <si>
    <t>730107610202299</t>
  </si>
  <si>
    <t>730107611000099</t>
  </si>
  <si>
    <t>730107611003999</t>
  </si>
  <si>
    <t>730107670600099</t>
  </si>
  <si>
    <t>730107690601799</t>
  </si>
  <si>
    <t>730107691400199</t>
  </si>
  <si>
    <t>730107710880399</t>
  </si>
  <si>
    <t>730107712200299</t>
  </si>
  <si>
    <t>730107712800699</t>
  </si>
  <si>
    <t>730107712800899</t>
  </si>
  <si>
    <t>730107713001699</t>
  </si>
  <si>
    <t>730107713200699</t>
  </si>
  <si>
    <t>730107713200899</t>
  </si>
  <si>
    <t>730107714402799</t>
  </si>
  <si>
    <t>730107714407499</t>
  </si>
  <si>
    <t>730107714470899</t>
  </si>
  <si>
    <t>730107714470999</t>
  </si>
  <si>
    <t>730107714471299</t>
  </si>
  <si>
    <t>730107714471499</t>
  </si>
  <si>
    <t>730107714471899</t>
  </si>
  <si>
    <t>730107714472099</t>
  </si>
  <si>
    <t>730107730200499</t>
  </si>
  <si>
    <t>750107950600099</t>
  </si>
  <si>
    <t>20</t>
  </si>
  <si>
    <t>21</t>
  </si>
  <si>
    <t>23</t>
  </si>
  <si>
    <t>TIPO</t>
  </si>
  <si>
    <t>PLAZO 2</t>
  </si>
  <si>
    <t>Otros créditos CP</t>
  </si>
  <si>
    <t>Fondos Proveidos por la AFD</t>
  </si>
  <si>
    <t>Proveedores locales Moneda Local</t>
  </si>
  <si>
    <t>Proveedores locales Moneda Extranjera</t>
  </si>
  <si>
    <t>Provisiones para Impuestos Nacionales</t>
  </si>
  <si>
    <t>Acreedores Fiscales- Retenciones a Terceros</t>
  </si>
  <si>
    <t>Utilidades del Ejercicio</t>
  </si>
  <si>
    <t>(Perdidas del Ejercicio)</t>
  </si>
  <si>
    <t>Grupo Vazquez S.A.E.</t>
  </si>
  <si>
    <t>OVM</t>
  </si>
  <si>
    <t>OVS</t>
  </si>
  <si>
    <t>PREFERIDA</t>
  </si>
  <si>
    <t>32</t>
  </si>
  <si>
    <t>vencida</t>
  </si>
  <si>
    <t>SUBCUENTA</t>
  </si>
  <si>
    <t>(-) Prevision para incobrables LP</t>
  </si>
  <si>
    <t>Comisiones cobradas</t>
  </si>
  <si>
    <t>Productos por Colocaciones Vencidas-SF</t>
  </si>
  <si>
    <t>Comisiones de cobranzas</t>
  </si>
  <si>
    <t>510106530100499</t>
  </si>
  <si>
    <t>510106530100401</t>
  </si>
  <si>
    <t>Recupero de Gastos - comisiones</t>
  </si>
  <si>
    <t>0.51.0.10.653.0.01.004.99</t>
  </si>
  <si>
    <t>Cheques en Caucion Gs</t>
  </si>
  <si>
    <t>Venta de bienes a plazo</t>
  </si>
  <si>
    <t>Venta de Bienes a Plazo</t>
  </si>
  <si>
    <t>Las inversiones en sociedades donde no se ejerce control se describen a continuación:</t>
  </si>
  <si>
    <t>0.11.1.20.109.1.04.016.99</t>
  </si>
  <si>
    <t>0.11.1.20.109.1.04.061.99</t>
  </si>
  <si>
    <t>0.11.1.20.109.1.04.428.01</t>
  </si>
  <si>
    <t>Itau S.A. Lcr Operativo Cta 750705284</t>
  </si>
  <si>
    <t>0.11.1.20.109.1.04.428.99</t>
  </si>
  <si>
    <t>Itau S.A. Lcr Operativo Cta 700736304</t>
  </si>
  <si>
    <t>0.11.1.20.109.1.04.436.99</t>
  </si>
  <si>
    <t>Itau Pasfin Cta.Cte. Gs. 7.0.170546/4</t>
  </si>
  <si>
    <t>0.11.1.20.109.1.04.468.99</t>
  </si>
  <si>
    <t>Basa Cta.Cte. Netel/Pago Express - 100081992</t>
  </si>
  <si>
    <t>0.14.1.90.231.1.92.001.99</t>
  </si>
  <si>
    <t>(Previsiones p/Riesg.Credit.-Prestamos)</t>
  </si>
  <si>
    <t>0.15.0.10.241.0.02.015.99</t>
  </si>
  <si>
    <t>Deudores Varios - Operaciones</t>
  </si>
  <si>
    <t>0.15.0.10.247.0.02.002.99</t>
  </si>
  <si>
    <t>Iva - Credito Fiscal 10% (Gs.)</t>
  </si>
  <si>
    <t>0.15.0.10.247.0.02.003.99</t>
  </si>
  <si>
    <t>0.15.0.10.247.0.02.005.99</t>
  </si>
  <si>
    <t>Iva Nc Emitidas a Clientes</t>
  </si>
  <si>
    <t>0.15.0.10.247.0.02.008.99</t>
  </si>
  <si>
    <t>Iva Cf Bancos</t>
  </si>
  <si>
    <t>0.15.0.10.247.0.03.058.99</t>
  </si>
  <si>
    <t>0.15.0.10.257.0.02.039.99</t>
  </si>
  <si>
    <t>Reestructuraciones  Masivas</t>
  </si>
  <si>
    <t>0.15.0.10.257.0.02.066.99</t>
  </si>
  <si>
    <t>0.15.0.10.257.0.02.071.99</t>
  </si>
  <si>
    <t>Ste a Recuperar</t>
  </si>
  <si>
    <t>0.15.0.10.257.0.02.082.99</t>
  </si>
  <si>
    <t>It Consultores a Recuperar</t>
  </si>
  <si>
    <t>Operaciones a Cancelar Tarjetas</t>
  </si>
  <si>
    <t>0.15.0.10.257.0.02.107.01</t>
  </si>
  <si>
    <t>It Consultores a Recuperar Usd</t>
  </si>
  <si>
    <t>0.15.0.10.257.0.02.296.99</t>
  </si>
  <si>
    <t>0.15.0.10.257.0.04.000.99</t>
  </si>
  <si>
    <t>Sucursales y Agencias Gs</t>
  </si>
  <si>
    <t>0.15.0.10.257.0.04.001.01</t>
  </si>
  <si>
    <t>Sucursales y Agencias Matriz Usd</t>
  </si>
  <si>
    <t>0.15.0.10.257.0.04.001.99</t>
  </si>
  <si>
    <t>Casa Matriz Gs.</t>
  </si>
  <si>
    <t>0.15.0.10.257.0.04.002.01</t>
  </si>
  <si>
    <t>Sucursales y Agencias C.D.E.</t>
  </si>
  <si>
    <t>0.15.0.10.257.0.04.002.99</t>
  </si>
  <si>
    <t>Suc. y Agencia Cde Gs.</t>
  </si>
  <si>
    <t>0.15.0.10.257.0.04.003.99</t>
  </si>
  <si>
    <t>Sucursales y Agencias P.J.C.</t>
  </si>
  <si>
    <t>0.15.0.10.257.0.04.004.99</t>
  </si>
  <si>
    <t>Sucursal Capitan Miranda Gs.</t>
  </si>
  <si>
    <t>0.15.0.10.257.0.04.005.01</t>
  </si>
  <si>
    <t>Sucursales y Agencias S.D.G.</t>
  </si>
  <si>
    <t>0.15.0.10.257.0.04.005.99</t>
  </si>
  <si>
    <t>0.15.0.10.257.0.04.006.01</t>
  </si>
  <si>
    <t>Sucursales y Agencias San Lorenzo</t>
  </si>
  <si>
    <t>0.15.0.10.257.0.04.006.99</t>
  </si>
  <si>
    <t>0.15.0.10.257.0.04.007.01</t>
  </si>
  <si>
    <t>Sucursales y Agencias S.L.Z.</t>
  </si>
  <si>
    <t>0.15.0.10.257.0.04.007.99</t>
  </si>
  <si>
    <t>0.15.0.10.257.0.04.008.01</t>
  </si>
  <si>
    <t>Sucursales y Agencias Luque</t>
  </si>
  <si>
    <t>0.15.0.10.257.0.04.008.99</t>
  </si>
  <si>
    <t>Suc. y Agencias Mercado Gs.</t>
  </si>
  <si>
    <t>0.15.0.10.257.0.04.009.01</t>
  </si>
  <si>
    <t>Sucursales y Agencias Caa</t>
  </si>
  <si>
    <t>0.15.0.10.257.0.04.009.99</t>
  </si>
  <si>
    <t>0.15.0.10.257.0.04.010.99</t>
  </si>
  <si>
    <t>Sucursales y Agencias Caaguazu</t>
  </si>
  <si>
    <t>0.15.0.10.257.0.04.011.01</t>
  </si>
  <si>
    <t>Sucursales y Agencias M.R.A.</t>
  </si>
  <si>
    <t>0.15.0.10.257.0.04.011.99</t>
  </si>
  <si>
    <t>0.15.0.10.257.0.04.013.99</t>
  </si>
  <si>
    <t>Suc. y Agencias</t>
  </si>
  <si>
    <t>0.15.0.10.257.0.04.014.01</t>
  </si>
  <si>
    <t>Sucursales y Agencias</t>
  </si>
  <si>
    <t>0.15.0.10.257.0.04.014.99</t>
  </si>
  <si>
    <t>0.15.0.10.257.0.04.015.01</t>
  </si>
  <si>
    <t>Sucursales y Agencias Enc.</t>
  </si>
  <si>
    <t>0.15.0.10.257.0.04.015.99</t>
  </si>
  <si>
    <t>0.15.0.10.257.0.04.016.01</t>
  </si>
  <si>
    <t>Sucursales y Agencias M.P.Z.</t>
  </si>
  <si>
    <t>0.15.0.10.257.0.04.016.99</t>
  </si>
  <si>
    <t>0.15.0.10.257.0.04.017.99</t>
  </si>
  <si>
    <t>Sucursales y Agencias Centro</t>
  </si>
  <si>
    <t>0.15.0.10.257.0.04.018.01</t>
  </si>
  <si>
    <t>0.15.0.10.257.0.04.018.99</t>
  </si>
  <si>
    <t>0.15.0.10.257.0.04.019.01</t>
  </si>
  <si>
    <t>0.15.0.10.257.0.04.019.99</t>
  </si>
  <si>
    <t>0.15.0.10.257.0.04.020.01</t>
  </si>
  <si>
    <t>0.15.0.10.257.0.04.020.99</t>
  </si>
  <si>
    <t>Franq. Luque</t>
  </si>
  <si>
    <t>0.15.0.10.257.0.04.021.01</t>
  </si>
  <si>
    <t>0.15.0.10.257.0.04.021.99</t>
  </si>
  <si>
    <t>0.15.0.10.257.0.04.022.99</t>
  </si>
  <si>
    <t>0.15.0.10.257.0.04.023.01</t>
  </si>
  <si>
    <t>0.15.0.10.257.0.04.023.99</t>
  </si>
  <si>
    <t>0.15.0.10.257.0.04.024.99</t>
  </si>
  <si>
    <t>0.15.0.10.257.0.04.025.99</t>
  </si>
  <si>
    <t>0.15.0.10.257.0.04.026.99</t>
  </si>
  <si>
    <t>0.15.0.10.257.0.04.027.99</t>
  </si>
  <si>
    <t>0.15.0.10.257.0.04.028.99</t>
  </si>
  <si>
    <t>0.15.0.10.257.0.04.029.99</t>
  </si>
  <si>
    <t>0.15.0.10.257.0.04.030.01</t>
  </si>
  <si>
    <t>0.15.0.10.257.0.04.030.99</t>
  </si>
  <si>
    <t>0.15.0.10.257.0.04.031.99</t>
  </si>
  <si>
    <t>0.15.0.10.257.0.04.032.99</t>
  </si>
  <si>
    <t>0.15.0.10.257.0.04.033.01</t>
  </si>
  <si>
    <t>0.15.0.10.257.0.04.033.99</t>
  </si>
  <si>
    <t>0.15.0.10.257.0.04.034.01</t>
  </si>
  <si>
    <t>0.15.0.10.257.0.04.034.99</t>
  </si>
  <si>
    <t>0.15.0.10.257.0.04.035.01</t>
  </si>
  <si>
    <t>0.15.0.10.257.0.04.035.99</t>
  </si>
  <si>
    <t>0.15.0.10.257.0.04.099.01</t>
  </si>
  <si>
    <t>0.15.0.10.257.0.04.099.99</t>
  </si>
  <si>
    <t>0.16.0.10.269.0.02.001.01</t>
  </si>
  <si>
    <t>Creditos en Gestion -Residentes</t>
  </si>
  <si>
    <t>0.16.0.80.279.0.82.001.01</t>
  </si>
  <si>
    <t>0.19.0.10.337.0.92.001.99</t>
  </si>
  <si>
    <t>(Amortizac Acumuladas - Gastos de Organizacion Lcr Pasfin</t>
  </si>
  <si>
    <t>0.21.7.80.134.7.84.001.01</t>
  </si>
  <si>
    <t>Carg.Fin.No Doc- s/Cajas de Ahorro Vista -Res.</t>
  </si>
  <si>
    <t>0.21.7.80.134.7.84.001.99</t>
  </si>
  <si>
    <t>0.21.8.80.134.8.84.000.99</t>
  </si>
  <si>
    <t>Cargos Financ,No Documentados-Residentes</t>
  </si>
  <si>
    <t>0.21.8.80.134.8.84.001.01</t>
  </si>
  <si>
    <t>Carg.Fin.No Doc- Prest Exterior</t>
  </si>
  <si>
    <t>0.21.8.80.134.8.84.001.99</t>
  </si>
  <si>
    <t>0.22.5.60.268.5.04.001.01</t>
  </si>
  <si>
    <t>0.22.5.80.224.5.82.001.01</t>
  </si>
  <si>
    <t>0.24.0.10.242.0.01.000.99</t>
  </si>
  <si>
    <t>Retenciones Iva 30% a Pagar</t>
  </si>
  <si>
    <t>0.24.0.10.242.0.01.001.99</t>
  </si>
  <si>
    <t>Ret. Iva Internacional a Pagar</t>
  </si>
  <si>
    <t>0.24.0.10.242.0.01.003.99</t>
  </si>
  <si>
    <t>Retencion Idu a Pagar</t>
  </si>
  <si>
    <t>0.24.0.10.242.0.01.004.99</t>
  </si>
  <si>
    <t>Retenciones Iva 30% a Terceros</t>
  </si>
  <si>
    <t>0.24.0.10.242.0.01.007.99</t>
  </si>
  <si>
    <t>Ret. Imp.No Residentes a Pagar</t>
  </si>
  <si>
    <t>0.24.0.10.244.0.01.000.99</t>
  </si>
  <si>
    <t>Iva a Pagar - 10%</t>
  </si>
  <si>
    <t>0.24.0.10.244.0.01.001.99</t>
  </si>
  <si>
    <t>Iva - Debito Fiscal 10%</t>
  </si>
  <si>
    <t>0.24.0.10.244.0.01.003.99</t>
  </si>
  <si>
    <t>Iva Nc Recibidas de Proveedores</t>
  </si>
  <si>
    <t>0.24.0.20.252.0.01.002.99</t>
  </si>
  <si>
    <t>Rrhh.Desc.Judiciales</t>
  </si>
  <si>
    <t>0.24.0.40.258.0.02.981.99</t>
  </si>
  <si>
    <t>Diferencia de Caja - Sobrantes</t>
  </si>
  <si>
    <t>0.24.0.40.260.0.02.013.99</t>
  </si>
  <si>
    <t>0.24.0.40.260.0.02.015.99</t>
  </si>
  <si>
    <t>Retencion Cuotas Prestamos - Salarios</t>
  </si>
  <si>
    <t>0.24.0.40.260.0.02.017.99</t>
  </si>
  <si>
    <t>Operac. a Canc. Lcr</t>
  </si>
  <si>
    <t>Vhv a Devolver</t>
  </si>
  <si>
    <t>0.24.0.40.260.0.02.067.99</t>
  </si>
  <si>
    <t>0.24.0.40.260.0.02.071.01</t>
  </si>
  <si>
    <t>0.24.0.40.260.0.02.071.99</t>
  </si>
  <si>
    <t>It Consultores a Devolver</t>
  </si>
  <si>
    <t>0.24.0.40.260.0.02.098.99</t>
  </si>
  <si>
    <t>Ste a Devolver</t>
  </si>
  <si>
    <t>0.24.0.40.260.0.02.143.99</t>
  </si>
  <si>
    <t>0.24.0.40.260.0.02.192.01</t>
  </si>
  <si>
    <t>A Pagar Transferencia Sipap Usd</t>
  </si>
  <si>
    <t>0.24.0.40.260.0.02.243.99</t>
  </si>
  <si>
    <t>Copasa a Pagar</t>
  </si>
  <si>
    <t>0.25.0.10.272.0.01.010.99</t>
  </si>
  <si>
    <t>Prov. Desc. X Donaciones</t>
  </si>
  <si>
    <t>0.25.0.10.272.0.01.011.99</t>
  </si>
  <si>
    <t>A Pagar por Desc. Marketplae</t>
  </si>
  <si>
    <t>0.31.0.50.416.0.01.000.99</t>
  </si>
  <si>
    <t>Utilidades Acumuladas</t>
  </si>
  <si>
    <t>0.31.0.50.420.0.01.000.99</t>
  </si>
  <si>
    <t>(Perdidas Acumuladas)</t>
  </si>
  <si>
    <t>0.51.0.10.653.0.01.004.01</t>
  </si>
  <si>
    <t>Cheques en Caucion Usd</t>
  </si>
  <si>
    <t>0.51.0.40.675.0.02.000.01</t>
  </si>
  <si>
    <t>Fideicomiso</t>
  </si>
  <si>
    <t>0.51.0.40.675.0.02.000.99</t>
  </si>
  <si>
    <t>0.51.0.40.675.0.12.000.01</t>
  </si>
  <si>
    <t>0.52.0.10.652.0.02.105.99</t>
  </si>
  <si>
    <t>Gtias.Reales-Dctos en Caucion</t>
  </si>
  <si>
    <t>0.52.0.10.654.0.02.004.01</t>
  </si>
  <si>
    <t>0.52.0.40.680.0.02.000.01</t>
  </si>
  <si>
    <t>0.52.0.40.680.0.02.000.99</t>
  </si>
  <si>
    <t>0.52.0.40.680.0.12.000.01</t>
  </si>
  <si>
    <t>0.73.0.10.767.0.02.003.99</t>
  </si>
  <si>
    <t>Gastos de Organizacion Lcr Pasfin</t>
  </si>
  <si>
    <t>0.73.0.10.769.0.10.005.99</t>
  </si>
  <si>
    <t>Impuesto Inmobiliario Bienes Inm.Adj.</t>
  </si>
  <si>
    <t>0.73.0.10.771.0.04.404.99</t>
  </si>
  <si>
    <t>Otros Gastos de Honorarios</t>
  </si>
  <si>
    <t>Intereses</t>
  </si>
  <si>
    <t>FIDEICOMISO</t>
  </si>
  <si>
    <t>Total Corriente</t>
  </si>
  <si>
    <t>Total no corriente</t>
  </si>
  <si>
    <t>Pago de acciones preferentes</t>
  </si>
  <si>
    <t>Resultado del ejercicio</t>
  </si>
  <si>
    <t>Aumento de Capital</t>
  </si>
  <si>
    <t>Aportes No capitalizados</t>
  </si>
  <si>
    <t>Utilidades a distribuir</t>
  </si>
  <si>
    <t>Desafectación de reservas</t>
  </si>
  <si>
    <t>Utilidades a Distribuir</t>
  </si>
  <si>
    <t>PN</t>
  </si>
  <si>
    <t>0.15.0.10.253.0.02.005.01</t>
  </si>
  <si>
    <t>0.15.0.10.257.0.02.045.99</t>
  </si>
  <si>
    <t>0.15.0.10.257.0.02.297.01</t>
  </si>
  <si>
    <t>0.24.0.20.252.0.01.001.99</t>
  </si>
  <si>
    <t>0.24.0.40.260.0.02.024.99</t>
  </si>
  <si>
    <t>0.74.0.10.793.0.01.006.99</t>
  </si>
  <si>
    <t>Faltantes de Caja</t>
  </si>
  <si>
    <t>Compra de Cartera Finexpar Gs</t>
  </si>
  <si>
    <t>Aporte Patronal</t>
  </si>
  <si>
    <t>Debitos a Devolver</t>
  </si>
  <si>
    <t>Perdida por Bienes Adjudicados</t>
  </si>
  <si>
    <t>0.14.4.10.173.4.02.000.01</t>
  </si>
  <si>
    <r>
      <t xml:space="preserve">Las inversiones temporales se valúan de acuerdo a los siguientes criterios de valuación:
</t>
    </r>
    <r>
      <rPr>
        <b/>
        <sz val="10"/>
        <color theme="1"/>
        <rFont val="Arial"/>
        <family val="2"/>
      </rPr>
      <t>Colocaciones financieras en moneda local:</t>
    </r>
    <r>
      <rPr>
        <sz val="10"/>
        <color theme="1"/>
        <rFont val="Arial"/>
        <family val="2"/>
      </rPr>
      <t xml:space="preserve"> a su valor nominal más los intereses devengados al cierre del año/período. Ver Nota 4
</t>
    </r>
    <r>
      <rPr>
        <b/>
        <sz val="10"/>
        <color theme="1"/>
        <rFont val="Arial"/>
        <family val="2"/>
      </rPr>
      <t>Colocaciones financieras en moneda extranjera:</t>
    </r>
    <r>
      <rPr>
        <sz val="10"/>
        <color theme="1"/>
        <rFont val="Arial"/>
        <family val="2"/>
      </rPr>
      <t xml:space="preserve"> a su valor de cotización al cierre del año/período más intereses devengados a ese momento. Ver Nota 4
Las inversiones no corrientes en sociedades donde no se ejerce el control, se valúan al costo Ver Nota 8
</t>
    </r>
  </si>
  <si>
    <t>i.     En el período anterior los valores de origen de los bienes de uso y sus depreciaciones acumuladas existentes al inicio del ejercicio se encontraban revaluados de acuerdo a lo establecido en la Ley Nº 125/91, y la Ley N.º 2421/04 considerando los coeficientes de actualización anual suministrados a tal efecto por el Ministerio de Hacienda. En el periodo actual no se revaluarán solo se depreciarán de acuerdo a lo establecido en la Ley N.º 6.380/19 considerando los coeficientes de actualización anual suministrados a tal efecto por el Ministerio de Hacienda.”. El Poder Ejecutivo podrá establecer el revalúo obligatorio de los bienes del activo fijo, cuando la variación del Índice de Precios al Consumo determinado por el BCP alcance al menos 20% (veinte por ciento), acumulado desde el ejercicio en el cual se haya dispuesto el último ajuste por revalúo. El reconocimiento del revalúo obligatorio establecido por el Poder Ejecutivo formará parte de una reserva patrimonial cuyo único destino podrá ser la capitalización; al 31 de diciembre de 2020 el IPC acumulado ascendió a 2,2%, por lo cual no se aplicó el revalúo sobre dichos bienes.</t>
  </si>
  <si>
    <t>ii.    Los bienes incorporados en el ejercicio se hallan registrados por su valor de adquisición; la depreciación de los mismos se computan al año siguiente de su adquisición.</t>
  </si>
  <si>
    <t>CODEUDORES</t>
  </si>
  <si>
    <t xml:space="preserve">VISION BANCO                                                </t>
  </si>
  <si>
    <t>Nota 25 – Ingresos</t>
  </si>
  <si>
    <t>510406750200001</t>
  </si>
  <si>
    <t>510406750200099</t>
  </si>
  <si>
    <t>SALDOS</t>
  </si>
  <si>
    <t>Saldo al Inicio Ejercicio 2021</t>
  </si>
  <si>
    <t>Resultados Acumulados</t>
  </si>
  <si>
    <t>Total  Corriente</t>
  </si>
  <si>
    <t>0.15.0.10.257.0.02.088.99</t>
  </si>
  <si>
    <t>0.24.0.10.244.0.01.008.99</t>
  </si>
  <si>
    <t>0.24.0.40.260.0.02.150.99</t>
  </si>
  <si>
    <t>Aime a Recuperar</t>
  </si>
  <si>
    <t>Iva - Debito Fiscal 5%</t>
  </si>
  <si>
    <t>Fmvv a Devolver</t>
  </si>
  <si>
    <t>El 17 de Noviembre del 2020, ante la Escribana Maria Teresa Lopez de Aponte, por Escritura Pública Nº 115, se realizó la protocolización del Acta de Asamblea Extraordinaria Nº 39 de fecha 07 de septiembre de 2020 para la Modificación de Estatutos Sociales y el consiguiente aumento del Capital Social a Gs. 750.000.000.000 y del Acuerdo Definitivo de Fusión por Absorción entre Credicentro S.A.E.C.A. (entidad absorbente) y Pasfín S.A.E.C.A. y LCR S.A.E.C.A. (entidades absorbidas). La mencionada protocolización fue inscripta en el Registro Público de Comercio bajo el Nº 4, folio 63, en fecha 7 de diciembre de 2020.</t>
  </si>
  <si>
    <t>El Goodwill o fondo de comercio, constituye un intangible  que se registra a su valor razonable a la fecha de la adquisición.</t>
  </si>
  <si>
    <t>A los efectos de la determinación del monto recuperable, anualmente se efectúa una evaluación del mismo sobre la base de los flujos netos descontados.  En caso que dichos flujos descontados superen el valor contable se procederá al registro de la correspondiente desvalorización del Goodwill.</t>
  </si>
  <si>
    <t>Las estimaciones sobre los flujos de fondos netos son realizadas por la Gerencia sobre la base de las mejores estimaciones disponibles al momento de la preparación de los presentes estados financieros.  Tal como lo establece la NIF 13 emitida por el Consejo de Contadores Públicos del Paraguay, el Goodwill no se amortiza, sino se afecta a resultados por su deterioro según la NIF 18.</t>
  </si>
  <si>
    <t>Corriente</t>
  </si>
  <si>
    <t>No Corriente</t>
  </si>
  <si>
    <t>0.11.1.20.109.1.04.037.01</t>
  </si>
  <si>
    <t>0.11.1.20.109.1.04.038.99</t>
  </si>
  <si>
    <t>0.11.1.20.109.1.04.444.01</t>
  </si>
  <si>
    <t>0.15.0.10.257.0.02.076.99</t>
  </si>
  <si>
    <t>0.15.0.10.257.0.02.153.99</t>
  </si>
  <si>
    <t>0.15.0.10.257.0.02.154.99</t>
  </si>
  <si>
    <t>0.16.0.80.347.0.94.001.01</t>
  </si>
  <si>
    <t>0.22.2.60.268.2.04.002.99</t>
  </si>
  <si>
    <t>0.22.4.60.268.4.04.002.99</t>
  </si>
  <si>
    <t>0.22.2.80.224.2.82.002.99</t>
  </si>
  <si>
    <t>0.22.4.80.224.4.82.002.99</t>
  </si>
  <si>
    <t>0.22.2.80.224.2.92.002.99</t>
  </si>
  <si>
    <t>0.22.4.80.224.4.92.002.99</t>
  </si>
  <si>
    <t>0.24.0.40.260.0.02.052.01</t>
  </si>
  <si>
    <t>0.24.0.40.260.0.02.939.01</t>
  </si>
  <si>
    <t>0.61.0.10.702.0.02.008.01</t>
  </si>
  <si>
    <t>0.61.0.60.766.0.07.000.99</t>
  </si>
  <si>
    <t>0.62.0.10.806.0.02.008.98</t>
  </si>
  <si>
    <t>0.64.0.10.832.0.01.010.99</t>
  </si>
  <si>
    <t>Fielco Cta. 37345004 Western Union</t>
  </si>
  <si>
    <t>Sudameris Bank Usd Cta.Cte 3644093</t>
  </si>
  <si>
    <t>Citibank Cta Cte Usd 198775037</t>
  </si>
  <si>
    <t>Vhv a Recuperar</t>
  </si>
  <si>
    <t>Comisiones Boca Cobranza Netel</t>
  </si>
  <si>
    <t>Comisiones Boca Cobranza Pronet</t>
  </si>
  <si>
    <t>Productos Financieros Documentados - Residentes</t>
  </si>
  <si>
    <t>Plasticos Tarjetas de Credito - Diferidos</t>
  </si>
  <si>
    <t>Sobrantes de Caja Usd</t>
  </si>
  <si>
    <t>Pago a Proveedores Lcr/Pasfin Usd</t>
  </si>
  <si>
    <t>Productos Financieros Devengados</t>
  </si>
  <si>
    <t>Cred.Vig. X Inter.Financ.-Sector No Financ.-No Resid.</t>
  </si>
  <si>
    <t>Ingresos por Compra de Cartera</t>
  </si>
  <si>
    <t>Bajas o a ajustes depreciaciones acumuladas</t>
  </si>
  <si>
    <t>Bajas o ajustes</t>
  </si>
  <si>
    <t>Total de Egresos</t>
  </si>
  <si>
    <t>TRANSACCIONES</t>
  </si>
  <si>
    <t>Ventas Netas (Cobro Neto)</t>
  </si>
  <si>
    <t>Pago a Proveedores</t>
  </si>
  <si>
    <t>Efectivo Generado por las operaciones</t>
  </si>
  <si>
    <t>Otros ingresos y (egresos) - neto</t>
  </si>
  <si>
    <t>Pagos de impuesto a la renta</t>
  </si>
  <si>
    <t>Incremento de préstamos</t>
  </si>
  <si>
    <t>Aportes de capital recibidos</t>
  </si>
  <si>
    <t>Efecto estimado de la diferencia de cambio sobre el saldo de efectivo</t>
  </si>
  <si>
    <t>Efectivo al final del ejercicio</t>
  </si>
  <si>
    <t>Las notas 1 a 40 que se acompañan forman parte integrante de estos estados.</t>
  </si>
  <si>
    <t xml:space="preserve">Representante </t>
  </si>
  <si>
    <t>Incremento/Disminución de Bienes de Uso</t>
  </si>
  <si>
    <t>Incremento/Disminución de Inversiones</t>
  </si>
  <si>
    <t xml:space="preserve">Vcdo. De 01 a 30 días </t>
  </si>
  <si>
    <t xml:space="preserve">Vcdo. De 31 a 60 días </t>
  </si>
  <si>
    <t xml:space="preserve">Vcdo. De 61 a 90 días </t>
  </si>
  <si>
    <t xml:space="preserve">Vcdo. De 91 a 150 días </t>
  </si>
  <si>
    <t xml:space="preserve">Vcdo. De 151 a 180 días </t>
  </si>
  <si>
    <t xml:space="preserve">Vcdo. De 181 a 270 días </t>
  </si>
  <si>
    <t>Vcdo. Mayor a 270</t>
  </si>
  <si>
    <t>VIGENTE</t>
  </si>
  <si>
    <t>DESCRIPCION</t>
  </si>
  <si>
    <t>310204040100599</t>
  </si>
  <si>
    <t>310204040100699</t>
  </si>
  <si>
    <t>310504160100099</t>
  </si>
  <si>
    <t>Total de Ingresos</t>
  </si>
  <si>
    <t>310504160100299</t>
  </si>
  <si>
    <t>Préstamos Otros a largo plazo</t>
  </si>
  <si>
    <t>e) Reservas de Revaluo Tecnico</t>
  </si>
  <si>
    <t>0.11.1.20.109.1.04.037.99</t>
  </si>
  <si>
    <t>0.11.1.20.109.1.04.444.99</t>
  </si>
  <si>
    <t>0.14.7.10.169.7.02.003.01</t>
  </si>
  <si>
    <t>0.15.0.10.245.0.04.010.99</t>
  </si>
  <si>
    <t>0.15.0.10.251.0.02.000.99</t>
  </si>
  <si>
    <t>0.15.0.10.257.0.02.046.99</t>
  </si>
  <si>
    <t>0.15.0.10.257.0.02.048.99</t>
  </si>
  <si>
    <t>0.15.0.10.257.0.02.049.99</t>
  </si>
  <si>
    <t>0.15.0.10.257.0.02.101.99</t>
  </si>
  <si>
    <t>0.15.0.10.257.0.02.102.99</t>
  </si>
  <si>
    <t>0.15.0.10.257.0.02.106.99</t>
  </si>
  <si>
    <t>0.15.0.10.257.0.02.107.99</t>
  </si>
  <si>
    <t>0.15.0.10.257.0.02.110.01</t>
  </si>
  <si>
    <t>0.15.0.10.257.0.02.300.01</t>
  </si>
  <si>
    <t>0.15.0.10.257.0.02.300.99</t>
  </si>
  <si>
    <t>0.16.0.10.265.0.04.000.99</t>
  </si>
  <si>
    <t>0.22.2.60.268.2.04.002.01</t>
  </si>
  <si>
    <t>0.22.3.60.268.3.04.002.01</t>
  </si>
  <si>
    <t>0.22.3.60.268.3.04.002.99</t>
  </si>
  <si>
    <t>0.22.2.80.224.2.82.002.01</t>
  </si>
  <si>
    <t>0.22.3.80.224.3.82.002.01</t>
  </si>
  <si>
    <t>0.22.3.80.224.3.82.002.99</t>
  </si>
  <si>
    <t>0.22.2.80.224.2.92.002.01</t>
  </si>
  <si>
    <t>0.22.3.80.224.3.92.002.01</t>
  </si>
  <si>
    <t>0.24.0.40.258.0.02.022.99</t>
  </si>
  <si>
    <t>0.24.0.40.260.0.02.937.01</t>
  </si>
  <si>
    <t>Fielco Cta. 37345003 Ah Gs. Proveedores</t>
  </si>
  <si>
    <t>Sudameris Bank Gs Cta.Cte 3644093</t>
  </si>
  <si>
    <t>Citibank Cta Cte Gs 0198775029</t>
  </si>
  <si>
    <t>Anticipo Impuesto a la Renta</t>
  </si>
  <si>
    <t>Venta a Plazo de Bienes Muebles</t>
  </si>
  <si>
    <t>Proyecto Mastercard Gs</t>
  </si>
  <si>
    <t>A Recuperar Grupo Vazquez - Th</t>
  </si>
  <si>
    <t>A Recuperar Aime - Th</t>
  </si>
  <si>
    <t>A Recuperar Cbs ¿ Th</t>
  </si>
  <si>
    <t>A Recuperar Ste - Th</t>
  </si>
  <si>
    <t>A Recuperar Itti - Th</t>
  </si>
  <si>
    <t>A Recuperar Wepa - Th</t>
  </si>
  <si>
    <t>A Recuperar Itti Usd - Th</t>
  </si>
  <si>
    <t>A Recuperar Wepa</t>
  </si>
  <si>
    <t>Prest. con Recursos Administrados</t>
  </si>
  <si>
    <t>Basa Cta. Ah. 10155002066 - Usd</t>
  </si>
  <si>
    <t>Cajero Gs Fielcorresponsal a Pagar</t>
  </si>
  <si>
    <t>0.14.3.10.173.3.04.000.99</t>
  </si>
  <si>
    <t>0.14.1.80.225.1.82.000.99</t>
  </si>
  <si>
    <t>0.14.1.80.225.1.94.000.99</t>
  </si>
  <si>
    <t>0.16.0.30.275.0.02.000.99</t>
  </si>
  <si>
    <t>Prestamos Al Personal -Menores de 60 Dias</t>
  </si>
  <si>
    <t>Creditos Morosos  No Reaj, -Residentes</t>
  </si>
  <si>
    <t>520106520210599</t>
  </si>
  <si>
    <t>520106540200401</t>
  </si>
  <si>
    <t>520406800200001</t>
  </si>
  <si>
    <t>520406800200099</t>
  </si>
  <si>
    <t>310404140100099</t>
  </si>
  <si>
    <t>VENCIDA</t>
  </si>
  <si>
    <t>EN GESTION</t>
  </si>
  <si>
    <t>MOROSO</t>
  </si>
  <si>
    <t>ESTADO DE FLUJOS DE EFECTIVO</t>
  </si>
  <si>
    <t>BALANCE GENERAL</t>
  </si>
  <si>
    <t>Distribución de dividendos s/Acta de Asamblea Ordinaria N°43 de fecha 28 de junio de 2021</t>
  </si>
  <si>
    <t>0.11.1.20.109.1.04.099.01</t>
  </si>
  <si>
    <t>0.11.1.20.109.1.04.099.99</t>
  </si>
  <si>
    <t>Fielco Gs Rendidora Cta. 96911238</t>
  </si>
  <si>
    <t>0.14.5.10.351.5.02.000.01</t>
  </si>
  <si>
    <t>Fmvv a Recuperar Gs</t>
  </si>
  <si>
    <t>0.15.0.10.257.0.02.113.99</t>
  </si>
  <si>
    <t>Gastos Judiicales a Recuperar</t>
  </si>
  <si>
    <t>Cbs a Recuperar Usd</t>
  </si>
  <si>
    <t>0.16.0.10.269.0.02.000.99</t>
  </si>
  <si>
    <t>Creditos en Gestion No Reajustables -Residentes</t>
  </si>
  <si>
    <t>0.24.0.40.260.0.02.154.01</t>
  </si>
  <si>
    <t>Grupo Vazquez a Devolver</t>
  </si>
  <si>
    <t>0.24.0.40.260.0.02.155.99</t>
  </si>
  <si>
    <t>Cbs a Devolver</t>
  </si>
  <si>
    <t>0.24.0.40.260.0.02.889.99</t>
  </si>
  <si>
    <t>Aime a Devolver - Gs</t>
  </si>
  <si>
    <t>0.64.0.10.832.0.01.016.99</t>
  </si>
  <si>
    <t>Ganancia por Venta de Bienes Adjudicados</t>
  </si>
  <si>
    <t>0.73.0.10.771.0.44.085.99</t>
  </si>
  <si>
    <t>Perdida por Compra de Cartera</t>
  </si>
  <si>
    <t xml:space="preserve">El 11 de agosto de 2021, ante la Escribana Maria Teresa Lopez de Aponte, por Escritura Pública Nº 107, se realizó la protocolización de una escritura complementaria a la escritura aludida precedente, del cual se tomó nota en la Dirección General de los Registros Públicos en fecha 19/10/2021 </t>
  </si>
  <si>
    <t>INCOFIN CVSO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</si>
  <si>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 en atención a que la corrección monetaria no constituye una práctica contable obligatoria en el Paraguay. 
</t>
  </si>
  <si>
    <t>111201090402699</t>
  </si>
  <si>
    <t>111201090403799</t>
  </si>
  <si>
    <t>111201090403899</t>
  </si>
  <si>
    <t>111201090442199</t>
  </si>
  <si>
    <t>111201090442899</t>
  </si>
  <si>
    <t>111201090444401</t>
  </si>
  <si>
    <t>111201090446899</t>
  </si>
  <si>
    <t>147101690200301</t>
  </si>
  <si>
    <t>141101830200201</t>
  </si>
  <si>
    <t>141902319200199</t>
  </si>
  <si>
    <t>150102510200099</t>
  </si>
  <si>
    <t>150102570204599</t>
  </si>
  <si>
    <t>150102570204899</t>
  </si>
  <si>
    <t>150102570206699</t>
  </si>
  <si>
    <t>150102570210701</t>
  </si>
  <si>
    <t>150102570211399</t>
  </si>
  <si>
    <t>150102570215499</t>
  </si>
  <si>
    <t>150102570230099</t>
  </si>
  <si>
    <t>160102650200399</t>
  </si>
  <si>
    <t>160102650400099</t>
  </si>
  <si>
    <t>160102690200099</t>
  </si>
  <si>
    <t>160302750200099</t>
  </si>
  <si>
    <t>190103379200199</t>
  </si>
  <si>
    <t>218801348400099</t>
  </si>
  <si>
    <t>217801348400101</t>
  </si>
  <si>
    <t>218801348400101</t>
  </si>
  <si>
    <t>217801348400199</t>
  </si>
  <si>
    <t>218801348400199</t>
  </si>
  <si>
    <t>223602680400201</t>
  </si>
  <si>
    <t>223802248200201</t>
  </si>
  <si>
    <t>223802249200201</t>
  </si>
  <si>
    <t>240202520100299</t>
  </si>
  <si>
    <t>240402600201599</t>
  </si>
  <si>
    <t>240402600201799</t>
  </si>
  <si>
    <t>240402600202099</t>
  </si>
  <si>
    <t>240402600202499</t>
  </si>
  <si>
    <t>240402600207199</t>
  </si>
  <si>
    <t>240402600209899</t>
  </si>
  <si>
    <t>240402600215599</t>
  </si>
  <si>
    <t>240402600224399</t>
  </si>
  <si>
    <t>240402600288999</t>
  </si>
  <si>
    <t>240402600293901</t>
  </si>
  <si>
    <t>510406751200001</t>
  </si>
  <si>
    <t>520406801200001</t>
  </si>
  <si>
    <t>620108060200898</t>
  </si>
  <si>
    <t>640108280100099</t>
  </si>
  <si>
    <t>640108320101099</t>
  </si>
  <si>
    <t>640108320101699</t>
  </si>
  <si>
    <t>710207210200199</t>
  </si>
  <si>
    <t>730107591800799</t>
  </si>
  <si>
    <t>730107670200399</t>
  </si>
  <si>
    <t>730107691000499</t>
  </si>
  <si>
    <t>730107691000599</t>
  </si>
  <si>
    <t>730107710440499</t>
  </si>
  <si>
    <t>730107710800799</t>
  </si>
  <si>
    <t>730107713000199</t>
  </si>
  <si>
    <t>730107714408599</t>
  </si>
  <si>
    <t>740107930100699</t>
  </si>
  <si>
    <t>31/03/2022</t>
  </si>
  <si>
    <t>0.14.8.10.173.8.10.000.01</t>
  </si>
  <si>
    <t>0.15.0.10.243.0.01.008.99</t>
  </si>
  <si>
    <t>0.15.0.10.257.0.02.011.99</t>
  </si>
  <si>
    <t>0.15.0.10.257.0.02.050.99</t>
  </si>
  <si>
    <t>0.15.0.10.257.0.02.052.99</t>
  </si>
  <si>
    <t>0.15.0.10.257.0.02.053.99</t>
  </si>
  <si>
    <t>0.15.0.10.257.0.02.296.01</t>
  </si>
  <si>
    <t>0.22.3.80.224.3.92.002.99</t>
  </si>
  <si>
    <t>0.24.0.40.258.0.02.010.99</t>
  </si>
  <si>
    <t>0.24.0.40.258.0.02.022.01</t>
  </si>
  <si>
    <t>0.24.0.40.260.0.02.100.01</t>
  </si>
  <si>
    <t>0.24.0.40.260.0.02.940.99</t>
  </si>
  <si>
    <t>0.73.0.10.759.0.18.000.99</t>
  </si>
  <si>
    <t>0.73.0.10.771.0.08.012.99</t>
  </si>
  <si>
    <t>0.73.0.10.771.0.42.001.99</t>
  </si>
  <si>
    <t>0.75.0.10.795.0.08.001.99</t>
  </si>
  <si>
    <t>Gto.Pag.Adel-Publicidad</t>
  </si>
  <si>
    <t>Retencion de Iva Computable</t>
  </si>
  <si>
    <t>Iva Credito-10%</t>
  </si>
  <si>
    <t>Transferencias Bancarias Pend. Gs</t>
  </si>
  <si>
    <t>A Recuperar Kaitel Th Gs</t>
  </si>
  <si>
    <t>Recupero Pend. Ueno-Mastercard</t>
  </si>
  <si>
    <t>A Recuperar Cbs Usd ¿ Th</t>
  </si>
  <si>
    <t>Cbs a Recuperar Gs</t>
  </si>
  <si>
    <t>It Consultores a Devolver Gs</t>
  </si>
  <si>
    <t>Cajero Fielcorresponsal a Pagar Usd</t>
  </si>
  <si>
    <t>Retencion Irf Gs</t>
  </si>
  <si>
    <t>Otras Retribuciones Personales</t>
  </si>
  <si>
    <t>Garantia sobre Prèstamos Financieros</t>
  </si>
  <si>
    <t>SUDAMERIS BANK</t>
  </si>
  <si>
    <t>Garantia sobre Prestamos Financieros</t>
  </si>
  <si>
    <t>COMISIONES</t>
  </si>
  <si>
    <t>INTERES</t>
  </si>
  <si>
    <t>RECUPERO DE GASTOS</t>
  </si>
  <si>
    <t>SERVICIOS PRESTADOS</t>
  </si>
  <si>
    <t>Honorarios</t>
  </si>
  <si>
    <t>150102430100899</t>
  </si>
  <si>
    <t>150102570205099</t>
  </si>
  <si>
    <t>150102570205299</t>
  </si>
  <si>
    <t>150102570205399</t>
  </si>
  <si>
    <t>240402580202201</t>
  </si>
  <si>
    <t>240402600210001</t>
  </si>
  <si>
    <t>240402600294099</t>
  </si>
  <si>
    <t>730107591800099</t>
  </si>
  <si>
    <t>730107710801299</t>
  </si>
  <si>
    <t>730107714200199</t>
  </si>
  <si>
    <t>750107950800199</t>
  </si>
  <si>
    <t>Saldo al Inicio Ejercicio 2022</t>
  </si>
  <si>
    <t>310504200100099</t>
  </si>
  <si>
    <t>mantiene</t>
  </si>
  <si>
    <t>ok</t>
  </si>
  <si>
    <t xml:space="preserve">Moneda Extranjera - U$S                                     </t>
  </si>
  <si>
    <t xml:space="preserve">B.N.F. Cce Cta.Nº819127/3 (Gs.)                             </t>
  </si>
  <si>
    <t>Ueno Salario Cta. Cte. 96115500 Usd</t>
  </si>
  <si>
    <t>Ueno Salario Cta. Cte. 96915015 Gs</t>
  </si>
  <si>
    <t>Banco Regional Usd Cta.8220641 Ahorro</t>
  </si>
  <si>
    <t>Gastos Diferidos – Emision</t>
  </si>
  <si>
    <t xml:space="preserve">Deudores Varios Bienes a Integrar                           </t>
  </si>
  <si>
    <t>Embargos a Recuperar Judicial</t>
  </si>
  <si>
    <t xml:space="preserve">Operaciones a Liquidar Pronet-Cobros de Prestamos           </t>
  </si>
  <si>
    <t>Grupo Vazquez a Recup Gs</t>
  </si>
  <si>
    <t>A Recuperar Cbs – Th</t>
  </si>
  <si>
    <t xml:space="preserve">Suc. y Agencias </t>
  </si>
  <si>
    <t xml:space="preserve">Franq. Luque                                                </t>
  </si>
  <si>
    <t xml:space="preserve">Suc. y Agencias                   </t>
  </si>
  <si>
    <t xml:space="preserve">Equipos de Seguridad                                        </t>
  </si>
  <si>
    <t xml:space="preserve">Depreciacion Acumulada Equipos de Seguridad                 </t>
  </si>
  <si>
    <t xml:space="preserve">Depreciacion Acumulada Flota de Vehiculos                   </t>
  </si>
  <si>
    <t>(Amortizaciones Acumuladas – Sistemas)</t>
  </si>
  <si>
    <t>(Dep.Acumulada – Software)</t>
  </si>
  <si>
    <t xml:space="preserve">Dividendos a Pagar                                          </t>
  </si>
  <si>
    <t xml:space="preserve">Sobrante de Caja Gs.                                        </t>
  </si>
  <si>
    <t xml:space="preserve">Retencion Cuotas Prestamos - Salarios                       </t>
  </si>
  <si>
    <t>Embargos en Curso</t>
  </si>
  <si>
    <t>Emision Cheques Pendientes de Cobros</t>
  </si>
  <si>
    <t>Cuenta a Pagar Narah S.A.</t>
  </si>
  <si>
    <t>Operaciones a Cancelar Tesoreria – Usd</t>
  </si>
  <si>
    <t>Fondo Fijo a Devolver Cbs</t>
  </si>
  <si>
    <t>Operaciones a Cancelar – Asociaciones Gs.</t>
  </si>
  <si>
    <t xml:space="preserve">Aportes No Capitalizados                                    </t>
  </si>
  <si>
    <t xml:space="preserve">Disponibilidades - Residentes                               </t>
  </si>
  <si>
    <t xml:space="preserve">Gestion de Cobranza Prestamos                               </t>
  </si>
  <si>
    <t>Ganacia por Venta de Activo Intangible</t>
  </si>
  <si>
    <t xml:space="preserve">Aguinaldos Administrativos                                  </t>
  </si>
  <si>
    <t xml:space="preserve">Comisiones Pagadas (Varios)                                 </t>
  </si>
  <si>
    <t xml:space="preserve">Aporte Patronal Ips                                         </t>
  </si>
  <si>
    <t xml:space="preserve">Seguros Pagados Varios                                      </t>
  </si>
  <si>
    <t xml:space="preserve">Reparacion y Mantenimiento de Vehiculos                     </t>
  </si>
  <si>
    <t xml:space="preserve">Telefonia Celular                                           </t>
  </si>
  <si>
    <t xml:space="preserve">Servicios de Internet                                       </t>
  </si>
  <si>
    <t xml:space="preserve">Gastos en Procesos Judiciales                               </t>
  </si>
  <si>
    <t>Perdida Embargo Juducial Gnd</t>
  </si>
  <si>
    <t xml:space="preserve">Perdidas Extraordinarias                                    </t>
  </si>
  <si>
    <t>111201090401799</t>
  </si>
  <si>
    <t>111201090402101</t>
  </si>
  <si>
    <t>111201090404499</t>
  </si>
  <si>
    <t>111201090405601</t>
  </si>
  <si>
    <t>111201090410101</t>
  </si>
  <si>
    <t>0.11.1.20.109.1.04.101.01</t>
  </si>
  <si>
    <t>111201090410199</t>
  </si>
  <si>
    <t>0.11.1.20.109.1.04.101.99</t>
  </si>
  <si>
    <t>111201090447301</t>
  </si>
  <si>
    <t>0.11.1.20.109.1.04.473.01</t>
  </si>
  <si>
    <t>137101310400099</t>
  </si>
  <si>
    <t>137801618200099</t>
  </si>
  <si>
    <t>145101690200001</t>
  </si>
  <si>
    <t>148101690200001</t>
  </si>
  <si>
    <t>142101690200099</t>
  </si>
  <si>
    <t>143101690200099</t>
  </si>
  <si>
    <t>141101730200099</t>
  </si>
  <si>
    <t>0.14.1.10.173.1.02.000.99</t>
  </si>
  <si>
    <t>142101730200099</t>
  </si>
  <si>
    <t>143101730200099</t>
  </si>
  <si>
    <t>144101730200099</t>
  </si>
  <si>
    <t>145101730200099</t>
  </si>
  <si>
    <t>144101730400099</t>
  </si>
  <si>
    <t>146103510200001</t>
  </si>
  <si>
    <t>148104050100001</t>
  </si>
  <si>
    <t>0.14.8.10.405.8.01.000.01</t>
  </si>
  <si>
    <t>146802258200001</t>
  </si>
  <si>
    <t>141802258200099</t>
  </si>
  <si>
    <t>142802258200099</t>
  </si>
  <si>
    <t>144802258200099</t>
  </si>
  <si>
    <t>146802259400001</t>
  </si>
  <si>
    <t>141802259400099</t>
  </si>
  <si>
    <t>142802259400099</t>
  </si>
  <si>
    <t>142902319200199</t>
  </si>
  <si>
    <t>145902319200199</t>
  </si>
  <si>
    <t>150102410200801</t>
  </si>
  <si>
    <t>150102410200899</t>
  </si>
  <si>
    <t>150102410201599</t>
  </si>
  <si>
    <t>150102430102399</t>
  </si>
  <si>
    <t>150102470200199</t>
  </si>
  <si>
    <t>150102470200299</t>
  </si>
  <si>
    <t>150102470200399</t>
  </si>
  <si>
    <t>150102470200499</t>
  </si>
  <si>
    <t>150102470200599</t>
  </si>
  <si>
    <t>150102470200899</t>
  </si>
  <si>
    <t>150102470305899</t>
  </si>
  <si>
    <t>150102530200501</t>
  </si>
  <si>
    <t>150102570203299</t>
  </si>
  <si>
    <t>150102570203799</t>
  </si>
  <si>
    <t>150102570203999</t>
  </si>
  <si>
    <t>150102570204499</t>
  </si>
  <si>
    <t>150102570204999</t>
  </si>
  <si>
    <t>150102570205499</t>
  </si>
  <si>
    <t>0.15.0.10.257.0.02.054.99</t>
  </si>
  <si>
    <t>150102570207199</t>
  </si>
  <si>
    <t>150102570208299</t>
  </si>
  <si>
    <t>150102570208899</t>
  </si>
  <si>
    <t>150102570210199</t>
  </si>
  <si>
    <t>150102570210299</t>
  </si>
  <si>
    <t>150102570210699</t>
  </si>
  <si>
    <t>150102570210799</t>
  </si>
  <si>
    <t>150102570211001</t>
  </si>
  <si>
    <t>150102570215399</t>
  </si>
  <si>
    <t>150102570226899</t>
  </si>
  <si>
    <t>150102570229699</t>
  </si>
  <si>
    <t>150102570400101</t>
  </si>
  <si>
    <t>150102570400199</t>
  </si>
  <si>
    <t>150102570400201</t>
  </si>
  <si>
    <t>150102570400299</t>
  </si>
  <si>
    <t>150102570400399</t>
  </si>
  <si>
    <t>150102570400499</t>
  </si>
  <si>
    <t>150102570400501</t>
  </si>
  <si>
    <t>150102570400599</t>
  </si>
  <si>
    <t>150102570400601</t>
  </si>
  <si>
    <t>150102570400699</t>
  </si>
  <si>
    <t>150102570400701</t>
  </si>
  <si>
    <t>150102570400799</t>
  </si>
  <si>
    <t>150102570400801</t>
  </si>
  <si>
    <t>150102570400899</t>
  </si>
  <si>
    <t>150102570400901</t>
  </si>
  <si>
    <t>150102570400999</t>
  </si>
  <si>
    <t>150102570401099</t>
  </si>
  <si>
    <t>150102570401101</t>
  </si>
  <si>
    <t>150102570401199</t>
  </si>
  <si>
    <t>150102570401399</t>
  </si>
  <si>
    <t>150102570401401</t>
  </si>
  <si>
    <t>150102570401499</t>
  </si>
  <si>
    <t>150102570401501</t>
  </si>
  <si>
    <t>150102570401599</t>
  </si>
  <si>
    <t>150102570401601</t>
  </si>
  <si>
    <t>150102570401699</t>
  </si>
  <si>
    <t>150102570401799</t>
  </si>
  <si>
    <t>150102570401801</t>
  </si>
  <si>
    <t>150102570401899</t>
  </si>
  <si>
    <t>150102570401901</t>
  </si>
  <si>
    <t>150102570401999</t>
  </si>
  <si>
    <t>150102570402001</t>
  </si>
  <si>
    <t>150102570402099</t>
  </si>
  <si>
    <t>150102570402101</t>
  </si>
  <si>
    <t>150102570402199</t>
  </si>
  <si>
    <t>150102570402299</t>
  </si>
  <si>
    <t>150102570402301</t>
  </si>
  <si>
    <t>150102570402399</t>
  </si>
  <si>
    <t>150102570402499</t>
  </si>
  <si>
    <t>150102570402599</t>
  </si>
  <si>
    <t>150102570402699</t>
  </si>
  <si>
    <t>150102570402799</t>
  </si>
  <si>
    <t>150102570402899</t>
  </si>
  <si>
    <t>150102570402999</t>
  </si>
  <si>
    <t>150102570403001</t>
  </si>
  <si>
    <t>150102570403099</t>
  </si>
  <si>
    <t>150102570403199</t>
  </si>
  <si>
    <t>150102570403299</t>
  </si>
  <si>
    <t>150102570403301</t>
  </si>
  <si>
    <t>150102570403399</t>
  </si>
  <si>
    <t>150102570403401</t>
  </si>
  <si>
    <t>150102570403499</t>
  </si>
  <si>
    <t>150102570403501</t>
  </si>
  <si>
    <t>150102570403599</t>
  </si>
  <si>
    <t>150102570403799</t>
  </si>
  <si>
    <t>0.15.0.10.257.0.04.037.99</t>
  </si>
  <si>
    <t>150102570409901</t>
  </si>
  <si>
    <t>150102570409999</t>
  </si>
  <si>
    <t>160102690200101</t>
  </si>
  <si>
    <t>160102690200399</t>
  </si>
  <si>
    <t>160802798200101</t>
  </si>
  <si>
    <t>180103199200199</t>
  </si>
  <si>
    <t>215403900200001</t>
  </si>
  <si>
    <t>215403900300099</t>
  </si>
  <si>
    <t>0.21.5.40.390.5.03.000.99</t>
  </si>
  <si>
    <t>215801348200101</t>
  </si>
  <si>
    <t>215801348400199</t>
  </si>
  <si>
    <t>0.21.5.80.134.5.84.001.99</t>
  </si>
  <si>
    <t>215801349200101</t>
  </si>
  <si>
    <t>227602680400101</t>
  </si>
  <si>
    <t>222602680400201</t>
  </si>
  <si>
    <t>226602680400201</t>
  </si>
  <si>
    <t>223602680400299</t>
  </si>
  <si>
    <t>224602680400299</t>
  </si>
  <si>
    <t>222802248200201</t>
  </si>
  <si>
    <t>226802248200201</t>
  </si>
  <si>
    <t>223802248200299</t>
  </si>
  <si>
    <t>224802248200299</t>
  </si>
  <si>
    <t>222802249200201</t>
  </si>
  <si>
    <t>226802249200201</t>
  </si>
  <si>
    <t>223802249200299</t>
  </si>
  <si>
    <t>224802249200299</t>
  </si>
  <si>
    <t>240102420100099</t>
  </si>
  <si>
    <t>240102420100199</t>
  </si>
  <si>
    <t>240102420100399</t>
  </si>
  <si>
    <t>240102420100499</t>
  </si>
  <si>
    <t>240102420100799</t>
  </si>
  <si>
    <t>240102440100099</t>
  </si>
  <si>
    <t>240102440100199</t>
  </si>
  <si>
    <t>240102440100399</t>
  </si>
  <si>
    <t>240102440100599</t>
  </si>
  <si>
    <t>240102440100899</t>
  </si>
  <si>
    <t>240402580202299</t>
  </si>
  <si>
    <t>240402580298199</t>
  </si>
  <si>
    <t>240402600201399</t>
  </si>
  <si>
    <t>240402600205201</t>
  </si>
  <si>
    <t>240402600206299</t>
  </si>
  <si>
    <t>240402600206799</t>
  </si>
  <si>
    <t>240402600207601</t>
  </si>
  <si>
    <t>240402600207699</t>
  </si>
  <si>
    <t>240402600208199</t>
  </si>
  <si>
    <t>0.24.0.40.260.0.02.081.99</t>
  </si>
  <si>
    <t>240402600208299</t>
  </si>
  <si>
    <t>0.24.0.40.260.0.02.082.99</t>
  </si>
  <si>
    <t>240402600211199</t>
  </si>
  <si>
    <t>0.24.0.40.260.0.02.111.99</t>
  </si>
  <si>
    <t>240402600215099</t>
  </si>
  <si>
    <t>240402600215399</t>
  </si>
  <si>
    <t>0.24.0.40.260.0.02.153.99</t>
  </si>
  <si>
    <t>240402600219199</t>
  </si>
  <si>
    <t>240402600219201</t>
  </si>
  <si>
    <t>240402600223199</t>
  </si>
  <si>
    <t>240402600224001</t>
  </si>
  <si>
    <t>240402600293701</t>
  </si>
  <si>
    <t>240402600293799</t>
  </si>
  <si>
    <t>250102720100299</t>
  </si>
  <si>
    <t>250102720100699</t>
  </si>
  <si>
    <t>250102720101099</t>
  </si>
  <si>
    <t>640108320102499</t>
  </si>
  <si>
    <t>0.64.0.10.832.0.01.024.99</t>
  </si>
  <si>
    <t>730107590400399</t>
  </si>
  <si>
    <t>730107691000699</t>
  </si>
  <si>
    <t>730107710440299</t>
  </si>
  <si>
    <t>730107713001199</t>
  </si>
  <si>
    <t>740107930101899</t>
  </si>
  <si>
    <t>0.74.0.10.793.0.01.018.99</t>
  </si>
  <si>
    <t>TRAMO</t>
  </si>
  <si>
    <t>DEUDA TOTAL GS.</t>
  </si>
  <si>
    <t>Total Cartera</t>
  </si>
  <si>
    <t>SE HACE A PARTE CON LA PLANILLA  DE INVENTARIO</t>
  </si>
  <si>
    <t>nota 5</t>
  </si>
  <si>
    <t>No corriente</t>
  </si>
  <si>
    <t>PREVISIONES CORRIENTES</t>
  </si>
  <si>
    <t>PREVISIONES NO CORRIENTES</t>
  </si>
  <si>
    <t>BANCOP</t>
  </si>
  <si>
    <t>Distribución de utilidades s/Acta de Asamblea N°43 del 28 de junio de 2021</t>
  </si>
  <si>
    <t>Saldo al 30 de Junio de 2021</t>
  </si>
  <si>
    <t>0.14.8.10.443.8.02.000.99</t>
  </si>
  <si>
    <t>0.15.0.10.257.0.02.157.99</t>
  </si>
  <si>
    <t>0.15.0.10.257.0.02.301.99</t>
  </si>
  <si>
    <t>0.15.0.10.257.0.02.303.99</t>
  </si>
  <si>
    <t>0.22.4.60.268.4.04.002.01</t>
  </si>
  <si>
    <t>0.22.4.80.224.4.82.002.01</t>
  </si>
  <si>
    <t>0.22.4.80.224.4.92.002.01</t>
  </si>
  <si>
    <t>0.24.0.40.260.0.02.154.99</t>
  </si>
  <si>
    <t>0.74.0.10.793.0.01.016.99</t>
  </si>
  <si>
    <t>Produc.por Colocac.Medida Excepcional - Mas de 1080 Dias</t>
  </si>
  <si>
    <t>Cobro Boca Wepa</t>
  </si>
  <si>
    <t>Operaciones a Regularizar Fondos</t>
  </si>
  <si>
    <t>Perdida por Venta de Bienes Adjudicados</t>
  </si>
  <si>
    <t>ITTI S.A.E.C.A.</t>
  </si>
  <si>
    <t>80028355-4</t>
  </si>
  <si>
    <t>La firma tiene por Objeto Principal: Holding Fintech y Objeto Secundario: La sociedad tendrá por objeto realizar las operaciones que más adelante se especifican, sea por cuenta propia o por terceros o asociadas a terceros, dentro o fuera del país, sin que ello implique limitación a sus actividades: servicios y mandatos, mediante el desarrollo de toda clase de representaciones, comisiones, inversiones, consignaciones y asesoramiento en administración de negocios y empresas, realizar inversiones en valores mobiliarios vinculados con sus operaciones y administrar los mismos; cumplir encargos fiduciarios; financiar la compraventa de cualquier género comercial lícito; otorgar anticipos sobre créditos provenientes de ventas a plazo, asumir sus riesgos, mediante la compra de facturas, créditos, hipotecas, bonos, valores y documentos en general; gestionar su cobro y prestar asistencia técnica administrativa; comercialización y/o administración, promoción de compras o ventas de mercaderías, productos, de sorteos y/o anticipos y/o créditos recíprocos o similares; realizar toda actividad inmobiliaria mediante la compraventa, permuta, fraccionamiento, loteo construcción, administración y explotación de toda clase de inmuebles urbanos, rurales y condominios; asimismo podrá realizar inversiones, compraventa de debentures y toda clase de valores mobiliarios y papeles o documentos de créditos bajo cualquiera de los sistemas o modalidades creados o a crearse; contraer préstamos o realizar inversiones con particulares, entidades financieras, bancarias oficiales, privadas, mixtas del país o del extranjero con o sin garantías. Dar avales y fianzas. Efectuar operaciones en bolsa, compraventa de títulos, acciones y otros valores, actuar como agente corresponsal de entidades financieras, cambiarias, compañías de seguros y/o reaseguros; y además cualquier clase de actividades mercantiles o industriales; librar, tomar, endosar, descontar, emitir, vender, negociar de cualquier manera cheques, letras de cambio, giros, facturas, valores, acciones, certificados de inversiones, títulos, pagarés, certificados de depósito y demás papeles de comercio, aceptar y desempeñar toda clase de mandatos, financiar operaciones con o sin garantías, sean hipotecarias y/o prendarias o cualquier otra garantía y administrar bienes de terceros, efectuar y recibir aportes e inversiones con otras o de otras sociedades, empresas o con particulares, invertir de cualquier manera en ellas y encargarse de su administración y liquidación; realizar gestiones de negocios y administración de bienes, de capitales, y de empresas en general, aceptación de mandatos de cargo de fideicomisos de albaceas; préstamos en moneda nacional y/o extranjera con o sin intereses, financiamiento en general de todo tipo de créditos, quirografarios o garantizados con cualquiera de las garantías o seguridades previstas en la legislación; cubrir y/o asumir riesgos sobre bienes y/o valores de terceros: la sociedad podrá emitir títulos valores físicos o desmaterializados, sean de renta fija o variable, para su colocación en el mercado a través de oferta pública, en cuyo caso podrán ser negociados a través de 1a Bolsa de Valores y Productos de Asunción S.A. u otras entidades que se llegaren a crear, previa autorización de la Comisión Nacional de Valores o de otras autoridades administrativas competentes, y de conformidad a las leyes que regulan la materia. Sin perjuicio de lo expuesto, la sociedad queda facultada a realizar los actos u operaciones que más convengan a sus intereses, sin otras limitaciones que las legales, siendo la presente enumeración meramente enunciativa y no limitativa</t>
  </si>
  <si>
    <t>Bienes Adjudicados Muebles en el Pais</t>
  </si>
  <si>
    <t>Itti a Devolver Gs</t>
  </si>
  <si>
    <t>0.17.0.10.293.0.02.000.99</t>
  </si>
  <si>
    <t>INT Y A DEV</t>
  </si>
  <si>
    <t>OK</t>
  </si>
  <si>
    <t>29/12/2022</t>
  </si>
  <si>
    <t>0.15.0.10.257.0.02.114.99</t>
  </si>
  <si>
    <t>0.15.0.10.257.0.02.305.99</t>
  </si>
  <si>
    <t>0.15.0.10.257.0.02.311.01</t>
  </si>
  <si>
    <t>0.16.0.80.347.0.82.000.01</t>
  </si>
  <si>
    <t>0.17.0.20.295.0.04.026.99</t>
  </si>
  <si>
    <t>0.24.0.40.260.0.02.888.01</t>
  </si>
  <si>
    <t>0.24.0.40.260.0.02.890.99</t>
  </si>
  <si>
    <t>0.24.0.40.260.0.02.891.99</t>
  </si>
  <si>
    <t>0.24.0.40.260.0.02.941.99</t>
  </si>
  <si>
    <t>0.24.0.40.260.0.02.942.99</t>
  </si>
  <si>
    <t>0.24.0.40.260.0.02.943.01</t>
  </si>
  <si>
    <t>0.24.0.40.260.0.02.944.99</t>
  </si>
  <si>
    <t>0.24.0.40.260.0.02.945.99</t>
  </si>
  <si>
    <t>0.24.0.40.260.0.02.946.99</t>
  </si>
  <si>
    <t>0.24.0.40.260.0.02.947.99</t>
  </si>
  <si>
    <t>0.24.0.40.260.0.02.948.99</t>
  </si>
  <si>
    <t>0.24.0.40.260.0.02.950.99</t>
  </si>
  <si>
    <t>0.24.0.40.260.0.02.999.99</t>
  </si>
  <si>
    <t>0.64.0.10.832.0.01.013.99</t>
  </si>
  <si>
    <t>0.64.0.10.832.0.01.014.99</t>
  </si>
  <si>
    <t>0.64.0.10.832.0.01.025.99</t>
  </si>
  <si>
    <t>0.64.0.10.832.0.01.026.99</t>
  </si>
  <si>
    <t>0.71.0.40.739.0.07.000.99</t>
  </si>
  <si>
    <t>0.73.0.10.759.0.04.006.99</t>
  </si>
  <si>
    <t>0.73.0.10.771.0.44.039.99</t>
  </si>
  <si>
    <t>B.N.F. Cte Cta.Nº819127/3 (Gs.)</t>
  </si>
  <si>
    <t>Ueno Cta.Cte. 37345003 Gs. Proveedores</t>
  </si>
  <si>
    <t>Ueno Cta.Cte. 37345004 Western Union</t>
  </si>
  <si>
    <t>Banco Basa Comisiones Ah. 155028524 Gs.</t>
  </si>
  <si>
    <t>Ueno Usd Rendidora Cta. 96111239</t>
  </si>
  <si>
    <t>Vinanzas a Cobrar</t>
  </si>
  <si>
    <t>Gastos Judiciales a Recuperar</t>
  </si>
  <si>
    <t>A Recuperar Mowi</t>
  </si>
  <si>
    <t>Cobros a Rec.Lcr-Bancos (D)</t>
  </si>
  <si>
    <t>A Recuperar Red Digital de Procesamiento S.A.</t>
  </si>
  <si>
    <t>Forward a Recuperar</t>
  </si>
  <si>
    <t>Transacciones Mastercard</t>
  </si>
  <si>
    <t>Prima de Acciones</t>
  </si>
  <si>
    <t>Aime a Devolver - Usd</t>
  </si>
  <si>
    <t>Kaitel a Devolver Gs</t>
  </si>
  <si>
    <t>Otras Cuentas a Pagar por Servicios</t>
  </si>
  <si>
    <t>Cobros a Rec.Lcr-Bancos (A)</t>
  </si>
  <si>
    <t>Cobros a Rec Lcr-Asociaciones (A)</t>
  </si>
  <si>
    <t>Cobro a Recibir Lcr-Caja (A)</t>
  </si>
  <si>
    <t>Operaciones a Cancelar Rrhh Gs (A)</t>
  </si>
  <si>
    <t>Recupero Pend. Ueno-Mastercard (A)</t>
  </si>
  <si>
    <t>Wepa a Devolver (A)</t>
  </si>
  <si>
    <t>Cobros de Cartera Vinanzas</t>
  </si>
  <si>
    <t>Cobros a Rec.Lcr-Caja (A)</t>
  </si>
  <si>
    <t>A Pagar Cartera Transferida por Fondos</t>
  </si>
  <si>
    <t>Ingresos Varios - No Operativos</t>
  </si>
  <si>
    <t>Ingreso por Acciones en Otras Empresas</t>
  </si>
  <si>
    <t>Servicios Corporativos</t>
  </si>
  <si>
    <t>Ganacia por Venta de Activo Fijos</t>
  </si>
  <si>
    <t>Creditos Vigentes por Int,Financ.Sect, No Financ.No Res.</t>
  </si>
  <si>
    <t>Gestion de Cobranza-Vinanzas</t>
  </si>
  <si>
    <t>Sueldos Administrativos Costo</t>
  </si>
  <si>
    <t>Honor. Asesores y Consultores Costo</t>
  </si>
  <si>
    <t>0.14.3.10.173.3.02.000.01</t>
  </si>
  <si>
    <t>0.15.0.10.257.0.02.158.99</t>
  </si>
  <si>
    <t>Operaciones a Refactura Interempresas</t>
  </si>
  <si>
    <t>Anticipo Al Personal</t>
  </si>
  <si>
    <t>Cuentas por Cobrar CP</t>
  </si>
  <si>
    <t>Cuentas por Cobrar LP</t>
  </si>
  <si>
    <t>Préstamos Otros a Corto plazo</t>
  </si>
  <si>
    <t>Deuda bursátil</t>
  </si>
  <si>
    <t>Ingresos</t>
  </si>
  <si>
    <t>Ganancia/Perdida por Valuación</t>
  </si>
  <si>
    <t>Otros Ingresos/Egresos</t>
  </si>
  <si>
    <t>Costos</t>
  </si>
  <si>
    <t>Depreciacion/Amortización</t>
  </si>
  <si>
    <t>Reserva Especial</t>
  </si>
  <si>
    <t>Intereses a bancos, instituciones financieras</t>
  </si>
  <si>
    <t>Sueldos y Honorarios Corporativos</t>
  </si>
  <si>
    <t>Gastos por servicios varios</t>
  </si>
  <si>
    <t xml:space="preserve">Previsiones </t>
  </si>
  <si>
    <t xml:space="preserve">Préstamos Financieros del Exterior a corto plazo </t>
  </si>
  <si>
    <t>HIPOTECARIA</t>
  </si>
  <si>
    <t>Contador General</t>
  </si>
  <si>
    <t xml:space="preserve">Acreedores Fiscales </t>
  </si>
  <si>
    <t>Inversiones en asociadas</t>
  </si>
  <si>
    <t>Sociedad:</t>
  </si>
  <si>
    <t>Fecha Presentación:</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</si>
  <si>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</si>
  <si>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</si>
  <si>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</si>
  <si>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</si>
  <si>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</si>
  <si>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</si>
  <si>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</si>
  <si>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</si>
  <si>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</si>
  <si>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</si>
  <si>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</si>
  <si>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</si>
  <si>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 xml:space="preserve">2.        ADMINISTRACION:    </t>
  </si>
  <si>
    <t xml:space="preserve"> CARGO</t>
  </si>
  <si>
    <t>Nombre</t>
  </si>
  <si>
    <t>Apellido</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</si>
  <si>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</si>
  <si>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</si>
  <si>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</si>
  <si>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</si>
  <si>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</si>
  <si>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</si>
  <si>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</si>
  <si>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</si>
  <si>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</si>
  <si>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</si>
  <si>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</si>
  <si>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</si>
  <si>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</si>
  <si>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</si>
  <si>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</si>
  <si>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4.2 NUMERO DE INSCRIPCIÓN EN EL REGISTRO DE LA CNV:</t>
  </si>
  <si>
    <t xml:space="preserve">          </t>
  </si>
  <si>
    <t>UENO HOLDING SAECA</t>
  </si>
  <si>
    <t>80011000-5</t>
  </si>
  <si>
    <t>64200 - ACTIVIDADES DE SOCIEDADES DE CARTERA</t>
  </si>
  <si>
    <t>SANTA TERESA E/AVIADORES DEL CHACO Y HERMINIO MALDONADO .POSTAL 1749</t>
  </si>
  <si>
    <t>021 4168000</t>
  </si>
  <si>
    <t>DIRECTOR TITULAR</t>
  </si>
  <si>
    <t>DIRECTOR SUPLENTE</t>
  </si>
  <si>
    <t>SINDICO TITULAR</t>
  </si>
  <si>
    <t>GERENTE GENERAL</t>
  </si>
  <si>
    <t>GERENTE ADMINISTRATIVO</t>
  </si>
  <si>
    <t>SUB GERENTE DE CONTABILIDAD</t>
  </si>
  <si>
    <t>GERENTE DE TALENTO HUMANO &amp; CULTURA</t>
  </si>
  <si>
    <t>GERENTE DE ORGANIZACION PROCESOS&amp;CALIDAD</t>
  </si>
  <si>
    <t>GERENTE DE MARKETING</t>
  </si>
  <si>
    <t>FEDERICO MIGUEL</t>
  </si>
  <si>
    <t>JUAN MANUEL</t>
  </si>
  <si>
    <t>FRANKLIN GERARDO</t>
  </si>
  <si>
    <t>PABLO ANTONIO</t>
  </si>
  <si>
    <t>ALEJANDRO MANUEL</t>
  </si>
  <si>
    <t>CYNTHIA CAROLINA</t>
  </si>
  <si>
    <t>MARTHA ALICE</t>
  </si>
  <si>
    <t>PAOLA ANALIA</t>
  </si>
  <si>
    <t>VAZQUEZ VILLASANTI</t>
  </si>
  <si>
    <t>GUSTALE CARDONI</t>
  </si>
  <si>
    <t>BOCCIA SILVEIRA</t>
  </si>
  <si>
    <t xml:space="preserve">DEBUCHY BOSELLI </t>
  </si>
  <si>
    <t>AYALA OTTAVIANO</t>
  </si>
  <si>
    <t>VELAZQUEZ PERALTA</t>
  </si>
  <si>
    <t>RODRIGUEZ CACERES</t>
  </si>
  <si>
    <t xml:space="preserve">MEZA </t>
  </si>
  <si>
    <t>Información General</t>
  </si>
  <si>
    <t>Deuda Bursátil corto plazo</t>
  </si>
  <si>
    <t>Utilidad neta por acción ordinarias</t>
  </si>
  <si>
    <t>Utilidad Neta por Acción Ordinario</t>
  </si>
  <si>
    <t>Reserva de revalorización</t>
  </si>
  <si>
    <t>El 15 de setiembre de 2022, ante la Escribana María Teresa Lopez de Aponte, por Escritura Pública N° 101, se realizó la protocolizacion del Acta de Asamblea Extraordinaria N° 49 de fecha 24 de agosto de 2022 para i) Dejar sin efecto las propuestas referentes al rescate de acciones y a la modificación del estatuto con respecto al Art. 5 del Capital Social, aprobadas por Asamblea Extraordinaria de fecha 27 de mayo de 2022, ii) Modificacion de los Estatutos Sociales: Articulo 1, Articulo 14, de los Estatutos Sociales de la firma "CREDICENTRO" S.A.E.C.A., entre otros por cambio de denominación a "UENO HOLDING" S.A.E.C.A., cuya redacción aprobada se inserta en el compendio que se reproduce a continuación, el cual constituye el nuevo contrato societario por el cual se regirá la entidad.  Nota en la Direccion General de los Registros Públicos en fecha 22/09/2022.</t>
  </si>
  <si>
    <t>CONSULTORES Y CONTADORES DE EMPRESAS - CYCE</t>
  </si>
  <si>
    <t>AE-009</t>
  </si>
  <si>
    <t>31/03/2023</t>
  </si>
  <si>
    <t>0.11.1.20.109.1.04.474.01</t>
  </si>
  <si>
    <t>0.14.1.10.173.1.02.000.01</t>
  </si>
  <si>
    <t>0.14.2.10.173.2.02.000.01</t>
  </si>
  <si>
    <t>0.15.0.10.249.0.01.000.99</t>
  </si>
  <si>
    <t>0.15.0.10.251.0.02.000.01</t>
  </si>
  <si>
    <t>0.15.0.10.257.0.02.119.99</t>
  </si>
  <si>
    <t>0.15.0.10.257.0.02.122.99</t>
  </si>
  <si>
    <t>0.15.0.10.257.0.02.159.99</t>
  </si>
  <si>
    <t>0.15.0.10.257.0.02.223.01</t>
  </si>
  <si>
    <t>0.24.0.40.260.0.02.020.01</t>
  </si>
  <si>
    <t>0.24.0.40.260.0.02.082.01</t>
  </si>
  <si>
    <t>0.24.0.40.260.0.02.892.01</t>
  </si>
  <si>
    <t>0.24.0.40.260.0.02.892.99</t>
  </si>
  <si>
    <t>0.24.0.40.260.0.02.893.99</t>
  </si>
  <si>
    <t>0.24.0.40.260.0.02.947.01</t>
  </si>
  <si>
    <t>0.24.0.40.260.0.02.951.01</t>
  </si>
  <si>
    <t>0.24.0.40.260.0.02.953.99</t>
  </si>
  <si>
    <t>0.61.0.10.702.0.02.000.99</t>
  </si>
  <si>
    <t>0.63.0.10.808.0.04.005.99</t>
  </si>
  <si>
    <t>0.63.0.30.818.0.02.006.99</t>
  </si>
  <si>
    <t>0.63.0.30.818.0.02.062.98</t>
  </si>
  <si>
    <t>0.64.0.10.832.0.01.020.99</t>
  </si>
  <si>
    <t>0.73.0.10.759.0.06.002.99</t>
  </si>
  <si>
    <t>0.73.0.10.759.0.08.002.99</t>
  </si>
  <si>
    <t>0.73.0.10.759.0.14.018.99</t>
  </si>
  <si>
    <t>0.73.0.10.759.0.14.019.99</t>
  </si>
  <si>
    <t>0.73.0.10.759.0.14.020.99</t>
  </si>
  <si>
    <t>0.73.0.10.759.0.18.021.99</t>
  </si>
  <si>
    <t>0.73.0.10.759.0.22.009.99</t>
  </si>
  <si>
    <t>0.73.0.10.773.0.02.000.99</t>
  </si>
  <si>
    <t>0.73.0.10.773.0.02.003.99</t>
  </si>
  <si>
    <t>Ueno Cta. 37345005 Ah Usd. Proveedores</t>
  </si>
  <si>
    <t>Banco Rio C. Ah Usd.Cta. 8270002012806</t>
  </si>
  <si>
    <t>Idl a Recuperar</t>
  </si>
  <si>
    <t>Red Uts a Recuperar</t>
  </si>
  <si>
    <t>Compra Cartera Ioio</t>
  </si>
  <si>
    <t>Valores en Garantía - Repo</t>
  </si>
  <si>
    <t>Operaciones a Cancelar Administracion Usd</t>
  </si>
  <si>
    <t>Itti a Devolver Usd</t>
  </si>
  <si>
    <t>Emision Cheques Pendientes de Cobros Usd</t>
  </si>
  <si>
    <t>Vinanzas a Devolver</t>
  </si>
  <si>
    <t>Forward a Devolver</t>
  </si>
  <si>
    <t>Ioio a Devolver</t>
  </si>
  <si>
    <t>Operaciones Repo a Pagar</t>
  </si>
  <si>
    <t>Cuentas a Pagar Geco</t>
  </si>
  <si>
    <t>Diferencia de Cambio Me</t>
  </si>
  <si>
    <t>Recup.Gastos Judiciales</t>
  </si>
  <si>
    <t>Comis.Entidades Bancard</t>
  </si>
  <si>
    <t>Otros Ingresos Operativos</t>
  </si>
  <si>
    <t>Recupero de Gastos Judiciales</t>
  </si>
  <si>
    <t>Aguinaldos Administrativos Costo</t>
  </si>
  <si>
    <t>Salario Vacacional Costo</t>
  </si>
  <si>
    <t>Preavisos Costo</t>
  </si>
  <si>
    <t>Indemnizacion por Despido Costo</t>
  </si>
  <si>
    <t>Gratificacion_Extraordinaria Costo</t>
  </si>
  <si>
    <t>Comision Gestion Comercial Costo</t>
  </si>
  <si>
    <t>Bonificacion Costo</t>
  </si>
  <si>
    <t>Intereses Pagados</t>
  </si>
  <si>
    <t>68201 - INTERMEDIACIÓN EN LA COMPRA, VENTA Y ARRENDAMIENTO DE INMUEBLES</t>
  </si>
  <si>
    <t>Sueldos y Jornales Costo</t>
  </si>
  <si>
    <t>Otros gastos de operación Costo</t>
  </si>
  <si>
    <t>Sueldos y Jornales Adm</t>
  </si>
  <si>
    <t>Saldo al Inicio Ejercicio 2023</t>
  </si>
  <si>
    <t>BOLSA DE VALORES &amp; PRODUCTOS DE ASUNCION S.A</t>
  </si>
  <si>
    <t>control capital CP</t>
  </si>
  <si>
    <t>Bonificación al personal</t>
  </si>
  <si>
    <t>Otras Ganancias</t>
  </si>
  <si>
    <t>Inversión en otras empresas</t>
  </si>
  <si>
    <t>BG!A1</t>
  </si>
  <si>
    <t>Diversos a Pagar</t>
  </si>
  <si>
    <t>0.24.0.40.260.0.02.181.01</t>
  </si>
  <si>
    <t>0.24.0.40.260.0.02.893.01</t>
  </si>
  <si>
    <t>0.24.0.40.260.0.02.954.99</t>
  </si>
  <si>
    <t>0.24.0.40.260.0.02.955.01</t>
  </si>
  <si>
    <t>0.24.0.40.260.0.02.956.99</t>
  </si>
  <si>
    <t>0.25.0.10.272.0.01.041.99</t>
  </si>
  <si>
    <t>OTROS DOCUMENTOS FINANCIEROS</t>
  </si>
  <si>
    <t>RED DIGITAL S.A.</t>
  </si>
  <si>
    <t>NOMBRE</t>
  </si>
  <si>
    <t>2025</t>
  </si>
  <si>
    <t>2027</t>
  </si>
  <si>
    <t>2026</t>
  </si>
  <si>
    <t>2028</t>
  </si>
  <si>
    <t>2030</t>
  </si>
  <si>
    <t>2029</t>
  </si>
  <si>
    <t>VALORES CASA DE BOLSA S.A</t>
  </si>
  <si>
    <t>2024</t>
  </si>
  <si>
    <t>2023</t>
  </si>
  <si>
    <t>2022</t>
  </si>
  <si>
    <t>2021</t>
  </si>
  <si>
    <t>debe coincidir con la 16 en el balance</t>
  </si>
  <si>
    <t>Adquisición de inversiones</t>
  </si>
  <si>
    <t>ESTADO DE VARIACIÓN DEL PATRIMONIO NETO</t>
  </si>
  <si>
    <t>(-) Prevision para incobrables CP</t>
  </si>
  <si>
    <t>TIPO DE CAMBIO COMPRA</t>
  </si>
  <si>
    <t>TIPO DE CAMBIO VENTA</t>
  </si>
  <si>
    <t>VINANZAS S.A.</t>
  </si>
  <si>
    <t>80090944-5</t>
  </si>
  <si>
    <t>Como mejor practica y cobertura, la entidad mantiene previsiones genéricas sobre el total de sus cartera de créditos</t>
  </si>
  <si>
    <t>contabilidad@uenoholding.com.py</t>
  </si>
  <si>
    <t>VANESSA ESTHER</t>
  </si>
  <si>
    <t>GODOY AYALA</t>
  </si>
  <si>
    <t>GERENTE FINANCIERO</t>
  </si>
  <si>
    <t>VACANTE</t>
  </si>
  <si>
    <t>80114674-7</t>
  </si>
  <si>
    <t>ELECTROBAN S.A.E.C.A.</t>
  </si>
  <si>
    <t>UENO BANK</t>
  </si>
  <si>
    <t>al 31/03/2024</t>
  </si>
  <si>
    <t>Las notas que se acompañan forman parte integrante de estos estados financieros</t>
  </si>
  <si>
    <t xml:space="preserve">                             -</t>
  </si>
  <si>
    <t>Saldo al 31 de marzo de 2023</t>
  </si>
  <si>
    <t>Saldo al Inicio Ejercicio 2024</t>
  </si>
  <si>
    <t>Saldo al 31 de marzo de 2024</t>
  </si>
  <si>
    <t>NOTAS A LOS ESTADOS FINANCIEROS CORRESPONDIENTES AL PERIODO TERMINADO AL 31 DE MARZO DE 2024</t>
  </si>
  <si>
    <t>al 31 de Diciembre de 2023</t>
  </si>
  <si>
    <t>1.10          SITIO PAGINA WEB</t>
  </si>
  <si>
    <t>ROCIO SOLEDAD</t>
  </si>
  <si>
    <t>GOMEZ GONZÁLEZ</t>
  </si>
  <si>
    <t>DIRECTOR PRESIDENTE</t>
  </si>
  <si>
    <t>DIRECTOR VICEPRESIDENTE</t>
  </si>
  <si>
    <t>GLADYS LIA</t>
  </si>
  <si>
    <t>MUNIAGURRIA DE VÁZQUEZ</t>
  </si>
  <si>
    <t>A la fecha de emisión de estos estados financieros, el tipo de cambio de la moneda extranjera Dólar Estadounidense varió en un 114,23% con respecto al de fecha 31 de diciembre de 2023.</t>
  </si>
  <si>
    <t>Costo histórico revaluado al inicio del año 2024</t>
  </si>
  <si>
    <t>Dólares Estadounidenses</t>
  </si>
  <si>
    <t/>
  </si>
  <si>
    <t xml:space="preserve">                        -</t>
  </si>
  <si>
    <t>La Sociedad calcula la utilidad (pérdida) neta por acción sobre la base del resultado del ejercicio y sobre el total de acciones ordinarias 387.753 de valor nominal Gs 1.000.000 cada una con derecho a 1 voto por acción ordinaria de voto simple y 5 votos por acción ordinaria de voto múltiple.</t>
  </si>
  <si>
    <t>Datos del activo gravado</t>
  </si>
  <si>
    <t>Al 31 de Marzo de 2024</t>
  </si>
  <si>
    <t>Al 31 de Diciembre de 2023</t>
  </si>
  <si>
    <t>Al 31 de marzo de 2024 no existen situaciones contingentes, ni reclamos que pudieran resultar en la generación de obligaciones para la Sociedad adicionales a las que se presentan en estos estados financieros. Al 31 de diciembre 2023 no existen situaciones contingentes, ni reclamos que pudieran resultar en la generación de obligaciones para la Sociedad adicionales a las que se presentan en estos estados financieros.</t>
  </si>
  <si>
    <r>
      <rPr>
        <b/>
        <u/>
        <sz val="10"/>
        <rFont val="Arial"/>
        <family val="2"/>
      </rPr>
      <t>Obs.</t>
    </r>
    <r>
      <rPr>
        <sz val="10"/>
        <rFont val="Arial"/>
        <family val="2"/>
      </rPr>
      <t>: Cambios en políticas contables y su efecto sobre los estados financieros, como así también las modificaciones o ajustes de la información de ejercicios anteriores deben exponerse conforme a lo requerido por la Norma de Información Financiera N° 6 Utilidad o pérdida neta por el período, errores fundamentales y cambios en políticas contables</t>
    </r>
  </si>
  <si>
    <t>2XX1</t>
  </si>
  <si>
    <t>SILVIA</t>
  </si>
  <si>
    <t>MURTO DE MENDEZ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</si>
</sst>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0_ ;[Red]\-#,##0\ "/>
    <numFmt numFmtId="172" formatCode="_-* #,##0.00\ _€_-;\-* #,##0.00\ _€_-;_-* &quot;-&quot;??\ _€_-;_-@_-"/>
    <numFmt numFmtId="173" formatCode="* #,##0\ ;* \-#,##0\ ;* &quot;- &quot;;@\ "/>
    <numFmt numFmtId="174" formatCode="#,##0.00_ ;\-#,##0.00\ "/>
    <numFmt numFmtId="175" formatCode="&quot;Gs&quot;\ #,##0_);\(&quot;Gs&quot;\ #,##0\)"/>
    <numFmt numFmtId="176" formatCode="#,##0_ ;\-#,##0\ "/>
    <numFmt numFmtId="177" formatCode="_ * #,##0.000_ ;_ * \-#,##0.000_ ;_ * &quot;-&quot;??_ ;_ @_ "/>
    <numFmt numFmtId="178" formatCode="_ * #,##0.000_ ;_ * \-#,##0.000_ ;_ * &quot;-&quot;_ ;_ @_ "/>
    <numFmt numFmtId="179" formatCode="_ * #,##0.0000_ ;_ * \-#,##0.0000_ ;_ * &quot;-&quot;_ ;_ @_ "/>
    <numFmt numFmtId="180" formatCode="_ * #,##0.000000_ ;_ * \-#,##0.000000_ ;_ * &quot;-&quot;_ ;_ @_ "/>
    <numFmt numFmtId="181" formatCode="_(* #,##0.00000000_);_(* \(#,##0.00000000\);_(* &quot;-&quot;??_);_(@_)"/>
    <numFmt numFmtId="182" formatCode="_ * #,##0.00_ ;_ * \-#,##0.00_ ;_ * &quot;-&quot;_ ;_ @_ "/>
    <numFmt numFmtId="183" formatCode="#,##0_);\(#,##0\);\ &quot;-&quot;_)"/>
    <numFmt numFmtId="184" formatCode="_(* #,##0_);_(* \(#,##0\);_(* &quot;-&quot;_);_(@_)"/>
    <numFmt numFmtId="185" formatCode="###,###,###,###,###,##0.00"/>
    <numFmt numFmtId="186" formatCode="_ * #,##0.0000000_ ;_ * \-#,##0.0000000_ ;_ * &quot;-&quot;_ ;_ @_ "/>
    <numFmt numFmtId="187" formatCode="#,##0.00000"/>
    <numFmt numFmtId="188" formatCode="#,##0.000000000"/>
    <numFmt numFmtId="189" formatCode="_ * #,##0.0000000000_ ;_ * \-#,##0.0000000000_ ;_ * &quot;-&quot;??_ ;_ @_ "/>
    <numFmt numFmtId="190" formatCode="0.0000"/>
    <numFmt numFmtId="191" formatCode="_(* #,##0.00_);_(* \(#,##0.00\);_(* \-??_);_(@_)"/>
  </numFmts>
  <fonts count="92"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sz val="9"/>
      <color theme="1"/>
      <name val="Arial"/>
      <family val="2"/>
    </font>
    <font>
      <b/>
      <sz val="10"/>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sz val="10"/>
      <color theme="0"/>
      <name val="Arial"/>
      <family val="2"/>
    </font>
    <font>
      <sz val="10"/>
      <color rgb="FFFF0000"/>
      <name val="Arial"/>
      <family val="2"/>
    </font>
    <font>
      <sz val="11"/>
      <name val="Arial"/>
      <family val="2"/>
    </font>
    <font>
      <b/>
      <sz val="10"/>
      <color rgb="FFFF0000"/>
      <name val="Arial"/>
      <family val="2"/>
    </font>
    <font>
      <b/>
      <sz val="11"/>
      <name val="Arial"/>
      <family val="2"/>
    </font>
    <font>
      <b/>
      <sz val="10"/>
      <color theme="0"/>
      <name val="Arial"/>
      <family val="2"/>
    </font>
    <font>
      <b/>
      <sz val="11"/>
      <color theme="1"/>
      <name val="Calibri"/>
      <family val="2"/>
      <scheme val="minor"/>
    </font>
    <font>
      <b/>
      <sz val="10"/>
      <color rgb="FF000000"/>
      <name val="Arial"/>
      <family val="2"/>
    </font>
    <font>
      <b/>
      <sz val="11"/>
      <color theme="0"/>
      <name val="Arial"/>
      <family val="2"/>
    </font>
    <font>
      <sz val="11"/>
      <color rgb="FF000000"/>
      <name val="Calibri"/>
      <family val="2"/>
      <scheme val="minor"/>
    </font>
    <font>
      <sz val="9"/>
      <color theme="1"/>
      <name val="Calibri"/>
      <family val="2"/>
      <scheme val="minor"/>
    </font>
    <font>
      <sz val="10"/>
      <color theme="1"/>
      <name val="Calibri"/>
      <family val="2"/>
      <scheme val="minor"/>
    </font>
    <font>
      <i/>
      <sz val="10"/>
      <color theme="1"/>
      <name val="Arial"/>
      <family val="2"/>
    </font>
    <font>
      <i/>
      <sz val="9"/>
      <color rgb="FF000000"/>
      <name val="Arial"/>
      <family val="2"/>
    </font>
    <font>
      <b/>
      <sz val="10"/>
      <color rgb="FFFFFFFF"/>
      <name val="Arial"/>
      <family val="2"/>
    </font>
    <font>
      <sz val="10"/>
      <name val="Courier"/>
      <family val="3"/>
    </font>
    <font>
      <sz val="9"/>
      <name val="Segoe UI"/>
      <family val="2"/>
      <charset val="1"/>
    </font>
    <font>
      <sz val="10"/>
      <color indexed="8"/>
      <name val="Arial"/>
      <family val="2"/>
      <charset val="1"/>
    </font>
    <font>
      <sz val="10"/>
      <color indexed="64"/>
      <name val="Arial"/>
      <family val="2"/>
    </font>
    <font>
      <b/>
      <sz val="11"/>
      <color theme="1"/>
      <name val="Arial"/>
      <family val="2"/>
    </font>
    <font>
      <b/>
      <sz val="10"/>
      <color theme="3"/>
      <name val="Arial"/>
      <family val="2"/>
    </font>
    <font>
      <sz val="11"/>
      <color theme="0"/>
      <name val="Calibri"/>
      <family val="2"/>
      <scheme val="minor"/>
    </font>
    <font>
      <b/>
      <sz val="8"/>
      <color theme="1"/>
      <name val="Arial"/>
      <family val="2"/>
    </font>
    <font>
      <u/>
      <sz val="11"/>
      <color theme="10"/>
      <name val="Arial"/>
      <family val="2"/>
    </font>
    <font>
      <b/>
      <sz val="12"/>
      <name val="Arial"/>
      <family val="2"/>
    </font>
    <font>
      <sz val="9"/>
      <color theme="0"/>
      <name val="Arial"/>
      <family val="2"/>
    </font>
    <font>
      <sz val="12"/>
      <color theme="0"/>
      <name val="Arial"/>
      <family val="2"/>
    </font>
    <font>
      <sz val="12"/>
      <color theme="1"/>
      <name val="Arial"/>
      <family val="2"/>
    </font>
    <font>
      <b/>
      <sz val="8"/>
      <name val="Arial"/>
      <family val="2"/>
    </font>
    <font>
      <b/>
      <sz val="8"/>
      <color theme="1"/>
      <name val="Calibri"/>
      <family val="2"/>
      <scheme val="minor"/>
    </font>
    <font>
      <sz val="10"/>
      <color rgb="FFFFFFFF"/>
      <name val="Arial"/>
      <family val="2"/>
    </font>
    <font>
      <b/>
      <sz val="8"/>
      <color rgb="FF000000"/>
      <name val="Arial"/>
      <family val="2"/>
    </font>
    <font>
      <i/>
      <sz val="10"/>
      <name val="Arial"/>
      <family val="2"/>
    </font>
    <font>
      <b/>
      <i/>
      <sz val="10"/>
      <name val="Arial"/>
      <family val="2"/>
    </font>
    <font>
      <sz val="11"/>
      <color rgb="FF000000"/>
      <name val="Calibri"/>
      <family val="2"/>
    </font>
    <font>
      <sz val="9"/>
      <name val="Arial"/>
      <family val="2"/>
    </font>
    <font>
      <b/>
      <sz val="11"/>
      <name val="Calibri"/>
      <family val="2"/>
      <scheme val="minor"/>
    </font>
    <font>
      <b/>
      <sz val="11"/>
      <color theme="0"/>
      <name val="Calibri"/>
      <family val="2"/>
      <scheme val="minor"/>
    </font>
    <font>
      <sz val="12"/>
      <color theme="1"/>
      <name val="Calibri"/>
      <family val="2"/>
      <scheme val="minor"/>
    </font>
    <font>
      <b/>
      <sz val="9"/>
      <name val="Arial"/>
      <family val="2"/>
    </font>
    <font>
      <u/>
      <sz val="10"/>
      <name val="Arial"/>
      <family val="2"/>
    </font>
    <font>
      <b/>
      <i/>
      <sz val="9.5"/>
      <color theme="1"/>
      <name val="Arial"/>
      <family val="2"/>
    </font>
    <font>
      <b/>
      <sz val="9"/>
      <color rgb="FF000000"/>
      <name val="Arial"/>
      <family val="2"/>
    </font>
    <font>
      <sz val="9"/>
      <color rgb="FF000000"/>
      <name val="Arial"/>
      <family val="2"/>
    </font>
    <font>
      <b/>
      <u val="singleAccounting"/>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font>
    <font>
      <sz val="11"/>
      <color theme="1"/>
      <name val="Century Gothic"/>
      <family val="2"/>
    </font>
    <font>
      <b/>
      <sz val="9"/>
      <color indexed="81"/>
      <name val="Tahoma"/>
      <family val="2"/>
    </font>
    <font>
      <sz val="9"/>
      <color indexed="81"/>
      <name val="Tahoma"/>
      <family val="2"/>
    </font>
    <font>
      <b/>
      <sz val="11"/>
      <name val="Calibri"/>
      <family val="2"/>
    </font>
    <font>
      <sz val="11"/>
      <name val="Calibri"/>
      <family val="2"/>
    </font>
    <font>
      <sz val="11"/>
      <name val="Calibri"/>
      <family val="2"/>
      <scheme val="minor"/>
    </font>
    <font>
      <b/>
      <sz val="10"/>
      <color theme="0"/>
      <name val="Calibri"/>
      <family val="2"/>
      <scheme val="minor"/>
    </font>
    <font>
      <b/>
      <sz val="10"/>
      <name val="Calibri"/>
      <family val="2"/>
      <scheme val="minor"/>
    </font>
    <font>
      <sz val="11"/>
      <color theme="1"/>
      <name val="Calibri"/>
      <family val="2"/>
    </font>
    <font>
      <sz val="11"/>
      <color indexed="8"/>
      <name val="Calibri"/>
      <family val="2"/>
      <charset val="1"/>
    </font>
    <font>
      <sz val="8"/>
      <name val="Arial"/>
      <family val="2"/>
    </font>
    <font>
      <b/>
      <sz val="11"/>
      <color rgb="FFFF0000"/>
      <name val="Calibri"/>
      <family val="2"/>
      <scheme val="minor"/>
    </font>
    <font>
      <b/>
      <sz val="14"/>
      <color theme="1"/>
      <name val="Arial"/>
      <family val="2"/>
    </font>
    <font>
      <b/>
      <i/>
      <sz val="10"/>
      <color theme="1"/>
      <name val="Arial"/>
      <family val="2"/>
    </font>
    <font>
      <b/>
      <u/>
      <sz val="8"/>
      <color theme="1"/>
      <name val="Arial"/>
      <family val="2"/>
    </font>
    <font>
      <b/>
      <u/>
      <sz val="9"/>
      <color theme="1"/>
      <name val="Arial"/>
      <family val="2"/>
    </font>
  </fonts>
  <fills count="61">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indexed="64"/>
      </patternFill>
    </fill>
    <fill>
      <patternFill patternType="solid">
        <fgColor rgb="FFFFC000"/>
        <bgColor theme="4" tint="0.79998168889431442"/>
      </patternFill>
    </fill>
    <fill>
      <patternFill patternType="solid">
        <fgColor theme="5" tint="0.39997558519241921"/>
        <bgColor indexed="64"/>
      </patternFill>
    </fill>
    <fill>
      <patternFill patternType="solid">
        <fgColor theme="7" tint="0.39997558519241921"/>
        <bgColor theme="4" tint="0.79998168889431442"/>
      </patternFill>
    </fill>
    <fill>
      <patternFill patternType="solid">
        <fgColor theme="7" tint="0.39997558519241921"/>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indexed="22"/>
        <bgColor indexed="64"/>
      </patternFill>
    </fill>
    <fill>
      <patternFill patternType="solid">
        <fgColor rgb="FF99FFCC"/>
        <bgColor indexed="64"/>
      </patternFill>
    </fill>
    <fill>
      <patternFill patternType="solid">
        <fgColor rgb="FF99FFCC"/>
        <bgColor rgb="FF000000"/>
      </patternFill>
    </fill>
    <fill>
      <patternFill patternType="solid">
        <fgColor rgb="FFD5FFEA"/>
        <bgColor indexed="64"/>
      </patternFill>
    </fill>
  </fills>
  <borders count="58">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indexed="64"/>
      </left>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left>
      <right/>
      <top/>
      <bottom style="thin">
        <color theme="0"/>
      </bottom>
      <diagonal/>
    </border>
    <border>
      <left/>
      <right style="thin">
        <color theme="0"/>
      </right>
      <top/>
      <bottom style="thin">
        <color theme="0"/>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medium">
        <color indexed="64"/>
      </bottom>
      <diagonal/>
    </border>
    <border>
      <left/>
      <right/>
      <top/>
      <bottom style="medium">
        <color auto="1"/>
      </bottom>
      <diagonal/>
    </border>
    <border>
      <left/>
      <right style="medium">
        <color indexed="64"/>
      </right>
      <top/>
      <bottom style="medium">
        <color indexed="64"/>
      </bottom>
      <diagonal/>
    </border>
  </borders>
  <cellStyleXfs count="49799">
    <xf numFmtId="0" fontId="0" fillId="0" borderId="0"/>
    <xf numFmtId="43" fontId="4"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4" fillId="0" borderId="0"/>
    <xf numFmtId="166" fontId="8" fillId="0" borderId="0" applyFont="0" applyFill="0" applyBorder="0" applyAlignment="0" applyProtection="0"/>
    <xf numFmtId="0" fontId="7" fillId="0" borderId="0"/>
    <xf numFmtId="41"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166" fontId="4" fillId="0" borderId="0" applyFont="0" applyFill="0" applyBorder="0" applyAlignment="0" applyProtection="0"/>
    <xf numFmtId="0" fontId="4" fillId="0" borderId="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7" fillId="0" borderId="0" applyFont="0" applyFill="0" applyBorder="0" applyAlignment="0" applyProtection="0"/>
    <xf numFmtId="0" fontId="7" fillId="0" borderId="0" applyNumberFormat="0" applyFill="0" applyBorder="0" applyAlignment="0" applyProtection="0"/>
    <xf numFmtId="0" fontId="4" fillId="0" borderId="0"/>
    <xf numFmtId="0" fontId="7" fillId="0" borderId="0"/>
    <xf numFmtId="166" fontId="7" fillId="0" borderId="0" applyFont="0" applyFill="0" applyBorder="0" applyAlignment="0" applyProtection="0"/>
    <xf numFmtId="165" fontId="4" fillId="0" borderId="0" applyFont="0" applyFill="0" applyBorder="0" applyAlignment="0" applyProtection="0"/>
    <xf numFmtId="0" fontId="26" fillId="0" borderId="0"/>
    <xf numFmtId="164" fontId="7" fillId="0" borderId="0" applyFont="0" applyFill="0" applyBorder="0" applyAlignment="0" applyProtection="0"/>
    <xf numFmtId="166" fontId="4" fillId="0" borderId="0" applyFont="0" applyFill="0" applyBorder="0" applyAlignment="0" applyProtection="0"/>
    <xf numFmtId="0" fontId="26" fillId="0" borderId="0"/>
    <xf numFmtId="0" fontId="7" fillId="0" borderId="0"/>
    <xf numFmtId="166" fontId="8"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37" fontId="32" fillId="0" borderId="0"/>
    <xf numFmtId="166" fontId="4" fillId="0" borderId="0" applyFont="0" applyFill="0" applyBorder="0" applyAlignment="0" applyProtection="0"/>
    <xf numFmtId="0" fontId="27" fillId="0" borderId="0"/>
    <xf numFmtId="0" fontId="7" fillId="0" borderId="0"/>
    <xf numFmtId="0" fontId="33" fillId="0" borderId="0"/>
    <xf numFmtId="0" fontId="34" fillId="0" borderId="0"/>
    <xf numFmtId="0" fontId="35" fillId="0" borderId="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9" fontId="4" fillId="0" borderId="0" applyFont="0" applyFill="0" applyBorder="0" applyAlignment="0" applyProtection="0"/>
    <xf numFmtId="0" fontId="8" fillId="0" borderId="0"/>
    <xf numFmtId="172" fontId="4" fillId="0" borderId="0" applyFont="0" applyFill="0" applyBorder="0" applyAlignment="0" applyProtection="0"/>
    <xf numFmtId="172" fontId="4" fillId="0" borderId="0" applyFont="0" applyFill="0" applyBorder="0" applyAlignment="0" applyProtection="0"/>
    <xf numFmtId="0" fontId="3" fillId="0" borderId="0"/>
    <xf numFmtId="0" fontId="4" fillId="0" borderId="0"/>
    <xf numFmtId="166" fontId="8" fillId="0" borderId="0" applyFont="0" applyFill="0" applyBorder="0" applyAlignment="0" applyProtection="0"/>
    <xf numFmtId="173" fontId="51" fillId="0" borderId="0" applyBorder="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 fillId="0" borderId="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0" fontId="1" fillId="0" borderId="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175" fontId="8" fillId="0" borderId="0" applyFont="0" applyFill="0" applyBorder="0" applyAlignment="0" applyProtection="0"/>
    <xf numFmtId="165" fontId="55" fillId="0" borderId="0" applyFont="0" applyFill="0" applyBorder="0" applyAlignment="0" applyProtection="0"/>
    <xf numFmtId="0" fontId="55" fillId="0" borderId="0"/>
    <xf numFmtId="0" fontId="8" fillId="0" borderId="0"/>
    <xf numFmtId="0" fontId="4" fillId="0" borderId="0"/>
    <xf numFmtId="9" fontId="55"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0" fontId="4" fillId="0" borderId="0"/>
    <xf numFmtId="172" fontId="4" fillId="0" borderId="0" applyFont="0" applyFill="0" applyBorder="0" applyAlignment="0" applyProtection="0"/>
    <xf numFmtId="165" fontId="55"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4" fillId="0" borderId="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62" fillId="0" borderId="0" applyNumberFormat="0" applyFill="0" applyBorder="0" applyAlignment="0" applyProtection="0"/>
    <xf numFmtId="0" fontId="63" fillId="0" borderId="42" applyNumberFormat="0" applyFill="0" applyAlignment="0" applyProtection="0"/>
    <xf numFmtId="0" fontId="64" fillId="0" borderId="43" applyNumberFormat="0" applyFill="0" applyAlignment="0" applyProtection="0"/>
    <xf numFmtId="0" fontId="65" fillId="0" borderId="44" applyNumberFormat="0" applyFill="0" applyAlignment="0" applyProtection="0"/>
    <xf numFmtId="0" fontId="65" fillId="0" borderId="0" applyNumberFormat="0" applyFill="0" applyBorder="0" applyAlignment="0" applyProtection="0"/>
    <xf numFmtId="0" fontId="66" fillId="15" borderId="0" applyNumberFormat="0" applyBorder="0" applyAlignment="0" applyProtection="0"/>
    <xf numFmtId="0" fontId="67" fillId="16" borderId="0" applyNumberFormat="0" applyBorder="0" applyAlignment="0" applyProtection="0"/>
    <xf numFmtId="0" fontId="68" fillId="17" borderId="0" applyNumberFormat="0" applyBorder="0" applyAlignment="0" applyProtection="0"/>
    <xf numFmtId="0" fontId="69" fillId="18" borderId="45" applyNumberFormat="0" applyAlignment="0" applyProtection="0"/>
    <xf numFmtId="0" fontId="70" fillId="19" borderId="46" applyNumberFormat="0" applyAlignment="0" applyProtection="0"/>
    <xf numFmtId="0" fontId="71" fillId="19" borderId="45" applyNumberFormat="0" applyAlignment="0" applyProtection="0"/>
    <xf numFmtId="0" fontId="72" fillId="0" borderId="47" applyNumberFormat="0" applyFill="0" applyAlignment="0" applyProtection="0"/>
    <xf numFmtId="0" fontId="54" fillId="20" borderId="48" applyNumberFormat="0" applyAlignment="0" applyProtection="0"/>
    <xf numFmtId="0" fontId="73" fillId="0" borderId="0" applyNumberFormat="0" applyFill="0" applyBorder="0" applyAlignment="0" applyProtection="0"/>
    <xf numFmtId="0" fontId="4" fillId="21" borderId="49" applyNumberFormat="0" applyFont="0" applyAlignment="0" applyProtection="0"/>
    <xf numFmtId="0" fontId="74" fillId="0" borderId="0" applyNumberFormat="0" applyFill="0" applyBorder="0" applyAlignment="0" applyProtection="0"/>
    <xf numFmtId="0" fontId="23" fillId="0" borderId="50" applyNumberFormat="0" applyFill="0" applyAlignment="0" applyProtection="0"/>
    <xf numFmtId="0" fontId="3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3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3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3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3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75"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0" fontId="51" fillId="0" borderId="0"/>
    <xf numFmtId="41" fontId="4" fillId="0" borderId="0" applyFont="0" applyFill="0" applyBorder="0" applyAlignment="0" applyProtection="0"/>
    <xf numFmtId="0" fontId="76" fillId="0" borderId="0"/>
    <xf numFmtId="41" fontId="76" fillId="0" borderId="0" applyFont="0" applyFill="0" applyBorder="0" applyAlignment="0" applyProtection="0"/>
    <xf numFmtId="9"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0" fontId="4" fillId="0" borderId="0"/>
    <xf numFmtId="0" fontId="4" fillId="0" borderId="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41" fontId="4" fillId="0" borderId="0" applyFont="0" applyFill="0" applyBorder="0" applyAlignment="0" applyProtection="0"/>
    <xf numFmtId="191" fontId="7" fillId="0" borderId="0" applyFill="0" applyBorder="0" applyAlignment="0" applyProtection="0"/>
    <xf numFmtId="0" fontId="85" fillId="0" borderId="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cellStyleXfs>
  <cellXfs count="960">
    <xf numFmtId="0" fontId="0" fillId="0" borderId="0" xfId="0"/>
    <xf numFmtId="0" fontId="6" fillId="0" borderId="0" xfId="0" applyFont="1" applyAlignment="1">
      <alignment vertical="center"/>
    </xf>
    <xf numFmtId="0" fontId="6" fillId="0" borderId="0" xfId="0" applyFont="1"/>
    <xf numFmtId="0" fontId="9" fillId="0" borderId="0" xfId="0" applyFont="1" applyAlignment="1">
      <alignment vertical="center"/>
    </xf>
    <xf numFmtId="169" fontId="7" fillId="2" borderId="0" xfId="1" applyNumberFormat="1" applyFont="1" applyFill="1"/>
    <xf numFmtId="0" fontId="6" fillId="2" borderId="0" xfId="0" applyFont="1" applyFill="1"/>
    <xf numFmtId="0" fontId="5" fillId="2" borderId="0" xfId="0" applyFont="1" applyFill="1"/>
    <xf numFmtId="0" fontId="11" fillId="2" borderId="1" xfId="3" applyFont="1" applyFill="1" applyBorder="1" applyAlignment="1">
      <alignment horizontal="left"/>
    </xf>
    <xf numFmtId="0" fontId="11" fillId="2" borderId="0" xfId="3" applyFont="1" applyFill="1" applyAlignment="1">
      <alignment horizontal="center"/>
    </xf>
    <xf numFmtId="167" fontId="6" fillId="2" borderId="0" xfId="0" applyNumberFormat="1" applyFont="1" applyFill="1"/>
    <xf numFmtId="167" fontId="7" fillId="2" borderId="0" xfId="10" applyNumberFormat="1" applyFont="1" applyFill="1"/>
    <xf numFmtId="0" fontId="5" fillId="0" borderId="0" xfId="0" applyFont="1"/>
    <xf numFmtId="0" fontId="7" fillId="2" borderId="0" xfId="3" applyFill="1" applyAlignment="1">
      <alignment horizontal="left"/>
    </xf>
    <xf numFmtId="0" fontId="11" fillId="2" borderId="1" xfId="12" applyFont="1" applyFill="1" applyBorder="1" applyAlignment="1">
      <alignment horizontal="left"/>
    </xf>
    <xf numFmtId="0" fontId="7" fillId="2" borderId="0" xfId="0" applyFont="1" applyFill="1"/>
    <xf numFmtId="169" fontId="14" fillId="0" borderId="0" xfId="1" applyNumberFormat="1" applyFont="1"/>
    <xf numFmtId="0" fontId="11" fillId="2" borderId="0" xfId="12" applyFont="1" applyFill="1"/>
    <xf numFmtId="0" fontId="0" fillId="2" borderId="0" xfId="0" applyFill="1"/>
    <xf numFmtId="0" fontId="7" fillId="0" borderId="0" xfId="0" applyFont="1"/>
    <xf numFmtId="0" fontId="14" fillId="0" borderId="0" xfId="0" applyFont="1"/>
    <xf numFmtId="0" fontId="6" fillId="3" borderId="0" xfId="0" applyFont="1" applyFill="1"/>
    <xf numFmtId="0" fontId="5" fillId="0" borderId="0" xfId="0" applyFont="1" applyAlignment="1">
      <alignment horizontal="center"/>
    </xf>
    <xf numFmtId="0" fontId="11" fillId="2" borderId="1" xfId="2" applyFont="1" applyFill="1" applyBorder="1" applyAlignment="1">
      <alignment horizontal="left"/>
    </xf>
    <xf numFmtId="0" fontId="13" fillId="2" borderId="0" xfId="2" applyFont="1" applyFill="1" applyBorder="1" applyAlignment="1">
      <alignment horizontal="center"/>
    </xf>
    <xf numFmtId="0" fontId="7" fillId="2" borderId="0" xfId="4" applyFill="1"/>
    <xf numFmtId="0" fontId="11" fillId="2" borderId="0" xfId="4" applyFont="1" applyFill="1"/>
    <xf numFmtId="167" fontId="6" fillId="0" borderId="0" xfId="0" applyNumberFormat="1" applyFont="1"/>
    <xf numFmtId="169" fontId="6" fillId="0" borderId="0" xfId="0" applyNumberFormat="1" applyFont="1"/>
    <xf numFmtId="0" fontId="10" fillId="0" borderId="0" xfId="0" applyFont="1"/>
    <xf numFmtId="0" fontId="17" fillId="0" borderId="0" xfId="0" applyFont="1"/>
    <xf numFmtId="0" fontId="19" fillId="0" borderId="0" xfId="0" applyFont="1"/>
    <xf numFmtId="167" fontId="19" fillId="0" borderId="0" xfId="1" applyNumberFormat="1" applyFont="1"/>
    <xf numFmtId="167" fontId="14" fillId="0" borderId="0" xfId="1" applyNumberFormat="1" applyFont="1"/>
    <xf numFmtId="0" fontId="6" fillId="0" borderId="0" xfId="0" applyFont="1" applyAlignment="1">
      <alignment horizontal="left"/>
    </xf>
    <xf numFmtId="0" fontId="18" fillId="2" borderId="0" xfId="0" applyFont="1" applyFill="1"/>
    <xf numFmtId="0" fontId="6" fillId="6" borderId="0" xfId="0" applyFont="1" applyFill="1"/>
    <xf numFmtId="0" fontId="0" fillId="6" borderId="0" xfId="0" applyFill="1"/>
    <xf numFmtId="0" fontId="6" fillId="0" borderId="0" xfId="0" applyFont="1" applyAlignment="1">
      <alignment vertical="justify" wrapText="1"/>
    </xf>
    <xf numFmtId="0" fontId="6" fillId="6" borderId="0" xfId="0" applyFont="1" applyFill="1" applyAlignment="1">
      <alignment vertical="justify" wrapText="1"/>
    </xf>
    <xf numFmtId="0" fontId="6" fillId="6" borderId="0" xfId="0" applyFont="1" applyFill="1" applyAlignment="1">
      <alignment horizontal="left" vertical="top" wrapText="1"/>
    </xf>
    <xf numFmtId="0" fontId="6" fillId="6" borderId="0" xfId="0" applyFont="1" applyFill="1" applyAlignment="1">
      <alignment vertical="top" wrapText="1"/>
    </xf>
    <xf numFmtId="0" fontId="5" fillId="6" borderId="0" xfId="0" applyFont="1" applyFill="1" applyAlignment="1">
      <alignment vertical="top" wrapText="1"/>
    </xf>
    <xf numFmtId="0" fontId="15" fillId="0" borderId="0" xfId="13"/>
    <xf numFmtId="0" fontId="15" fillId="6" borderId="0" xfId="13" applyFill="1"/>
    <xf numFmtId="0" fontId="22" fillId="2" borderId="0" xfId="0" applyFont="1" applyFill="1" applyAlignment="1">
      <alignment horizontal="left" vertical="center"/>
    </xf>
    <xf numFmtId="0" fontId="15" fillId="2" borderId="0" xfId="13" applyFill="1"/>
    <xf numFmtId="0" fontId="23" fillId="2" borderId="0" xfId="0" applyFont="1" applyFill="1"/>
    <xf numFmtId="0" fontId="9" fillId="6" borderId="0" xfId="0" applyFont="1" applyFill="1"/>
    <xf numFmtId="169" fontId="9" fillId="6" borderId="0" xfId="86" applyNumberFormat="1" applyFont="1" applyFill="1" applyBorder="1"/>
    <xf numFmtId="9" fontId="9" fillId="6" borderId="0" xfId="9" applyFont="1" applyFill="1" applyBorder="1"/>
    <xf numFmtId="3" fontId="9" fillId="6" borderId="0" xfId="0" applyNumberFormat="1" applyFont="1" applyFill="1"/>
    <xf numFmtId="0" fontId="24" fillId="6" borderId="0" xfId="0" applyFont="1" applyFill="1"/>
    <xf numFmtId="0" fontId="22" fillId="2" borderId="0" xfId="0" applyFont="1" applyFill="1" applyAlignment="1">
      <alignment horizontal="left"/>
    </xf>
    <xf numFmtId="0" fontId="7" fillId="6" borderId="0" xfId="0" applyFont="1" applyFill="1"/>
    <xf numFmtId="0" fontId="7" fillId="2" borderId="0" xfId="3" quotePrefix="1" applyFill="1"/>
    <xf numFmtId="0" fontId="22" fillId="0" borderId="0" xfId="0" applyFont="1" applyAlignment="1">
      <alignment vertical="center"/>
    </xf>
    <xf numFmtId="0" fontId="22" fillId="6" borderId="0" xfId="0" applyFont="1" applyFill="1" applyAlignment="1">
      <alignment vertical="center"/>
    </xf>
    <xf numFmtId="0" fontId="28" fillId="2" borderId="0" xfId="0" applyFont="1" applyFill="1"/>
    <xf numFmtId="0" fontId="9" fillId="6" borderId="0" xfId="0" quotePrefix="1" applyFont="1" applyFill="1"/>
    <xf numFmtId="0" fontId="16" fillId="0" borderId="0" xfId="13" quotePrefix="1" applyFont="1" applyBorder="1" applyAlignment="1">
      <alignment horizontal="left"/>
    </xf>
    <xf numFmtId="0" fontId="22" fillId="5" borderId="0" xfId="0" applyFont="1" applyFill="1"/>
    <xf numFmtId="0" fontId="11" fillId="2" borderId="0" xfId="0" applyFont="1" applyFill="1" applyAlignment="1">
      <alignment vertical="center"/>
    </xf>
    <xf numFmtId="169" fontId="7" fillId="2" borderId="0" xfId="1" applyNumberFormat="1" applyFont="1" applyFill="1" applyBorder="1"/>
    <xf numFmtId="0" fontId="22" fillId="5" borderId="0" xfId="0" applyFont="1" applyFill="1" applyAlignment="1">
      <alignment vertical="center"/>
    </xf>
    <xf numFmtId="0" fontId="11" fillId="2" borderId="1" xfId="3" applyFont="1" applyFill="1" applyBorder="1" applyAlignment="1">
      <alignment horizontal="center"/>
    </xf>
    <xf numFmtId="0" fontId="29" fillId="2" borderId="0" xfId="0" applyFont="1" applyFill="1"/>
    <xf numFmtId="0" fontId="6" fillId="0" borderId="12" xfId="0" applyFont="1" applyBorder="1"/>
    <xf numFmtId="0" fontId="29" fillId="6" borderId="0" xfId="0" applyFont="1" applyFill="1" applyAlignment="1">
      <alignment horizontal="left" vertical="top" wrapText="1"/>
    </xf>
    <xf numFmtId="0" fontId="27" fillId="6" borderId="0" xfId="0" applyFont="1" applyFill="1" applyAlignment="1">
      <alignment horizontal="center"/>
    </xf>
    <xf numFmtId="0" fontId="5" fillId="0" borderId="0" xfId="0" applyFont="1" applyAlignment="1">
      <alignment vertical="center"/>
    </xf>
    <xf numFmtId="169" fontId="9" fillId="6" borderId="0" xfId="86" applyNumberFormat="1" applyFont="1" applyFill="1" applyBorder="1" applyAlignment="1">
      <alignment horizontal="center"/>
    </xf>
    <xf numFmtId="0" fontId="25" fillId="0" borderId="0" xfId="0" applyFont="1"/>
    <xf numFmtId="0" fontId="27" fillId="2" borderId="0" xfId="0" applyFont="1" applyFill="1"/>
    <xf numFmtId="9" fontId="30" fillId="6" borderId="0" xfId="9" applyFont="1" applyFill="1" applyBorder="1" applyAlignment="1"/>
    <xf numFmtId="0" fontId="11" fillId="0" borderId="0" xfId="0" applyFont="1"/>
    <xf numFmtId="0" fontId="31" fillId="7" borderId="0" xfId="0" applyFont="1" applyFill="1"/>
    <xf numFmtId="0" fontId="5" fillId="0" borderId="0" xfId="0" applyFont="1" applyAlignment="1">
      <alignment horizontal="right"/>
    </xf>
    <xf numFmtId="170" fontId="6" fillId="0" borderId="0" xfId="0" applyNumberFormat="1" applyFont="1" applyAlignment="1">
      <alignment horizontal="center"/>
    </xf>
    <xf numFmtId="3" fontId="7" fillId="2" borderId="0" xfId="0" applyNumberFormat="1" applyFont="1" applyFill="1"/>
    <xf numFmtId="169" fontId="0" fillId="6" borderId="0" xfId="0" applyNumberFormat="1" applyFill="1"/>
    <xf numFmtId="169" fontId="0" fillId="2" borderId="0" xfId="0" applyNumberFormat="1" applyFill="1"/>
    <xf numFmtId="169" fontId="9" fillId="6" borderId="0" xfId="0" applyNumberFormat="1" applyFont="1" applyFill="1"/>
    <xf numFmtId="169" fontId="6" fillId="2" borderId="0" xfId="0" applyNumberFormat="1" applyFont="1" applyFill="1"/>
    <xf numFmtId="169" fontId="5" fillId="2" borderId="3" xfId="0" applyNumberFormat="1" applyFont="1" applyFill="1" applyBorder="1"/>
    <xf numFmtId="169" fontId="5" fillId="2" borderId="0" xfId="0" applyNumberFormat="1" applyFont="1" applyFill="1"/>
    <xf numFmtId="169" fontId="11" fillId="2" borderId="0" xfId="12" applyNumberFormat="1" applyFont="1" applyFill="1"/>
    <xf numFmtId="169" fontId="5" fillId="0" borderId="0" xfId="0" applyNumberFormat="1" applyFont="1"/>
    <xf numFmtId="0" fontId="37" fillId="2" borderId="0" xfId="0" applyFont="1" applyFill="1"/>
    <xf numFmtId="170" fontId="17" fillId="0" borderId="0" xfId="0" applyNumberFormat="1" applyFont="1" applyAlignment="1">
      <alignment horizontal="center"/>
    </xf>
    <xf numFmtId="0" fontId="5" fillId="0" borderId="0" xfId="0" applyFont="1" applyAlignment="1">
      <alignment horizontal="left" vertical="center"/>
    </xf>
    <xf numFmtId="0" fontId="6" fillId="0" borderId="0" xfId="0" applyFont="1" applyAlignment="1">
      <alignment horizontal="left" vertical="center"/>
    </xf>
    <xf numFmtId="0" fontId="22" fillId="5" borderId="0" xfId="0" applyFont="1" applyFill="1" applyAlignment="1">
      <alignment horizontal="center" vertical="center"/>
    </xf>
    <xf numFmtId="9" fontId="9" fillId="6" borderId="0" xfId="9" applyFont="1" applyFill="1" applyBorder="1" applyAlignment="1">
      <alignment horizontal="center"/>
    </xf>
    <xf numFmtId="0" fontId="39" fillId="2" borderId="0" xfId="0" applyFont="1" applyFill="1"/>
    <xf numFmtId="0" fontId="39" fillId="6" borderId="0" xfId="0" applyFont="1" applyFill="1"/>
    <xf numFmtId="170" fontId="7" fillId="6" borderId="0" xfId="0" applyNumberFormat="1" applyFont="1" applyFill="1" applyAlignment="1">
      <alignment horizontal="center"/>
    </xf>
    <xf numFmtId="0" fontId="11" fillId="6" borderId="0" xfId="0" applyFont="1" applyFill="1"/>
    <xf numFmtId="0" fontId="6" fillId="2" borderId="1" xfId="0" applyFont="1" applyFill="1" applyBorder="1"/>
    <xf numFmtId="169" fontId="6" fillId="0" borderId="0" xfId="1" applyNumberFormat="1" applyFont="1" applyFill="1" applyBorder="1"/>
    <xf numFmtId="9" fontId="6" fillId="0" borderId="0" xfId="9" applyFont="1" applyFill="1" applyBorder="1" applyAlignment="1">
      <alignment horizontal="center"/>
    </xf>
    <xf numFmtId="169" fontId="6" fillId="2" borderId="0" xfId="1" applyNumberFormat="1" applyFont="1" applyFill="1" applyBorder="1"/>
    <xf numFmtId="168" fontId="6" fillId="2" borderId="0" xfId="1" applyNumberFormat="1" applyFont="1" applyFill="1" applyBorder="1"/>
    <xf numFmtId="9" fontId="6" fillId="2" borderId="0" xfId="9" applyFont="1" applyFill="1" applyBorder="1"/>
    <xf numFmtId="0" fontId="5" fillId="2" borderId="1" xfId="0" applyFont="1" applyFill="1" applyBorder="1" applyAlignment="1">
      <alignment vertical="center"/>
    </xf>
    <xf numFmtId="169" fontId="5" fillId="2" borderId="3" xfId="1" applyNumberFormat="1" applyFont="1" applyFill="1" applyBorder="1" applyAlignment="1">
      <alignment vertical="center"/>
    </xf>
    <xf numFmtId="169" fontId="5" fillId="2" borderId="2" xfId="1" applyNumberFormat="1" applyFont="1" applyFill="1" applyBorder="1"/>
    <xf numFmtId="0" fontId="40" fillId="2" borderId="0" xfId="13" applyFont="1" applyFill="1" applyAlignment="1">
      <alignment horizontal="center" vertical="center"/>
    </xf>
    <xf numFmtId="3" fontId="6" fillId="0" borderId="0" xfId="0" applyNumberFormat="1" applyFont="1" applyAlignment="1">
      <alignment horizontal="center"/>
    </xf>
    <xf numFmtId="0" fontId="6" fillId="2" borderId="0" xfId="0" applyFont="1" applyFill="1" applyAlignment="1">
      <alignment horizontal="center" vertical="center"/>
    </xf>
    <xf numFmtId="0" fontId="11" fillId="2" borderId="0" xfId="0" applyFont="1" applyFill="1" applyAlignment="1">
      <alignment horizontal="center" vertical="center"/>
    </xf>
    <xf numFmtId="43" fontId="6" fillId="0" borderId="0" xfId="1" applyFont="1" applyFill="1"/>
    <xf numFmtId="43" fontId="6" fillId="2" borderId="0" xfId="1" applyFont="1" applyFill="1" applyAlignment="1">
      <alignment horizontal="center" vertical="center"/>
    </xf>
    <xf numFmtId="170" fontId="7" fillId="0" borderId="0" xfId="1" applyNumberFormat="1" applyFont="1" applyFill="1" applyAlignment="1">
      <alignment horizontal="center"/>
    </xf>
    <xf numFmtId="3" fontId="11" fillId="0" borderId="0" xfId="1" applyNumberFormat="1" applyFont="1" applyFill="1" applyBorder="1" applyAlignment="1">
      <alignment horizontal="center"/>
    </xf>
    <xf numFmtId="167" fontId="6" fillId="0" borderId="0" xfId="1" applyNumberFormat="1" applyFont="1" applyFill="1" applyAlignment="1">
      <alignment horizontal="center"/>
    </xf>
    <xf numFmtId="167" fontId="6" fillId="2" borderId="0" xfId="1" applyNumberFormat="1" applyFont="1" applyFill="1" applyAlignment="1">
      <alignment horizontal="center" vertical="center"/>
    </xf>
    <xf numFmtId="167" fontId="11" fillId="0" borderId="0" xfId="1" applyNumberFormat="1" applyFont="1" applyFill="1"/>
    <xf numFmtId="167" fontId="11" fillId="2" borderId="0" xfId="1" applyNumberFormat="1" applyFont="1" applyFill="1" applyAlignment="1">
      <alignment horizontal="center" vertical="center"/>
    </xf>
    <xf numFmtId="0" fontId="6" fillId="0" borderId="0" xfId="0" applyFont="1" applyAlignment="1">
      <alignment horizontal="center"/>
    </xf>
    <xf numFmtId="0" fontId="12" fillId="0" borderId="0" xfId="0" applyFont="1"/>
    <xf numFmtId="0" fontId="12" fillId="2" borderId="0" xfId="0" applyFont="1" applyFill="1"/>
    <xf numFmtId="0" fontId="10" fillId="2" borderId="0" xfId="0" applyFont="1" applyFill="1"/>
    <xf numFmtId="170" fontId="42" fillId="0" borderId="0" xfId="0" applyNumberFormat="1" applyFont="1" applyAlignment="1">
      <alignment horizontal="center"/>
    </xf>
    <xf numFmtId="167" fontId="6" fillId="0" borderId="0" xfId="1" applyNumberFormat="1" applyFont="1" applyFill="1"/>
    <xf numFmtId="167" fontId="10" fillId="0" borderId="0" xfId="0" applyNumberFormat="1" applyFont="1"/>
    <xf numFmtId="0" fontId="7" fillId="2" borderId="0" xfId="0" applyFont="1" applyFill="1" applyAlignment="1">
      <alignment horizontal="center" vertical="center"/>
    </xf>
    <xf numFmtId="0" fontId="43" fillId="0" borderId="0" xfId="0" applyFont="1"/>
    <xf numFmtId="0" fontId="44" fillId="0" borderId="0" xfId="0" applyFont="1"/>
    <xf numFmtId="0" fontId="41" fillId="0" borderId="0" xfId="0" applyFont="1"/>
    <xf numFmtId="167" fontId="45" fillId="0" borderId="0" xfId="1" applyNumberFormat="1" applyFont="1" applyFill="1"/>
    <xf numFmtId="0" fontId="45" fillId="0" borderId="0" xfId="0" applyFont="1"/>
    <xf numFmtId="0" fontId="45" fillId="2" borderId="0" xfId="0" applyFont="1" applyFill="1" applyAlignment="1">
      <alignment horizontal="center" vertical="center"/>
    </xf>
    <xf numFmtId="0" fontId="12" fillId="2" borderId="0" xfId="0" applyFont="1" applyFill="1" applyAlignment="1">
      <alignment horizontal="center" vertical="center"/>
    </xf>
    <xf numFmtId="167" fontId="12" fillId="0" borderId="0" xfId="1" applyNumberFormat="1" applyFont="1" applyFill="1"/>
    <xf numFmtId="0" fontId="45" fillId="2" borderId="0" xfId="0" applyFont="1" applyFill="1"/>
    <xf numFmtId="0" fontId="16" fillId="0" borderId="0" xfId="13" applyFont="1" applyAlignment="1">
      <alignment horizontal="center"/>
    </xf>
    <xf numFmtId="0" fontId="16" fillId="0" borderId="0" xfId="13" applyFont="1" applyAlignment="1">
      <alignment horizontal="center" vertical="center"/>
    </xf>
    <xf numFmtId="167" fontId="6" fillId="0" borderId="0" xfId="1" applyNumberFormat="1" applyFont="1" applyFill="1" applyAlignment="1"/>
    <xf numFmtId="167" fontId="11" fillId="0" borderId="0" xfId="1" applyNumberFormat="1" applyFont="1" applyFill="1" applyAlignment="1"/>
    <xf numFmtId="167" fontId="11" fillId="0" borderId="0" xfId="1" applyNumberFormat="1" applyFont="1" applyFill="1" applyAlignment="1">
      <alignment horizontal="left"/>
    </xf>
    <xf numFmtId="167" fontId="11" fillId="0" borderId="0" xfId="1" applyNumberFormat="1" applyFont="1" applyFill="1" applyAlignment="1">
      <alignment horizontal="center" vertical="center"/>
    </xf>
    <xf numFmtId="0" fontId="11" fillId="0" borderId="0" xfId="0" applyFont="1" applyAlignment="1">
      <alignment horizontal="left" vertical="center"/>
    </xf>
    <xf numFmtId="169" fontId="11" fillId="0" borderId="0" xfId="1" applyNumberFormat="1" applyFont="1" applyFill="1" applyBorder="1"/>
    <xf numFmtId="0" fontId="19" fillId="0" borderId="0" xfId="0" applyFont="1" applyAlignment="1">
      <alignment horizontal="center"/>
    </xf>
    <xf numFmtId="0" fontId="38" fillId="0" borderId="0" xfId="0" applyFont="1"/>
    <xf numFmtId="0" fontId="46" fillId="2" borderId="0" xfId="0" applyFont="1" applyFill="1"/>
    <xf numFmtId="0" fontId="6" fillId="2" borderId="0" xfId="0" applyFont="1" applyFill="1" applyAlignment="1">
      <alignment horizontal="center"/>
    </xf>
    <xf numFmtId="0" fontId="6" fillId="6" borderId="0" xfId="0" applyFont="1" applyFill="1" applyAlignment="1">
      <alignment vertical="center" wrapText="1"/>
    </xf>
    <xf numFmtId="0" fontId="6" fillId="6" borderId="0" xfId="0" applyFont="1" applyFill="1" applyAlignment="1">
      <alignment horizontal="left" vertical="center" wrapText="1"/>
    </xf>
    <xf numFmtId="0" fontId="16" fillId="6" borderId="0" xfId="13" applyFont="1" applyFill="1"/>
    <xf numFmtId="170" fontId="6" fillId="6" borderId="0" xfId="0" applyNumberFormat="1" applyFont="1" applyFill="1" applyAlignment="1">
      <alignment horizontal="center"/>
    </xf>
    <xf numFmtId="169" fontId="6" fillId="6" borderId="0" xfId="0" applyNumberFormat="1" applyFont="1" applyFill="1"/>
    <xf numFmtId="0" fontId="5" fillId="6" borderId="0" xfId="0" applyFont="1" applyFill="1"/>
    <xf numFmtId="0" fontId="17" fillId="6" borderId="0" xfId="0" applyFont="1" applyFill="1"/>
    <xf numFmtId="0" fontId="45" fillId="2" borderId="0" xfId="0" applyFont="1" applyFill="1" applyAlignment="1">
      <alignment horizontal="left" vertical="center"/>
    </xf>
    <xf numFmtId="0" fontId="38" fillId="6" borderId="0" xfId="0" applyFont="1" applyFill="1"/>
    <xf numFmtId="0" fontId="16" fillId="0" borderId="0" xfId="13" applyFont="1"/>
    <xf numFmtId="0" fontId="11" fillId="2" borderId="0" xfId="12" applyFont="1" applyFill="1" applyAlignment="1">
      <alignment horizontal="left"/>
    </xf>
    <xf numFmtId="0" fontId="5" fillId="6" borderId="1" xfId="0" applyFont="1" applyFill="1" applyBorder="1"/>
    <xf numFmtId="169" fontId="6" fillId="6" borderId="1" xfId="0" applyNumberFormat="1" applyFont="1" applyFill="1" applyBorder="1"/>
    <xf numFmtId="0" fontId="6" fillId="6" borderId="1" xfId="0" applyFont="1" applyFill="1" applyBorder="1"/>
    <xf numFmtId="0" fontId="16" fillId="2" borderId="0" xfId="13" applyFont="1" applyFill="1"/>
    <xf numFmtId="170" fontId="6" fillId="2" borderId="0" xfId="0" applyNumberFormat="1" applyFont="1" applyFill="1" applyAlignment="1">
      <alignment horizontal="center"/>
    </xf>
    <xf numFmtId="41" fontId="5" fillId="2" borderId="3" xfId="8" applyFont="1" applyFill="1" applyBorder="1"/>
    <xf numFmtId="170" fontId="17" fillId="6" borderId="0" xfId="0" applyNumberFormat="1" applyFont="1" applyFill="1" applyAlignment="1">
      <alignment horizontal="center"/>
    </xf>
    <xf numFmtId="0" fontId="22" fillId="0" borderId="0" xfId="0" applyFont="1" applyAlignment="1">
      <alignment horizontal="center" vertical="center"/>
    </xf>
    <xf numFmtId="170" fontId="6" fillId="6" borderId="0" xfId="0" applyNumberFormat="1" applyFont="1" applyFill="1"/>
    <xf numFmtId="0" fontId="7" fillId="6" borderId="0" xfId="77" applyFill="1"/>
    <xf numFmtId="0" fontId="47" fillId="6" borderId="0" xfId="77" applyFont="1" applyFill="1"/>
    <xf numFmtId="0" fontId="31" fillId="7" borderId="17" xfId="77" applyFont="1" applyFill="1" applyBorder="1" applyAlignment="1">
      <alignment vertical="center"/>
    </xf>
    <xf numFmtId="0" fontId="6" fillId="4" borderId="0" xfId="0" applyFont="1" applyFill="1"/>
    <xf numFmtId="0" fontId="45" fillId="7" borderId="17" xfId="77" applyFont="1" applyFill="1" applyBorder="1" applyAlignment="1">
      <alignment vertical="center"/>
    </xf>
    <xf numFmtId="0" fontId="22" fillId="7" borderId="17" xfId="77" applyFont="1" applyFill="1" applyBorder="1" applyAlignment="1">
      <alignment horizontal="center" vertical="center"/>
    </xf>
    <xf numFmtId="0" fontId="20" fillId="0" borderId="0" xfId="0" applyFont="1"/>
    <xf numFmtId="0" fontId="5" fillId="0" borderId="1" xfId="0" applyFont="1" applyBorder="1" applyAlignment="1">
      <alignment horizontal="center"/>
    </xf>
    <xf numFmtId="0" fontId="5" fillId="0" borderId="1" xfId="0" applyFont="1" applyBorder="1" applyAlignment="1">
      <alignment horizontal="center" vertical="center"/>
    </xf>
    <xf numFmtId="0" fontId="29" fillId="0" borderId="0" xfId="0" applyFont="1"/>
    <xf numFmtId="0" fontId="5" fillId="0" borderId="1" xfId="0" applyFont="1" applyBorder="1" applyAlignment="1">
      <alignment horizontal="left"/>
    </xf>
    <xf numFmtId="0" fontId="48" fillId="6" borderId="0" xfId="0" applyFont="1" applyFill="1"/>
    <xf numFmtId="167" fontId="6" fillId="6" borderId="0" xfId="0" applyNumberFormat="1" applyFont="1" applyFill="1"/>
    <xf numFmtId="0" fontId="22" fillId="2" borderId="0" xfId="0" applyFont="1" applyFill="1"/>
    <xf numFmtId="0" fontId="2" fillId="2" borderId="0" xfId="0" applyFont="1" applyFill="1" applyAlignment="1">
      <alignment horizontal="center"/>
    </xf>
    <xf numFmtId="0" fontId="18" fillId="0" borderId="0" xfId="0" applyFont="1"/>
    <xf numFmtId="0" fontId="6" fillId="0" borderId="0" xfId="0" applyFont="1" applyAlignment="1">
      <alignment horizontal="left" vertical="center" wrapText="1"/>
    </xf>
    <xf numFmtId="0" fontId="11" fillId="0" borderId="0" xfId="0" applyFont="1" applyAlignment="1">
      <alignment horizontal="left" vertical="center" wrapText="1"/>
    </xf>
    <xf numFmtId="169" fontId="6" fillId="0" borderId="0" xfId="1" applyNumberFormat="1" applyFont="1" applyFill="1" applyAlignment="1">
      <alignment horizontal="right" vertical="center"/>
    </xf>
    <xf numFmtId="169" fontId="6" fillId="0" borderId="0" xfId="8" applyNumberFormat="1" applyFont="1" applyFill="1" applyAlignment="1">
      <alignment horizontal="right" vertical="center"/>
    </xf>
    <xf numFmtId="169" fontId="5" fillId="0" borderId="2" xfId="1" applyNumberFormat="1" applyFont="1" applyFill="1" applyBorder="1" applyAlignment="1">
      <alignment horizontal="right" vertical="center"/>
    </xf>
    <xf numFmtId="169" fontId="5" fillId="0" borderId="3" xfId="1" applyNumberFormat="1" applyFont="1" applyFill="1" applyBorder="1" applyAlignment="1">
      <alignment horizontal="right" vertical="center"/>
    </xf>
    <xf numFmtId="17" fontId="6" fillId="0" borderId="0" xfId="0" applyNumberFormat="1" applyFont="1"/>
    <xf numFmtId="169" fontId="22" fillId="0" borderId="0" xfId="0" applyNumberFormat="1" applyFont="1" applyAlignment="1">
      <alignment horizontal="center" vertical="center"/>
    </xf>
    <xf numFmtId="0" fontId="6" fillId="2" borderId="0" xfId="0" quotePrefix="1" applyFont="1" applyFill="1"/>
    <xf numFmtId="9" fontId="48" fillId="6" borderId="0" xfId="9" applyFont="1" applyFill="1" applyBorder="1" applyAlignment="1"/>
    <xf numFmtId="41" fontId="9" fillId="6" borderId="0" xfId="8" applyFont="1" applyFill="1" applyBorder="1" applyAlignment="1">
      <alignment horizontal="center"/>
    </xf>
    <xf numFmtId="0" fontId="18" fillId="6" borderId="0" xfId="0" applyFont="1" applyFill="1"/>
    <xf numFmtId="0" fontId="7" fillId="6" borderId="0" xfId="0" applyFont="1" applyFill="1" applyAlignment="1">
      <alignment wrapText="1"/>
    </xf>
    <xf numFmtId="0" fontId="18" fillId="6" borderId="0" xfId="0" applyFont="1" applyFill="1" applyAlignment="1">
      <alignment wrapText="1"/>
    </xf>
    <xf numFmtId="0" fontId="11" fillId="6" borderId="0" xfId="0" applyFont="1" applyFill="1" applyAlignment="1">
      <alignment wrapText="1"/>
    </xf>
    <xf numFmtId="0" fontId="24" fillId="6" borderId="1" xfId="0" applyFont="1" applyFill="1" applyBorder="1"/>
    <xf numFmtId="0" fontId="6" fillId="6" borderId="0" xfId="0" applyFont="1" applyFill="1" applyAlignment="1">
      <alignment wrapText="1"/>
    </xf>
    <xf numFmtId="0" fontId="39" fillId="6" borderId="0" xfId="0" applyFont="1" applyFill="1" applyAlignment="1">
      <alignment wrapText="1"/>
    </xf>
    <xf numFmtId="0" fontId="7" fillId="6" borderId="0" xfId="0" applyFont="1" applyFill="1" applyAlignment="1">
      <alignment vertical="center" wrapText="1"/>
    </xf>
    <xf numFmtId="0" fontId="7" fillId="6" borderId="0" xfId="0" applyFont="1" applyFill="1" applyAlignment="1">
      <alignment horizontal="center" vertical="center" wrapText="1"/>
    </xf>
    <xf numFmtId="0" fontId="11" fillId="6" borderId="0" xfId="0" applyFont="1" applyFill="1" applyAlignment="1">
      <alignment vertical="center" wrapText="1"/>
    </xf>
    <xf numFmtId="0" fontId="7" fillId="0" borderId="0" xfId="0" applyFont="1" applyAlignment="1">
      <alignment horizontal="center" vertical="center" wrapText="1"/>
    </xf>
    <xf numFmtId="0" fontId="45" fillId="6" borderId="0" xfId="0" applyFont="1" applyFill="1" applyAlignment="1">
      <alignment vertical="center" wrapText="1"/>
    </xf>
    <xf numFmtId="169" fontId="7" fillId="6" borderId="0" xfId="0" applyNumberFormat="1" applyFont="1" applyFill="1"/>
    <xf numFmtId="0" fontId="7" fillId="0" borderId="21" xfId="0" applyFont="1" applyBorder="1" applyAlignment="1">
      <alignment vertical="center" wrapText="1"/>
    </xf>
    <xf numFmtId="0" fontId="7" fillId="0" borderId="18" xfId="0" applyFont="1" applyBorder="1" applyAlignment="1">
      <alignment vertical="center" wrapText="1"/>
    </xf>
    <xf numFmtId="0" fontId="39" fillId="0" borderId="0" xfId="0" applyFont="1"/>
    <xf numFmtId="1" fontId="6" fillId="0" borderId="0" xfId="0" applyNumberFormat="1" applyFont="1"/>
    <xf numFmtId="1" fontId="5" fillId="0" borderId="1" xfId="0" applyNumberFormat="1" applyFont="1" applyBorder="1" applyAlignment="1">
      <alignment horizontal="center" vertical="center"/>
    </xf>
    <xf numFmtId="167" fontId="16" fillId="0" borderId="0" xfId="13" applyNumberFormat="1" applyFont="1" applyFill="1" applyAlignment="1">
      <alignment horizontal="center" vertical="center"/>
    </xf>
    <xf numFmtId="0" fontId="49" fillId="6" borderId="0" xfId="0" applyFont="1" applyFill="1" applyAlignment="1">
      <alignment wrapText="1"/>
    </xf>
    <xf numFmtId="0" fontId="6" fillId="6" borderId="0" xfId="0" applyFont="1" applyFill="1" applyAlignment="1">
      <alignment vertical="center"/>
    </xf>
    <xf numFmtId="0" fontId="6" fillId="0" borderId="7" xfId="0" applyFont="1" applyBorder="1" applyAlignment="1">
      <alignment horizontal="justify" vertical="center" wrapText="1"/>
    </xf>
    <xf numFmtId="0" fontId="6" fillId="0" borderId="7" xfId="0" applyFont="1" applyBorder="1" applyAlignment="1">
      <alignment horizontal="center" vertical="center" wrapText="1"/>
    </xf>
    <xf numFmtId="0" fontId="6" fillId="0" borderId="7" xfId="0" applyFont="1" applyBorder="1" applyAlignment="1">
      <alignment horizontal="right" vertical="center" wrapText="1"/>
    </xf>
    <xf numFmtId="0" fontId="36" fillId="0" borderId="0" xfId="0" applyFont="1"/>
    <xf numFmtId="0" fontId="28" fillId="2" borderId="0" xfId="0" applyFont="1" applyFill="1" applyAlignment="1">
      <alignment horizontal="center"/>
    </xf>
    <xf numFmtId="0" fontId="6" fillId="8" borderId="0" xfId="0" applyFont="1" applyFill="1"/>
    <xf numFmtId="0" fontId="24" fillId="8" borderId="7" xfId="0" applyFont="1" applyFill="1" applyBorder="1"/>
    <xf numFmtId="169" fontId="6" fillId="8" borderId="7" xfId="0" applyNumberFormat="1" applyFont="1" applyFill="1" applyBorder="1"/>
    <xf numFmtId="0" fontId="6" fillId="8" borderId="7" xfId="0" applyFont="1" applyFill="1" applyBorder="1"/>
    <xf numFmtId="0" fontId="7" fillId="8" borderId="0" xfId="0" applyFont="1" applyFill="1"/>
    <xf numFmtId="0" fontId="39" fillId="8" borderId="0" xfId="0" applyFont="1" applyFill="1"/>
    <xf numFmtId="0" fontId="6" fillId="2" borderId="7" xfId="0" applyFont="1" applyFill="1" applyBorder="1"/>
    <xf numFmtId="169" fontId="11" fillId="6" borderId="0" xfId="0" applyNumberFormat="1" applyFont="1" applyFill="1" applyAlignment="1">
      <alignment horizontal="center" wrapText="1"/>
    </xf>
    <xf numFmtId="169" fontId="7" fillId="6" borderId="0" xfId="0" applyNumberFormat="1" applyFont="1" applyFill="1" applyAlignment="1">
      <alignment horizontal="center" wrapText="1"/>
    </xf>
    <xf numFmtId="166" fontId="5" fillId="0" borderId="0" xfId="1" applyNumberFormat="1" applyFont="1" applyFill="1" applyAlignment="1">
      <alignment horizontal="right" vertical="center"/>
    </xf>
    <xf numFmtId="0" fontId="24" fillId="6" borderId="0" xfId="0" applyFont="1" applyFill="1" applyAlignment="1">
      <alignment horizontal="left"/>
    </xf>
    <xf numFmtId="0" fontId="39" fillId="6" borderId="0" xfId="0" applyFont="1" applyFill="1" applyAlignment="1">
      <alignment horizontal="left"/>
    </xf>
    <xf numFmtId="0" fontId="17" fillId="6" borderId="0" xfId="0" applyFont="1" applyFill="1" applyAlignment="1">
      <alignment horizontal="center"/>
    </xf>
    <xf numFmtId="169" fontId="7" fillId="0" borderId="0" xfId="1" applyNumberFormat="1" applyFont="1" applyFill="1"/>
    <xf numFmtId="167" fontId="7" fillId="0" borderId="0" xfId="1" applyNumberFormat="1" applyFont="1" applyFill="1" applyBorder="1" applyAlignment="1">
      <alignment horizontal="center"/>
    </xf>
    <xf numFmtId="169" fontId="7" fillId="0" borderId="0" xfId="1" applyNumberFormat="1" applyFont="1" applyFill="1" applyBorder="1"/>
    <xf numFmtId="169" fontId="7" fillId="0" borderId="0" xfId="0" applyNumberFormat="1" applyFont="1"/>
    <xf numFmtId="167" fontId="7" fillId="0" borderId="0" xfId="1" applyNumberFormat="1" applyFont="1" applyFill="1"/>
    <xf numFmtId="169" fontId="7" fillId="0" borderId="0" xfId="1" applyNumberFormat="1" applyFont="1" applyFill="1" applyBorder="1" applyAlignment="1">
      <alignment vertical="center"/>
    </xf>
    <xf numFmtId="0" fontId="5" fillId="6" borderId="1" xfId="0" applyFont="1" applyFill="1" applyBorder="1" applyAlignment="1">
      <alignment horizontal="center" vertical="center"/>
    </xf>
    <xf numFmtId="0" fontId="6" fillId="6" borderId="13" xfId="0" applyFont="1" applyFill="1" applyBorder="1"/>
    <xf numFmtId="0" fontId="6" fillId="0" borderId="0" xfId="0" applyFont="1" applyAlignment="1">
      <alignment horizontal="justify" vertical="center"/>
    </xf>
    <xf numFmtId="167" fontId="17" fillId="0" borderId="0" xfId="0" applyNumberFormat="1" applyFont="1" applyAlignment="1">
      <alignment horizontal="center" vertical="center"/>
    </xf>
    <xf numFmtId="170" fontId="25" fillId="0" borderId="0" xfId="1" applyNumberFormat="1" applyFont="1" applyFill="1" applyAlignment="1">
      <alignment horizontal="center" vertical="center"/>
    </xf>
    <xf numFmtId="17" fontId="25" fillId="0" borderId="0" xfId="1" applyNumberFormat="1" applyFont="1" applyFill="1" applyAlignment="1">
      <alignment horizontal="center" vertical="center"/>
    </xf>
    <xf numFmtId="169" fontId="7" fillId="0" borderId="14" xfId="78" applyNumberFormat="1" applyFont="1" applyFill="1" applyBorder="1"/>
    <xf numFmtId="0" fontId="21" fillId="0" borderId="0" xfId="0" applyFont="1" applyAlignment="1">
      <alignment horizontal="left" vertical="center"/>
    </xf>
    <xf numFmtId="169" fontId="24" fillId="6" borderId="3" xfId="8" applyNumberFormat="1" applyFont="1" applyFill="1" applyBorder="1" applyAlignment="1">
      <alignment horizontal="center"/>
    </xf>
    <xf numFmtId="0" fontId="7" fillId="0" borderId="7" xfId="0" applyFont="1" applyBorder="1" applyAlignment="1">
      <alignment horizontal="center" vertical="center" wrapText="1"/>
    </xf>
    <xf numFmtId="6" fontId="7" fillId="0" borderId="7" xfId="0" applyNumberFormat="1" applyFont="1" applyBorder="1" applyAlignment="1">
      <alignment vertical="center" wrapText="1"/>
    </xf>
    <xf numFmtId="0" fontId="21" fillId="0" borderId="0" xfId="0" applyFont="1" applyAlignment="1">
      <alignment vertical="center"/>
    </xf>
    <xf numFmtId="0" fontId="5" fillId="6" borderId="0" xfId="0" applyFont="1" applyFill="1" applyAlignment="1">
      <alignment horizontal="left" wrapText="1"/>
    </xf>
    <xf numFmtId="0" fontId="7" fillId="0" borderId="0" xfId="0" applyFont="1" applyAlignment="1">
      <alignment vertical="center"/>
    </xf>
    <xf numFmtId="167" fontId="7" fillId="2" borderId="0" xfId="0" applyNumberFormat="1" applyFont="1" applyFill="1" applyAlignment="1">
      <alignment horizontal="center" vertical="center"/>
    </xf>
    <xf numFmtId="0" fontId="7" fillId="0" borderId="0" xfId="13" applyFont="1" applyAlignment="1">
      <alignment horizontal="center"/>
    </xf>
    <xf numFmtId="167" fontId="11" fillId="2" borderId="2" xfId="10" applyNumberFormat="1" applyFont="1" applyFill="1" applyBorder="1"/>
    <xf numFmtId="169" fontId="5" fillId="2" borderId="2" xfId="0" applyNumberFormat="1" applyFont="1" applyFill="1" applyBorder="1"/>
    <xf numFmtId="41" fontId="11" fillId="2" borderId="2" xfId="8" applyFont="1" applyFill="1" applyBorder="1"/>
    <xf numFmtId="169" fontId="11" fillId="2" borderId="2" xfId="1" applyNumberFormat="1" applyFont="1" applyFill="1" applyBorder="1"/>
    <xf numFmtId="41" fontId="5" fillId="6" borderId="2" xfId="8" applyFont="1" applyFill="1" applyBorder="1"/>
    <xf numFmtId="41" fontId="6" fillId="6" borderId="2" xfId="8" applyFont="1" applyFill="1" applyBorder="1"/>
    <xf numFmtId="41" fontId="5" fillId="2" borderId="2" xfId="0" applyNumberFormat="1" applyFont="1" applyFill="1" applyBorder="1"/>
    <xf numFmtId="169" fontId="5" fillId="0" borderId="2" xfId="0" applyNumberFormat="1" applyFont="1" applyBorder="1"/>
    <xf numFmtId="41" fontId="5" fillId="2" borderId="2" xfId="8" applyFont="1" applyFill="1" applyBorder="1"/>
    <xf numFmtId="169" fontId="5" fillId="2" borderId="2" xfId="8" applyNumberFormat="1" applyFont="1" applyFill="1" applyBorder="1"/>
    <xf numFmtId="169" fontId="24" fillId="6" borderId="2" xfId="8" applyNumberFormat="1" applyFont="1" applyFill="1" applyBorder="1"/>
    <xf numFmtId="41" fontId="9" fillId="6" borderId="2" xfId="8" applyFont="1" applyFill="1" applyBorder="1"/>
    <xf numFmtId="41" fontId="24" fillId="6" borderId="2" xfId="8" applyFont="1" applyFill="1" applyBorder="1"/>
    <xf numFmtId="169" fontId="11" fillId="6" borderId="2" xfId="0" applyNumberFormat="1" applyFont="1" applyFill="1" applyBorder="1" applyAlignment="1">
      <alignment horizontal="center"/>
    </xf>
    <xf numFmtId="169" fontId="7" fillId="0" borderId="13" xfId="78" applyNumberFormat="1" applyFont="1" applyFill="1" applyBorder="1"/>
    <xf numFmtId="3" fontId="6" fillId="0" borderId="0" xfId="0" applyNumberFormat="1" applyFont="1" applyAlignment="1">
      <alignment horizontal="right"/>
    </xf>
    <xf numFmtId="169" fontId="11" fillId="0" borderId="2" xfId="1" applyNumberFormat="1" applyFont="1" applyFill="1" applyBorder="1"/>
    <xf numFmtId="169" fontId="5" fillId="0" borderId="0" xfId="1" applyNumberFormat="1" applyFont="1" applyFill="1" applyBorder="1" applyAlignment="1">
      <alignment horizontal="right" vertical="center"/>
    </xf>
    <xf numFmtId="10" fontId="5" fillId="0" borderId="0" xfId="9" applyNumberFormat="1" applyFont="1" applyFill="1" applyAlignment="1">
      <alignment vertical="center"/>
    </xf>
    <xf numFmtId="14" fontId="6" fillId="0" borderId="0" xfId="0" applyNumberFormat="1" applyFont="1"/>
    <xf numFmtId="0" fontId="54" fillId="12" borderId="29" xfId="0" applyFont="1" applyFill="1" applyBorder="1"/>
    <xf numFmtId="41" fontId="0" fillId="0" borderId="0" xfId="8" applyFont="1"/>
    <xf numFmtId="41" fontId="6" fillId="0" borderId="0" xfId="8" applyFont="1"/>
    <xf numFmtId="41" fontId="6" fillId="0" borderId="0" xfId="0" applyNumberFormat="1" applyFont="1"/>
    <xf numFmtId="0" fontId="7" fillId="2" borderId="0" xfId="3" applyFill="1" applyAlignment="1">
      <alignment horizontal="center"/>
    </xf>
    <xf numFmtId="169" fontId="7" fillId="2" borderId="0" xfId="4" applyNumberFormat="1" applyFill="1"/>
    <xf numFmtId="169" fontId="11" fillId="2" borderId="2" xfId="128" applyNumberFormat="1" applyFont="1" applyFill="1" applyBorder="1"/>
    <xf numFmtId="169" fontId="7" fillId="0" borderId="0" xfId="4" applyNumberFormat="1"/>
    <xf numFmtId="41" fontId="5" fillId="6" borderId="2" xfId="160" applyFont="1" applyFill="1" applyBorder="1"/>
    <xf numFmtId="41" fontId="7" fillId="0" borderId="0" xfId="8" applyFont="1" applyFill="1"/>
    <xf numFmtId="169" fontId="7" fillId="0" borderId="7" xfId="0" applyNumberFormat="1" applyFont="1" applyBorder="1" applyAlignment="1">
      <alignment horizontal="right" vertical="center" wrapText="1"/>
    </xf>
    <xf numFmtId="41" fontId="5" fillId="0" borderId="2" xfId="216" applyFont="1" applyFill="1" applyBorder="1"/>
    <xf numFmtId="0" fontId="5" fillId="2" borderId="0" xfId="0" applyFont="1" applyFill="1" applyAlignment="1">
      <alignment vertical="center"/>
    </xf>
    <xf numFmtId="0" fontId="5" fillId="2" borderId="0" xfId="0" applyFont="1" applyFill="1" applyAlignment="1">
      <alignment wrapText="1"/>
    </xf>
    <xf numFmtId="0" fontId="11" fillId="2" borderId="0" xfId="0" applyFont="1" applyFill="1" applyAlignment="1">
      <alignment wrapText="1"/>
    </xf>
    <xf numFmtId="0" fontId="6" fillId="0" borderId="7" xfId="0" applyFont="1" applyBorder="1" applyAlignment="1">
      <alignment horizontal="center"/>
    </xf>
    <xf numFmtId="41" fontId="6" fillId="6" borderId="0" xfId="8" applyFont="1" applyFill="1"/>
    <xf numFmtId="49" fontId="0" fillId="13" borderId="30" xfId="0" applyNumberFormat="1" applyFill="1" applyBorder="1"/>
    <xf numFmtId="49" fontId="0" fillId="0" borderId="30" xfId="0" applyNumberFormat="1" applyBorder="1"/>
    <xf numFmtId="41" fontId="0" fillId="13" borderId="29" xfId="8" applyFont="1" applyFill="1" applyBorder="1"/>
    <xf numFmtId="41" fontId="0" fillId="0" borderId="29" xfId="8" applyFont="1" applyBorder="1"/>
    <xf numFmtId="41" fontId="0" fillId="0" borderId="0" xfId="0" applyNumberFormat="1"/>
    <xf numFmtId="0" fontId="0" fillId="11" borderId="0" xfId="0" applyFill="1"/>
    <xf numFmtId="0" fontId="57" fillId="6" borderId="0" xfId="13" applyFont="1" applyFill="1"/>
    <xf numFmtId="0" fontId="22" fillId="0" borderId="0" xfId="0" applyFont="1"/>
    <xf numFmtId="0" fontId="7" fillId="6" borderId="7" xfId="0" applyFont="1" applyFill="1" applyBorder="1" applyAlignment="1">
      <alignment vertical="top" wrapText="1"/>
    </xf>
    <xf numFmtId="0" fontId="7" fillId="6" borderId="7" xfId="0" applyFont="1" applyFill="1" applyBorder="1" applyAlignment="1">
      <alignment horizontal="center" vertical="top" wrapText="1"/>
    </xf>
    <xf numFmtId="0" fontId="7" fillId="0" borderId="7" xfId="0" applyFont="1" applyBorder="1" applyAlignment="1">
      <alignment vertical="center" wrapText="1"/>
    </xf>
    <xf numFmtId="0" fontId="58" fillId="0" borderId="0" xfId="0" applyFont="1" applyAlignment="1">
      <alignment vertical="center"/>
    </xf>
    <xf numFmtId="0" fontId="56" fillId="2" borderId="0" xfId="0" applyFont="1" applyFill="1" applyAlignment="1">
      <alignment horizontal="left" vertical="center" wrapText="1" indent="4"/>
    </xf>
    <xf numFmtId="0" fontId="52" fillId="2" borderId="0" xfId="0" applyFont="1" applyFill="1" applyAlignment="1">
      <alignment horizontal="left" vertical="center" wrapText="1" indent="4"/>
    </xf>
    <xf numFmtId="0" fontId="52" fillId="2" borderId="0" xfId="0" applyFont="1" applyFill="1" applyAlignment="1">
      <alignment vertical="center"/>
    </xf>
    <xf numFmtId="41" fontId="6" fillId="0" borderId="0" xfId="8" applyFont="1" applyFill="1"/>
    <xf numFmtId="169" fontId="0" fillId="0" borderId="0" xfId="0" applyNumberFormat="1"/>
    <xf numFmtId="0" fontId="7" fillId="0" borderId="0" xfId="12" applyFont="1" applyAlignment="1">
      <alignment horizontal="left"/>
    </xf>
    <xf numFmtId="169" fontId="61" fillId="9" borderId="0" xfId="1" applyNumberFormat="1" applyFont="1" applyFill="1" applyBorder="1" applyAlignment="1">
      <alignment horizontal="center"/>
    </xf>
    <xf numFmtId="169" fontId="11" fillId="9" borderId="0" xfId="1" applyNumberFormat="1" applyFont="1" applyFill="1" applyBorder="1" applyAlignment="1">
      <alignment horizontal="center"/>
    </xf>
    <xf numFmtId="169" fontId="61" fillId="9" borderId="32" xfId="1" applyNumberFormat="1" applyFont="1" applyFill="1" applyBorder="1" applyAlignment="1">
      <alignment horizontal="center"/>
    </xf>
    <xf numFmtId="167" fontId="7" fillId="0" borderId="0" xfId="0" applyNumberFormat="1" applyFont="1"/>
    <xf numFmtId="0" fontId="57" fillId="0" borderId="0" xfId="13" applyFont="1" applyAlignment="1">
      <alignment horizontal="center"/>
    </xf>
    <xf numFmtId="171" fontId="11" fillId="2" borderId="0" xfId="1" applyNumberFormat="1" applyFont="1" applyFill="1" applyAlignment="1">
      <alignment horizontal="right"/>
    </xf>
    <xf numFmtId="0" fontId="10" fillId="0" borderId="36" xfId="0" applyFont="1" applyBorder="1"/>
    <xf numFmtId="0" fontId="10" fillId="0" borderId="37" xfId="0" applyFont="1" applyBorder="1"/>
    <xf numFmtId="17" fontId="11" fillId="10" borderId="35" xfId="0" applyNumberFormat="1" applyFont="1" applyFill="1" applyBorder="1" applyAlignment="1">
      <alignment horizontal="center" vertical="center"/>
    </xf>
    <xf numFmtId="0" fontId="11" fillId="10" borderId="22" xfId="0" applyFont="1" applyFill="1" applyBorder="1" applyAlignment="1">
      <alignment vertical="center"/>
    </xf>
    <xf numFmtId="0" fontId="11" fillId="10" borderId="23" xfId="0" applyFont="1" applyFill="1" applyBorder="1" applyAlignment="1">
      <alignment vertical="center"/>
    </xf>
    <xf numFmtId="17" fontId="11" fillId="10" borderId="15" xfId="0" applyNumberFormat="1" applyFont="1" applyFill="1" applyBorder="1" applyAlignment="1">
      <alignment horizontal="center" vertical="center"/>
    </xf>
    <xf numFmtId="0" fontId="11" fillId="10" borderId="1" xfId="0" applyFont="1" applyFill="1" applyBorder="1" applyAlignment="1">
      <alignment horizontal="center" vertical="center" wrapText="1"/>
    </xf>
    <xf numFmtId="169" fontId="7" fillId="0" borderId="7" xfId="0" applyNumberFormat="1" applyFont="1" applyBorder="1" applyAlignment="1">
      <alignment horizontal="center" vertical="center" wrapText="1"/>
    </xf>
    <xf numFmtId="169" fontId="6" fillId="0" borderId="0" xfId="0" applyNumberFormat="1" applyFont="1" applyAlignment="1">
      <alignment horizontal="left" vertical="center" wrapText="1"/>
    </xf>
    <xf numFmtId="0" fontId="11" fillId="10" borderId="4" xfId="0" applyFont="1" applyFill="1" applyBorder="1" applyAlignment="1">
      <alignment vertical="center"/>
    </xf>
    <xf numFmtId="0" fontId="11" fillId="10" borderId="4" xfId="0" applyFont="1" applyFill="1" applyBorder="1" applyAlignment="1">
      <alignment horizontal="center" vertical="center"/>
    </xf>
    <xf numFmtId="0" fontId="5" fillId="8" borderId="7" xfId="0" applyFont="1" applyFill="1" applyBorder="1"/>
    <xf numFmtId="0" fontId="5" fillId="8" borderId="27" xfId="0" applyFont="1" applyFill="1" applyBorder="1"/>
    <xf numFmtId="41" fontId="5" fillId="6" borderId="0" xfId="0" applyNumberFormat="1" applyFont="1" applyFill="1"/>
    <xf numFmtId="41" fontId="7" fillId="6" borderId="0" xfId="8" applyFont="1" applyFill="1" applyBorder="1"/>
    <xf numFmtId="49" fontId="0" fillId="0" borderId="0" xfId="0" applyNumberFormat="1"/>
    <xf numFmtId="0" fontId="0" fillId="13" borderId="29" xfId="0" applyFill="1" applyBorder="1"/>
    <xf numFmtId="0" fontId="0" fillId="0" borderId="29" xfId="0" applyBorder="1"/>
    <xf numFmtId="49" fontId="0" fillId="0" borderId="29" xfId="0" applyNumberFormat="1" applyBorder="1"/>
    <xf numFmtId="41" fontId="5" fillId="0" borderId="0" xfId="0" applyNumberFormat="1" applyFont="1"/>
    <xf numFmtId="41" fontId="7" fillId="0" borderId="0" xfId="8" applyFont="1"/>
    <xf numFmtId="0" fontId="11" fillId="0" borderId="1" xfId="2" applyFont="1" applyFill="1" applyBorder="1" applyAlignment="1">
      <alignment horizontal="left"/>
    </xf>
    <xf numFmtId="167" fontId="6" fillId="0" borderId="0" xfId="0" applyNumberFormat="1" applyFont="1" applyAlignment="1">
      <alignment horizontal="right" vertical="center"/>
    </xf>
    <xf numFmtId="0" fontId="11" fillId="0" borderId="0" xfId="4" applyFont="1"/>
    <xf numFmtId="167" fontId="11" fillId="0" borderId="2" xfId="128" applyNumberFormat="1" applyFont="1" applyFill="1" applyBorder="1"/>
    <xf numFmtId="169" fontId="7" fillId="0" borderId="0" xfId="162" applyNumberFormat="1" applyFont="1" applyFill="1"/>
    <xf numFmtId="169" fontId="11" fillId="0" borderId="2" xfId="158" applyNumberFormat="1" applyFont="1" applyFill="1" applyBorder="1"/>
    <xf numFmtId="167" fontId="11" fillId="0" borderId="0" xfId="10" applyNumberFormat="1" applyFont="1" applyFill="1" applyBorder="1"/>
    <xf numFmtId="0" fontId="5" fillId="6" borderId="0" xfId="0" applyFont="1" applyFill="1" applyAlignment="1">
      <alignment horizontal="left" vertical="center" wrapText="1"/>
    </xf>
    <xf numFmtId="0" fontId="5" fillId="0" borderId="1" xfId="0" applyFont="1" applyBorder="1" applyAlignment="1">
      <alignment vertical="center"/>
    </xf>
    <xf numFmtId="41" fontId="5" fillId="0" borderId="2" xfId="8" applyFont="1" applyFill="1" applyBorder="1"/>
    <xf numFmtId="3" fontId="59" fillId="0" borderId="0" xfId="0" applyNumberFormat="1" applyFont="1" applyAlignment="1">
      <alignment vertical="center"/>
    </xf>
    <xf numFmtId="167" fontId="6" fillId="0" borderId="0" xfId="1" applyNumberFormat="1" applyFont="1" applyFill="1" applyBorder="1"/>
    <xf numFmtId="167" fontId="17" fillId="0" borderId="0" xfId="1" applyNumberFormat="1" applyFont="1" applyFill="1"/>
    <xf numFmtId="167" fontId="7" fillId="0" borderId="0" xfId="1" applyNumberFormat="1" applyFont="1" applyFill="1" applyAlignment="1">
      <alignment horizontal="center"/>
    </xf>
    <xf numFmtId="167" fontId="18" fillId="0" borderId="0" xfId="1" applyNumberFormat="1" applyFont="1" applyFill="1"/>
    <xf numFmtId="167" fontId="18" fillId="0" borderId="0" xfId="1" applyNumberFormat="1" applyFont="1" applyFill="1" applyBorder="1"/>
    <xf numFmtId="41" fontId="54" fillId="0" borderId="0" xfId="8" applyFont="1" applyFill="1" applyBorder="1"/>
    <xf numFmtId="174" fontId="0" fillId="0" borderId="0" xfId="8" applyNumberFormat="1" applyFont="1" applyFill="1" applyBorder="1"/>
    <xf numFmtId="41" fontId="0" fillId="0" borderId="0" xfId="8" applyFont="1" applyFill="1" applyBorder="1"/>
    <xf numFmtId="41" fontId="7" fillId="6" borderId="0" xfId="8" applyFont="1" applyFill="1"/>
    <xf numFmtId="0" fontId="59" fillId="0" borderId="0" xfId="0" applyFont="1" applyAlignment="1">
      <alignment vertical="center"/>
    </xf>
    <xf numFmtId="0" fontId="60" fillId="0" borderId="0" xfId="0" applyFont="1" applyAlignment="1">
      <alignment vertical="center"/>
    </xf>
    <xf numFmtId="0" fontId="59" fillId="0" borderId="0" xfId="0" applyFont="1" applyAlignment="1">
      <alignment horizontal="right" vertical="center"/>
    </xf>
    <xf numFmtId="41" fontId="7" fillId="2" borderId="0" xfId="8" applyFont="1" applyFill="1"/>
    <xf numFmtId="0" fontId="0" fillId="3" borderId="0" xfId="0" applyFill="1"/>
    <xf numFmtId="41" fontId="73" fillId="11" borderId="0" xfId="0" applyNumberFormat="1" applyFont="1" applyFill="1"/>
    <xf numFmtId="0" fontId="19" fillId="0" borderId="0" xfId="0" applyFont="1" applyAlignment="1">
      <alignment horizontal="left" vertical="center"/>
    </xf>
    <xf numFmtId="169" fontId="5" fillId="6" borderId="0" xfId="0" applyNumberFormat="1" applyFont="1" applyFill="1"/>
    <xf numFmtId="41" fontId="5" fillId="0" borderId="0" xfId="8" applyFont="1"/>
    <xf numFmtId="41" fontId="6" fillId="0" borderId="0" xfId="8" applyFont="1" applyFill="1" applyBorder="1"/>
    <xf numFmtId="0" fontId="0" fillId="0" borderId="0" xfId="0" applyAlignment="1">
      <alignment horizontal="center"/>
    </xf>
    <xf numFmtId="41" fontId="18" fillId="2" borderId="0" xfId="8" applyFont="1" applyFill="1"/>
    <xf numFmtId="0" fontId="60" fillId="0" borderId="0" xfId="0" applyFont="1" applyAlignment="1">
      <alignment horizontal="right" vertical="center"/>
    </xf>
    <xf numFmtId="3" fontId="60" fillId="0" borderId="0" xfId="0" applyNumberFormat="1" applyFont="1" applyAlignment="1">
      <alignment horizontal="right" vertical="center"/>
    </xf>
    <xf numFmtId="169" fontId="5" fillId="0" borderId="0" xfId="1" applyNumberFormat="1" applyFont="1" applyFill="1" applyBorder="1"/>
    <xf numFmtId="3" fontId="6" fillId="6" borderId="0" xfId="0" applyNumberFormat="1" applyFont="1" applyFill="1"/>
    <xf numFmtId="3" fontId="7" fillId="0" borderId="0" xfId="0" applyNumberFormat="1" applyFont="1"/>
    <xf numFmtId="0" fontId="37" fillId="0" borderId="0" xfId="0" applyFont="1"/>
    <xf numFmtId="0" fontId="5" fillId="10" borderId="1" xfId="0" applyFont="1" applyFill="1" applyBorder="1" applyAlignment="1">
      <alignment vertical="center"/>
    </xf>
    <xf numFmtId="169" fontId="5" fillId="0" borderId="2" xfId="8" applyNumberFormat="1" applyFont="1" applyFill="1" applyBorder="1"/>
    <xf numFmtId="49" fontId="0" fillId="11" borderId="0" xfId="0" applyNumberFormat="1" applyFill="1"/>
    <xf numFmtId="0" fontId="7" fillId="0" borderId="0" xfId="0" applyFont="1" applyAlignment="1">
      <alignment horizontal="left"/>
    </xf>
    <xf numFmtId="41" fontId="0" fillId="0" borderId="29" xfId="8" applyFont="1" applyFill="1" applyBorder="1"/>
    <xf numFmtId="41" fontId="5" fillId="0" borderId="0" xfId="8" applyFont="1" applyFill="1"/>
    <xf numFmtId="41" fontId="0" fillId="0" borderId="0" xfId="8" applyFont="1" applyFill="1"/>
    <xf numFmtId="4" fontId="0" fillId="0" borderId="29" xfId="0" applyNumberFormat="1" applyBorder="1"/>
    <xf numFmtId="167" fontId="20" fillId="0" borderId="0" xfId="1" applyNumberFormat="1" applyFont="1" applyFill="1"/>
    <xf numFmtId="170" fontId="6" fillId="0" borderId="0" xfId="0" applyNumberFormat="1" applyFont="1"/>
    <xf numFmtId="0" fontId="22" fillId="0" borderId="0" xfId="0" applyFont="1" applyAlignment="1">
      <alignment horizontal="center" vertical="center" wrapText="1"/>
    </xf>
    <xf numFmtId="0" fontId="11" fillId="0" borderId="0" xfId="0" applyFont="1" applyAlignment="1">
      <alignment vertical="center"/>
    </xf>
    <xf numFmtId="169" fontId="11" fillId="0" borderId="0" xfId="0" applyNumberFormat="1" applyFont="1" applyAlignment="1">
      <alignment vertical="center"/>
    </xf>
    <xf numFmtId="0" fontId="20" fillId="0" borderId="0" xfId="0" applyFont="1" applyAlignment="1">
      <alignment vertical="center"/>
    </xf>
    <xf numFmtId="41" fontId="7" fillId="0" borderId="0" xfId="8" applyFont="1" applyFill="1" applyBorder="1" applyAlignment="1">
      <alignment vertical="center"/>
    </xf>
    <xf numFmtId="41" fontId="7" fillId="0" borderId="0" xfId="8" applyFont="1" applyFill="1" applyBorder="1"/>
    <xf numFmtId="41" fontId="11" fillId="0" borderId="0" xfId="8" applyFont="1" applyFill="1"/>
    <xf numFmtId="167" fontId="20" fillId="0" borderId="0" xfId="1" applyNumberFormat="1" applyFont="1" applyFill="1" applyBorder="1"/>
    <xf numFmtId="167" fontId="11" fillId="0" borderId="0" xfId="1" applyNumberFormat="1" applyFont="1" applyFill="1" applyBorder="1"/>
    <xf numFmtId="0" fontId="11" fillId="0" borderId="0" xfId="0" applyFont="1" applyAlignment="1">
      <alignment horizontal="center" vertical="center" wrapText="1"/>
    </xf>
    <xf numFmtId="4" fontId="0" fillId="0" borderId="0" xfId="0" applyNumberFormat="1"/>
    <xf numFmtId="0" fontId="6" fillId="0" borderId="12" xfId="0" applyFont="1" applyBorder="1" applyAlignment="1">
      <alignment horizontal="justify" vertical="justify" wrapText="1"/>
    </xf>
    <xf numFmtId="0" fontId="6" fillId="6" borderId="0" xfId="0" applyFont="1" applyFill="1" applyAlignment="1">
      <alignment horizontal="center"/>
    </xf>
    <xf numFmtId="0" fontId="6" fillId="0" borderId="13" xfId="0" applyFont="1" applyBorder="1"/>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17" fontId="6" fillId="6" borderId="0" xfId="0" applyNumberFormat="1" applyFont="1" applyFill="1"/>
    <xf numFmtId="0" fontId="11" fillId="0" borderId="1" xfId="0" applyFont="1" applyBorder="1" applyAlignment="1">
      <alignment horizontal="center" vertical="center" wrapText="1"/>
    </xf>
    <xf numFmtId="0" fontId="54" fillId="0" borderId="0" xfId="0" applyFont="1"/>
    <xf numFmtId="43" fontId="6" fillId="0" borderId="0" xfId="0" applyNumberFormat="1" applyFont="1"/>
    <xf numFmtId="174" fontId="6" fillId="0" borderId="0" xfId="0" applyNumberFormat="1" applyFont="1"/>
    <xf numFmtId="4" fontId="6" fillId="0" borderId="0" xfId="0" applyNumberFormat="1" applyFont="1"/>
    <xf numFmtId="0" fontId="6" fillId="0" borderId="0" xfId="0" applyFont="1" applyAlignment="1">
      <alignment horizontal="left" vertical="justify" wrapText="1"/>
    </xf>
    <xf numFmtId="0" fontId="7" fillId="0" borderId="0" xfId="0" applyFont="1" applyAlignment="1">
      <alignment horizontal="left" vertical="justify" wrapText="1"/>
    </xf>
    <xf numFmtId="0" fontId="1" fillId="2" borderId="0" xfId="0" applyFont="1" applyFill="1"/>
    <xf numFmtId="0" fontId="1" fillId="0" borderId="0" xfId="0" applyFont="1" applyAlignment="1">
      <alignment horizontal="center"/>
    </xf>
    <xf numFmtId="169" fontId="5" fillId="6" borderId="0" xfId="0" applyNumberFormat="1" applyFont="1" applyFill="1" applyAlignment="1">
      <alignment horizontal="left" vertical="center" wrapText="1"/>
    </xf>
    <xf numFmtId="0" fontId="6" fillId="0" borderId="0" xfId="0" applyFont="1" applyAlignment="1">
      <alignment vertical="center" wrapText="1"/>
    </xf>
    <xf numFmtId="0" fontId="7" fillId="6" borderId="0" xfId="0" applyFont="1" applyFill="1" applyAlignment="1">
      <alignment vertical="top" wrapText="1"/>
    </xf>
    <xf numFmtId="0" fontId="7" fillId="6" borderId="0" xfId="0" applyFont="1" applyFill="1" applyAlignment="1">
      <alignment horizontal="center" vertical="top" wrapText="1"/>
    </xf>
    <xf numFmtId="6" fontId="7" fillId="0" borderId="0" xfId="0" applyNumberFormat="1" applyFont="1" applyAlignment="1">
      <alignment vertical="center" wrapText="1"/>
    </xf>
    <xf numFmtId="0" fontId="7" fillId="0" borderId="0" xfId="0" applyFont="1" applyAlignment="1">
      <alignment vertical="center" wrapText="1"/>
    </xf>
    <xf numFmtId="169" fontId="5" fillId="8" borderId="7" xfId="0" applyNumberFormat="1" applyFont="1" applyFill="1" applyBorder="1"/>
    <xf numFmtId="0" fontId="0" fillId="0" borderId="7" xfId="0" applyBorder="1" applyAlignment="1">
      <alignment horizontal="left"/>
    </xf>
    <xf numFmtId="41" fontId="11" fillId="0" borderId="0" xfId="8" applyFont="1" applyAlignment="1">
      <alignment horizontal="center" vertical="center" wrapText="1"/>
    </xf>
    <xf numFmtId="169" fontId="6" fillId="6" borderId="0" xfId="0" applyNumberFormat="1" applyFont="1" applyFill="1" applyAlignment="1">
      <alignment horizontal="left" vertical="center" wrapText="1"/>
    </xf>
    <xf numFmtId="41" fontId="73" fillId="0" borderId="0" xfId="0" applyNumberFormat="1" applyFont="1"/>
    <xf numFmtId="169" fontId="7" fillId="0" borderId="0" xfId="494" applyNumberFormat="1" applyFont="1" applyFill="1"/>
    <xf numFmtId="169" fontId="7" fillId="0" borderId="0" xfId="124" applyNumberFormat="1" applyFont="1" applyFill="1"/>
    <xf numFmtId="169" fontId="6" fillId="2" borderId="0" xfId="0" applyNumberFormat="1" applyFont="1" applyFill="1" applyAlignment="1">
      <alignment horizontal="left" vertical="center" wrapText="1"/>
    </xf>
    <xf numFmtId="169" fontId="7" fillId="0" borderId="0" xfId="313" applyNumberFormat="1" applyFont="1" applyFill="1" applyBorder="1"/>
    <xf numFmtId="169" fontId="6" fillId="2" borderId="0" xfId="0" applyNumberFormat="1" applyFont="1" applyFill="1" applyAlignment="1">
      <alignment horizontal="center"/>
    </xf>
    <xf numFmtId="49" fontId="0" fillId="13" borderId="29" xfId="0" applyNumberFormat="1" applyFill="1" applyBorder="1"/>
    <xf numFmtId="0" fontId="23" fillId="0" borderId="0" xfId="0" applyFont="1"/>
    <xf numFmtId="41" fontId="6" fillId="6" borderId="0" xfId="0" applyNumberFormat="1" applyFont="1" applyFill="1"/>
    <xf numFmtId="41" fontId="23" fillId="0" borderId="0" xfId="8" applyFont="1"/>
    <xf numFmtId="169" fontId="18" fillId="0" borderId="0" xfId="443" applyNumberFormat="1" applyFont="1"/>
    <xf numFmtId="169" fontId="11" fillId="2" borderId="0" xfId="443" applyNumberFormat="1" applyFont="1" applyFill="1" applyBorder="1"/>
    <xf numFmtId="169" fontId="18" fillId="0" borderId="0" xfId="443" applyNumberFormat="1" applyFont="1" applyBorder="1"/>
    <xf numFmtId="167" fontId="5" fillId="0" borderId="0" xfId="1" applyNumberFormat="1" applyFont="1" applyFill="1"/>
    <xf numFmtId="0" fontId="1" fillId="0" borderId="0" xfId="0" applyFont="1" applyAlignment="1">
      <alignment horizontal="left" vertical="center"/>
    </xf>
    <xf numFmtId="41" fontId="5" fillId="2" borderId="0" xfId="8" applyFont="1" applyFill="1" applyBorder="1"/>
    <xf numFmtId="169" fontId="7" fillId="0" borderId="0" xfId="443" applyNumberFormat="1" applyFont="1"/>
    <xf numFmtId="169" fontId="11" fillId="0" borderId="0" xfId="443" applyNumberFormat="1" applyFont="1" applyFill="1" applyBorder="1"/>
    <xf numFmtId="43" fontId="6" fillId="6" borderId="0" xfId="0" applyNumberFormat="1" applyFont="1" applyFill="1"/>
    <xf numFmtId="177" fontId="11" fillId="0" borderId="0" xfId="1" applyNumberFormat="1" applyFont="1" applyFill="1"/>
    <xf numFmtId="179" fontId="6" fillId="0" borderId="0" xfId="8" applyNumberFormat="1" applyFont="1"/>
    <xf numFmtId="180" fontId="6" fillId="0" borderId="0" xfId="8" applyNumberFormat="1" applyFont="1"/>
    <xf numFmtId="17" fontId="5" fillId="0" borderId="0" xfId="0" applyNumberFormat="1" applyFont="1"/>
    <xf numFmtId="178" fontId="0" fillId="0" borderId="0" xfId="8" applyNumberFormat="1" applyFont="1"/>
    <xf numFmtId="178" fontId="6" fillId="2" borderId="0" xfId="8" applyNumberFormat="1" applyFont="1" applyFill="1"/>
    <xf numFmtId="181" fontId="6" fillId="2" borderId="0" xfId="0" applyNumberFormat="1" applyFont="1" applyFill="1"/>
    <xf numFmtId="3" fontId="7" fillId="0" borderId="0" xfId="8" applyNumberFormat="1" applyFont="1" applyFill="1"/>
    <xf numFmtId="3" fontId="12" fillId="0" borderId="0" xfId="0" applyNumberFormat="1" applyFont="1"/>
    <xf numFmtId="3" fontId="7" fillId="0" borderId="0" xfId="535" applyNumberFormat="1" applyFont="1" applyFill="1"/>
    <xf numFmtId="3" fontId="11" fillId="9" borderId="0" xfId="1" applyNumberFormat="1" applyFont="1" applyFill="1" applyBorder="1" applyAlignment="1">
      <alignment horizontal="right"/>
    </xf>
    <xf numFmtId="3" fontId="10" fillId="0" borderId="0" xfId="8" applyNumberFormat="1" applyFont="1" applyFill="1"/>
    <xf numFmtId="3" fontId="11" fillId="0" borderId="0" xfId="1" applyNumberFormat="1" applyFont="1" applyFill="1" applyBorder="1" applyAlignment="1">
      <alignment vertical="center"/>
    </xf>
    <xf numFmtId="3" fontId="11" fillId="0" borderId="0" xfId="8" applyNumberFormat="1" applyFont="1" applyFill="1"/>
    <xf numFmtId="41" fontId="0" fillId="0" borderId="0" xfId="535" applyFont="1" applyFill="1"/>
    <xf numFmtId="41" fontId="6" fillId="2" borderId="0" xfId="0" applyNumberFormat="1" applyFont="1" applyFill="1"/>
    <xf numFmtId="41" fontId="59" fillId="2" borderId="0" xfId="0" applyNumberFormat="1" applyFont="1" applyFill="1" applyAlignment="1">
      <alignment vertical="center"/>
    </xf>
    <xf numFmtId="41" fontId="11" fillId="6" borderId="0" xfId="0" applyNumberFormat="1" applyFont="1" applyFill="1"/>
    <xf numFmtId="41" fontId="9" fillId="6" borderId="0" xfId="8" applyFont="1" applyFill="1" applyBorder="1"/>
    <xf numFmtId="0" fontId="9" fillId="0" borderId="0" xfId="0" applyFont="1" applyAlignment="1">
      <alignment vertical="center" wrapText="1"/>
    </xf>
    <xf numFmtId="41" fontId="0" fillId="0" borderId="52" xfId="8" applyFont="1" applyBorder="1"/>
    <xf numFmtId="41" fontId="0" fillId="13" borderId="52" xfId="8" applyFont="1" applyFill="1" applyBorder="1"/>
    <xf numFmtId="10" fontId="6" fillId="6" borderId="0" xfId="9" applyNumberFormat="1" applyFont="1" applyFill="1"/>
    <xf numFmtId="41" fontId="7" fillId="0" borderId="0" xfId="0" applyNumberFormat="1" applyFont="1"/>
    <xf numFmtId="0" fontId="83" fillId="46" borderId="51" xfId="0" applyFont="1" applyFill="1" applyBorder="1" applyAlignment="1">
      <alignment horizontal="center"/>
    </xf>
    <xf numFmtId="41" fontId="83" fillId="46" borderId="51" xfId="0" applyNumberFormat="1" applyFont="1" applyFill="1" applyBorder="1"/>
    <xf numFmtId="41" fontId="0" fillId="11" borderId="0" xfId="0" applyNumberFormat="1" applyFill="1"/>
    <xf numFmtId="0" fontId="9" fillId="0" borderId="0" xfId="0" applyFont="1"/>
    <xf numFmtId="0" fontId="80" fillId="8" borderId="7" xfId="0" applyFont="1" applyFill="1" applyBorder="1"/>
    <xf numFmtId="41" fontId="80" fillId="8" borderId="7" xfId="0" applyNumberFormat="1" applyFont="1" applyFill="1" applyBorder="1"/>
    <xf numFmtId="0" fontId="79" fillId="8" borderId="7" xfId="0" applyFont="1" applyFill="1" applyBorder="1"/>
    <xf numFmtId="41" fontId="79" fillId="8" borderId="7" xfId="0" applyNumberFormat="1" applyFont="1" applyFill="1" applyBorder="1"/>
    <xf numFmtId="49" fontId="0" fillId="47" borderId="29" xfId="0" applyNumberFormat="1" applyFill="1" applyBorder="1"/>
    <xf numFmtId="49" fontId="0" fillId="3" borderId="29" xfId="0" applyNumberFormat="1" applyFill="1" applyBorder="1"/>
    <xf numFmtId="182" fontId="5" fillId="0" borderId="0" xfId="603" applyNumberFormat="1" applyFont="1" applyFill="1" applyBorder="1" applyAlignment="1"/>
    <xf numFmtId="43" fontId="5" fillId="0" borderId="0" xfId="0" applyNumberFormat="1" applyFont="1"/>
    <xf numFmtId="9" fontId="9" fillId="6" borderId="0" xfId="9" applyFont="1" applyFill="1" applyBorder="1" applyAlignment="1"/>
    <xf numFmtId="41" fontId="24" fillId="6" borderId="2" xfId="8" applyFont="1" applyFill="1" applyBorder="1" applyAlignment="1"/>
    <xf numFmtId="0" fontId="7" fillId="0" borderId="0" xfId="0" applyFont="1" applyAlignment="1">
      <alignment wrapText="1"/>
    </xf>
    <xf numFmtId="49" fontId="0" fillId="14" borderId="29" xfId="0" applyNumberFormat="1" applyFill="1" applyBorder="1"/>
    <xf numFmtId="41" fontId="0" fillId="14" borderId="52" xfId="8" applyFont="1" applyFill="1" applyBorder="1"/>
    <xf numFmtId="169" fontId="6" fillId="0" borderId="7" xfId="0" applyNumberFormat="1" applyFont="1" applyBorder="1"/>
    <xf numFmtId="0" fontId="82" fillId="46" borderId="7" xfId="0" applyFont="1" applyFill="1" applyBorder="1" applyAlignment="1">
      <alignment horizontal="center"/>
    </xf>
    <xf numFmtId="0" fontId="1" fillId="0" borderId="7" xfId="0" applyFont="1" applyBorder="1"/>
    <xf numFmtId="41" fontId="1" fillId="0" borderId="7" xfId="8" applyFont="1" applyBorder="1"/>
    <xf numFmtId="0" fontId="82" fillId="46" borderId="7" xfId="0" applyFont="1" applyFill="1" applyBorder="1"/>
    <xf numFmtId="41" fontId="82" fillId="46" borderId="7" xfId="8" applyFont="1" applyFill="1" applyBorder="1"/>
    <xf numFmtId="3" fontId="24" fillId="6" borderId="0" xfId="0" applyNumberFormat="1" applyFont="1" applyFill="1"/>
    <xf numFmtId="41" fontId="4" fillId="0" borderId="0" xfId="8" applyFont="1" applyFill="1"/>
    <xf numFmtId="41" fontId="6" fillId="0" borderId="0" xfId="2967" applyFont="1" applyFill="1"/>
    <xf numFmtId="169" fontId="7" fillId="0" borderId="20" xfId="0" applyNumberFormat="1" applyFont="1" applyBorder="1" applyAlignment="1">
      <alignment horizontal="right" vertical="center" wrapText="1"/>
    </xf>
    <xf numFmtId="169" fontId="7" fillId="0" borderId="20" xfId="0" applyNumberFormat="1" applyFont="1" applyBorder="1" applyAlignment="1">
      <alignment horizontal="center" vertical="center" wrapText="1"/>
    </xf>
    <xf numFmtId="169" fontId="7" fillId="0" borderId="19" xfId="0" applyNumberFormat="1" applyFont="1" applyBorder="1" applyAlignment="1">
      <alignment horizontal="right" vertical="center" wrapText="1"/>
    </xf>
    <xf numFmtId="6" fontId="7" fillId="0" borderId="0" xfId="0" applyNumberFormat="1" applyFont="1"/>
    <xf numFmtId="41" fontId="80" fillId="8" borderId="7" xfId="8" applyFont="1" applyFill="1" applyBorder="1"/>
    <xf numFmtId="49" fontId="23" fillId="0" borderId="30" xfId="0" applyNumberFormat="1" applyFont="1" applyBorder="1"/>
    <xf numFmtId="0" fontId="23" fillId="0" borderId="29" xfId="0" applyFont="1" applyBorder="1"/>
    <xf numFmtId="49" fontId="23" fillId="0" borderId="29" xfId="0" applyNumberFormat="1" applyFont="1" applyBorder="1"/>
    <xf numFmtId="0" fontId="0" fillId="48" borderId="0" xfId="0" applyFill="1"/>
    <xf numFmtId="49" fontId="0" fillId="49" borderId="30" xfId="0" applyNumberFormat="1" applyFill="1" applyBorder="1"/>
    <xf numFmtId="0" fontId="0" fillId="49" borderId="29" xfId="0" applyFill="1" applyBorder="1"/>
    <xf numFmtId="49" fontId="0" fillId="49" borderId="29" xfId="0" applyNumberFormat="1" applyFill="1" applyBorder="1"/>
    <xf numFmtId="0" fontId="0" fillId="50" borderId="0" xfId="0" applyFill="1"/>
    <xf numFmtId="49" fontId="0" fillId="50" borderId="30" xfId="0" applyNumberFormat="1" applyFill="1" applyBorder="1"/>
    <xf numFmtId="0" fontId="0" fillId="50" borderId="29" xfId="0" applyFill="1" applyBorder="1"/>
    <xf numFmtId="49" fontId="0" fillId="50" borderId="29" xfId="0" applyNumberFormat="1" applyFill="1" applyBorder="1"/>
    <xf numFmtId="41" fontId="7" fillId="0" borderId="14" xfId="78" applyNumberFormat="1" applyFont="1" applyFill="1" applyBorder="1"/>
    <xf numFmtId="41" fontId="23" fillId="0" borderId="52" xfId="8" applyFont="1" applyBorder="1"/>
    <xf numFmtId="41" fontId="4" fillId="0" borderId="52" xfId="8" applyFont="1" applyBorder="1"/>
    <xf numFmtId="41" fontId="4" fillId="13" borderId="52" xfId="8" applyFont="1" applyFill="1" applyBorder="1"/>
    <xf numFmtId="41" fontId="0" fillId="11" borderId="0" xfId="8" applyFont="1" applyFill="1"/>
    <xf numFmtId="41" fontId="6" fillId="2" borderId="0" xfId="8" applyFont="1" applyFill="1"/>
    <xf numFmtId="41" fontId="37" fillId="0" borderId="0" xfId="8" applyFont="1" applyFill="1"/>
    <xf numFmtId="41" fontId="23" fillId="0" borderId="0" xfId="0" applyNumberFormat="1" applyFont="1"/>
    <xf numFmtId="49" fontId="0" fillId="51" borderId="30" xfId="0" applyNumberFormat="1" applyFill="1" applyBorder="1"/>
    <xf numFmtId="0" fontId="0" fillId="51" borderId="29" xfId="0" applyFill="1" applyBorder="1"/>
    <xf numFmtId="49" fontId="0" fillId="51" borderId="29" xfId="0" applyNumberFormat="1" applyFill="1" applyBorder="1"/>
    <xf numFmtId="0" fontId="0" fillId="52" borderId="0" xfId="0" applyFill="1"/>
    <xf numFmtId="41" fontId="0" fillId="51" borderId="52" xfId="8" applyFont="1" applyFill="1" applyBorder="1"/>
    <xf numFmtId="41" fontId="0" fillId="52" borderId="0" xfId="0" applyNumberFormat="1" applyFill="1"/>
    <xf numFmtId="49" fontId="0" fillId="52" borderId="30" xfId="0" applyNumberFormat="1" applyFill="1" applyBorder="1"/>
    <xf numFmtId="0" fontId="0" fillId="52" borderId="29" xfId="0" applyFill="1" applyBorder="1"/>
    <xf numFmtId="49" fontId="0" fillId="52" borderId="29" xfId="0" applyNumberFormat="1" applyFill="1" applyBorder="1"/>
    <xf numFmtId="41" fontId="0" fillId="52" borderId="52" xfId="8" applyFont="1" applyFill="1" applyBorder="1"/>
    <xf numFmtId="169" fontId="7" fillId="0" borderId="0" xfId="8" applyNumberFormat="1" applyFont="1" applyFill="1" applyBorder="1"/>
    <xf numFmtId="169" fontId="6" fillId="0" borderId="0" xfId="1" applyNumberFormat="1" applyFont="1" applyFill="1"/>
    <xf numFmtId="169" fontId="11" fillId="0" borderId="0" xfId="1" applyNumberFormat="1" applyFont="1" applyFill="1" applyBorder="1" applyAlignment="1">
      <alignment vertical="center"/>
    </xf>
    <xf numFmtId="41" fontId="7" fillId="0" borderId="0" xfId="1" applyNumberFormat="1" applyFont="1" applyFill="1" applyBorder="1"/>
    <xf numFmtId="169" fontId="7" fillId="0" borderId="0" xfId="3015" applyNumberFormat="1" applyFont="1" applyFill="1" applyBorder="1"/>
    <xf numFmtId="169" fontId="7" fillId="0" borderId="0" xfId="3015" applyNumberFormat="1" applyFont="1" applyFill="1" applyBorder="1" applyAlignment="1">
      <alignment vertical="center"/>
    </xf>
    <xf numFmtId="41" fontId="7" fillId="0" borderId="0" xfId="3016" applyFont="1" applyFill="1" applyBorder="1" applyAlignment="1">
      <alignment vertical="center"/>
    </xf>
    <xf numFmtId="184" fontId="81" fillId="0" borderId="0" xfId="13" applyNumberFormat="1" applyFont="1"/>
    <xf numFmtId="184" fontId="81" fillId="0" borderId="0" xfId="13" applyNumberFormat="1" applyFont="1" applyFill="1"/>
    <xf numFmtId="184" fontId="7" fillId="0" borderId="0" xfId="571" applyNumberFormat="1" applyFont="1"/>
    <xf numFmtId="184" fontId="81" fillId="0" borderId="0" xfId="0" applyNumberFormat="1" applyFont="1"/>
    <xf numFmtId="0" fontId="6" fillId="0" borderId="1" xfId="0" applyFont="1" applyBorder="1"/>
    <xf numFmtId="169" fontId="18" fillId="0" borderId="1" xfId="0" applyNumberFormat="1" applyFont="1" applyBorder="1"/>
    <xf numFmtId="41" fontId="11" fillId="0" borderId="0" xfId="8" applyFont="1" applyFill="1" applyBorder="1" applyAlignment="1"/>
    <xf numFmtId="169" fontId="5" fillId="8" borderId="27" xfId="0" applyNumberFormat="1" applyFont="1" applyFill="1" applyBorder="1"/>
    <xf numFmtId="169" fontId="18" fillId="6" borderId="1" xfId="0" applyNumberFormat="1" applyFont="1" applyFill="1" applyBorder="1"/>
    <xf numFmtId="182" fontId="5" fillId="0" borderId="0" xfId="6517" applyNumberFormat="1" applyFont="1" applyFill="1" applyBorder="1" applyAlignment="1"/>
    <xf numFmtId="41" fontId="11" fillId="6" borderId="0" xfId="5242" applyFont="1" applyFill="1" applyBorder="1" applyAlignment="1"/>
    <xf numFmtId="0" fontId="0" fillId="47" borderId="29" xfId="0" applyFill="1" applyBorder="1"/>
    <xf numFmtId="0" fontId="0" fillId="3" borderId="29" xfId="0" applyFill="1" applyBorder="1"/>
    <xf numFmtId="185" fontId="0" fillId="13" borderId="52" xfId="8" applyNumberFormat="1" applyFont="1" applyFill="1" applyBorder="1"/>
    <xf numFmtId="185" fontId="0" fillId="0" borderId="52" xfId="8" applyNumberFormat="1" applyFont="1" applyBorder="1"/>
    <xf numFmtId="185" fontId="4" fillId="0" borderId="52" xfId="8" applyNumberFormat="1" applyFont="1" applyBorder="1"/>
    <xf numFmtId="185" fontId="4" fillId="13" borderId="52" xfId="8" applyNumberFormat="1" applyFont="1" applyFill="1" applyBorder="1"/>
    <xf numFmtId="185" fontId="0" fillId="51" borderId="52" xfId="8" applyNumberFormat="1" applyFont="1" applyFill="1" applyBorder="1"/>
    <xf numFmtId="185" fontId="23" fillId="0" borderId="52" xfId="8" applyNumberFormat="1" applyFont="1" applyBorder="1"/>
    <xf numFmtId="185" fontId="0" fillId="52" borderId="52" xfId="8" applyNumberFormat="1" applyFont="1" applyFill="1" applyBorder="1"/>
    <xf numFmtId="185" fontId="0" fillId="0" borderId="0" xfId="8" applyNumberFormat="1" applyFont="1"/>
    <xf numFmtId="185" fontId="0" fillId="0" borderId="0" xfId="0" applyNumberFormat="1"/>
    <xf numFmtId="185" fontId="0" fillId="0" borderId="29" xfId="8" applyNumberFormat="1" applyFont="1" applyBorder="1"/>
    <xf numFmtId="185" fontId="0" fillId="0" borderId="29" xfId="8" applyNumberFormat="1" applyFont="1" applyFill="1" applyBorder="1"/>
    <xf numFmtId="170" fontId="0" fillId="0" borderId="0" xfId="0" applyNumberFormat="1"/>
    <xf numFmtId="170" fontId="0" fillId="13" borderId="30" xfId="0" applyNumberFormat="1" applyFill="1" applyBorder="1"/>
    <xf numFmtId="41" fontId="0" fillId="50" borderId="52" xfId="8" applyFont="1" applyFill="1" applyBorder="1"/>
    <xf numFmtId="41" fontId="0" fillId="50" borderId="0" xfId="0" applyNumberFormat="1" applyFill="1"/>
    <xf numFmtId="169" fontId="7" fillId="0" borderId="0" xfId="8" applyNumberFormat="1" applyFont="1" applyFill="1" applyAlignment="1">
      <alignment horizontal="right" vertical="center"/>
    </xf>
    <xf numFmtId="169" fontId="11" fillId="0" borderId="2" xfId="1" applyNumberFormat="1" applyFont="1" applyFill="1" applyBorder="1" applyAlignment="1">
      <alignment horizontal="right" vertical="center"/>
    </xf>
    <xf numFmtId="169" fontId="7" fillId="0" borderId="0" xfId="1" applyNumberFormat="1" applyFont="1" applyFill="1" applyAlignment="1">
      <alignment horizontal="right" vertical="center"/>
    </xf>
    <xf numFmtId="169" fontId="7" fillId="0" borderId="0" xfId="1" quotePrefix="1" applyNumberFormat="1" applyFont="1" applyFill="1" applyAlignment="1">
      <alignment horizontal="right" vertical="center"/>
    </xf>
    <xf numFmtId="169" fontId="11" fillId="0" borderId="0" xfId="1" applyNumberFormat="1" applyFont="1" applyFill="1" applyAlignment="1">
      <alignment horizontal="right" vertical="center"/>
    </xf>
    <xf numFmtId="169" fontId="11" fillId="0" borderId="3" xfId="1" applyNumberFormat="1" applyFont="1" applyFill="1" applyBorder="1" applyAlignment="1">
      <alignment horizontal="right" vertical="center"/>
    </xf>
    <xf numFmtId="41" fontId="49" fillId="0" borderId="0" xfId="3016" applyFont="1" applyFill="1" applyBorder="1" applyAlignment="1">
      <alignment vertical="center"/>
    </xf>
    <xf numFmtId="179" fontId="7" fillId="0" borderId="0" xfId="8" applyNumberFormat="1" applyFont="1" applyFill="1" applyBorder="1"/>
    <xf numFmtId="179" fontId="11" fillId="0" borderId="0" xfId="8" applyNumberFormat="1" applyFont="1" applyFill="1"/>
    <xf numFmtId="185" fontId="6" fillId="0" borderId="0" xfId="0" applyNumberFormat="1" applyFont="1"/>
    <xf numFmtId="41" fontId="81" fillId="52" borderId="0" xfId="0" applyNumberFormat="1" applyFont="1" applyFill="1"/>
    <xf numFmtId="41" fontId="1" fillId="52" borderId="7" xfId="8" applyFont="1" applyFill="1" applyBorder="1"/>
    <xf numFmtId="0" fontId="6" fillId="52" borderId="0" xfId="0" applyFont="1" applyFill="1"/>
    <xf numFmtId="41" fontId="7" fillId="52" borderId="0" xfId="0" applyNumberFormat="1" applyFont="1" applyFill="1"/>
    <xf numFmtId="41" fontId="81" fillId="53" borderId="0" xfId="0" applyNumberFormat="1" applyFont="1" applyFill="1"/>
    <xf numFmtId="0" fontId="6" fillId="54" borderId="0" xfId="0" applyFont="1" applyFill="1"/>
    <xf numFmtId="41" fontId="6" fillId="54" borderId="0" xfId="0" applyNumberFormat="1" applyFont="1" applyFill="1"/>
    <xf numFmtId="41" fontId="0" fillId="55" borderId="0" xfId="0" applyNumberFormat="1" applyFill="1"/>
    <xf numFmtId="169" fontId="7" fillId="0" borderId="20" xfId="0" applyNumberFormat="1" applyFont="1" applyBorder="1" applyAlignment="1">
      <alignment vertical="center" wrapText="1"/>
    </xf>
    <xf numFmtId="3" fontId="7" fillId="0" borderId="0" xfId="8" applyNumberFormat="1" applyFont="1" applyFill="1" applyBorder="1"/>
    <xf numFmtId="41" fontId="7" fillId="0" borderId="0" xfId="8" applyFont="1" applyFill="1" applyAlignment="1">
      <alignment vertical="center"/>
    </xf>
    <xf numFmtId="170" fontId="73" fillId="13" borderId="30" xfId="0" applyNumberFormat="1" applyFont="1" applyFill="1" applyBorder="1"/>
    <xf numFmtId="0" fontId="73" fillId="13" borderId="29" xfId="0" applyFont="1" applyFill="1" applyBorder="1"/>
    <xf numFmtId="0" fontId="73" fillId="0" borderId="0" xfId="0" applyFont="1"/>
    <xf numFmtId="185" fontId="73" fillId="13" borderId="52" xfId="8" applyNumberFormat="1" applyFont="1" applyFill="1" applyBorder="1"/>
    <xf numFmtId="0" fontId="73" fillId="3" borderId="0" xfId="0" applyFont="1" applyFill="1"/>
    <xf numFmtId="0" fontId="73" fillId="0" borderId="29" xfId="0" applyFont="1" applyBorder="1"/>
    <xf numFmtId="185" fontId="73" fillId="0" borderId="52" xfId="8" applyNumberFormat="1" applyFont="1" applyBorder="1"/>
    <xf numFmtId="170" fontId="73" fillId="14" borderId="30" xfId="0" applyNumberFormat="1" applyFont="1" applyFill="1" applyBorder="1"/>
    <xf numFmtId="0" fontId="73" fillId="11" borderId="29" xfId="0" applyFont="1" applyFill="1" applyBorder="1"/>
    <xf numFmtId="0" fontId="73" fillId="11" borderId="0" xfId="0" applyFont="1" applyFill="1"/>
    <xf numFmtId="185" fontId="73" fillId="11" borderId="52" xfId="8" applyNumberFormat="1" applyFont="1" applyFill="1" applyBorder="1"/>
    <xf numFmtId="170" fontId="0" fillId="0" borderId="30" xfId="0" applyNumberFormat="1" applyBorder="1"/>
    <xf numFmtId="185" fontId="0" fillId="0" borderId="52" xfId="8" applyNumberFormat="1" applyFont="1" applyFill="1" applyBorder="1"/>
    <xf numFmtId="43" fontId="6" fillId="0" borderId="13" xfId="0" applyNumberFormat="1" applyFont="1" applyBorder="1"/>
    <xf numFmtId="3" fontId="6" fillId="0" borderId="0" xfId="0" applyNumberFormat="1" applyFont="1"/>
    <xf numFmtId="187" fontId="6" fillId="0" borderId="0" xfId="0" applyNumberFormat="1" applyFont="1"/>
    <xf numFmtId="188" fontId="6" fillId="0" borderId="0" xfId="0" applyNumberFormat="1" applyFont="1"/>
    <xf numFmtId="186" fontId="6" fillId="6" borderId="0" xfId="8" applyNumberFormat="1" applyFont="1" applyFill="1"/>
    <xf numFmtId="190" fontId="6" fillId="2" borderId="0" xfId="0" applyNumberFormat="1" applyFont="1" applyFill="1"/>
    <xf numFmtId="0" fontId="7" fillId="0" borderId="0" xfId="13" applyFont="1" applyBorder="1" applyAlignment="1">
      <alignment horizontal="center" vertical="center"/>
    </xf>
    <xf numFmtId="41" fontId="81" fillId="0" borderId="0" xfId="0" applyNumberFormat="1" applyFont="1"/>
    <xf numFmtId="170" fontId="0" fillId="14" borderId="30" xfId="0" applyNumberFormat="1" applyFill="1" applyBorder="1"/>
    <xf numFmtId="0" fontId="0" fillId="11" borderId="29" xfId="0" applyFill="1" applyBorder="1"/>
    <xf numFmtId="185" fontId="0" fillId="11" borderId="52" xfId="8" applyNumberFormat="1" applyFont="1" applyFill="1" applyBorder="1"/>
    <xf numFmtId="0" fontId="0" fillId="14" borderId="29" xfId="0" applyFill="1" applyBorder="1"/>
    <xf numFmtId="185" fontId="0" fillId="14" borderId="52" xfId="8" applyNumberFormat="1" applyFont="1" applyFill="1" applyBorder="1"/>
    <xf numFmtId="49" fontId="73" fillId="13" borderId="29" xfId="0" applyNumberFormat="1" applyFont="1" applyFill="1" applyBorder="1"/>
    <xf numFmtId="49" fontId="73" fillId="0" borderId="29" xfId="0" applyNumberFormat="1" applyFont="1" applyBorder="1"/>
    <xf numFmtId="49" fontId="0" fillId="11" borderId="29" xfId="0" applyNumberFormat="1" applyFill="1" applyBorder="1"/>
    <xf numFmtId="1" fontId="0" fillId="13" borderId="29" xfId="0" applyNumberFormat="1" applyFill="1" applyBorder="1"/>
    <xf numFmtId="1" fontId="0" fillId="0" borderId="29" xfId="0" applyNumberFormat="1" applyBorder="1"/>
    <xf numFmtId="1" fontId="0" fillId="51" borderId="29" xfId="0" applyNumberFormat="1" applyFill="1" applyBorder="1"/>
    <xf numFmtId="1" fontId="23" fillId="0" borderId="29" xfId="0" applyNumberFormat="1" applyFont="1" applyBorder="1"/>
    <xf numFmtId="1" fontId="0" fillId="52" borderId="29" xfId="0" applyNumberFormat="1" applyFill="1" applyBorder="1"/>
    <xf numFmtId="1" fontId="73" fillId="13" borderId="29" xfId="0" applyNumberFormat="1" applyFont="1" applyFill="1" applyBorder="1"/>
    <xf numFmtId="1" fontId="73" fillId="0" borderId="29" xfId="0" applyNumberFormat="1" applyFont="1" applyBorder="1"/>
    <xf numFmtId="1" fontId="0" fillId="11" borderId="29" xfId="0" applyNumberFormat="1" applyFill="1" applyBorder="1"/>
    <xf numFmtId="1" fontId="0" fillId="14" borderId="29" xfId="0" applyNumberFormat="1" applyFill="1" applyBorder="1"/>
    <xf numFmtId="1" fontId="0" fillId="0" borderId="0" xfId="0" applyNumberFormat="1"/>
    <xf numFmtId="0" fontId="0" fillId="13" borderId="52" xfId="8" applyNumberFormat="1" applyFont="1" applyFill="1" applyBorder="1"/>
    <xf numFmtId="0" fontId="0" fillId="0" borderId="52" xfId="8" applyNumberFormat="1" applyFont="1" applyBorder="1"/>
    <xf numFmtId="0" fontId="4" fillId="0" borderId="52" xfId="8" applyNumberFormat="1" applyFont="1" applyBorder="1"/>
    <xf numFmtId="0" fontId="4" fillId="13" borderId="52" xfId="8" applyNumberFormat="1" applyFont="1" applyFill="1" applyBorder="1"/>
    <xf numFmtId="0" fontId="0" fillId="0" borderId="52" xfId="8" applyNumberFormat="1" applyFont="1" applyFill="1" applyBorder="1"/>
    <xf numFmtId="0" fontId="0" fillId="51" borderId="52" xfId="8" applyNumberFormat="1" applyFont="1" applyFill="1" applyBorder="1"/>
    <xf numFmtId="0" fontId="23" fillId="0" borderId="52" xfId="8" applyNumberFormat="1" applyFont="1" applyBorder="1"/>
    <xf numFmtId="0" fontId="0" fillId="52" borderId="52" xfId="8" applyNumberFormat="1" applyFont="1" applyFill="1" applyBorder="1"/>
    <xf numFmtId="0" fontId="73" fillId="13" borderId="52" xfId="8" applyNumberFormat="1" applyFont="1" applyFill="1" applyBorder="1"/>
    <xf numFmtId="0" fontId="73" fillId="0" borderId="52" xfId="8" applyNumberFormat="1" applyFont="1" applyBorder="1"/>
    <xf numFmtId="0" fontId="0" fillId="11" borderId="52" xfId="8" applyNumberFormat="1" applyFont="1" applyFill="1" applyBorder="1"/>
    <xf numFmtId="0" fontId="0" fillId="14" borderId="52" xfId="8" applyNumberFormat="1" applyFont="1" applyFill="1" applyBorder="1"/>
    <xf numFmtId="0" fontId="0" fillId="0" borderId="0" xfId="8" applyNumberFormat="1" applyFont="1"/>
    <xf numFmtId="182" fontId="0" fillId="0" borderId="29" xfId="8" applyNumberFormat="1" applyFont="1" applyFill="1" applyBorder="1"/>
    <xf numFmtId="0" fontId="6" fillId="0" borderId="0" xfId="0" applyFont="1" applyAlignment="1">
      <alignment vertical="top" wrapText="1"/>
    </xf>
    <xf numFmtId="169" fontId="6" fillId="2" borderId="0" xfId="8" applyNumberFormat="1" applyFont="1" applyFill="1"/>
    <xf numFmtId="0" fontId="0" fillId="0" borderId="0" xfId="8" applyNumberFormat="1" applyFont="1" applyFill="1" applyBorder="1"/>
    <xf numFmtId="41" fontId="12" fillId="0" borderId="0" xfId="8" applyFont="1"/>
    <xf numFmtId="182" fontId="6" fillId="6" borderId="0" xfId="0" applyNumberFormat="1" applyFont="1" applyFill="1"/>
    <xf numFmtId="41" fontId="6" fillId="52" borderId="0" xfId="0" applyNumberFormat="1" applyFont="1" applyFill="1"/>
    <xf numFmtId="41" fontId="73" fillId="0" borderId="52" xfId="8" applyFont="1" applyBorder="1"/>
    <xf numFmtId="169" fontId="7" fillId="0" borderId="0" xfId="8430" applyNumberFormat="1" applyFont="1" applyFill="1" applyBorder="1"/>
    <xf numFmtId="169" fontId="7" fillId="0" borderId="0" xfId="8431" applyNumberFormat="1" applyFont="1" applyFill="1" applyBorder="1"/>
    <xf numFmtId="41" fontId="4" fillId="0" borderId="0" xfId="6864" applyFont="1" applyFill="1"/>
    <xf numFmtId="169" fontId="7" fillId="0" borderId="0" xfId="8432" applyNumberFormat="1" applyFont="1" applyFill="1" applyBorder="1"/>
    <xf numFmtId="178" fontId="0" fillId="0" borderId="0" xfId="8" applyNumberFormat="1" applyFont="1" applyFill="1"/>
    <xf numFmtId="41" fontId="6" fillId="0" borderId="0" xfId="8" applyFont="1" applyFill="1" applyAlignment="1">
      <alignment horizontal="center"/>
    </xf>
    <xf numFmtId="41" fontId="7" fillId="0" borderId="13" xfId="8" applyFont="1" applyFill="1" applyBorder="1"/>
    <xf numFmtId="178" fontId="6" fillId="6" borderId="0" xfId="0" applyNumberFormat="1" applyFont="1" applyFill="1"/>
    <xf numFmtId="41" fontId="20" fillId="0" borderId="0" xfId="8" applyFont="1"/>
    <xf numFmtId="3" fontId="7" fillId="0" borderId="0" xfId="13005" applyNumberFormat="1" applyFont="1" applyFill="1"/>
    <xf numFmtId="0" fontId="0" fillId="0" borderId="0" xfId="8" applyNumberFormat="1" applyFont="1" applyBorder="1"/>
    <xf numFmtId="3" fontId="7" fillId="0" borderId="0" xfId="8566" applyNumberFormat="1" applyFont="1" applyFill="1"/>
    <xf numFmtId="0" fontId="0" fillId="11" borderId="0" xfId="8" applyNumberFormat="1" applyFont="1" applyFill="1" applyBorder="1"/>
    <xf numFmtId="0" fontId="0" fillId="0" borderId="0" xfId="0" applyAlignment="1">
      <alignment horizontal="left"/>
    </xf>
    <xf numFmtId="41" fontId="81" fillId="0" borderId="0" xfId="8" applyFont="1" applyFill="1"/>
    <xf numFmtId="0" fontId="23" fillId="0" borderId="0" xfId="0" applyFont="1" applyAlignment="1">
      <alignment horizontal="left"/>
    </xf>
    <xf numFmtId="41" fontId="80" fillId="0" borderId="7" xfId="0" applyNumberFormat="1" applyFont="1" applyBorder="1"/>
    <xf numFmtId="41" fontId="80" fillId="0" borderId="7" xfId="15088" applyFont="1" applyFill="1" applyBorder="1"/>
    <xf numFmtId="169" fontId="5" fillId="8" borderId="8" xfId="0" applyNumberFormat="1" applyFont="1" applyFill="1" applyBorder="1"/>
    <xf numFmtId="0" fontId="7" fillId="0" borderId="0" xfId="13" applyFont="1" applyFill="1" applyAlignment="1">
      <alignment horizontal="center"/>
    </xf>
    <xf numFmtId="170" fontId="81" fillId="0" borderId="30" xfId="0" applyNumberFormat="1" applyFont="1" applyBorder="1"/>
    <xf numFmtId="0" fontId="81" fillId="0" borderId="29" xfId="0" applyFont="1" applyBorder="1"/>
    <xf numFmtId="1" fontId="81" fillId="0" borderId="29" xfId="0" applyNumberFormat="1" applyFont="1" applyBorder="1"/>
    <xf numFmtId="49" fontId="81" fillId="0" borderId="29" xfId="0" applyNumberFormat="1" applyFont="1" applyBorder="1"/>
    <xf numFmtId="0" fontId="81" fillId="0" borderId="0" xfId="0" applyFont="1"/>
    <xf numFmtId="41" fontId="81" fillId="0" borderId="52" xfId="8" applyFont="1" applyFill="1" applyBorder="1"/>
    <xf numFmtId="41" fontId="7" fillId="0" borderId="7" xfId="8" applyFont="1" applyFill="1" applyBorder="1" applyAlignment="1">
      <alignment horizontal="center" vertical="center" wrapText="1"/>
    </xf>
    <xf numFmtId="9" fontId="6" fillId="6" borderId="0" xfId="9" applyFont="1" applyFill="1"/>
    <xf numFmtId="169" fontId="18" fillId="6" borderId="0" xfId="0" applyNumberFormat="1" applyFont="1" applyFill="1" applyAlignment="1">
      <alignment wrapText="1"/>
    </xf>
    <xf numFmtId="9" fontId="18" fillId="6" borderId="0" xfId="9" applyFont="1" applyFill="1" applyAlignment="1">
      <alignment wrapText="1"/>
    </xf>
    <xf numFmtId="2" fontId="6" fillId="6" borderId="0" xfId="9" applyNumberFormat="1" applyFont="1" applyFill="1"/>
    <xf numFmtId="41" fontId="18" fillId="6" borderId="0" xfId="8" applyFont="1" applyFill="1" applyAlignment="1">
      <alignment wrapText="1"/>
    </xf>
    <xf numFmtId="0" fontId="15" fillId="2" borderId="0" xfId="13" applyFill="1" applyAlignment="1" applyProtection="1">
      <alignment horizontal="center" vertical="center"/>
      <protection locked="0"/>
    </xf>
    <xf numFmtId="0" fontId="6" fillId="3" borderId="0" xfId="0" applyFont="1" applyFill="1" applyAlignment="1">
      <alignment horizontal="left"/>
    </xf>
    <xf numFmtId="0" fontId="12" fillId="0" borderId="0" xfId="0" applyFont="1" applyAlignment="1">
      <alignment horizontal="center" vertical="center"/>
    </xf>
    <xf numFmtId="0" fontId="12" fillId="56" borderId="7" xfId="0" applyFont="1" applyFill="1" applyBorder="1"/>
    <xf numFmtId="0" fontId="12" fillId="0" borderId="7" xfId="0" applyFont="1" applyBorder="1"/>
    <xf numFmtId="0" fontId="12" fillId="56" borderId="7" xfId="0" applyFont="1" applyFill="1" applyBorder="1" applyAlignment="1">
      <alignment horizontal="left"/>
    </xf>
    <xf numFmtId="183" fontId="6" fillId="0" borderId="7" xfId="595" applyNumberFormat="1" applyFont="1" applyFill="1" applyBorder="1" applyAlignment="1">
      <alignment vertical="center"/>
    </xf>
    <xf numFmtId="170" fontId="7" fillId="0" borderId="0" xfId="0" applyNumberFormat="1" applyFont="1" applyAlignment="1">
      <alignment horizontal="left"/>
    </xf>
    <xf numFmtId="0" fontId="39" fillId="0" borderId="7" xfId="0" applyFont="1" applyBorder="1"/>
    <xf numFmtId="0" fontId="15" fillId="0" borderId="0" xfId="13" applyFill="1" applyAlignment="1">
      <alignment horizontal="center"/>
    </xf>
    <xf numFmtId="0" fontId="16" fillId="6" borderId="0" xfId="13" applyFont="1" applyFill="1" applyAlignment="1">
      <alignment horizontal="center"/>
    </xf>
    <xf numFmtId="0" fontId="16" fillId="0" borderId="0" xfId="13" applyFont="1" applyFill="1" applyAlignment="1">
      <alignment horizontal="center"/>
    </xf>
    <xf numFmtId="0" fontId="15" fillId="0" borderId="0" xfId="13" applyBorder="1" applyAlignment="1">
      <alignment horizontal="center"/>
    </xf>
    <xf numFmtId="0" fontId="15" fillId="0" borderId="0" xfId="13" quotePrefix="1" applyAlignment="1">
      <alignment horizontal="center" vertical="center"/>
    </xf>
    <xf numFmtId="0" fontId="15" fillId="0" borderId="0" xfId="13" applyFill="1" applyAlignment="1">
      <alignment horizontal="center" vertical="center"/>
    </xf>
    <xf numFmtId="10" fontId="7" fillId="0" borderId="7" xfId="9" applyNumberFormat="1" applyFont="1" applyBorder="1" applyAlignment="1">
      <alignment horizontal="center" vertical="center" wrapText="1"/>
    </xf>
    <xf numFmtId="0" fontId="5" fillId="0" borderId="0" xfId="0" applyFont="1" applyAlignment="1">
      <alignment vertical="justify" wrapText="1"/>
    </xf>
    <xf numFmtId="0" fontId="6" fillId="0" borderId="12" xfId="0" applyFont="1" applyBorder="1" applyAlignment="1">
      <alignment vertical="justify" wrapText="1"/>
    </xf>
    <xf numFmtId="0" fontId="12" fillId="56" borderId="7" xfId="0" applyFont="1" applyFill="1" applyBorder="1" applyAlignment="1">
      <alignment horizontal="center"/>
    </xf>
    <xf numFmtId="41" fontId="12" fillId="56" borderId="7" xfId="8" applyFont="1" applyFill="1" applyBorder="1"/>
    <xf numFmtId="10" fontId="12" fillId="56" borderId="7" xfId="9" applyNumberFormat="1" applyFont="1" applyFill="1" applyBorder="1" applyAlignment="1">
      <alignment horizontal="center"/>
    </xf>
    <xf numFmtId="3" fontId="0" fillId="0" borderId="0" xfId="0" applyNumberFormat="1"/>
    <xf numFmtId="41" fontId="12" fillId="0" borderId="0" xfId="0" applyNumberFormat="1" applyFont="1"/>
    <xf numFmtId="0" fontId="12" fillId="6" borderId="0" xfId="0" applyFont="1" applyFill="1"/>
    <xf numFmtId="169" fontId="7" fillId="0" borderId="19" xfId="0" applyNumberFormat="1" applyFont="1" applyBorder="1" applyAlignment="1">
      <alignment vertical="center" wrapText="1"/>
    </xf>
    <xf numFmtId="3" fontId="5" fillId="0" borderId="0" xfId="0" applyNumberFormat="1" applyFont="1" applyAlignment="1">
      <alignment horizontal="left"/>
    </xf>
    <xf numFmtId="3" fontId="15" fillId="0" borderId="0" xfId="13" applyNumberFormat="1" applyAlignment="1">
      <alignment horizontal="distributed" vertical="distributed"/>
    </xf>
    <xf numFmtId="3" fontId="7" fillId="0" borderId="7" xfId="0" applyNumberFormat="1" applyFont="1" applyBorder="1" applyAlignment="1">
      <alignment horizontal="center" vertical="center" wrapText="1"/>
    </xf>
    <xf numFmtId="41" fontId="5" fillId="0" borderId="2" xfId="8" applyFont="1" applyFill="1" applyBorder="1" applyAlignment="1">
      <alignment horizontal="center"/>
    </xf>
    <xf numFmtId="0" fontId="45" fillId="57" borderId="0" xfId="0" applyFont="1" applyFill="1"/>
    <xf numFmtId="0" fontId="86" fillId="0" borderId="0" xfId="0" applyFont="1"/>
    <xf numFmtId="169" fontId="11" fillId="0" borderId="0" xfId="0" applyNumberFormat="1" applyFont="1" applyAlignment="1">
      <alignment horizontal="center" wrapText="1"/>
    </xf>
    <xf numFmtId="169" fontId="7" fillId="6" borderId="0" xfId="0" applyNumberFormat="1" applyFont="1" applyFill="1" applyAlignment="1">
      <alignment wrapText="1"/>
    </xf>
    <xf numFmtId="166" fontId="7" fillId="0" borderId="0" xfId="0" applyNumberFormat="1" applyFont="1"/>
    <xf numFmtId="169" fontId="9" fillId="6" borderId="0" xfId="8" applyNumberFormat="1" applyFont="1" applyFill="1" applyBorder="1"/>
    <xf numFmtId="169" fontId="7" fillId="0" borderId="0" xfId="1" applyNumberFormat="1" applyFont="1" applyFill="1" applyBorder="1" applyAlignment="1">
      <alignment horizontal="center"/>
    </xf>
    <xf numFmtId="41" fontId="5" fillId="8" borderId="8" xfId="8" applyFont="1" applyFill="1" applyBorder="1"/>
    <xf numFmtId="41" fontId="6" fillId="8" borderId="7" xfId="8" applyFont="1" applyFill="1" applyBorder="1"/>
    <xf numFmtId="41" fontId="5" fillId="8" borderId="7" xfId="8" applyFont="1" applyFill="1" applyBorder="1"/>
    <xf numFmtId="41" fontId="84" fillId="0" borderId="7" xfId="8" applyFont="1" applyBorder="1"/>
    <xf numFmtId="41" fontId="5" fillId="8" borderId="27" xfId="8" applyFont="1" applyFill="1" applyBorder="1"/>
    <xf numFmtId="0" fontId="10" fillId="0" borderId="0" xfId="0" applyFont="1" applyAlignment="1">
      <alignment vertical="top"/>
    </xf>
    <xf numFmtId="9" fontId="10" fillId="0" borderId="0" xfId="0" applyNumberFormat="1" applyFont="1" applyAlignment="1">
      <alignment vertical="top"/>
    </xf>
    <xf numFmtId="0" fontId="11" fillId="0" borderId="0" xfId="0" applyFont="1" applyAlignment="1">
      <alignment horizontal="center" vertical="center"/>
    </xf>
    <xf numFmtId="3" fontId="11" fillId="0" borderId="0" xfId="1" applyNumberFormat="1" applyFont="1" applyFill="1" applyBorder="1" applyAlignment="1">
      <alignment horizontal="right"/>
    </xf>
    <xf numFmtId="3" fontId="11" fillId="9" borderId="33" xfId="1" applyNumberFormat="1" applyFont="1" applyFill="1" applyBorder="1" applyAlignment="1">
      <alignment vertical="center"/>
    </xf>
    <xf numFmtId="0" fontId="88" fillId="0" borderId="0" xfId="0" applyFont="1"/>
    <xf numFmtId="0" fontId="7" fillId="58" borderId="0" xfId="0" applyFont="1" applyFill="1"/>
    <xf numFmtId="0" fontId="11" fillId="58" borderId="0" xfId="0" applyFont="1" applyFill="1" applyAlignment="1">
      <alignment horizontal="center" vertical="center"/>
    </xf>
    <xf numFmtId="0" fontId="11" fillId="58" borderId="0" xfId="0" applyFont="1" applyFill="1" applyAlignment="1">
      <alignment horizontal="left"/>
    </xf>
    <xf numFmtId="0" fontId="7" fillId="58" borderId="0" xfId="0" applyFont="1" applyFill="1" applyAlignment="1">
      <alignment horizontal="center" vertical="center"/>
    </xf>
    <xf numFmtId="3" fontId="11" fillId="58" borderId="2" xfId="1" applyNumberFormat="1" applyFont="1" applyFill="1" applyBorder="1"/>
    <xf numFmtId="3" fontId="11" fillId="58" borderId="0" xfId="1" applyNumberFormat="1" applyFont="1" applyFill="1" applyBorder="1" applyAlignment="1">
      <alignment vertical="center"/>
    </xf>
    <xf numFmtId="3" fontId="7" fillId="58" borderId="0" xfId="0" applyNumberFormat="1" applyFont="1" applyFill="1"/>
    <xf numFmtId="0" fontId="11" fillId="58" borderId="0" xfId="0" applyFont="1" applyFill="1" applyAlignment="1">
      <alignment horizontal="left" vertical="center"/>
    </xf>
    <xf numFmtId="0" fontId="11" fillId="58" borderId="0" xfId="1" applyNumberFormat="1" applyFont="1" applyFill="1" applyBorder="1" applyAlignment="1">
      <alignment horizontal="center" vertical="center"/>
    </xf>
    <xf numFmtId="17" fontId="11" fillId="58" borderId="0" xfId="1" applyNumberFormat="1" applyFont="1" applyFill="1" applyBorder="1" applyAlignment="1">
      <alignment horizontal="center" vertical="center"/>
    </xf>
    <xf numFmtId="17" fontId="11" fillId="58" borderId="0" xfId="0" applyNumberFormat="1" applyFont="1" applyFill="1" applyAlignment="1">
      <alignment horizontal="center" vertical="center"/>
    </xf>
    <xf numFmtId="0" fontId="11" fillId="59" borderId="7" xfId="77" applyFont="1" applyFill="1" applyBorder="1" applyAlignment="1">
      <alignment horizontal="center" vertical="center"/>
    </xf>
    <xf numFmtId="0" fontId="11" fillId="59" borderId="7" xfId="77" applyFont="1" applyFill="1" applyBorder="1" applyAlignment="1">
      <alignment horizontal="center" vertical="center" wrapText="1"/>
    </xf>
    <xf numFmtId="41" fontId="11" fillId="59" borderId="7" xfId="8" applyFont="1" applyFill="1" applyBorder="1" applyAlignment="1">
      <alignment horizontal="center" vertical="center" wrapText="1"/>
    </xf>
    <xf numFmtId="0" fontId="6" fillId="58" borderId="0" xfId="0" applyFont="1" applyFill="1"/>
    <xf numFmtId="0" fontId="11" fillId="59" borderId="7" xfId="77" applyFont="1" applyFill="1" applyBorder="1" applyAlignment="1">
      <alignment vertical="center"/>
    </xf>
    <xf numFmtId="0" fontId="11" fillId="59" borderId="7" xfId="77" applyFont="1" applyFill="1" applyBorder="1" applyAlignment="1">
      <alignment vertical="center" wrapText="1"/>
    </xf>
    <xf numFmtId="41" fontId="11" fillId="59" borderId="7" xfId="8" applyFont="1" applyFill="1" applyBorder="1" applyAlignment="1">
      <alignment vertical="center" wrapText="1"/>
    </xf>
    <xf numFmtId="17" fontId="11" fillId="58" borderId="7" xfId="3" quotePrefix="1" applyNumberFormat="1" applyFont="1" applyFill="1" applyBorder="1" applyAlignment="1">
      <alignment horizontal="center"/>
    </xf>
    <xf numFmtId="0" fontId="11" fillId="59" borderId="7" xfId="77" applyFont="1" applyFill="1" applyBorder="1"/>
    <xf numFmtId="169" fontId="11" fillId="59" borderId="7" xfId="78" applyNumberFormat="1" applyFont="1" applyFill="1" applyBorder="1"/>
    <xf numFmtId="41" fontId="11" fillId="59" borderId="7" xfId="8" applyFont="1" applyFill="1" applyBorder="1"/>
    <xf numFmtId="169" fontId="7" fillId="0" borderId="10" xfId="0" applyNumberFormat="1" applyFont="1" applyBorder="1" applyAlignment="1">
      <alignment horizontal="center" vertical="center" wrapText="1"/>
    </xf>
    <xf numFmtId="17" fontId="11" fillId="58" borderId="38" xfId="0" applyNumberFormat="1" applyFont="1" applyFill="1" applyBorder="1" applyAlignment="1">
      <alignment horizontal="center" vertical="center"/>
    </xf>
    <xf numFmtId="17" fontId="11" fillId="58" borderId="40" xfId="0" applyNumberFormat="1" applyFont="1" applyFill="1" applyBorder="1" applyAlignment="1">
      <alignment horizontal="center" vertical="center"/>
    </xf>
    <xf numFmtId="17" fontId="11" fillId="58" borderId="41" xfId="0" applyNumberFormat="1" applyFont="1" applyFill="1" applyBorder="1" applyAlignment="1">
      <alignment horizontal="center" vertical="center"/>
    </xf>
    <xf numFmtId="0" fontId="11" fillId="58" borderId="1" xfId="3" applyFont="1" applyFill="1" applyBorder="1" applyAlignment="1">
      <alignment horizontal="center"/>
    </xf>
    <xf numFmtId="17" fontId="11" fillId="58" borderId="1" xfId="0" applyNumberFormat="1" applyFont="1" applyFill="1" applyBorder="1" applyAlignment="1">
      <alignment horizontal="center" vertical="center"/>
    </xf>
    <xf numFmtId="1" fontId="11" fillId="58" borderId="0" xfId="0" applyNumberFormat="1" applyFont="1" applyFill="1" applyAlignment="1">
      <alignment horizontal="center" vertical="center"/>
    </xf>
    <xf numFmtId="0" fontId="11" fillId="58" borderId="0" xfId="0" applyFont="1" applyFill="1"/>
    <xf numFmtId="3" fontId="11" fillId="58" borderId="0" xfId="1" applyNumberFormat="1" applyFont="1" applyFill="1" applyBorder="1" applyAlignment="1">
      <alignment horizontal="right"/>
    </xf>
    <xf numFmtId="0" fontId="11" fillId="58" borderId="31" xfId="0" applyFont="1" applyFill="1" applyBorder="1" applyAlignment="1">
      <alignment horizontal="left" vertical="center"/>
    </xf>
    <xf numFmtId="0" fontId="11" fillId="58" borderId="34" xfId="0" applyFont="1" applyFill="1" applyBorder="1" applyAlignment="1">
      <alignment horizontal="left" vertical="center"/>
    </xf>
    <xf numFmtId="9" fontId="12" fillId="0" borderId="0" xfId="9" applyFont="1"/>
    <xf numFmtId="43" fontId="6" fillId="6" borderId="13" xfId="0" applyNumberFormat="1" applyFont="1" applyFill="1" applyBorder="1"/>
    <xf numFmtId="17" fontId="11" fillId="58" borderId="1" xfId="3" quotePrefix="1" applyNumberFormat="1" applyFont="1" applyFill="1" applyBorder="1" applyAlignment="1">
      <alignment horizontal="center" vertical="center"/>
    </xf>
    <xf numFmtId="0" fontId="11" fillId="58" borderId="4" xfId="0" applyFont="1" applyFill="1" applyBorder="1" applyAlignment="1">
      <alignment vertical="center"/>
    </xf>
    <xf numFmtId="0" fontId="11" fillId="58" borderId="53" xfId="0" applyFont="1" applyFill="1" applyBorder="1" applyAlignment="1">
      <alignment vertical="center"/>
    </xf>
    <xf numFmtId="17" fontId="11" fillId="58" borderId="10" xfId="0" applyNumberFormat="1" applyFont="1" applyFill="1" applyBorder="1" applyAlignment="1">
      <alignment horizontal="center" vertical="center"/>
    </xf>
    <xf numFmtId="0" fontId="11" fillId="58" borderId="7" xfId="0" applyFont="1" applyFill="1" applyBorder="1" applyAlignment="1">
      <alignment horizontal="center" vertical="center"/>
    </xf>
    <xf numFmtId="0" fontId="11" fillId="58" borderId="7" xfId="0" applyFont="1" applyFill="1" applyBorder="1" applyAlignment="1">
      <alignment horizontal="center" vertical="center" wrapText="1"/>
    </xf>
    <xf numFmtId="10" fontId="11" fillId="6" borderId="2" xfId="9" applyNumberFormat="1" applyFont="1" applyFill="1" applyBorder="1" applyAlignment="1">
      <alignment horizontal="right" wrapText="1"/>
    </xf>
    <xf numFmtId="10" fontId="11" fillId="0" borderId="2" xfId="9" applyNumberFormat="1" applyFont="1" applyFill="1" applyBorder="1" applyAlignment="1">
      <alignment horizontal="right" wrapText="1"/>
    </xf>
    <xf numFmtId="17" fontId="11" fillId="58" borderId="7" xfId="0" applyNumberFormat="1" applyFont="1" applyFill="1" applyBorder="1" applyAlignment="1">
      <alignment horizontal="center" vertical="center"/>
    </xf>
    <xf numFmtId="0" fontId="11" fillId="58" borderId="7" xfId="0" applyFont="1" applyFill="1" applyBorder="1" applyAlignment="1">
      <alignment horizontal="justify" vertical="center" wrapText="1"/>
    </xf>
    <xf numFmtId="0" fontId="7" fillId="58" borderId="7" xfId="0" applyFont="1" applyFill="1" applyBorder="1" applyAlignment="1">
      <alignment horizontal="right" vertical="center" wrapText="1"/>
    </xf>
    <xf numFmtId="0" fontId="7" fillId="58" borderId="7" xfId="0" applyFont="1" applyFill="1" applyBorder="1" applyAlignment="1">
      <alignment horizontal="center" vertical="center" wrapText="1"/>
    </xf>
    <xf numFmtId="170" fontId="11" fillId="58" borderId="0" xfId="0" applyNumberFormat="1" applyFont="1" applyFill="1" applyAlignment="1">
      <alignment horizontal="center"/>
    </xf>
    <xf numFmtId="167" fontId="7" fillId="58" borderId="38" xfId="0" applyNumberFormat="1" applyFont="1" applyFill="1" applyBorder="1" applyAlignment="1">
      <alignment horizontal="center" vertical="center"/>
    </xf>
    <xf numFmtId="170" fontId="21" fillId="58" borderId="39" xfId="1" applyNumberFormat="1" applyFont="1" applyFill="1" applyBorder="1" applyAlignment="1">
      <alignment horizontal="center" vertical="center"/>
    </xf>
    <xf numFmtId="17" fontId="21" fillId="58" borderId="39" xfId="1" applyNumberFormat="1" applyFont="1" applyFill="1" applyBorder="1" applyAlignment="1">
      <alignment horizontal="center" vertical="center"/>
    </xf>
    <xf numFmtId="17" fontId="21" fillId="58" borderId="40" xfId="1" applyNumberFormat="1" applyFont="1" applyFill="1" applyBorder="1" applyAlignment="1">
      <alignment horizontal="center" vertical="center"/>
    </xf>
    <xf numFmtId="0" fontId="7" fillId="58" borderId="38" xfId="0" applyFont="1" applyFill="1" applyBorder="1" applyAlignment="1">
      <alignment horizontal="center" vertical="center"/>
    </xf>
    <xf numFmtId="170" fontId="11" fillId="58" borderId="39" xfId="443" applyNumberFormat="1" applyFont="1" applyFill="1" applyBorder="1" applyAlignment="1">
      <alignment horizontal="center"/>
    </xf>
    <xf numFmtId="170" fontId="11" fillId="58" borderId="40" xfId="443" applyNumberFormat="1" applyFont="1" applyFill="1" applyBorder="1" applyAlignment="1">
      <alignment horizontal="center"/>
    </xf>
    <xf numFmtId="0" fontId="11" fillId="58" borderId="38" xfId="0" applyFont="1" applyFill="1" applyBorder="1"/>
    <xf numFmtId="169" fontId="11" fillId="58" borderId="39" xfId="443" applyNumberFormat="1" applyFont="1" applyFill="1" applyBorder="1"/>
    <xf numFmtId="49" fontId="87" fillId="13" borderId="29" xfId="0" applyNumberFormat="1" applyFont="1" applyFill="1" applyBorder="1"/>
    <xf numFmtId="41" fontId="87" fillId="13" borderId="52" xfId="8" applyFont="1" applyFill="1" applyBorder="1"/>
    <xf numFmtId="17" fontId="11" fillId="58" borderId="1" xfId="3" quotePrefix="1" applyNumberFormat="1" applyFont="1" applyFill="1" applyBorder="1" applyAlignment="1">
      <alignment horizontal="center"/>
    </xf>
    <xf numFmtId="17" fontId="11" fillId="58" borderId="35" xfId="0" applyNumberFormat="1" applyFont="1" applyFill="1" applyBorder="1" applyAlignment="1">
      <alignment horizontal="center" vertical="center"/>
    </xf>
    <xf numFmtId="17" fontId="11" fillId="58" borderId="39" xfId="0" applyNumberFormat="1" applyFont="1" applyFill="1" applyBorder="1" applyAlignment="1">
      <alignment horizontal="center" vertical="center"/>
    </xf>
    <xf numFmtId="10" fontId="12" fillId="0" borderId="0" xfId="9" applyNumberFormat="1" applyFont="1"/>
    <xf numFmtId="169" fontId="18" fillId="2" borderId="0" xfId="0" applyNumberFormat="1" applyFont="1" applyFill="1"/>
    <xf numFmtId="9" fontId="18" fillId="2" borderId="0" xfId="9" applyFont="1" applyFill="1"/>
    <xf numFmtId="41" fontId="11" fillId="7" borderId="17" xfId="8" applyFont="1" applyFill="1" applyBorder="1" applyAlignment="1">
      <alignment horizontal="center" vertical="center"/>
    </xf>
    <xf numFmtId="41" fontId="7" fillId="0" borderId="14" xfId="78" applyNumberFormat="1" applyFont="1" applyFill="1" applyBorder="1" applyAlignment="1">
      <alignment horizontal="right"/>
    </xf>
    <xf numFmtId="169" fontId="7" fillId="0" borderId="12" xfId="78" applyNumberFormat="1" applyFont="1" applyFill="1" applyBorder="1"/>
    <xf numFmtId="41" fontId="5" fillId="0" borderId="2" xfId="0" applyNumberFormat="1" applyFont="1" applyBorder="1"/>
    <xf numFmtId="185" fontId="86" fillId="0" borderId="0" xfId="0" applyNumberFormat="1" applyFont="1"/>
    <xf numFmtId="1" fontId="6" fillId="0" borderId="0" xfId="0" applyNumberFormat="1" applyFont="1" applyAlignment="1">
      <alignment horizontal="center"/>
    </xf>
    <xf numFmtId="41" fontId="6" fillId="0" borderId="0" xfId="0" applyNumberFormat="1" applyFont="1" applyAlignment="1">
      <alignment horizontal="center"/>
    </xf>
    <xf numFmtId="169" fontId="6" fillId="0" borderId="0" xfId="0" applyNumberFormat="1" applyFont="1" applyAlignment="1">
      <alignment horizontal="center"/>
    </xf>
    <xf numFmtId="169" fontId="20" fillId="0" borderId="0" xfId="0" applyNumberFormat="1" applyFont="1"/>
    <xf numFmtId="0" fontId="11" fillId="0" borderId="1" xfId="3" applyFont="1" applyBorder="1" applyAlignment="1">
      <alignment horizontal="center"/>
    </xf>
    <xf numFmtId="176" fontId="6" fillId="0" borderId="0" xfId="0" applyNumberFormat="1" applyFont="1"/>
    <xf numFmtId="41" fontId="6" fillId="0" borderId="0" xfId="0" applyNumberFormat="1" applyFont="1" applyAlignment="1">
      <alignment horizontal="left"/>
    </xf>
    <xf numFmtId="41" fontId="23" fillId="0" borderId="0" xfId="8" applyFont="1" applyFill="1"/>
    <xf numFmtId="17" fontId="11" fillId="58" borderId="0" xfId="0" applyNumberFormat="1" applyFont="1" applyFill="1" applyAlignment="1">
      <alignment horizontal="center" vertical="center" wrapText="1"/>
    </xf>
    <xf numFmtId="0" fontId="89" fillId="0" borderId="0" xfId="0" applyFont="1"/>
    <xf numFmtId="169" fontId="11" fillId="60" borderId="0" xfId="3015" applyNumberFormat="1" applyFont="1" applyFill="1" applyBorder="1" applyAlignment="1">
      <alignment vertical="center"/>
    </xf>
    <xf numFmtId="169" fontId="11" fillId="60" borderId="0" xfId="3015" applyNumberFormat="1" applyFont="1" applyFill="1" applyBorder="1"/>
    <xf numFmtId="41" fontId="11" fillId="60" borderId="0" xfId="8" applyFont="1" applyFill="1"/>
    <xf numFmtId="41" fontId="11" fillId="60" borderId="0" xfId="3016" applyFont="1" applyFill="1" applyBorder="1" applyAlignment="1">
      <alignment vertical="center"/>
    </xf>
    <xf numFmtId="169" fontId="11" fillId="60" borderId="0" xfId="1" applyNumberFormat="1" applyFont="1" applyFill="1" applyBorder="1"/>
    <xf numFmtId="0" fontId="11" fillId="60" borderId="0" xfId="0" applyFont="1" applyFill="1" applyAlignment="1">
      <alignment vertical="center"/>
    </xf>
    <xf numFmtId="41" fontId="11" fillId="60" borderId="0" xfId="8" applyFont="1" applyFill="1" applyBorder="1" applyAlignment="1">
      <alignment vertical="center"/>
    </xf>
    <xf numFmtId="169" fontId="11" fillId="60" borderId="0" xfId="1" applyNumberFormat="1" applyFont="1" applyFill="1" applyBorder="1" applyAlignment="1">
      <alignment vertical="center"/>
    </xf>
    <xf numFmtId="169" fontId="11" fillId="60" borderId="0" xfId="1" applyNumberFormat="1" applyFont="1" applyFill="1"/>
    <xf numFmtId="0" fontId="7" fillId="60" borderId="0" xfId="0" applyFont="1" applyFill="1"/>
    <xf numFmtId="0" fontId="12" fillId="60" borderId="7" xfId="0" applyFont="1" applyFill="1" applyBorder="1"/>
    <xf numFmtId="0" fontId="12" fillId="0" borderId="7" xfId="0" applyFont="1" applyBorder="1" applyAlignment="1">
      <alignment horizontal="left"/>
    </xf>
    <xf numFmtId="0" fontId="12" fillId="0" borderId="7" xfId="0" applyFont="1" applyBorder="1" applyAlignment="1">
      <alignment wrapText="1"/>
    </xf>
    <xf numFmtId="0" fontId="12" fillId="0" borderId="7" xfId="0" applyFont="1" applyBorder="1" applyAlignment="1">
      <alignment horizontal="left" wrapText="1"/>
    </xf>
    <xf numFmtId="0" fontId="15" fillId="0" borderId="7" xfId="13" applyFill="1" applyBorder="1"/>
    <xf numFmtId="0" fontId="39" fillId="60" borderId="7" xfId="0" applyFont="1" applyFill="1" applyBorder="1"/>
    <xf numFmtId="0" fontId="39" fillId="60" borderId="7" xfId="0" applyFont="1" applyFill="1" applyBorder="1" applyAlignment="1">
      <alignment vertical="top"/>
    </xf>
    <xf numFmtId="0" fontId="39" fillId="60" borderId="7" xfId="0" applyFont="1" applyFill="1" applyBorder="1" applyAlignment="1">
      <alignment horizontal="left"/>
    </xf>
    <xf numFmtId="0" fontId="39" fillId="58" borderId="7" xfId="0" applyFont="1" applyFill="1" applyBorder="1" applyAlignment="1">
      <alignment vertical="center"/>
    </xf>
    <xf numFmtId="14" fontId="12" fillId="0" borderId="7" xfId="0" applyNumberFormat="1" applyFont="1" applyBorder="1" applyAlignment="1">
      <alignment horizontal="left"/>
    </xf>
    <xf numFmtId="0" fontId="39" fillId="58" borderId="7" xfId="0" applyFont="1" applyFill="1" applyBorder="1"/>
    <xf numFmtId="3" fontId="12" fillId="0" borderId="7" xfId="0" applyNumberFormat="1" applyFont="1" applyBorder="1" applyAlignment="1">
      <alignment horizontal="center"/>
    </xf>
    <xf numFmtId="41" fontId="12" fillId="0" borderId="7" xfId="8" applyFont="1" applyFill="1" applyBorder="1" applyAlignment="1">
      <alignment horizontal="center" vertical="center"/>
    </xf>
    <xf numFmtId="41" fontId="12" fillId="0" borderId="7" xfId="8" applyFont="1" applyFill="1" applyBorder="1" applyAlignment="1">
      <alignment horizontal="center"/>
    </xf>
    <xf numFmtId="0" fontId="39" fillId="58" borderId="7" xfId="0" applyFont="1" applyFill="1" applyBorder="1" applyAlignment="1">
      <alignment horizontal="center"/>
    </xf>
    <xf numFmtId="0" fontId="90" fillId="60" borderId="7" xfId="0" applyFont="1" applyFill="1" applyBorder="1"/>
    <xf numFmtId="0" fontId="90" fillId="60" borderId="7" xfId="0" applyFont="1" applyFill="1" applyBorder="1" applyAlignment="1">
      <alignment horizontal="center"/>
    </xf>
    <xf numFmtId="0" fontId="12" fillId="56" borderId="4" xfId="0" applyFont="1" applyFill="1" applyBorder="1"/>
    <xf numFmtId="0" fontId="91" fillId="60" borderId="7" xfId="0" applyFont="1" applyFill="1" applyBorder="1"/>
    <xf numFmtId="0" fontId="7" fillId="0" borderId="12" xfId="77" applyBorder="1"/>
    <xf numFmtId="0" fontId="11" fillId="58" borderId="16" xfId="0" applyFont="1" applyFill="1" applyBorder="1" applyAlignment="1">
      <alignment horizontal="center" vertical="center" wrapText="1"/>
    </xf>
    <xf numFmtId="0" fontId="11" fillId="58" borderId="56" xfId="0" applyFont="1" applyFill="1" applyBorder="1" applyAlignment="1">
      <alignment horizontal="center" vertical="center" wrapText="1"/>
    </xf>
    <xf numFmtId="0" fontId="11" fillId="58" borderId="57" xfId="0" applyFont="1" applyFill="1" applyBorder="1" applyAlignment="1">
      <alignment horizontal="center" vertical="center" wrapText="1"/>
    </xf>
    <xf numFmtId="0" fontId="11" fillId="58" borderId="54" xfId="0" applyFont="1" applyFill="1" applyBorder="1" applyAlignment="1">
      <alignment horizontal="center" vertical="center" wrapText="1"/>
    </xf>
    <xf numFmtId="0" fontId="11" fillId="58" borderId="16" xfId="0" applyFont="1" applyFill="1" applyBorder="1" applyAlignment="1">
      <alignment horizontal="left" vertical="center" wrapText="1"/>
    </xf>
    <xf numFmtId="169" fontId="11" fillId="58" borderId="16" xfId="0" applyNumberFormat="1" applyFont="1" applyFill="1" applyBorder="1" applyAlignment="1">
      <alignment horizontal="center" vertical="center" wrapText="1"/>
    </xf>
    <xf numFmtId="17" fontId="53" fillId="58" borderId="0" xfId="0" applyNumberFormat="1" applyFont="1" applyFill="1" applyAlignment="1">
      <alignment horizontal="center" vertical="center"/>
    </xf>
    <xf numFmtId="0" fontId="7" fillId="6" borderId="7" xfId="0" applyFont="1" applyFill="1" applyBorder="1" applyAlignment="1">
      <alignment horizontal="center" vertical="center" wrapText="1"/>
    </xf>
    <xf numFmtId="0" fontId="7" fillId="6" borderId="7" xfId="0" applyFont="1" applyFill="1" applyBorder="1" applyAlignment="1">
      <alignment horizontal="left" vertical="center" wrapText="1"/>
    </xf>
    <xf numFmtId="0" fontId="7" fillId="0" borderId="7" xfId="0" applyFont="1" applyBorder="1" applyAlignment="1">
      <alignment horizontal="left" vertical="center" wrapText="1"/>
    </xf>
    <xf numFmtId="6" fontId="7" fillId="0" borderId="7" xfId="0" applyNumberFormat="1" applyFont="1" applyBorder="1" applyAlignment="1">
      <alignment horizontal="right" vertical="center" wrapText="1"/>
    </xf>
    <xf numFmtId="0" fontId="7" fillId="6" borderId="7" xfId="0" applyFont="1" applyFill="1" applyBorder="1" applyAlignment="1">
      <alignment vertical="center" wrapText="1"/>
    </xf>
    <xf numFmtId="9" fontId="6" fillId="0" borderId="0" xfId="9" applyFont="1"/>
    <xf numFmtId="4" fontId="7" fillId="0" borderId="0" xfId="0" applyNumberFormat="1" applyFont="1"/>
    <xf numFmtId="170" fontId="5" fillId="0" borderId="0" xfId="0" applyNumberFormat="1" applyFont="1"/>
    <xf numFmtId="0" fontId="11" fillId="58" borderId="0" xfId="0" applyFont="1" applyFill="1" applyAlignment="1">
      <alignment horizontal="center" vertical="center"/>
    </xf>
    <xf numFmtId="167" fontId="5" fillId="0" borderId="0" xfId="1" applyNumberFormat="1" applyFont="1" applyFill="1" applyAlignment="1">
      <alignment horizontal="center"/>
    </xf>
    <xf numFmtId="167" fontId="6" fillId="0" borderId="0" xfId="1" applyNumberFormat="1" applyFont="1" applyFill="1" applyAlignment="1">
      <alignment horizontal="center"/>
    </xf>
    <xf numFmtId="0" fontId="21" fillId="0" borderId="0" xfId="0" applyFont="1" applyAlignment="1">
      <alignment horizontal="center"/>
    </xf>
    <xf numFmtId="0" fontId="7" fillId="0" borderId="0" xfId="0" applyFont="1" applyAlignment="1">
      <alignment horizontal="center"/>
    </xf>
    <xf numFmtId="189" fontId="6" fillId="0" borderId="0" xfId="1" applyNumberFormat="1" applyFont="1" applyFill="1" applyAlignment="1">
      <alignment horizontal="center"/>
    </xf>
    <xf numFmtId="0" fontId="11" fillId="58" borderId="0" xfId="0" applyFont="1" applyFill="1" applyAlignment="1">
      <alignment horizontal="left"/>
    </xf>
    <xf numFmtId="0" fontId="11" fillId="0" borderId="0" xfId="0" applyFont="1" applyAlignment="1">
      <alignment horizontal="left" vertical="center"/>
    </xf>
    <xf numFmtId="0" fontId="11" fillId="58" borderId="0" xfId="0" applyFont="1" applyFill="1" applyAlignment="1">
      <alignment horizontal="left" vertical="center"/>
    </xf>
    <xf numFmtId="3" fontId="6" fillId="0" borderId="0" xfId="0" applyNumberFormat="1" applyFont="1" applyAlignment="1">
      <alignment horizontal="center"/>
    </xf>
    <xf numFmtId="0" fontId="6" fillId="0" borderId="0" xfId="0" applyFont="1" applyAlignment="1">
      <alignment horizontal="center"/>
    </xf>
    <xf numFmtId="0" fontId="23" fillId="0" borderId="0" xfId="0" applyFont="1" applyAlignment="1">
      <alignment horizontal="center" vertical="center"/>
    </xf>
    <xf numFmtId="0" fontId="19" fillId="0" borderId="0" xfId="0" applyFont="1" applyAlignment="1">
      <alignment horizontal="center"/>
    </xf>
    <xf numFmtId="169" fontId="6" fillId="0" borderId="0" xfId="443" applyNumberFormat="1" applyFont="1" applyAlignment="1">
      <alignment horizontal="center"/>
    </xf>
    <xf numFmtId="0" fontId="11" fillId="58" borderId="7" xfId="0" applyFont="1" applyFill="1" applyBorder="1" applyAlignment="1">
      <alignment horizontal="center" vertical="center" wrapText="1"/>
    </xf>
    <xf numFmtId="0" fontId="11" fillId="58" borderId="11" xfId="0" applyFont="1" applyFill="1" applyBorder="1" applyAlignment="1">
      <alignment horizontal="center" vertical="center" wrapText="1"/>
    </xf>
    <xf numFmtId="0" fontId="11" fillId="58" borderId="4" xfId="0" applyFont="1" applyFill="1" applyBorder="1" applyAlignment="1">
      <alignment horizontal="center" vertical="center" wrapText="1"/>
    </xf>
    <xf numFmtId="0" fontId="11" fillId="58" borderId="53" xfId="0" applyFont="1" applyFill="1" applyBorder="1" applyAlignment="1">
      <alignment horizontal="center" vertical="center" wrapText="1"/>
    </xf>
    <xf numFmtId="167" fontId="11" fillId="58" borderId="11" xfId="1" applyNumberFormat="1" applyFont="1" applyFill="1" applyBorder="1" applyAlignment="1">
      <alignment horizontal="center" vertical="center" wrapText="1"/>
    </xf>
    <xf numFmtId="167" fontId="11" fillId="58" borderId="14" xfId="1" applyNumberFormat="1" applyFont="1" applyFill="1" applyBorder="1" applyAlignment="1">
      <alignment horizontal="center" vertical="center" wrapText="1"/>
    </xf>
    <xf numFmtId="167" fontId="11" fillId="58" borderId="8" xfId="1" applyNumberFormat="1" applyFont="1" applyFill="1" applyBorder="1" applyAlignment="1">
      <alignment horizontal="center" vertical="center" wrapText="1"/>
    </xf>
    <xf numFmtId="0" fontId="11" fillId="0" borderId="0" xfId="0" applyFont="1" applyAlignment="1">
      <alignment horizontal="center" vertical="center" wrapText="1"/>
    </xf>
    <xf numFmtId="167" fontId="11" fillId="58" borderId="7" xfId="1" applyNumberFormat="1" applyFont="1" applyFill="1" applyBorder="1" applyAlignment="1">
      <alignment horizontal="center" vertical="center" wrapText="1"/>
    </xf>
    <xf numFmtId="167" fontId="11" fillId="58" borderId="28" xfId="1" applyNumberFormat="1" applyFont="1" applyFill="1" applyBorder="1" applyAlignment="1">
      <alignment horizontal="center" vertical="center" wrapText="1"/>
    </xf>
    <xf numFmtId="167" fontId="11" fillId="58" borderId="6" xfId="1" applyNumberFormat="1" applyFont="1" applyFill="1" applyBorder="1" applyAlignment="1">
      <alignment horizontal="center" vertical="center" wrapText="1"/>
    </xf>
    <xf numFmtId="0" fontId="12" fillId="56" borderId="4" xfId="0" applyFont="1" applyFill="1" applyBorder="1" applyAlignment="1">
      <alignment horizontal="left"/>
    </xf>
    <xf numFmtId="0" fontId="12" fillId="56" borderId="10" xfId="0" applyFont="1" applyFill="1" applyBorder="1" applyAlignment="1">
      <alignment horizontal="left"/>
    </xf>
    <xf numFmtId="0" fontId="5" fillId="0" borderId="0" xfId="0" applyFont="1" applyAlignment="1">
      <alignment horizontal="right" vertical="center"/>
    </xf>
    <xf numFmtId="0" fontId="21" fillId="58" borderId="0" xfId="0" applyFont="1" applyFill="1" applyAlignment="1">
      <alignment horizontal="center" vertical="center"/>
    </xf>
    <xf numFmtId="0" fontId="6" fillId="0" borderId="0" xfId="0" applyFont="1" applyAlignment="1">
      <alignment horizontal="justify" vertical="top" wrapText="1"/>
    </xf>
    <xf numFmtId="0" fontId="21" fillId="0" borderId="0" xfId="0" applyFont="1" applyAlignment="1">
      <alignment horizontal="left" vertical="center"/>
    </xf>
    <xf numFmtId="0" fontId="7" fillId="0" borderId="12" xfId="0" applyFont="1" applyBorder="1" applyAlignment="1">
      <alignment horizontal="justify" vertical="justify"/>
    </xf>
    <xf numFmtId="0" fontId="7" fillId="0" borderId="0" xfId="0" applyFont="1" applyAlignment="1">
      <alignment horizontal="justify" vertical="justify"/>
    </xf>
    <xf numFmtId="0" fontId="5" fillId="0" borderId="4" xfId="0" applyFont="1" applyBorder="1" applyAlignment="1">
      <alignment horizontal="center"/>
    </xf>
    <xf numFmtId="0" fontId="5" fillId="0" borderId="10" xfId="0" applyFont="1" applyBorder="1" applyAlignment="1">
      <alignment horizontal="center"/>
    </xf>
    <xf numFmtId="0" fontId="10" fillId="0" borderId="0" xfId="0" applyFont="1" applyAlignment="1">
      <alignment horizontal="left" vertical="top" wrapText="1"/>
    </xf>
    <xf numFmtId="0" fontId="11" fillId="0" borderId="0" xfId="0" applyFont="1" applyAlignment="1">
      <alignment horizontal="center"/>
    </xf>
    <xf numFmtId="0" fontId="5" fillId="0" borderId="12" xfId="0" applyFont="1" applyBorder="1" applyAlignment="1">
      <alignment horizontal="left" vertical="justify" wrapText="1"/>
    </xf>
    <xf numFmtId="0" fontId="5" fillId="0" borderId="0" xfId="0" applyFont="1" applyAlignment="1">
      <alignment horizontal="left" vertical="justify" wrapText="1"/>
    </xf>
    <xf numFmtId="0" fontId="5" fillId="0" borderId="13" xfId="0" applyFont="1" applyBorder="1" applyAlignment="1">
      <alignment horizontal="left" vertical="justify" wrapText="1"/>
    </xf>
    <xf numFmtId="0" fontId="21" fillId="0" borderId="1" xfId="0" applyFont="1" applyBorder="1" applyAlignment="1">
      <alignment horizontal="left" vertical="center"/>
    </xf>
    <xf numFmtId="0" fontId="11" fillId="0" borderId="12" xfId="0" applyFont="1" applyBorder="1" applyAlignment="1">
      <alignment horizontal="left" vertical="justify" wrapText="1"/>
    </xf>
    <xf numFmtId="0" fontId="11" fillId="0" borderId="0" xfId="0" applyFont="1" applyAlignment="1">
      <alignment horizontal="left" vertical="justify" wrapText="1"/>
    </xf>
    <xf numFmtId="0" fontId="11" fillId="0" borderId="13" xfId="0" applyFont="1" applyBorder="1" applyAlignment="1">
      <alignment horizontal="left" vertical="justify" wrapText="1"/>
    </xf>
    <xf numFmtId="0" fontId="6" fillId="0" borderId="12" xfId="0" applyFont="1" applyBorder="1" applyAlignment="1">
      <alignment horizontal="justify" vertical="justify" wrapText="1"/>
    </xf>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0" fontId="6" fillId="0" borderId="12" xfId="0" applyFont="1" applyBorder="1" applyAlignment="1">
      <alignment horizontal="left" vertical="justify" wrapText="1"/>
    </xf>
    <xf numFmtId="0" fontId="6" fillId="0" borderId="0" xfId="0" applyFont="1" applyAlignment="1">
      <alignment horizontal="left" vertical="justify" wrapText="1"/>
    </xf>
    <xf numFmtId="0" fontId="6" fillId="0" borderId="13" xfId="0" applyFont="1" applyBorder="1" applyAlignment="1">
      <alignment horizontal="left" vertical="justify" wrapText="1"/>
    </xf>
    <xf numFmtId="0" fontId="6" fillId="0" borderId="12" xfId="0" applyFont="1" applyBorder="1" applyAlignment="1">
      <alignment horizontal="left" vertical="justify"/>
    </xf>
    <xf numFmtId="0" fontId="6" fillId="0" borderId="0" xfId="0" applyFont="1" applyAlignment="1">
      <alignment horizontal="left" vertical="justify"/>
    </xf>
    <xf numFmtId="0" fontId="6" fillId="0" borderId="13" xfId="0" applyFont="1" applyBorder="1" applyAlignment="1">
      <alignment horizontal="left" vertical="justify"/>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5" fillId="0" borderId="12" xfId="0" applyFont="1" applyBorder="1" applyAlignment="1">
      <alignment horizontal="justify" vertical="justify"/>
    </xf>
    <xf numFmtId="0" fontId="5" fillId="0" borderId="0" xfId="0" applyFont="1" applyAlignment="1">
      <alignment horizontal="justify" vertical="justify"/>
    </xf>
    <xf numFmtId="0" fontId="5" fillId="0" borderId="13" xfId="0" applyFont="1" applyBorder="1" applyAlignment="1">
      <alignment horizontal="justify" vertical="justify"/>
    </xf>
    <xf numFmtId="0" fontId="6" fillId="0" borderId="0" xfId="0" applyFont="1" applyAlignment="1">
      <alignment horizontal="justify" vertical="justify"/>
    </xf>
    <xf numFmtId="0" fontId="6" fillId="0" borderId="13" xfId="0" applyFont="1" applyBorder="1" applyAlignment="1">
      <alignment horizontal="justify" vertical="justify"/>
    </xf>
    <xf numFmtId="0" fontId="6" fillId="0" borderId="0" xfId="0" applyFont="1" applyAlignment="1">
      <alignment horizontal="left" vertical="top" wrapText="1"/>
    </xf>
    <xf numFmtId="0" fontId="6" fillId="0" borderId="13" xfId="0" applyFont="1" applyBorder="1" applyAlignment="1">
      <alignment horizontal="left" vertical="top" wrapText="1"/>
    </xf>
    <xf numFmtId="0" fontId="6" fillId="0" borderId="12" xfId="0" applyFont="1" applyBorder="1" applyAlignment="1">
      <alignment horizontal="left" vertical="top" wrapText="1"/>
    </xf>
    <xf numFmtId="0" fontId="6" fillId="0" borderId="12" xfId="0" applyFont="1" applyBorder="1" applyAlignment="1">
      <alignment horizontal="justify" vertical="justify"/>
    </xf>
    <xf numFmtId="0" fontId="6" fillId="0" borderId="0" xfId="0" applyFont="1" applyAlignment="1">
      <alignment horizontal="left" vertical="top"/>
    </xf>
    <xf numFmtId="0" fontId="6" fillId="0" borderId="13" xfId="0" applyFont="1" applyBorder="1" applyAlignment="1">
      <alignment horizontal="left" vertical="top"/>
    </xf>
    <xf numFmtId="0" fontId="9" fillId="0" borderId="24" xfId="0" applyFont="1" applyBorder="1" applyAlignment="1">
      <alignment vertical="center" wrapText="1"/>
    </xf>
    <xf numFmtId="0" fontId="9" fillId="0" borderId="0" xfId="0" applyFont="1" applyAlignment="1">
      <alignment vertical="center" wrapText="1"/>
    </xf>
    <xf numFmtId="0" fontId="9" fillId="0" borderId="13" xfId="0" applyFont="1" applyBorder="1" applyAlignment="1">
      <alignment vertical="center" wrapText="1"/>
    </xf>
    <xf numFmtId="0" fontId="9" fillId="0" borderId="24" xfId="0" applyFont="1" applyBorder="1" applyAlignment="1">
      <alignment horizontal="justify" vertical="center" wrapText="1"/>
    </xf>
    <xf numFmtId="0" fontId="9" fillId="0" borderId="0" xfId="0" applyFont="1" applyAlignment="1">
      <alignment horizontal="justify" vertical="center" wrapText="1"/>
    </xf>
    <xf numFmtId="0" fontId="9" fillId="0" borderId="13" xfId="0" applyFont="1" applyBorder="1" applyAlignment="1">
      <alignment horizontal="justify"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7" fillId="0" borderId="6" xfId="0" applyFont="1" applyBorder="1" applyAlignment="1">
      <alignment horizontal="left" vertical="justify" wrapText="1"/>
    </xf>
    <xf numFmtId="0" fontId="7" fillId="0" borderId="1" xfId="0" applyFont="1" applyBorder="1" applyAlignment="1">
      <alignment horizontal="left" vertical="justify" wrapText="1"/>
    </xf>
    <xf numFmtId="0" fontId="7" fillId="0" borderId="9" xfId="0" applyFont="1" applyBorder="1" applyAlignment="1">
      <alignment horizontal="left" vertical="justify" wrapText="1"/>
    </xf>
    <xf numFmtId="0" fontId="21" fillId="0" borderId="0" xfId="0" applyFont="1" applyAlignment="1">
      <alignment horizontal="left"/>
    </xf>
    <xf numFmtId="0" fontId="5" fillId="0" borderId="7" xfId="0" applyFont="1" applyBorder="1" applyAlignment="1">
      <alignment horizontal="center"/>
    </xf>
    <xf numFmtId="14" fontId="7" fillId="0" borderId="0" xfId="0" applyNumberFormat="1" applyFont="1" applyAlignment="1">
      <alignment horizontal="center"/>
    </xf>
    <xf numFmtId="0" fontId="6" fillId="0" borderId="0" xfId="0" applyFont="1" applyAlignment="1">
      <alignment horizontal="left" wrapText="1"/>
    </xf>
    <xf numFmtId="0" fontId="6" fillId="0" borderId="0" xfId="0" applyFont="1" applyAlignment="1">
      <alignment horizontal="left" vertical="center"/>
    </xf>
    <xf numFmtId="0" fontId="11" fillId="58" borderId="28" xfId="3" quotePrefix="1" applyFont="1" applyFill="1" applyBorder="1" applyAlignment="1">
      <alignment horizontal="center"/>
    </xf>
    <xf numFmtId="0" fontId="11" fillId="58" borderId="5" xfId="3" quotePrefix="1" applyFont="1" applyFill="1" applyBorder="1" applyAlignment="1">
      <alignment horizontal="center"/>
    </xf>
    <xf numFmtId="0" fontId="11" fillId="58" borderId="7" xfId="0" applyFont="1" applyFill="1" applyBorder="1" applyAlignment="1">
      <alignment horizontal="center" vertical="center"/>
    </xf>
    <xf numFmtId="0" fontId="11" fillId="59" borderId="7" xfId="77" applyFont="1" applyFill="1" applyBorder="1" applyAlignment="1">
      <alignment horizontal="center" vertical="center" wrapText="1"/>
    </xf>
    <xf numFmtId="17" fontId="11" fillId="58" borderId="0" xfId="0" applyNumberFormat="1" applyFont="1" applyFill="1" applyAlignment="1">
      <alignment horizontal="center" vertical="center"/>
    </xf>
    <xf numFmtId="0" fontId="39" fillId="2" borderId="0" xfId="0" applyFont="1" applyFill="1" applyAlignment="1">
      <alignment horizontal="left"/>
    </xf>
    <xf numFmtId="0" fontId="5" fillId="6" borderId="0" xfId="0" applyFont="1" applyFill="1" applyAlignment="1">
      <alignment horizontal="left" vertical="top" wrapText="1"/>
    </xf>
    <xf numFmtId="0" fontId="5" fillId="0" borderId="0" xfId="0" applyFont="1" applyAlignment="1">
      <alignment horizontal="left" wrapText="1"/>
    </xf>
    <xf numFmtId="0" fontId="6" fillId="6" borderId="0" xfId="0" applyFont="1" applyFill="1" applyAlignment="1">
      <alignment horizontal="center"/>
    </xf>
    <xf numFmtId="17" fontId="11" fillId="58" borderId="26" xfId="0" applyNumberFormat="1" applyFont="1" applyFill="1" applyBorder="1" applyAlignment="1">
      <alignment horizontal="center" vertical="center" wrapText="1"/>
    </xf>
    <xf numFmtId="17" fontId="11" fillId="58" borderId="55" xfId="0" applyNumberFormat="1" applyFont="1" applyFill="1" applyBorder="1" applyAlignment="1">
      <alignment horizontal="center" vertical="center" wrapText="1"/>
    </xf>
    <xf numFmtId="17" fontId="11" fillId="58" borderId="25" xfId="0" applyNumberFormat="1" applyFont="1" applyFill="1" applyBorder="1" applyAlignment="1">
      <alignment horizontal="center" vertical="center" wrapText="1"/>
    </xf>
    <xf numFmtId="9" fontId="48" fillId="6" borderId="0" xfId="9" applyFont="1" applyFill="1" applyBorder="1" applyAlignment="1">
      <alignment horizontal="left"/>
    </xf>
    <xf numFmtId="9" fontId="9" fillId="6" borderId="0" xfId="9" applyFont="1" applyFill="1" applyBorder="1" applyAlignment="1">
      <alignment horizontal="center"/>
    </xf>
    <xf numFmtId="0" fontId="48" fillId="6" borderId="0" xfId="0" applyFont="1" applyFill="1" applyAlignment="1">
      <alignment horizontal="left"/>
    </xf>
    <xf numFmtId="0" fontId="21" fillId="0" borderId="0" xfId="0" applyFont="1" applyAlignment="1">
      <alignment horizontal="left" vertical="center" wrapText="1"/>
    </xf>
    <xf numFmtId="0" fontId="11" fillId="6" borderId="0" xfId="0" applyFont="1" applyFill="1" applyAlignment="1">
      <alignment horizontal="left" vertical="top" wrapText="1"/>
    </xf>
    <xf numFmtId="167" fontId="11" fillId="0" borderId="11" xfId="1" applyNumberFormat="1" applyFont="1" applyFill="1" applyBorder="1" applyAlignment="1">
      <alignment horizontal="center" vertical="center" wrapText="1"/>
    </xf>
    <xf numFmtId="167" fontId="11" fillId="0" borderId="8" xfId="1" applyNumberFormat="1" applyFont="1" applyFill="1" applyBorder="1" applyAlignment="1">
      <alignment horizontal="center" vertical="center" wrapText="1"/>
    </xf>
    <xf numFmtId="167" fontId="11" fillId="0" borderId="7" xfId="1" applyNumberFormat="1" applyFont="1" applyFill="1" applyBorder="1" applyAlignment="1">
      <alignment horizontal="center" vertical="center" wrapText="1"/>
    </xf>
    <xf numFmtId="167" fontId="11" fillId="0" borderId="14" xfId="1" applyNumberFormat="1" applyFont="1" applyFill="1" applyBorder="1" applyAlignment="1">
      <alignment horizontal="center" vertical="center" wrapText="1"/>
    </xf>
    <xf numFmtId="0" fontId="11" fillId="0" borderId="7" xfId="0" applyFont="1" applyBorder="1" applyAlignment="1">
      <alignment horizontal="center" vertical="center" wrapText="1"/>
    </xf>
    <xf numFmtId="0" fontId="7" fillId="6" borderId="0" xfId="0" applyFont="1" applyFill="1" applyAlignment="1">
      <alignment horizontal="left"/>
    </xf>
    <xf numFmtId="0" fontId="7" fillId="6" borderId="0" xfId="0" applyFont="1" applyFill="1" applyAlignment="1">
      <alignment horizontal="left" vertical="top" wrapText="1"/>
    </xf>
    <xf numFmtId="0" fontId="6" fillId="6" borderId="0" xfId="0" applyFont="1" applyFill="1" applyAlignment="1">
      <alignment horizontal="left" vertical="top" wrapText="1"/>
    </xf>
    <xf numFmtId="0" fontId="50" fillId="6" borderId="0" xfId="0" applyFont="1" applyFill="1" applyAlignment="1">
      <alignment horizontal="left" vertical="top" wrapText="1"/>
    </xf>
    <xf numFmtId="0" fontId="7" fillId="6" borderId="28"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6"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 xfId="0" applyFont="1" applyFill="1" applyBorder="1" applyAlignment="1">
      <alignment horizontal="center" vertical="top" wrapText="1"/>
    </xf>
  </cellXfs>
  <cellStyles count="49799">
    <cellStyle name="20% - Énfasis1" xfId="270" builtinId="30" customBuiltin="1"/>
    <cellStyle name="20% - Énfasis2" xfId="274" builtinId="34" customBuiltin="1"/>
    <cellStyle name="20% - Énfasis3" xfId="278" builtinId="38" customBuiltin="1"/>
    <cellStyle name="20% - Énfasis4" xfId="282" builtinId="42" customBuiltin="1"/>
    <cellStyle name="20% - Énfasis5" xfId="286" builtinId="46" customBuiltin="1"/>
    <cellStyle name="20% - Énfasis6" xfId="290" builtinId="50" customBuiltin="1"/>
    <cellStyle name="40% - Énfasis1" xfId="271" builtinId="31" customBuiltin="1"/>
    <cellStyle name="40% - Énfasis2" xfId="275" builtinId="35" customBuiltin="1"/>
    <cellStyle name="40% - Énfasis3" xfId="279" builtinId="39" customBuiltin="1"/>
    <cellStyle name="40% - Énfasis4" xfId="283" builtinId="43" customBuiltin="1"/>
    <cellStyle name="40% - Énfasis5" xfId="287" builtinId="47" customBuiltin="1"/>
    <cellStyle name="40% - Énfasis6" xfId="291" builtinId="51" customBuiltin="1"/>
    <cellStyle name="60% - Énfasis1" xfId="272" builtinId="32" customBuiltin="1"/>
    <cellStyle name="60% - Énfasis2" xfId="276" builtinId="36" customBuiltin="1"/>
    <cellStyle name="60% - Énfasis3" xfId="280" builtinId="40" customBuiltin="1"/>
    <cellStyle name="60% - Énfasis4" xfId="284" builtinId="44" customBuiltin="1"/>
    <cellStyle name="60% - Énfasis5" xfId="288" builtinId="48" customBuiltin="1"/>
    <cellStyle name="60% - Énfasis6" xfId="292" builtinId="52" customBuiltin="1"/>
    <cellStyle name="Bueno" xfId="257" builtinId="26" customBuiltin="1"/>
    <cellStyle name="Cálculo" xfId="262" builtinId="22" customBuiltin="1"/>
    <cellStyle name="Celda de comprobación" xfId="264" builtinId="23" customBuiltin="1"/>
    <cellStyle name="Celda vinculada" xfId="263" builtinId="24" customBuiltin="1"/>
    <cellStyle name="Comma" xfId="195" xr:uid="{EA79C14A-734B-450F-8033-AC3A154F07E5}"/>
    <cellStyle name="Comma 2" xfId="443" xr:uid="{46FDABB1-D62E-4C95-94C8-E8007DB3FEA2}"/>
    <cellStyle name="Comma 2 10" xfId="5413" xr:uid="{830A8EED-5F0B-4CCB-AC60-8E220ADA7972}"/>
    <cellStyle name="Comma 2 10 2" xfId="13679" xr:uid="{BA3D0304-C800-4FE9-8128-538AA65DC974}"/>
    <cellStyle name="Comma 2 10 2 2" xfId="35182" xr:uid="{11F50057-8A23-425F-B535-A7E941038D88}"/>
    <cellStyle name="Comma 2 10 3" xfId="20314" xr:uid="{C8BAFA3D-6DAF-4163-A9EE-A18D5BB857F5}"/>
    <cellStyle name="Comma 2 10 3 2" xfId="41817" xr:uid="{244A0819-7518-4693-9D9D-A2BE72C06838}"/>
    <cellStyle name="Comma 2 10 4" xfId="26919" xr:uid="{B77308A4-CE89-452C-A4D6-7BB336BF87FF}"/>
    <cellStyle name="Comma 2 10 5" xfId="48422" xr:uid="{4A64B588-6C4D-4825-8CC8-4812BFA61AD0}"/>
    <cellStyle name="Comma 2 11" xfId="7054" xr:uid="{AE98F969-73DB-4F80-8B13-F62E0B3C5536}"/>
    <cellStyle name="Comma 2 11 2" xfId="28557" xr:uid="{91D71478-112E-41B1-BFC4-18545EFEF6AA}"/>
    <cellStyle name="Comma 2 12" xfId="8710" xr:uid="{22239122-F36B-4853-A1D9-876BEF5D87CE}"/>
    <cellStyle name="Comma 2 12 2" xfId="30213" xr:uid="{83562340-9F74-4C05-AAFD-EDCCBDD6868A}"/>
    <cellStyle name="Comma 2 13" xfId="15346" xr:uid="{EA8A3362-7287-4339-8DC7-A82A1C9EA2E6}"/>
    <cellStyle name="Comma 2 13 2" xfId="36849" xr:uid="{3AF5B897-858A-4049-9E9E-53E31738CB44}"/>
    <cellStyle name="Comma 2 14" xfId="21951" xr:uid="{F6586C3E-ECDE-4DB3-A498-8B39CF27EF23}"/>
    <cellStyle name="Comma 2 15" xfId="43454" xr:uid="{30FA3240-28ED-4C3F-8732-C4D8CB0E72AA}"/>
    <cellStyle name="Comma 2 2" xfId="571" xr:uid="{2FBEC4B0-465A-47E0-B70E-B18F6C725EDE}"/>
    <cellStyle name="Comma 2 2 10" xfId="7182" xr:uid="{99809EB4-0975-4AB0-8916-070B87413CBD}"/>
    <cellStyle name="Comma 2 2 10 2" xfId="28685" xr:uid="{0D63449F-7E36-435D-ABEE-7CAE756B5FD2}"/>
    <cellStyle name="Comma 2 2 11" xfId="8838" xr:uid="{EEB1C6B5-CDF4-4E2B-B82C-A40F2D640AD8}"/>
    <cellStyle name="Comma 2 2 11 2" xfId="30341" xr:uid="{41A1C7EC-C944-4185-BE17-57C85FCF1E72}"/>
    <cellStyle name="Comma 2 2 12" xfId="15474" xr:uid="{51C91EA1-CC9E-4ECF-9FA5-A7027F85D13A}"/>
    <cellStyle name="Comma 2 2 12 2" xfId="36977" xr:uid="{D6E5726F-E3DF-4679-B4FE-936D9411210E}"/>
    <cellStyle name="Comma 2 2 13" xfId="22079" xr:uid="{F272FE68-96B1-4B9E-B4C3-04AC919377C5}"/>
    <cellStyle name="Comma 2 2 14" xfId="43582" xr:uid="{B35907CB-7157-44B8-8856-156CB1174E33}"/>
    <cellStyle name="Comma 2 2 2" xfId="853" xr:uid="{16EFB741-6DF3-4487-B8FC-BBE21EB193C0}"/>
    <cellStyle name="Comma 2 2 2 10" xfId="43862" xr:uid="{F85AC96D-FB48-436B-9C1B-A9BD61A65AB7}"/>
    <cellStyle name="Comma 2 2 2 2" xfId="1799" xr:uid="{82568193-E783-440D-84A6-191946584805}"/>
    <cellStyle name="Comma 2 2 2 2 2" xfId="4628" xr:uid="{AB7D902F-DDF4-43B3-8F86-41D3E2EB96FA}"/>
    <cellStyle name="Comma 2 2 2 2 2 2" xfId="12894" xr:uid="{3638FAD8-83F6-4E0D-8575-F1B1E14CD42C}"/>
    <cellStyle name="Comma 2 2 2 2 2 2 2" xfId="34397" xr:uid="{A1A903A1-C188-4FC6-A9D5-232DCB754A07}"/>
    <cellStyle name="Comma 2 2 2 2 2 3" xfId="19529" xr:uid="{EA1359E5-1B50-4E52-8E03-D9893DA02ED3}"/>
    <cellStyle name="Comma 2 2 2 2 2 3 2" xfId="41032" xr:uid="{F1857BF8-9B44-4434-AF73-B6D62B3D6EAB}"/>
    <cellStyle name="Comma 2 2 2 2 2 4" xfId="26134" xr:uid="{C5AD3337-0F77-4CC4-B7E4-B2F2806920BE}"/>
    <cellStyle name="Comma 2 2 2 2 2 5" xfId="47637" xr:uid="{2C3EB3B5-6C91-4782-8E9E-78466AA6600C}"/>
    <cellStyle name="Comma 2 2 2 2 3" xfId="6767" xr:uid="{EADD877D-D1D7-4A7D-B623-D19D1599E4F3}"/>
    <cellStyle name="Comma 2 2 2 2 3 2" xfId="15033" xr:uid="{6CC55EDB-E8E5-46DF-B449-95DE34293368}"/>
    <cellStyle name="Comma 2 2 2 2 3 2 2" xfId="36536" xr:uid="{E524E547-DF2D-4E11-81E1-BDAF0C3DF4F6}"/>
    <cellStyle name="Comma 2 2 2 2 3 3" xfId="21668" xr:uid="{0EA0059A-DA1A-4A03-9805-7EBC32D0BBEE}"/>
    <cellStyle name="Comma 2 2 2 2 3 3 2" xfId="43171" xr:uid="{C834B4CF-3188-4343-87EB-0C26E6F8F60D}"/>
    <cellStyle name="Comma 2 2 2 2 3 4" xfId="28273" xr:uid="{BDC1F082-13DD-4A75-A551-B7B98D119776}"/>
    <cellStyle name="Comma 2 2 2 2 3 5" xfId="49776" xr:uid="{B647430F-D1C6-4302-946F-51EB5EE7151B}"/>
    <cellStyle name="Comma 2 2 2 2 4" xfId="8408" xr:uid="{1DEBDD5F-0708-440A-A95F-B286F9B38670}"/>
    <cellStyle name="Comma 2 2 2 2 4 2" xfId="29911" xr:uid="{27D1870A-97A8-4091-B62F-2CAA899A05DE}"/>
    <cellStyle name="Comma 2 2 2 2 5" xfId="10065" xr:uid="{19459DB7-4F3E-4290-8BF4-318FDC2EAC9F}"/>
    <cellStyle name="Comma 2 2 2 2 5 2" xfId="31568" xr:uid="{74C43F0A-D2D9-4232-A9F0-EB723BA339A6}"/>
    <cellStyle name="Comma 2 2 2 2 6" xfId="16700" xr:uid="{C8AFC795-8A78-4697-B78F-7F58EAFDB52D}"/>
    <cellStyle name="Comma 2 2 2 2 6 2" xfId="38203" xr:uid="{ADF73DFF-4951-4639-941C-8218E2FF159A}"/>
    <cellStyle name="Comma 2 2 2 2 7" xfId="23305" xr:uid="{75DF2DAC-4F01-4345-B775-31B83C459F19}"/>
    <cellStyle name="Comma 2 2 2 2 8" xfId="44808" xr:uid="{4F5679DC-4722-4808-9F38-2E0E4903171C}"/>
    <cellStyle name="Comma 2 2 2 3" xfId="2486" xr:uid="{55D77643-5905-4E40-BDF0-4D8E1E9104DB}"/>
    <cellStyle name="Comma 2 2 2 3 2" xfId="10752" xr:uid="{F7B79401-FF30-406E-9F14-ADF235169D04}"/>
    <cellStyle name="Comma 2 2 2 3 2 2" xfId="32255" xr:uid="{200F2C0C-F8D8-47BB-AB8C-0D9C4EAAD209}"/>
    <cellStyle name="Comma 2 2 2 3 3" xfId="17387" xr:uid="{D0AF1B9D-B60E-40E6-94C9-7944AA1302C9}"/>
    <cellStyle name="Comma 2 2 2 3 3 2" xfId="38890" xr:uid="{D5BD5980-8AA2-4F26-917A-F31677EF9AB6}"/>
    <cellStyle name="Comma 2 2 2 3 4" xfId="23992" xr:uid="{9AEA94B1-CD19-4D2F-B070-7691FFABCC0F}"/>
    <cellStyle name="Comma 2 2 2 3 5" xfId="45495" xr:uid="{2BEE91C5-D101-41B2-B6B0-7F9D02A563CE}"/>
    <cellStyle name="Comma 2 2 2 4" xfId="3682" xr:uid="{55D5F341-AADD-4392-9CCF-6B1FD628331E}"/>
    <cellStyle name="Comma 2 2 2 4 2" xfId="11948" xr:uid="{C61BF86A-C895-4DF9-8913-7C67C7C76CE2}"/>
    <cellStyle name="Comma 2 2 2 4 2 2" xfId="33451" xr:uid="{0C259A27-7DF0-4236-B24E-297F1FCAC192}"/>
    <cellStyle name="Comma 2 2 2 4 3" xfId="18583" xr:uid="{4DE70741-D087-4AC0-88FE-17EF8B753EA3}"/>
    <cellStyle name="Comma 2 2 2 4 3 2" xfId="40086" xr:uid="{0890B371-C99A-4923-B327-474B2831B7F4}"/>
    <cellStyle name="Comma 2 2 2 4 4" xfId="25188" xr:uid="{A2A543ED-7343-408E-9201-6E8B976CA084}"/>
    <cellStyle name="Comma 2 2 2 4 5" xfId="46691" xr:uid="{30A579FA-C993-4C07-BA45-F2905ABCE398}"/>
    <cellStyle name="Comma 2 2 2 5" xfId="5821" xr:uid="{6C0C311A-56A8-446D-BB1B-DE53E4F9039B}"/>
    <cellStyle name="Comma 2 2 2 5 2" xfId="14087" xr:uid="{9E77584A-F448-4D3B-B442-103DE5C02498}"/>
    <cellStyle name="Comma 2 2 2 5 2 2" xfId="35590" xr:uid="{93D655A2-05B0-4F49-A552-B9A9E3F57548}"/>
    <cellStyle name="Comma 2 2 2 5 3" xfId="20722" xr:uid="{C885A606-74D7-457F-9F4D-CE33EC6F50AF}"/>
    <cellStyle name="Comma 2 2 2 5 3 2" xfId="42225" xr:uid="{558BD1B6-322B-4797-BB7F-51F377689200}"/>
    <cellStyle name="Comma 2 2 2 5 4" xfId="27327" xr:uid="{F9617CAE-4F67-4350-A47C-3E02E34ECF3D}"/>
    <cellStyle name="Comma 2 2 2 5 5" xfId="48830" xr:uid="{391E033A-0EDA-4EED-BD8F-F13676C821BA}"/>
    <cellStyle name="Comma 2 2 2 6" xfId="7462" xr:uid="{3DB2FD50-12CA-4154-9ABC-05A933CC6C80}"/>
    <cellStyle name="Comma 2 2 2 6 2" xfId="28965" xr:uid="{E78FC334-79C4-47EA-A246-504946A0CC0F}"/>
    <cellStyle name="Comma 2 2 2 7" xfId="9119" xr:uid="{E56B6F97-7D5F-408A-A31E-2E6CB3556793}"/>
    <cellStyle name="Comma 2 2 2 7 2" xfId="30622" xr:uid="{A7E19184-7A67-4BBF-BF3D-6F442D0C8F90}"/>
    <cellStyle name="Comma 2 2 2 8" xfId="15754" xr:uid="{19FBDC85-0E22-48DE-A313-5737B00F17A5}"/>
    <cellStyle name="Comma 2 2 2 8 2" xfId="37257" xr:uid="{080F952F-A29B-4C9B-BD5F-E0A3D45A0ABB}"/>
    <cellStyle name="Comma 2 2 2 9" xfId="22359" xr:uid="{974E6F8B-EF89-451C-BD1D-990484E2B58A}"/>
    <cellStyle name="Comma 2 2 3" xfId="1123" xr:uid="{DC9234CE-27CC-4726-BC78-D9C3C938C283}"/>
    <cellStyle name="Comma 2 2 3 2" xfId="3952" xr:uid="{1CD2B830-AC35-4893-A742-431BEE4ADB8C}"/>
    <cellStyle name="Comma 2 2 3 2 2" xfId="12218" xr:uid="{FED8FAB5-D5F6-4E0A-B6CB-20F5C4C398C2}"/>
    <cellStyle name="Comma 2 2 3 2 2 2" xfId="33721" xr:uid="{F1744418-9E36-4117-8691-1C932E2C172A}"/>
    <cellStyle name="Comma 2 2 3 2 3" xfId="18853" xr:uid="{D2959F4B-3E87-4BAE-BB5F-AEF9FC46625D}"/>
    <cellStyle name="Comma 2 2 3 2 3 2" xfId="40356" xr:uid="{759D5DDE-B4C3-4DCE-81D2-6339C56A3ECD}"/>
    <cellStyle name="Comma 2 2 3 2 4" xfId="25458" xr:uid="{BA5C5922-CC2C-4CAA-988A-419EAB4CDF38}"/>
    <cellStyle name="Comma 2 2 3 2 5" xfId="46961" xr:uid="{5C5D9DFC-2481-4675-B67E-4FA420DDC6E8}"/>
    <cellStyle name="Comma 2 2 3 3" xfId="6091" xr:uid="{2D9FE95B-B9B8-49DD-8615-611EBDBFAD0D}"/>
    <cellStyle name="Comma 2 2 3 3 2" xfId="14357" xr:uid="{D8A49F85-54CB-4F91-8C77-BB871EADDDAC}"/>
    <cellStyle name="Comma 2 2 3 3 2 2" xfId="35860" xr:uid="{513A16DB-76C9-4E4D-A69E-7DFDD9D54FA7}"/>
    <cellStyle name="Comma 2 2 3 3 3" xfId="20992" xr:uid="{5E5E8829-CA84-40B6-B980-4C372683A678}"/>
    <cellStyle name="Comma 2 2 3 3 3 2" xfId="42495" xr:uid="{5ADFCBE2-3174-4880-B3AB-D6A527C43D59}"/>
    <cellStyle name="Comma 2 2 3 3 4" xfId="27597" xr:uid="{952555EC-89D7-41C4-97CB-3A767717F718}"/>
    <cellStyle name="Comma 2 2 3 3 5" xfId="49100" xr:uid="{D5716D6E-26AF-4805-AACD-8FDF4DCD0CF0}"/>
    <cellStyle name="Comma 2 2 3 4" xfId="7732" xr:uid="{40B57557-BC18-4F12-88CB-1ED28EDE68A3}"/>
    <cellStyle name="Comma 2 2 3 4 2" xfId="29235" xr:uid="{22514D83-0634-4A7A-8FF2-37752800C2B9}"/>
    <cellStyle name="Comma 2 2 3 5" xfId="9389" xr:uid="{D160386C-BF17-41B5-9C70-8E2DEDD63730}"/>
    <cellStyle name="Comma 2 2 3 5 2" xfId="30892" xr:uid="{C5E2DD7D-CCA3-4C18-9547-5A0DBCA78F24}"/>
    <cellStyle name="Comma 2 2 3 6" xfId="16024" xr:uid="{7909F6C3-6D77-446F-94C5-84C0E6042212}"/>
    <cellStyle name="Comma 2 2 3 6 2" xfId="37527" xr:uid="{8E2098EC-30D8-4D73-9B16-F1853914A2BF}"/>
    <cellStyle name="Comma 2 2 3 7" xfId="22629" xr:uid="{36A30BF7-857F-43FF-B582-9771B4974BE9}"/>
    <cellStyle name="Comma 2 2 3 8" xfId="44132" xr:uid="{D6A11B4A-6553-46B5-901B-0524A6EAE2C5}"/>
    <cellStyle name="Comma 2 2 4" xfId="1519" xr:uid="{0A9C9572-E611-47C3-ABC4-09EA74E24047}"/>
    <cellStyle name="Comma 2 2 4 2" xfId="4348" xr:uid="{CC8ACC76-DE71-4216-A132-3189E5E2CCBC}"/>
    <cellStyle name="Comma 2 2 4 2 2" xfId="12614" xr:uid="{8F4AB5DA-3F5E-4954-A3F2-EB6259123650}"/>
    <cellStyle name="Comma 2 2 4 2 2 2" xfId="34117" xr:uid="{E8CC24C8-4755-48B6-96B1-8413D74F6838}"/>
    <cellStyle name="Comma 2 2 4 2 3" xfId="19249" xr:uid="{E472A9E2-F498-4563-AD12-8216A9AB3186}"/>
    <cellStyle name="Comma 2 2 4 2 3 2" xfId="40752" xr:uid="{3BF05BD0-4040-4CA1-9004-35BA7419C580}"/>
    <cellStyle name="Comma 2 2 4 2 4" xfId="25854" xr:uid="{1ECF7F2F-4CE9-46FC-970F-C5A1E57A14A9}"/>
    <cellStyle name="Comma 2 2 4 2 5" xfId="47357" xr:uid="{66D00A20-910F-4F96-9C44-72B5A2CFB94E}"/>
    <cellStyle name="Comma 2 2 4 3" xfId="6487" xr:uid="{23CCB40A-E356-496E-B794-32B3C1CB8B78}"/>
    <cellStyle name="Comma 2 2 4 3 2" xfId="14753" xr:uid="{0C2E8011-917B-445A-9ADE-0D60B97B9CEA}"/>
    <cellStyle name="Comma 2 2 4 3 2 2" xfId="36256" xr:uid="{1E67A0C1-519A-4826-909B-D280BC0F7431}"/>
    <cellStyle name="Comma 2 2 4 3 3" xfId="21388" xr:uid="{D825D5E1-B2D2-4A6A-8CBB-1E74DEC9BF8B}"/>
    <cellStyle name="Comma 2 2 4 3 3 2" xfId="42891" xr:uid="{638A6DBB-41D9-4E3F-8AF6-EE0E758F9A45}"/>
    <cellStyle name="Comma 2 2 4 3 4" xfId="27993" xr:uid="{CC168F8F-262B-4F94-86EC-F5D468A3B2D6}"/>
    <cellStyle name="Comma 2 2 4 3 5" xfId="49496" xr:uid="{A2A6FC29-59EE-4DA5-B96A-F2258DF89782}"/>
    <cellStyle name="Comma 2 2 4 4" xfId="8128" xr:uid="{25924BCC-C412-418C-AA3D-83132116A856}"/>
    <cellStyle name="Comma 2 2 4 4 2" xfId="29631" xr:uid="{D7362BD4-3990-4E24-8281-BD1658C6545F}"/>
    <cellStyle name="Comma 2 2 4 5" xfId="9785" xr:uid="{F6E3393B-20FD-46A8-9BF2-F15CF25FC3CF}"/>
    <cellStyle name="Comma 2 2 4 5 2" xfId="31288" xr:uid="{AB070F74-422E-4C15-8A8A-78E6CF08406A}"/>
    <cellStyle name="Comma 2 2 4 6" xfId="16420" xr:uid="{EFA87428-BCCD-478E-9130-7C15124E7717}"/>
    <cellStyle name="Comma 2 2 4 6 2" xfId="37923" xr:uid="{04E75345-CD02-4E26-948F-EA6BB593B7D3}"/>
    <cellStyle name="Comma 2 2 4 7" xfId="23025" xr:uid="{C40952D2-725F-44EF-93DA-54A76A7B136E}"/>
    <cellStyle name="Comma 2 2 4 8" xfId="44528" xr:uid="{469155F8-214A-4DE6-B030-3D7AA87CE574}"/>
    <cellStyle name="Comma 2 2 5" xfId="2206" xr:uid="{8559276C-0250-41FE-8091-4D940D117BCA}"/>
    <cellStyle name="Comma 2 2 5 2" xfId="10472" xr:uid="{3BFA5EFC-E348-4932-BFAD-FDCF59AC2097}"/>
    <cellStyle name="Comma 2 2 5 2 2" xfId="31975" xr:uid="{645F2FC5-C663-468F-89CE-9230B1468034}"/>
    <cellStyle name="Comma 2 2 5 3" xfId="17107" xr:uid="{7EC1D9E7-BAF3-4513-BDEE-70856AD5AEC9}"/>
    <cellStyle name="Comma 2 2 5 3 2" xfId="38610" xr:uid="{C33AAE0A-B9BF-4573-A3B7-3C6FEC9DAE5E}"/>
    <cellStyle name="Comma 2 2 5 4" xfId="23712" xr:uid="{DF559BE0-C77F-4A6A-84F3-88885FB48856}"/>
    <cellStyle name="Comma 2 2 5 5" xfId="45215" xr:uid="{830CAA41-1A41-4684-BEA6-C60994C3DA88}"/>
    <cellStyle name="Comma 2 2 6" xfId="3003" xr:uid="{B2B9BDA6-E9D7-4208-A338-BF50D2589C2F}"/>
    <cellStyle name="Comma 2 2 6 2" xfId="11269" xr:uid="{DB74BEE0-3ACD-4B34-B10C-543A591364B4}"/>
    <cellStyle name="Comma 2 2 6 2 2" xfId="32772" xr:uid="{94E2C5C5-6F4D-414F-8374-841C6294F965}"/>
    <cellStyle name="Comma 2 2 6 3" xfId="17904" xr:uid="{7D994622-5C7F-4F6B-BA7A-E2E24BFF10DA}"/>
    <cellStyle name="Comma 2 2 6 3 2" xfId="39407" xr:uid="{4122B29D-9BB8-4D65-A1A1-784F7BF32BD8}"/>
    <cellStyle name="Comma 2 2 6 4" xfId="24509" xr:uid="{7CA6DB6B-DEEB-4B78-A26D-AF96AC4A98A1}"/>
    <cellStyle name="Comma 2 2 6 5" xfId="46012" xr:uid="{1456992F-C0AC-42B5-ACD1-42733DF0C914}"/>
    <cellStyle name="Comma 2 2 7" xfId="3402" xr:uid="{927FAED2-2996-4A58-BBC5-2C7C86B54588}"/>
    <cellStyle name="Comma 2 2 7 2" xfId="11668" xr:uid="{9D22B954-E8BE-4EF0-880E-737B4561EB5B}"/>
    <cellStyle name="Comma 2 2 7 2 2" xfId="33171" xr:uid="{CADEA853-58F9-4DD2-A9D2-D9AF684F9FD5}"/>
    <cellStyle name="Comma 2 2 7 3" xfId="18303" xr:uid="{C53536E1-574B-48BC-95DB-8CF4C9CC74DB}"/>
    <cellStyle name="Comma 2 2 7 3 2" xfId="39806" xr:uid="{448993C1-28FE-4F8B-AD3A-BD7856C52ECB}"/>
    <cellStyle name="Comma 2 2 7 4" xfId="24908" xr:uid="{FB7C5F5C-B105-491D-9579-3648CEE4DD1D}"/>
    <cellStyle name="Comma 2 2 7 5" xfId="46411" xr:uid="{3E45CFE5-D20E-496D-9373-995BA6C06CE6}"/>
    <cellStyle name="Comma 2 2 8" xfId="5147" xr:uid="{286F489D-3E2D-4356-BF4D-32E2E350FA9D}"/>
    <cellStyle name="Comma 2 2 8 2" xfId="13413" xr:uid="{A8A5BE3C-21BD-4616-A039-6B512C0EB7B1}"/>
    <cellStyle name="Comma 2 2 8 2 2" xfId="34916" xr:uid="{F2DF81A0-5DF5-487D-8418-5FF2DCFB89E1}"/>
    <cellStyle name="Comma 2 2 8 3" xfId="20048" xr:uid="{BFA4D37A-DEBF-4848-BA4B-9B9F9EF62BCF}"/>
    <cellStyle name="Comma 2 2 8 3 2" xfId="41551" xr:uid="{C5CE190F-3E5F-472A-9A13-DF5FCF10E4AB}"/>
    <cellStyle name="Comma 2 2 8 4" xfId="26653" xr:uid="{FA085524-AEBD-4E1D-9344-9CA77118ACC6}"/>
    <cellStyle name="Comma 2 2 8 5" xfId="48156" xr:uid="{BEF475DA-2639-4F1F-82BB-31C4C569086A}"/>
    <cellStyle name="Comma 2 2 9" xfId="5541" xr:uid="{39049B69-FDB9-4455-BA3B-317ECCF43F0E}"/>
    <cellStyle name="Comma 2 2 9 2" xfId="13807" xr:uid="{98AEB0D2-977C-4033-BAA2-6FC70B8D91A9}"/>
    <cellStyle name="Comma 2 2 9 2 2" xfId="35310" xr:uid="{B6F88570-C5E5-4601-9E91-A243BF42A31D}"/>
    <cellStyle name="Comma 2 2 9 3" xfId="20442" xr:uid="{88D59E36-0BEC-4DB2-B572-A65862BA3328}"/>
    <cellStyle name="Comma 2 2 9 3 2" xfId="41945" xr:uid="{435345AB-9244-4387-9E19-CDB159006FC5}"/>
    <cellStyle name="Comma 2 2 9 4" xfId="27047" xr:uid="{6DFC6D72-2F26-43CB-847E-5BD97111E831}"/>
    <cellStyle name="Comma 2 2 9 5" xfId="48550" xr:uid="{17E2A3AC-042D-4485-9C79-942B8BC4C9EB}"/>
    <cellStyle name="Comma 2 3" xfId="725" xr:uid="{D40340AA-0B41-4488-BE3D-62FF7D45446A}"/>
    <cellStyle name="Comma 2 3 10" xfId="15626" xr:uid="{433E75C5-6257-49F1-B195-733A484ADD1F}"/>
    <cellStyle name="Comma 2 3 10 2" xfId="37129" xr:uid="{CC8BE4F3-52F7-4A7E-B82D-9E718BD2FE0C}"/>
    <cellStyle name="Comma 2 3 11" xfId="22231" xr:uid="{74D31470-4A3A-4EA4-B88C-56BC2CE11B49}"/>
    <cellStyle name="Comma 2 3 12" xfId="43734" xr:uid="{ECE00FFE-309B-43BF-ACAD-8D5BB1323CBC}"/>
    <cellStyle name="Comma 2 3 2" xfId="1671" xr:uid="{6D789A40-5677-4CCB-A8F8-31CEB208748D}"/>
    <cellStyle name="Comma 2 3 2 2" xfId="4500" xr:uid="{068E1B79-9302-4A0D-8DDC-46BB2884F4D8}"/>
    <cellStyle name="Comma 2 3 2 2 2" xfId="12766" xr:uid="{B6AE122F-9B02-4712-B516-CE526ECE9EAD}"/>
    <cellStyle name="Comma 2 3 2 2 2 2" xfId="34269" xr:uid="{77DC789C-DA18-4BB4-AE84-AEE3FF450746}"/>
    <cellStyle name="Comma 2 3 2 2 3" xfId="19401" xr:uid="{B9E12004-D0A3-44EC-8641-B30D2A42C727}"/>
    <cellStyle name="Comma 2 3 2 2 3 2" xfId="40904" xr:uid="{0938490A-E2BE-42A3-B60B-8449E35C3994}"/>
    <cellStyle name="Comma 2 3 2 2 4" xfId="26006" xr:uid="{160AB708-0EAB-41BB-8455-AB0CC81D1EFA}"/>
    <cellStyle name="Comma 2 3 2 2 5" xfId="47509" xr:uid="{D1C429B2-6B60-48D6-818A-8A2D1AA3426D}"/>
    <cellStyle name="Comma 2 3 2 3" xfId="6639" xr:uid="{EB0C852E-FF0F-48A4-907B-750C34F4D293}"/>
    <cellStyle name="Comma 2 3 2 3 2" xfId="14905" xr:uid="{40A46D40-1019-49D0-AE29-87FCF8B97AF5}"/>
    <cellStyle name="Comma 2 3 2 3 2 2" xfId="36408" xr:uid="{EDE77015-CFC2-4BCB-88D2-FF3AB3620310}"/>
    <cellStyle name="Comma 2 3 2 3 3" xfId="21540" xr:uid="{50707292-86A7-4450-A359-9A84194BAAAC}"/>
    <cellStyle name="Comma 2 3 2 3 3 2" xfId="43043" xr:uid="{001FDC5A-BD87-44DE-9C72-25D156ABEEDF}"/>
    <cellStyle name="Comma 2 3 2 3 4" xfId="28145" xr:uid="{D12F4BB5-2451-4CC5-8CA7-540AC6EC0AAC}"/>
    <cellStyle name="Comma 2 3 2 3 5" xfId="49648" xr:uid="{F3250C49-E425-44CF-9582-89D6823DAF1B}"/>
    <cellStyle name="Comma 2 3 2 4" xfId="8280" xr:uid="{3B026F6B-13B4-4FDC-B452-ADAB050596E1}"/>
    <cellStyle name="Comma 2 3 2 4 2" xfId="29783" xr:uid="{86C911CB-187F-458D-B52D-3423DEE171D8}"/>
    <cellStyle name="Comma 2 3 2 5" xfId="9937" xr:uid="{3B84A9F8-E3EA-4847-90C0-9708DC737FB7}"/>
    <cellStyle name="Comma 2 3 2 5 2" xfId="31440" xr:uid="{091B97E5-076D-455A-9B78-960AD487A2C7}"/>
    <cellStyle name="Comma 2 3 2 6" xfId="16572" xr:uid="{92629822-4D89-4FC1-BA15-7133F8D2FEE3}"/>
    <cellStyle name="Comma 2 3 2 6 2" xfId="38075" xr:uid="{79BF4535-E280-4C7B-BF09-B130917B296D}"/>
    <cellStyle name="Comma 2 3 2 7" xfId="23177" xr:uid="{C0396DA5-3ABC-41F9-AD82-EB9181424557}"/>
    <cellStyle name="Comma 2 3 2 8" xfId="44680" xr:uid="{CCD098AF-C55D-4CB4-BC38-02DDD9045301}"/>
    <cellStyle name="Comma 2 3 3" xfId="2358" xr:uid="{C3A24188-A74E-4F73-ABED-94C6362DB2BE}"/>
    <cellStyle name="Comma 2 3 3 2" xfId="10624" xr:uid="{7356B151-31BF-4461-BA41-31754FA1FA8B}"/>
    <cellStyle name="Comma 2 3 3 2 2" xfId="32127" xr:uid="{ECD15A1A-81AE-4996-AE39-AA2070BC30D6}"/>
    <cellStyle name="Comma 2 3 3 3" xfId="17259" xr:uid="{786F874E-7B88-4E6C-B1F9-5645E7D71B52}"/>
    <cellStyle name="Comma 2 3 3 3 2" xfId="38762" xr:uid="{D763EA67-DF4A-4733-8323-E72651032C45}"/>
    <cellStyle name="Comma 2 3 3 4" xfId="23864" xr:uid="{4105BCF3-D2BE-4BB0-B3CB-7CDD3911C4F9}"/>
    <cellStyle name="Comma 2 3 3 5" xfId="45367" xr:uid="{EBA66798-44D8-42E0-BEA3-6712FE2219D3}"/>
    <cellStyle name="Comma 2 3 4" xfId="2875" xr:uid="{F5895F06-592F-433F-A491-7CA7EAE9540B}"/>
    <cellStyle name="Comma 2 3 4 2" xfId="11141" xr:uid="{1DECC4BD-A826-4A4A-8642-3A12A48EA7CA}"/>
    <cellStyle name="Comma 2 3 4 2 2" xfId="32644" xr:uid="{1A7C8013-8AAA-417F-901D-64203D015BEF}"/>
    <cellStyle name="Comma 2 3 4 3" xfId="17776" xr:uid="{FE0CF841-A07D-4D72-BEE7-A98E0A09C9A6}"/>
    <cellStyle name="Comma 2 3 4 3 2" xfId="39279" xr:uid="{79EAC14E-52CF-4CD8-B7C8-FB94E7D1BD87}"/>
    <cellStyle name="Comma 2 3 4 4" xfId="24381" xr:uid="{0C09AEF0-626E-4F9B-A06F-C27A3332539C}"/>
    <cellStyle name="Comma 2 3 4 5" xfId="45884" xr:uid="{DDD0BE27-2852-4E1E-9102-CF14BEE907F7}"/>
    <cellStyle name="Comma 2 3 5" xfId="3554" xr:uid="{4BB0E426-4DFD-44A0-878A-9465DC13BEE6}"/>
    <cellStyle name="Comma 2 3 5 2" xfId="11820" xr:uid="{2C8E8619-996E-4A90-960B-19B27B3C5FA8}"/>
    <cellStyle name="Comma 2 3 5 2 2" xfId="33323" xr:uid="{A18AA003-6675-4573-934A-B887AB19D84A}"/>
    <cellStyle name="Comma 2 3 5 3" xfId="18455" xr:uid="{2AF3A414-847B-4FAC-8961-C892322C386C}"/>
    <cellStyle name="Comma 2 3 5 3 2" xfId="39958" xr:uid="{591CAB12-9045-4F1F-ACD3-C42078633D59}"/>
    <cellStyle name="Comma 2 3 5 4" xfId="25060" xr:uid="{26E54498-1FCA-4C51-A963-7A49BE88A1F2}"/>
    <cellStyle name="Comma 2 3 5 5" xfId="46563" xr:uid="{8E56AA27-A62B-4B87-9BF6-7DACD7670C6C}"/>
    <cellStyle name="Comma 2 3 6" xfId="5019" xr:uid="{F352962F-6BE8-4057-972B-6048A3DC7F1B}"/>
    <cellStyle name="Comma 2 3 6 2" xfId="13285" xr:uid="{3DD15773-03B8-4602-A507-A9FD6C24DE12}"/>
    <cellStyle name="Comma 2 3 6 2 2" xfId="34788" xr:uid="{2D698380-7FA4-401F-8B2D-B1905CDBF61E}"/>
    <cellStyle name="Comma 2 3 6 3" xfId="19920" xr:uid="{D67C75F8-8564-4A49-B9D9-65364976EA86}"/>
    <cellStyle name="Comma 2 3 6 3 2" xfId="41423" xr:uid="{D0C56B34-4EE9-4E60-9C7A-BA6A331C7061}"/>
    <cellStyle name="Comma 2 3 6 4" xfId="26525" xr:uid="{389E7E47-5AA0-4669-8877-5EDFB8A46444}"/>
    <cellStyle name="Comma 2 3 6 5" xfId="48028" xr:uid="{5DE903DA-05ED-4382-860C-20A808697B7A}"/>
    <cellStyle name="Comma 2 3 7" xfId="5693" xr:uid="{C9615F89-697A-47B2-A45B-850D77FC7038}"/>
    <cellStyle name="Comma 2 3 7 2" xfId="13959" xr:uid="{A015CBAE-819B-420E-9C06-C805C240CF31}"/>
    <cellStyle name="Comma 2 3 7 2 2" xfId="35462" xr:uid="{717986C3-D557-4B7A-89BC-FE80B129E12D}"/>
    <cellStyle name="Comma 2 3 7 3" xfId="20594" xr:uid="{D8153225-FF6D-492B-87C4-06DDEE331510}"/>
    <cellStyle name="Comma 2 3 7 3 2" xfId="42097" xr:uid="{B0EDA045-82E6-4ACE-BD83-34C183961168}"/>
    <cellStyle name="Comma 2 3 7 4" xfId="27199" xr:uid="{65D9089D-C22D-478C-AC1A-97BF8B81F512}"/>
    <cellStyle name="Comma 2 3 7 5" xfId="48702" xr:uid="{15B213C1-A998-49C1-A3E6-E3D360E000F8}"/>
    <cellStyle name="Comma 2 3 8" xfId="7334" xr:uid="{2688AE01-C5EC-4D60-A326-35CDE56454E0}"/>
    <cellStyle name="Comma 2 3 8 2" xfId="28837" xr:uid="{9801F9AA-6416-4B9F-9280-476B319FA981}"/>
    <cellStyle name="Comma 2 3 9" xfId="8991" xr:uid="{79566DE1-8AC5-4C68-A8BB-D38FA4E6E9DC}"/>
    <cellStyle name="Comma 2 3 9 2" xfId="30494" xr:uid="{AFE52E16-BB97-44BA-A5E7-8473651F6042}"/>
    <cellStyle name="Comma 2 4" xfId="995" xr:uid="{6000D72F-9845-458A-8BE2-D96E0EA2774F}"/>
    <cellStyle name="Comma 2 4 2" xfId="3824" xr:uid="{59E86A6F-5E86-4109-9B99-85EC01A5D069}"/>
    <cellStyle name="Comma 2 4 2 2" xfId="12090" xr:uid="{93CFF9C7-E6B3-40E5-8B96-E0325B547FE1}"/>
    <cellStyle name="Comma 2 4 2 2 2" xfId="33593" xr:uid="{A37E9966-D915-4460-AD59-C599784A6AAF}"/>
    <cellStyle name="Comma 2 4 2 3" xfId="18725" xr:uid="{E4477B01-22F2-46BA-94A8-EB527CCB0480}"/>
    <cellStyle name="Comma 2 4 2 3 2" xfId="40228" xr:uid="{FF0AB4D2-509D-4BBE-A508-2F40E9265FEE}"/>
    <cellStyle name="Comma 2 4 2 4" xfId="25330" xr:uid="{CE8C84E8-D351-469F-9A84-A4522AD200B5}"/>
    <cellStyle name="Comma 2 4 2 5" xfId="46833" xr:uid="{BCF7F133-16A8-4F5D-8656-30D347546E0C}"/>
    <cellStyle name="Comma 2 4 3" xfId="5963" xr:uid="{441496A0-3E36-4F15-ABD9-932D9F54CA91}"/>
    <cellStyle name="Comma 2 4 3 2" xfId="14229" xr:uid="{3C62726F-74DD-43B0-B150-348083F68C3F}"/>
    <cellStyle name="Comma 2 4 3 2 2" xfId="35732" xr:uid="{F1FC6A99-EB54-45CA-9FF3-6EE9D51254CE}"/>
    <cellStyle name="Comma 2 4 3 3" xfId="20864" xr:uid="{1DFBDCA3-16AD-4CAB-BCAE-C564E2AFE5D6}"/>
    <cellStyle name="Comma 2 4 3 3 2" xfId="42367" xr:uid="{70F3A8EE-E735-4EFE-A1FD-4A8300AB5EDA}"/>
    <cellStyle name="Comma 2 4 3 4" xfId="27469" xr:uid="{D90AB36C-E1DA-4D31-B920-3F83AC6FCDD6}"/>
    <cellStyle name="Comma 2 4 3 5" xfId="48972" xr:uid="{3DFD25E3-1DA6-43FE-9F02-B7B7D98952C7}"/>
    <cellStyle name="Comma 2 4 4" xfId="7604" xr:uid="{6C5497D9-6465-42E5-B17E-95FFA736FF5C}"/>
    <cellStyle name="Comma 2 4 4 2" xfId="29107" xr:uid="{4ABA39C8-7CC3-4D45-AA61-003F272A995B}"/>
    <cellStyle name="Comma 2 4 5" xfId="9261" xr:uid="{79FE4007-2865-4D90-A4D7-D6A10B9C04D0}"/>
    <cellStyle name="Comma 2 4 5 2" xfId="30764" xr:uid="{85EB3140-95F7-4B8C-9085-FCE9A46ADC42}"/>
    <cellStyle name="Comma 2 4 6" xfId="15896" xr:uid="{606CAAB4-3275-47E6-91DD-E157A5E462C2}"/>
    <cellStyle name="Comma 2 4 6 2" xfId="37399" xr:uid="{C4B2EFF6-5757-444D-84B4-53F7D14F89E7}"/>
    <cellStyle name="Comma 2 4 7" xfId="22501" xr:uid="{69120357-3728-4537-89C6-ED07CE64B444}"/>
    <cellStyle name="Comma 2 4 8" xfId="44004" xr:uid="{7E8C35B6-95A3-466B-8A8B-5829D85961A5}"/>
    <cellStyle name="Comma 2 5" xfId="1391" xr:uid="{EA5CB0A9-DF0A-4168-A0C8-FD9AFBD80C70}"/>
    <cellStyle name="Comma 2 5 2" xfId="4220" xr:uid="{302B33CA-01BE-4055-BA55-1F4E22A57BDC}"/>
    <cellStyle name="Comma 2 5 2 2" xfId="12486" xr:uid="{05ED4930-9188-448D-8F4F-1B9BD4777925}"/>
    <cellStyle name="Comma 2 5 2 2 2" xfId="33989" xr:uid="{0BD8881F-D544-400B-BC5D-C4E8975F0DD3}"/>
    <cellStyle name="Comma 2 5 2 3" xfId="19121" xr:uid="{2D794D9A-132B-4EDA-A110-C05DE5A06174}"/>
    <cellStyle name="Comma 2 5 2 3 2" xfId="40624" xr:uid="{F56F56B9-91FE-4A9E-80B8-F32D84F9C464}"/>
    <cellStyle name="Comma 2 5 2 4" xfId="25726" xr:uid="{09990CD8-51E3-4EC5-AEB6-7924DBC15404}"/>
    <cellStyle name="Comma 2 5 2 5" xfId="47229" xr:uid="{DA3D98DA-04D7-409F-88D9-B1FF813EA9D2}"/>
    <cellStyle name="Comma 2 5 3" xfId="6359" xr:uid="{8D9A8EB6-0257-490D-9257-57BFC8B942F4}"/>
    <cellStyle name="Comma 2 5 3 2" xfId="14625" xr:uid="{C1160421-A17D-4C8B-87FC-BD847FA53A47}"/>
    <cellStyle name="Comma 2 5 3 2 2" xfId="36128" xr:uid="{86F45881-180F-4CF5-B684-53A38314CA57}"/>
    <cellStyle name="Comma 2 5 3 3" xfId="21260" xr:uid="{E660DA77-3C4B-40AB-AD6A-84742BD562D2}"/>
    <cellStyle name="Comma 2 5 3 3 2" xfId="42763" xr:uid="{C6B28E93-9353-49B6-B6D9-85BBDA004715}"/>
    <cellStyle name="Comma 2 5 3 4" xfId="27865" xr:uid="{8E22E3B3-031A-4436-8F27-D992984DBB96}"/>
    <cellStyle name="Comma 2 5 3 5" xfId="49368" xr:uid="{9ADEBD90-5BC0-440D-8EE2-415342CBD1A4}"/>
    <cellStyle name="Comma 2 5 4" xfId="8000" xr:uid="{4EA08F65-7288-42F2-91AA-BB513D4133C3}"/>
    <cellStyle name="Comma 2 5 4 2" xfId="29503" xr:uid="{259B09B1-E4BB-4118-9CCB-B69F14EB9051}"/>
    <cellStyle name="Comma 2 5 5" xfId="9657" xr:uid="{5F332DAF-2CE5-4318-BCE2-868D674E38F2}"/>
    <cellStyle name="Comma 2 5 5 2" xfId="31160" xr:uid="{6DB75C61-527A-4032-A285-9D6AB7DCE746}"/>
    <cellStyle name="Comma 2 5 6" xfId="16292" xr:uid="{D8A0B1B9-D562-4CFD-943F-19AE91FBFE55}"/>
    <cellStyle name="Comma 2 5 6 2" xfId="37795" xr:uid="{F13C60BB-F88C-44CD-83F1-1797A3E5CB7A}"/>
    <cellStyle name="Comma 2 5 7" xfId="22897" xr:uid="{C1888FA8-4B54-42C3-AC3B-5AC38838D015}"/>
    <cellStyle name="Comma 2 5 8" xfId="44400" xr:uid="{81DE859E-754F-45EA-B5C0-161F4A916F57}"/>
    <cellStyle name="Comma 2 6" xfId="2078" xr:uid="{92BBA92D-742E-443A-92E4-9CC29A66C170}"/>
    <cellStyle name="Comma 2 6 2" xfId="10344" xr:uid="{658BC748-0179-43B7-AECB-C4C9AC1C18B9}"/>
    <cellStyle name="Comma 2 6 2 2" xfId="31847" xr:uid="{7A59B17F-2538-4D67-A29A-20B9DD6C2128}"/>
    <cellStyle name="Comma 2 6 3" xfId="16979" xr:uid="{4AF88C51-FC29-46D6-B320-6EF51F6743FD}"/>
    <cellStyle name="Comma 2 6 3 2" xfId="38482" xr:uid="{AA4AEB5C-776A-46EB-B22F-E8DDBDED87C4}"/>
    <cellStyle name="Comma 2 6 4" xfId="23584" xr:uid="{17721488-1E86-4F88-8829-3171E9673D57}"/>
    <cellStyle name="Comma 2 6 5" xfId="45087" xr:uid="{6D5B3ABB-71BE-4C1A-A83F-BD9274F39D1E}"/>
    <cellStyle name="Comma 2 7" xfId="2751" xr:uid="{8B1F8F9C-AD83-44A5-9AF2-79B8DD620650}"/>
    <cellStyle name="Comma 2 7 2" xfId="11017" xr:uid="{C42B84C6-C39D-42B5-8505-37A9C8F9BE58}"/>
    <cellStyle name="Comma 2 7 2 2" xfId="32520" xr:uid="{E5EB46A4-1558-4544-958E-DCCAF5050500}"/>
    <cellStyle name="Comma 2 7 3" xfId="17652" xr:uid="{556CDE27-C3D0-4402-BDD5-9BBECEDB8056}"/>
    <cellStyle name="Comma 2 7 3 2" xfId="39155" xr:uid="{17361C46-5C11-4A11-AC7D-72A84E5D92D5}"/>
    <cellStyle name="Comma 2 7 4" xfId="24257" xr:uid="{183A9D75-71BB-45A6-91FC-5A87F4703926}"/>
    <cellStyle name="Comma 2 7 5" xfId="45760" xr:uid="{8F8DB1AF-A4ED-43F3-B1E0-30CD0C3F8D02}"/>
    <cellStyle name="Comma 2 8" xfId="3274" xr:uid="{B7344C61-CAB5-4FC2-8992-F1B9F04D6310}"/>
    <cellStyle name="Comma 2 8 2" xfId="11540" xr:uid="{454663D5-29D4-452E-AC8B-C47BB93ED29D}"/>
    <cellStyle name="Comma 2 8 2 2" xfId="33043" xr:uid="{22488621-4F9C-4BA5-9CE7-9AA0D98D28EB}"/>
    <cellStyle name="Comma 2 8 3" xfId="18175" xr:uid="{51B68DBC-F553-4085-89C0-64457176456D}"/>
    <cellStyle name="Comma 2 8 3 2" xfId="39678" xr:uid="{62889FFB-4AA5-457F-954B-F1C7DB12E0A1}"/>
    <cellStyle name="Comma 2 8 4" xfId="24780" xr:uid="{53EC7323-D7E0-4469-A377-24928F694ABD}"/>
    <cellStyle name="Comma 2 8 5" xfId="46283" xr:uid="{FE5E510E-0880-4FE4-86D5-6CC900A8C705}"/>
    <cellStyle name="Comma 2 9" xfId="4895" xr:uid="{D845A304-924D-4491-A524-80B8689AD9AE}"/>
    <cellStyle name="Comma 2 9 2" xfId="13161" xr:uid="{4D891281-A8E1-42D7-BCFC-6A307320C240}"/>
    <cellStyle name="Comma 2 9 2 2" xfId="34664" xr:uid="{57BCA70B-B93F-4E99-8E4D-598079441CE9}"/>
    <cellStyle name="Comma 2 9 3" xfId="19796" xr:uid="{AF80CE9D-8035-484F-A5F5-E6905521A77B}"/>
    <cellStyle name="Comma 2 9 3 2" xfId="41299" xr:uid="{87A2014B-5A88-4CA5-A502-9EA3A1C3691A}"/>
    <cellStyle name="Comma 2 9 4" xfId="26401" xr:uid="{37088C88-1563-4A9D-87C0-E3F7E6FEA9CC}"/>
    <cellStyle name="Comma 2 9 5" xfId="47904" xr:uid="{AA5B5B74-06D9-4316-90F5-F92F37E147EE}"/>
    <cellStyle name="Comma 4 2" xfId="74" xr:uid="{00000000-0005-0000-0000-000000000000}"/>
    <cellStyle name="Comma 4 2 2" xfId="125" xr:uid="{34259AC9-364F-4223-B778-DA827F3AD35D}"/>
    <cellStyle name="Comma 4 2 2 10" xfId="3028" xr:uid="{20096DC7-90CA-4109-AB7B-CB8F0F43820F}"/>
    <cellStyle name="Comma 4 2 2 10 2" xfId="11294" xr:uid="{601B0427-C592-4947-84F6-922B5AFDD93C}"/>
    <cellStyle name="Comma 4 2 2 10 2 2" xfId="32797" xr:uid="{21DB8199-D76F-4E05-BA64-F225099352BA}"/>
    <cellStyle name="Comma 4 2 2 10 3" xfId="17929" xr:uid="{B7325460-8B1E-431A-A709-9E3C9B60D45D}"/>
    <cellStyle name="Comma 4 2 2 10 3 2" xfId="39432" xr:uid="{1549B9D4-25E0-4A5F-8931-44FCB418AA38}"/>
    <cellStyle name="Comma 4 2 2 10 4" xfId="24534" xr:uid="{D800FAC2-FEF9-4953-9F9E-11EEE16D86C5}"/>
    <cellStyle name="Comma 4 2 2 10 5" xfId="46037" xr:uid="{B4E82F88-62D6-4A57-A370-451C91EA3C93}"/>
    <cellStyle name="Comma 4 2 2 11" xfId="4663" xr:uid="{DBEF93FF-0448-4308-9218-C7341240ED78}"/>
    <cellStyle name="Comma 4 2 2 11 2" xfId="12929" xr:uid="{73A431AA-15B0-4869-AA24-EBCC44D803BB}"/>
    <cellStyle name="Comma 4 2 2 11 2 2" xfId="34432" xr:uid="{07FC2CCA-7610-4BDA-B5A9-3FA195AD8964}"/>
    <cellStyle name="Comma 4 2 2 11 3" xfId="19564" xr:uid="{D8428668-7FCF-4A3E-9328-1B0A3B20E251}"/>
    <cellStyle name="Comma 4 2 2 11 3 2" xfId="41067" xr:uid="{19FA34D6-7F9D-4081-A5C3-EAA61D9CD74D}"/>
    <cellStyle name="Comma 4 2 2 11 4" xfId="26169" xr:uid="{6CAB5FFA-91CD-44E7-BB63-BF6FBAD7A046}"/>
    <cellStyle name="Comma 4 2 2 11 5" xfId="47672" xr:uid="{1AA9386B-C8AB-4DA5-8B9F-8D7516DA7DEE}"/>
    <cellStyle name="Comma 4 2 2 12" xfId="5166" xr:uid="{0680CFAF-3152-46DD-9AE6-B1111141A472}"/>
    <cellStyle name="Comma 4 2 2 12 2" xfId="13432" xr:uid="{8FAD30E5-B101-4212-ACAD-24FA3210BA18}"/>
    <cellStyle name="Comma 4 2 2 12 2 2" xfId="34935" xr:uid="{339038D4-0763-4AAB-B01E-92855469F80B}"/>
    <cellStyle name="Comma 4 2 2 12 3" xfId="20067" xr:uid="{0A7238BA-69D3-4706-8C5F-A1D13D91F745}"/>
    <cellStyle name="Comma 4 2 2 12 3 2" xfId="41570" xr:uid="{38F23C96-819B-42F6-B119-A32E5914462D}"/>
    <cellStyle name="Comma 4 2 2 12 4" xfId="26672" xr:uid="{0D8FCECD-145A-4F9A-9B71-6E185B7E8318}"/>
    <cellStyle name="Comma 4 2 2 12 5" xfId="48175" xr:uid="{0D9C22FB-F9D1-4B8B-9EB2-30C3AFAB8358}"/>
    <cellStyle name="Comma 4 2 2 13" xfId="6807" xr:uid="{B9D5F5A9-E383-4C88-9884-1288D742B71B}"/>
    <cellStyle name="Comma 4 2 2 13 2" xfId="28310" xr:uid="{1CBCF89A-977F-4BDB-9BB0-9BDB1DAA0CE4}"/>
    <cellStyle name="Comma 4 2 2 14" xfId="8461" xr:uid="{E77C4214-6E4F-458E-AA1E-624723F41226}"/>
    <cellStyle name="Comma 4 2 2 14 2" xfId="29964" xr:uid="{32B775DB-F1E8-40E7-A36C-ECFF02A3BEB5}"/>
    <cellStyle name="Comma 4 2 2 15" xfId="15100" xr:uid="{B80E7E59-77C7-4392-8A90-450CDF6A49E9}"/>
    <cellStyle name="Comma 4 2 2 15 2" xfId="36603" xr:uid="{95CC30B9-FFCE-43CD-9CE5-13CF5399FF4F}"/>
    <cellStyle name="Comma 4 2 2 16" xfId="21705" xr:uid="{9E1E680D-EFE1-4B65-9D3D-7151966DD6E0}"/>
    <cellStyle name="Comma 4 2 2 17" xfId="43208" xr:uid="{AE4EDF93-6E60-40D4-ABA7-203C4F989AAE}"/>
    <cellStyle name="Comma 4 2 2 2" xfId="163" xr:uid="{99C0C814-8685-4FAE-95C3-FC49D384511B}"/>
    <cellStyle name="Comma 4 2 2 2 10" xfId="4700" xr:uid="{E0F2FCB5-4315-440D-9D92-9DF3683FB586}"/>
    <cellStyle name="Comma 4 2 2 2 10 2" xfId="12966" xr:uid="{9C3F756F-03DA-4EC1-8D25-2523CC226B45}"/>
    <cellStyle name="Comma 4 2 2 2 10 2 2" xfId="34469" xr:uid="{8B66CCBD-4CB2-41CB-9575-19320290C34C}"/>
    <cellStyle name="Comma 4 2 2 2 10 3" xfId="19601" xr:uid="{BC22B36E-6B13-47AE-876C-FAF6F43FF918}"/>
    <cellStyle name="Comma 4 2 2 2 10 3 2" xfId="41104" xr:uid="{8D89E225-B756-4708-8A6A-160327A13C01}"/>
    <cellStyle name="Comma 4 2 2 2 10 4" xfId="26206" xr:uid="{6A2E23A3-05DE-4ADD-BD42-45660B1C39FA}"/>
    <cellStyle name="Comma 4 2 2 2 10 5" xfId="47709" xr:uid="{1CA4AAED-050D-48AC-B23D-82A21D07824A}"/>
    <cellStyle name="Comma 4 2 2 2 11" xfId="5203" xr:uid="{77D7FEC6-D096-4D7A-8314-BBAA41B8A4A6}"/>
    <cellStyle name="Comma 4 2 2 2 11 2" xfId="13469" xr:uid="{5711CC06-CB9F-4207-82CA-3F09D127B003}"/>
    <cellStyle name="Comma 4 2 2 2 11 2 2" xfId="34972" xr:uid="{D1D878F9-6E6C-4423-8048-AA2FEA13A20F}"/>
    <cellStyle name="Comma 4 2 2 2 11 3" xfId="20104" xr:uid="{409F96F8-F8DA-4494-8220-5B1E05ED56D5}"/>
    <cellStyle name="Comma 4 2 2 2 11 3 2" xfId="41607" xr:uid="{B8433A5F-D1A9-4E83-8084-3E8E256016E3}"/>
    <cellStyle name="Comma 4 2 2 2 11 4" xfId="26709" xr:uid="{C44B78D6-D551-45FF-BA15-CD60D9F441DE}"/>
    <cellStyle name="Comma 4 2 2 2 11 5" xfId="48212" xr:uid="{E189DE7B-D922-4C5A-8B23-69D63A3FE760}"/>
    <cellStyle name="Comma 4 2 2 2 12" xfId="6844" xr:uid="{7E4AF892-BFF4-47BC-9C7B-8A67B9AC149D}"/>
    <cellStyle name="Comma 4 2 2 2 12 2" xfId="28347" xr:uid="{F7AF363C-DFA9-4B6D-A6E6-31AF10B10FA7}"/>
    <cellStyle name="Comma 4 2 2 2 13" xfId="8498" xr:uid="{7C53590B-36C9-47B0-A64D-01A04EC98CCA}"/>
    <cellStyle name="Comma 4 2 2 2 13 2" xfId="30001" xr:uid="{6E967467-4B12-418A-8287-193CB37A246B}"/>
    <cellStyle name="Comma 4 2 2 2 14" xfId="15137" xr:uid="{005CC0F2-82BF-4763-89F2-7D40AFF08460}"/>
    <cellStyle name="Comma 4 2 2 2 14 2" xfId="36640" xr:uid="{756EB874-D19C-4919-B1AC-D695C1E45737}"/>
    <cellStyle name="Comma 4 2 2 2 15" xfId="21742" xr:uid="{39681535-FFAB-4A8C-9924-09A9DAF57643}"/>
    <cellStyle name="Comma 4 2 2 2 16" xfId="43245" xr:uid="{C9EF6FC7-6934-46A0-BA60-17629AC2015A}"/>
    <cellStyle name="Comma 4 2 2 2 2" xfId="495" xr:uid="{E33ADEE1-CD56-42C7-A5C3-C0F6A45C68B8}"/>
    <cellStyle name="Comma 4 2 2 2 2 10" xfId="7106" xr:uid="{CEE9F3D4-73E1-42CF-80DD-2B79DD3EE0F1}"/>
    <cellStyle name="Comma 4 2 2 2 2 10 2" xfId="28609" xr:uid="{0A06CD1E-5163-41C1-A90F-C92E6599E6DD}"/>
    <cellStyle name="Comma 4 2 2 2 2 11" xfId="8762" xr:uid="{D985845E-736E-44D2-8391-3976F37A8E69}"/>
    <cellStyle name="Comma 4 2 2 2 2 11 2" xfId="30265" xr:uid="{0FF2060E-FAB2-4E14-988C-D8CD63858264}"/>
    <cellStyle name="Comma 4 2 2 2 2 12" xfId="15398" xr:uid="{AACFE2C8-4C10-4F02-BABD-37A5DE75AEAF}"/>
    <cellStyle name="Comma 4 2 2 2 2 12 2" xfId="36901" xr:uid="{FD5A38C9-2F32-4745-97B2-8A090E2A7166}"/>
    <cellStyle name="Comma 4 2 2 2 2 13" xfId="22003" xr:uid="{A9049830-F6F2-4BF9-A13D-FD7E9A7CFB91}"/>
    <cellStyle name="Comma 4 2 2 2 2 14" xfId="43506" xr:uid="{4A571FCD-54E4-4D4C-8883-7C69B061CA11}"/>
    <cellStyle name="Comma 4 2 2 2 2 2" xfId="777" xr:uid="{948FE937-5852-47C5-A4A4-0D767C05C210}"/>
    <cellStyle name="Comma 4 2 2 2 2 2 10" xfId="15678" xr:uid="{F9920BC0-BD2D-4386-B854-8C8975F5D8DA}"/>
    <cellStyle name="Comma 4 2 2 2 2 2 10 2" xfId="37181" xr:uid="{AC128797-E3D8-4024-8721-605B9629C248}"/>
    <cellStyle name="Comma 4 2 2 2 2 2 11" xfId="22283" xr:uid="{4E1B7106-5160-466F-AC02-77B44C4CFD81}"/>
    <cellStyle name="Comma 4 2 2 2 2 2 12" xfId="43786" xr:uid="{7F869129-0AFB-4492-95C7-75AB9347E3FE}"/>
    <cellStyle name="Comma 4 2 2 2 2 2 2" xfId="1723" xr:uid="{A4028673-54C3-4641-B605-2F2B25034C89}"/>
    <cellStyle name="Comma 4 2 2 2 2 2 2 2" xfId="4552" xr:uid="{C49EED83-54F7-4BB1-92FB-85D8EC2521B8}"/>
    <cellStyle name="Comma 4 2 2 2 2 2 2 2 2" xfId="12818" xr:uid="{A1BA2138-377C-483D-A123-73BB6D5F7D7E}"/>
    <cellStyle name="Comma 4 2 2 2 2 2 2 2 2 2" xfId="34321" xr:uid="{EA691210-55A7-4D40-9562-50AFA262B9C5}"/>
    <cellStyle name="Comma 4 2 2 2 2 2 2 2 3" xfId="19453" xr:uid="{074D71DD-B7D1-4058-B1CD-2339D8E6CDF4}"/>
    <cellStyle name="Comma 4 2 2 2 2 2 2 2 3 2" xfId="40956" xr:uid="{BF737A31-D1ED-4A98-BDCB-C463F0F462B9}"/>
    <cellStyle name="Comma 4 2 2 2 2 2 2 2 4" xfId="26058" xr:uid="{06AEC0A7-707E-43D9-A8F0-02AC4F604313}"/>
    <cellStyle name="Comma 4 2 2 2 2 2 2 2 5" xfId="47561" xr:uid="{FDDCD3F0-FDD9-4F37-B988-5ED2859E1E45}"/>
    <cellStyle name="Comma 4 2 2 2 2 2 2 3" xfId="6691" xr:uid="{9800F982-01AE-4BB2-A7DF-51A5B28A353E}"/>
    <cellStyle name="Comma 4 2 2 2 2 2 2 3 2" xfId="14957" xr:uid="{60DC5815-C855-4A47-AEC2-36013C012FA4}"/>
    <cellStyle name="Comma 4 2 2 2 2 2 2 3 2 2" xfId="36460" xr:uid="{1DC4AA44-27D8-44FE-9910-709609A63691}"/>
    <cellStyle name="Comma 4 2 2 2 2 2 2 3 3" xfId="21592" xr:uid="{99CB0B61-4C3F-478F-A4B6-E6DC8787F08D}"/>
    <cellStyle name="Comma 4 2 2 2 2 2 2 3 3 2" xfId="43095" xr:uid="{1EA2A2D3-C866-4AE4-9459-E5C76F3D230A}"/>
    <cellStyle name="Comma 4 2 2 2 2 2 2 3 4" xfId="28197" xr:uid="{1E41E1F7-6F7A-42A2-B698-F5DD7BE26B9C}"/>
    <cellStyle name="Comma 4 2 2 2 2 2 2 3 5" xfId="49700" xr:uid="{4EA67DE1-7A5B-4E6D-B2E1-EB13484E5536}"/>
    <cellStyle name="Comma 4 2 2 2 2 2 2 4" xfId="8332" xr:uid="{3EF6E880-F6FD-44EC-B2DB-52A0CE7F222F}"/>
    <cellStyle name="Comma 4 2 2 2 2 2 2 4 2" xfId="29835" xr:uid="{C7469508-E5F9-46C1-88A0-CF05B8D08C97}"/>
    <cellStyle name="Comma 4 2 2 2 2 2 2 5" xfId="9989" xr:uid="{802AC8B3-5820-4025-A4F2-F6B6A519D56A}"/>
    <cellStyle name="Comma 4 2 2 2 2 2 2 5 2" xfId="31492" xr:uid="{CEA76C29-1FF7-4D23-BD8C-2DFE504371FF}"/>
    <cellStyle name="Comma 4 2 2 2 2 2 2 6" xfId="16624" xr:uid="{13DF7826-74D5-44D8-8137-53135F594CFC}"/>
    <cellStyle name="Comma 4 2 2 2 2 2 2 6 2" xfId="38127" xr:uid="{3C0DA197-2D35-4DB3-A806-63157D41C53D}"/>
    <cellStyle name="Comma 4 2 2 2 2 2 2 7" xfId="23229" xr:uid="{76EC3D8F-E9C6-4CA7-850E-048630B9E845}"/>
    <cellStyle name="Comma 4 2 2 2 2 2 2 8" xfId="44732" xr:uid="{DC5D6337-8E01-4CE3-B288-F4848C5F42A8}"/>
    <cellStyle name="Comma 4 2 2 2 2 2 3" xfId="2410" xr:uid="{67FEC866-FE1B-45A1-81E4-29A8E241F9A2}"/>
    <cellStyle name="Comma 4 2 2 2 2 2 3 2" xfId="10676" xr:uid="{9DDF66B5-1DAE-4810-9CD1-D05344E9B5D8}"/>
    <cellStyle name="Comma 4 2 2 2 2 2 3 2 2" xfId="32179" xr:uid="{5C54961A-CA3A-4780-AC7B-C9BE6042A876}"/>
    <cellStyle name="Comma 4 2 2 2 2 2 3 3" xfId="17311" xr:uid="{8F8372B8-5C5B-44F7-ADBF-78E150F2ABDF}"/>
    <cellStyle name="Comma 4 2 2 2 2 2 3 3 2" xfId="38814" xr:uid="{4A32CD61-6EB0-495E-B3AB-54EA92F9020A}"/>
    <cellStyle name="Comma 4 2 2 2 2 2 3 4" xfId="23916" xr:uid="{EFC20E84-93EA-4EED-A7B7-A5664EE65F95}"/>
    <cellStyle name="Comma 4 2 2 2 2 2 3 5" xfId="45419" xr:uid="{7F0FFEAD-10BC-45F6-A603-061FC81CF5BB}"/>
    <cellStyle name="Comma 4 2 2 2 2 2 4" xfId="2927" xr:uid="{68075B31-0E77-446A-A2D5-E1E87FA4A99F}"/>
    <cellStyle name="Comma 4 2 2 2 2 2 4 2" xfId="11193" xr:uid="{8C55AD77-8A97-43CA-8A38-84F4DC1FAC38}"/>
    <cellStyle name="Comma 4 2 2 2 2 2 4 2 2" xfId="32696" xr:uid="{26202399-7E18-4094-9116-CA0BF14C2485}"/>
    <cellStyle name="Comma 4 2 2 2 2 2 4 3" xfId="17828" xr:uid="{D7BFEED8-78C7-48E3-891C-D945CF8895CE}"/>
    <cellStyle name="Comma 4 2 2 2 2 2 4 3 2" xfId="39331" xr:uid="{0C1DC485-2F63-43BB-812D-ACC6F784F35C}"/>
    <cellStyle name="Comma 4 2 2 2 2 2 4 4" xfId="24433" xr:uid="{F5578B5A-46BF-454C-AD02-604C06CD0FE4}"/>
    <cellStyle name="Comma 4 2 2 2 2 2 4 5" xfId="45936" xr:uid="{9BDC474B-F4B8-4A79-B261-47AC83B1231A}"/>
    <cellStyle name="Comma 4 2 2 2 2 2 5" xfId="3606" xr:uid="{49C391E2-79D5-4289-BDB7-031142C16E45}"/>
    <cellStyle name="Comma 4 2 2 2 2 2 5 2" xfId="11872" xr:uid="{0B9FD8FD-4607-4291-8644-5B3CE5B85908}"/>
    <cellStyle name="Comma 4 2 2 2 2 2 5 2 2" xfId="33375" xr:uid="{DC30F2B8-4C62-4E88-B838-475F907EC923}"/>
    <cellStyle name="Comma 4 2 2 2 2 2 5 3" xfId="18507" xr:uid="{76F77A73-506C-46AC-B57E-5C1F90D1508C}"/>
    <cellStyle name="Comma 4 2 2 2 2 2 5 3 2" xfId="40010" xr:uid="{F59EBBCE-79E4-4060-B2EC-BD8C456B4D4A}"/>
    <cellStyle name="Comma 4 2 2 2 2 2 5 4" xfId="25112" xr:uid="{91ADD11D-F61B-4CCB-BF63-C8E3C2DA13C7}"/>
    <cellStyle name="Comma 4 2 2 2 2 2 5 5" xfId="46615" xr:uid="{9D2D2362-5546-49E4-B046-D7F24BCC06C8}"/>
    <cellStyle name="Comma 4 2 2 2 2 2 6" xfId="5071" xr:uid="{B9714ED9-83BF-4DDB-8EB2-DAF5814DBDB3}"/>
    <cellStyle name="Comma 4 2 2 2 2 2 6 2" xfId="13337" xr:uid="{653D5222-C288-4F89-A448-CB4493E67244}"/>
    <cellStyle name="Comma 4 2 2 2 2 2 6 2 2" xfId="34840" xr:uid="{90644C17-ACA9-4C99-852B-5330080A9509}"/>
    <cellStyle name="Comma 4 2 2 2 2 2 6 3" xfId="19972" xr:uid="{4EF8B3EB-F734-4A0F-99EF-7C4A6DFCBCF5}"/>
    <cellStyle name="Comma 4 2 2 2 2 2 6 3 2" xfId="41475" xr:uid="{FE27AD87-00AF-42D8-8047-9FF2356F8808}"/>
    <cellStyle name="Comma 4 2 2 2 2 2 6 4" xfId="26577" xr:uid="{B060815C-B93E-424B-BF0C-63E68A2861F5}"/>
    <cellStyle name="Comma 4 2 2 2 2 2 6 5" xfId="48080" xr:uid="{465AA5F8-6437-4A31-8313-2DBCDE8E2DD0}"/>
    <cellStyle name="Comma 4 2 2 2 2 2 7" xfId="5745" xr:uid="{10908E46-C022-42C3-92A2-8BD6744486B3}"/>
    <cellStyle name="Comma 4 2 2 2 2 2 7 2" xfId="14011" xr:uid="{644D6405-6FF1-49FE-9F72-A689BD737867}"/>
    <cellStyle name="Comma 4 2 2 2 2 2 7 2 2" xfId="35514" xr:uid="{FB25BE92-9EB9-4E09-9369-B377B5871646}"/>
    <cellStyle name="Comma 4 2 2 2 2 2 7 3" xfId="20646" xr:uid="{BFA66FC3-C227-4437-81D6-2781588D394C}"/>
    <cellStyle name="Comma 4 2 2 2 2 2 7 3 2" xfId="42149" xr:uid="{931C308E-E880-419F-82A8-64BEC4761B9D}"/>
    <cellStyle name="Comma 4 2 2 2 2 2 7 4" xfId="27251" xr:uid="{53AB4FDE-E2E8-4623-B5ED-D1A478BF1F38}"/>
    <cellStyle name="Comma 4 2 2 2 2 2 7 5" xfId="48754" xr:uid="{6CB361FE-38EE-48BA-9216-8414B8E9710E}"/>
    <cellStyle name="Comma 4 2 2 2 2 2 8" xfId="7386" xr:uid="{FBC1E99B-B39D-4630-86F3-BCDCD1A0BC4E}"/>
    <cellStyle name="Comma 4 2 2 2 2 2 8 2" xfId="28889" xr:uid="{D4522196-6497-477B-828B-E30400EB2283}"/>
    <cellStyle name="Comma 4 2 2 2 2 2 9" xfId="9043" xr:uid="{0283F185-70F2-4D2E-8EBF-8CB4B570CA61}"/>
    <cellStyle name="Comma 4 2 2 2 2 2 9 2" xfId="30546" xr:uid="{53CE5AA7-7A4A-43EF-87E1-21D46375C0CC}"/>
    <cellStyle name="Comma 4 2 2 2 2 3" xfId="1047" xr:uid="{F0B15787-3EC0-4DE2-9FBA-A61111DFED4A}"/>
    <cellStyle name="Comma 4 2 2 2 2 3 2" xfId="3876" xr:uid="{C569E25D-6B03-4090-9682-438DBF774942}"/>
    <cellStyle name="Comma 4 2 2 2 2 3 2 2" xfId="12142" xr:uid="{6E995BE4-2A10-401E-A690-EAEE32ACB297}"/>
    <cellStyle name="Comma 4 2 2 2 2 3 2 2 2" xfId="33645" xr:uid="{A16D7367-C3CC-4856-B51F-C36D1243CA90}"/>
    <cellStyle name="Comma 4 2 2 2 2 3 2 3" xfId="18777" xr:uid="{AC179505-AFD6-4678-90ED-466A27A7C164}"/>
    <cellStyle name="Comma 4 2 2 2 2 3 2 3 2" xfId="40280" xr:uid="{70658E44-7BAF-4560-9BD2-AFA919CB4E60}"/>
    <cellStyle name="Comma 4 2 2 2 2 3 2 4" xfId="25382" xr:uid="{8359F6AE-A4C1-4A60-99FD-B56ACB1CD371}"/>
    <cellStyle name="Comma 4 2 2 2 2 3 2 5" xfId="46885" xr:uid="{21FB10CE-84A7-46AF-8243-75ABDFD2DD4C}"/>
    <cellStyle name="Comma 4 2 2 2 2 3 3" xfId="6015" xr:uid="{6AECDACE-E778-40F9-98A7-B43088B95D4E}"/>
    <cellStyle name="Comma 4 2 2 2 2 3 3 2" xfId="14281" xr:uid="{98DBD4E2-0CD4-4490-8CE5-B9F3DEDEA097}"/>
    <cellStyle name="Comma 4 2 2 2 2 3 3 2 2" xfId="35784" xr:uid="{778EED71-0896-4A1A-8971-6C2092E198B2}"/>
    <cellStyle name="Comma 4 2 2 2 2 3 3 3" xfId="20916" xr:uid="{97DC16A6-EF21-472C-B100-C1A8FE85DC94}"/>
    <cellStyle name="Comma 4 2 2 2 2 3 3 3 2" xfId="42419" xr:uid="{5E36CE8C-3F31-4792-B617-51055D671DD2}"/>
    <cellStyle name="Comma 4 2 2 2 2 3 3 4" xfId="27521" xr:uid="{C3863FD8-9580-47CB-BEC7-08F484601C20}"/>
    <cellStyle name="Comma 4 2 2 2 2 3 3 5" xfId="49024" xr:uid="{70898E89-A06E-454E-B950-AE74D2A43B24}"/>
    <cellStyle name="Comma 4 2 2 2 2 3 4" xfId="7656" xr:uid="{0221AAC9-8C89-40AE-AAC7-CE76FA0DAF81}"/>
    <cellStyle name="Comma 4 2 2 2 2 3 4 2" xfId="29159" xr:uid="{072F4D56-9A2F-4FEE-AA23-651F4BC00C8E}"/>
    <cellStyle name="Comma 4 2 2 2 2 3 5" xfId="9313" xr:uid="{1AED9EF7-0F57-45B5-9322-30D7D827F099}"/>
    <cellStyle name="Comma 4 2 2 2 2 3 5 2" xfId="30816" xr:uid="{C1F7AA1F-C99C-4D22-BDCD-6B71D347AB48}"/>
    <cellStyle name="Comma 4 2 2 2 2 3 6" xfId="15948" xr:uid="{51A30D69-AF7E-46D7-B925-58AFA16517C5}"/>
    <cellStyle name="Comma 4 2 2 2 2 3 6 2" xfId="37451" xr:uid="{2D841413-A821-458C-AF53-A9439A5204BE}"/>
    <cellStyle name="Comma 4 2 2 2 2 3 7" xfId="22553" xr:uid="{D243C4DE-3174-40C5-84C7-E6D0F40775D8}"/>
    <cellStyle name="Comma 4 2 2 2 2 3 8" xfId="44056" xr:uid="{474C88E2-C3B4-4647-9081-3430404AF143}"/>
    <cellStyle name="Comma 4 2 2 2 2 4" xfId="1443" xr:uid="{3CD5BC52-E9AD-416D-8D42-FB48557CB85D}"/>
    <cellStyle name="Comma 4 2 2 2 2 4 2" xfId="4272" xr:uid="{CB7FA67D-572E-41E0-93A6-86347FE1AADE}"/>
    <cellStyle name="Comma 4 2 2 2 2 4 2 2" xfId="12538" xr:uid="{CEF95C91-0839-4EB5-8D12-E55786C8955F}"/>
    <cellStyle name="Comma 4 2 2 2 2 4 2 2 2" xfId="34041" xr:uid="{B487E424-5C35-44F7-BA6A-CED1D78A8D31}"/>
    <cellStyle name="Comma 4 2 2 2 2 4 2 3" xfId="19173" xr:uid="{83ECD250-F61B-4D29-943E-902B1AB6AB72}"/>
    <cellStyle name="Comma 4 2 2 2 2 4 2 3 2" xfId="40676" xr:uid="{E75999C1-D329-4D84-A8A6-53BE8C5498D5}"/>
    <cellStyle name="Comma 4 2 2 2 2 4 2 4" xfId="25778" xr:uid="{4A25E319-E415-4DA4-B65A-1E45438EA1A5}"/>
    <cellStyle name="Comma 4 2 2 2 2 4 2 5" xfId="47281" xr:uid="{300F7C20-8C04-410F-8B9D-EE66392E9F50}"/>
    <cellStyle name="Comma 4 2 2 2 2 4 3" xfId="6411" xr:uid="{14F587A3-CBB3-4E99-9363-F44267AEA4AC}"/>
    <cellStyle name="Comma 4 2 2 2 2 4 3 2" xfId="14677" xr:uid="{773F102A-459E-4B8D-BFD2-C62B9FD1E6E7}"/>
    <cellStyle name="Comma 4 2 2 2 2 4 3 2 2" xfId="36180" xr:uid="{2F174133-1741-4BAC-8CCA-D23BA11A2505}"/>
    <cellStyle name="Comma 4 2 2 2 2 4 3 3" xfId="21312" xr:uid="{4A49B4E3-01CE-413E-8547-1B6633F8DD80}"/>
    <cellStyle name="Comma 4 2 2 2 2 4 3 3 2" xfId="42815" xr:uid="{838B72B5-165B-43EB-B1A5-5CC9DB67996D}"/>
    <cellStyle name="Comma 4 2 2 2 2 4 3 4" xfId="27917" xr:uid="{F54A063D-C083-427C-A866-D8CE10B59A4B}"/>
    <cellStyle name="Comma 4 2 2 2 2 4 3 5" xfId="49420" xr:uid="{E49CAEFC-4FDB-4D70-956F-14E87D6078D5}"/>
    <cellStyle name="Comma 4 2 2 2 2 4 4" xfId="8052" xr:uid="{9A195206-46B1-444A-A570-D664BF12D268}"/>
    <cellStyle name="Comma 4 2 2 2 2 4 4 2" xfId="29555" xr:uid="{7205E157-B58C-45F0-9876-896107FBE5CC}"/>
    <cellStyle name="Comma 4 2 2 2 2 4 5" xfId="9709" xr:uid="{E0E1D3F3-3960-4FFF-8DC9-A5E52DC4D202}"/>
    <cellStyle name="Comma 4 2 2 2 2 4 5 2" xfId="31212" xr:uid="{3805285A-FC08-488B-8685-6D0E422F3D51}"/>
    <cellStyle name="Comma 4 2 2 2 2 4 6" xfId="16344" xr:uid="{C1C0902B-9A1C-4C4D-B7FD-394EA53A58C1}"/>
    <cellStyle name="Comma 4 2 2 2 2 4 6 2" xfId="37847" xr:uid="{A196D560-D916-4B5C-817F-42092E345341}"/>
    <cellStyle name="Comma 4 2 2 2 2 4 7" xfId="22949" xr:uid="{0C69EEFA-4EB3-410E-AF5B-4B8B9A0A0F79}"/>
    <cellStyle name="Comma 4 2 2 2 2 4 8" xfId="44452" xr:uid="{BBABDE5F-90F4-431C-8AAB-92914664C786}"/>
    <cellStyle name="Comma 4 2 2 2 2 5" xfId="2130" xr:uid="{12132C66-CA9E-49EA-9DB7-B489FDB716DF}"/>
    <cellStyle name="Comma 4 2 2 2 2 5 2" xfId="10396" xr:uid="{00A8A695-3919-4D68-B056-ED0FD6A8EE7E}"/>
    <cellStyle name="Comma 4 2 2 2 2 5 2 2" xfId="31899" xr:uid="{02614F04-B62A-42B2-A80C-8BD00945B5AC}"/>
    <cellStyle name="Comma 4 2 2 2 2 5 3" xfId="17031" xr:uid="{9B116BAD-8AC1-4824-BC4B-54427F57768F}"/>
    <cellStyle name="Comma 4 2 2 2 2 5 3 2" xfId="38534" xr:uid="{1B0AEC11-3825-4A21-B409-E313844F63C6}"/>
    <cellStyle name="Comma 4 2 2 2 2 5 4" xfId="23636" xr:uid="{4DEA5007-4F01-4686-8B54-1EC6CAAC8381}"/>
    <cellStyle name="Comma 4 2 2 2 2 5 5" xfId="45139" xr:uid="{4135D691-9DFB-476D-9B25-B019361D43BB}"/>
    <cellStyle name="Comma 4 2 2 2 2 6" xfId="2678" xr:uid="{144085BD-141F-4CB2-A466-E3ED16CDE62B}"/>
    <cellStyle name="Comma 4 2 2 2 2 6 2" xfId="10944" xr:uid="{E3C4DA71-0458-4D04-B18B-56CCEF88D5A5}"/>
    <cellStyle name="Comma 4 2 2 2 2 6 2 2" xfId="32447" xr:uid="{37D13FD6-8604-4D53-9DFE-E6A818097929}"/>
    <cellStyle name="Comma 4 2 2 2 2 6 3" xfId="17579" xr:uid="{89142520-9420-4135-A168-C944799E4F77}"/>
    <cellStyle name="Comma 4 2 2 2 2 6 3 2" xfId="39082" xr:uid="{5C320FB9-00D5-4624-B6E9-06CF9F97FF8E}"/>
    <cellStyle name="Comma 4 2 2 2 2 6 4" xfId="24184" xr:uid="{24FB6655-4E54-4C4C-88CC-E5401F41584E}"/>
    <cellStyle name="Comma 4 2 2 2 2 6 5" xfId="45687" xr:uid="{2220A2E3-ED4A-4474-A4EC-7BE873A9A4A0}"/>
    <cellStyle name="Comma 4 2 2 2 2 7" xfId="3326" xr:uid="{BE81853F-E6F6-46CF-8B05-971B80EF909F}"/>
    <cellStyle name="Comma 4 2 2 2 2 7 2" xfId="11592" xr:uid="{054BEF88-329B-4D40-A9B1-7B8E049DBFBA}"/>
    <cellStyle name="Comma 4 2 2 2 2 7 2 2" xfId="33095" xr:uid="{85673FC8-C104-43C7-A215-9C5743E141F0}"/>
    <cellStyle name="Comma 4 2 2 2 2 7 3" xfId="18227" xr:uid="{2F50E4DD-6D38-417B-8C37-B8003FDB7549}"/>
    <cellStyle name="Comma 4 2 2 2 2 7 3 2" xfId="39730" xr:uid="{FED74925-75C0-47A5-AB8B-7728A5BB5015}"/>
    <cellStyle name="Comma 4 2 2 2 2 7 4" xfId="24832" xr:uid="{E5DFD02A-0F77-46C9-BD13-F9F8B39884B5}"/>
    <cellStyle name="Comma 4 2 2 2 2 7 5" xfId="46335" xr:uid="{A306702E-8E76-442E-A467-DA1990EDF714}"/>
    <cellStyle name="Comma 4 2 2 2 2 8" xfId="4822" xr:uid="{E9A027BC-C078-4640-8C20-AEB49F2A7A1D}"/>
    <cellStyle name="Comma 4 2 2 2 2 8 2" xfId="13088" xr:uid="{72E2B1AB-955C-470D-A354-A2C841B01A4F}"/>
    <cellStyle name="Comma 4 2 2 2 2 8 2 2" xfId="34591" xr:uid="{3DE94482-AECD-4A5E-A9C9-7C6135606D78}"/>
    <cellStyle name="Comma 4 2 2 2 2 8 3" xfId="19723" xr:uid="{DAE5640C-2B58-49C7-9982-C927892B55F2}"/>
    <cellStyle name="Comma 4 2 2 2 2 8 3 2" xfId="41226" xr:uid="{F78A362A-B480-4834-AB26-E717FEFD3664}"/>
    <cellStyle name="Comma 4 2 2 2 2 8 4" xfId="26328" xr:uid="{B8AE1D25-5D07-44B5-B40D-18BCCF142286}"/>
    <cellStyle name="Comma 4 2 2 2 2 8 5" xfId="47831" xr:uid="{93379DE3-6594-4574-B0B2-BEC0DEB4217C}"/>
    <cellStyle name="Comma 4 2 2 2 2 9" xfId="5465" xr:uid="{FA2D0511-A08A-4BA8-8C11-9651ABF7913F}"/>
    <cellStyle name="Comma 4 2 2 2 2 9 2" xfId="13731" xr:uid="{8A985A5C-EBA0-42DB-9BBD-69C5A236F03F}"/>
    <cellStyle name="Comma 4 2 2 2 2 9 2 2" xfId="35234" xr:uid="{C19A800D-30EB-4965-9B18-E4C96672E239}"/>
    <cellStyle name="Comma 4 2 2 2 2 9 3" xfId="20366" xr:uid="{053C2E8B-7A16-47BF-B824-B2D277264753}"/>
    <cellStyle name="Comma 4 2 2 2 2 9 3 2" xfId="41869" xr:uid="{13C4EB19-FE0B-4DFC-A1A2-6690E24F9C25}"/>
    <cellStyle name="Comma 4 2 2 2 2 9 4" xfId="26971" xr:uid="{7249F31A-2D93-4C0E-81E8-AB428E9FB39E}"/>
    <cellStyle name="Comma 4 2 2 2 2 9 5" xfId="48474" xr:uid="{0052BDF5-5B23-4F7B-A5B0-6F4E5938F226}"/>
    <cellStyle name="Comma 4 2 2 2 3" xfId="368" xr:uid="{B4F8CF26-1AE9-4310-A43A-A49C42C2707D}"/>
    <cellStyle name="Comma 4 2 2 2 3 10" xfId="15271" xr:uid="{9A9D5617-FEE6-40CD-ACF5-2942830F36C0}"/>
    <cellStyle name="Comma 4 2 2 2 3 10 2" xfId="36774" xr:uid="{EA97389A-4781-4CF0-A38E-0D0B3528F81B}"/>
    <cellStyle name="Comma 4 2 2 2 3 11" xfId="21876" xr:uid="{A3E6195C-0BEF-4307-B6E0-09BF62F23AFC}"/>
    <cellStyle name="Comma 4 2 2 2 3 12" xfId="43379" xr:uid="{47D66427-2D0B-41CC-B7CF-B850D6EE7031}"/>
    <cellStyle name="Comma 4 2 2 2 3 2" xfId="1316" xr:uid="{21DF350C-8973-4AC2-AF42-F0720135ED8B}"/>
    <cellStyle name="Comma 4 2 2 2 3 2 2" xfId="4145" xr:uid="{C2BE18C5-DB23-4E8A-AAA4-FD6E24B0C9DB}"/>
    <cellStyle name="Comma 4 2 2 2 3 2 2 2" xfId="12411" xr:uid="{84337741-FEFB-4D57-92A9-706C24060153}"/>
    <cellStyle name="Comma 4 2 2 2 3 2 2 2 2" xfId="33914" xr:uid="{E994707B-599D-427C-8E4B-21B528ACE71E}"/>
    <cellStyle name="Comma 4 2 2 2 3 2 2 3" xfId="19046" xr:uid="{16AAD99E-943B-4001-AC57-9BFCEB2A9199}"/>
    <cellStyle name="Comma 4 2 2 2 3 2 2 3 2" xfId="40549" xr:uid="{59090EB0-0EAD-4713-8EDF-D76BF6AC813B}"/>
    <cellStyle name="Comma 4 2 2 2 3 2 2 4" xfId="25651" xr:uid="{5C7D3AB6-838E-4DE1-A98D-F1A7F9C4F76D}"/>
    <cellStyle name="Comma 4 2 2 2 3 2 2 5" xfId="47154" xr:uid="{4A005F35-FF6C-4F08-9987-C65625EDC671}"/>
    <cellStyle name="Comma 4 2 2 2 3 2 3" xfId="6284" xr:uid="{1FB8FFE1-39D4-45A4-817E-D92BFD15CB47}"/>
    <cellStyle name="Comma 4 2 2 2 3 2 3 2" xfId="14550" xr:uid="{D64AC263-AA96-4F48-B813-73528DB3D75D}"/>
    <cellStyle name="Comma 4 2 2 2 3 2 3 2 2" xfId="36053" xr:uid="{A435BE5E-4D21-4A12-95A2-D3D1D9014367}"/>
    <cellStyle name="Comma 4 2 2 2 3 2 3 3" xfId="21185" xr:uid="{17572AD2-04DA-46CE-A933-B28EBC765269}"/>
    <cellStyle name="Comma 4 2 2 2 3 2 3 3 2" xfId="42688" xr:uid="{98B1BEDA-E55E-4A20-ADC8-CC04F02BF985}"/>
    <cellStyle name="Comma 4 2 2 2 3 2 3 4" xfId="27790" xr:uid="{345A213A-5FB9-439C-A41D-A09E23D20459}"/>
    <cellStyle name="Comma 4 2 2 2 3 2 3 5" xfId="49293" xr:uid="{86B89226-BEC8-445F-A79E-F6A5C60F3757}"/>
    <cellStyle name="Comma 4 2 2 2 3 2 4" xfId="7925" xr:uid="{E64736E4-D742-401A-AACF-BC6C725B0A3D}"/>
    <cellStyle name="Comma 4 2 2 2 3 2 4 2" xfId="29428" xr:uid="{B7D0AE8E-6B5C-4D6C-8330-954C7FF40377}"/>
    <cellStyle name="Comma 4 2 2 2 3 2 5" xfId="9582" xr:uid="{112DB325-750B-40DD-9080-60A74DE51D51}"/>
    <cellStyle name="Comma 4 2 2 2 3 2 5 2" xfId="31085" xr:uid="{D6353F37-1706-45D7-92B9-F1D287E320C2}"/>
    <cellStyle name="Comma 4 2 2 2 3 2 6" xfId="16217" xr:uid="{8B641602-81C9-4AD5-8F2B-CDE05BBE986F}"/>
    <cellStyle name="Comma 4 2 2 2 3 2 6 2" xfId="37720" xr:uid="{8F8E58B9-3748-46A2-9871-B722A08A6F02}"/>
    <cellStyle name="Comma 4 2 2 2 3 2 7" xfId="22822" xr:uid="{A1D1C53F-CC0D-443E-AD0C-EB13333C3CCD}"/>
    <cellStyle name="Comma 4 2 2 2 3 2 8" xfId="44325" xr:uid="{B0B36544-E681-491B-9883-8958AFC7F92C}"/>
    <cellStyle name="Comma 4 2 2 2 3 3" xfId="2003" xr:uid="{5E7A0CF1-62DB-468C-AB40-4D87C4B13F2F}"/>
    <cellStyle name="Comma 4 2 2 2 3 3 2" xfId="10269" xr:uid="{5E1634AA-844B-41C4-A1ED-3B79D0057C50}"/>
    <cellStyle name="Comma 4 2 2 2 3 3 2 2" xfId="31772" xr:uid="{244B4DAF-F9CD-4683-B8E8-9A3E6A29AB2B}"/>
    <cellStyle name="Comma 4 2 2 2 3 3 3" xfId="16904" xr:uid="{8E77DB0E-E5D8-4011-872F-800A4E1ECAAF}"/>
    <cellStyle name="Comma 4 2 2 2 3 3 3 2" xfId="38407" xr:uid="{1864D0B2-8CD8-4135-8581-F4306759D5D9}"/>
    <cellStyle name="Comma 4 2 2 2 3 3 4" xfId="23509" xr:uid="{90960AB1-F974-4B7A-AC37-772A46732207}"/>
    <cellStyle name="Comma 4 2 2 2 3 3 5" xfId="45012" xr:uid="{19E57533-68DD-42C0-A068-BBE133E8FC75}"/>
    <cellStyle name="Comma 4 2 2 2 3 4" xfId="2802" xr:uid="{D4D22546-5B90-48C4-995B-A62BD727CDBB}"/>
    <cellStyle name="Comma 4 2 2 2 3 4 2" xfId="11068" xr:uid="{B30ED135-D51E-44B8-BD47-1080C8E69A68}"/>
    <cellStyle name="Comma 4 2 2 2 3 4 2 2" xfId="32571" xr:uid="{43ADC328-1FA6-44C3-AEB9-DBE629018576}"/>
    <cellStyle name="Comma 4 2 2 2 3 4 3" xfId="17703" xr:uid="{EFE6AA7F-B3BB-4EB6-BCF5-21D96F8CFA83}"/>
    <cellStyle name="Comma 4 2 2 2 3 4 3 2" xfId="39206" xr:uid="{BEC8C821-9458-407C-8DEF-F13A7484DE88}"/>
    <cellStyle name="Comma 4 2 2 2 3 4 4" xfId="24308" xr:uid="{3FD912AF-0345-4DC3-815D-914127BFF73A}"/>
    <cellStyle name="Comma 4 2 2 2 3 4 5" xfId="45811" xr:uid="{BECD6B0F-F419-4F6D-8DD5-D006294BE1D0}"/>
    <cellStyle name="Comma 4 2 2 2 3 5" xfId="3199" xr:uid="{8E2754E7-06DC-4C92-9DCE-CF2A28B099DE}"/>
    <cellStyle name="Comma 4 2 2 2 3 5 2" xfId="11465" xr:uid="{0C31A2FF-9059-4A75-BD75-AEA0C03FC0B2}"/>
    <cellStyle name="Comma 4 2 2 2 3 5 2 2" xfId="32968" xr:uid="{8BDE858A-8875-435C-80EE-6057552033C3}"/>
    <cellStyle name="Comma 4 2 2 2 3 5 3" xfId="18100" xr:uid="{36B78A30-7426-43C8-B613-295616409B38}"/>
    <cellStyle name="Comma 4 2 2 2 3 5 3 2" xfId="39603" xr:uid="{F0C41CB0-9684-4C3D-81A3-E1FE9E613D1F}"/>
    <cellStyle name="Comma 4 2 2 2 3 5 4" xfId="24705" xr:uid="{78233866-6E5E-4386-B55D-C42F9F823A5C}"/>
    <cellStyle name="Comma 4 2 2 2 3 5 5" xfId="46208" xr:uid="{213CFC92-CCB4-4CD1-AE07-BA93894D7128}"/>
    <cellStyle name="Comma 4 2 2 2 3 6" xfId="4946" xr:uid="{DAA57DEE-9B50-4CCA-A50B-5C03D11B90D6}"/>
    <cellStyle name="Comma 4 2 2 2 3 6 2" xfId="13212" xr:uid="{C16D6E78-FAA4-4A5B-AEB3-9FC404324917}"/>
    <cellStyle name="Comma 4 2 2 2 3 6 2 2" xfId="34715" xr:uid="{2743947F-0B9A-4E94-BF92-69D987E832FA}"/>
    <cellStyle name="Comma 4 2 2 2 3 6 3" xfId="19847" xr:uid="{4F119E36-B202-43E0-8503-BE27700F96E9}"/>
    <cellStyle name="Comma 4 2 2 2 3 6 3 2" xfId="41350" xr:uid="{4AF8FE1F-CAE0-4706-AD51-D28129B3FACA}"/>
    <cellStyle name="Comma 4 2 2 2 3 6 4" xfId="26452" xr:uid="{228FEFD2-AEEE-4208-A6A3-3AEA841D8205}"/>
    <cellStyle name="Comma 4 2 2 2 3 6 5" xfId="47955" xr:uid="{EBA3E2C1-7AB9-4FA0-8B8F-E906BB2746FC}"/>
    <cellStyle name="Comma 4 2 2 2 3 7" xfId="5338" xr:uid="{8CFD3FE7-39C2-43F3-9856-1B164519CC99}"/>
    <cellStyle name="Comma 4 2 2 2 3 7 2" xfId="13604" xr:uid="{A21FD926-1189-48C0-8E2D-26BCC57C60D9}"/>
    <cellStyle name="Comma 4 2 2 2 3 7 2 2" xfId="35107" xr:uid="{1F48A6F7-5075-4D34-B7AE-326886EEC5C9}"/>
    <cellStyle name="Comma 4 2 2 2 3 7 3" xfId="20239" xr:uid="{E64C04CD-2DFD-407C-A234-F34A437706F2}"/>
    <cellStyle name="Comma 4 2 2 2 3 7 3 2" xfId="41742" xr:uid="{58584763-EC81-4333-9E43-79FC250D9463}"/>
    <cellStyle name="Comma 4 2 2 2 3 7 4" xfId="26844" xr:uid="{290016DE-1A0A-4ABF-9072-19267BE994AE}"/>
    <cellStyle name="Comma 4 2 2 2 3 7 5" xfId="48347" xr:uid="{8A21F86E-3BAB-4FFB-B857-54D9BA6156F9}"/>
    <cellStyle name="Comma 4 2 2 2 3 8" xfId="6979" xr:uid="{7742FDF7-A18B-4436-8B34-DF5BCE205590}"/>
    <cellStyle name="Comma 4 2 2 2 3 8 2" xfId="28482" xr:uid="{C9CDE019-4DBD-4F26-8D78-1D4E588FF6F7}"/>
    <cellStyle name="Comma 4 2 2 2 3 9" xfId="8635" xr:uid="{18F10D76-A1B0-4DFD-B3F5-F3DDAB786BBC}"/>
    <cellStyle name="Comma 4 2 2 2 3 9 2" xfId="30138" xr:uid="{F43A08F5-54F9-4E46-8777-CD4D8BFD7913}"/>
    <cellStyle name="Comma 4 2 2 2 4" xfId="652" xr:uid="{C99F510E-DCCB-4436-BF0C-B74559E9B693}"/>
    <cellStyle name="Comma 4 2 2 2 4 10" xfId="43661" xr:uid="{A0630DC5-608D-46F2-8ADC-387DBE90F8C3}"/>
    <cellStyle name="Comma 4 2 2 2 4 2" xfId="1598" xr:uid="{ACCA9887-7BE8-4D1D-9791-1579EB2FC759}"/>
    <cellStyle name="Comma 4 2 2 2 4 2 2" xfId="4427" xr:uid="{55D8D88B-0280-4BD1-B6A8-8F937C8EEDEA}"/>
    <cellStyle name="Comma 4 2 2 2 4 2 2 2" xfId="12693" xr:uid="{EA701BAF-5921-4028-8AAF-0CB2A16DFB67}"/>
    <cellStyle name="Comma 4 2 2 2 4 2 2 2 2" xfId="34196" xr:uid="{333D09BA-2F6E-47F5-B533-3DE917168B01}"/>
    <cellStyle name="Comma 4 2 2 2 4 2 2 3" xfId="19328" xr:uid="{035BA0AE-EF5C-432F-B93A-9ECA362C6898}"/>
    <cellStyle name="Comma 4 2 2 2 4 2 2 3 2" xfId="40831" xr:uid="{8B229741-14F1-4359-A3AE-01F627AB651D}"/>
    <cellStyle name="Comma 4 2 2 2 4 2 2 4" xfId="25933" xr:uid="{70C8D4FC-C02C-4B8E-BECF-893D8FA01EF5}"/>
    <cellStyle name="Comma 4 2 2 2 4 2 2 5" xfId="47436" xr:uid="{F5F68A5B-F8A6-4402-B6C6-1F4A1B0864B2}"/>
    <cellStyle name="Comma 4 2 2 2 4 2 3" xfId="6566" xr:uid="{405F922F-2C2F-4719-B737-0BD636507A07}"/>
    <cellStyle name="Comma 4 2 2 2 4 2 3 2" xfId="14832" xr:uid="{B1A148F2-0336-4874-9820-64D0DC54CD84}"/>
    <cellStyle name="Comma 4 2 2 2 4 2 3 2 2" xfId="36335" xr:uid="{F5FD533E-A8FC-46B9-A1B0-42EBDD57BC0D}"/>
    <cellStyle name="Comma 4 2 2 2 4 2 3 3" xfId="21467" xr:uid="{A33C7476-DCD9-477B-848E-FE8262B7024D}"/>
    <cellStyle name="Comma 4 2 2 2 4 2 3 3 2" xfId="42970" xr:uid="{52F5D55D-9361-4D2E-B954-05ED5F2D735C}"/>
    <cellStyle name="Comma 4 2 2 2 4 2 3 4" xfId="28072" xr:uid="{46C03932-8B8E-45A5-8F19-F51551081437}"/>
    <cellStyle name="Comma 4 2 2 2 4 2 3 5" xfId="49575" xr:uid="{06B96858-7B52-4FD3-8451-33441AB51036}"/>
    <cellStyle name="Comma 4 2 2 2 4 2 4" xfId="8207" xr:uid="{35ED47D3-28A1-42AF-A136-0B688B9BE82E}"/>
    <cellStyle name="Comma 4 2 2 2 4 2 4 2" xfId="29710" xr:uid="{B9D32935-279B-4885-8BDA-8BB0862B8A37}"/>
    <cellStyle name="Comma 4 2 2 2 4 2 5" xfId="9864" xr:uid="{7E99DE1A-C4FF-4955-BDB5-6784C191370D}"/>
    <cellStyle name="Comma 4 2 2 2 4 2 5 2" xfId="31367" xr:uid="{8D067A9F-5C56-490D-ADA6-6F290E0DE4E8}"/>
    <cellStyle name="Comma 4 2 2 2 4 2 6" xfId="16499" xr:uid="{5CFD949E-55B4-48B9-A87A-E0E6EA2C1B4E}"/>
    <cellStyle name="Comma 4 2 2 2 4 2 6 2" xfId="38002" xr:uid="{0FCE1E44-16C2-46C5-AD7D-6F10D25335DA}"/>
    <cellStyle name="Comma 4 2 2 2 4 2 7" xfId="23104" xr:uid="{A7C0D3E0-4F7D-4FFC-A886-52B1A3374588}"/>
    <cellStyle name="Comma 4 2 2 2 4 2 8" xfId="44607" xr:uid="{8CBADCCA-F3BD-49C0-B160-19C5C49E5644}"/>
    <cellStyle name="Comma 4 2 2 2 4 3" xfId="2285" xr:uid="{7A5F8226-155A-4A6F-BFA3-70C586A68515}"/>
    <cellStyle name="Comma 4 2 2 2 4 3 2" xfId="10551" xr:uid="{BCDEB7AE-ADFF-49DC-A63C-9D323A2769D1}"/>
    <cellStyle name="Comma 4 2 2 2 4 3 2 2" xfId="32054" xr:uid="{D6D51CA8-BDC0-4C1F-BA5B-289000FDC381}"/>
    <cellStyle name="Comma 4 2 2 2 4 3 3" xfId="17186" xr:uid="{1F289676-1F5D-4F31-BB4B-83EFB01D8E60}"/>
    <cellStyle name="Comma 4 2 2 2 4 3 3 2" xfId="38689" xr:uid="{B7A9043B-A20B-4B5F-9C26-CA3856C7FFAD}"/>
    <cellStyle name="Comma 4 2 2 2 4 3 4" xfId="23791" xr:uid="{1FEE4998-B060-4F1E-B5DF-184E198B9FCC}"/>
    <cellStyle name="Comma 4 2 2 2 4 3 5" xfId="45294" xr:uid="{F7C56027-79D7-4C59-9EB8-1A9A9D5FB35B}"/>
    <cellStyle name="Comma 4 2 2 2 4 4" xfId="3481" xr:uid="{5A18F749-073F-4587-998E-CC2AB258378D}"/>
    <cellStyle name="Comma 4 2 2 2 4 4 2" xfId="11747" xr:uid="{B321FC02-00A2-4374-A4A0-7B7C1974547B}"/>
    <cellStyle name="Comma 4 2 2 2 4 4 2 2" xfId="33250" xr:uid="{9D277A2E-3EBE-43A2-A2FA-7ADCB201CE75}"/>
    <cellStyle name="Comma 4 2 2 2 4 4 3" xfId="18382" xr:uid="{C1397C39-D2C9-4FF6-8AB3-A9751A39D7F2}"/>
    <cellStyle name="Comma 4 2 2 2 4 4 3 2" xfId="39885" xr:uid="{8B486C4F-D13D-4062-ACED-4AFB1D4232C8}"/>
    <cellStyle name="Comma 4 2 2 2 4 4 4" xfId="24987" xr:uid="{7225F2CF-018B-46C3-8840-56A0CE0D5EAC}"/>
    <cellStyle name="Comma 4 2 2 2 4 4 5" xfId="46490" xr:uid="{2DE8FE62-9398-4E8B-A508-CEE9F8DD0536}"/>
    <cellStyle name="Comma 4 2 2 2 4 5" xfId="5620" xr:uid="{7462B15B-17F1-40D6-9C5E-5A61BCFC0868}"/>
    <cellStyle name="Comma 4 2 2 2 4 5 2" xfId="13886" xr:uid="{3C95A98F-A618-46E5-A322-DA58326EFF8F}"/>
    <cellStyle name="Comma 4 2 2 2 4 5 2 2" xfId="35389" xr:uid="{9C85F43D-8CD3-47F6-BAF5-D166596C15C6}"/>
    <cellStyle name="Comma 4 2 2 2 4 5 3" xfId="20521" xr:uid="{DDADBE84-2EEA-46D8-9AF2-B5AC1C1E0963}"/>
    <cellStyle name="Comma 4 2 2 2 4 5 3 2" xfId="42024" xr:uid="{5E5D9636-3955-4FB3-8793-2960DA72E8D9}"/>
    <cellStyle name="Comma 4 2 2 2 4 5 4" xfId="27126" xr:uid="{4E2E6A61-410C-46A4-B51D-78DFDEA3A0C3}"/>
    <cellStyle name="Comma 4 2 2 2 4 5 5" xfId="48629" xr:uid="{0D417C79-42B5-4ED3-A1A0-8F1B19881677}"/>
    <cellStyle name="Comma 4 2 2 2 4 6" xfId="7261" xr:uid="{7D1A0A6C-AC90-4455-A108-DDF3B51D5E64}"/>
    <cellStyle name="Comma 4 2 2 2 4 6 2" xfId="28764" xr:uid="{C88F666C-75B8-4128-AE3E-CA65CCBD0E21}"/>
    <cellStyle name="Comma 4 2 2 2 4 7" xfId="8918" xr:uid="{C271DD7E-5C0A-43A5-9C91-DE0D929D1FB9}"/>
    <cellStyle name="Comma 4 2 2 2 4 7 2" xfId="30421" xr:uid="{0DE86648-E937-4368-B31B-991A0205E120}"/>
    <cellStyle name="Comma 4 2 2 2 4 8" xfId="15553" xr:uid="{9D8E64E3-200C-4459-94B4-2CAC7E9D07DC}"/>
    <cellStyle name="Comma 4 2 2 2 4 8 2" xfId="37056" xr:uid="{B0BB87A8-E53A-41F6-939E-292512A16FE2}"/>
    <cellStyle name="Comma 4 2 2 2 4 9" xfId="22158" xr:uid="{243AEBDD-0570-4CB6-94A7-EB33A606486C}"/>
    <cellStyle name="Comma 4 2 2 2 5" xfId="920" xr:uid="{387AFEEF-0926-411E-A793-47E98FE4CE49}"/>
    <cellStyle name="Comma 4 2 2 2 5 2" xfId="3749" xr:uid="{CF077F2E-1132-4AEC-8FF1-B03B5FE56DE6}"/>
    <cellStyle name="Comma 4 2 2 2 5 2 2" xfId="12015" xr:uid="{5B5077A7-B7B1-4414-97A0-B603BC798B93}"/>
    <cellStyle name="Comma 4 2 2 2 5 2 2 2" xfId="33518" xr:uid="{ED807226-C48B-4BDF-8BBA-8E52F0C59214}"/>
    <cellStyle name="Comma 4 2 2 2 5 2 3" xfId="18650" xr:uid="{C3608FC2-D979-4AC4-A2A2-AFBB1EAC587B}"/>
    <cellStyle name="Comma 4 2 2 2 5 2 3 2" xfId="40153" xr:uid="{27EE2496-1979-43F1-BEAD-2455A6923C53}"/>
    <cellStyle name="Comma 4 2 2 2 5 2 4" xfId="25255" xr:uid="{5AA8D166-1938-4D73-B8CE-B6C48A2BC055}"/>
    <cellStyle name="Comma 4 2 2 2 5 2 5" xfId="46758" xr:uid="{B60776AF-B8FF-46EE-8384-7CF65C89CAC6}"/>
    <cellStyle name="Comma 4 2 2 2 5 3" xfId="5888" xr:uid="{B219FBCA-8C6C-4298-B075-E9E2767F072F}"/>
    <cellStyle name="Comma 4 2 2 2 5 3 2" xfId="14154" xr:uid="{8FED28A7-9622-4AA6-889A-488C0723FF4C}"/>
    <cellStyle name="Comma 4 2 2 2 5 3 2 2" xfId="35657" xr:uid="{3B2F30BC-A790-427B-BBE4-35273B033D52}"/>
    <cellStyle name="Comma 4 2 2 2 5 3 3" xfId="20789" xr:uid="{AB344035-3A67-4DC9-A929-4031EB67270E}"/>
    <cellStyle name="Comma 4 2 2 2 5 3 3 2" xfId="42292" xr:uid="{0DDBD062-2F40-441F-B21D-630559FC21E1}"/>
    <cellStyle name="Comma 4 2 2 2 5 3 4" xfId="27394" xr:uid="{398AB5AA-62B2-485C-8D6A-BCB5408CF1DD}"/>
    <cellStyle name="Comma 4 2 2 2 5 3 5" xfId="48897" xr:uid="{487F7162-D871-4C1C-B551-3D28D5123F5C}"/>
    <cellStyle name="Comma 4 2 2 2 5 4" xfId="7529" xr:uid="{FBAAEF41-8786-478A-848D-066E848E8772}"/>
    <cellStyle name="Comma 4 2 2 2 5 4 2" xfId="29032" xr:uid="{E7F81A46-DA23-405A-BBEB-A08B2085680F}"/>
    <cellStyle name="Comma 4 2 2 2 5 5" xfId="9186" xr:uid="{37F03CA6-4523-48D0-9248-08E781876211}"/>
    <cellStyle name="Comma 4 2 2 2 5 5 2" xfId="30689" xr:uid="{8F34D884-C281-4CCB-9D0A-FE4E3F744622}"/>
    <cellStyle name="Comma 4 2 2 2 5 6" xfId="15821" xr:uid="{EA06895B-01B9-43CA-91C0-8696F98F8D5E}"/>
    <cellStyle name="Comma 4 2 2 2 5 6 2" xfId="37324" xr:uid="{550E8A30-8636-4A52-812B-B0ADBABBBF5B}"/>
    <cellStyle name="Comma 4 2 2 2 5 7" xfId="22426" xr:uid="{56C38150-6947-4B0F-B577-82939B4D0CB7}"/>
    <cellStyle name="Comma 4 2 2 2 5 8" xfId="43929" xr:uid="{B52DD3B9-35E7-4546-ABFA-C7CB9CC9297D}"/>
    <cellStyle name="Comma 4 2 2 2 6" xfId="1181" xr:uid="{4F3C86D2-4587-45C2-8E8C-67ED19C05E88}"/>
    <cellStyle name="Comma 4 2 2 2 6 2" xfId="4010" xr:uid="{34343194-F3F8-4009-B15D-40ABD507F032}"/>
    <cellStyle name="Comma 4 2 2 2 6 2 2" xfId="12276" xr:uid="{4741615F-1403-4B3C-A34B-5C705B25772A}"/>
    <cellStyle name="Comma 4 2 2 2 6 2 2 2" xfId="33779" xr:uid="{A09840AF-9411-4E63-9A5C-FDA657A86CB3}"/>
    <cellStyle name="Comma 4 2 2 2 6 2 3" xfId="18911" xr:uid="{3A715753-35AF-4278-B218-625C37171D90}"/>
    <cellStyle name="Comma 4 2 2 2 6 2 3 2" xfId="40414" xr:uid="{97E7063E-AD2A-49D0-8151-5251CCF16CCC}"/>
    <cellStyle name="Comma 4 2 2 2 6 2 4" xfId="25516" xr:uid="{F653FE97-A15A-45F3-A105-3E69469AFE32}"/>
    <cellStyle name="Comma 4 2 2 2 6 2 5" xfId="47019" xr:uid="{37327B15-B134-4A26-9DB5-2728C7316DC5}"/>
    <cellStyle name="Comma 4 2 2 2 6 3" xfId="6149" xr:uid="{0B48F18A-361F-4B03-8B39-1832F085E3F2}"/>
    <cellStyle name="Comma 4 2 2 2 6 3 2" xfId="14415" xr:uid="{9FEA2AE8-49F0-4052-B098-65928072E2C1}"/>
    <cellStyle name="Comma 4 2 2 2 6 3 2 2" xfId="35918" xr:uid="{EEDFEA74-3812-4CC4-A28F-99F84924877C}"/>
    <cellStyle name="Comma 4 2 2 2 6 3 3" xfId="21050" xr:uid="{5923306B-5062-4275-8AC0-96E57034ED58}"/>
    <cellStyle name="Comma 4 2 2 2 6 3 3 2" xfId="42553" xr:uid="{52C9DA1A-4A6A-4A96-ADF8-9E4198A9A811}"/>
    <cellStyle name="Comma 4 2 2 2 6 3 4" xfId="27655" xr:uid="{555CB30D-1584-4B6E-9447-BCD4D14255AC}"/>
    <cellStyle name="Comma 4 2 2 2 6 3 5" xfId="49158" xr:uid="{E0EB5853-CFA6-4FB5-BF68-ED5E4A641625}"/>
    <cellStyle name="Comma 4 2 2 2 6 4" xfId="7790" xr:uid="{4202D73D-BC6E-4316-A260-432E9825259D}"/>
    <cellStyle name="Comma 4 2 2 2 6 4 2" xfId="29293" xr:uid="{06FE7314-4730-457E-8E1E-81A1190415DC}"/>
    <cellStyle name="Comma 4 2 2 2 6 5" xfId="9447" xr:uid="{E5734C88-DCD7-4B39-9983-9E72A31939AF}"/>
    <cellStyle name="Comma 4 2 2 2 6 5 2" xfId="30950" xr:uid="{ED79BB79-6C66-48A5-A73C-2F8C5F04B0EB}"/>
    <cellStyle name="Comma 4 2 2 2 6 6" xfId="16082" xr:uid="{671EC952-16F9-42EA-BF68-8E91F5507617}"/>
    <cellStyle name="Comma 4 2 2 2 6 6 2" xfId="37585" xr:uid="{943F07C5-400A-44DD-ABA4-D8E3D0588AC5}"/>
    <cellStyle name="Comma 4 2 2 2 6 7" xfId="22687" xr:uid="{B2131133-2ACC-48C4-9E4E-1DCF942FA1FC}"/>
    <cellStyle name="Comma 4 2 2 2 6 8" xfId="44190" xr:uid="{0A7481F2-8BAE-41B1-8D96-2077AAF65AD7}"/>
    <cellStyle name="Comma 4 2 2 2 7" xfId="1869" xr:uid="{C8F8F25A-F96C-4E27-9F51-8791FE8A0EE5}"/>
    <cellStyle name="Comma 4 2 2 2 7 2" xfId="10135" xr:uid="{205DB128-15A7-4542-A3A2-DC903B81AB10}"/>
    <cellStyle name="Comma 4 2 2 2 7 2 2" xfId="31638" xr:uid="{1D4985A9-F5EC-4F97-863D-D2EA3FFAD75A}"/>
    <cellStyle name="Comma 4 2 2 2 7 3" xfId="16770" xr:uid="{D0037A6E-105E-4288-B91D-8B005336373C}"/>
    <cellStyle name="Comma 4 2 2 2 7 3 2" xfId="38273" xr:uid="{5204D85D-A580-4248-8A64-0BCFC9838E1F}"/>
    <cellStyle name="Comma 4 2 2 2 7 4" xfId="23375" xr:uid="{FC835330-5218-4591-8D95-F366A0DC45EA}"/>
    <cellStyle name="Comma 4 2 2 2 7 5" xfId="44878" xr:uid="{23385320-2BED-485C-BFF3-7D15DB9594C2}"/>
    <cellStyle name="Comma 4 2 2 2 8" xfId="2554" xr:uid="{2E8174DD-ECF8-4CCB-86E8-4C4D2613A7C7}"/>
    <cellStyle name="Comma 4 2 2 2 8 2" xfId="10820" xr:uid="{550B7771-82BD-4CF7-A6D6-AA722A2A3164}"/>
    <cellStyle name="Comma 4 2 2 2 8 2 2" xfId="32323" xr:uid="{01CDC95B-9252-4285-9BC4-661A48509BF2}"/>
    <cellStyle name="Comma 4 2 2 2 8 3" xfId="17455" xr:uid="{B25F4118-3760-42A0-8695-DE485A22389C}"/>
    <cellStyle name="Comma 4 2 2 2 8 3 2" xfId="38958" xr:uid="{1A0DFE0D-7D4F-48B2-A790-1DC7145B9CD5}"/>
    <cellStyle name="Comma 4 2 2 2 8 4" xfId="24060" xr:uid="{582E15CE-CCB4-47FE-A2AB-B7727F0FB4CF}"/>
    <cellStyle name="Comma 4 2 2 2 8 5" xfId="45563" xr:uid="{DEA6FCFA-52AB-4826-966C-C66EDF9B486E}"/>
    <cellStyle name="Comma 4 2 2 2 9" xfId="3065" xr:uid="{8D7FE1B9-E6B5-4BEF-9A43-61CEB6D1D35D}"/>
    <cellStyle name="Comma 4 2 2 2 9 2" xfId="11331" xr:uid="{6346B32E-398A-4DD6-9D0B-A9AE70BF2293}"/>
    <cellStyle name="Comma 4 2 2 2 9 2 2" xfId="32834" xr:uid="{95FD9E98-575C-4E8B-9CC2-FE8A7AC7E302}"/>
    <cellStyle name="Comma 4 2 2 2 9 3" xfId="17966" xr:uid="{9F385F3D-310E-4288-B266-0655D4DD170A}"/>
    <cellStyle name="Comma 4 2 2 2 9 3 2" xfId="39469" xr:uid="{10C4978E-6BCF-4737-8789-1020A5A94B6D}"/>
    <cellStyle name="Comma 4 2 2 2 9 4" xfId="24571" xr:uid="{C883E1E8-1ADB-4465-B153-5CFD6B82B9DE}"/>
    <cellStyle name="Comma 4 2 2 2 9 5" xfId="46074" xr:uid="{8A2F6B20-FD22-4D76-B736-E378CEFDFDED}"/>
    <cellStyle name="Comma 4 2 2 3" xfId="458" xr:uid="{5781A867-598B-4016-9C1B-79DF37E5CBAE}"/>
    <cellStyle name="Comma 4 2 2 3 10" xfId="7069" xr:uid="{709CDF90-6B46-4944-B394-6C9EFE81294D}"/>
    <cellStyle name="Comma 4 2 2 3 10 2" xfId="28572" xr:uid="{721E406C-A0DA-4B13-9FD4-4B5E5AD76008}"/>
    <cellStyle name="Comma 4 2 2 3 11" xfId="8725" xr:uid="{A3151919-CAA4-41F7-B1BD-A87DBCBF9E69}"/>
    <cellStyle name="Comma 4 2 2 3 11 2" xfId="30228" xr:uid="{C9E45A97-7DD9-465D-B53F-CA603AB8F4A7}"/>
    <cellStyle name="Comma 4 2 2 3 12" xfId="15361" xr:uid="{EDC0C065-BD6B-48A5-AA62-871471E03B24}"/>
    <cellStyle name="Comma 4 2 2 3 12 2" xfId="36864" xr:uid="{AC1154A2-AF87-4087-8FE0-1A375B045C94}"/>
    <cellStyle name="Comma 4 2 2 3 13" xfId="21966" xr:uid="{E3BE046F-138C-4B61-917F-BCABE3BC0DC5}"/>
    <cellStyle name="Comma 4 2 2 3 14" xfId="43469" xr:uid="{4086D011-F90F-4E5A-84C4-CEF7EF5ACCF6}"/>
    <cellStyle name="Comma 4 2 2 3 2" xfId="740" xr:uid="{6A35D195-D249-412C-859C-8ADE50383581}"/>
    <cellStyle name="Comma 4 2 2 3 2 10" xfId="15641" xr:uid="{9C5C2C20-9DD7-4E6F-A2CC-8AAB67664553}"/>
    <cellStyle name="Comma 4 2 2 3 2 10 2" xfId="37144" xr:uid="{90CF022F-8D01-418B-B33C-3422ECB214B1}"/>
    <cellStyle name="Comma 4 2 2 3 2 11" xfId="22246" xr:uid="{7066FF61-6808-4CBF-988C-D94384BE9BFD}"/>
    <cellStyle name="Comma 4 2 2 3 2 12" xfId="43749" xr:uid="{F384C1FF-8257-4F26-8F17-852284082FC1}"/>
    <cellStyle name="Comma 4 2 2 3 2 2" xfId="1686" xr:uid="{46C534FA-4329-4540-9481-6285FAA681E5}"/>
    <cellStyle name="Comma 4 2 2 3 2 2 2" xfId="4515" xr:uid="{F85E76C2-DDA1-4F23-8D89-1580B95A2E81}"/>
    <cellStyle name="Comma 4 2 2 3 2 2 2 2" xfId="12781" xr:uid="{D6BA10F3-E58E-416C-8A8B-EDD8632B3FDB}"/>
    <cellStyle name="Comma 4 2 2 3 2 2 2 2 2" xfId="34284" xr:uid="{9C4C5798-A841-4B34-BA15-8C737488A78F}"/>
    <cellStyle name="Comma 4 2 2 3 2 2 2 3" xfId="19416" xr:uid="{FD4DEE9D-AA05-48BD-B560-F42FD5F08A99}"/>
    <cellStyle name="Comma 4 2 2 3 2 2 2 3 2" xfId="40919" xr:uid="{D0BB4BC6-021B-4496-9438-82E82D59C99E}"/>
    <cellStyle name="Comma 4 2 2 3 2 2 2 4" xfId="26021" xr:uid="{788676C1-20F6-4A3D-AF15-9DA4FCC1F0C3}"/>
    <cellStyle name="Comma 4 2 2 3 2 2 2 5" xfId="47524" xr:uid="{ECC39D54-E95E-4B8B-BB9E-55F5ED706DE2}"/>
    <cellStyle name="Comma 4 2 2 3 2 2 3" xfId="6654" xr:uid="{79BD7025-D74A-415A-B0E4-EC9C2BB0198B}"/>
    <cellStyle name="Comma 4 2 2 3 2 2 3 2" xfId="14920" xr:uid="{368FF2D9-7C0D-4587-BBFD-003A8D2CD9AF}"/>
    <cellStyle name="Comma 4 2 2 3 2 2 3 2 2" xfId="36423" xr:uid="{DACF9B62-E22F-4202-930B-4A2EBC1D4311}"/>
    <cellStyle name="Comma 4 2 2 3 2 2 3 3" xfId="21555" xr:uid="{6E713764-B00B-4599-B634-47F534100E1B}"/>
    <cellStyle name="Comma 4 2 2 3 2 2 3 3 2" xfId="43058" xr:uid="{17C865ED-DEA9-4FE1-BEDC-B4857C93B51C}"/>
    <cellStyle name="Comma 4 2 2 3 2 2 3 4" xfId="28160" xr:uid="{4F479B23-5AAC-4B8C-8F91-5BB6EB4D3BBA}"/>
    <cellStyle name="Comma 4 2 2 3 2 2 3 5" xfId="49663" xr:uid="{F1B0D427-F556-404D-AA8F-4D3AFE94E411}"/>
    <cellStyle name="Comma 4 2 2 3 2 2 4" xfId="8295" xr:uid="{B9EB7F7F-B91F-4B8F-AF7D-FAF42384BB53}"/>
    <cellStyle name="Comma 4 2 2 3 2 2 4 2" xfId="29798" xr:uid="{600F0001-4F86-43D4-B5A0-841687E9EB50}"/>
    <cellStyle name="Comma 4 2 2 3 2 2 5" xfId="9952" xr:uid="{591C63F1-FC05-45F7-8DED-42DC28C9CAE0}"/>
    <cellStyle name="Comma 4 2 2 3 2 2 5 2" xfId="31455" xr:uid="{4F66A469-A7EB-4888-B8AC-67327F620A04}"/>
    <cellStyle name="Comma 4 2 2 3 2 2 6" xfId="16587" xr:uid="{B51436DC-4840-42C1-9BCF-E191CE65FEB3}"/>
    <cellStyle name="Comma 4 2 2 3 2 2 6 2" xfId="38090" xr:uid="{A40098A7-9BBA-40C0-960E-D9D98F8B0317}"/>
    <cellStyle name="Comma 4 2 2 3 2 2 7" xfId="23192" xr:uid="{5B541E90-2A21-4CC5-BD13-ECA235861AC8}"/>
    <cellStyle name="Comma 4 2 2 3 2 2 8" xfId="44695" xr:uid="{24F2788B-0153-4C8A-9EC2-E2F59D5E3AA8}"/>
    <cellStyle name="Comma 4 2 2 3 2 3" xfId="2373" xr:uid="{7F3DD724-B8C5-45B1-8A36-F61E7DA8BEFD}"/>
    <cellStyle name="Comma 4 2 2 3 2 3 2" xfId="10639" xr:uid="{FFB62818-27B8-477D-AB09-3EFDC799499F}"/>
    <cellStyle name="Comma 4 2 2 3 2 3 2 2" xfId="32142" xr:uid="{3A599A6F-E934-4093-9AE5-0093990CAD0F}"/>
    <cellStyle name="Comma 4 2 2 3 2 3 3" xfId="17274" xr:uid="{B1D0B0F6-1748-4386-8569-CB02DD1A75CE}"/>
    <cellStyle name="Comma 4 2 2 3 2 3 3 2" xfId="38777" xr:uid="{420A9128-0B94-4DE4-9AC5-D755AE28DB1A}"/>
    <cellStyle name="Comma 4 2 2 3 2 3 4" xfId="23879" xr:uid="{E04FAB9B-23EE-443B-A008-8F97FF5A3BA6}"/>
    <cellStyle name="Comma 4 2 2 3 2 3 5" xfId="45382" xr:uid="{021BDB47-2169-45F8-B6F2-E1D392440ABB}"/>
    <cellStyle name="Comma 4 2 2 3 2 4" xfId="2890" xr:uid="{AADBE482-0762-4713-B7F8-5A2F26D5A072}"/>
    <cellStyle name="Comma 4 2 2 3 2 4 2" xfId="11156" xr:uid="{9F7BF5C5-2652-44B3-8986-80EF6F98FEC9}"/>
    <cellStyle name="Comma 4 2 2 3 2 4 2 2" xfId="32659" xr:uid="{91BE43D4-4B9D-4131-9242-E324AC2A79B4}"/>
    <cellStyle name="Comma 4 2 2 3 2 4 3" xfId="17791" xr:uid="{6BA7E458-40E8-4B8F-9348-DCFC1E48764D}"/>
    <cellStyle name="Comma 4 2 2 3 2 4 3 2" xfId="39294" xr:uid="{D19521EE-1F86-45E3-8FE3-CE33D11680E3}"/>
    <cellStyle name="Comma 4 2 2 3 2 4 4" xfId="24396" xr:uid="{6CF7743B-AA65-40D0-BA70-299BD98B3001}"/>
    <cellStyle name="Comma 4 2 2 3 2 4 5" xfId="45899" xr:uid="{5F09760B-474C-4866-974D-204DF103FEB4}"/>
    <cellStyle name="Comma 4 2 2 3 2 5" xfId="3569" xr:uid="{9FBFFE4C-F710-4311-AFE5-A7F239CD357B}"/>
    <cellStyle name="Comma 4 2 2 3 2 5 2" xfId="11835" xr:uid="{A473BDB0-9750-49DD-9911-FA925A054C56}"/>
    <cellStyle name="Comma 4 2 2 3 2 5 2 2" xfId="33338" xr:uid="{204D998B-19EE-48D7-9864-0749F414B7B0}"/>
    <cellStyle name="Comma 4 2 2 3 2 5 3" xfId="18470" xr:uid="{97B00EE7-5821-48F9-9723-1CDC9D745011}"/>
    <cellStyle name="Comma 4 2 2 3 2 5 3 2" xfId="39973" xr:uid="{CD0B3E5F-CB03-4203-8227-9A08696465E2}"/>
    <cellStyle name="Comma 4 2 2 3 2 5 4" xfId="25075" xr:uid="{937B0DB8-1E32-42E6-8266-4E9C7A1EB9A2}"/>
    <cellStyle name="Comma 4 2 2 3 2 5 5" xfId="46578" xr:uid="{447BFC4D-9C77-4400-A3D8-FAEAEF6A8348}"/>
    <cellStyle name="Comma 4 2 2 3 2 6" xfId="5034" xr:uid="{7A993F00-8109-406F-9ABB-0C3FD910F937}"/>
    <cellStyle name="Comma 4 2 2 3 2 6 2" xfId="13300" xr:uid="{655B9433-2AA2-49B7-8BFD-6924D1238284}"/>
    <cellStyle name="Comma 4 2 2 3 2 6 2 2" xfId="34803" xr:uid="{1D3DA5E2-992F-4666-88AC-C5B703900BBF}"/>
    <cellStyle name="Comma 4 2 2 3 2 6 3" xfId="19935" xr:uid="{20A70ED5-F6A6-42EF-8609-BE383D6DC26D}"/>
    <cellStyle name="Comma 4 2 2 3 2 6 3 2" xfId="41438" xr:uid="{A8CA403A-64E7-45E3-968E-AEE7FA0DAA5B}"/>
    <cellStyle name="Comma 4 2 2 3 2 6 4" xfId="26540" xr:uid="{17B2E210-8514-43F0-8AA9-1100A24197FE}"/>
    <cellStyle name="Comma 4 2 2 3 2 6 5" xfId="48043" xr:uid="{A2FCFE90-1720-4C57-BA4B-94161819CCAA}"/>
    <cellStyle name="Comma 4 2 2 3 2 7" xfId="5708" xr:uid="{D04CBABF-78F4-4746-B1A0-0BB2EBB81E98}"/>
    <cellStyle name="Comma 4 2 2 3 2 7 2" xfId="13974" xr:uid="{19D68807-E21B-41B5-82BB-EA6F75B99A2A}"/>
    <cellStyle name="Comma 4 2 2 3 2 7 2 2" xfId="35477" xr:uid="{DCE4539E-0BB9-441C-B5B5-861F653BDE27}"/>
    <cellStyle name="Comma 4 2 2 3 2 7 3" xfId="20609" xr:uid="{2E35B9C5-A073-42C5-8EAD-C4588FC48D5D}"/>
    <cellStyle name="Comma 4 2 2 3 2 7 3 2" xfId="42112" xr:uid="{F6E16577-2A02-4DAC-8DAB-E1F93E225BBD}"/>
    <cellStyle name="Comma 4 2 2 3 2 7 4" xfId="27214" xr:uid="{B2B8ADE5-6D5A-4C59-A4A4-41A104696D0E}"/>
    <cellStyle name="Comma 4 2 2 3 2 7 5" xfId="48717" xr:uid="{11A69899-66E8-4223-963F-7FED5EA6868D}"/>
    <cellStyle name="Comma 4 2 2 3 2 8" xfId="7349" xr:uid="{B16D96B4-7ABA-4368-8960-F4AD6C28A049}"/>
    <cellStyle name="Comma 4 2 2 3 2 8 2" xfId="28852" xr:uid="{E89F690C-ECB2-417C-91CA-4ABEC402BF7E}"/>
    <cellStyle name="Comma 4 2 2 3 2 9" xfId="9006" xr:uid="{03AF4200-0615-4527-A8E4-91E4DBBD2F97}"/>
    <cellStyle name="Comma 4 2 2 3 2 9 2" xfId="30509" xr:uid="{2E4072FB-0AC1-4E5C-8A01-9AAA274F596D}"/>
    <cellStyle name="Comma 4 2 2 3 3" xfId="1010" xr:uid="{6C233140-E8EC-4EB4-8BB1-C320C6E43038}"/>
    <cellStyle name="Comma 4 2 2 3 3 2" xfId="3839" xr:uid="{E800A1AF-9CBA-46BD-8DCE-5892C4E331FD}"/>
    <cellStyle name="Comma 4 2 2 3 3 2 2" xfId="12105" xr:uid="{8DF63113-22AC-4E6A-979F-465DA52C23BF}"/>
    <cellStyle name="Comma 4 2 2 3 3 2 2 2" xfId="33608" xr:uid="{50F8CE0B-FEAB-44EE-8302-1344216DFD11}"/>
    <cellStyle name="Comma 4 2 2 3 3 2 3" xfId="18740" xr:uid="{65CF8BC8-5288-4E5F-B9F1-479C6C98F9C4}"/>
    <cellStyle name="Comma 4 2 2 3 3 2 3 2" xfId="40243" xr:uid="{F276FA36-7627-43AA-87CE-3D17A5981E7C}"/>
    <cellStyle name="Comma 4 2 2 3 3 2 4" xfId="25345" xr:uid="{F99827CE-9C09-4342-8B1A-7A3D0DD8C1CE}"/>
    <cellStyle name="Comma 4 2 2 3 3 2 5" xfId="46848" xr:uid="{13722171-FF38-4B10-857D-14266D7532C5}"/>
    <cellStyle name="Comma 4 2 2 3 3 3" xfId="5978" xr:uid="{64CEFFAD-E007-49FB-9D3E-01EBA51EC8C8}"/>
    <cellStyle name="Comma 4 2 2 3 3 3 2" xfId="14244" xr:uid="{A781B2FA-F6D8-4CA7-8971-A7B7F085590E}"/>
    <cellStyle name="Comma 4 2 2 3 3 3 2 2" xfId="35747" xr:uid="{C270665F-3336-4B45-8696-8F46B04854F0}"/>
    <cellStyle name="Comma 4 2 2 3 3 3 3" xfId="20879" xr:uid="{39333296-1E24-4C86-8AE4-877F4BEA8F06}"/>
    <cellStyle name="Comma 4 2 2 3 3 3 3 2" xfId="42382" xr:uid="{D7FE1C58-C6E6-4F09-86DC-7E80ADD1572C}"/>
    <cellStyle name="Comma 4 2 2 3 3 3 4" xfId="27484" xr:uid="{8ACFEB26-48E4-4060-8676-4367F67C7BBC}"/>
    <cellStyle name="Comma 4 2 2 3 3 3 5" xfId="48987" xr:uid="{37744A21-A068-48B9-8AB8-E3AB81D9BDFB}"/>
    <cellStyle name="Comma 4 2 2 3 3 4" xfId="7619" xr:uid="{A108FB95-E022-42F8-8D24-870D90FEB668}"/>
    <cellStyle name="Comma 4 2 2 3 3 4 2" xfId="29122" xr:uid="{373A425F-9D94-44AE-B6BF-0324C08266F5}"/>
    <cellStyle name="Comma 4 2 2 3 3 5" xfId="9276" xr:uid="{97093E6D-7AA9-476E-B0C9-DD442513F4D5}"/>
    <cellStyle name="Comma 4 2 2 3 3 5 2" xfId="30779" xr:uid="{B62F602D-2221-41AC-BCFF-4609970E4C86}"/>
    <cellStyle name="Comma 4 2 2 3 3 6" xfId="15911" xr:uid="{A0F83615-F6E8-4380-81BD-2992AE0EF2D9}"/>
    <cellStyle name="Comma 4 2 2 3 3 6 2" xfId="37414" xr:uid="{7F05E8C1-6CAE-41AD-A11D-5407F23D7761}"/>
    <cellStyle name="Comma 4 2 2 3 3 7" xfId="22516" xr:uid="{ED70245C-C13F-435D-8789-280CE6E67B9D}"/>
    <cellStyle name="Comma 4 2 2 3 3 8" xfId="44019" xr:uid="{4243F503-1CD6-4650-9414-AC08D1D42C2D}"/>
    <cellStyle name="Comma 4 2 2 3 4" xfId="1406" xr:uid="{2EF95D62-AE30-4DFD-ABA2-1996C33C0297}"/>
    <cellStyle name="Comma 4 2 2 3 4 2" xfId="4235" xr:uid="{C8D0C007-2AE5-4D08-9328-F5A7C4FC43BE}"/>
    <cellStyle name="Comma 4 2 2 3 4 2 2" xfId="12501" xr:uid="{D3649407-1F3D-4E11-829D-CFC17C578B7A}"/>
    <cellStyle name="Comma 4 2 2 3 4 2 2 2" xfId="34004" xr:uid="{E0E26A7A-8121-4F75-A844-E27CEEDC86A1}"/>
    <cellStyle name="Comma 4 2 2 3 4 2 3" xfId="19136" xr:uid="{54744699-EB9C-454B-9329-73D3A729F19A}"/>
    <cellStyle name="Comma 4 2 2 3 4 2 3 2" xfId="40639" xr:uid="{42574D0F-C50B-49AC-A32A-D674AA8AA06A}"/>
    <cellStyle name="Comma 4 2 2 3 4 2 4" xfId="25741" xr:uid="{2BA77AAF-14BC-4404-B4A2-8FA591E0D5E4}"/>
    <cellStyle name="Comma 4 2 2 3 4 2 5" xfId="47244" xr:uid="{B1981FC9-D90A-43D3-B22D-2E7CDB43CDA6}"/>
    <cellStyle name="Comma 4 2 2 3 4 3" xfId="6374" xr:uid="{83BD46E1-34EF-4D85-B531-5BE734864A59}"/>
    <cellStyle name="Comma 4 2 2 3 4 3 2" xfId="14640" xr:uid="{18562088-016D-4491-88E9-2AE53210EAAA}"/>
    <cellStyle name="Comma 4 2 2 3 4 3 2 2" xfId="36143" xr:uid="{7B845534-7F0D-4798-8DD1-8A570D33BF0A}"/>
    <cellStyle name="Comma 4 2 2 3 4 3 3" xfId="21275" xr:uid="{932DEBE1-1258-477D-87B0-C2A3A7D1068F}"/>
    <cellStyle name="Comma 4 2 2 3 4 3 3 2" xfId="42778" xr:uid="{82C2713E-4CFD-474C-BEE6-79A3A9577C17}"/>
    <cellStyle name="Comma 4 2 2 3 4 3 4" xfId="27880" xr:uid="{34C23BBC-B446-4FAA-9C42-055E078FD053}"/>
    <cellStyle name="Comma 4 2 2 3 4 3 5" xfId="49383" xr:uid="{8B351BD1-7E50-498C-AA56-ED2BAAE1697A}"/>
    <cellStyle name="Comma 4 2 2 3 4 4" xfId="8015" xr:uid="{7AD1611C-C5C4-4374-9B27-C09ADEDDE319}"/>
    <cellStyle name="Comma 4 2 2 3 4 4 2" xfId="29518" xr:uid="{8213A595-BE77-4D81-9C0F-614501A1F56A}"/>
    <cellStyle name="Comma 4 2 2 3 4 5" xfId="9672" xr:uid="{9A25DAB4-B9CE-406B-B2FA-7F60DDD22253}"/>
    <cellStyle name="Comma 4 2 2 3 4 5 2" xfId="31175" xr:uid="{1977F6D2-0147-4349-A767-EA252AC9418B}"/>
    <cellStyle name="Comma 4 2 2 3 4 6" xfId="16307" xr:uid="{2435399E-295A-4129-8F54-511A44A14466}"/>
    <cellStyle name="Comma 4 2 2 3 4 6 2" xfId="37810" xr:uid="{6966F5F9-C833-48B1-AF48-1EF10D24202B}"/>
    <cellStyle name="Comma 4 2 2 3 4 7" xfId="22912" xr:uid="{0AED242B-E907-4565-A196-F78C1A3B513C}"/>
    <cellStyle name="Comma 4 2 2 3 4 8" xfId="44415" xr:uid="{79F01627-456C-498F-BB39-23F71E4FF47C}"/>
    <cellStyle name="Comma 4 2 2 3 5" xfId="2093" xr:uid="{CF0947F2-9CA1-443A-9E31-8A50C2D2687C}"/>
    <cellStyle name="Comma 4 2 2 3 5 2" xfId="10359" xr:uid="{B865940C-92A8-44EA-8FC6-543A38528A1F}"/>
    <cellStyle name="Comma 4 2 2 3 5 2 2" xfId="31862" xr:uid="{F8144E4A-D722-4094-83EF-972B280D1894}"/>
    <cellStyle name="Comma 4 2 2 3 5 3" xfId="16994" xr:uid="{1660ABB0-3418-4452-9FA9-C093C538BD27}"/>
    <cellStyle name="Comma 4 2 2 3 5 3 2" xfId="38497" xr:uid="{A8CA7FD2-EC37-4097-A65A-401218CBA110}"/>
    <cellStyle name="Comma 4 2 2 3 5 4" xfId="23599" xr:uid="{B6807773-BC9C-4FED-9C53-569ADF8B3FF6}"/>
    <cellStyle name="Comma 4 2 2 3 5 5" xfId="45102" xr:uid="{F9BCDF89-AF39-4ABD-8AF5-345265D3D197}"/>
    <cellStyle name="Comma 4 2 2 3 6" xfId="2641" xr:uid="{D9D50A08-B987-4903-A9EE-7881DE36EC8B}"/>
    <cellStyle name="Comma 4 2 2 3 6 2" xfId="10907" xr:uid="{7D39423B-0213-4CF4-BCC3-0782A2A7D12E}"/>
    <cellStyle name="Comma 4 2 2 3 6 2 2" xfId="32410" xr:uid="{66810F41-7588-4598-AEB7-91AE38443EE2}"/>
    <cellStyle name="Comma 4 2 2 3 6 3" xfId="17542" xr:uid="{5D0F651D-9736-4059-BD08-511AB6BE5E47}"/>
    <cellStyle name="Comma 4 2 2 3 6 3 2" xfId="39045" xr:uid="{488CE0BA-9C49-4F99-8CE9-D1F9E54587B7}"/>
    <cellStyle name="Comma 4 2 2 3 6 4" xfId="24147" xr:uid="{FA7903A6-FCCC-4567-AF59-4AA73C4CED59}"/>
    <cellStyle name="Comma 4 2 2 3 6 5" xfId="45650" xr:uid="{DA728DA2-B782-48C8-9CBC-B526AA907D39}"/>
    <cellStyle name="Comma 4 2 2 3 7" xfId="3289" xr:uid="{EDE35383-A97C-4C51-B72B-11995407792D}"/>
    <cellStyle name="Comma 4 2 2 3 7 2" xfId="11555" xr:uid="{BEE41111-C858-4894-AF1C-B7A496D4FB5A}"/>
    <cellStyle name="Comma 4 2 2 3 7 2 2" xfId="33058" xr:uid="{7E51464A-C8A1-41F9-A89B-9A59C31816C4}"/>
    <cellStyle name="Comma 4 2 2 3 7 3" xfId="18190" xr:uid="{90A00AD8-0B9C-4674-AAC7-B64A28279D2D}"/>
    <cellStyle name="Comma 4 2 2 3 7 3 2" xfId="39693" xr:uid="{1B1C0CB7-0BCD-4E2C-AEAB-4244156DABD5}"/>
    <cellStyle name="Comma 4 2 2 3 7 4" xfId="24795" xr:uid="{D20CC218-1546-46E1-8B23-979D4447F219}"/>
    <cellStyle name="Comma 4 2 2 3 7 5" xfId="46298" xr:uid="{B7B73EE7-33B0-4551-AE0B-D4FC7FED1B39}"/>
    <cellStyle name="Comma 4 2 2 3 8" xfId="4785" xr:uid="{7D1D200D-C4EF-4DF4-AF59-35E864DFA144}"/>
    <cellStyle name="Comma 4 2 2 3 8 2" xfId="13051" xr:uid="{D72547E7-B0E0-49D5-BE90-3D06F790D110}"/>
    <cellStyle name="Comma 4 2 2 3 8 2 2" xfId="34554" xr:uid="{987FDEC4-2F62-4CDC-8B63-435337444AAB}"/>
    <cellStyle name="Comma 4 2 2 3 8 3" xfId="19686" xr:uid="{E9373A0C-A8EA-4C7D-B003-77E75C118E4D}"/>
    <cellStyle name="Comma 4 2 2 3 8 3 2" xfId="41189" xr:uid="{DFD719A2-D488-4F30-B264-6AE86F1BAB76}"/>
    <cellStyle name="Comma 4 2 2 3 8 4" xfId="26291" xr:uid="{6BD36ABC-D9C5-4BA4-9FDD-484EBFB47651}"/>
    <cellStyle name="Comma 4 2 2 3 8 5" xfId="47794" xr:uid="{D9E3507D-0FC3-4383-9E62-D5AE682DC8CA}"/>
    <cellStyle name="Comma 4 2 2 3 9" xfId="5428" xr:uid="{403C272B-55A5-43CB-BA41-3241440E54F5}"/>
    <cellStyle name="Comma 4 2 2 3 9 2" xfId="13694" xr:uid="{6D3B5EB9-36E0-406D-AD7F-092A38EF6DFD}"/>
    <cellStyle name="Comma 4 2 2 3 9 2 2" xfId="35197" xr:uid="{D82FBEAC-0C64-4F3D-BE8D-CC0151C86522}"/>
    <cellStyle name="Comma 4 2 2 3 9 3" xfId="20329" xr:uid="{DE6D3F15-09E4-4FC1-99DB-AB8E60DC1798}"/>
    <cellStyle name="Comma 4 2 2 3 9 3 2" xfId="41832" xr:uid="{BA2DE33A-5966-4D33-8DE9-6378B4788CBE}"/>
    <cellStyle name="Comma 4 2 2 3 9 4" xfId="26934" xr:uid="{7B4222CA-8218-4BA7-9EE1-5DD2C70C9ED2}"/>
    <cellStyle name="Comma 4 2 2 3 9 5" xfId="48437" xr:uid="{516600C7-221A-4E23-85DE-5F85602444CF}"/>
    <cellStyle name="Comma 4 2 2 4" xfId="331" xr:uid="{AF37116C-9246-4A26-95FD-FB19BAF83501}"/>
    <cellStyle name="Comma 4 2 2 4 10" xfId="15234" xr:uid="{F3A9D687-D67A-4F9B-B9AE-726A940C3874}"/>
    <cellStyle name="Comma 4 2 2 4 10 2" xfId="36737" xr:uid="{ED53874E-CB47-439E-BE94-BE027CBC7432}"/>
    <cellStyle name="Comma 4 2 2 4 11" xfId="21839" xr:uid="{5772495D-A119-48AD-828B-44D812424C10}"/>
    <cellStyle name="Comma 4 2 2 4 12" xfId="43342" xr:uid="{2942AA56-A0B6-4D5B-985D-0DCA679BAED9}"/>
    <cellStyle name="Comma 4 2 2 4 2" xfId="1279" xr:uid="{35D501B2-3D6D-4A3C-A921-152446EFC32D}"/>
    <cellStyle name="Comma 4 2 2 4 2 2" xfId="4108" xr:uid="{8629CFF0-0D86-4770-8818-3A7BE11B2915}"/>
    <cellStyle name="Comma 4 2 2 4 2 2 2" xfId="12374" xr:uid="{BC933670-D9B2-46CA-A129-A1889A0A830D}"/>
    <cellStyle name="Comma 4 2 2 4 2 2 2 2" xfId="33877" xr:uid="{A68F0186-FF37-40FA-9EBA-72484BEA5ADC}"/>
    <cellStyle name="Comma 4 2 2 4 2 2 3" xfId="19009" xr:uid="{FF53EEFA-7CD4-4C65-8684-CAE70D8D55D7}"/>
    <cellStyle name="Comma 4 2 2 4 2 2 3 2" xfId="40512" xr:uid="{45D8CD4F-254F-4173-AF07-658A7DFDC2D1}"/>
    <cellStyle name="Comma 4 2 2 4 2 2 4" xfId="25614" xr:uid="{7E140956-5473-41AF-B450-109664E3CED2}"/>
    <cellStyle name="Comma 4 2 2 4 2 2 5" xfId="47117" xr:uid="{330CB384-BECC-4197-B4A3-1D3147BAEB48}"/>
    <cellStyle name="Comma 4 2 2 4 2 3" xfId="6247" xr:uid="{C7ABE40D-38F6-4172-8AF5-004F7B73D50F}"/>
    <cellStyle name="Comma 4 2 2 4 2 3 2" xfId="14513" xr:uid="{3845BB44-33C5-4F95-B99C-FC59E3B95E17}"/>
    <cellStyle name="Comma 4 2 2 4 2 3 2 2" xfId="36016" xr:uid="{527AFEE1-1343-4D8E-89B2-8938D520B852}"/>
    <cellStyle name="Comma 4 2 2 4 2 3 3" xfId="21148" xr:uid="{16BCF07F-17D6-4694-8B92-B4F208D80FE8}"/>
    <cellStyle name="Comma 4 2 2 4 2 3 3 2" xfId="42651" xr:uid="{FFA220EB-F38D-468F-848A-5E81F942DD04}"/>
    <cellStyle name="Comma 4 2 2 4 2 3 4" xfId="27753" xr:uid="{1B723253-C5EB-4CA9-8D6A-EB716752DBF2}"/>
    <cellStyle name="Comma 4 2 2 4 2 3 5" xfId="49256" xr:uid="{81187950-3ECB-4BF2-B2EF-F1F3A448455A}"/>
    <cellStyle name="Comma 4 2 2 4 2 4" xfId="7888" xr:uid="{EFB5FDF9-A696-49FE-A1E7-A0158C265E7B}"/>
    <cellStyle name="Comma 4 2 2 4 2 4 2" xfId="29391" xr:uid="{F748E57A-559C-47FB-B433-F35B7314A07B}"/>
    <cellStyle name="Comma 4 2 2 4 2 5" xfId="9545" xr:uid="{9E873A27-B512-4303-9B16-1826433FA6CB}"/>
    <cellStyle name="Comma 4 2 2 4 2 5 2" xfId="31048" xr:uid="{4314214F-066B-4552-87C2-F3B3A27002DB}"/>
    <cellStyle name="Comma 4 2 2 4 2 6" xfId="16180" xr:uid="{B835929C-E2D4-47E4-B65B-4D016234C825}"/>
    <cellStyle name="Comma 4 2 2 4 2 6 2" xfId="37683" xr:uid="{8D20E824-F3C3-40BE-B588-D3D9AE52813F}"/>
    <cellStyle name="Comma 4 2 2 4 2 7" xfId="22785" xr:uid="{453E877A-80EA-43E6-AD4E-9D8DEE510383}"/>
    <cellStyle name="Comma 4 2 2 4 2 8" xfId="44288" xr:uid="{AC0BFE0F-EFF1-43F8-B92E-DF92969EEAB5}"/>
    <cellStyle name="Comma 4 2 2 4 3" xfId="1966" xr:uid="{6DF5DC88-9D5C-4EA2-B933-679F7239E0EB}"/>
    <cellStyle name="Comma 4 2 2 4 3 2" xfId="10232" xr:uid="{2118A57E-EB3C-4A92-9107-BC008F3DD8E7}"/>
    <cellStyle name="Comma 4 2 2 4 3 2 2" xfId="31735" xr:uid="{2A215E00-9239-4B41-BAB0-11366163491A}"/>
    <cellStyle name="Comma 4 2 2 4 3 3" xfId="16867" xr:uid="{BF4E4D06-A914-4F60-8C56-7E79322C647C}"/>
    <cellStyle name="Comma 4 2 2 4 3 3 2" xfId="38370" xr:uid="{C1202282-0BE2-4F09-9A74-3FC01BBBED16}"/>
    <cellStyle name="Comma 4 2 2 4 3 4" xfId="23472" xr:uid="{60E4AB55-CDFC-46B7-A671-3BF1156CAF92}"/>
    <cellStyle name="Comma 4 2 2 4 3 5" xfId="44975" xr:uid="{05EC7E57-C19F-49C8-BC3F-5870BD94D0C3}"/>
    <cellStyle name="Comma 4 2 2 4 4" xfId="2765" xr:uid="{9ED50F7D-4949-401B-BF12-CA16A032ECC3}"/>
    <cellStyle name="Comma 4 2 2 4 4 2" xfId="11031" xr:uid="{F75B9826-9D6E-4301-A489-E53304FE0E3E}"/>
    <cellStyle name="Comma 4 2 2 4 4 2 2" xfId="32534" xr:uid="{59C49051-03A2-439D-A4BF-3352AA1393CC}"/>
    <cellStyle name="Comma 4 2 2 4 4 3" xfId="17666" xr:uid="{0D596DD3-E1C0-4022-86DF-6C7C2A08D8F5}"/>
    <cellStyle name="Comma 4 2 2 4 4 3 2" xfId="39169" xr:uid="{0D8CBA2E-88F5-4C34-A4BB-8AF02F186474}"/>
    <cellStyle name="Comma 4 2 2 4 4 4" xfId="24271" xr:uid="{FF773EC1-5944-4DD8-9EF0-3897F040BCFD}"/>
    <cellStyle name="Comma 4 2 2 4 4 5" xfId="45774" xr:uid="{ABFFD1E2-1674-4189-ADBD-9A561B53DD43}"/>
    <cellStyle name="Comma 4 2 2 4 5" xfId="3162" xr:uid="{AAF8CF79-D312-47B1-B8BA-BCE7F3D0063B}"/>
    <cellStyle name="Comma 4 2 2 4 5 2" xfId="11428" xr:uid="{7114A004-638D-48A5-8F2E-BD7306ED4544}"/>
    <cellStyle name="Comma 4 2 2 4 5 2 2" xfId="32931" xr:uid="{C125B0C9-B9D2-49B9-8BFE-2E2E0AD9C5CF}"/>
    <cellStyle name="Comma 4 2 2 4 5 3" xfId="18063" xr:uid="{F87EAF4B-C119-42C3-86AB-DC54E61266CE}"/>
    <cellStyle name="Comma 4 2 2 4 5 3 2" xfId="39566" xr:uid="{90288F3D-7D11-4243-837D-F8EBABE73E23}"/>
    <cellStyle name="Comma 4 2 2 4 5 4" xfId="24668" xr:uid="{5B2D3634-61E4-4C80-94A2-D80383D582C3}"/>
    <cellStyle name="Comma 4 2 2 4 5 5" xfId="46171" xr:uid="{06E65DFD-29A2-4CE3-9222-0985B1519E8D}"/>
    <cellStyle name="Comma 4 2 2 4 6" xfId="4909" xr:uid="{F5EA5333-7F3C-49B5-BEE9-4F730F5A6CC5}"/>
    <cellStyle name="Comma 4 2 2 4 6 2" xfId="13175" xr:uid="{1F4F79C5-0BCB-43F6-A36E-5436D1E27AA6}"/>
    <cellStyle name="Comma 4 2 2 4 6 2 2" xfId="34678" xr:uid="{9FDFF75C-838B-422F-98A1-695BD6115279}"/>
    <cellStyle name="Comma 4 2 2 4 6 3" xfId="19810" xr:uid="{EEA8BC1D-1347-4DB9-A7BE-206301DFBFF9}"/>
    <cellStyle name="Comma 4 2 2 4 6 3 2" xfId="41313" xr:uid="{EB340955-2AB2-483F-8DDF-30EEA0D6199C}"/>
    <cellStyle name="Comma 4 2 2 4 6 4" xfId="26415" xr:uid="{2360A56B-0604-4859-B6E6-1D2A4A91DA44}"/>
    <cellStyle name="Comma 4 2 2 4 6 5" xfId="47918" xr:uid="{A1ACE77D-D736-4F65-AC7C-B7A6353903FB}"/>
    <cellStyle name="Comma 4 2 2 4 7" xfId="5301" xr:uid="{CAACCE88-B808-4F69-BF8D-E341C4D108E6}"/>
    <cellStyle name="Comma 4 2 2 4 7 2" xfId="13567" xr:uid="{97A9A1F7-8AD4-4A3A-BBB2-C87ECB472E95}"/>
    <cellStyle name="Comma 4 2 2 4 7 2 2" xfId="35070" xr:uid="{B3D7BCC1-0A2C-4461-9358-0482194CF60E}"/>
    <cellStyle name="Comma 4 2 2 4 7 3" xfId="20202" xr:uid="{7DDB4AB2-266B-49A8-B7BF-F05DF5A975F3}"/>
    <cellStyle name="Comma 4 2 2 4 7 3 2" xfId="41705" xr:uid="{423A57DF-11A2-459E-BEAA-ACA0BA1C7D55}"/>
    <cellStyle name="Comma 4 2 2 4 7 4" xfId="26807" xr:uid="{1313FF73-29AE-4F22-A0AE-D172FCDB1097}"/>
    <cellStyle name="Comma 4 2 2 4 7 5" xfId="48310" xr:uid="{9AE50D97-B11F-462D-B98E-1634A0AE91BA}"/>
    <cellStyle name="Comma 4 2 2 4 8" xfId="6942" xr:uid="{5458EC59-FC7D-4CC0-BD6A-0BB19A56C71C}"/>
    <cellStyle name="Comma 4 2 2 4 8 2" xfId="28445" xr:uid="{0CA6075F-9A7A-43AB-9C0F-4630751ED9C4}"/>
    <cellStyle name="Comma 4 2 2 4 9" xfId="8598" xr:uid="{6A307843-DE98-45C8-B310-B7677453DBA1}"/>
    <cellStyle name="Comma 4 2 2 4 9 2" xfId="30101" xr:uid="{23853B20-8681-43B3-8593-94073C8B97A8}"/>
    <cellStyle name="Comma 4 2 2 5" xfId="615" xr:uid="{0848E6F5-B998-477B-AC01-FFD66EA50220}"/>
    <cellStyle name="Comma 4 2 2 5 10" xfId="43624" xr:uid="{C4E525BE-8BA0-4A39-9DD9-B7E006BB528B}"/>
    <cellStyle name="Comma 4 2 2 5 2" xfId="1561" xr:uid="{DA7988E4-90F8-4A84-B22F-A82C6CC8098B}"/>
    <cellStyle name="Comma 4 2 2 5 2 2" xfId="4390" xr:uid="{C18E2801-78D5-476D-BCA8-8630D22736F3}"/>
    <cellStyle name="Comma 4 2 2 5 2 2 2" xfId="12656" xr:uid="{C3FF3F8D-5649-4784-9F82-00C9890478D7}"/>
    <cellStyle name="Comma 4 2 2 5 2 2 2 2" xfId="34159" xr:uid="{1A2660D4-CA8E-4902-8091-6426881DBFAE}"/>
    <cellStyle name="Comma 4 2 2 5 2 2 3" xfId="19291" xr:uid="{2EFD7090-934E-41EF-81CE-35E24447BE0B}"/>
    <cellStyle name="Comma 4 2 2 5 2 2 3 2" xfId="40794" xr:uid="{CAA06D68-59D2-41C4-81A9-BC5795035CB5}"/>
    <cellStyle name="Comma 4 2 2 5 2 2 4" xfId="25896" xr:uid="{81A54230-9E9C-4B59-BC9C-47B57EDEBAF6}"/>
    <cellStyle name="Comma 4 2 2 5 2 2 5" xfId="47399" xr:uid="{5377C6F5-9845-4F4E-8ACC-F5DAFF0691A0}"/>
    <cellStyle name="Comma 4 2 2 5 2 3" xfId="6529" xr:uid="{534F82B6-704F-46D4-92C6-31B664EEA3C5}"/>
    <cellStyle name="Comma 4 2 2 5 2 3 2" xfId="14795" xr:uid="{A7C516C9-1A21-4E8F-9016-99070D5DAA9C}"/>
    <cellStyle name="Comma 4 2 2 5 2 3 2 2" xfId="36298" xr:uid="{3F3EB1B1-A22C-4CF1-AF4E-045865B3F985}"/>
    <cellStyle name="Comma 4 2 2 5 2 3 3" xfId="21430" xr:uid="{E2F97B1F-BD41-4C6D-8C22-07E86D3CF52E}"/>
    <cellStyle name="Comma 4 2 2 5 2 3 3 2" xfId="42933" xr:uid="{B57F6F06-728C-47D3-9D9F-AB1E4BC2669E}"/>
    <cellStyle name="Comma 4 2 2 5 2 3 4" xfId="28035" xr:uid="{27F97525-8D60-4C46-90D1-E4E9663B9E85}"/>
    <cellStyle name="Comma 4 2 2 5 2 3 5" xfId="49538" xr:uid="{596F124B-3910-4912-AEB6-024C75DB9436}"/>
    <cellStyle name="Comma 4 2 2 5 2 4" xfId="8170" xr:uid="{118FAABC-9AE7-4DB5-907D-38300F4C37CA}"/>
    <cellStyle name="Comma 4 2 2 5 2 4 2" xfId="29673" xr:uid="{0C0E7848-E99E-417E-B607-C8E418FB031D}"/>
    <cellStyle name="Comma 4 2 2 5 2 5" xfId="9827" xr:uid="{8398C70A-619F-40DA-B882-399128D4E290}"/>
    <cellStyle name="Comma 4 2 2 5 2 5 2" xfId="31330" xr:uid="{190B9ED1-C50E-47D3-8F23-BE0499F97EEC}"/>
    <cellStyle name="Comma 4 2 2 5 2 6" xfId="16462" xr:uid="{C519725C-7B45-41F1-A77B-BC8B85D2B597}"/>
    <cellStyle name="Comma 4 2 2 5 2 6 2" xfId="37965" xr:uid="{9E567162-178D-498C-962F-28CD6678F661}"/>
    <cellStyle name="Comma 4 2 2 5 2 7" xfId="23067" xr:uid="{DEC34492-AFAC-4539-897F-533590134487}"/>
    <cellStyle name="Comma 4 2 2 5 2 8" xfId="44570" xr:uid="{7AB4DE17-78F5-4B34-8427-A7574BCFCC64}"/>
    <cellStyle name="Comma 4 2 2 5 3" xfId="2248" xr:uid="{9C029166-5E38-4026-A59C-8A96BCCB19FF}"/>
    <cellStyle name="Comma 4 2 2 5 3 2" xfId="10514" xr:uid="{C135F69B-5425-4517-A091-F69DAFBD01A7}"/>
    <cellStyle name="Comma 4 2 2 5 3 2 2" xfId="32017" xr:uid="{845551AC-9F77-4DE9-8BE4-883F3DEDA9F1}"/>
    <cellStyle name="Comma 4 2 2 5 3 3" xfId="17149" xr:uid="{B1E07EAE-C9D7-433B-B4D0-55152B403F03}"/>
    <cellStyle name="Comma 4 2 2 5 3 3 2" xfId="38652" xr:uid="{05BA59A8-3229-4D88-B6E5-05C124DF5806}"/>
    <cellStyle name="Comma 4 2 2 5 3 4" xfId="23754" xr:uid="{899F05CA-6036-4E54-8622-6256EE64288B}"/>
    <cellStyle name="Comma 4 2 2 5 3 5" xfId="45257" xr:uid="{E5E78B9D-82E0-4EF8-8FDD-B9FF51A8558F}"/>
    <cellStyle name="Comma 4 2 2 5 4" xfId="3444" xr:uid="{5F8A172A-51EE-4CF8-9713-F2663729332D}"/>
    <cellStyle name="Comma 4 2 2 5 4 2" xfId="11710" xr:uid="{D10216C4-A73D-4BD4-BAA3-FEA4F0F0A299}"/>
    <cellStyle name="Comma 4 2 2 5 4 2 2" xfId="33213" xr:uid="{FB095768-11E6-4B78-87E2-EC1A43FF4D9B}"/>
    <cellStyle name="Comma 4 2 2 5 4 3" xfId="18345" xr:uid="{C7F8F989-8FA8-47BC-8221-19186DA80A32}"/>
    <cellStyle name="Comma 4 2 2 5 4 3 2" xfId="39848" xr:uid="{971D68F0-E441-4AD9-A43A-D305502EAD57}"/>
    <cellStyle name="Comma 4 2 2 5 4 4" xfId="24950" xr:uid="{66236711-54CB-45E8-B009-94B39B766383}"/>
    <cellStyle name="Comma 4 2 2 5 4 5" xfId="46453" xr:uid="{002FF216-34CB-4F6E-A2B6-ED4D9F3CC483}"/>
    <cellStyle name="Comma 4 2 2 5 5" xfId="5583" xr:uid="{3FB08022-D29A-4D4E-A638-99525C5DD116}"/>
    <cellStyle name="Comma 4 2 2 5 5 2" xfId="13849" xr:uid="{C250E0EE-6E1A-4405-8DBA-0298BD1FE362}"/>
    <cellStyle name="Comma 4 2 2 5 5 2 2" xfId="35352" xr:uid="{ABF6C0A5-DE90-498B-AA9C-E86CD7619C62}"/>
    <cellStyle name="Comma 4 2 2 5 5 3" xfId="20484" xr:uid="{18D87921-29C6-4037-9226-0B5D9BCE03AA}"/>
    <cellStyle name="Comma 4 2 2 5 5 3 2" xfId="41987" xr:uid="{67F46C6C-49FF-4D5D-9E73-A4929CCDEEB8}"/>
    <cellStyle name="Comma 4 2 2 5 5 4" xfId="27089" xr:uid="{980EE908-1A3B-462B-89DD-865A5BF84349}"/>
    <cellStyle name="Comma 4 2 2 5 5 5" xfId="48592" xr:uid="{9C0E34D0-EC8C-441D-BC2B-8BA88CD7650F}"/>
    <cellStyle name="Comma 4 2 2 5 6" xfId="7224" xr:uid="{5E9B02C2-8304-4C59-8D98-560FEBE84D56}"/>
    <cellStyle name="Comma 4 2 2 5 6 2" xfId="28727" xr:uid="{30F470B4-04FE-4929-B75A-AA1866292922}"/>
    <cellStyle name="Comma 4 2 2 5 7" xfId="8881" xr:uid="{6EA49ABF-A2EC-43C2-B7E0-9D9CB16F59B0}"/>
    <cellStyle name="Comma 4 2 2 5 7 2" xfId="30384" xr:uid="{F411A036-C22E-4AF6-9337-835CD4889D65}"/>
    <cellStyle name="Comma 4 2 2 5 8" xfId="15516" xr:uid="{E71C453F-8D46-41ED-BA04-DE90E7484327}"/>
    <cellStyle name="Comma 4 2 2 5 8 2" xfId="37019" xr:uid="{F7413DC6-A064-4F0E-A5C3-FFF11E2BEEBF}"/>
    <cellStyle name="Comma 4 2 2 5 9" xfId="22121" xr:uid="{6392A545-7633-48A4-A0FF-5C0D916AD33C}"/>
    <cellStyle name="Comma 4 2 2 6" xfId="883" xr:uid="{4A8511BC-D790-4D5F-BDA3-BA576CC30717}"/>
    <cellStyle name="Comma 4 2 2 6 2" xfId="3712" xr:uid="{47B3EA92-4BA9-4941-8D04-AD487F1D52D5}"/>
    <cellStyle name="Comma 4 2 2 6 2 2" xfId="11978" xr:uid="{BA574364-F609-416C-95E3-8FF945BE4CB8}"/>
    <cellStyle name="Comma 4 2 2 6 2 2 2" xfId="33481" xr:uid="{FF2202B9-8C35-49BC-8BC9-1C3C151A0915}"/>
    <cellStyle name="Comma 4 2 2 6 2 3" xfId="18613" xr:uid="{6ADC7D3D-3EAB-43B6-9F61-BDC60559062A}"/>
    <cellStyle name="Comma 4 2 2 6 2 3 2" xfId="40116" xr:uid="{B5F69AF0-CEE1-47A8-87FC-1DD21D8B3A7E}"/>
    <cellStyle name="Comma 4 2 2 6 2 4" xfId="25218" xr:uid="{C35BEE46-1152-4AB2-81F7-29EC823B5D2B}"/>
    <cellStyle name="Comma 4 2 2 6 2 5" xfId="46721" xr:uid="{959C34B5-95D4-4138-B851-E31918FD6166}"/>
    <cellStyle name="Comma 4 2 2 6 3" xfId="5851" xr:uid="{C9F6D037-38FA-486F-A7FC-19B3C1D8FD4C}"/>
    <cellStyle name="Comma 4 2 2 6 3 2" xfId="14117" xr:uid="{045D3332-00B2-46B8-B9D7-59C8B98CE675}"/>
    <cellStyle name="Comma 4 2 2 6 3 2 2" xfId="35620" xr:uid="{1CE70217-2CB7-4D1D-8A5C-4745904E0D32}"/>
    <cellStyle name="Comma 4 2 2 6 3 3" xfId="20752" xr:uid="{FC887A40-C5F1-4998-8404-F2E5FF74AF42}"/>
    <cellStyle name="Comma 4 2 2 6 3 3 2" xfId="42255" xr:uid="{57B2D109-620D-4EF1-BCEA-8438A31B38AA}"/>
    <cellStyle name="Comma 4 2 2 6 3 4" xfId="27357" xr:uid="{69DDBB4F-9289-4387-8850-3BF6753F37DA}"/>
    <cellStyle name="Comma 4 2 2 6 3 5" xfId="48860" xr:uid="{58618C1D-0A04-408B-A599-3CAB339E30F4}"/>
    <cellStyle name="Comma 4 2 2 6 4" xfId="7492" xr:uid="{E1DCE064-6EC8-4A04-A54E-937685472D93}"/>
    <cellStyle name="Comma 4 2 2 6 4 2" xfId="28995" xr:uid="{22078CFB-BDE7-47AB-9B35-3643C4B75E75}"/>
    <cellStyle name="Comma 4 2 2 6 5" xfId="9149" xr:uid="{67A8B4A6-1FAA-4C92-855B-349DBE877CFB}"/>
    <cellStyle name="Comma 4 2 2 6 5 2" xfId="30652" xr:uid="{B42ECC33-844A-4456-9BDF-185A6C2BD463}"/>
    <cellStyle name="Comma 4 2 2 6 6" xfId="15784" xr:uid="{18B0BD6C-8CD4-427D-8DAE-734A74813D2A}"/>
    <cellStyle name="Comma 4 2 2 6 6 2" xfId="37287" xr:uid="{8161F574-DC31-4538-BE9D-35FEDF85D663}"/>
    <cellStyle name="Comma 4 2 2 6 7" xfId="22389" xr:uid="{88D3F064-D6C9-48B1-BB52-E63AB8A34143}"/>
    <cellStyle name="Comma 4 2 2 6 8" xfId="43892" xr:uid="{C32C0C20-A885-4FE4-8538-70C60FFD3481}"/>
    <cellStyle name="Comma 4 2 2 7" xfId="1144" xr:uid="{408CDC88-C808-4D3C-8672-8EA0AEB1AFB9}"/>
    <cellStyle name="Comma 4 2 2 7 2" xfId="3973" xr:uid="{4BEAD8BE-4A8B-4802-BBC5-618718FEB565}"/>
    <cellStyle name="Comma 4 2 2 7 2 2" xfId="12239" xr:uid="{0E139FEB-2018-4EE0-ACE8-C1E290BFA314}"/>
    <cellStyle name="Comma 4 2 2 7 2 2 2" xfId="33742" xr:uid="{4D043F85-6FC4-4F3D-85A3-CC6FEE782F51}"/>
    <cellStyle name="Comma 4 2 2 7 2 3" xfId="18874" xr:uid="{62801334-EB85-4FE2-9ED4-EA19415A48EB}"/>
    <cellStyle name="Comma 4 2 2 7 2 3 2" xfId="40377" xr:uid="{89BCD5D3-5E21-4DA1-AD51-998646BD0254}"/>
    <cellStyle name="Comma 4 2 2 7 2 4" xfId="25479" xr:uid="{10ABF7D4-D40F-4097-B5F9-03F74AD83ED6}"/>
    <cellStyle name="Comma 4 2 2 7 2 5" xfId="46982" xr:uid="{2F7A1D91-EE99-4304-AAEA-1026A0530BF0}"/>
    <cellStyle name="Comma 4 2 2 7 3" xfId="6112" xr:uid="{B493014A-8A86-4D16-AA6A-E36D538A96C4}"/>
    <cellStyle name="Comma 4 2 2 7 3 2" xfId="14378" xr:uid="{6350FF3F-AF6C-4F2B-8D56-BFFB2C96693C}"/>
    <cellStyle name="Comma 4 2 2 7 3 2 2" xfId="35881" xr:uid="{D95CA2FB-E17A-404D-B288-FA30694AAB77}"/>
    <cellStyle name="Comma 4 2 2 7 3 3" xfId="21013" xr:uid="{805A3E71-BE50-4794-9195-2513F41FD9EF}"/>
    <cellStyle name="Comma 4 2 2 7 3 3 2" xfId="42516" xr:uid="{5DEEAE77-5791-4242-AC9F-72D0F33B512E}"/>
    <cellStyle name="Comma 4 2 2 7 3 4" xfId="27618" xr:uid="{BEB37882-F990-42CB-95B3-E20C086DAE1D}"/>
    <cellStyle name="Comma 4 2 2 7 3 5" xfId="49121" xr:uid="{B12BB2CB-2B6D-4E70-BD6F-60930DBDB7D2}"/>
    <cellStyle name="Comma 4 2 2 7 4" xfId="7753" xr:uid="{3D95B054-44F4-4F48-9FE7-57FC504907BE}"/>
    <cellStyle name="Comma 4 2 2 7 4 2" xfId="29256" xr:uid="{ECAA5714-36C6-41EB-ADB3-CBCEE85F2DA2}"/>
    <cellStyle name="Comma 4 2 2 7 5" xfId="9410" xr:uid="{F831C59B-3E54-4D21-845F-9BC8065A61D5}"/>
    <cellStyle name="Comma 4 2 2 7 5 2" xfId="30913" xr:uid="{E32CF680-958C-4E7E-964E-84CF150C9E80}"/>
    <cellStyle name="Comma 4 2 2 7 6" xfId="16045" xr:uid="{472A2FA4-333D-417F-9D09-5A4F0D96CF72}"/>
    <cellStyle name="Comma 4 2 2 7 6 2" xfId="37548" xr:uid="{B4D0A245-1168-483D-9186-28A5670E57DA}"/>
    <cellStyle name="Comma 4 2 2 7 7" xfId="22650" xr:uid="{28CF2620-6353-47D8-B05B-57988F2B96E7}"/>
    <cellStyle name="Comma 4 2 2 7 8" xfId="44153" xr:uid="{75E42E4F-47E2-4E19-AD90-318B9F1B3752}"/>
    <cellStyle name="Comma 4 2 2 8" xfId="1832" xr:uid="{8B4A955E-3838-41D9-92FE-B1E3CB80ADE7}"/>
    <cellStyle name="Comma 4 2 2 8 2" xfId="10098" xr:uid="{10DF5F97-F18B-414E-A6A3-C49107ACA352}"/>
    <cellStyle name="Comma 4 2 2 8 2 2" xfId="31601" xr:uid="{C5167AB8-E0CC-4E3C-AAF4-57DA76ED7B02}"/>
    <cellStyle name="Comma 4 2 2 8 3" xfId="16733" xr:uid="{385EC406-3018-4B31-9068-EF97C9D32050}"/>
    <cellStyle name="Comma 4 2 2 8 3 2" xfId="38236" xr:uid="{6ED13467-A9F9-4097-9BE2-AEEA826C4F08}"/>
    <cellStyle name="Comma 4 2 2 8 4" xfId="23338" xr:uid="{EB26C6D1-503B-42D4-B9E6-E0D9E65B856D}"/>
    <cellStyle name="Comma 4 2 2 8 5" xfId="44841" xr:uid="{5DA35BC5-D077-442A-9B29-2649BF8AFCFE}"/>
    <cellStyle name="Comma 4 2 2 9" xfId="2517" xr:uid="{E6CF4503-7F63-4004-8739-1573127EE8B4}"/>
    <cellStyle name="Comma 4 2 2 9 2" xfId="10783" xr:uid="{43EA6ED8-E8C8-4778-B656-9B920E8A0584}"/>
    <cellStyle name="Comma 4 2 2 9 2 2" xfId="32286" xr:uid="{511E3FAB-3AC7-492F-94B4-BFD7337BBC2E}"/>
    <cellStyle name="Comma 4 2 2 9 3" xfId="17418" xr:uid="{262B15DC-B58B-48F6-94C3-F847D8DB6BD5}"/>
    <cellStyle name="Comma 4 2 2 9 3 2" xfId="38921" xr:uid="{715D494E-BA59-44BC-9F44-977523857332}"/>
    <cellStyle name="Comma 4 2 2 9 4" xfId="24023" xr:uid="{E633BA17-1101-4A5C-AD88-AEBD87279D7A}"/>
    <cellStyle name="Comma 4 2 2 9 5" xfId="45526" xr:uid="{BB64E866-DD1F-4F03-ACC8-61E4062C9F75}"/>
    <cellStyle name="Comma 4 2 3" xfId="145" xr:uid="{0B2F9057-E12E-4F5D-B7E7-EB4A06B9DE3E}"/>
    <cellStyle name="Comma 4 2 3 10" xfId="4682" xr:uid="{04670B72-986C-4C93-A44C-97CA10EE348E}"/>
    <cellStyle name="Comma 4 2 3 10 2" xfId="12948" xr:uid="{60ACEABD-2D70-45B7-B83F-33460C45D51B}"/>
    <cellStyle name="Comma 4 2 3 10 2 2" xfId="34451" xr:uid="{27DBB987-2B42-497D-9238-F0D419B8110C}"/>
    <cellStyle name="Comma 4 2 3 10 3" xfId="19583" xr:uid="{CA750B46-D21C-4FB0-B80B-AE592B7CE9CB}"/>
    <cellStyle name="Comma 4 2 3 10 3 2" xfId="41086" xr:uid="{1E497613-AADF-4629-B18C-970820A19F27}"/>
    <cellStyle name="Comma 4 2 3 10 4" xfId="26188" xr:uid="{282C5546-0AF9-49D1-8C7B-546B7DBCF40F}"/>
    <cellStyle name="Comma 4 2 3 10 5" xfId="47691" xr:uid="{5B9C1E12-53FA-4F22-BFB3-856C06D4D2CC}"/>
    <cellStyle name="Comma 4 2 3 11" xfId="5185" xr:uid="{07089460-3CBA-442F-8C49-8E762CB16E94}"/>
    <cellStyle name="Comma 4 2 3 11 2" xfId="13451" xr:uid="{2F1EFC99-3D76-4F83-BAFB-846771A53A2A}"/>
    <cellStyle name="Comma 4 2 3 11 2 2" xfId="34954" xr:uid="{8EBD916D-BECE-4650-8179-852F8A08C622}"/>
    <cellStyle name="Comma 4 2 3 11 3" xfId="20086" xr:uid="{FA385DFD-0C05-4177-859E-E15CE0A1EAC5}"/>
    <cellStyle name="Comma 4 2 3 11 3 2" xfId="41589" xr:uid="{8C6829CD-47A7-4164-9C95-AC24A2A26EEA}"/>
    <cellStyle name="Comma 4 2 3 11 4" xfId="26691" xr:uid="{8FC13C20-B2CB-4BDC-B6B5-929638E2F8CC}"/>
    <cellStyle name="Comma 4 2 3 11 5" xfId="48194" xr:uid="{2C20F5B9-9B7E-4D03-94BE-0BAEB8C4819B}"/>
    <cellStyle name="Comma 4 2 3 12" xfId="6826" xr:uid="{FC121E0A-11BD-4074-96C5-A00622CC1293}"/>
    <cellStyle name="Comma 4 2 3 12 2" xfId="28329" xr:uid="{4BDEF685-DE63-4079-9D91-CDB086AD5B0A}"/>
    <cellStyle name="Comma 4 2 3 13" xfId="8480" xr:uid="{5F255EF4-0B32-42FE-BF96-0DBC15B5369E}"/>
    <cellStyle name="Comma 4 2 3 13 2" xfId="29983" xr:uid="{22317B95-929B-47B9-BA40-013815380B94}"/>
    <cellStyle name="Comma 4 2 3 14" xfId="15119" xr:uid="{D336C7CB-D87B-40E0-BBA0-15353631CE54}"/>
    <cellStyle name="Comma 4 2 3 14 2" xfId="36622" xr:uid="{8435CDAC-A325-49F5-B264-16B30F563E6A}"/>
    <cellStyle name="Comma 4 2 3 15" xfId="21724" xr:uid="{5593D926-8925-444A-B850-82D47D310880}"/>
    <cellStyle name="Comma 4 2 3 16" xfId="43227" xr:uid="{8E10D01E-728B-4A20-931E-1DD210D86DE2}"/>
    <cellStyle name="Comma 4 2 3 2" xfId="477" xr:uid="{E35E03BE-7F58-4D22-871E-F7A3E0F869A6}"/>
    <cellStyle name="Comma 4 2 3 2 10" xfId="7088" xr:uid="{5416370D-0FB8-4D6E-B027-2F95094D0BD0}"/>
    <cellStyle name="Comma 4 2 3 2 10 2" xfId="28591" xr:uid="{CE37E3D9-4E1A-468E-AC32-EB4E25911F0A}"/>
    <cellStyle name="Comma 4 2 3 2 11" xfId="8744" xr:uid="{B58F0118-3226-41AB-B06A-5F8B6A984C6F}"/>
    <cellStyle name="Comma 4 2 3 2 11 2" xfId="30247" xr:uid="{B6DA6D9D-4397-4FE4-A7F3-C8E454BC117C}"/>
    <cellStyle name="Comma 4 2 3 2 12" xfId="15380" xr:uid="{99BA4F1C-4C19-42A5-987B-A132D815D102}"/>
    <cellStyle name="Comma 4 2 3 2 12 2" xfId="36883" xr:uid="{70E11A47-8522-4810-B903-F804D129D1B7}"/>
    <cellStyle name="Comma 4 2 3 2 13" xfId="21985" xr:uid="{BD0EED66-5D48-45A2-B0F4-22AD741BD19C}"/>
    <cellStyle name="Comma 4 2 3 2 14" xfId="43488" xr:uid="{662F35AF-BC9D-4216-A128-650779A534BE}"/>
    <cellStyle name="Comma 4 2 3 2 2" xfId="759" xr:uid="{BD09659D-AEB9-4D41-838B-720C34069296}"/>
    <cellStyle name="Comma 4 2 3 2 2 10" xfId="15660" xr:uid="{AC504219-5F67-4F96-9E14-68C57D9C3772}"/>
    <cellStyle name="Comma 4 2 3 2 2 10 2" xfId="37163" xr:uid="{3E4D3ED5-A019-4352-829B-19BA5B7D87DC}"/>
    <cellStyle name="Comma 4 2 3 2 2 11" xfId="22265" xr:uid="{BECD8A02-6445-4DFB-9054-BD07E85F4CF5}"/>
    <cellStyle name="Comma 4 2 3 2 2 12" xfId="43768" xr:uid="{D83B943B-6AF3-4388-BC01-5F764EF82FEA}"/>
    <cellStyle name="Comma 4 2 3 2 2 2" xfId="1705" xr:uid="{1ECFFC37-466A-4AF6-86EA-7869A682E581}"/>
    <cellStyle name="Comma 4 2 3 2 2 2 2" xfId="4534" xr:uid="{CF08C6CA-E3A2-41BF-9003-89CD2D7F1272}"/>
    <cellStyle name="Comma 4 2 3 2 2 2 2 2" xfId="12800" xr:uid="{DEE1DC1F-783B-4CB4-920F-94FB26098C89}"/>
    <cellStyle name="Comma 4 2 3 2 2 2 2 2 2" xfId="34303" xr:uid="{89397336-BEA5-497E-836A-9399BF270644}"/>
    <cellStyle name="Comma 4 2 3 2 2 2 2 3" xfId="19435" xr:uid="{0A848726-539A-4A42-AA1D-CA2A295E892C}"/>
    <cellStyle name="Comma 4 2 3 2 2 2 2 3 2" xfId="40938" xr:uid="{A1EDE65D-CC46-448F-8011-D2E0CA9436B5}"/>
    <cellStyle name="Comma 4 2 3 2 2 2 2 4" xfId="26040" xr:uid="{A7901C68-EF55-4649-93DD-73388F3587D5}"/>
    <cellStyle name="Comma 4 2 3 2 2 2 2 5" xfId="47543" xr:uid="{99FBF455-6217-4D25-8B98-B7E98C86AB7D}"/>
    <cellStyle name="Comma 4 2 3 2 2 2 3" xfId="6673" xr:uid="{134D3303-4247-46B9-A167-5776A12EB6A2}"/>
    <cellStyle name="Comma 4 2 3 2 2 2 3 2" xfId="14939" xr:uid="{88D649C5-D372-418A-BD2A-15850F5B2569}"/>
    <cellStyle name="Comma 4 2 3 2 2 2 3 2 2" xfId="36442" xr:uid="{1B673FD0-4613-40D1-973F-96793BC38EEC}"/>
    <cellStyle name="Comma 4 2 3 2 2 2 3 3" xfId="21574" xr:uid="{539725D1-03F1-40A9-81FF-BD73B9348338}"/>
    <cellStyle name="Comma 4 2 3 2 2 2 3 3 2" xfId="43077" xr:uid="{EA3FEB00-3658-4520-B6C8-215B91D5EC52}"/>
    <cellStyle name="Comma 4 2 3 2 2 2 3 4" xfId="28179" xr:uid="{3A4E4D22-CAB6-4572-B2BA-6C4EF05D7D1E}"/>
    <cellStyle name="Comma 4 2 3 2 2 2 3 5" xfId="49682" xr:uid="{C7EDAA61-3A1D-49AA-AD15-19809FCE0FE4}"/>
    <cellStyle name="Comma 4 2 3 2 2 2 4" xfId="8314" xr:uid="{AD671746-F7E5-45C0-B870-869F5B14005B}"/>
    <cellStyle name="Comma 4 2 3 2 2 2 4 2" xfId="29817" xr:uid="{19E89E63-17B4-471A-B9B5-659AEED4263C}"/>
    <cellStyle name="Comma 4 2 3 2 2 2 5" xfId="9971" xr:uid="{D26234AA-8012-49EC-94A8-FCCBB2B28206}"/>
    <cellStyle name="Comma 4 2 3 2 2 2 5 2" xfId="31474" xr:uid="{FAFA3381-4754-449C-BF35-B956F8432643}"/>
    <cellStyle name="Comma 4 2 3 2 2 2 6" xfId="16606" xr:uid="{C562A4D4-0CA2-456C-A5A7-0C9BD6124F5A}"/>
    <cellStyle name="Comma 4 2 3 2 2 2 6 2" xfId="38109" xr:uid="{3939E671-E2BF-4772-8B39-2E6E870D22ED}"/>
    <cellStyle name="Comma 4 2 3 2 2 2 7" xfId="23211" xr:uid="{E84D52BE-76D8-432C-9A74-791D919014B7}"/>
    <cellStyle name="Comma 4 2 3 2 2 2 8" xfId="44714" xr:uid="{D0F59D44-6105-4A5B-BABF-640D62D4062C}"/>
    <cellStyle name="Comma 4 2 3 2 2 3" xfId="2392" xr:uid="{C174872D-6653-4182-B859-6497FDE5A79F}"/>
    <cellStyle name="Comma 4 2 3 2 2 3 2" xfId="10658" xr:uid="{231A2500-5DEB-40B2-B93A-7979FDEC9F11}"/>
    <cellStyle name="Comma 4 2 3 2 2 3 2 2" xfId="32161" xr:uid="{EBB7FBF1-31DA-4C9D-8E18-29068B42092C}"/>
    <cellStyle name="Comma 4 2 3 2 2 3 3" xfId="17293" xr:uid="{57AD2267-1A11-4CAC-822D-58040B3ED4C5}"/>
    <cellStyle name="Comma 4 2 3 2 2 3 3 2" xfId="38796" xr:uid="{F4EF4376-12B9-4E3D-A18F-79FD6B75CEC2}"/>
    <cellStyle name="Comma 4 2 3 2 2 3 4" xfId="23898" xr:uid="{9789EDD0-80EC-4131-A717-14A18BF3543D}"/>
    <cellStyle name="Comma 4 2 3 2 2 3 5" xfId="45401" xr:uid="{27F3979A-69EF-4E24-ACBA-2DB80ECAF398}"/>
    <cellStyle name="Comma 4 2 3 2 2 4" xfId="2909" xr:uid="{2D962566-358E-4A28-82C7-CD11FE71A0E0}"/>
    <cellStyle name="Comma 4 2 3 2 2 4 2" xfId="11175" xr:uid="{AAACE7B1-CFB4-42A2-90D6-F16F1E7F19EC}"/>
    <cellStyle name="Comma 4 2 3 2 2 4 2 2" xfId="32678" xr:uid="{30DAA20D-A09C-45D4-96DA-6DC9C590A4A8}"/>
    <cellStyle name="Comma 4 2 3 2 2 4 3" xfId="17810" xr:uid="{7E94B213-80B8-49F5-80D8-AA3A9F1E8C3F}"/>
    <cellStyle name="Comma 4 2 3 2 2 4 3 2" xfId="39313" xr:uid="{7F3FA881-CE8B-42E3-9E68-3163C2372E31}"/>
    <cellStyle name="Comma 4 2 3 2 2 4 4" xfId="24415" xr:uid="{7D543A68-DE40-45A4-A417-15BF0E7C2B56}"/>
    <cellStyle name="Comma 4 2 3 2 2 4 5" xfId="45918" xr:uid="{54F165B0-687E-463F-B817-288DE5AE7480}"/>
    <cellStyle name="Comma 4 2 3 2 2 5" xfId="3588" xr:uid="{56D1BCA7-1B1F-4D0E-B19A-C7FA523A3C4E}"/>
    <cellStyle name="Comma 4 2 3 2 2 5 2" xfId="11854" xr:uid="{E0AC3E2F-0B82-4E56-B28B-9796F4298CF5}"/>
    <cellStyle name="Comma 4 2 3 2 2 5 2 2" xfId="33357" xr:uid="{E031C839-65E6-4A30-822C-1FD0B6149F9A}"/>
    <cellStyle name="Comma 4 2 3 2 2 5 3" xfId="18489" xr:uid="{50A4ED7B-84C3-4242-8008-006CA0368989}"/>
    <cellStyle name="Comma 4 2 3 2 2 5 3 2" xfId="39992" xr:uid="{04DE1B8F-185E-4603-A5D8-FEED7A3E4D8E}"/>
    <cellStyle name="Comma 4 2 3 2 2 5 4" xfId="25094" xr:uid="{2E8F5C20-456B-4D0E-9316-38ED4F6D9041}"/>
    <cellStyle name="Comma 4 2 3 2 2 5 5" xfId="46597" xr:uid="{8FC04620-2489-4D01-B2D8-BBAD4623D71B}"/>
    <cellStyle name="Comma 4 2 3 2 2 6" xfId="5053" xr:uid="{3D83A0FD-CB28-4B7F-98FE-93037F11F7D2}"/>
    <cellStyle name="Comma 4 2 3 2 2 6 2" xfId="13319" xr:uid="{B48DAF19-9823-41DD-B513-9D42266FA1B8}"/>
    <cellStyle name="Comma 4 2 3 2 2 6 2 2" xfId="34822" xr:uid="{F4FFB67B-28D6-4ACE-A722-CF18C7230A31}"/>
    <cellStyle name="Comma 4 2 3 2 2 6 3" xfId="19954" xr:uid="{23228EC5-E5E9-4F71-B102-2313C9911118}"/>
    <cellStyle name="Comma 4 2 3 2 2 6 3 2" xfId="41457" xr:uid="{F3FD87A4-E782-42D0-AA48-D254EDFC2BB1}"/>
    <cellStyle name="Comma 4 2 3 2 2 6 4" xfId="26559" xr:uid="{C76756A7-F7B6-4174-AF6F-2278780052C9}"/>
    <cellStyle name="Comma 4 2 3 2 2 6 5" xfId="48062" xr:uid="{4FC94EE8-3A55-48C7-8A65-34DA93666C59}"/>
    <cellStyle name="Comma 4 2 3 2 2 7" xfId="5727" xr:uid="{0D0C90B9-1405-4FBE-8696-1232EAD523B3}"/>
    <cellStyle name="Comma 4 2 3 2 2 7 2" xfId="13993" xr:uid="{A68898C1-4C50-4348-BDAA-7D334FAEB5D5}"/>
    <cellStyle name="Comma 4 2 3 2 2 7 2 2" xfId="35496" xr:uid="{AD9BAFDD-4591-4429-8E20-8EF6F7028DB5}"/>
    <cellStyle name="Comma 4 2 3 2 2 7 3" xfId="20628" xr:uid="{0708711E-10F9-4D4B-9517-A769226EFBF5}"/>
    <cellStyle name="Comma 4 2 3 2 2 7 3 2" xfId="42131" xr:uid="{D47A48B1-059D-43C4-BE69-B956AE44B05D}"/>
    <cellStyle name="Comma 4 2 3 2 2 7 4" xfId="27233" xr:uid="{DDC5D88C-8206-4A21-95FB-81B93AACEF67}"/>
    <cellStyle name="Comma 4 2 3 2 2 7 5" xfId="48736" xr:uid="{F41EF36B-5806-42EE-8D77-0AD122EAFDD1}"/>
    <cellStyle name="Comma 4 2 3 2 2 8" xfId="7368" xr:uid="{73F129EE-EE19-4FBA-8DA8-BF119E223480}"/>
    <cellStyle name="Comma 4 2 3 2 2 8 2" xfId="28871" xr:uid="{44E9FD5E-1247-478C-8CCA-B979F61DC73B}"/>
    <cellStyle name="Comma 4 2 3 2 2 9" xfId="9025" xr:uid="{3DA7FA88-C782-4CE1-8F76-E657831EA709}"/>
    <cellStyle name="Comma 4 2 3 2 2 9 2" xfId="30528" xr:uid="{AC83447C-31AC-4331-BD15-9A22B442D528}"/>
    <cellStyle name="Comma 4 2 3 2 3" xfId="1029" xr:uid="{3E2F96C5-F10A-46CA-B207-AC6FBE9B7219}"/>
    <cellStyle name="Comma 4 2 3 2 3 2" xfId="3858" xr:uid="{CABBBC57-C3F0-4193-880B-054C01E6CE19}"/>
    <cellStyle name="Comma 4 2 3 2 3 2 2" xfId="12124" xr:uid="{61856237-07DA-41DA-A319-9FB29B345ABA}"/>
    <cellStyle name="Comma 4 2 3 2 3 2 2 2" xfId="33627" xr:uid="{602BC170-ED21-4611-ACE3-B7C47358C5D3}"/>
    <cellStyle name="Comma 4 2 3 2 3 2 3" xfId="18759" xr:uid="{5791B2BB-AF45-4A16-8D19-1EB4BF09B2BC}"/>
    <cellStyle name="Comma 4 2 3 2 3 2 3 2" xfId="40262" xr:uid="{D9260C63-5718-4BDE-A743-6527912FA579}"/>
    <cellStyle name="Comma 4 2 3 2 3 2 4" xfId="25364" xr:uid="{062764B6-1FB2-4409-99D9-8A71747C7144}"/>
    <cellStyle name="Comma 4 2 3 2 3 2 5" xfId="46867" xr:uid="{9F091E13-C417-4D59-88CC-38CAA777578B}"/>
    <cellStyle name="Comma 4 2 3 2 3 3" xfId="5997" xr:uid="{E48E354C-494F-4E85-9AF3-D2C67E78CF50}"/>
    <cellStyle name="Comma 4 2 3 2 3 3 2" xfId="14263" xr:uid="{F81E9F31-F745-45DC-937C-0FA66C59319D}"/>
    <cellStyle name="Comma 4 2 3 2 3 3 2 2" xfId="35766" xr:uid="{6FC06797-665A-4FDF-A79D-65676789D678}"/>
    <cellStyle name="Comma 4 2 3 2 3 3 3" xfId="20898" xr:uid="{EE8E056B-AA0B-4C90-BDF5-598B69AD6D42}"/>
    <cellStyle name="Comma 4 2 3 2 3 3 3 2" xfId="42401" xr:uid="{35F495B9-B3AB-4ED4-A177-A7237AC65180}"/>
    <cellStyle name="Comma 4 2 3 2 3 3 4" xfId="27503" xr:uid="{C598FD06-C6A2-47F3-AA5F-4ABDCE6A3403}"/>
    <cellStyle name="Comma 4 2 3 2 3 3 5" xfId="49006" xr:uid="{66B4767E-8799-4DFD-9745-A8830EA73053}"/>
    <cellStyle name="Comma 4 2 3 2 3 4" xfId="7638" xr:uid="{AD8A5A8B-F5AD-416B-857C-F1BDF9F55366}"/>
    <cellStyle name="Comma 4 2 3 2 3 4 2" xfId="29141" xr:uid="{A72E14FA-FBF3-4C78-97CD-8AE3B7621182}"/>
    <cellStyle name="Comma 4 2 3 2 3 5" xfId="9295" xr:uid="{5FDF9D0D-8058-49B6-A6A6-C4DC59EE7633}"/>
    <cellStyle name="Comma 4 2 3 2 3 5 2" xfId="30798" xr:uid="{CE72333E-EF52-4CC6-8E4B-EDE0F88BF222}"/>
    <cellStyle name="Comma 4 2 3 2 3 6" xfId="15930" xr:uid="{3A850EBA-4356-4BB6-BF2C-DF4A41FBE7BC}"/>
    <cellStyle name="Comma 4 2 3 2 3 6 2" xfId="37433" xr:uid="{973DB280-8D92-4714-A88E-5236361C1BA8}"/>
    <cellStyle name="Comma 4 2 3 2 3 7" xfId="22535" xr:uid="{44884F3B-956B-4753-9901-EC6595E3110D}"/>
    <cellStyle name="Comma 4 2 3 2 3 8" xfId="44038" xr:uid="{7544A4AC-92F7-42AE-999F-DA9796849B89}"/>
    <cellStyle name="Comma 4 2 3 2 4" xfId="1425" xr:uid="{F8AA95F7-D9FD-4E28-A144-2633B9BB3C75}"/>
    <cellStyle name="Comma 4 2 3 2 4 2" xfId="4254" xr:uid="{2521BC17-F49D-4E22-92D9-C859B517E8C8}"/>
    <cellStyle name="Comma 4 2 3 2 4 2 2" xfId="12520" xr:uid="{656A699E-9396-4178-9B57-052595941475}"/>
    <cellStyle name="Comma 4 2 3 2 4 2 2 2" xfId="34023" xr:uid="{D3412588-5712-40C0-B031-DEFCB9E20D6A}"/>
    <cellStyle name="Comma 4 2 3 2 4 2 3" xfId="19155" xr:uid="{FD541F7B-C08D-4E5C-8D3D-78189240749F}"/>
    <cellStyle name="Comma 4 2 3 2 4 2 3 2" xfId="40658" xr:uid="{54070A15-620A-4DF1-A305-EFDD4CF5A83F}"/>
    <cellStyle name="Comma 4 2 3 2 4 2 4" xfId="25760" xr:uid="{69901EED-1421-434B-BB5B-35EBF04DFDC8}"/>
    <cellStyle name="Comma 4 2 3 2 4 2 5" xfId="47263" xr:uid="{A8FBB032-F9DD-4B74-A013-EE20E3DF6FC5}"/>
    <cellStyle name="Comma 4 2 3 2 4 3" xfId="6393" xr:uid="{8CCF72F2-90E1-4280-8315-F5362D112A67}"/>
    <cellStyle name="Comma 4 2 3 2 4 3 2" xfId="14659" xr:uid="{E51B2199-3315-47E5-BA26-AB48ED0A782D}"/>
    <cellStyle name="Comma 4 2 3 2 4 3 2 2" xfId="36162" xr:uid="{D644F32A-4C65-490B-9C4C-86131AFD50DC}"/>
    <cellStyle name="Comma 4 2 3 2 4 3 3" xfId="21294" xr:uid="{201DB37C-E404-4D2A-8B2D-D6216CA1B836}"/>
    <cellStyle name="Comma 4 2 3 2 4 3 3 2" xfId="42797" xr:uid="{E711E05B-5109-4A1F-B631-6E7566712BE6}"/>
    <cellStyle name="Comma 4 2 3 2 4 3 4" xfId="27899" xr:uid="{FB9F550A-CAE8-4D70-84EB-2FA2F8A1E815}"/>
    <cellStyle name="Comma 4 2 3 2 4 3 5" xfId="49402" xr:uid="{9308EF57-7421-44D3-952B-E22B840982A9}"/>
    <cellStyle name="Comma 4 2 3 2 4 4" xfId="8034" xr:uid="{7F7677E4-8AAA-48DA-99CA-2AFFA10F3089}"/>
    <cellStyle name="Comma 4 2 3 2 4 4 2" xfId="29537" xr:uid="{2EB7D313-2B06-4383-92D9-29BBAA912B4B}"/>
    <cellStyle name="Comma 4 2 3 2 4 5" xfId="9691" xr:uid="{CE0B3681-C168-4B16-B6B9-6281CCD178E3}"/>
    <cellStyle name="Comma 4 2 3 2 4 5 2" xfId="31194" xr:uid="{F466F26D-9F2B-45FC-8C3F-6CE77F5F222F}"/>
    <cellStyle name="Comma 4 2 3 2 4 6" xfId="16326" xr:uid="{13B5848D-8079-4BC0-9715-FE11648DD1E9}"/>
    <cellStyle name="Comma 4 2 3 2 4 6 2" xfId="37829" xr:uid="{274B1288-B8AA-41C9-8677-5A3D7F95DA73}"/>
    <cellStyle name="Comma 4 2 3 2 4 7" xfId="22931" xr:uid="{45B5392F-63F5-4DF3-B2EA-4C15338B2D33}"/>
    <cellStyle name="Comma 4 2 3 2 4 8" xfId="44434" xr:uid="{FF64D6DB-B3E1-4D5C-889C-8F0EA94300B4}"/>
    <cellStyle name="Comma 4 2 3 2 5" xfId="2112" xr:uid="{10F9B199-788B-4FF1-B544-9DD28D6BC597}"/>
    <cellStyle name="Comma 4 2 3 2 5 2" xfId="10378" xr:uid="{93158494-08DD-45A9-8ABC-35FD9CE34985}"/>
    <cellStyle name="Comma 4 2 3 2 5 2 2" xfId="31881" xr:uid="{82563C7A-7512-4AFC-B803-4B71814E635C}"/>
    <cellStyle name="Comma 4 2 3 2 5 3" xfId="17013" xr:uid="{81450234-5314-46BB-94E1-6E0A1C76F0D4}"/>
    <cellStyle name="Comma 4 2 3 2 5 3 2" xfId="38516" xr:uid="{4F9EE1CD-2450-459E-A2F7-9B2EF3F79181}"/>
    <cellStyle name="Comma 4 2 3 2 5 4" xfId="23618" xr:uid="{5D6224AA-C303-4140-BD38-ACCEC458758A}"/>
    <cellStyle name="Comma 4 2 3 2 5 5" xfId="45121" xr:uid="{06BB3E7E-AC9F-4180-BF2F-5C6510A93221}"/>
    <cellStyle name="Comma 4 2 3 2 6" xfId="2660" xr:uid="{88FC800E-CCB9-48B7-85D9-0A2D9AEF807D}"/>
    <cellStyle name="Comma 4 2 3 2 6 2" xfId="10926" xr:uid="{076614FB-032B-4863-81FF-151AE5D63E04}"/>
    <cellStyle name="Comma 4 2 3 2 6 2 2" xfId="32429" xr:uid="{ED8A0987-FF8D-40AA-AA82-0E02149FEB92}"/>
    <cellStyle name="Comma 4 2 3 2 6 3" xfId="17561" xr:uid="{FEA2292E-5138-4846-95FB-0F7FA2A998EC}"/>
    <cellStyle name="Comma 4 2 3 2 6 3 2" xfId="39064" xr:uid="{798C8B2D-D5FD-4FC0-8E51-DF62A34BFC8A}"/>
    <cellStyle name="Comma 4 2 3 2 6 4" xfId="24166" xr:uid="{1A8788E3-1F4C-419F-9AD8-2213B264BE2A}"/>
    <cellStyle name="Comma 4 2 3 2 6 5" xfId="45669" xr:uid="{B0453950-6D42-4111-8DDC-40D82B68EE3D}"/>
    <cellStyle name="Comma 4 2 3 2 7" xfId="3308" xr:uid="{0D7F1D3E-7571-4A86-83E9-66FECBE07FE9}"/>
    <cellStyle name="Comma 4 2 3 2 7 2" xfId="11574" xr:uid="{FA3C6549-11DD-485A-8ADC-C8596041D3B8}"/>
    <cellStyle name="Comma 4 2 3 2 7 2 2" xfId="33077" xr:uid="{ADA4B878-6E35-4583-9AA0-4C610023F34C}"/>
    <cellStyle name="Comma 4 2 3 2 7 3" xfId="18209" xr:uid="{2F80541D-B170-43F8-A29F-5B53D6C234F1}"/>
    <cellStyle name="Comma 4 2 3 2 7 3 2" xfId="39712" xr:uid="{B0569A6C-9BA2-4403-B8E6-60DFCA274FAA}"/>
    <cellStyle name="Comma 4 2 3 2 7 4" xfId="24814" xr:uid="{5245FDE1-4102-468B-8EA3-D59FA8E95BFE}"/>
    <cellStyle name="Comma 4 2 3 2 7 5" xfId="46317" xr:uid="{058A6282-8FCB-41BA-ACB7-988D76C6B913}"/>
    <cellStyle name="Comma 4 2 3 2 8" xfId="4804" xr:uid="{9C8597C4-95B7-4449-848F-158E1D532849}"/>
    <cellStyle name="Comma 4 2 3 2 8 2" xfId="13070" xr:uid="{AC80A9AB-01C3-434E-8567-2265604677A3}"/>
    <cellStyle name="Comma 4 2 3 2 8 2 2" xfId="34573" xr:uid="{CD4A8EE9-8FFC-4618-82F6-A3CD1DAC709C}"/>
    <cellStyle name="Comma 4 2 3 2 8 3" xfId="19705" xr:uid="{31C291BC-33BB-4E42-A691-11FDA5D91126}"/>
    <cellStyle name="Comma 4 2 3 2 8 3 2" xfId="41208" xr:uid="{F94BBE43-ACD0-4270-9232-61FF4FEB5925}"/>
    <cellStyle name="Comma 4 2 3 2 8 4" xfId="26310" xr:uid="{A67A8B6F-5DA2-47AC-8F70-04766AB005E0}"/>
    <cellStyle name="Comma 4 2 3 2 8 5" xfId="47813" xr:uid="{2F69EE05-68EC-4DD3-AD02-755677A83D6E}"/>
    <cellStyle name="Comma 4 2 3 2 9" xfId="5447" xr:uid="{D35FD417-28FB-4E1C-8FEF-88D4D0435F2B}"/>
    <cellStyle name="Comma 4 2 3 2 9 2" xfId="13713" xr:uid="{4E580BB7-3819-4783-BDA6-4E4432515293}"/>
    <cellStyle name="Comma 4 2 3 2 9 2 2" xfId="35216" xr:uid="{38C5C689-7BD2-4A7D-9E2E-575E386DFEB8}"/>
    <cellStyle name="Comma 4 2 3 2 9 3" xfId="20348" xr:uid="{6431B540-4D01-4983-ABCF-C08727C1CB04}"/>
    <cellStyle name="Comma 4 2 3 2 9 3 2" xfId="41851" xr:uid="{DA280D19-9F46-43EE-9880-A0EFCA4CDB6F}"/>
    <cellStyle name="Comma 4 2 3 2 9 4" xfId="26953" xr:uid="{510BEEFB-74CE-43F2-BDB5-EE1F905B29C6}"/>
    <cellStyle name="Comma 4 2 3 2 9 5" xfId="48456" xr:uid="{5E1FBC53-102D-41AC-98E0-B8F300CB3B0F}"/>
    <cellStyle name="Comma 4 2 3 3" xfId="350" xr:uid="{F5D9493F-4DE3-4D2A-A73E-68FA00681891}"/>
    <cellStyle name="Comma 4 2 3 3 10" xfId="15253" xr:uid="{DF3D0C93-B233-4AEC-AB15-27C9FB681D1F}"/>
    <cellStyle name="Comma 4 2 3 3 10 2" xfId="36756" xr:uid="{2A56EC62-B6EA-43A5-A132-018D34B6AC1F}"/>
    <cellStyle name="Comma 4 2 3 3 11" xfId="21858" xr:uid="{BD21E82D-E9A4-40EF-B48C-130AF52156B6}"/>
    <cellStyle name="Comma 4 2 3 3 12" xfId="43361" xr:uid="{DA11F9F1-5449-4651-A126-DF06BCC0D671}"/>
    <cellStyle name="Comma 4 2 3 3 2" xfId="1298" xr:uid="{41C29A31-649F-4560-87F5-B2020B0584A6}"/>
    <cellStyle name="Comma 4 2 3 3 2 2" xfId="4127" xr:uid="{49D461FC-E951-4560-A340-D3060B69507D}"/>
    <cellStyle name="Comma 4 2 3 3 2 2 2" xfId="12393" xr:uid="{4D13CB68-6A61-4083-823C-0486EBC3C750}"/>
    <cellStyle name="Comma 4 2 3 3 2 2 2 2" xfId="33896" xr:uid="{5B7E367C-4B91-4CB9-8366-8313194D3A64}"/>
    <cellStyle name="Comma 4 2 3 3 2 2 3" xfId="19028" xr:uid="{210DB4F1-7DFE-4391-A20D-0947C755EEFC}"/>
    <cellStyle name="Comma 4 2 3 3 2 2 3 2" xfId="40531" xr:uid="{CE486EB0-0DA3-40CE-8916-D7FCDE68BF4B}"/>
    <cellStyle name="Comma 4 2 3 3 2 2 4" xfId="25633" xr:uid="{D53DC42F-7E9D-4268-8B6C-D03C6A19E873}"/>
    <cellStyle name="Comma 4 2 3 3 2 2 5" xfId="47136" xr:uid="{FC53D88E-01E1-4A69-8F14-B9B7A6499F14}"/>
    <cellStyle name="Comma 4 2 3 3 2 3" xfId="6266" xr:uid="{59A62C7D-3942-4A92-96A0-EDDFABF10C16}"/>
    <cellStyle name="Comma 4 2 3 3 2 3 2" xfId="14532" xr:uid="{3131A170-A129-49CB-A4E9-769FC4CAD9B3}"/>
    <cellStyle name="Comma 4 2 3 3 2 3 2 2" xfId="36035" xr:uid="{4E93CD44-09B0-442E-9646-6AD8F9969D8D}"/>
    <cellStyle name="Comma 4 2 3 3 2 3 3" xfId="21167" xr:uid="{E7111D46-A903-4593-B872-58E2FC174290}"/>
    <cellStyle name="Comma 4 2 3 3 2 3 3 2" xfId="42670" xr:uid="{4D9F465D-5A23-48BE-A847-A385F0B55F56}"/>
    <cellStyle name="Comma 4 2 3 3 2 3 4" xfId="27772" xr:uid="{7C8A793E-0498-4932-9A45-7138B748B3D9}"/>
    <cellStyle name="Comma 4 2 3 3 2 3 5" xfId="49275" xr:uid="{0CA2F6C2-B324-4829-9F6C-3164FB62255A}"/>
    <cellStyle name="Comma 4 2 3 3 2 4" xfId="7907" xr:uid="{4CA12A25-5400-490B-A9D1-BB59192B3F7C}"/>
    <cellStyle name="Comma 4 2 3 3 2 4 2" xfId="29410" xr:uid="{847293E6-1062-4E00-9EAD-F600D079DED4}"/>
    <cellStyle name="Comma 4 2 3 3 2 5" xfId="9564" xr:uid="{612F44E3-0901-4384-801A-AE12D1EDD539}"/>
    <cellStyle name="Comma 4 2 3 3 2 5 2" xfId="31067" xr:uid="{05C8DEF6-AB1B-4DA8-A205-C9078D50D39E}"/>
    <cellStyle name="Comma 4 2 3 3 2 6" xfId="16199" xr:uid="{49591D66-2AC6-4C88-8503-C542D910D6F5}"/>
    <cellStyle name="Comma 4 2 3 3 2 6 2" xfId="37702" xr:uid="{12236C1E-FBB0-4210-BD90-3A45789D041C}"/>
    <cellStyle name="Comma 4 2 3 3 2 7" xfId="22804" xr:uid="{5F88BE8B-E25A-49A9-8D0D-53F8BC9F32E5}"/>
    <cellStyle name="Comma 4 2 3 3 2 8" xfId="44307" xr:uid="{9625AE12-C54D-4FE0-9EBB-D95B1D00450C}"/>
    <cellStyle name="Comma 4 2 3 3 3" xfId="1985" xr:uid="{3FCFFC5B-A2B8-4C2F-8150-E2AFE7F19718}"/>
    <cellStyle name="Comma 4 2 3 3 3 2" xfId="10251" xr:uid="{10184325-0965-4002-81FB-60DF3D1E2650}"/>
    <cellStyle name="Comma 4 2 3 3 3 2 2" xfId="31754" xr:uid="{E3C0713B-0ABC-4B0D-862F-BD53DCD6BF67}"/>
    <cellStyle name="Comma 4 2 3 3 3 3" xfId="16886" xr:uid="{5ACFCAA3-5454-4E85-B86C-1FCEB3386062}"/>
    <cellStyle name="Comma 4 2 3 3 3 3 2" xfId="38389" xr:uid="{81BA054D-C9C7-48AC-AC83-5EBFDBA5AF6C}"/>
    <cellStyle name="Comma 4 2 3 3 3 4" xfId="23491" xr:uid="{CB05AD50-6580-4677-A8DC-5B852149426F}"/>
    <cellStyle name="Comma 4 2 3 3 3 5" xfId="44994" xr:uid="{E0C91081-219F-4351-8F91-B7581FD5BBE4}"/>
    <cellStyle name="Comma 4 2 3 3 4" xfId="2784" xr:uid="{7D1A375B-B2FB-4F36-9CE3-ECCB312D149F}"/>
    <cellStyle name="Comma 4 2 3 3 4 2" xfId="11050" xr:uid="{D9883934-BF0B-41E4-BDA7-3810AD5643AA}"/>
    <cellStyle name="Comma 4 2 3 3 4 2 2" xfId="32553" xr:uid="{CDE948BB-B3F5-478C-8AEB-D73F4E5F779F}"/>
    <cellStyle name="Comma 4 2 3 3 4 3" xfId="17685" xr:uid="{CD299A9D-6F1E-479E-9102-B735991F23C1}"/>
    <cellStyle name="Comma 4 2 3 3 4 3 2" xfId="39188" xr:uid="{E096E697-BA96-43BF-9285-53E0F0341231}"/>
    <cellStyle name="Comma 4 2 3 3 4 4" xfId="24290" xr:uid="{16128B23-D3D4-47E2-B038-A78498A6EA9F}"/>
    <cellStyle name="Comma 4 2 3 3 4 5" xfId="45793" xr:uid="{8902632D-A6F5-4ADF-A1B7-F29E5380AE40}"/>
    <cellStyle name="Comma 4 2 3 3 5" xfId="3181" xr:uid="{291415D1-BD33-47BC-AE45-7E0105A55AEE}"/>
    <cellStyle name="Comma 4 2 3 3 5 2" xfId="11447" xr:uid="{8B884D94-D8DE-4506-BD37-7BBBA80097D8}"/>
    <cellStyle name="Comma 4 2 3 3 5 2 2" xfId="32950" xr:uid="{6707551C-ABA7-4CC5-AD78-1EBE3D538CE5}"/>
    <cellStyle name="Comma 4 2 3 3 5 3" xfId="18082" xr:uid="{6DC540C7-02BA-4C2B-9331-E4DEF0D723AB}"/>
    <cellStyle name="Comma 4 2 3 3 5 3 2" xfId="39585" xr:uid="{20D44F81-7D8C-4F8F-80FB-2B23F108BE63}"/>
    <cellStyle name="Comma 4 2 3 3 5 4" xfId="24687" xr:uid="{9904AA6B-3E16-4822-8BB1-938F52D01A46}"/>
    <cellStyle name="Comma 4 2 3 3 5 5" xfId="46190" xr:uid="{248D9127-D09C-4CBC-A9A3-9719FD367CBE}"/>
    <cellStyle name="Comma 4 2 3 3 6" xfId="4928" xr:uid="{2B7C8BBF-E981-4106-AA6C-D489B8FABB6A}"/>
    <cellStyle name="Comma 4 2 3 3 6 2" xfId="13194" xr:uid="{6EE2ACEC-0A5C-433E-9E91-2F2D961C7AE8}"/>
    <cellStyle name="Comma 4 2 3 3 6 2 2" xfId="34697" xr:uid="{87C3D081-4151-4CB1-99D9-0CD916973C87}"/>
    <cellStyle name="Comma 4 2 3 3 6 3" xfId="19829" xr:uid="{AC694D0D-83D0-4B6A-8BD0-9093D6559472}"/>
    <cellStyle name="Comma 4 2 3 3 6 3 2" xfId="41332" xr:uid="{A18CF80C-D250-4248-AB7E-317D45742FB6}"/>
    <cellStyle name="Comma 4 2 3 3 6 4" xfId="26434" xr:uid="{02513F9D-B93B-49E7-9519-6439EDE29C9E}"/>
    <cellStyle name="Comma 4 2 3 3 6 5" xfId="47937" xr:uid="{FDD07C9E-771A-40DE-8095-AF1B68D278A7}"/>
    <cellStyle name="Comma 4 2 3 3 7" xfId="5320" xr:uid="{8EE75582-7525-4E10-818A-F5A2FD3952EC}"/>
    <cellStyle name="Comma 4 2 3 3 7 2" xfId="13586" xr:uid="{DF1B3350-635E-4171-9D55-73B363EB8288}"/>
    <cellStyle name="Comma 4 2 3 3 7 2 2" xfId="35089" xr:uid="{B09134EE-BD81-44A3-83F4-9ABD8104A6F5}"/>
    <cellStyle name="Comma 4 2 3 3 7 3" xfId="20221" xr:uid="{41E08CF9-8C58-40B4-A8A9-0C757D3C191E}"/>
    <cellStyle name="Comma 4 2 3 3 7 3 2" xfId="41724" xr:uid="{9B99FC1C-7BC3-4D08-8099-5C862D0D19BA}"/>
    <cellStyle name="Comma 4 2 3 3 7 4" xfId="26826" xr:uid="{2F4789BA-0B7A-45C3-A508-007757DEB436}"/>
    <cellStyle name="Comma 4 2 3 3 7 5" xfId="48329" xr:uid="{18028E12-2AA9-47F3-953B-7DBD2244CE44}"/>
    <cellStyle name="Comma 4 2 3 3 8" xfId="6961" xr:uid="{FCA15452-B3B1-4ABF-8210-E684E30CEB01}"/>
    <cellStyle name="Comma 4 2 3 3 8 2" xfId="28464" xr:uid="{A9635D6A-84BE-4C5C-B116-6B5E200DF849}"/>
    <cellStyle name="Comma 4 2 3 3 9" xfId="8617" xr:uid="{D3D19448-D01A-4115-8C72-8F882D9305F8}"/>
    <cellStyle name="Comma 4 2 3 3 9 2" xfId="30120" xr:uid="{2B6C6ED6-BB56-409D-BACE-14B8E56A8F95}"/>
    <cellStyle name="Comma 4 2 3 4" xfId="634" xr:uid="{0697E689-C669-4740-BA26-50FC0D7C05EE}"/>
    <cellStyle name="Comma 4 2 3 4 10" xfId="43643" xr:uid="{DD2B8420-579D-4A99-B137-1EEC5AFD8382}"/>
    <cellStyle name="Comma 4 2 3 4 2" xfId="1580" xr:uid="{130F3FBE-2B8D-4427-B70D-E8764EC225A8}"/>
    <cellStyle name="Comma 4 2 3 4 2 2" xfId="4409" xr:uid="{5A9CE45C-D448-4C93-B4B4-6029C18541E8}"/>
    <cellStyle name="Comma 4 2 3 4 2 2 2" xfId="12675" xr:uid="{4CCBE731-157F-4A71-AE56-9D06F26BAFB5}"/>
    <cellStyle name="Comma 4 2 3 4 2 2 2 2" xfId="34178" xr:uid="{972255EB-6009-4BDB-B73D-F46EA8F8414D}"/>
    <cellStyle name="Comma 4 2 3 4 2 2 3" xfId="19310" xr:uid="{FFC17E22-13CB-4659-9FBB-3F2E4EC153E3}"/>
    <cellStyle name="Comma 4 2 3 4 2 2 3 2" xfId="40813" xr:uid="{A0179483-6EAF-4753-BAEE-91E458D9AC2F}"/>
    <cellStyle name="Comma 4 2 3 4 2 2 4" xfId="25915" xr:uid="{B09930BA-1FB0-4E5D-836D-E85245301FA1}"/>
    <cellStyle name="Comma 4 2 3 4 2 2 5" xfId="47418" xr:uid="{CDCB77F1-F64E-472C-9E52-F7A85A52D33A}"/>
    <cellStyle name="Comma 4 2 3 4 2 3" xfId="6548" xr:uid="{0F9CAD03-513B-4C0C-9F6B-23D09F8D3D30}"/>
    <cellStyle name="Comma 4 2 3 4 2 3 2" xfId="14814" xr:uid="{58A0F61A-A32C-4EE0-8E70-E4F0DD6D80E1}"/>
    <cellStyle name="Comma 4 2 3 4 2 3 2 2" xfId="36317" xr:uid="{0DBF805F-19CC-4BFD-946F-91FEB2FE2EC1}"/>
    <cellStyle name="Comma 4 2 3 4 2 3 3" xfId="21449" xr:uid="{A72F74D8-7B60-48A5-90D4-B9C51EB58000}"/>
    <cellStyle name="Comma 4 2 3 4 2 3 3 2" xfId="42952" xr:uid="{B8DCAC06-102B-469F-98B3-6552DC85B2E4}"/>
    <cellStyle name="Comma 4 2 3 4 2 3 4" xfId="28054" xr:uid="{9176088C-31A0-4D18-8A05-7B5A016A2FE0}"/>
    <cellStyle name="Comma 4 2 3 4 2 3 5" xfId="49557" xr:uid="{EFE8AACB-4A0A-4B98-B621-1D595BA1DD33}"/>
    <cellStyle name="Comma 4 2 3 4 2 4" xfId="8189" xr:uid="{0985F270-528B-459D-8FA2-0B9CCAA91D2D}"/>
    <cellStyle name="Comma 4 2 3 4 2 4 2" xfId="29692" xr:uid="{CC601C83-08B6-4CEA-B2C0-8907210E7923}"/>
    <cellStyle name="Comma 4 2 3 4 2 5" xfId="9846" xr:uid="{50632110-0577-4443-9529-8F5158939CC6}"/>
    <cellStyle name="Comma 4 2 3 4 2 5 2" xfId="31349" xr:uid="{1A23ECC4-0DA1-4CFD-AB8C-F0EE1DE0EC96}"/>
    <cellStyle name="Comma 4 2 3 4 2 6" xfId="16481" xr:uid="{7836B30C-63D2-4313-8D39-6C92B62DDD79}"/>
    <cellStyle name="Comma 4 2 3 4 2 6 2" xfId="37984" xr:uid="{BC92A0B4-7285-46E5-A57B-E6AE3EE0D574}"/>
    <cellStyle name="Comma 4 2 3 4 2 7" xfId="23086" xr:uid="{22A208DF-6594-493A-BDAE-A460A78070BE}"/>
    <cellStyle name="Comma 4 2 3 4 2 8" xfId="44589" xr:uid="{93E80FA1-46A5-4C94-8DAF-E8E713B8064A}"/>
    <cellStyle name="Comma 4 2 3 4 3" xfId="2267" xr:uid="{4E0985B0-1118-4A67-91D3-9C81DDEC01C5}"/>
    <cellStyle name="Comma 4 2 3 4 3 2" xfId="10533" xr:uid="{1F1F6DA0-075F-464A-8769-B6495516D0BF}"/>
    <cellStyle name="Comma 4 2 3 4 3 2 2" xfId="32036" xr:uid="{8B25BA77-186D-4590-9B98-2A9B5CCA721B}"/>
    <cellStyle name="Comma 4 2 3 4 3 3" xfId="17168" xr:uid="{38E27943-99DC-449D-AC4D-BAB8D6509525}"/>
    <cellStyle name="Comma 4 2 3 4 3 3 2" xfId="38671" xr:uid="{435463EE-D86C-4CF1-8190-77CC1CDFFBA7}"/>
    <cellStyle name="Comma 4 2 3 4 3 4" xfId="23773" xr:uid="{01C0156B-4B86-4B8E-A0CC-64FA5C799CD8}"/>
    <cellStyle name="Comma 4 2 3 4 3 5" xfId="45276" xr:uid="{D5BC48D8-68C5-4258-9E5D-51C68E7B815F}"/>
    <cellStyle name="Comma 4 2 3 4 4" xfId="3463" xr:uid="{BF64B42E-D900-48E6-A6C7-D97E0459D957}"/>
    <cellStyle name="Comma 4 2 3 4 4 2" xfId="11729" xr:uid="{3213EA8E-D3CC-42DD-AE95-1A02E3E94F2E}"/>
    <cellStyle name="Comma 4 2 3 4 4 2 2" xfId="33232" xr:uid="{A731AA08-74B8-4B79-8F93-F9A8685B8F44}"/>
    <cellStyle name="Comma 4 2 3 4 4 3" xfId="18364" xr:uid="{268A51FD-C113-443B-ABA7-81FDC03F944B}"/>
    <cellStyle name="Comma 4 2 3 4 4 3 2" xfId="39867" xr:uid="{E4FCF914-662A-4B6B-AAB7-7860FC584F0F}"/>
    <cellStyle name="Comma 4 2 3 4 4 4" xfId="24969" xr:uid="{D4F4D774-F6DD-420E-98DA-05115908A710}"/>
    <cellStyle name="Comma 4 2 3 4 4 5" xfId="46472" xr:uid="{81BEFA23-6D0D-4545-AB7C-9C4A8630C94E}"/>
    <cellStyle name="Comma 4 2 3 4 5" xfId="5602" xr:uid="{73E64D3B-4430-4296-95A2-B00D8473B9AA}"/>
    <cellStyle name="Comma 4 2 3 4 5 2" xfId="13868" xr:uid="{9DA17BB7-698D-44FC-A8F7-C4FCDAD4235A}"/>
    <cellStyle name="Comma 4 2 3 4 5 2 2" xfId="35371" xr:uid="{BDDDF3FF-DF58-4251-859F-56F64574E24F}"/>
    <cellStyle name="Comma 4 2 3 4 5 3" xfId="20503" xr:uid="{2F96BE2D-676F-439B-8786-2B2663FD7A60}"/>
    <cellStyle name="Comma 4 2 3 4 5 3 2" xfId="42006" xr:uid="{F0272BB4-CF10-43F0-B462-F07C896EE089}"/>
    <cellStyle name="Comma 4 2 3 4 5 4" xfId="27108" xr:uid="{653D4DB4-2B45-463C-A23E-552F5B3E9528}"/>
    <cellStyle name="Comma 4 2 3 4 5 5" xfId="48611" xr:uid="{836F6685-B2B7-4706-904A-5F9E06FE06E1}"/>
    <cellStyle name="Comma 4 2 3 4 6" xfId="7243" xr:uid="{C7BD74E5-9630-42EC-A978-81A4E4D5EAD3}"/>
    <cellStyle name="Comma 4 2 3 4 6 2" xfId="28746" xr:uid="{2CAED474-94DA-42A0-A384-1228F35849E2}"/>
    <cellStyle name="Comma 4 2 3 4 7" xfId="8900" xr:uid="{70C95C97-B75B-46C0-A8B4-EC56151E4AA5}"/>
    <cellStyle name="Comma 4 2 3 4 7 2" xfId="30403" xr:uid="{1C4BE520-575F-42D2-99BC-20D3782FC705}"/>
    <cellStyle name="Comma 4 2 3 4 8" xfId="15535" xr:uid="{054DC64B-9E52-4F1C-8C03-17CDB21858BD}"/>
    <cellStyle name="Comma 4 2 3 4 8 2" xfId="37038" xr:uid="{A7D623BA-C778-4C92-85C4-A883C9669EF2}"/>
    <cellStyle name="Comma 4 2 3 4 9" xfId="22140" xr:uid="{9E3E014C-5ECC-4845-AEAF-EE8E1067F0B9}"/>
    <cellStyle name="Comma 4 2 3 5" xfId="902" xr:uid="{75AEBE27-6ED9-42F8-88A1-3417FC30A271}"/>
    <cellStyle name="Comma 4 2 3 5 2" xfId="3731" xr:uid="{D1A637D4-D8F0-4BBA-B817-E9B530138FA5}"/>
    <cellStyle name="Comma 4 2 3 5 2 2" xfId="11997" xr:uid="{7F03A372-4CE0-48FB-9FC5-3E60D7284BE9}"/>
    <cellStyle name="Comma 4 2 3 5 2 2 2" xfId="33500" xr:uid="{5553A29E-B60C-4EB9-8092-56E3967A7606}"/>
    <cellStyle name="Comma 4 2 3 5 2 3" xfId="18632" xr:uid="{FB75FC58-B47F-4505-B8C0-B2A53FA77121}"/>
    <cellStyle name="Comma 4 2 3 5 2 3 2" xfId="40135" xr:uid="{2298879D-C8F7-48C9-92A5-0D06E7969428}"/>
    <cellStyle name="Comma 4 2 3 5 2 4" xfId="25237" xr:uid="{61DFC185-5D6E-4ACA-82EE-8203A29AC719}"/>
    <cellStyle name="Comma 4 2 3 5 2 5" xfId="46740" xr:uid="{7888B0A1-315D-4105-9191-E25923BF72A4}"/>
    <cellStyle name="Comma 4 2 3 5 3" xfId="5870" xr:uid="{B824E1D1-218E-4509-98A0-0C2240341D92}"/>
    <cellStyle name="Comma 4 2 3 5 3 2" xfId="14136" xr:uid="{DBF97477-F70E-4868-8BB0-84C2A3698537}"/>
    <cellStyle name="Comma 4 2 3 5 3 2 2" xfId="35639" xr:uid="{2D31A6F7-F40D-4F83-80C4-FCC57D8DEE9E}"/>
    <cellStyle name="Comma 4 2 3 5 3 3" xfId="20771" xr:uid="{497E88BA-05CA-4810-A232-64BE44CBC17C}"/>
    <cellStyle name="Comma 4 2 3 5 3 3 2" xfId="42274" xr:uid="{F9A23A65-12FC-46B6-9107-9B8FBA54708D}"/>
    <cellStyle name="Comma 4 2 3 5 3 4" xfId="27376" xr:uid="{8BE581A4-5401-457D-8747-E7C9E6944332}"/>
    <cellStyle name="Comma 4 2 3 5 3 5" xfId="48879" xr:uid="{E248CD53-8CB2-4279-A33E-828EF83F8349}"/>
    <cellStyle name="Comma 4 2 3 5 4" xfId="7511" xr:uid="{58D6BE7B-51B9-40CD-A41C-5DE587FF4FA6}"/>
    <cellStyle name="Comma 4 2 3 5 4 2" xfId="29014" xr:uid="{74E4E66C-C84C-4E62-96DA-9EE02AA34DFD}"/>
    <cellStyle name="Comma 4 2 3 5 5" xfId="9168" xr:uid="{1CDA91CD-7194-4A47-8E50-204AFABE0A59}"/>
    <cellStyle name="Comma 4 2 3 5 5 2" xfId="30671" xr:uid="{9A5E1DB2-8BEB-46DD-8EA4-9BFF093250A2}"/>
    <cellStyle name="Comma 4 2 3 5 6" xfId="15803" xr:uid="{D03BDE87-35B7-4DD3-8B2F-D453BA2281AE}"/>
    <cellStyle name="Comma 4 2 3 5 6 2" xfId="37306" xr:uid="{78076E87-B1E8-4D89-9CEF-B3F3581BCD95}"/>
    <cellStyle name="Comma 4 2 3 5 7" xfId="22408" xr:uid="{135074AF-4969-46AB-BECF-BA620EF846BA}"/>
    <cellStyle name="Comma 4 2 3 5 8" xfId="43911" xr:uid="{334EA017-0087-4A48-AE33-6CD76E2B707C}"/>
    <cellStyle name="Comma 4 2 3 6" xfId="1163" xr:uid="{6FCE63C0-C300-4470-984E-E2CCF51CE5FC}"/>
    <cellStyle name="Comma 4 2 3 6 2" xfId="3992" xr:uid="{EBCB02B0-17E4-48D0-8531-01ED740A8076}"/>
    <cellStyle name="Comma 4 2 3 6 2 2" xfId="12258" xr:uid="{847EE65D-81AD-4E76-B7D9-77674851F1A6}"/>
    <cellStyle name="Comma 4 2 3 6 2 2 2" xfId="33761" xr:uid="{543894C7-7F24-43D4-9BAB-AA1287934564}"/>
    <cellStyle name="Comma 4 2 3 6 2 3" xfId="18893" xr:uid="{6B9218D3-B080-4569-81F6-DEDE7CD22B32}"/>
    <cellStyle name="Comma 4 2 3 6 2 3 2" xfId="40396" xr:uid="{675BAC49-C942-4A1A-9EF2-4672DBE31173}"/>
    <cellStyle name="Comma 4 2 3 6 2 4" xfId="25498" xr:uid="{6FCAE113-710F-49AF-96F0-DF388670B3C4}"/>
    <cellStyle name="Comma 4 2 3 6 2 5" xfId="47001" xr:uid="{8D8C6C95-E4B5-4C3F-A947-B5597A3E6AAF}"/>
    <cellStyle name="Comma 4 2 3 6 3" xfId="6131" xr:uid="{C22F365A-7514-4E6A-9B99-3D7F2B2BDA47}"/>
    <cellStyle name="Comma 4 2 3 6 3 2" xfId="14397" xr:uid="{6B9B1D52-68A1-43F8-9F60-B8DEC834BCE2}"/>
    <cellStyle name="Comma 4 2 3 6 3 2 2" xfId="35900" xr:uid="{C5B7959F-482B-4105-BF39-003691574BC3}"/>
    <cellStyle name="Comma 4 2 3 6 3 3" xfId="21032" xr:uid="{B26EFBB3-F1FD-43B1-AE70-6ADFCFBA0E1D}"/>
    <cellStyle name="Comma 4 2 3 6 3 3 2" xfId="42535" xr:uid="{1A0BB3CE-E3DB-4A2C-8B5B-998ED88FC27D}"/>
    <cellStyle name="Comma 4 2 3 6 3 4" xfId="27637" xr:uid="{CC9ABAD3-4F16-4CDC-B38F-E45CD3272EE1}"/>
    <cellStyle name="Comma 4 2 3 6 3 5" xfId="49140" xr:uid="{62CB3FC5-0206-4363-A7F8-1CB6512DF42A}"/>
    <cellStyle name="Comma 4 2 3 6 4" xfId="7772" xr:uid="{B3084776-5444-47A3-9F68-7255447062EA}"/>
    <cellStyle name="Comma 4 2 3 6 4 2" xfId="29275" xr:uid="{2F95013E-80E9-427E-AC65-F7C73B44C834}"/>
    <cellStyle name="Comma 4 2 3 6 5" xfId="9429" xr:uid="{060857DA-21D6-4D5F-9815-AEC4CD2FA86E}"/>
    <cellStyle name="Comma 4 2 3 6 5 2" xfId="30932" xr:uid="{FC9323F2-2C3D-4423-8381-FD1B60E2A841}"/>
    <cellStyle name="Comma 4 2 3 6 6" xfId="16064" xr:uid="{818D9373-EA34-4C1F-A446-EE66C4BA105A}"/>
    <cellStyle name="Comma 4 2 3 6 6 2" xfId="37567" xr:uid="{43EB0590-5A45-4A0D-B7EE-7BED48D766D0}"/>
    <cellStyle name="Comma 4 2 3 6 7" xfId="22669" xr:uid="{2E543C0D-65DA-4471-B67F-80CEB72D9C53}"/>
    <cellStyle name="Comma 4 2 3 6 8" xfId="44172" xr:uid="{40C6C8EF-85DE-4122-A1C8-BB3BD82594B4}"/>
    <cellStyle name="Comma 4 2 3 7" xfId="1851" xr:uid="{F22797A4-8A10-4BDD-A255-75629C7700E3}"/>
    <cellStyle name="Comma 4 2 3 7 2" xfId="10117" xr:uid="{80F92190-C5A3-4413-AABB-39BF6E562A47}"/>
    <cellStyle name="Comma 4 2 3 7 2 2" xfId="31620" xr:uid="{3CB486B9-F2E6-4A28-A6EA-F21C04C54499}"/>
    <cellStyle name="Comma 4 2 3 7 3" xfId="16752" xr:uid="{A3482FFA-A420-43A2-9F33-020AAE1B266C}"/>
    <cellStyle name="Comma 4 2 3 7 3 2" xfId="38255" xr:uid="{BF420201-B06B-4303-B128-EC0B207AC90F}"/>
    <cellStyle name="Comma 4 2 3 7 4" xfId="23357" xr:uid="{F8BD4C28-F628-4E2E-903E-C148CDBCDB9D}"/>
    <cellStyle name="Comma 4 2 3 7 5" xfId="44860" xr:uid="{DD0584DB-20A5-4246-B35A-062F8BF5609B}"/>
    <cellStyle name="Comma 4 2 3 8" xfId="2536" xr:uid="{BD131D2B-02BF-4FA0-BDD9-EF1138C6E93E}"/>
    <cellStyle name="Comma 4 2 3 8 2" xfId="10802" xr:uid="{BA666421-5CB7-48F6-9607-2DAEEDA68047}"/>
    <cellStyle name="Comma 4 2 3 8 2 2" xfId="32305" xr:uid="{1407AD71-9153-4702-BD98-820F1C1126BA}"/>
    <cellStyle name="Comma 4 2 3 8 3" xfId="17437" xr:uid="{B6B8BE06-E86A-4C9E-8502-E035C7A27A9E}"/>
    <cellStyle name="Comma 4 2 3 8 3 2" xfId="38940" xr:uid="{50DCFA58-AD4A-441E-8A46-3D9753EB781E}"/>
    <cellStyle name="Comma 4 2 3 8 4" xfId="24042" xr:uid="{57895C09-90A8-4501-80C3-B38A3DAD712B}"/>
    <cellStyle name="Comma 4 2 3 8 5" xfId="45545" xr:uid="{92AB9868-6F44-4D99-BD02-B8A82251F479}"/>
    <cellStyle name="Comma 4 2 3 9" xfId="3047" xr:uid="{219B24E4-E2A1-4C51-AA6E-D42E848351C9}"/>
    <cellStyle name="Comma 4 2 3 9 2" xfId="11313" xr:uid="{46251615-9B16-4383-8184-AC9C9EBB58A1}"/>
    <cellStyle name="Comma 4 2 3 9 2 2" xfId="32816" xr:uid="{F33552AA-6A9E-4853-A25E-EFB78654F073}"/>
    <cellStyle name="Comma 4 2 3 9 3" xfId="17948" xr:uid="{6CCD68DF-63C4-4477-81CE-EAA2C5701710}"/>
    <cellStyle name="Comma 4 2 3 9 3 2" xfId="39451" xr:uid="{981C4B21-D457-41CD-AD4E-D0E04DCB8EEB}"/>
    <cellStyle name="Comma 4 2 3 9 4" xfId="24553" xr:uid="{BB18CF5A-F57D-4208-9C09-BA61C5954E7D}"/>
    <cellStyle name="Comma 4 2 3 9 5" xfId="46056" xr:uid="{C010ED42-F007-4310-8F70-3766D99BE24C}"/>
    <cellStyle name="Comma 4 2 4" xfId="204" xr:uid="{684FC5C1-655B-4D9F-A666-A4EF43B3CC0E}"/>
    <cellStyle name="Comma 4 2 4 10" xfId="4723" xr:uid="{FE72A132-0DA5-41D6-8042-D580C14A2DE6}"/>
    <cellStyle name="Comma 4 2 4 10 2" xfId="12989" xr:uid="{857D0017-6F11-4D89-B51B-862EC7A54F65}"/>
    <cellStyle name="Comma 4 2 4 10 2 2" xfId="34492" xr:uid="{01F3BFFE-A6C7-4348-A614-690EEF817957}"/>
    <cellStyle name="Comma 4 2 4 10 3" xfId="19624" xr:uid="{1823ABD8-00E0-484B-A5A8-3430A9C47FFE}"/>
    <cellStyle name="Comma 4 2 4 10 3 2" xfId="41127" xr:uid="{9F32C3D3-0484-451E-A363-5267FA3C6B81}"/>
    <cellStyle name="Comma 4 2 4 10 4" xfId="26229" xr:uid="{2C0138A3-8D87-4984-B52B-7D32E8E529E7}"/>
    <cellStyle name="Comma 4 2 4 10 5" xfId="47732" xr:uid="{88B81438-076A-4737-82E1-70DCDD0F2B0F}"/>
    <cellStyle name="Comma 4 2 4 11" xfId="5226" xr:uid="{47CAAF33-2175-49CA-B616-CBD962333D40}"/>
    <cellStyle name="Comma 4 2 4 11 2" xfId="13492" xr:uid="{A7DCB612-FA1B-451D-A2A9-39D5EF7170E9}"/>
    <cellStyle name="Comma 4 2 4 11 2 2" xfId="34995" xr:uid="{3859E59D-E69A-41A8-8466-88EA86FB8120}"/>
    <cellStyle name="Comma 4 2 4 11 3" xfId="20127" xr:uid="{988468A8-427E-42A3-BB0F-A907A3130D76}"/>
    <cellStyle name="Comma 4 2 4 11 3 2" xfId="41630" xr:uid="{76C42F6D-0FDB-4BB8-B22A-8788A3881166}"/>
    <cellStyle name="Comma 4 2 4 11 4" xfId="26732" xr:uid="{0E8A5CD9-A81A-437D-9422-1623941BAE03}"/>
    <cellStyle name="Comma 4 2 4 11 5" xfId="48235" xr:uid="{C5F8BCD1-C20A-4A3D-81E8-569805939848}"/>
    <cellStyle name="Comma 4 2 4 12" xfId="6867" xr:uid="{5324919B-D358-4A85-82F1-4F3D231D3229}"/>
    <cellStyle name="Comma 4 2 4 12 2" xfId="28370" xr:uid="{6CAB7B36-40D1-4024-8126-93DF1D6CD2E8}"/>
    <cellStyle name="Comma 4 2 4 13" xfId="8521" xr:uid="{AC54FF29-4653-4D7F-ACA1-E22A9673AC9B}"/>
    <cellStyle name="Comma 4 2 4 13 2" xfId="30024" xr:uid="{7F1381F4-0DEC-4B6F-9366-847465B30B98}"/>
    <cellStyle name="Comma 4 2 4 14" xfId="15160" xr:uid="{BF527B9B-340F-44E9-A537-CDCC32D864FB}"/>
    <cellStyle name="Comma 4 2 4 14 2" xfId="36663" xr:uid="{1F5EA1A8-1F3E-48B7-BF70-BED20407E506}"/>
    <cellStyle name="Comma 4 2 4 15" xfId="21765" xr:uid="{B69F2D11-7D7A-48D0-8BAB-803CC648AF99}"/>
    <cellStyle name="Comma 4 2 4 16" xfId="43268" xr:uid="{51CE07B3-3B26-45D9-84E5-C0BB796B1F6B}"/>
    <cellStyle name="Comma 4 2 4 2" xfId="519" xr:uid="{65FDA9F2-1747-4C44-8BA0-ECDC38574C94}"/>
    <cellStyle name="Comma 4 2 4 2 10" xfId="7130" xr:uid="{8BD9F399-466D-412F-87D1-5B7EB111A1D9}"/>
    <cellStyle name="Comma 4 2 4 2 10 2" xfId="28633" xr:uid="{EFBCAFC3-2AD3-440B-A62C-3F2FD5C85B73}"/>
    <cellStyle name="Comma 4 2 4 2 11" xfId="8786" xr:uid="{A0F3476A-9A74-4968-AEFC-C0EA496C47DD}"/>
    <cellStyle name="Comma 4 2 4 2 11 2" xfId="30289" xr:uid="{6D60CE52-5EEA-4719-A1F1-90F6781C7EEE}"/>
    <cellStyle name="Comma 4 2 4 2 12" xfId="15422" xr:uid="{5F2F5A5A-7145-43CA-BD68-1B3D0A35A4E7}"/>
    <cellStyle name="Comma 4 2 4 2 12 2" xfId="36925" xr:uid="{D19929FF-D517-4E1E-81BB-68B25DDD7171}"/>
    <cellStyle name="Comma 4 2 4 2 13" xfId="22027" xr:uid="{787B07FB-46DB-4A0A-A4B5-FD93FD7C6087}"/>
    <cellStyle name="Comma 4 2 4 2 14" xfId="43530" xr:uid="{D709BB77-21C6-469A-B1CA-E208A54860E9}"/>
    <cellStyle name="Comma 4 2 4 2 2" xfId="801" xr:uid="{3F718039-2F0E-4409-8994-02B3E5F8EA84}"/>
    <cellStyle name="Comma 4 2 4 2 2 10" xfId="15702" xr:uid="{2E363CC8-E4A7-409D-BB71-59E25A32994D}"/>
    <cellStyle name="Comma 4 2 4 2 2 10 2" xfId="37205" xr:uid="{964FB14D-FB2C-4CAF-8BCA-8B92CC25CF83}"/>
    <cellStyle name="Comma 4 2 4 2 2 11" xfId="22307" xr:uid="{E11FF27A-F21A-46EC-AC1A-AF5FABA00870}"/>
    <cellStyle name="Comma 4 2 4 2 2 12" xfId="43810" xr:uid="{83DE5A59-4820-4543-84AB-0CED7A40FF13}"/>
    <cellStyle name="Comma 4 2 4 2 2 2" xfId="1747" xr:uid="{92651D7E-04F0-4B7E-AAA2-3F274C0E9A95}"/>
    <cellStyle name="Comma 4 2 4 2 2 2 2" xfId="4576" xr:uid="{9D329280-40A8-4108-8D6C-97D6AFF970BE}"/>
    <cellStyle name="Comma 4 2 4 2 2 2 2 2" xfId="12842" xr:uid="{83014329-7A4C-4608-8B06-26C24B67EF74}"/>
    <cellStyle name="Comma 4 2 4 2 2 2 2 2 2" xfId="34345" xr:uid="{86D119A3-0A91-41BF-9B9A-4D72E4272F86}"/>
    <cellStyle name="Comma 4 2 4 2 2 2 2 3" xfId="19477" xr:uid="{C6F3B1CD-3E75-4C74-8E2C-E3E721117027}"/>
    <cellStyle name="Comma 4 2 4 2 2 2 2 3 2" xfId="40980" xr:uid="{60B5AADF-B5DA-4A5A-953C-75E1EB45745D}"/>
    <cellStyle name="Comma 4 2 4 2 2 2 2 4" xfId="26082" xr:uid="{7476BACC-447D-4AEB-9B57-4D04728686BA}"/>
    <cellStyle name="Comma 4 2 4 2 2 2 2 5" xfId="47585" xr:uid="{61202017-9B95-48C9-9804-004EB164E60B}"/>
    <cellStyle name="Comma 4 2 4 2 2 2 3" xfId="6715" xr:uid="{7125EC56-E866-443B-8964-252172B7B257}"/>
    <cellStyle name="Comma 4 2 4 2 2 2 3 2" xfId="14981" xr:uid="{BA2890EC-F148-415E-ACD8-173B9E096D1B}"/>
    <cellStyle name="Comma 4 2 4 2 2 2 3 2 2" xfId="36484" xr:uid="{69C94547-9B41-4DDB-A872-E0CEFCC9DD89}"/>
    <cellStyle name="Comma 4 2 4 2 2 2 3 3" xfId="21616" xr:uid="{E83DE27B-4CAB-4A81-9A29-CA4FC8475F9F}"/>
    <cellStyle name="Comma 4 2 4 2 2 2 3 3 2" xfId="43119" xr:uid="{7F0DFA58-27C2-476B-A7F8-13B4C639B947}"/>
    <cellStyle name="Comma 4 2 4 2 2 2 3 4" xfId="28221" xr:uid="{8B763768-1E3B-414B-84FF-F2F671988B3A}"/>
    <cellStyle name="Comma 4 2 4 2 2 2 3 5" xfId="49724" xr:uid="{BA14251D-C630-4F25-9F83-FA6B73E8CACC}"/>
    <cellStyle name="Comma 4 2 4 2 2 2 4" xfId="8356" xr:uid="{B102C9F3-263A-4EEE-8E9D-28426AC8B9B9}"/>
    <cellStyle name="Comma 4 2 4 2 2 2 4 2" xfId="29859" xr:uid="{A4B8F9B4-26B4-4ADB-9A7D-02AC6728ED68}"/>
    <cellStyle name="Comma 4 2 4 2 2 2 5" xfId="10013" xr:uid="{6955A12B-EA5D-4E45-887C-BBD32D5336A1}"/>
    <cellStyle name="Comma 4 2 4 2 2 2 5 2" xfId="31516" xr:uid="{53FA1A85-66BF-40C8-BC09-8E1C63CF8A1D}"/>
    <cellStyle name="Comma 4 2 4 2 2 2 6" xfId="16648" xr:uid="{9579D902-F145-4D49-8945-451082C05739}"/>
    <cellStyle name="Comma 4 2 4 2 2 2 6 2" xfId="38151" xr:uid="{CC1EE042-04A9-473D-A81D-C25490FD4239}"/>
    <cellStyle name="Comma 4 2 4 2 2 2 7" xfId="23253" xr:uid="{ECF79EF0-FE35-4244-A42E-EC789802546F}"/>
    <cellStyle name="Comma 4 2 4 2 2 2 8" xfId="44756" xr:uid="{8F898ABD-9D01-428F-9CA0-974507B71123}"/>
    <cellStyle name="Comma 4 2 4 2 2 3" xfId="2434" xr:uid="{EA2E53EC-9B55-46B0-AFCB-ED19BAF2BDCD}"/>
    <cellStyle name="Comma 4 2 4 2 2 3 2" xfId="10700" xr:uid="{B624799E-A2AC-49D9-A325-4912B4616FC0}"/>
    <cellStyle name="Comma 4 2 4 2 2 3 2 2" xfId="32203" xr:uid="{63C9522D-ADE6-4E5F-954F-CB32FAAC5BEB}"/>
    <cellStyle name="Comma 4 2 4 2 2 3 3" xfId="17335" xr:uid="{544002EB-1223-4497-9BCD-252F17376158}"/>
    <cellStyle name="Comma 4 2 4 2 2 3 3 2" xfId="38838" xr:uid="{3ACE0957-2F2D-4DF8-B0E4-F526DD4C001B}"/>
    <cellStyle name="Comma 4 2 4 2 2 3 4" xfId="23940" xr:uid="{3C9C14F7-BE2B-45DA-A55A-95FE9ABFA842}"/>
    <cellStyle name="Comma 4 2 4 2 2 3 5" xfId="45443" xr:uid="{11C2CCB2-981D-4B12-9D9B-B455D44775D4}"/>
    <cellStyle name="Comma 4 2 4 2 2 4" xfId="2951" xr:uid="{22DE87C2-5564-46D2-A954-F35B280A76DE}"/>
    <cellStyle name="Comma 4 2 4 2 2 4 2" xfId="11217" xr:uid="{B9B844F5-B233-4A24-B69B-1558CC1A8401}"/>
    <cellStyle name="Comma 4 2 4 2 2 4 2 2" xfId="32720" xr:uid="{7CAF6DCE-CE65-43E9-8137-FC3576D9D7C4}"/>
    <cellStyle name="Comma 4 2 4 2 2 4 3" xfId="17852" xr:uid="{942A5488-F13D-46E2-AA73-56DA4564D360}"/>
    <cellStyle name="Comma 4 2 4 2 2 4 3 2" xfId="39355" xr:uid="{8EFF82D1-41F1-4F47-A9FB-E8F45062FAA4}"/>
    <cellStyle name="Comma 4 2 4 2 2 4 4" xfId="24457" xr:uid="{6B27DDC0-8727-4B09-BC6B-286684466089}"/>
    <cellStyle name="Comma 4 2 4 2 2 4 5" xfId="45960" xr:uid="{73842E2B-ACFA-4137-8370-17226076EF79}"/>
    <cellStyle name="Comma 4 2 4 2 2 5" xfId="3630" xr:uid="{63491EC6-CF4E-440E-B4E3-F8FDA475FF2E}"/>
    <cellStyle name="Comma 4 2 4 2 2 5 2" xfId="11896" xr:uid="{F2988BBD-56A1-4DBE-B0FF-FBDF54985C0F}"/>
    <cellStyle name="Comma 4 2 4 2 2 5 2 2" xfId="33399" xr:uid="{47650370-B6E3-4057-8F60-746F61E3B1C4}"/>
    <cellStyle name="Comma 4 2 4 2 2 5 3" xfId="18531" xr:uid="{8E10FBE1-0DE2-4D1D-871F-BD333B9CC558}"/>
    <cellStyle name="Comma 4 2 4 2 2 5 3 2" xfId="40034" xr:uid="{F2815079-4787-4D24-9F19-1EF1E77E8B4F}"/>
    <cellStyle name="Comma 4 2 4 2 2 5 4" xfId="25136" xr:uid="{AAA550B7-5B92-4BC0-A95F-9800DCF86568}"/>
    <cellStyle name="Comma 4 2 4 2 2 5 5" xfId="46639" xr:uid="{42C0A62E-03B0-42A1-B381-331658011D9D}"/>
    <cellStyle name="Comma 4 2 4 2 2 6" xfId="5095" xr:uid="{0F2159C9-60A8-48C6-BC1C-21F76F5A8913}"/>
    <cellStyle name="Comma 4 2 4 2 2 6 2" xfId="13361" xr:uid="{E0F47ED7-8103-4A43-92E2-3BD8C693C912}"/>
    <cellStyle name="Comma 4 2 4 2 2 6 2 2" xfId="34864" xr:uid="{23AF847B-DC2B-4CAD-A25B-5CAE4AC66DD0}"/>
    <cellStyle name="Comma 4 2 4 2 2 6 3" xfId="19996" xr:uid="{F8643F61-72B6-49D1-9D97-BA5FDE0BC68F}"/>
    <cellStyle name="Comma 4 2 4 2 2 6 3 2" xfId="41499" xr:uid="{F7962377-EF20-488D-BE23-CD61772F521C}"/>
    <cellStyle name="Comma 4 2 4 2 2 6 4" xfId="26601" xr:uid="{F3DD4336-93A0-4C49-90B6-3F48A8C20D3A}"/>
    <cellStyle name="Comma 4 2 4 2 2 6 5" xfId="48104" xr:uid="{1C09A823-37A8-458B-829F-C280E0530E8E}"/>
    <cellStyle name="Comma 4 2 4 2 2 7" xfId="5769" xr:uid="{F9D53909-9F93-49DF-AB22-C7FF0E0C3F79}"/>
    <cellStyle name="Comma 4 2 4 2 2 7 2" xfId="14035" xr:uid="{939ECAD1-7501-448B-B6BC-A2821BC7F2A7}"/>
    <cellStyle name="Comma 4 2 4 2 2 7 2 2" xfId="35538" xr:uid="{92331A88-AD64-499B-B1A1-4A44B7B0AE83}"/>
    <cellStyle name="Comma 4 2 4 2 2 7 3" xfId="20670" xr:uid="{0B055F5D-14BD-4B57-AE06-CF06EA95FF05}"/>
    <cellStyle name="Comma 4 2 4 2 2 7 3 2" xfId="42173" xr:uid="{A66BFBCE-B528-48AE-ACE9-536A6C525B3A}"/>
    <cellStyle name="Comma 4 2 4 2 2 7 4" xfId="27275" xr:uid="{BCE3A9FC-36B8-488D-9504-B2423D5B0B8B}"/>
    <cellStyle name="Comma 4 2 4 2 2 7 5" xfId="48778" xr:uid="{E471FD20-FFF0-4F87-B7C6-60D0532D2F71}"/>
    <cellStyle name="Comma 4 2 4 2 2 8" xfId="7410" xr:uid="{F0C0A88C-F71A-4A57-AF9D-BF1E5CAB0AB8}"/>
    <cellStyle name="Comma 4 2 4 2 2 8 2" xfId="28913" xr:uid="{927892F5-834B-4516-BADD-B3BBE58F9A64}"/>
    <cellStyle name="Comma 4 2 4 2 2 9" xfId="9067" xr:uid="{8BB464BB-1B84-433E-B29D-B5BCE0F2358F}"/>
    <cellStyle name="Comma 4 2 4 2 2 9 2" xfId="30570" xr:uid="{C83D35B4-CE29-4CC5-9964-EA1B8352C05E}"/>
    <cellStyle name="Comma 4 2 4 2 3" xfId="1071" xr:uid="{ED47D87C-74F9-4740-B299-E9AB5FCDAF65}"/>
    <cellStyle name="Comma 4 2 4 2 3 2" xfId="3900" xr:uid="{C02C53A3-DABA-4EC2-B230-33E5F18D21FD}"/>
    <cellStyle name="Comma 4 2 4 2 3 2 2" xfId="12166" xr:uid="{4E4B2206-153D-4B99-83DF-39F1A2F41756}"/>
    <cellStyle name="Comma 4 2 4 2 3 2 2 2" xfId="33669" xr:uid="{C7D6D922-E6A2-4703-BDB3-A67CD82156A1}"/>
    <cellStyle name="Comma 4 2 4 2 3 2 3" xfId="18801" xr:uid="{700F4796-35AA-405C-8EA6-7DD086E077F0}"/>
    <cellStyle name="Comma 4 2 4 2 3 2 3 2" xfId="40304" xr:uid="{4D62BC25-4496-496A-81C6-DD5695159B97}"/>
    <cellStyle name="Comma 4 2 4 2 3 2 4" xfId="25406" xr:uid="{0F3076ED-2FA6-4392-8654-BE69E37F3B51}"/>
    <cellStyle name="Comma 4 2 4 2 3 2 5" xfId="46909" xr:uid="{D07B5408-4B8B-48F8-898B-34D0D653C280}"/>
    <cellStyle name="Comma 4 2 4 2 3 3" xfId="6039" xr:uid="{D3F81755-B706-441F-80AD-40A1F2A4C49A}"/>
    <cellStyle name="Comma 4 2 4 2 3 3 2" xfId="14305" xr:uid="{A4BF1243-5E27-4400-A63F-8BF0DE08F9C6}"/>
    <cellStyle name="Comma 4 2 4 2 3 3 2 2" xfId="35808" xr:uid="{8A354576-E824-4E3F-8587-6805D557EC41}"/>
    <cellStyle name="Comma 4 2 4 2 3 3 3" xfId="20940" xr:uid="{A242E952-831E-4812-84DA-70F2A1732EF8}"/>
    <cellStyle name="Comma 4 2 4 2 3 3 3 2" xfId="42443" xr:uid="{B249F691-F1F0-4470-87E5-E4B9B747F113}"/>
    <cellStyle name="Comma 4 2 4 2 3 3 4" xfId="27545" xr:uid="{6296C56B-6435-4A14-8652-126C6D28DD5F}"/>
    <cellStyle name="Comma 4 2 4 2 3 3 5" xfId="49048" xr:uid="{49401754-51C6-402E-84B8-A76C3C76BE25}"/>
    <cellStyle name="Comma 4 2 4 2 3 4" xfId="7680" xr:uid="{5E10C5AB-A266-410D-8FF8-3D7B9FD997DA}"/>
    <cellStyle name="Comma 4 2 4 2 3 4 2" xfId="29183" xr:uid="{11A3A8FD-B045-453A-93F2-A509562C1F9D}"/>
    <cellStyle name="Comma 4 2 4 2 3 5" xfId="9337" xr:uid="{BF0E3DA4-9943-443B-BBAF-7552252536C2}"/>
    <cellStyle name="Comma 4 2 4 2 3 5 2" xfId="30840" xr:uid="{BAD07711-4DAB-4CB7-B8F3-7D8B7A0BFCA4}"/>
    <cellStyle name="Comma 4 2 4 2 3 6" xfId="15972" xr:uid="{7668083D-139D-479A-8494-CE843D218AC5}"/>
    <cellStyle name="Comma 4 2 4 2 3 6 2" xfId="37475" xr:uid="{8257258D-2F51-447D-BF18-F8199D6B8541}"/>
    <cellStyle name="Comma 4 2 4 2 3 7" xfId="22577" xr:uid="{B0171416-C80A-4CDA-B2C5-60874E9C0812}"/>
    <cellStyle name="Comma 4 2 4 2 3 8" xfId="44080" xr:uid="{5E9B1578-AE50-4874-BB77-74419834637E}"/>
    <cellStyle name="Comma 4 2 4 2 4" xfId="1467" xr:uid="{D76293D3-E014-4DEC-B6E0-B75730FBE5DE}"/>
    <cellStyle name="Comma 4 2 4 2 4 2" xfId="4296" xr:uid="{758060BE-C121-4733-8E22-5B512601BB47}"/>
    <cellStyle name="Comma 4 2 4 2 4 2 2" xfId="12562" xr:uid="{120259DE-E217-432B-996B-30AF8C03AEB0}"/>
    <cellStyle name="Comma 4 2 4 2 4 2 2 2" xfId="34065" xr:uid="{9E5FDC4D-DC02-4B76-8D60-B80D5E473F19}"/>
    <cellStyle name="Comma 4 2 4 2 4 2 3" xfId="19197" xr:uid="{C4B9EAF1-6E49-4A74-926F-9874E1C273F0}"/>
    <cellStyle name="Comma 4 2 4 2 4 2 3 2" xfId="40700" xr:uid="{FE158D13-12C6-435D-8F37-3CF2546A2377}"/>
    <cellStyle name="Comma 4 2 4 2 4 2 4" xfId="25802" xr:uid="{E74338C5-DEA8-436F-8A62-6DF7CADFDA63}"/>
    <cellStyle name="Comma 4 2 4 2 4 2 5" xfId="47305" xr:uid="{738FB2C4-750B-4EA8-A837-9D802846370B}"/>
    <cellStyle name="Comma 4 2 4 2 4 3" xfId="6435" xr:uid="{5CA83C46-67F0-4F23-A4D2-00C4C37E9F58}"/>
    <cellStyle name="Comma 4 2 4 2 4 3 2" xfId="14701" xr:uid="{B3B1A44B-832B-4B15-8830-D99DF826EEF2}"/>
    <cellStyle name="Comma 4 2 4 2 4 3 2 2" xfId="36204" xr:uid="{2DA3DEB7-B95D-4EBE-947C-94A3B7659011}"/>
    <cellStyle name="Comma 4 2 4 2 4 3 3" xfId="21336" xr:uid="{1EB1B98F-DF9F-4B11-BA16-D57B2AAFFAC9}"/>
    <cellStyle name="Comma 4 2 4 2 4 3 3 2" xfId="42839" xr:uid="{412DEF7E-5ACB-4967-BE04-E5FD2B20D0C8}"/>
    <cellStyle name="Comma 4 2 4 2 4 3 4" xfId="27941" xr:uid="{506F6AC5-27DC-4FE4-AE87-CB08966CE0F2}"/>
    <cellStyle name="Comma 4 2 4 2 4 3 5" xfId="49444" xr:uid="{1997A2AD-058A-4F2A-AF81-C389787C8008}"/>
    <cellStyle name="Comma 4 2 4 2 4 4" xfId="8076" xr:uid="{D1969246-0D9D-4B41-8C03-BE69BA0CF5C8}"/>
    <cellStyle name="Comma 4 2 4 2 4 4 2" xfId="29579" xr:uid="{8CFF943B-8EB6-4AF4-8DA9-4E9203C79EF0}"/>
    <cellStyle name="Comma 4 2 4 2 4 5" xfId="9733" xr:uid="{8E359C89-2812-4B28-8AE7-C220DCE0ABC8}"/>
    <cellStyle name="Comma 4 2 4 2 4 5 2" xfId="31236" xr:uid="{61DA9C63-A090-48B2-9C26-23F9AEF14CB2}"/>
    <cellStyle name="Comma 4 2 4 2 4 6" xfId="16368" xr:uid="{495879BC-4561-41D1-B3C5-D8C9160B8CAB}"/>
    <cellStyle name="Comma 4 2 4 2 4 6 2" xfId="37871" xr:uid="{AC248ED8-1DBB-45F8-AB61-83E2CF197719}"/>
    <cellStyle name="Comma 4 2 4 2 4 7" xfId="22973" xr:uid="{087B983B-BEA5-4AEA-AD83-B6AB9AE7A470}"/>
    <cellStyle name="Comma 4 2 4 2 4 8" xfId="44476" xr:uid="{ED2929C2-392D-4EAA-9154-71D6B73F13E2}"/>
    <cellStyle name="Comma 4 2 4 2 5" xfId="2154" xr:uid="{A81B5E42-72F4-4A91-A901-01CFB733BB02}"/>
    <cellStyle name="Comma 4 2 4 2 5 2" xfId="10420" xr:uid="{743BAAB7-037E-46C6-8341-0360D698602D}"/>
    <cellStyle name="Comma 4 2 4 2 5 2 2" xfId="31923" xr:uid="{795B7C78-CF15-435B-AEC7-6F2D8A8B147D}"/>
    <cellStyle name="Comma 4 2 4 2 5 3" xfId="17055" xr:uid="{F8099BE5-C0C4-4335-9B59-4A7211E23BF1}"/>
    <cellStyle name="Comma 4 2 4 2 5 3 2" xfId="38558" xr:uid="{188AA441-497A-41CC-AB89-42144E47EC61}"/>
    <cellStyle name="Comma 4 2 4 2 5 4" xfId="23660" xr:uid="{A41D1062-92E7-412B-B6F3-52224E56A2CB}"/>
    <cellStyle name="Comma 4 2 4 2 5 5" xfId="45163" xr:uid="{0A77BAF9-F688-400B-AA07-464182C8A7F9}"/>
    <cellStyle name="Comma 4 2 4 2 6" xfId="2701" xr:uid="{65E0ACC6-B71F-4E55-BB54-AADA675ABE77}"/>
    <cellStyle name="Comma 4 2 4 2 6 2" xfId="10967" xr:uid="{F0B8318B-FC18-4CB2-8CE5-19C88EBCD7DD}"/>
    <cellStyle name="Comma 4 2 4 2 6 2 2" xfId="32470" xr:uid="{7CE3CF48-B02C-4542-AD33-F17EBA967070}"/>
    <cellStyle name="Comma 4 2 4 2 6 3" xfId="17602" xr:uid="{DC946D9C-01F9-418E-BDC1-17316315875D}"/>
    <cellStyle name="Comma 4 2 4 2 6 3 2" xfId="39105" xr:uid="{DB30AAD8-609D-49D9-9D70-38D8DD785765}"/>
    <cellStyle name="Comma 4 2 4 2 6 4" xfId="24207" xr:uid="{FDF8D558-11CE-4616-90A5-6FBF1BDE1568}"/>
    <cellStyle name="Comma 4 2 4 2 6 5" xfId="45710" xr:uid="{63B01EF9-A111-4A9A-8E3A-25A28A96560C}"/>
    <cellStyle name="Comma 4 2 4 2 7" xfId="3350" xr:uid="{07C79F0D-E606-4DD7-9DDB-6E392BDF6E45}"/>
    <cellStyle name="Comma 4 2 4 2 7 2" xfId="11616" xr:uid="{F68807B2-E6FA-4DE8-A684-A2623E9F2A92}"/>
    <cellStyle name="Comma 4 2 4 2 7 2 2" xfId="33119" xr:uid="{31E10A52-8AD9-4760-B341-0D8AA970757B}"/>
    <cellStyle name="Comma 4 2 4 2 7 3" xfId="18251" xr:uid="{151CC595-2A3E-41D4-A1C9-E1A9D77A5FDA}"/>
    <cellStyle name="Comma 4 2 4 2 7 3 2" xfId="39754" xr:uid="{1BE8953E-EBD2-46E7-B3B9-CAD84AF68072}"/>
    <cellStyle name="Comma 4 2 4 2 7 4" xfId="24856" xr:uid="{3CC542ED-C4B7-4CDB-B1A4-E9BAAFD417EC}"/>
    <cellStyle name="Comma 4 2 4 2 7 5" xfId="46359" xr:uid="{450DAEF0-2263-4D74-8774-FBE8CD4F66CB}"/>
    <cellStyle name="Comma 4 2 4 2 8" xfId="4845" xr:uid="{1F38C697-FC3C-4E53-9CE0-AFF9E3EBFE02}"/>
    <cellStyle name="Comma 4 2 4 2 8 2" xfId="13111" xr:uid="{2C9A51FF-FED6-4032-9F89-F4D5A9B0BFDE}"/>
    <cellStyle name="Comma 4 2 4 2 8 2 2" xfId="34614" xr:uid="{8C4D8ED5-6C84-4E0F-B565-74FA4ABA13F5}"/>
    <cellStyle name="Comma 4 2 4 2 8 3" xfId="19746" xr:uid="{58AD2271-393E-4192-84BF-2F2C6EF375CE}"/>
    <cellStyle name="Comma 4 2 4 2 8 3 2" xfId="41249" xr:uid="{D96891D4-E4BF-4156-98B1-D49301CB4C7E}"/>
    <cellStyle name="Comma 4 2 4 2 8 4" xfId="26351" xr:uid="{DF6F55BA-3C26-4379-8B81-5E8DC288AE97}"/>
    <cellStyle name="Comma 4 2 4 2 8 5" xfId="47854" xr:uid="{CA18BEA4-0DF9-4C5F-86A6-42451D20EF7D}"/>
    <cellStyle name="Comma 4 2 4 2 9" xfId="5489" xr:uid="{AAEF1CF1-D19B-4E76-BAC7-1B6806DF49F7}"/>
    <cellStyle name="Comma 4 2 4 2 9 2" xfId="13755" xr:uid="{197EA4E7-9BF5-4AC5-8173-3B5AB7261416}"/>
    <cellStyle name="Comma 4 2 4 2 9 2 2" xfId="35258" xr:uid="{BF09A36D-A71A-4B01-B600-47A1FD501629}"/>
    <cellStyle name="Comma 4 2 4 2 9 3" xfId="20390" xr:uid="{4E5119C0-EFF4-416E-877E-78AA1F8F6600}"/>
    <cellStyle name="Comma 4 2 4 2 9 3 2" xfId="41893" xr:uid="{6D319C6C-1188-412C-84F2-5B908F75D5BF}"/>
    <cellStyle name="Comma 4 2 4 2 9 4" xfId="26995" xr:uid="{CDDCB7F2-02C6-4E16-913F-2D36AF3FBF08}"/>
    <cellStyle name="Comma 4 2 4 2 9 5" xfId="48498" xr:uid="{F9C20315-4333-4D62-9AF6-624AF67AC254}"/>
    <cellStyle name="Comma 4 2 4 3" xfId="391" xr:uid="{E70C5EF7-61F6-485C-88C6-B3854945B6FD}"/>
    <cellStyle name="Comma 4 2 4 3 10" xfId="15294" xr:uid="{7C50A593-4694-4DB6-BF46-706125F3A1FB}"/>
    <cellStyle name="Comma 4 2 4 3 10 2" xfId="36797" xr:uid="{BEDBD0A9-999E-44E9-BD07-88C12E70C000}"/>
    <cellStyle name="Comma 4 2 4 3 11" xfId="21899" xr:uid="{1AA7750A-54D6-413D-A975-8DE292BCF886}"/>
    <cellStyle name="Comma 4 2 4 3 12" xfId="43402" xr:uid="{972A0934-0442-4C42-9FDF-100CF6104C1D}"/>
    <cellStyle name="Comma 4 2 4 3 2" xfId="1339" xr:uid="{AC655E4D-BC24-4ECC-9516-37922E5CE8D2}"/>
    <cellStyle name="Comma 4 2 4 3 2 2" xfId="4168" xr:uid="{4FC8F96F-C65C-403B-8C27-C64995DF4783}"/>
    <cellStyle name="Comma 4 2 4 3 2 2 2" xfId="12434" xr:uid="{144DB5FF-8239-4642-8EE1-7BAFACDD0A5C}"/>
    <cellStyle name="Comma 4 2 4 3 2 2 2 2" xfId="33937" xr:uid="{2698CC72-34FF-4774-BC92-2B2BCE15C6BC}"/>
    <cellStyle name="Comma 4 2 4 3 2 2 3" xfId="19069" xr:uid="{8FA3184F-F062-46BF-935E-D4421BCE7CB6}"/>
    <cellStyle name="Comma 4 2 4 3 2 2 3 2" xfId="40572" xr:uid="{BDA687F0-6619-4D20-90F6-4202BAEEFEB8}"/>
    <cellStyle name="Comma 4 2 4 3 2 2 4" xfId="25674" xr:uid="{403696AE-0C92-4F1F-8828-19CB8D2AC9CB}"/>
    <cellStyle name="Comma 4 2 4 3 2 2 5" xfId="47177" xr:uid="{66B2FAF8-3D1A-4278-B2EE-E6C1FA7255CE}"/>
    <cellStyle name="Comma 4 2 4 3 2 3" xfId="6307" xr:uid="{E5FB0ACF-1ABA-4BA1-86D5-71A1DAFA66D0}"/>
    <cellStyle name="Comma 4 2 4 3 2 3 2" xfId="14573" xr:uid="{7280672B-B4B5-4DA1-A8C6-6AEE8AFE9C0C}"/>
    <cellStyle name="Comma 4 2 4 3 2 3 2 2" xfId="36076" xr:uid="{0123D72C-7EAA-4612-858D-074F60C70B81}"/>
    <cellStyle name="Comma 4 2 4 3 2 3 3" xfId="21208" xr:uid="{284B87F7-35D3-4A8B-A9CD-3AE836611D03}"/>
    <cellStyle name="Comma 4 2 4 3 2 3 3 2" xfId="42711" xr:uid="{05415E34-D2AB-48D2-97C1-0B0F0C88FC47}"/>
    <cellStyle name="Comma 4 2 4 3 2 3 4" xfId="27813" xr:uid="{E5D3D0FD-95F4-4BEE-B280-2A1F1B1F2672}"/>
    <cellStyle name="Comma 4 2 4 3 2 3 5" xfId="49316" xr:uid="{5ACA1009-4FE6-45F5-B4C8-D8884ABE8CB2}"/>
    <cellStyle name="Comma 4 2 4 3 2 4" xfId="7948" xr:uid="{C21971B9-D788-454D-85CF-4117266646E7}"/>
    <cellStyle name="Comma 4 2 4 3 2 4 2" xfId="29451" xr:uid="{044FD945-4053-44D7-9C2C-1071D6B8C24D}"/>
    <cellStyle name="Comma 4 2 4 3 2 5" xfId="9605" xr:uid="{DCB1370D-35F3-4771-8289-834E82092890}"/>
    <cellStyle name="Comma 4 2 4 3 2 5 2" xfId="31108" xr:uid="{3D2E6E06-7571-4489-9852-7E1FF382BAFA}"/>
    <cellStyle name="Comma 4 2 4 3 2 6" xfId="16240" xr:uid="{06541285-C46F-4669-A186-3C35A10B00CD}"/>
    <cellStyle name="Comma 4 2 4 3 2 6 2" xfId="37743" xr:uid="{68107DA4-BCBA-4953-86A2-5D310BD43A11}"/>
    <cellStyle name="Comma 4 2 4 3 2 7" xfId="22845" xr:uid="{6C871781-58E6-47C8-920A-C2531A6CA632}"/>
    <cellStyle name="Comma 4 2 4 3 2 8" xfId="44348" xr:uid="{CC67723A-7EB4-49AB-94CF-9CF4E9A2F9DF}"/>
    <cellStyle name="Comma 4 2 4 3 3" xfId="2026" xr:uid="{E04CB235-019D-43B5-B0AB-E9BFE4AED7CA}"/>
    <cellStyle name="Comma 4 2 4 3 3 2" xfId="10292" xr:uid="{4DC450E3-FAA5-4E28-97BB-D72337615F39}"/>
    <cellStyle name="Comma 4 2 4 3 3 2 2" xfId="31795" xr:uid="{FE77CE39-0C0F-46D2-8B17-866FC3453046}"/>
    <cellStyle name="Comma 4 2 4 3 3 3" xfId="16927" xr:uid="{7C8FD785-74E8-4EA5-A2BA-C86DE1688C49}"/>
    <cellStyle name="Comma 4 2 4 3 3 3 2" xfId="38430" xr:uid="{72835088-E0E5-456A-BCF4-AE873AB0B39A}"/>
    <cellStyle name="Comma 4 2 4 3 3 4" xfId="23532" xr:uid="{BF43BAFE-8AEE-4955-BD15-885A13033271}"/>
    <cellStyle name="Comma 4 2 4 3 3 5" xfId="45035" xr:uid="{A02AEA31-A456-4ADC-B408-51A5165DF1A2}"/>
    <cellStyle name="Comma 4 2 4 3 4" xfId="2825" xr:uid="{27819BA5-E62B-4242-90CD-992244DEBA57}"/>
    <cellStyle name="Comma 4 2 4 3 4 2" xfId="11091" xr:uid="{3F6C8A85-4126-4165-ADC9-BC84052DFB0F}"/>
    <cellStyle name="Comma 4 2 4 3 4 2 2" xfId="32594" xr:uid="{46210D57-C59C-4906-87DB-416448A7319D}"/>
    <cellStyle name="Comma 4 2 4 3 4 3" xfId="17726" xr:uid="{B191CA9E-23EA-41DC-8004-07390F4D24EE}"/>
    <cellStyle name="Comma 4 2 4 3 4 3 2" xfId="39229" xr:uid="{18A40419-88DB-4CC7-80A3-04CF56B55C86}"/>
    <cellStyle name="Comma 4 2 4 3 4 4" xfId="24331" xr:uid="{83C6BD33-3E8E-49A6-AA1D-41DA734BEBBC}"/>
    <cellStyle name="Comma 4 2 4 3 4 5" xfId="45834" xr:uid="{DC17F097-53A7-43A4-B08E-659D39B15733}"/>
    <cellStyle name="Comma 4 2 4 3 5" xfId="3222" xr:uid="{38157277-2041-4F7A-9C4B-2F6B23010E94}"/>
    <cellStyle name="Comma 4 2 4 3 5 2" xfId="11488" xr:uid="{29F971A6-95EC-490D-9F6F-0A619D3E16E9}"/>
    <cellStyle name="Comma 4 2 4 3 5 2 2" xfId="32991" xr:uid="{5AD776E6-0504-4A03-850B-8476F7D3DB8C}"/>
    <cellStyle name="Comma 4 2 4 3 5 3" xfId="18123" xr:uid="{9DA0C07F-D65C-486F-8FF4-C8273635CE55}"/>
    <cellStyle name="Comma 4 2 4 3 5 3 2" xfId="39626" xr:uid="{5394C0AC-CC6F-46CC-8025-06DA7216F2F6}"/>
    <cellStyle name="Comma 4 2 4 3 5 4" xfId="24728" xr:uid="{498B17EF-48E3-4F41-94F4-298A7757BDBC}"/>
    <cellStyle name="Comma 4 2 4 3 5 5" xfId="46231" xr:uid="{F74FA3AC-C279-4602-A1DF-F23E0C35A497}"/>
    <cellStyle name="Comma 4 2 4 3 6" xfId="4969" xr:uid="{0453F052-E390-4BC8-90F6-5AF10405D2D4}"/>
    <cellStyle name="Comma 4 2 4 3 6 2" xfId="13235" xr:uid="{8D7CE252-18F6-44F5-83E1-E2043A100574}"/>
    <cellStyle name="Comma 4 2 4 3 6 2 2" xfId="34738" xr:uid="{6D6DEAB4-6274-43B3-843F-4139DF570C26}"/>
    <cellStyle name="Comma 4 2 4 3 6 3" xfId="19870" xr:uid="{CEBD0BB8-3675-4779-9590-344CEC3E396F}"/>
    <cellStyle name="Comma 4 2 4 3 6 3 2" xfId="41373" xr:uid="{CB0ABED4-A7A1-4B9D-86E2-D50DBD17F221}"/>
    <cellStyle name="Comma 4 2 4 3 6 4" xfId="26475" xr:uid="{F2B4AF14-953A-43AD-AB8A-507EE75C087C}"/>
    <cellStyle name="Comma 4 2 4 3 6 5" xfId="47978" xr:uid="{884B4D35-7970-483A-9ABE-0760201DDA9D}"/>
    <cellStyle name="Comma 4 2 4 3 7" xfId="5361" xr:uid="{0691541E-6592-4AE5-B259-957DD633EA45}"/>
    <cellStyle name="Comma 4 2 4 3 7 2" xfId="13627" xr:uid="{BACDE830-CF7E-4635-AD30-E128610E9E5A}"/>
    <cellStyle name="Comma 4 2 4 3 7 2 2" xfId="35130" xr:uid="{C3EEC823-2B2B-49EE-BFB7-DCD47235B707}"/>
    <cellStyle name="Comma 4 2 4 3 7 3" xfId="20262" xr:uid="{ABDCBF8D-E181-49A2-AF68-E8B95E67F49B}"/>
    <cellStyle name="Comma 4 2 4 3 7 3 2" xfId="41765" xr:uid="{CC68E48E-7389-4C40-91EC-12C03B8D7B86}"/>
    <cellStyle name="Comma 4 2 4 3 7 4" xfId="26867" xr:uid="{BAB0F047-215F-40AF-B764-258757993E47}"/>
    <cellStyle name="Comma 4 2 4 3 7 5" xfId="48370" xr:uid="{6E384545-0472-48A5-8B83-229A7DD5A66D}"/>
    <cellStyle name="Comma 4 2 4 3 8" xfId="7002" xr:uid="{9C828FB3-BAAB-4330-A779-4F247E68466D}"/>
    <cellStyle name="Comma 4 2 4 3 8 2" xfId="28505" xr:uid="{5ED1E45F-417C-4C03-8B70-64BAE07775F4}"/>
    <cellStyle name="Comma 4 2 4 3 9" xfId="8658" xr:uid="{332305F7-AA17-401A-8A30-81B49692DE65}"/>
    <cellStyle name="Comma 4 2 4 3 9 2" xfId="30161" xr:uid="{5798E4B5-DBD3-44A8-9C54-C11FC755F656}"/>
    <cellStyle name="Comma 4 2 4 4" xfId="675" xr:uid="{40B89CEB-EE00-44B3-AFBA-9ECD8D3D47C8}"/>
    <cellStyle name="Comma 4 2 4 4 10" xfId="43684" xr:uid="{51094EB1-E6C3-4615-AFF0-E55EB95B4098}"/>
    <cellStyle name="Comma 4 2 4 4 2" xfId="1621" xr:uid="{E54E1B52-EC20-499E-B62A-0542FC631B27}"/>
    <cellStyle name="Comma 4 2 4 4 2 2" xfId="4450" xr:uid="{1730A03B-D4BE-4D39-BF87-5167CBE2A608}"/>
    <cellStyle name="Comma 4 2 4 4 2 2 2" xfId="12716" xr:uid="{B278D140-DC51-4194-BC1D-7785DB3DB863}"/>
    <cellStyle name="Comma 4 2 4 4 2 2 2 2" xfId="34219" xr:uid="{121BF630-E90C-4FE0-B153-DA71828D4FA4}"/>
    <cellStyle name="Comma 4 2 4 4 2 2 3" xfId="19351" xr:uid="{6AB6DD4C-CFAD-4B3E-A8AD-BAE91E4007AC}"/>
    <cellStyle name="Comma 4 2 4 4 2 2 3 2" xfId="40854" xr:uid="{86A26AD6-66D0-4B36-9F30-880067E78251}"/>
    <cellStyle name="Comma 4 2 4 4 2 2 4" xfId="25956" xr:uid="{E0529ECC-4EEB-4500-814D-08B239B0EB02}"/>
    <cellStyle name="Comma 4 2 4 4 2 2 5" xfId="47459" xr:uid="{71C3CA69-E3FD-47BF-83F0-57318AAB0FCC}"/>
    <cellStyle name="Comma 4 2 4 4 2 3" xfId="6589" xr:uid="{469E46D2-63F3-4237-A9DA-D99DA3531E94}"/>
    <cellStyle name="Comma 4 2 4 4 2 3 2" xfId="14855" xr:uid="{45D516C2-B757-4BDE-914F-2E9C53717682}"/>
    <cellStyle name="Comma 4 2 4 4 2 3 2 2" xfId="36358" xr:uid="{648E0CBC-5401-48D5-9833-7F2A0DB88250}"/>
    <cellStyle name="Comma 4 2 4 4 2 3 3" xfId="21490" xr:uid="{F11256FC-3609-402D-9C3E-BC18C69BF2F7}"/>
    <cellStyle name="Comma 4 2 4 4 2 3 3 2" xfId="42993" xr:uid="{70B721C4-597C-49BD-8861-75AED70CFBC4}"/>
    <cellStyle name="Comma 4 2 4 4 2 3 4" xfId="28095" xr:uid="{685063E0-874B-4CF4-AE0C-C752C9494740}"/>
    <cellStyle name="Comma 4 2 4 4 2 3 5" xfId="49598" xr:uid="{50754C73-A8B4-4520-893F-CE9F77A7B711}"/>
    <cellStyle name="Comma 4 2 4 4 2 4" xfId="8230" xr:uid="{BCF4C6C9-C509-4845-B104-4643DD2CE1D3}"/>
    <cellStyle name="Comma 4 2 4 4 2 4 2" xfId="29733" xr:uid="{27FDFEA8-CD0F-4CBD-AC6A-BBB93DB86F6F}"/>
    <cellStyle name="Comma 4 2 4 4 2 5" xfId="9887" xr:uid="{4E38D0DE-05EA-4484-AF18-3A4A9BB89DFC}"/>
    <cellStyle name="Comma 4 2 4 4 2 5 2" xfId="31390" xr:uid="{6002A299-8F7E-4A8C-8FD8-30372C6A23D6}"/>
    <cellStyle name="Comma 4 2 4 4 2 6" xfId="16522" xr:uid="{80C9BB31-AAB8-47F9-B4A0-146FD71D4629}"/>
    <cellStyle name="Comma 4 2 4 4 2 6 2" xfId="38025" xr:uid="{8F05F43E-5765-4406-A5AD-9AC4BB31761B}"/>
    <cellStyle name="Comma 4 2 4 4 2 7" xfId="23127" xr:uid="{6327F0DB-DEBE-4EC1-8BF1-58E1FD36B8B3}"/>
    <cellStyle name="Comma 4 2 4 4 2 8" xfId="44630" xr:uid="{FE278E69-C0B3-4C7D-AB74-2BFD1DD8A9FA}"/>
    <cellStyle name="Comma 4 2 4 4 3" xfId="2308" xr:uid="{AF4A7B05-858E-4985-B232-C374F5D89ECF}"/>
    <cellStyle name="Comma 4 2 4 4 3 2" xfId="10574" xr:uid="{C377A3C8-46F7-46FF-A8AA-1A8E4DB2567D}"/>
    <cellStyle name="Comma 4 2 4 4 3 2 2" xfId="32077" xr:uid="{D183C36C-9CB9-411E-89EA-5ACEF509E0C8}"/>
    <cellStyle name="Comma 4 2 4 4 3 3" xfId="17209" xr:uid="{F017424E-E5E0-4EBB-B317-DEA3B5578FB7}"/>
    <cellStyle name="Comma 4 2 4 4 3 3 2" xfId="38712" xr:uid="{0324265A-B528-48B8-88F4-76C83F423933}"/>
    <cellStyle name="Comma 4 2 4 4 3 4" xfId="23814" xr:uid="{7EF765A2-844A-46F4-959D-B4ACEF75B86E}"/>
    <cellStyle name="Comma 4 2 4 4 3 5" xfId="45317" xr:uid="{7910B78A-2A6B-43EA-845B-2C323B6239B5}"/>
    <cellStyle name="Comma 4 2 4 4 4" xfId="3504" xr:uid="{6E01B8A4-C0F6-4825-AE46-04F1E32CC3F9}"/>
    <cellStyle name="Comma 4 2 4 4 4 2" xfId="11770" xr:uid="{3BD70794-145F-451B-864F-6820A548457A}"/>
    <cellStyle name="Comma 4 2 4 4 4 2 2" xfId="33273" xr:uid="{9423CCC8-3B50-4C78-A23D-22CA8B6D1528}"/>
    <cellStyle name="Comma 4 2 4 4 4 3" xfId="18405" xr:uid="{11659308-0011-462D-A001-AA876857CE5B}"/>
    <cellStyle name="Comma 4 2 4 4 4 3 2" xfId="39908" xr:uid="{1CDF3BB2-4B06-4E34-B5EC-8DD88956E155}"/>
    <cellStyle name="Comma 4 2 4 4 4 4" xfId="25010" xr:uid="{F543CBFF-2320-4851-8DC7-7C0594F89F83}"/>
    <cellStyle name="Comma 4 2 4 4 4 5" xfId="46513" xr:uid="{035306C2-7D2E-4CA8-8CDD-D47CF52CE8AE}"/>
    <cellStyle name="Comma 4 2 4 4 5" xfId="5643" xr:uid="{528ABAAA-93AA-4CE4-8A9D-B4D2E016763E}"/>
    <cellStyle name="Comma 4 2 4 4 5 2" xfId="13909" xr:uid="{64E24B10-199D-4463-B96F-801DF5705BA3}"/>
    <cellStyle name="Comma 4 2 4 4 5 2 2" xfId="35412" xr:uid="{EC9A8532-DF5A-47C8-928F-452332D18DAC}"/>
    <cellStyle name="Comma 4 2 4 4 5 3" xfId="20544" xr:uid="{1389705B-0DC0-4B6C-B816-823C80D4483B}"/>
    <cellStyle name="Comma 4 2 4 4 5 3 2" xfId="42047" xr:uid="{C8DAA50A-2B71-4AE3-8667-81301681A168}"/>
    <cellStyle name="Comma 4 2 4 4 5 4" xfId="27149" xr:uid="{89C26A41-A695-4D31-809D-D217F7A55265}"/>
    <cellStyle name="Comma 4 2 4 4 5 5" xfId="48652" xr:uid="{28926BF3-C359-425E-9751-99871F17A144}"/>
    <cellStyle name="Comma 4 2 4 4 6" xfId="7284" xr:uid="{9A2F361A-C011-4FF4-9754-6E02E42E079D}"/>
    <cellStyle name="Comma 4 2 4 4 6 2" xfId="28787" xr:uid="{7C5874BE-027E-4D14-96B5-442B410CC7C5}"/>
    <cellStyle name="Comma 4 2 4 4 7" xfId="8941" xr:uid="{827E2EEB-9964-4C08-8E97-B6B0F195184B}"/>
    <cellStyle name="Comma 4 2 4 4 7 2" xfId="30444" xr:uid="{354C1095-0931-4B34-B0B2-3C04B33C3D5A}"/>
    <cellStyle name="Comma 4 2 4 4 8" xfId="15576" xr:uid="{BB2EEA33-D3AB-4AF2-A00C-1F88F8B6305B}"/>
    <cellStyle name="Comma 4 2 4 4 8 2" xfId="37079" xr:uid="{5D5F7C3D-77F2-4808-9B51-F06E15A0D198}"/>
    <cellStyle name="Comma 4 2 4 4 9" xfId="22181" xr:uid="{DD0CF85D-FBA5-4DF5-8E68-3B6C47FC8550}"/>
    <cellStyle name="Comma 4 2 4 5" xfId="943" xr:uid="{76142B9D-B916-4F70-A813-43CEA2778F48}"/>
    <cellStyle name="Comma 4 2 4 5 2" xfId="3772" xr:uid="{62FA3955-5D15-4620-8543-7FE44E77BB77}"/>
    <cellStyle name="Comma 4 2 4 5 2 2" xfId="12038" xr:uid="{9FEEDF86-43A3-4352-B990-43B60E169BC2}"/>
    <cellStyle name="Comma 4 2 4 5 2 2 2" xfId="33541" xr:uid="{11D70304-CB01-46EF-BEF4-5679CEF421D6}"/>
    <cellStyle name="Comma 4 2 4 5 2 3" xfId="18673" xr:uid="{716768C7-38EF-48E6-81A0-B3E856E6A2A2}"/>
    <cellStyle name="Comma 4 2 4 5 2 3 2" xfId="40176" xr:uid="{94A8DB7D-0D7F-427E-A567-A9C19B2A1397}"/>
    <cellStyle name="Comma 4 2 4 5 2 4" xfId="25278" xr:uid="{38209C18-874B-4569-A1CD-976B4F99CFC7}"/>
    <cellStyle name="Comma 4 2 4 5 2 5" xfId="46781" xr:uid="{017BF492-AED3-44D3-B5FA-6F72494F8740}"/>
    <cellStyle name="Comma 4 2 4 5 3" xfId="5911" xr:uid="{EFEE70B4-2D1C-43E4-92FB-4EBAB2BC5967}"/>
    <cellStyle name="Comma 4 2 4 5 3 2" xfId="14177" xr:uid="{3B87E44F-1C29-4165-8049-31500CB6C181}"/>
    <cellStyle name="Comma 4 2 4 5 3 2 2" xfId="35680" xr:uid="{27C05644-AC12-49DB-9536-81D50DD42EF9}"/>
    <cellStyle name="Comma 4 2 4 5 3 3" xfId="20812" xr:uid="{C5C17C1F-187D-43BC-9B3A-060498B40F82}"/>
    <cellStyle name="Comma 4 2 4 5 3 3 2" xfId="42315" xr:uid="{9FF6F04A-77E2-43A1-A9E1-B36AEBD44FCC}"/>
    <cellStyle name="Comma 4 2 4 5 3 4" xfId="27417" xr:uid="{BB52A97B-B3A5-4571-AA5B-CAEF7E0645F1}"/>
    <cellStyle name="Comma 4 2 4 5 3 5" xfId="48920" xr:uid="{12802C1E-EEA0-43F8-98D2-D100EF25B7E1}"/>
    <cellStyle name="Comma 4 2 4 5 4" xfId="7552" xr:uid="{0E86183B-A593-4310-B123-54EDEF672AE1}"/>
    <cellStyle name="Comma 4 2 4 5 4 2" xfId="29055" xr:uid="{4CC8C9EA-41BF-4B73-9DBB-F651396B89A4}"/>
    <cellStyle name="Comma 4 2 4 5 5" xfId="9209" xr:uid="{2E46E5AB-48F1-44F5-B947-FAC365CDEFA8}"/>
    <cellStyle name="Comma 4 2 4 5 5 2" xfId="30712" xr:uid="{3112E31A-0902-471E-A2E6-4E86400D61FD}"/>
    <cellStyle name="Comma 4 2 4 5 6" xfId="15844" xr:uid="{960CB614-F31D-44CF-8869-AA01253E2163}"/>
    <cellStyle name="Comma 4 2 4 5 6 2" xfId="37347" xr:uid="{9267532D-1263-4A6F-AD86-53636355ED85}"/>
    <cellStyle name="Comma 4 2 4 5 7" xfId="22449" xr:uid="{C41FFF7F-2494-47B7-AEF7-CD0783209824}"/>
    <cellStyle name="Comma 4 2 4 5 8" xfId="43952" xr:uid="{3E289FE8-DFEC-4AF5-8A00-C1D20BC9554C}"/>
    <cellStyle name="Comma 4 2 4 6" xfId="1204" xr:uid="{D2AF162C-BAE1-4A04-846D-CE61ACB97F3F}"/>
    <cellStyle name="Comma 4 2 4 6 2" xfId="4033" xr:uid="{A17A0DE3-FD03-4F5B-BA6A-F4B16D45E41C}"/>
    <cellStyle name="Comma 4 2 4 6 2 2" xfId="12299" xr:uid="{DF4F3D4B-65F6-481E-9D27-CC55D768A675}"/>
    <cellStyle name="Comma 4 2 4 6 2 2 2" xfId="33802" xr:uid="{39E9BF07-B06A-4F4A-98BC-4C8D6CC106A8}"/>
    <cellStyle name="Comma 4 2 4 6 2 3" xfId="18934" xr:uid="{1DF09D1E-EE97-430B-92E8-42FDA41998C6}"/>
    <cellStyle name="Comma 4 2 4 6 2 3 2" xfId="40437" xr:uid="{29EF7F1C-0103-4A3C-BB90-CDFB0EFD8C0B}"/>
    <cellStyle name="Comma 4 2 4 6 2 4" xfId="25539" xr:uid="{ACFF5631-3DE9-4ACE-BF1A-E0F722D60DEE}"/>
    <cellStyle name="Comma 4 2 4 6 2 5" xfId="47042" xr:uid="{F7917B44-1482-46D7-9F80-A85DE675B37B}"/>
    <cellStyle name="Comma 4 2 4 6 3" xfId="6172" xr:uid="{EF73D2C2-8F20-477F-8B27-84F0C23F74A1}"/>
    <cellStyle name="Comma 4 2 4 6 3 2" xfId="14438" xr:uid="{902C19AF-780B-4DAC-9FEB-F97F5FDF8012}"/>
    <cellStyle name="Comma 4 2 4 6 3 2 2" xfId="35941" xr:uid="{07589CB9-7CA9-42A5-BC9F-64762C2C1F14}"/>
    <cellStyle name="Comma 4 2 4 6 3 3" xfId="21073" xr:uid="{1BCB950D-4FE3-4065-9199-E4A3EA63239C}"/>
    <cellStyle name="Comma 4 2 4 6 3 3 2" xfId="42576" xr:uid="{878520CB-5900-45D6-85E3-C574E204768F}"/>
    <cellStyle name="Comma 4 2 4 6 3 4" xfId="27678" xr:uid="{1BF5DAEF-6AD6-4381-9423-BFAD9ABB9B73}"/>
    <cellStyle name="Comma 4 2 4 6 3 5" xfId="49181" xr:uid="{C4269336-DA50-44ED-84C7-6041EF1E54C0}"/>
    <cellStyle name="Comma 4 2 4 6 4" xfId="7813" xr:uid="{F2CBA821-9683-48AD-9C91-E7908393B42B}"/>
    <cellStyle name="Comma 4 2 4 6 4 2" xfId="29316" xr:uid="{C28D7ACA-F424-45FB-8352-EDE3B16F421D}"/>
    <cellStyle name="Comma 4 2 4 6 5" xfId="9470" xr:uid="{A9C06882-4766-4353-B7BC-AC1AB73829A4}"/>
    <cellStyle name="Comma 4 2 4 6 5 2" xfId="30973" xr:uid="{D3EA3E66-EFD7-40D9-9B00-A5DD5A30019F}"/>
    <cellStyle name="Comma 4 2 4 6 6" xfId="16105" xr:uid="{5EE57427-F101-4EF5-8E28-108E4CF2DC28}"/>
    <cellStyle name="Comma 4 2 4 6 6 2" xfId="37608" xr:uid="{F2B30401-E23E-45D5-BB61-5F02FD9FBDBE}"/>
    <cellStyle name="Comma 4 2 4 6 7" xfId="22710" xr:uid="{984E527C-979D-4BC3-ADA0-A1427937BA6F}"/>
    <cellStyle name="Comma 4 2 4 6 8" xfId="44213" xr:uid="{A604CA8C-F4F4-40E0-B4BF-2B5CC7E8E69C}"/>
    <cellStyle name="Comma 4 2 4 7" xfId="1892" xr:uid="{0B81C8F4-7DE6-479D-810D-985F5886F442}"/>
    <cellStyle name="Comma 4 2 4 7 2" xfId="10158" xr:uid="{1D9E293E-FA93-424C-BA45-326B424EF374}"/>
    <cellStyle name="Comma 4 2 4 7 2 2" xfId="31661" xr:uid="{9549CF76-93AE-46E6-8CB9-9802D667AE52}"/>
    <cellStyle name="Comma 4 2 4 7 3" xfId="16793" xr:uid="{C23F5608-FAB4-46CA-9C52-06E61FC46A0E}"/>
    <cellStyle name="Comma 4 2 4 7 3 2" xfId="38296" xr:uid="{CDB2B2C5-0F0C-4AB7-9C41-7CF9542F871E}"/>
    <cellStyle name="Comma 4 2 4 7 4" xfId="23398" xr:uid="{EE49A8EF-83A0-4B65-8CF0-865E65900EF3}"/>
    <cellStyle name="Comma 4 2 4 7 5" xfId="44901" xr:uid="{D14942F6-3D16-4BE2-83A8-A553FC4014B5}"/>
    <cellStyle name="Comma 4 2 4 8" xfId="2577" xr:uid="{DE996CC8-BEBA-4DD6-8F23-FD5BEB1310BE}"/>
    <cellStyle name="Comma 4 2 4 8 2" xfId="10843" xr:uid="{72EFE84F-4F90-4DDA-BC19-25A03816F1DD}"/>
    <cellStyle name="Comma 4 2 4 8 2 2" xfId="32346" xr:uid="{6749293E-3FA4-4AC2-98D5-F8961C61489E}"/>
    <cellStyle name="Comma 4 2 4 8 3" xfId="17478" xr:uid="{36DD9629-6CDD-4183-8A4E-E8E9407D63F2}"/>
    <cellStyle name="Comma 4 2 4 8 3 2" xfId="38981" xr:uid="{A19D3C36-BD62-4977-836E-CCD406C60B9F}"/>
    <cellStyle name="Comma 4 2 4 8 4" xfId="24083" xr:uid="{C0A78E55-BD80-4A7A-A7E4-22935C00BD96}"/>
    <cellStyle name="Comma 4 2 4 8 5" xfId="45586" xr:uid="{B458113E-14C0-45AD-A33C-FC1E5370A31A}"/>
    <cellStyle name="Comma 4 2 4 9" xfId="3088" xr:uid="{150ADF77-952A-4F78-AC8C-6830343E6A40}"/>
    <cellStyle name="Comma 4 2 4 9 2" xfId="11354" xr:uid="{05FAFEF2-50E2-416D-80EB-FB52EB53483B}"/>
    <cellStyle name="Comma 4 2 4 9 2 2" xfId="32857" xr:uid="{E133CD00-0776-4AF8-906F-1B14F7AA3001}"/>
    <cellStyle name="Comma 4 2 4 9 3" xfId="17989" xr:uid="{BE8D0421-5B55-4D3B-AFE8-5B22F701FE41}"/>
    <cellStyle name="Comma 4 2 4 9 3 2" xfId="39492" xr:uid="{F5EE1D10-EE5E-4AC8-A15E-DCB81C73D5D5}"/>
    <cellStyle name="Comma 4 2 4 9 4" xfId="24594" xr:uid="{C4C2C8AF-6680-4FDC-811B-84B545BBBE19}"/>
    <cellStyle name="Comma 4 2 4 9 5" xfId="46097" xr:uid="{5C3FC9A8-EC63-4385-814B-E0C10F976492}"/>
    <cellStyle name="Comma 4 2 5" xfId="239" xr:uid="{94C93520-B709-4CEA-BB76-1D3822F4D89A}"/>
    <cellStyle name="Comma 4 2 5 10" xfId="4753" xr:uid="{7F1D3841-0D28-4496-9CDA-8B9F21DE8E2C}"/>
    <cellStyle name="Comma 4 2 5 10 2" xfId="13019" xr:uid="{1D1FD967-31A0-48C4-B849-2912F80485C0}"/>
    <cellStyle name="Comma 4 2 5 10 2 2" xfId="34522" xr:uid="{C5827FFF-136D-4AC9-8E34-BAB2AC11D8A2}"/>
    <cellStyle name="Comma 4 2 5 10 3" xfId="19654" xr:uid="{F7E562B5-1B5D-49D7-8914-3824DB0C7B9D}"/>
    <cellStyle name="Comma 4 2 5 10 3 2" xfId="41157" xr:uid="{DC98655E-4287-4DE6-B5C6-F0D094B41F53}"/>
    <cellStyle name="Comma 4 2 5 10 4" xfId="26259" xr:uid="{4F081433-1EB7-4F48-BF01-39E0F8C3BE22}"/>
    <cellStyle name="Comma 4 2 5 10 5" xfId="47762" xr:uid="{00CCAE90-A064-43C3-AC31-49A2A52DB14D}"/>
    <cellStyle name="Comma 4 2 5 11" xfId="5256" xr:uid="{669260C0-13CA-4573-B687-1D0F5DA80286}"/>
    <cellStyle name="Comma 4 2 5 11 2" xfId="13522" xr:uid="{2C61BD12-E4D9-4A78-A4B4-5B8625D676DD}"/>
    <cellStyle name="Comma 4 2 5 11 2 2" xfId="35025" xr:uid="{CBAF1142-5F30-4AC0-BE5C-DF474DE58664}"/>
    <cellStyle name="Comma 4 2 5 11 3" xfId="20157" xr:uid="{A7FC1F70-2EB3-4A79-A7A3-9DA68F85BB70}"/>
    <cellStyle name="Comma 4 2 5 11 3 2" xfId="41660" xr:uid="{5190BDD7-ED89-4903-BAB8-C6D15D9B431E}"/>
    <cellStyle name="Comma 4 2 5 11 4" xfId="26762" xr:uid="{250CD9FF-D394-456F-97DB-F5DF78D5A0CA}"/>
    <cellStyle name="Comma 4 2 5 11 5" xfId="48265" xr:uid="{45FFACBC-088E-40BC-A47D-66C9D94868E5}"/>
    <cellStyle name="Comma 4 2 5 12" xfId="6897" xr:uid="{F5BE229B-65B8-44E2-8504-6C08E64A80CB}"/>
    <cellStyle name="Comma 4 2 5 12 2" xfId="28400" xr:uid="{881C5C6B-21CE-4A1A-A117-314312AE136A}"/>
    <cellStyle name="Comma 4 2 5 13" xfId="8552" xr:uid="{987A4046-D62F-4209-9462-2FCA13DD0271}"/>
    <cellStyle name="Comma 4 2 5 13 2" xfId="30055" xr:uid="{DC888406-57F6-433E-825B-3E2736154450}"/>
    <cellStyle name="Comma 4 2 5 14" xfId="15190" xr:uid="{5CAAE758-75EB-4178-BA0C-6D814C108625}"/>
    <cellStyle name="Comma 4 2 5 14 2" xfId="36693" xr:uid="{3348F75F-9B97-4AFD-BE8A-83602B3C5E86}"/>
    <cellStyle name="Comma 4 2 5 15" xfId="21795" xr:uid="{45186668-A55B-48A5-87D4-6E552286A222}"/>
    <cellStyle name="Comma 4 2 5 16" xfId="43298" xr:uid="{FEA97BA6-0FD1-42EA-B566-D64AC21C3B46}"/>
    <cellStyle name="Comma 4 2 5 2" xfId="550" xr:uid="{8CFA7558-0B16-442F-8BC7-0370FB73EE0B}"/>
    <cellStyle name="Comma 4 2 5 2 10" xfId="7161" xr:uid="{D80DC139-1995-4FB2-B160-71527188FB01}"/>
    <cellStyle name="Comma 4 2 5 2 10 2" xfId="28664" xr:uid="{DCBC84F1-7E77-44E5-A26F-9D9A659B446D}"/>
    <cellStyle name="Comma 4 2 5 2 11" xfId="8817" xr:uid="{F16DDAFC-7200-435F-8228-8F980F75085F}"/>
    <cellStyle name="Comma 4 2 5 2 11 2" xfId="30320" xr:uid="{525E9026-A27E-45D7-B062-573AF601E124}"/>
    <cellStyle name="Comma 4 2 5 2 12" xfId="15453" xr:uid="{08C68390-80FF-42E9-8D4A-36E842EFFA38}"/>
    <cellStyle name="Comma 4 2 5 2 12 2" xfId="36956" xr:uid="{0C462F8E-627D-4EC7-B9F1-64EF34F0C269}"/>
    <cellStyle name="Comma 4 2 5 2 13" xfId="22058" xr:uid="{05E300CD-D61B-44D5-92FB-E94DF2A497F8}"/>
    <cellStyle name="Comma 4 2 5 2 14" xfId="43561" xr:uid="{9BC7714F-5C40-457F-92B3-E5A10E1E616B}"/>
    <cellStyle name="Comma 4 2 5 2 2" xfId="832" xr:uid="{EA0C8A72-2A1E-472A-876D-FACB318433B0}"/>
    <cellStyle name="Comma 4 2 5 2 2 10" xfId="15733" xr:uid="{0D589578-5815-484B-B806-9E8B349D9729}"/>
    <cellStyle name="Comma 4 2 5 2 2 10 2" xfId="37236" xr:uid="{E9330544-8007-43C0-A2B3-701546105263}"/>
    <cellStyle name="Comma 4 2 5 2 2 11" xfId="22338" xr:uid="{C69E9902-576A-42E8-AF54-AEE6FC55B03C}"/>
    <cellStyle name="Comma 4 2 5 2 2 12" xfId="43841" xr:uid="{47D0EA3E-2E8B-4950-8FA1-95D326EAC012}"/>
    <cellStyle name="Comma 4 2 5 2 2 2" xfId="1778" xr:uid="{C3BC2342-4F95-4B0A-A91B-88F3EF9004BB}"/>
    <cellStyle name="Comma 4 2 5 2 2 2 2" xfId="4607" xr:uid="{E633EC06-4186-4607-A43A-05D23ED43785}"/>
    <cellStyle name="Comma 4 2 5 2 2 2 2 2" xfId="12873" xr:uid="{BDB8D456-2BC5-4CD6-BF52-9B42FD032D82}"/>
    <cellStyle name="Comma 4 2 5 2 2 2 2 2 2" xfId="34376" xr:uid="{54EACFA7-0533-49AC-86A0-1A10F7D7AD24}"/>
    <cellStyle name="Comma 4 2 5 2 2 2 2 3" xfId="19508" xr:uid="{B4ADE741-C622-4325-8C63-BA29E8438BA6}"/>
    <cellStyle name="Comma 4 2 5 2 2 2 2 3 2" xfId="41011" xr:uid="{9295CCBF-28A5-43EF-8380-D2D66327FC7A}"/>
    <cellStyle name="Comma 4 2 5 2 2 2 2 4" xfId="26113" xr:uid="{23C23807-9C75-4BF7-94A4-1C9D35F82995}"/>
    <cellStyle name="Comma 4 2 5 2 2 2 2 5" xfId="47616" xr:uid="{ACF93352-EFD9-42B0-A128-5F4695F1BB54}"/>
    <cellStyle name="Comma 4 2 5 2 2 2 3" xfId="6746" xr:uid="{D7178C63-B193-4EF9-B06D-7682E39CB2C2}"/>
    <cellStyle name="Comma 4 2 5 2 2 2 3 2" xfId="15012" xr:uid="{6470B202-EB96-4A6C-8DA5-C48492BC32C3}"/>
    <cellStyle name="Comma 4 2 5 2 2 2 3 2 2" xfId="36515" xr:uid="{C41ECC63-8661-4087-A65B-D9E8D1BE49E4}"/>
    <cellStyle name="Comma 4 2 5 2 2 2 3 3" xfId="21647" xr:uid="{43EC3EF5-F272-43AC-ABD1-1368BB7927FE}"/>
    <cellStyle name="Comma 4 2 5 2 2 2 3 3 2" xfId="43150" xr:uid="{AE8E1BA4-A3FB-48B7-8E4A-DFF092FA009C}"/>
    <cellStyle name="Comma 4 2 5 2 2 2 3 4" xfId="28252" xr:uid="{839729EE-083C-432D-A52A-956E45175846}"/>
    <cellStyle name="Comma 4 2 5 2 2 2 3 5" xfId="49755" xr:uid="{079F8983-B8C1-4549-B23C-95076975E02B}"/>
    <cellStyle name="Comma 4 2 5 2 2 2 4" xfId="8387" xr:uid="{4CE1867B-33C5-4D5C-A393-4FD196B43906}"/>
    <cellStyle name="Comma 4 2 5 2 2 2 4 2" xfId="29890" xr:uid="{19825A5C-F3A9-4CBF-BCCE-854FE4771205}"/>
    <cellStyle name="Comma 4 2 5 2 2 2 5" xfId="10044" xr:uid="{530E7035-A3C1-465F-8C94-C545E9BB1060}"/>
    <cellStyle name="Comma 4 2 5 2 2 2 5 2" xfId="31547" xr:uid="{A4BBD075-013E-4569-BDC8-9CF19C6D83C2}"/>
    <cellStyle name="Comma 4 2 5 2 2 2 6" xfId="16679" xr:uid="{4F8F6799-ED7A-4DBE-AB68-C4AD8D4A3994}"/>
    <cellStyle name="Comma 4 2 5 2 2 2 6 2" xfId="38182" xr:uid="{4A3687D0-CD3B-4AFC-BA13-8D6D4230AFF5}"/>
    <cellStyle name="Comma 4 2 5 2 2 2 7" xfId="23284" xr:uid="{2E91B12D-7744-48B8-86AF-3A8CE25AE3E3}"/>
    <cellStyle name="Comma 4 2 5 2 2 2 8" xfId="44787" xr:uid="{61F735A4-E0DD-4CD0-B309-2A4C4A356523}"/>
    <cellStyle name="Comma 4 2 5 2 2 3" xfId="2465" xr:uid="{538AA9F5-76A5-4C85-A92B-783E0F3628AE}"/>
    <cellStyle name="Comma 4 2 5 2 2 3 2" xfId="10731" xr:uid="{C2C5DDE7-B0EF-4B7C-8599-C9C9190D68F6}"/>
    <cellStyle name="Comma 4 2 5 2 2 3 2 2" xfId="32234" xr:uid="{7FCAAB53-6F21-4552-A2CD-AFD11B337EFE}"/>
    <cellStyle name="Comma 4 2 5 2 2 3 3" xfId="17366" xr:uid="{6D09F6E1-3E27-4CB3-AAAC-88DFE6D9EBCA}"/>
    <cellStyle name="Comma 4 2 5 2 2 3 3 2" xfId="38869" xr:uid="{17B1C725-B06C-4704-AA5D-24BA5D581E98}"/>
    <cellStyle name="Comma 4 2 5 2 2 3 4" xfId="23971" xr:uid="{AFEC3B73-A5D7-4ABF-9B0D-9A045C7E4537}"/>
    <cellStyle name="Comma 4 2 5 2 2 3 5" xfId="45474" xr:uid="{6EA9A747-0AD8-4F7D-9508-D7E9081E8840}"/>
    <cellStyle name="Comma 4 2 5 2 2 4" xfId="2982" xr:uid="{8062AFF4-9B3B-4C28-838D-6F541877DECC}"/>
    <cellStyle name="Comma 4 2 5 2 2 4 2" xfId="11248" xr:uid="{C81A43DE-D6E1-465A-8417-CE252A0A1575}"/>
    <cellStyle name="Comma 4 2 5 2 2 4 2 2" xfId="32751" xr:uid="{5D0FAE7E-3E7E-449B-8201-83E8064C70FC}"/>
    <cellStyle name="Comma 4 2 5 2 2 4 3" xfId="17883" xr:uid="{A7019A3D-E063-47DB-8E26-9EB080D14F47}"/>
    <cellStyle name="Comma 4 2 5 2 2 4 3 2" xfId="39386" xr:uid="{536CEC5F-5D17-4A76-AB0B-6AB443D88564}"/>
    <cellStyle name="Comma 4 2 5 2 2 4 4" xfId="24488" xr:uid="{389FD1C9-71E4-44C5-B42F-E95E17A31183}"/>
    <cellStyle name="Comma 4 2 5 2 2 4 5" xfId="45991" xr:uid="{5B67F6E2-7046-4446-A9BB-E1995A427819}"/>
    <cellStyle name="Comma 4 2 5 2 2 5" xfId="3661" xr:uid="{2E4975FB-68C6-4402-802A-2B61F877215B}"/>
    <cellStyle name="Comma 4 2 5 2 2 5 2" xfId="11927" xr:uid="{F83CC49D-1E58-4D0A-A7E4-05400DB95E92}"/>
    <cellStyle name="Comma 4 2 5 2 2 5 2 2" xfId="33430" xr:uid="{27D480AB-4018-4A2C-8114-8E871B3A39A2}"/>
    <cellStyle name="Comma 4 2 5 2 2 5 3" xfId="18562" xr:uid="{A95FAB96-5940-4D93-A485-4CA2BF817210}"/>
    <cellStyle name="Comma 4 2 5 2 2 5 3 2" xfId="40065" xr:uid="{23BE8C2F-706B-4A80-8B8E-36D69B00328D}"/>
    <cellStyle name="Comma 4 2 5 2 2 5 4" xfId="25167" xr:uid="{40256C14-5A1D-4F21-838D-D9220FCD4E50}"/>
    <cellStyle name="Comma 4 2 5 2 2 5 5" xfId="46670" xr:uid="{DE24BCBF-3314-4663-AA12-093C7BD73FA6}"/>
    <cellStyle name="Comma 4 2 5 2 2 6" xfId="5126" xr:uid="{03FE4620-016E-4DEB-B900-4A0352A06D17}"/>
    <cellStyle name="Comma 4 2 5 2 2 6 2" xfId="13392" xr:uid="{02ECCE86-4273-488D-9EE1-3CA04FF6129F}"/>
    <cellStyle name="Comma 4 2 5 2 2 6 2 2" xfId="34895" xr:uid="{1E8989C3-6CC3-4456-A1E6-04CB099C1980}"/>
    <cellStyle name="Comma 4 2 5 2 2 6 3" xfId="20027" xr:uid="{1401F87C-9733-4674-A568-8D06FB9AE9D8}"/>
    <cellStyle name="Comma 4 2 5 2 2 6 3 2" xfId="41530" xr:uid="{50300A15-E440-4FBF-BE73-369D21BD7773}"/>
    <cellStyle name="Comma 4 2 5 2 2 6 4" xfId="26632" xr:uid="{8B67BC99-0874-4D7C-8485-0C50846AEEFD}"/>
    <cellStyle name="Comma 4 2 5 2 2 6 5" xfId="48135" xr:uid="{A40AE693-3761-45A6-9B81-095069924FE6}"/>
    <cellStyle name="Comma 4 2 5 2 2 7" xfId="5800" xr:uid="{987B9382-72A3-4974-8D07-D0D87B6C8F76}"/>
    <cellStyle name="Comma 4 2 5 2 2 7 2" xfId="14066" xr:uid="{57C83FA7-46A0-46A6-ABA3-F12CF752F617}"/>
    <cellStyle name="Comma 4 2 5 2 2 7 2 2" xfId="35569" xr:uid="{35A6B9B8-47F9-4398-956A-656A8BD7F4E0}"/>
    <cellStyle name="Comma 4 2 5 2 2 7 3" xfId="20701" xr:uid="{754ADC5E-264D-4AD5-B3E9-1E667D29AF25}"/>
    <cellStyle name="Comma 4 2 5 2 2 7 3 2" xfId="42204" xr:uid="{6CEF307E-F786-445F-99F5-8E4CB41A1649}"/>
    <cellStyle name="Comma 4 2 5 2 2 7 4" xfId="27306" xr:uid="{2C98556A-456A-4BEC-9C04-FEE66200A247}"/>
    <cellStyle name="Comma 4 2 5 2 2 7 5" xfId="48809" xr:uid="{1E20915B-2C43-4E5E-AD8C-98E153004C89}"/>
    <cellStyle name="Comma 4 2 5 2 2 8" xfId="7441" xr:uid="{75E30702-33AB-4455-8D5C-573FF1FD067C}"/>
    <cellStyle name="Comma 4 2 5 2 2 8 2" xfId="28944" xr:uid="{B1AE5505-A909-4A64-82A7-B2474BAB2C1F}"/>
    <cellStyle name="Comma 4 2 5 2 2 9" xfId="9098" xr:uid="{70C31551-1B9A-47BC-A65E-9EC889D6AD6E}"/>
    <cellStyle name="Comma 4 2 5 2 2 9 2" xfId="30601" xr:uid="{8C16F0D6-484A-4E94-BB37-E09297CDD9F0}"/>
    <cellStyle name="Comma 4 2 5 2 3" xfId="1102" xr:uid="{182673C8-5267-490B-A38C-51BC7A850449}"/>
    <cellStyle name="Comma 4 2 5 2 3 2" xfId="3931" xr:uid="{852D5A5F-A8F8-42A4-83C2-A370BAB47261}"/>
    <cellStyle name="Comma 4 2 5 2 3 2 2" xfId="12197" xr:uid="{5963DA97-A5A6-4AD4-9C66-D9E414655E70}"/>
    <cellStyle name="Comma 4 2 5 2 3 2 2 2" xfId="33700" xr:uid="{0546A5A5-58D3-455E-BACE-87E9082707B6}"/>
    <cellStyle name="Comma 4 2 5 2 3 2 3" xfId="18832" xr:uid="{66A99419-0384-4300-B4C8-093F292A54E2}"/>
    <cellStyle name="Comma 4 2 5 2 3 2 3 2" xfId="40335" xr:uid="{C92A0698-431B-4D27-B5E2-8476FAB56E79}"/>
    <cellStyle name="Comma 4 2 5 2 3 2 4" xfId="25437" xr:uid="{62FC6E67-F9D7-46FC-B7AD-C4AC00BB2D99}"/>
    <cellStyle name="Comma 4 2 5 2 3 2 5" xfId="46940" xr:uid="{0A9E02A2-3B84-4F1C-8428-2B04152ED9B5}"/>
    <cellStyle name="Comma 4 2 5 2 3 3" xfId="6070" xr:uid="{2C78D527-EB81-40DB-BB9A-D0D8B9A7C897}"/>
    <cellStyle name="Comma 4 2 5 2 3 3 2" xfId="14336" xr:uid="{79FB56F7-5D54-43C7-A887-16037B75B7B5}"/>
    <cellStyle name="Comma 4 2 5 2 3 3 2 2" xfId="35839" xr:uid="{47360CCB-8577-4302-A891-BB64398A18EF}"/>
    <cellStyle name="Comma 4 2 5 2 3 3 3" xfId="20971" xr:uid="{62CAE6CB-3F21-4276-9BE7-9CD2FB7585BD}"/>
    <cellStyle name="Comma 4 2 5 2 3 3 3 2" xfId="42474" xr:uid="{1A53D9B3-514E-498A-A305-83A65B7A0ADA}"/>
    <cellStyle name="Comma 4 2 5 2 3 3 4" xfId="27576" xr:uid="{45E4CB31-0330-4F8A-B50F-6D0B26D959AE}"/>
    <cellStyle name="Comma 4 2 5 2 3 3 5" xfId="49079" xr:uid="{073F27A7-26F4-4D62-85C0-BBB2C184071B}"/>
    <cellStyle name="Comma 4 2 5 2 3 4" xfId="7711" xr:uid="{3EB74E1A-BEA9-4F44-AF79-8A2BB14E7F1E}"/>
    <cellStyle name="Comma 4 2 5 2 3 4 2" xfId="29214" xr:uid="{A876BDE3-3F3C-43E7-932A-47D84A840BCC}"/>
    <cellStyle name="Comma 4 2 5 2 3 5" xfId="9368" xr:uid="{4628C665-6C5D-4225-B062-0159E982252A}"/>
    <cellStyle name="Comma 4 2 5 2 3 5 2" xfId="30871" xr:uid="{B307D4BB-24C2-4B8F-9DD1-B0F34AF09A3A}"/>
    <cellStyle name="Comma 4 2 5 2 3 6" xfId="16003" xr:uid="{2B1AB795-F850-4C5D-AA6F-5CA324D90AD0}"/>
    <cellStyle name="Comma 4 2 5 2 3 6 2" xfId="37506" xr:uid="{127C8C34-F96D-4D0B-9506-6CC1B8B8F1BF}"/>
    <cellStyle name="Comma 4 2 5 2 3 7" xfId="22608" xr:uid="{A16D0A23-FFA0-4EF4-A67C-D5075E9A4029}"/>
    <cellStyle name="Comma 4 2 5 2 3 8" xfId="44111" xr:uid="{29C789CC-4FF9-4D73-9D12-926006AE3AE7}"/>
    <cellStyle name="Comma 4 2 5 2 4" xfId="1498" xr:uid="{73881B91-F19B-4F3B-8E8E-A456AE918D51}"/>
    <cellStyle name="Comma 4 2 5 2 4 2" xfId="4327" xr:uid="{1DE9A54C-2FCE-48FB-9A21-50CB25D6BCC2}"/>
    <cellStyle name="Comma 4 2 5 2 4 2 2" xfId="12593" xr:uid="{B97E8D4A-F266-4E52-A2CD-60346E959504}"/>
    <cellStyle name="Comma 4 2 5 2 4 2 2 2" xfId="34096" xr:uid="{830F7768-1F66-4F81-A8D5-D0C79911F2B5}"/>
    <cellStyle name="Comma 4 2 5 2 4 2 3" xfId="19228" xr:uid="{47A8316C-D83C-43D3-B4CD-D08C70BCEE5C}"/>
    <cellStyle name="Comma 4 2 5 2 4 2 3 2" xfId="40731" xr:uid="{327CFBF8-742C-4771-A4DB-F1633B20DADD}"/>
    <cellStyle name="Comma 4 2 5 2 4 2 4" xfId="25833" xr:uid="{BA5BA1F3-DB21-452A-9C58-B1F0679DC04C}"/>
    <cellStyle name="Comma 4 2 5 2 4 2 5" xfId="47336" xr:uid="{CA502EF7-612F-4E57-85D9-ACC06FC7ECF1}"/>
    <cellStyle name="Comma 4 2 5 2 4 3" xfId="6466" xr:uid="{14D7D0B1-6F4E-416B-B0C6-6EE1C15080B0}"/>
    <cellStyle name="Comma 4 2 5 2 4 3 2" xfId="14732" xr:uid="{8723796B-B703-41EC-A2D0-F412288C6BA0}"/>
    <cellStyle name="Comma 4 2 5 2 4 3 2 2" xfId="36235" xr:uid="{991D607A-293E-4133-A35C-2FB191497104}"/>
    <cellStyle name="Comma 4 2 5 2 4 3 3" xfId="21367" xr:uid="{B36361D2-CF4A-4A87-8819-2FFE7311F7AA}"/>
    <cellStyle name="Comma 4 2 5 2 4 3 3 2" xfId="42870" xr:uid="{9A709B30-EB59-42BC-BA3C-1670B8517C70}"/>
    <cellStyle name="Comma 4 2 5 2 4 3 4" xfId="27972" xr:uid="{F3B99381-5114-4C37-AD41-EF32F361FC31}"/>
    <cellStyle name="Comma 4 2 5 2 4 3 5" xfId="49475" xr:uid="{CF977057-5E89-4439-86EB-518EC79ED648}"/>
    <cellStyle name="Comma 4 2 5 2 4 4" xfId="8107" xr:uid="{78644B26-3904-428A-9E44-7324B0742581}"/>
    <cellStyle name="Comma 4 2 5 2 4 4 2" xfId="29610" xr:uid="{FA4BE1C1-57CD-45B3-9947-44BA42CFD4DB}"/>
    <cellStyle name="Comma 4 2 5 2 4 5" xfId="9764" xr:uid="{454DF0A8-5339-4DFC-BDF0-9BBCBFCD81FC}"/>
    <cellStyle name="Comma 4 2 5 2 4 5 2" xfId="31267" xr:uid="{9FAA07D0-12F3-443A-ACA2-B4D28C4D4090}"/>
    <cellStyle name="Comma 4 2 5 2 4 6" xfId="16399" xr:uid="{CB2D8BFA-A2A2-4FD4-BD3A-9ECDD39AFF32}"/>
    <cellStyle name="Comma 4 2 5 2 4 6 2" xfId="37902" xr:uid="{BB47CE10-B7D8-42EB-AED2-97A05A86C1ED}"/>
    <cellStyle name="Comma 4 2 5 2 4 7" xfId="23004" xr:uid="{5DF85468-EA06-42A4-82F2-0DAF2AA550C5}"/>
    <cellStyle name="Comma 4 2 5 2 4 8" xfId="44507" xr:uid="{DFF2FE38-EF4A-45DA-8D61-45623BD0800B}"/>
    <cellStyle name="Comma 4 2 5 2 5" xfId="2185" xr:uid="{29AE3E51-BB76-4A0C-BBA1-D9F5EDCC78CF}"/>
    <cellStyle name="Comma 4 2 5 2 5 2" xfId="10451" xr:uid="{B44D6B41-01E3-4FEC-A2BE-D48B6269BF31}"/>
    <cellStyle name="Comma 4 2 5 2 5 2 2" xfId="31954" xr:uid="{179C597D-BFB7-4EC6-986E-9B10573B0374}"/>
    <cellStyle name="Comma 4 2 5 2 5 3" xfId="17086" xr:uid="{51A1882D-847F-4A4A-8F13-B09BCDDB660C}"/>
    <cellStyle name="Comma 4 2 5 2 5 3 2" xfId="38589" xr:uid="{4B42CEC4-DC44-4521-9C46-C7C128A65768}"/>
    <cellStyle name="Comma 4 2 5 2 5 4" xfId="23691" xr:uid="{50A4626D-6EAF-4AF8-9217-EEF71F5CC4C0}"/>
    <cellStyle name="Comma 4 2 5 2 5 5" xfId="45194" xr:uid="{D50D61E0-D472-4762-93C2-C671D216E9C5}"/>
    <cellStyle name="Comma 4 2 5 2 6" xfId="2731" xr:uid="{811A9DB4-5621-47E1-A925-AE77815A54E9}"/>
    <cellStyle name="Comma 4 2 5 2 6 2" xfId="10997" xr:uid="{915954AF-9FAB-4F73-AF79-20CD45DD7838}"/>
    <cellStyle name="Comma 4 2 5 2 6 2 2" xfId="32500" xr:uid="{33715F4C-7354-44FA-A347-5E0CACC03142}"/>
    <cellStyle name="Comma 4 2 5 2 6 3" xfId="17632" xr:uid="{8C41A149-195C-4C8E-B5F7-B08394BFAB6B}"/>
    <cellStyle name="Comma 4 2 5 2 6 3 2" xfId="39135" xr:uid="{10851E0A-0D82-43EE-B132-1B289A423BB5}"/>
    <cellStyle name="Comma 4 2 5 2 6 4" xfId="24237" xr:uid="{DCE1BF57-67DC-4AD2-91D9-BFDA8FE75A50}"/>
    <cellStyle name="Comma 4 2 5 2 6 5" xfId="45740" xr:uid="{9BF481CC-5250-449D-B32F-DD5ABB23F436}"/>
    <cellStyle name="Comma 4 2 5 2 7" xfId="3381" xr:uid="{9E762643-4A8F-449B-9345-6BAAA9C578E6}"/>
    <cellStyle name="Comma 4 2 5 2 7 2" xfId="11647" xr:uid="{69A6378A-A6F9-46FF-9EC6-C3E11EABC6BD}"/>
    <cellStyle name="Comma 4 2 5 2 7 2 2" xfId="33150" xr:uid="{54B9F239-FD4B-4122-9799-96E37ED604DD}"/>
    <cellStyle name="Comma 4 2 5 2 7 3" xfId="18282" xr:uid="{50C053BF-5CD3-4D7D-8B79-4FEA0A0CCDC2}"/>
    <cellStyle name="Comma 4 2 5 2 7 3 2" xfId="39785" xr:uid="{910392DB-938E-4415-BE6D-FE02234E85D7}"/>
    <cellStyle name="Comma 4 2 5 2 7 4" xfId="24887" xr:uid="{5BD3D3F6-3E3E-4E22-B750-57EBCAC32A3F}"/>
    <cellStyle name="Comma 4 2 5 2 7 5" xfId="46390" xr:uid="{6A6454BC-2DFB-45A8-B24A-10A3C8C3780A}"/>
    <cellStyle name="Comma 4 2 5 2 8" xfId="4875" xr:uid="{7CC6CF35-54CC-4A85-A6A7-63736CD95A67}"/>
    <cellStyle name="Comma 4 2 5 2 8 2" xfId="13141" xr:uid="{726653D8-706B-45C4-B558-DB094B2B808A}"/>
    <cellStyle name="Comma 4 2 5 2 8 2 2" xfId="34644" xr:uid="{E619C338-A60A-40D7-98BD-F618E79756EE}"/>
    <cellStyle name="Comma 4 2 5 2 8 3" xfId="19776" xr:uid="{6395D05B-E3A2-41C3-8C1E-DE9AC70BBDBA}"/>
    <cellStyle name="Comma 4 2 5 2 8 3 2" xfId="41279" xr:uid="{CCF86DA6-1267-4F9E-A0BC-59B710B2A2C3}"/>
    <cellStyle name="Comma 4 2 5 2 8 4" xfId="26381" xr:uid="{C057B976-6109-4E93-96EE-7B4A77E6B7F6}"/>
    <cellStyle name="Comma 4 2 5 2 8 5" xfId="47884" xr:uid="{3EFDAB3B-7D30-4177-B63D-50F4E7BC0DC4}"/>
    <cellStyle name="Comma 4 2 5 2 9" xfId="5520" xr:uid="{21152F5C-DB47-4D38-8C12-7D5984092377}"/>
    <cellStyle name="Comma 4 2 5 2 9 2" xfId="13786" xr:uid="{E8808DEF-439A-48A8-8588-38D5EF330CFF}"/>
    <cellStyle name="Comma 4 2 5 2 9 2 2" xfId="35289" xr:uid="{BCCF26CE-A45B-43AA-AA8D-2F12CA28C881}"/>
    <cellStyle name="Comma 4 2 5 2 9 3" xfId="20421" xr:uid="{CC4F26B6-8777-4A34-8693-187A6FA8D810}"/>
    <cellStyle name="Comma 4 2 5 2 9 3 2" xfId="41924" xr:uid="{D7F9E981-B209-4B2C-9AA5-F4F8DB5E0EE3}"/>
    <cellStyle name="Comma 4 2 5 2 9 4" xfId="27026" xr:uid="{1F2C8DC8-0306-4FB8-8927-07AA8758D5CA}"/>
    <cellStyle name="Comma 4 2 5 2 9 5" xfId="48529" xr:uid="{0414025B-C675-490A-9687-C9F3EE7FED54}"/>
    <cellStyle name="Comma 4 2 5 3" xfId="421" xr:uid="{C088A8E0-2AF0-4EBB-8EF1-507D2B1E6554}"/>
    <cellStyle name="Comma 4 2 5 3 10" xfId="15324" xr:uid="{78C8EC71-92A2-437A-970E-B8C81063FFF8}"/>
    <cellStyle name="Comma 4 2 5 3 10 2" xfId="36827" xr:uid="{3F2BE78F-0F06-48A2-97FF-E48E3B5BAA83}"/>
    <cellStyle name="Comma 4 2 5 3 11" xfId="21929" xr:uid="{119BFB90-8763-4083-9CC3-F68EBFED6875}"/>
    <cellStyle name="Comma 4 2 5 3 12" xfId="43432" xr:uid="{B89897EC-B192-4F7B-81F8-DA5AC84E68B7}"/>
    <cellStyle name="Comma 4 2 5 3 2" xfId="1369" xr:uid="{76198103-7C3C-45E1-ACA7-BB4181AA0CEC}"/>
    <cellStyle name="Comma 4 2 5 3 2 2" xfId="4198" xr:uid="{8432C947-F02B-4604-B322-BFFEA8FACC04}"/>
    <cellStyle name="Comma 4 2 5 3 2 2 2" xfId="12464" xr:uid="{877F3EB9-B439-408C-9632-7D410F200588}"/>
    <cellStyle name="Comma 4 2 5 3 2 2 2 2" xfId="33967" xr:uid="{C19CD5A4-D19D-4D90-A9A5-7C170BF75774}"/>
    <cellStyle name="Comma 4 2 5 3 2 2 3" xfId="19099" xr:uid="{481E3D5E-7869-4A13-86B2-5FA73B0EFBDB}"/>
    <cellStyle name="Comma 4 2 5 3 2 2 3 2" xfId="40602" xr:uid="{851873CA-50B6-42DF-9CC3-37245CAF87A5}"/>
    <cellStyle name="Comma 4 2 5 3 2 2 4" xfId="25704" xr:uid="{2B0C0EA2-B35C-4678-AD99-2D12F5C6117E}"/>
    <cellStyle name="Comma 4 2 5 3 2 2 5" xfId="47207" xr:uid="{0237D820-AFA2-48D5-8191-F13728796053}"/>
    <cellStyle name="Comma 4 2 5 3 2 3" xfId="6337" xr:uid="{0C01383F-C513-4F8A-83AF-398619D7111F}"/>
    <cellStyle name="Comma 4 2 5 3 2 3 2" xfId="14603" xr:uid="{CDA6EB37-25F3-4F48-81D6-7B4B546A39D3}"/>
    <cellStyle name="Comma 4 2 5 3 2 3 2 2" xfId="36106" xr:uid="{D3585901-9850-492D-99FB-2C6EE5BCBE52}"/>
    <cellStyle name="Comma 4 2 5 3 2 3 3" xfId="21238" xr:uid="{8AAAFF1A-E0B1-42DA-A43F-5022B45B0450}"/>
    <cellStyle name="Comma 4 2 5 3 2 3 3 2" xfId="42741" xr:uid="{A6EAC7E4-A3BF-4705-B3D7-BDB67E8CB833}"/>
    <cellStyle name="Comma 4 2 5 3 2 3 4" xfId="27843" xr:uid="{45895FF4-E4DD-4998-9513-4E215D8535A9}"/>
    <cellStyle name="Comma 4 2 5 3 2 3 5" xfId="49346" xr:uid="{2162D202-67DB-4090-90D6-6B31B8FD9BB7}"/>
    <cellStyle name="Comma 4 2 5 3 2 4" xfId="7978" xr:uid="{38A50E56-2575-419A-AC06-B7A3F82058CD}"/>
    <cellStyle name="Comma 4 2 5 3 2 4 2" xfId="29481" xr:uid="{F70567E0-6FE3-41CB-832C-7FEEF5F7DC20}"/>
    <cellStyle name="Comma 4 2 5 3 2 5" xfId="9635" xr:uid="{CD203805-9BE0-4982-8B10-F33868A1CCCC}"/>
    <cellStyle name="Comma 4 2 5 3 2 5 2" xfId="31138" xr:uid="{1BE5A486-B055-4C85-9EC9-7F7F674B4C53}"/>
    <cellStyle name="Comma 4 2 5 3 2 6" xfId="16270" xr:uid="{4836360B-B566-46E5-B4F3-7D881489E5D9}"/>
    <cellStyle name="Comma 4 2 5 3 2 6 2" xfId="37773" xr:uid="{81930AD6-AFC8-4D4F-A584-B791957FCDBB}"/>
    <cellStyle name="Comma 4 2 5 3 2 7" xfId="22875" xr:uid="{9EA8E144-7BCB-483A-8720-3EBFEDE8D2FA}"/>
    <cellStyle name="Comma 4 2 5 3 2 8" xfId="44378" xr:uid="{0ABB6417-901A-4154-9CB1-7F6F82E1BF4B}"/>
    <cellStyle name="Comma 4 2 5 3 3" xfId="2056" xr:uid="{520F3FEA-4CC4-4DEA-A6F4-98D87EA79239}"/>
    <cellStyle name="Comma 4 2 5 3 3 2" xfId="10322" xr:uid="{D05A28F7-9BF9-4CCF-A7CD-CCB586D8118B}"/>
    <cellStyle name="Comma 4 2 5 3 3 2 2" xfId="31825" xr:uid="{1E84586C-A686-46F5-9B21-9634CFDB8E1F}"/>
    <cellStyle name="Comma 4 2 5 3 3 3" xfId="16957" xr:uid="{7E34974E-B60E-41E2-BE35-AC04384A4D16}"/>
    <cellStyle name="Comma 4 2 5 3 3 3 2" xfId="38460" xr:uid="{93879E19-9B6A-4DC7-B921-1B05E5B03B4E}"/>
    <cellStyle name="Comma 4 2 5 3 3 4" xfId="23562" xr:uid="{736B8224-4272-45DE-8337-55AC1DD402F8}"/>
    <cellStyle name="Comma 4 2 5 3 3 5" xfId="45065" xr:uid="{03BD1D6F-308E-442E-8B55-357022498C78}"/>
    <cellStyle name="Comma 4 2 5 3 4" xfId="2855" xr:uid="{246E5252-1B5A-48A6-AFA2-6DE3B36444B7}"/>
    <cellStyle name="Comma 4 2 5 3 4 2" xfId="11121" xr:uid="{5654F58C-6023-49A2-BD61-B912872E8623}"/>
    <cellStyle name="Comma 4 2 5 3 4 2 2" xfId="32624" xr:uid="{1ED58ED3-0D0C-4B0D-8CA5-8E7666F67C3E}"/>
    <cellStyle name="Comma 4 2 5 3 4 3" xfId="17756" xr:uid="{DF8F3A84-C8A9-4B8A-9656-31BB7CD9FD11}"/>
    <cellStyle name="Comma 4 2 5 3 4 3 2" xfId="39259" xr:uid="{C7731D64-32C2-4608-A269-04F8CB9C96B9}"/>
    <cellStyle name="Comma 4 2 5 3 4 4" xfId="24361" xr:uid="{1DCFD6EC-CD76-4AE7-9534-06AE4F12E40B}"/>
    <cellStyle name="Comma 4 2 5 3 4 5" xfId="45864" xr:uid="{8BB8E048-9EC2-4F0A-8C57-538241266904}"/>
    <cellStyle name="Comma 4 2 5 3 5" xfId="3252" xr:uid="{58A1F293-BD16-4FA7-9CD7-B41CB70A8353}"/>
    <cellStyle name="Comma 4 2 5 3 5 2" xfId="11518" xr:uid="{0820FB10-8CE8-4654-9DBF-C6897C3C9222}"/>
    <cellStyle name="Comma 4 2 5 3 5 2 2" xfId="33021" xr:uid="{20AE92F6-0392-4196-94AB-E57D1E1DA384}"/>
    <cellStyle name="Comma 4 2 5 3 5 3" xfId="18153" xr:uid="{6398DD15-C1E9-4E3E-BEFB-38301EDC45FB}"/>
    <cellStyle name="Comma 4 2 5 3 5 3 2" xfId="39656" xr:uid="{C5BE9A98-3F05-4377-B56E-A202F02550B1}"/>
    <cellStyle name="Comma 4 2 5 3 5 4" xfId="24758" xr:uid="{8F31735A-A4EA-4F91-9421-8776B932FCBA}"/>
    <cellStyle name="Comma 4 2 5 3 5 5" xfId="46261" xr:uid="{D3DFCC83-3993-48A7-A3F5-E592E1516E49}"/>
    <cellStyle name="Comma 4 2 5 3 6" xfId="4999" xr:uid="{E9477B80-604B-4971-9869-FBC26DBAE3EF}"/>
    <cellStyle name="Comma 4 2 5 3 6 2" xfId="13265" xr:uid="{1CF8BFB1-6FF7-4E11-9F6C-93B018F89095}"/>
    <cellStyle name="Comma 4 2 5 3 6 2 2" xfId="34768" xr:uid="{88BB5F15-5890-49B3-BAFB-053FDD4F364A}"/>
    <cellStyle name="Comma 4 2 5 3 6 3" xfId="19900" xr:uid="{D170477A-0560-496C-B77B-08DE09A5F055}"/>
    <cellStyle name="Comma 4 2 5 3 6 3 2" xfId="41403" xr:uid="{4B14360C-E9FC-4FBC-9FDA-8C42679A9600}"/>
    <cellStyle name="Comma 4 2 5 3 6 4" xfId="26505" xr:uid="{F18B2A4C-27C4-4BE0-B593-9EA8282EBFAB}"/>
    <cellStyle name="Comma 4 2 5 3 6 5" xfId="48008" xr:uid="{15C1DBCA-3276-4E4A-BE2D-D24C3160C396}"/>
    <cellStyle name="Comma 4 2 5 3 7" xfId="5391" xr:uid="{40C666D8-74E9-4C74-92AC-7BC98A7ECAAC}"/>
    <cellStyle name="Comma 4 2 5 3 7 2" xfId="13657" xr:uid="{F48CDD11-4FA6-4E7B-9B3E-6BB49EEEDB87}"/>
    <cellStyle name="Comma 4 2 5 3 7 2 2" xfId="35160" xr:uid="{08461EF6-F348-425A-BF92-185D8DF36163}"/>
    <cellStyle name="Comma 4 2 5 3 7 3" xfId="20292" xr:uid="{EE5BE29D-8F31-4C06-9C2F-34D1C7A9AE67}"/>
    <cellStyle name="Comma 4 2 5 3 7 3 2" xfId="41795" xr:uid="{3C0829B8-DB7E-45B9-94D4-9EA85CEB0A4C}"/>
    <cellStyle name="Comma 4 2 5 3 7 4" xfId="26897" xr:uid="{428AE9EF-AB5F-4BFD-9AC8-9C4E2E50A722}"/>
    <cellStyle name="Comma 4 2 5 3 7 5" xfId="48400" xr:uid="{54E48838-A1B0-4373-9568-0A5141F068FB}"/>
    <cellStyle name="Comma 4 2 5 3 8" xfId="7032" xr:uid="{B7DC0939-359F-4D24-9DB7-4AD85FBD12C0}"/>
    <cellStyle name="Comma 4 2 5 3 8 2" xfId="28535" xr:uid="{CB5C1766-0F90-4007-A714-52D6B1626E47}"/>
    <cellStyle name="Comma 4 2 5 3 9" xfId="8688" xr:uid="{B0BA02E3-5998-4457-B6BC-7CFBE5EE1405}"/>
    <cellStyle name="Comma 4 2 5 3 9 2" xfId="30191" xr:uid="{111EF849-B7E2-43C4-BCD9-B4D22DBBC598}"/>
    <cellStyle name="Comma 4 2 5 4" xfId="705" xr:uid="{E0777F27-853E-4C7E-AD2D-08097C3D875A}"/>
    <cellStyle name="Comma 4 2 5 4 10" xfId="43714" xr:uid="{31BA6BCC-D3B8-4950-9E73-37F86EB7D432}"/>
    <cellStyle name="Comma 4 2 5 4 2" xfId="1651" xr:uid="{AEB6E48C-92AE-4942-8835-DCA02C659112}"/>
    <cellStyle name="Comma 4 2 5 4 2 2" xfId="4480" xr:uid="{E73D0253-B2C2-40DD-9220-AB480B080247}"/>
    <cellStyle name="Comma 4 2 5 4 2 2 2" xfId="12746" xr:uid="{5F45B7E7-8361-46CC-A312-01EF9E15DD14}"/>
    <cellStyle name="Comma 4 2 5 4 2 2 2 2" xfId="34249" xr:uid="{4C8EC0BE-3859-48BA-B141-7C7D13F1091D}"/>
    <cellStyle name="Comma 4 2 5 4 2 2 3" xfId="19381" xr:uid="{D61CBEB3-686B-4525-A6CD-8E84BFAB431C}"/>
    <cellStyle name="Comma 4 2 5 4 2 2 3 2" xfId="40884" xr:uid="{45E5A318-8E61-4CF1-8639-B2834B0862DB}"/>
    <cellStyle name="Comma 4 2 5 4 2 2 4" xfId="25986" xr:uid="{FC36DF0A-78FF-447D-810A-640F0E17515E}"/>
    <cellStyle name="Comma 4 2 5 4 2 2 5" xfId="47489" xr:uid="{83FE0A6E-374A-4F26-8D53-502262A35B24}"/>
    <cellStyle name="Comma 4 2 5 4 2 3" xfId="6619" xr:uid="{EDD87A36-CBA6-4FCD-8C25-508EECB5BEF3}"/>
    <cellStyle name="Comma 4 2 5 4 2 3 2" xfId="14885" xr:uid="{2272B4C4-541D-41EC-BD8D-F8C6CC05E052}"/>
    <cellStyle name="Comma 4 2 5 4 2 3 2 2" xfId="36388" xr:uid="{65E8E7F3-2B5F-4BB6-BC17-0B6FC51CEF98}"/>
    <cellStyle name="Comma 4 2 5 4 2 3 3" xfId="21520" xr:uid="{9463F2D6-8924-4BE9-976D-657AB0C9306B}"/>
    <cellStyle name="Comma 4 2 5 4 2 3 3 2" xfId="43023" xr:uid="{D242ADE2-C796-4075-8FED-1F65F6433289}"/>
    <cellStyle name="Comma 4 2 5 4 2 3 4" xfId="28125" xr:uid="{837A24C6-32F5-4244-BF88-0A929DB56FFB}"/>
    <cellStyle name="Comma 4 2 5 4 2 3 5" xfId="49628" xr:uid="{C901F16A-21C5-42C0-8574-0BA44D72E948}"/>
    <cellStyle name="Comma 4 2 5 4 2 4" xfId="8260" xr:uid="{AC773A20-FA9B-4C4E-8F90-97915300B4E5}"/>
    <cellStyle name="Comma 4 2 5 4 2 4 2" xfId="29763" xr:uid="{E277942A-D7D0-4780-ADC4-06520F0C48C2}"/>
    <cellStyle name="Comma 4 2 5 4 2 5" xfId="9917" xr:uid="{DC740FAC-2FFD-4C46-80C2-CC9D28D52013}"/>
    <cellStyle name="Comma 4 2 5 4 2 5 2" xfId="31420" xr:uid="{D11F70C8-6B8E-440B-AE22-EE57C50674F0}"/>
    <cellStyle name="Comma 4 2 5 4 2 6" xfId="16552" xr:uid="{95E3B701-B540-4AB5-8D46-BA5F626D5DCF}"/>
    <cellStyle name="Comma 4 2 5 4 2 6 2" xfId="38055" xr:uid="{523BB252-BA1F-44BA-8D23-57C84DAB3A5B}"/>
    <cellStyle name="Comma 4 2 5 4 2 7" xfId="23157" xr:uid="{C50C3556-CE59-4084-8C30-20C7EB63CD5A}"/>
    <cellStyle name="Comma 4 2 5 4 2 8" xfId="44660" xr:uid="{C3479550-53F0-4391-9AE8-44F187287977}"/>
    <cellStyle name="Comma 4 2 5 4 3" xfId="2338" xr:uid="{63E13051-460D-4E64-A860-7C7CEDB9AB32}"/>
    <cellStyle name="Comma 4 2 5 4 3 2" xfId="10604" xr:uid="{774B9BCF-AD8C-4DB7-8A14-C8D3E6302842}"/>
    <cellStyle name="Comma 4 2 5 4 3 2 2" xfId="32107" xr:uid="{B095B110-DF59-4B8E-8BB8-CCABC837AFE3}"/>
    <cellStyle name="Comma 4 2 5 4 3 3" xfId="17239" xr:uid="{8D30698B-F2C6-4A33-81DA-BE19F4D088E2}"/>
    <cellStyle name="Comma 4 2 5 4 3 3 2" xfId="38742" xr:uid="{421A88F3-5D7E-4FAA-BA5F-5E32429B7092}"/>
    <cellStyle name="Comma 4 2 5 4 3 4" xfId="23844" xr:uid="{84BF0355-B34F-472F-8C9B-B6A992AFDA2E}"/>
    <cellStyle name="Comma 4 2 5 4 3 5" xfId="45347" xr:uid="{6A70C273-F85A-4580-97F8-147461C7F616}"/>
    <cellStyle name="Comma 4 2 5 4 4" xfId="3534" xr:uid="{08E1CDFA-2128-4943-9736-18ADF5FE6C04}"/>
    <cellStyle name="Comma 4 2 5 4 4 2" xfId="11800" xr:uid="{3F595B40-264E-40E0-83BE-B16E470736C2}"/>
    <cellStyle name="Comma 4 2 5 4 4 2 2" xfId="33303" xr:uid="{4D6CEF48-77AD-4B1E-9707-B58DA35F0A63}"/>
    <cellStyle name="Comma 4 2 5 4 4 3" xfId="18435" xr:uid="{A739503A-A96D-4BA0-9431-EF2A18707F5E}"/>
    <cellStyle name="Comma 4 2 5 4 4 3 2" xfId="39938" xr:uid="{71B3072A-E768-477E-AE0E-97C8BC94038B}"/>
    <cellStyle name="Comma 4 2 5 4 4 4" xfId="25040" xr:uid="{7856FBE9-98D0-4ACF-A700-ABC52AACE023}"/>
    <cellStyle name="Comma 4 2 5 4 4 5" xfId="46543" xr:uid="{980EDE71-1EBF-4731-B676-ABFB8A0324A2}"/>
    <cellStyle name="Comma 4 2 5 4 5" xfId="5673" xr:uid="{7961F8F1-A2F5-40B6-ADEF-2C4B0D8738E8}"/>
    <cellStyle name="Comma 4 2 5 4 5 2" xfId="13939" xr:uid="{ACF93485-7E06-4503-90AD-24C462F7D238}"/>
    <cellStyle name="Comma 4 2 5 4 5 2 2" xfId="35442" xr:uid="{3344CE1E-04C1-41A2-9A39-752CE7F3B54D}"/>
    <cellStyle name="Comma 4 2 5 4 5 3" xfId="20574" xr:uid="{B803822A-F414-4CCA-962B-8D06A4113B9F}"/>
    <cellStyle name="Comma 4 2 5 4 5 3 2" xfId="42077" xr:uid="{B740860F-D5C7-4E4B-97E5-BABC0B990859}"/>
    <cellStyle name="Comma 4 2 5 4 5 4" xfId="27179" xr:uid="{114A8091-4CFD-4DFD-86E8-1840134C0F82}"/>
    <cellStyle name="Comma 4 2 5 4 5 5" xfId="48682" xr:uid="{F1556E5F-7CE1-45C2-A130-203EEEDA67E4}"/>
    <cellStyle name="Comma 4 2 5 4 6" xfId="7314" xr:uid="{04F76FED-C7CD-4028-A374-E8286FA91A8C}"/>
    <cellStyle name="Comma 4 2 5 4 6 2" xfId="28817" xr:uid="{E926C27A-3C83-4865-AA18-BB2F9B443A3E}"/>
    <cellStyle name="Comma 4 2 5 4 7" xfId="8971" xr:uid="{8D334B46-A17A-4190-BD41-37298B2F246A}"/>
    <cellStyle name="Comma 4 2 5 4 7 2" xfId="30474" xr:uid="{DC3DE373-24F3-4C46-BDE8-7151DCA53DE0}"/>
    <cellStyle name="Comma 4 2 5 4 8" xfId="15606" xr:uid="{29F0CDEB-F486-44BC-B1DA-5E939EB5BE46}"/>
    <cellStyle name="Comma 4 2 5 4 8 2" xfId="37109" xr:uid="{4DBE90E7-C33D-45B3-BA68-94640A4CFBB1}"/>
    <cellStyle name="Comma 4 2 5 4 9" xfId="22211" xr:uid="{357719B1-FBAE-42E6-9901-C870A669BA17}"/>
    <cellStyle name="Comma 4 2 5 5" xfId="974" xr:uid="{65F05E95-68B6-4CE1-BD5C-63604B775931}"/>
    <cellStyle name="Comma 4 2 5 5 2" xfId="3803" xr:uid="{FFC10937-BD15-471B-BD2E-C4A978926B10}"/>
    <cellStyle name="Comma 4 2 5 5 2 2" xfId="12069" xr:uid="{FA1D2A39-B3B2-4EE2-B6EC-34B7B5FAEA3E}"/>
    <cellStyle name="Comma 4 2 5 5 2 2 2" xfId="33572" xr:uid="{F8C05048-6E62-4D23-A807-04A89B4F37A9}"/>
    <cellStyle name="Comma 4 2 5 5 2 3" xfId="18704" xr:uid="{C2F285DA-6318-4A6B-8A5B-B82B32421BE8}"/>
    <cellStyle name="Comma 4 2 5 5 2 3 2" xfId="40207" xr:uid="{631EBBFC-67A3-4549-BBB5-2339C31502DA}"/>
    <cellStyle name="Comma 4 2 5 5 2 4" xfId="25309" xr:uid="{7DA49C2B-A210-4A7F-8CBB-85500EB82BE8}"/>
    <cellStyle name="Comma 4 2 5 5 2 5" xfId="46812" xr:uid="{D2AD938D-1AC7-46A9-A7EF-2580FE9A05B3}"/>
    <cellStyle name="Comma 4 2 5 5 3" xfId="5942" xr:uid="{B26554AB-F8B6-4537-A0B4-E7E2CD4FF804}"/>
    <cellStyle name="Comma 4 2 5 5 3 2" xfId="14208" xr:uid="{A539F1E8-6E71-42BC-A318-549DCB29E9EF}"/>
    <cellStyle name="Comma 4 2 5 5 3 2 2" xfId="35711" xr:uid="{FAB35DB4-33F2-4511-B393-67D5E86A02EE}"/>
    <cellStyle name="Comma 4 2 5 5 3 3" xfId="20843" xr:uid="{5D3422D9-A9A8-44DA-AF1B-0BA481775BEE}"/>
    <cellStyle name="Comma 4 2 5 5 3 3 2" xfId="42346" xr:uid="{2F9EE226-69C9-430F-814F-E9FD6D30A8EC}"/>
    <cellStyle name="Comma 4 2 5 5 3 4" xfId="27448" xr:uid="{3A12F102-C9D6-4999-BAEE-8A4E4AB392AA}"/>
    <cellStyle name="Comma 4 2 5 5 3 5" xfId="48951" xr:uid="{6CC780A7-4EEF-4E4C-8013-096688E0E852}"/>
    <cellStyle name="Comma 4 2 5 5 4" xfId="7583" xr:uid="{628EE445-929D-4669-B550-785462FE6E1E}"/>
    <cellStyle name="Comma 4 2 5 5 4 2" xfId="29086" xr:uid="{CDD5209D-85BD-4825-B7F8-B94AE8E376F7}"/>
    <cellStyle name="Comma 4 2 5 5 5" xfId="9240" xr:uid="{E9B802CC-96CA-45E6-AB17-2FE129007F41}"/>
    <cellStyle name="Comma 4 2 5 5 5 2" xfId="30743" xr:uid="{9C9A1B2B-EB7B-4BC8-8FB9-BB9A94B55451}"/>
    <cellStyle name="Comma 4 2 5 5 6" xfId="15875" xr:uid="{ABA96DD7-C4F2-426A-9B5B-E49E95BBFDE4}"/>
    <cellStyle name="Comma 4 2 5 5 6 2" xfId="37378" xr:uid="{36021027-591E-499C-AFED-7DCD151B5BC6}"/>
    <cellStyle name="Comma 4 2 5 5 7" xfId="22480" xr:uid="{98BD2AEF-8EEC-456F-BFAB-D89DC62E11A8}"/>
    <cellStyle name="Comma 4 2 5 5 8" xfId="43983" xr:uid="{E838FC44-ED3F-417B-9F59-CBC1C6C2BF6F}"/>
    <cellStyle name="Comma 4 2 5 6" xfId="1234" xr:uid="{A1688931-92D3-4E45-A928-672CA2949001}"/>
    <cellStyle name="Comma 4 2 5 6 2" xfId="4063" xr:uid="{22FDCDF8-A936-4CD3-8C48-4E24D19C6261}"/>
    <cellStyle name="Comma 4 2 5 6 2 2" xfId="12329" xr:uid="{BFF9784E-30AC-46EC-A9F5-8681067FB9C7}"/>
    <cellStyle name="Comma 4 2 5 6 2 2 2" xfId="33832" xr:uid="{7981D009-344C-42C7-9B02-B442E7F71F8B}"/>
    <cellStyle name="Comma 4 2 5 6 2 3" xfId="18964" xr:uid="{ACD07F93-D1D2-4C33-8FA5-775788C3F251}"/>
    <cellStyle name="Comma 4 2 5 6 2 3 2" xfId="40467" xr:uid="{A1D43EA3-5C7C-4209-8985-E802E4C2930B}"/>
    <cellStyle name="Comma 4 2 5 6 2 4" xfId="25569" xr:uid="{2679E484-31B5-4172-8A66-F078F3058080}"/>
    <cellStyle name="Comma 4 2 5 6 2 5" xfId="47072" xr:uid="{318BD545-F27B-466C-A83D-F48B844F5DA4}"/>
    <cellStyle name="Comma 4 2 5 6 3" xfId="6202" xr:uid="{37FA174B-72E6-44E2-947F-6781F25B0731}"/>
    <cellStyle name="Comma 4 2 5 6 3 2" xfId="14468" xr:uid="{9C85F125-BDBC-47A2-B1D1-EE17DFF9E331}"/>
    <cellStyle name="Comma 4 2 5 6 3 2 2" xfId="35971" xr:uid="{E4F7E139-4C13-4C34-ABB0-0EDC931F946B}"/>
    <cellStyle name="Comma 4 2 5 6 3 3" xfId="21103" xr:uid="{6311212E-76DE-49C3-BC29-AA2E337FA474}"/>
    <cellStyle name="Comma 4 2 5 6 3 3 2" xfId="42606" xr:uid="{9F5BB348-3728-42BA-AE3B-FFC2B84CC861}"/>
    <cellStyle name="Comma 4 2 5 6 3 4" xfId="27708" xr:uid="{4D38DFE8-5213-4DDE-B415-25F4C18324B4}"/>
    <cellStyle name="Comma 4 2 5 6 3 5" xfId="49211" xr:uid="{163864B5-E1C6-40E4-AB6D-AC3F4944B4A8}"/>
    <cellStyle name="Comma 4 2 5 6 4" xfId="7843" xr:uid="{C395379A-9F3D-4A99-8840-0894DE688365}"/>
    <cellStyle name="Comma 4 2 5 6 4 2" xfId="29346" xr:uid="{12FA2652-DEB4-4503-AD4A-B88ADAAEEF37}"/>
    <cellStyle name="Comma 4 2 5 6 5" xfId="9500" xr:uid="{725EBB2C-4D3D-4304-91D1-E96E3B7CE9AF}"/>
    <cellStyle name="Comma 4 2 5 6 5 2" xfId="31003" xr:uid="{973B4769-64F1-4863-B473-1451F48D86E3}"/>
    <cellStyle name="Comma 4 2 5 6 6" xfId="16135" xr:uid="{607E8327-C981-4076-82E3-687FEEB7A17B}"/>
    <cellStyle name="Comma 4 2 5 6 6 2" xfId="37638" xr:uid="{0F03ACC5-0FC0-4B35-AD6C-3B9F0936581D}"/>
    <cellStyle name="Comma 4 2 5 6 7" xfId="22740" xr:uid="{2653C18B-F543-4493-B010-23E04525152B}"/>
    <cellStyle name="Comma 4 2 5 6 8" xfId="44243" xr:uid="{8D989922-8BB8-4D0D-A2C5-8548BB162C35}"/>
    <cellStyle name="Comma 4 2 5 7" xfId="1922" xr:uid="{DB9CD1D3-7F2F-4586-9DC2-51C464590193}"/>
    <cellStyle name="Comma 4 2 5 7 2" xfId="10188" xr:uid="{5E39B26D-C810-4D3E-A240-6D77BAA44075}"/>
    <cellStyle name="Comma 4 2 5 7 2 2" xfId="31691" xr:uid="{A7F9D45B-B3B0-4C8A-B51D-E05DCE9F1A82}"/>
    <cellStyle name="Comma 4 2 5 7 3" xfId="16823" xr:uid="{127BCA93-F7AA-4A1F-8D25-55622148C45E}"/>
    <cellStyle name="Comma 4 2 5 7 3 2" xfId="38326" xr:uid="{A11DAFAC-1E99-4017-9D33-D528DB324E60}"/>
    <cellStyle name="Comma 4 2 5 7 4" xfId="23428" xr:uid="{965E59FE-9F59-4609-B65C-6EB8D0068DE4}"/>
    <cellStyle name="Comma 4 2 5 7 5" xfId="44931" xr:uid="{A84C5F04-9B23-4B51-B023-CAE60EE5B783}"/>
    <cellStyle name="Comma 4 2 5 8" xfId="2607" xr:uid="{C8147439-729D-489E-B3C0-C626B3F99604}"/>
    <cellStyle name="Comma 4 2 5 8 2" xfId="10873" xr:uid="{4110DB83-7004-4042-9A01-918AD30B65CE}"/>
    <cellStyle name="Comma 4 2 5 8 2 2" xfId="32376" xr:uid="{41482683-988C-4FB2-AF5C-3BBFCFB5A2B7}"/>
    <cellStyle name="Comma 4 2 5 8 3" xfId="17508" xr:uid="{8D3B6C16-D3CA-4095-9943-4B4D1984919C}"/>
    <cellStyle name="Comma 4 2 5 8 3 2" xfId="39011" xr:uid="{EEF3C4EA-5A1C-4C2E-B3DF-A4A08C069CC0}"/>
    <cellStyle name="Comma 4 2 5 8 4" xfId="24113" xr:uid="{20177AEA-DB6F-475B-84CC-B5E4EE30D89D}"/>
    <cellStyle name="Comma 4 2 5 8 5" xfId="45616" xr:uid="{3FA40055-D3CE-4066-9757-EF0E2274DFB4}"/>
    <cellStyle name="Comma 4 2 5 9" xfId="3118" xr:uid="{EB12BBAF-AD1D-4BCF-BB11-5C7C171E32A0}"/>
    <cellStyle name="Comma 4 2 5 9 2" xfId="11384" xr:uid="{7063F180-5900-484A-BBEF-32533617B497}"/>
    <cellStyle name="Comma 4 2 5 9 2 2" xfId="32887" xr:uid="{78D6950E-430B-4B23-BA8E-CF58F316FA23}"/>
    <cellStyle name="Comma 4 2 5 9 3" xfId="18019" xr:uid="{76F20D89-1B73-42C1-887E-79255B05AEF0}"/>
    <cellStyle name="Comma 4 2 5 9 3 2" xfId="39522" xr:uid="{1B588E05-B2DA-481A-B609-43C070FC2B43}"/>
    <cellStyle name="Comma 4 2 5 9 4" xfId="24624" xr:uid="{4B278CDC-B284-429C-9410-621D575B8BBD}"/>
    <cellStyle name="Comma 4 2 5 9 5" xfId="46127" xr:uid="{7E6D9F37-D5F5-4AE1-AA89-4432685A1000}"/>
    <cellStyle name="Comma 4 2 6" xfId="8443" xr:uid="{DC7FE094-6245-439C-8864-B0901981B53B}"/>
    <cellStyle name="Comma 4 2 6 2" xfId="29946" xr:uid="{98BFD2DB-D099-4F0F-B764-C8B4D014ED4A}"/>
    <cellStyle name="Encabezado 1" xfId="253" builtinId="16" customBuiltin="1"/>
    <cellStyle name="Encabezado 4" xfId="256" builtinId="19" customBuiltin="1"/>
    <cellStyle name="Énfasis1" xfId="269" builtinId="29" customBuiltin="1"/>
    <cellStyle name="Énfasis2" xfId="273" builtinId="33" customBuiltin="1"/>
    <cellStyle name="Énfasis3" xfId="277" builtinId="37" customBuiltin="1"/>
    <cellStyle name="Énfasis4" xfId="281" builtinId="41" customBuiltin="1"/>
    <cellStyle name="Énfasis5" xfId="285" builtinId="45" customBuiltin="1"/>
    <cellStyle name="Énfasis6" xfId="289" builtinId="49" customBuiltin="1"/>
    <cellStyle name="Entrada" xfId="260" builtinId="20" customBuiltin="1"/>
    <cellStyle name="Excel Built-in Normal" xfId="94" xr:uid="{11619153-2698-4D2B-82F6-D84A9461F672}"/>
    <cellStyle name="Excel Built-in Normal 2" xfId="6793" xr:uid="{B4928A0F-A771-4BEB-A422-01752A072797}"/>
    <cellStyle name="Hipervínculo" xfId="13" builtinId="8"/>
    <cellStyle name="Hipervínculo 2" xfId="293" xr:uid="{398DD779-E875-42B9-A1C4-D96B87D370BE}"/>
    <cellStyle name="Incorrecto" xfId="258" builtinId="27" customBuiltin="1"/>
    <cellStyle name="Millares" xfId="1" builtinId="3"/>
    <cellStyle name="Millares [0]" xfId="8" builtinId="6"/>
    <cellStyle name="Millares [0] 10" xfId="220" xr:uid="{CC7857DE-CEB0-4598-A569-61D6A61AAFB5}"/>
    <cellStyle name="Millares [0] 10 10" xfId="4739" xr:uid="{3BE38E0D-6146-428A-AB05-908388F67F75}"/>
    <cellStyle name="Millares [0] 10 10 2" xfId="13005" xr:uid="{FC9E7700-66B2-41E0-B082-2A3D8B8AC97B}"/>
    <cellStyle name="Millares [0] 10 10 2 2" xfId="34508" xr:uid="{C90E6A72-D58F-4C21-B7F3-834FE9D34215}"/>
    <cellStyle name="Millares [0] 10 10 3" xfId="19640" xr:uid="{ACDC22E9-DC26-4F3C-A44E-7A2E8F230E09}"/>
    <cellStyle name="Millares [0] 10 10 3 2" xfId="41143" xr:uid="{7D18B009-F7A8-44CB-BB4A-6BA1971035B0}"/>
    <cellStyle name="Millares [0] 10 10 4" xfId="26245" xr:uid="{E018D867-F080-4F03-A209-AA16293A980B}"/>
    <cellStyle name="Millares [0] 10 10 5" xfId="47748" xr:uid="{96FE6354-EEF8-4597-A58A-CCD04C1D8B4F}"/>
    <cellStyle name="Millares [0] 10 11" xfId="5242" xr:uid="{08B7F7BA-BA02-47DC-9BC9-B05F71412D69}"/>
    <cellStyle name="Millares [0] 10 11 2" xfId="13508" xr:uid="{98E56D52-93DF-4DB2-84AF-AE81D6BD3828}"/>
    <cellStyle name="Millares [0] 10 11 2 2" xfId="35011" xr:uid="{AD591FA3-82AF-41BE-9769-E512D9DE922E}"/>
    <cellStyle name="Millares [0] 10 11 3" xfId="20143" xr:uid="{9007092C-4BC6-4CE0-9177-93AAC61C3CE6}"/>
    <cellStyle name="Millares [0] 10 11 3 2" xfId="41646" xr:uid="{5B003C1D-473C-4250-BDDA-51AF78257242}"/>
    <cellStyle name="Millares [0] 10 11 4" xfId="26748" xr:uid="{BC7F8D69-21FB-46F2-82E0-3A5B3915EBA2}"/>
    <cellStyle name="Millares [0] 10 11 5" xfId="48251" xr:uid="{FA48EC02-FB34-4237-B320-C3DC2045A0DE}"/>
    <cellStyle name="Millares [0] 10 12" xfId="6883" xr:uid="{DB6E435B-E405-498A-BD07-36D6C1A46E3F}"/>
    <cellStyle name="Millares [0] 10 12 2" xfId="28386" xr:uid="{5FAB3042-6ACE-47F4-B8B2-08EB8C24918D}"/>
    <cellStyle name="Millares [0] 10 13" xfId="8537" xr:uid="{1D2DADEE-6902-4B06-91CF-0E7DDDE9C02F}"/>
    <cellStyle name="Millares [0] 10 13 2" xfId="30040" xr:uid="{0879EF4F-9A50-4478-BEC8-925E5C79B9A2}"/>
    <cellStyle name="Millares [0] 10 14" xfId="15176" xr:uid="{88894155-27C0-4C6B-96EF-9602521F2263}"/>
    <cellStyle name="Millares [0] 10 14 2" xfId="36679" xr:uid="{2C7308CF-9B03-4702-942E-EB7E5C319CDB}"/>
    <cellStyle name="Millares [0] 10 15" xfId="21781" xr:uid="{281BCFC8-8BF6-4963-8EA6-A7C6260BAD27}"/>
    <cellStyle name="Millares [0] 10 16" xfId="43284" xr:uid="{A2C0D8E7-AB9B-4D1A-8596-CB2DB3A3468A}"/>
    <cellStyle name="Millares [0] 10 2" xfId="535" xr:uid="{97EB5A6A-6A9C-4BEC-81A1-A3CCBE70D737}"/>
    <cellStyle name="Millares [0] 10 2 10" xfId="7146" xr:uid="{0B0753AD-EFC8-40F2-AAAE-48102A69A207}"/>
    <cellStyle name="Millares [0] 10 2 10 2" xfId="8566" xr:uid="{D1087901-DBEE-465D-A936-2107C50B709F}"/>
    <cellStyle name="Millares [0] 10 2 10 2 2" xfId="30069" xr:uid="{C04C9F6A-619D-4A73-AABF-DA28AFE2E9C4}"/>
    <cellStyle name="Millares [0] 10 2 10 3" xfId="28649" xr:uid="{A47E2DF5-17B1-45E7-99ED-E9A11064E70A}"/>
    <cellStyle name="Millares [0] 10 2 11" xfId="8802" xr:uid="{F6A0CEB9-23D5-4E43-90D9-EDC697CB2B84}"/>
    <cellStyle name="Millares [0] 10 2 11 2" xfId="30305" xr:uid="{92B398AE-F556-4E03-A76E-9F664471879A}"/>
    <cellStyle name="Millares [0] 10 2 12" xfId="15438" xr:uid="{A470389C-5945-4D7C-A6DD-A4CAA06B71A2}"/>
    <cellStyle name="Millares [0] 10 2 12 2" xfId="36941" xr:uid="{B09DBE21-9B47-4A7A-A3B7-7AED0F90955A}"/>
    <cellStyle name="Millares [0] 10 2 13" xfId="22043" xr:uid="{22642287-5CC5-4E4A-B8B3-5FE3B23F0032}"/>
    <cellStyle name="Millares [0] 10 2 14" xfId="43546" xr:uid="{CA9D56C6-9246-434A-A1DB-C67B3D403FE1}"/>
    <cellStyle name="Millares [0] 10 2 2" xfId="817" xr:uid="{9EFFBA15-BAFE-4638-904F-03C3CC264DA9}"/>
    <cellStyle name="Millares [0] 10 2 2 10" xfId="15718" xr:uid="{EBD08823-BAC8-4A65-9967-14C90E2B066F}"/>
    <cellStyle name="Millares [0] 10 2 2 10 2" xfId="37221" xr:uid="{640D0DCA-76C7-43A0-9429-6890CAACFE77}"/>
    <cellStyle name="Millares [0] 10 2 2 11" xfId="22323" xr:uid="{D1450D69-9FC3-4C61-A7E3-B788C5E69B58}"/>
    <cellStyle name="Millares [0] 10 2 2 12" xfId="43826" xr:uid="{EB0C19AA-CE5A-43DA-B32E-896F7D19FEA5}"/>
    <cellStyle name="Millares [0] 10 2 2 2" xfId="1763" xr:uid="{42F722A3-4EF9-4FD5-AE84-E46985830D53}"/>
    <cellStyle name="Millares [0] 10 2 2 2 2" xfId="4592" xr:uid="{A4155CC4-AC1B-4E8E-A62C-759FB6CA08D6}"/>
    <cellStyle name="Millares [0] 10 2 2 2 2 2" xfId="12858" xr:uid="{31A98891-3F8D-4C52-B5BB-A1FBD9A9EFC1}"/>
    <cellStyle name="Millares [0] 10 2 2 2 2 2 2" xfId="34361" xr:uid="{3F5438E9-FEFE-45B4-94E8-F02E4C697D33}"/>
    <cellStyle name="Millares [0] 10 2 2 2 2 3" xfId="19493" xr:uid="{588422ED-9303-44DB-A3CA-067C487213F1}"/>
    <cellStyle name="Millares [0] 10 2 2 2 2 3 2" xfId="40996" xr:uid="{EE49BFC4-93CF-4310-BBE9-1C8E67F51C32}"/>
    <cellStyle name="Millares [0] 10 2 2 2 2 4" xfId="26098" xr:uid="{FA336609-2241-4414-A9D9-B9000C54A56A}"/>
    <cellStyle name="Millares [0] 10 2 2 2 2 5" xfId="47601" xr:uid="{19C3F9EB-613D-4426-8A9A-B9237FE06805}"/>
    <cellStyle name="Millares [0] 10 2 2 2 3" xfId="6731" xr:uid="{C4904EDF-6858-44B2-B9AF-08A3773DBA96}"/>
    <cellStyle name="Millares [0] 10 2 2 2 3 2" xfId="14997" xr:uid="{9F0E44D3-0A68-45FE-9962-CC23E2F4FC91}"/>
    <cellStyle name="Millares [0] 10 2 2 2 3 2 2" xfId="36500" xr:uid="{B1165705-9D08-4E40-8041-14897DBB8924}"/>
    <cellStyle name="Millares [0] 10 2 2 2 3 3" xfId="21632" xr:uid="{EFDEEDAA-DA92-44AA-8A69-247B20FB6682}"/>
    <cellStyle name="Millares [0] 10 2 2 2 3 3 2" xfId="43135" xr:uid="{3A12EBAB-6C49-4049-B41C-24A517FBE6AF}"/>
    <cellStyle name="Millares [0] 10 2 2 2 3 4" xfId="28237" xr:uid="{95692B03-D1CA-4097-8AB0-2EEDDFB0B8D0}"/>
    <cellStyle name="Millares [0] 10 2 2 2 3 5" xfId="49740" xr:uid="{6207EB65-A285-4319-ACDD-8780B2DDD573}"/>
    <cellStyle name="Millares [0] 10 2 2 2 4" xfId="8372" xr:uid="{B6E8531D-CB6D-4FE5-B579-BF33B262FC50}"/>
    <cellStyle name="Millares [0] 10 2 2 2 4 2" xfId="29875" xr:uid="{AFBA683A-9A79-4755-9DA2-A3FB540117FF}"/>
    <cellStyle name="Millares [0] 10 2 2 2 5" xfId="10029" xr:uid="{5ACC3131-6F49-405F-8217-07D04E97C9C8}"/>
    <cellStyle name="Millares [0] 10 2 2 2 5 2" xfId="31532" xr:uid="{7B480CFD-1D35-4350-888A-B863C339218A}"/>
    <cellStyle name="Millares [0] 10 2 2 2 6" xfId="16664" xr:uid="{129661D7-9135-4B59-A082-F56B205982D4}"/>
    <cellStyle name="Millares [0] 10 2 2 2 6 2" xfId="38167" xr:uid="{23B1A725-B75D-4ABB-BEBE-34294238E123}"/>
    <cellStyle name="Millares [0] 10 2 2 2 7" xfId="23269" xr:uid="{4D970FD7-7838-480B-89F0-C40D597BFD1D}"/>
    <cellStyle name="Millares [0] 10 2 2 2 8" xfId="44772" xr:uid="{B0011512-249C-4E8F-BC60-FA6AF0BA3C75}"/>
    <cellStyle name="Millares [0] 10 2 2 3" xfId="2450" xr:uid="{2F502944-A80E-4DF0-ADCD-26B4853C7F75}"/>
    <cellStyle name="Millares [0] 10 2 2 3 2" xfId="10716" xr:uid="{4173162D-325D-4C35-85A9-B644D536779C}"/>
    <cellStyle name="Millares [0] 10 2 2 3 2 2" xfId="32219" xr:uid="{A5C273F1-939C-4B1B-AF48-776881DA6546}"/>
    <cellStyle name="Millares [0] 10 2 2 3 3" xfId="17351" xr:uid="{F6F051C9-2371-4061-80A8-3CE5E442FDBB}"/>
    <cellStyle name="Millares [0] 10 2 2 3 3 2" xfId="38854" xr:uid="{2FC6EED7-69D7-4E13-AEB3-273C733151A1}"/>
    <cellStyle name="Millares [0] 10 2 2 3 4" xfId="23956" xr:uid="{A10AD61B-D1A4-48D4-A64E-EA2CA66CE317}"/>
    <cellStyle name="Millares [0] 10 2 2 3 5" xfId="45459" xr:uid="{AC47823C-4819-4832-B86E-2A480E63B123}"/>
    <cellStyle name="Millares [0] 10 2 2 4" xfId="2967" xr:uid="{9F89BBE5-61A1-47BE-9E38-68B896AA25F2}"/>
    <cellStyle name="Millares [0] 10 2 2 4 2" xfId="11233" xr:uid="{A4CCC5B4-CA46-4D32-A776-19C57776CA6E}"/>
    <cellStyle name="Millares [0] 10 2 2 4 2 2" xfId="32736" xr:uid="{B33F3FA3-0DED-4CF0-9B41-8A95C0CD28D4}"/>
    <cellStyle name="Millares [0] 10 2 2 4 3" xfId="17868" xr:uid="{3A4E90DC-80EF-4769-B0D7-8E556BC736BD}"/>
    <cellStyle name="Millares [0] 10 2 2 4 3 2" xfId="39371" xr:uid="{1EC55675-6ACA-4CCD-AE41-E871600E638A}"/>
    <cellStyle name="Millares [0] 10 2 2 4 4" xfId="24473" xr:uid="{C9B984B4-65ED-4992-AE1F-F05FA0F33248}"/>
    <cellStyle name="Millares [0] 10 2 2 4 5" xfId="45976" xr:uid="{45052668-5E45-420D-A065-75300404E6F1}"/>
    <cellStyle name="Millares [0] 10 2 2 5" xfId="3646" xr:uid="{63E09F91-836C-4EF6-AF2A-7D98CC1EA9DB}"/>
    <cellStyle name="Millares [0] 10 2 2 5 2" xfId="11912" xr:uid="{C40E7F5A-88E5-455A-8397-B44B89FC74DD}"/>
    <cellStyle name="Millares [0] 10 2 2 5 2 2" xfId="33415" xr:uid="{06F9F57B-3647-47E2-A678-0357179402E0}"/>
    <cellStyle name="Millares [0] 10 2 2 5 3" xfId="18547" xr:uid="{4F48088A-7E66-4DAA-AEBE-9884A0C9DCA3}"/>
    <cellStyle name="Millares [0] 10 2 2 5 3 2" xfId="40050" xr:uid="{BCA192BA-3B6B-48A1-9461-F30E44BB9E44}"/>
    <cellStyle name="Millares [0] 10 2 2 5 4" xfId="25152" xr:uid="{43EDF4D2-7724-4255-AE8B-9838ACA01FCF}"/>
    <cellStyle name="Millares [0] 10 2 2 5 5" xfId="46655" xr:uid="{C17518CF-19F4-40A1-91B6-45CBC10E4851}"/>
    <cellStyle name="Millares [0] 10 2 2 6" xfId="5111" xr:uid="{80A525D5-CCCE-4B0B-B7DA-4DE9B9A0664A}"/>
    <cellStyle name="Millares [0] 10 2 2 6 2" xfId="13377" xr:uid="{6884DEE4-CC33-408F-8CBD-336EB05EEA8B}"/>
    <cellStyle name="Millares [0] 10 2 2 6 2 2" xfId="34880" xr:uid="{D3CB31DE-49C4-4999-A748-96684671D5A2}"/>
    <cellStyle name="Millares [0] 10 2 2 6 3" xfId="20012" xr:uid="{B6433E0A-4056-491B-BA57-C54504830F4F}"/>
    <cellStyle name="Millares [0] 10 2 2 6 3 2" xfId="41515" xr:uid="{389C4D02-D769-435B-830D-E4D644C35E1A}"/>
    <cellStyle name="Millares [0] 10 2 2 6 4" xfId="26617" xr:uid="{42FDA1F0-7567-446C-A343-7539F6B28F5B}"/>
    <cellStyle name="Millares [0] 10 2 2 6 5" xfId="48120" xr:uid="{0ED8F58C-9322-43F1-AB9B-8448B16C3DC1}"/>
    <cellStyle name="Millares [0] 10 2 2 7" xfId="5785" xr:uid="{EB15AFD5-5635-42F7-96B6-E03FC443E597}"/>
    <cellStyle name="Millares [0] 10 2 2 7 2" xfId="14051" xr:uid="{6100C77C-7C7B-4F60-9054-1CF080535082}"/>
    <cellStyle name="Millares [0] 10 2 2 7 2 2" xfId="35554" xr:uid="{517AC9F9-68F7-4850-BCFA-9FB592B9F6F3}"/>
    <cellStyle name="Millares [0] 10 2 2 7 3" xfId="20686" xr:uid="{F9529F7A-3079-43CD-A149-3A78823E411A}"/>
    <cellStyle name="Millares [0] 10 2 2 7 3 2" xfId="42189" xr:uid="{1C13EA08-29E8-4123-9702-086E77DFCEE9}"/>
    <cellStyle name="Millares [0] 10 2 2 7 4" xfId="27291" xr:uid="{10E49807-1A89-407B-B4EC-4D3BFED457DC}"/>
    <cellStyle name="Millares [0] 10 2 2 7 5" xfId="48794" xr:uid="{1B4EA3C5-ADBE-4DAA-8081-EE050F7B3A40}"/>
    <cellStyle name="Millares [0] 10 2 2 8" xfId="7426" xr:uid="{41AECF41-0191-428F-AC9D-9F7CFCA39D6A}"/>
    <cellStyle name="Millares [0] 10 2 2 8 2" xfId="28929" xr:uid="{5CCCDE33-2648-4023-88B6-FA916E52DED8}"/>
    <cellStyle name="Millares [0] 10 2 2 9" xfId="9083" xr:uid="{A566A974-6A3F-4B75-AD13-0F4157647596}"/>
    <cellStyle name="Millares [0] 10 2 2 9 2" xfId="30586" xr:uid="{3E21F0C4-D63C-4171-8998-ECA013E64C91}"/>
    <cellStyle name="Millares [0] 10 2 3" xfId="1087" xr:uid="{C853266F-6768-4206-A796-0836FBBFCC67}"/>
    <cellStyle name="Millares [0] 10 2 3 2" xfId="3916" xr:uid="{5B05B484-0A35-4003-A39C-0B82A266FC48}"/>
    <cellStyle name="Millares [0] 10 2 3 2 2" xfId="12182" xr:uid="{0C5C1939-1E86-42A0-87FA-95E1F9BCB874}"/>
    <cellStyle name="Millares [0] 10 2 3 2 2 2" xfId="33685" xr:uid="{D0DF297C-3BB6-418D-A148-AE811DDD4864}"/>
    <cellStyle name="Millares [0] 10 2 3 2 3" xfId="18817" xr:uid="{48892A5B-E98B-453D-9AB2-0BAED65870B6}"/>
    <cellStyle name="Millares [0] 10 2 3 2 3 2" xfId="40320" xr:uid="{1EECA02F-09A9-4508-9385-D1A9F5D874EF}"/>
    <cellStyle name="Millares [0] 10 2 3 2 4" xfId="25422" xr:uid="{8717AD29-90D3-47DB-A5D1-F098756D5380}"/>
    <cellStyle name="Millares [0] 10 2 3 2 5" xfId="46925" xr:uid="{F2951083-FFF7-4E3E-A96F-EC36257833A1}"/>
    <cellStyle name="Millares [0] 10 2 3 3" xfId="6055" xr:uid="{E8693B17-0BB1-4EE0-99DC-13261D3D65E7}"/>
    <cellStyle name="Millares [0] 10 2 3 3 2" xfId="14321" xr:uid="{77253573-4D51-4FB6-B3FF-718E9B7B961E}"/>
    <cellStyle name="Millares [0] 10 2 3 3 2 2" xfId="35824" xr:uid="{A1B2ABE3-57A4-4E61-8FFB-C1F81F6FBAA1}"/>
    <cellStyle name="Millares [0] 10 2 3 3 3" xfId="20956" xr:uid="{6D90002E-000E-4C5D-A5DC-D1024CEACE45}"/>
    <cellStyle name="Millares [0] 10 2 3 3 3 2" xfId="42459" xr:uid="{937A1E20-1968-4A6E-93EE-6ACC41D464F3}"/>
    <cellStyle name="Millares [0] 10 2 3 3 4" xfId="27561" xr:uid="{0DE1C33D-330C-4349-ACC7-B9E557562147}"/>
    <cellStyle name="Millares [0] 10 2 3 3 5" xfId="49064" xr:uid="{1CE70914-785B-4589-8CA1-903C0A21BE20}"/>
    <cellStyle name="Millares [0] 10 2 3 4" xfId="7696" xr:uid="{846D7D33-8400-41B2-BADE-0C9F45E7FBB1}"/>
    <cellStyle name="Millares [0] 10 2 3 4 2" xfId="29199" xr:uid="{FD34C4BF-BBF2-4904-AD23-4B6E899311D3}"/>
    <cellStyle name="Millares [0] 10 2 3 5" xfId="9353" xr:uid="{13E4E5E9-70A7-4240-8E32-BBCD4B82ABBA}"/>
    <cellStyle name="Millares [0] 10 2 3 5 2" xfId="30856" xr:uid="{EDCA1F49-428C-4CE6-8A8F-9C63289AB4EE}"/>
    <cellStyle name="Millares [0] 10 2 3 6" xfId="15988" xr:uid="{174F71B0-9DD9-496F-AF6C-7FB2BED17439}"/>
    <cellStyle name="Millares [0] 10 2 3 6 2" xfId="37491" xr:uid="{9D7C4B5F-A805-4A2D-A50C-CFC99AA06376}"/>
    <cellStyle name="Millares [0] 10 2 3 7" xfId="22593" xr:uid="{5294C380-84B0-4581-8A33-63F81EA7C185}"/>
    <cellStyle name="Millares [0] 10 2 3 8" xfId="44096" xr:uid="{F3493451-6017-4D56-9D69-07732193C583}"/>
    <cellStyle name="Millares [0] 10 2 4" xfId="1483" xr:uid="{028757FE-7FA1-4E09-845B-2B75B2162D83}"/>
    <cellStyle name="Millares [0] 10 2 4 2" xfId="4312" xr:uid="{0E767BA7-94E8-45A1-AE60-1F1E8B4B5521}"/>
    <cellStyle name="Millares [0] 10 2 4 2 2" xfId="12578" xr:uid="{E39C6459-C901-450A-B947-6D1CC891BAF3}"/>
    <cellStyle name="Millares [0] 10 2 4 2 2 2" xfId="34081" xr:uid="{72CBFE86-6ACE-43B0-82F6-79D79C32895F}"/>
    <cellStyle name="Millares [0] 10 2 4 2 3" xfId="19213" xr:uid="{781D34F2-3C03-40C0-A038-E47CC5465761}"/>
    <cellStyle name="Millares [0] 10 2 4 2 3 2" xfId="40716" xr:uid="{C18E27FA-36AD-448D-8EB1-47AD06A830FC}"/>
    <cellStyle name="Millares [0] 10 2 4 2 4" xfId="25818" xr:uid="{D2B08337-9510-4918-B7DB-BACCEB123415}"/>
    <cellStyle name="Millares [0] 10 2 4 2 5" xfId="47321" xr:uid="{4FFBB6C2-DA39-451D-A044-F1F78E1524D2}"/>
    <cellStyle name="Millares [0] 10 2 4 3" xfId="6451" xr:uid="{7011D596-536F-43C8-A2D5-62F747E47970}"/>
    <cellStyle name="Millares [0] 10 2 4 3 2" xfId="14717" xr:uid="{EE47E2B8-185C-4A59-B40B-8A49532B737B}"/>
    <cellStyle name="Millares [0] 10 2 4 3 2 2" xfId="36220" xr:uid="{CAD0E2EE-3663-488D-B9D6-B77D2ECC8712}"/>
    <cellStyle name="Millares [0] 10 2 4 3 3" xfId="21352" xr:uid="{A2385C89-C7F9-4EF2-8775-1C2DA459622C}"/>
    <cellStyle name="Millares [0] 10 2 4 3 3 2" xfId="42855" xr:uid="{47396079-A1F1-48AA-B59B-D2B5946C79E1}"/>
    <cellStyle name="Millares [0] 10 2 4 3 4" xfId="27957" xr:uid="{49A35064-2ECC-43EF-A9BB-71AE43C169DE}"/>
    <cellStyle name="Millares [0] 10 2 4 3 5" xfId="49460" xr:uid="{6A31054D-00A4-4D37-9D9E-5F0BC0BD00C2}"/>
    <cellStyle name="Millares [0] 10 2 4 4" xfId="8092" xr:uid="{62A758D2-A2AD-4DA6-96CD-C64DCDAE2195}"/>
    <cellStyle name="Millares [0] 10 2 4 4 2" xfId="29595" xr:uid="{4372AB7F-834D-4B73-B6F6-51DA455B2B76}"/>
    <cellStyle name="Millares [0] 10 2 4 5" xfId="9749" xr:uid="{F45276FC-8B35-43B0-82AB-AF099B1588A5}"/>
    <cellStyle name="Millares [0] 10 2 4 5 2" xfId="31252" xr:uid="{F3F91823-01FC-4636-8A2D-E0945D5AD7E2}"/>
    <cellStyle name="Millares [0] 10 2 4 6" xfId="16384" xr:uid="{9E29782B-876D-44AF-B438-D201B02E4BEA}"/>
    <cellStyle name="Millares [0] 10 2 4 6 2" xfId="37887" xr:uid="{EA0077E3-3780-451F-9A43-BB44EE66A636}"/>
    <cellStyle name="Millares [0] 10 2 4 7" xfId="22989" xr:uid="{EDDF421F-8AED-4BBA-A656-38296F0F9581}"/>
    <cellStyle name="Millares [0] 10 2 4 8" xfId="44492" xr:uid="{76D86572-7D39-4CBC-986F-38EA4413BC4D}"/>
    <cellStyle name="Millares [0] 10 2 5" xfId="2170" xr:uid="{E01ED2E0-C896-45B1-A74B-CF6B138465CB}"/>
    <cellStyle name="Millares [0] 10 2 5 2" xfId="10436" xr:uid="{399F4BEB-EA1D-4E6A-A9FD-EFD5F1F255F7}"/>
    <cellStyle name="Millares [0] 10 2 5 2 2" xfId="31939" xr:uid="{72034056-D516-4EAF-B749-135A06B7F89E}"/>
    <cellStyle name="Millares [0] 10 2 5 3" xfId="17071" xr:uid="{48C9559C-0292-45A6-AA92-6D02A21BDBAB}"/>
    <cellStyle name="Millares [0] 10 2 5 3 2" xfId="38574" xr:uid="{7E3348E7-8CCC-4AC3-81ED-29F0A1EAE19D}"/>
    <cellStyle name="Millares [0] 10 2 5 4" xfId="23676" xr:uid="{4B94D5D1-1D7D-4CAF-B773-883A2980F607}"/>
    <cellStyle name="Millares [0] 10 2 5 5" xfId="45179" xr:uid="{EC008243-097B-4FF0-A151-B27AD7D4B6F7}"/>
    <cellStyle name="Millares [0] 10 2 6" xfId="2717" xr:uid="{CFCC259B-DBCF-4FD2-BBD0-B8ACFF35C296}"/>
    <cellStyle name="Millares [0] 10 2 6 2" xfId="10983" xr:uid="{93ECB84C-4376-44A5-AA58-5A6F369F50B4}"/>
    <cellStyle name="Millares [0] 10 2 6 2 2" xfId="32486" xr:uid="{38CF6780-7154-434F-B424-A32433B4992B}"/>
    <cellStyle name="Millares [0] 10 2 6 3" xfId="17618" xr:uid="{F9DBAE2B-C14A-4A03-A00E-71D5783CCE4F}"/>
    <cellStyle name="Millares [0] 10 2 6 3 2" xfId="39121" xr:uid="{00869658-ED9B-4E32-A22C-53FACD142A6F}"/>
    <cellStyle name="Millares [0] 10 2 6 4" xfId="24223" xr:uid="{EBAD929B-3538-4576-AF2A-21B0A14C9330}"/>
    <cellStyle name="Millares [0] 10 2 6 5" xfId="45726" xr:uid="{DCA663CD-1827-4CB6-AAAF-7C819B808406}"/>
    <cellStyle name="Millares [0] 10 2 7" xfId="3366" xr:uid="{1276360B-FFAD-4D82-80C4-97B3B0EEECA3}"/>
    <cellStyle name="Millares [0] 10 2 7 2" xfId="11632" xr:uid="{C3F27B2E-4BBF-4058-A8E1-0F9DD692E63D}"/>
    <cellStyle name="Millares [0] 10 2 7 2 2" xfId="33135" xr:uid="{BD301580-AF99-4374-AEE7-71BDEF1230B6}"/>
    <cellStyle name="Millares [0] 10 2 7 3" xfId="18267" xr:uid="{1A5AC31E-2FC7-42D2-A842-FFF229036FB7}"/>
    <cellStyle name="Millares [0] 10 2 7 3 2" xfId="39770" xr:uid="{2A70BADD-63EC-451F-9790-CFBAC2D48A59}"/>
    <cellStyle name="Millares [0] 10 2 7 4" xfId="24872" xr:uid="{8386FA21-B1BA-4D9A-BBDD-11BF8958B17A}"/>
    <cellStyle name="Millares [0] 10 2 7 5" xfId="46375" xr:uid="{43054FC9-4E7A-4C30-BE9E-A4B7B4795770}"/>
    <cellStyle name="Millares [0] 10 2 8" xfId="4861" xr:uid="{E99782EE-C1B1-4F90-BBBC-BF6A28DA7040}"/>
    <cellStyle name="Millares [0] 10 2 8 2" xfId="13127" xr:uid="{AB9A657B-F835-4574-8813-97F2ABA8D521}"/>
    <cellStyle name="Millares [0] 10 2 8 2 2" xfId="34630" xr:uid="{D70C1143-3A00-44FE-95A3-BACBF985A332}"/>
    <cellStyle name="Millares [0] 10 2 8 3" xfId="19762" xr:uid="{95C5B532-1F63-470B-9AF7-1C14BC4D86DC}"/>
    <cellStyle name="Millares [0] 10 2 8 3 2" xfId="41265" xr:uid="{4CACE300-6E90-4D29-B1FA-6ECE33458A73}"/>
    <cellStyle name="Millares [0] 10 2 8 4" xfId="26367" xr:uid="{6BA60B4A-4D22-45D3-AE8D-28F8FBDB453E}"/>
    <cellStyle name="Millares [0] 10 2 8 5" xfId="47870" xr:uid="{0BEAACD1-0CB0-4640-BF5D-1E33421590C0}"/>
    <cellStyle name="Millares [0] 10 2 9" xfId="5505" xr:uid="{44297CBF-E53B-4647-BCD8-9BA3DDA45D45}"/>
    <cellStyle name="Millares [0] 10 2 9 2" xfId="13771" xr:uid="{5533736B-4052-41A0-8236-6D97A806A3F7}"/>
    <cellStyle name="Millares [0] 10 2 9 2 2" xfId="35274" xr:uid="{468319B1-8883-4E5A-9F8A-95911AA13B9C}"/>
    <cellStyle name="Millares [0] 10 2 9 3" xfId="20406" xr:uid="{ABA0A579-AC58-4720-853B-66A6234EC3E3}"/>
    <cellStyle name="Millares [0] 10 2 9 3 2" xfId="41909" xr:uid="{EDE056EF-8780-4A93-A51E-9F38F507B1F4}"/>
    <cellStyle name="Millares [0] 10 2 9 4" xfId="27011" xr:uid="{629ADBCB-17FC-4EA0-A42C-A6D0E1C8897B}"/>
    <cellStyle name="Millares [0] 10 2 9 5" xfId="48514" xr:uid="{8C128B39-702C-4F31-B669-874BD8F722AF}"/>
    <cellStyle name="Millares [0] 10 3" xfId="407" xr:uid="{808465B1-EE43-46D3-BDA2-343B5D56BE85}"/>
    <cellStyle name="Millares [0] 10 3 10" xfId="15310" xr:uid="{CC70C394-3243-4D54-923F-A958CC1D510C}"/>
    <cellStyle name="Millares [0] 10 3 10 2" xfId="36813" xr:uid="{641BAF43-5C7F-42EB-88B3-D456C7C4A901}"/>
    <cellStyle name="Millares [0] 10 3 11" xfId="21915" xr:uid="{B8B6F6C5-D680-4393-B06A-F0F2DEC7381E}"/>
    <cellStyle name="Millares [0] 10 3 12" xfId="43418" xr:uid="{6F3FBB76-0C4F-4E0B-84A9-69379FDB1EDB}"/>
    <cellStyle name="Millares [0] 10 3 2" xfId="1355" xr:uid="{5BDACBC4-759F-40C1-BD3A-794709ECAC0F}"/>
    <cellStyle name="Millares [0] 10 3 2 2" xfId="4184" xr:uid="{2C535E11-8B62-4ADF-8762-D68E16DD99B6}"/>
    <cellStyle name="Millares [0] 10 3 2 2 2" xfId="12450" xr:uid="{4068D88B-DB12-44D2-B576-2DD1116D4A8C}"/>
    <cellStyle name="Millares [0] 10 3 2 2 2 2" xfId="33953" xr:uid="{374DFD52-14DD-49EE-A8D3-34E04DD70917}"/>
    <cellStyle name="Millares [0] 10 3 2 2 3" xfId="19085" xr:uid="{499B075D-CE1B-4AD3-8C6F-65BB5F1409D7}"/>
    <cellStyle name="Millares [0] 10 3 2 2 3 2" xfId="40588" xr:uid="{8E420C66-5451-4A2E-A72E-A34AD6BCEA3E}"/>
    <cellStyle name="Millares [0] 10 3 2 2 4" xfId="25690" xr:uid="{B20DEA33-4B17-49CE-B736-B4A4700380C2}"/>
    <cellStyle name="Millares [0] 10 3 2 2 5" xfId="47193" xr:uid="{31074BB5-9C2B-484F-8796-A98F8983C425}"/>
    <cellStyle name="Millares [0] 10 3 2 3" xfId="6323" xr:uid="{79EB5A8B-3B21-4055-AAD5-09973082B02F}"/>
    <cellStyle name="Millares [0] 10 3 2 3 2" xfId="14589" xr:uid="{FA766FB8-D755-41BB-8F3D-98DFCBC3F33E}"/>
    <cellStyle name="Millares [0] 10 3 2 3 2 2" xfId="36092" xr:uid="{DB86B873-BD2B-4653-A627-28B6110C89A9}"/>
    <cellStyle name="Millares [0] 10 3 2 3 3" xfId="21224" xr:uid="{83EB4C9E-673C-4350-9054-C21097938359}"/>
    <cellStyle name="Millares [0] 10 3 2 3 3 2" xfId="42727" xr:uid="{AC9D405F-C6ED-42F1-96B3-0C1302EB73E3}"/>
    <cellStyle name="Millares [0] 10 3 2 3 4" xfId="27829" xr:uid="{63BC20DA-1E86-42AD-A2D4-723631BE8E6D}"/>
    <cellStyle name="Millares [0] 10 3 2 3 5" xfId="49332" xr:uid="{A726B25A-74CB-4E1F-A927-889228576933}"/>
    <cellStyle name="Millares [0] 10 3 2 4" xfId="7964" xr:uid="{04E89A8A-D126-4B13-B1B3-F69163293B31}"/>
    <cellStyle name="Millares [0] 10 3 2 4 2" xfId="29467" xr:uid="{8272D943-1F85-44ED-A3A9-AD35187CC45F}"/>
    <cellStyle name="Millares [0] 10 3 2 5" xfId="9621" xr:uid="{C8EF2634-971B-44DD-AEDA-5089FA4AD4E6}"/>
    <cellStyle name="Millares [0] 10 3 2 5 2" xfId="31124" xr:uid="{F5A2CB49-732B-4D58-8F3D-E644F245182A}"/>
    <cellStyle name="Millares [0] 10 3 2 6" xfId="16256" xr:uid="{C5A9CB88-FCBF-4DDD-BF64-C0B59DFA2694}"/>
    <cellStyle name="Millares [0] 10 3 2 6 2" xfId="37759" xr:uid="{540B1F0E-9509-4DC4-B04B-978AE0542873}"/>
    <cellStyle name="Millares [0] 10 3 2 7" xfId="22861" xr:uid="{DDFD3E39-0312-41D2-A8BD-0B254DFA574B}"/>
    <cellStyle name="Millares [0] 10 3 2 8" xfId="44364" xr:uid="{2A4CC341-974A-47D5-A099-191236BDE7AA}"/>
    <cellStyle name="Millares [0] 10 3 3" xfId="2042" xr:uid="{E7C5E22A-793B-48E1-A63E-C114F8F66C8D}"/>
    <cellStyle name="Millares [0] 10 3 3 2" xfId="10308" xr:uid="{294E621F-D2AF-41A8-8BD8-417E20D9E488}"/>
    <cellStyle name="Millares [0] 10 3 3 2 2" xfId="31811" xr:uid="{6CA41D26-1F51-474E-8FCA-5DA70C2C4292}"/>
    <cellStyle name="Millares [0] 10 3 3 3" xfId="16943" xr:uid="{18026399-BEFA-44DE-BBE5-E0A5E1D9DE6E}"/>
    <cellStyle name="Millares [0] 10 3 3 3 2" xfId="38446" xr:uid="{1B09CFB8-611E-4F7F-8FF8-BDD875B65E8A}"/>
    <cellStyle name="Millares [0] 10 3 3 4" xfId="23548" xr:uid="{7386F9DD-5BFC-4907-93E9-D511CCAF5506}"/>
    <cellStyle name="Millares [0] 10 3 3 5" xfId="45051" xr:uid="{901C6BF2-40B0-442D-987D-7CF26894FFA7}"/>
    <cellStyle name="Millares [0] 10 3 4" xfId="2841" xr:uid="{007B4D9B-9E62-4D81-89C8-D9D4C8746F5B}"/>
    <cellStyle name="Millares [0] 10 3 4 2" xfId="11107" xr:uid="{0BDFCDF9-D374-4CF8-B314-80123116DD73}"/>
    <cellStyle name="Millares [0] 10 3 4 2 2" xfId="32610" xr:uid="{BC7B0043-94CF-48AF-A681-B3E405082709}"/>
    <cellStyle name="Millares [0] 10 3 4 3" xfId="17742" xr:uid="{1D14DF14-9CED-4E17-A601-54CC13BF05A3}"/>
    <cellStyle name="Millares [0] 10 3 4 3 2" xfId="39245" xr:uid="{44FA2B5B-CAA6-407C-8AF5-E79776341F1F}"/>
    <cellStyle name="Millares [0] 10 3 4 4" xfId="24347" xr:uid="{75F1B61E-0688-4DE5-8587-D29DC8209070}"/>
    <cellStyle name="Millares [0] 10 3 4 5" xfId="45850" xr:uid="{505AC3A6-EF20-4E56-AA71-10E93EE8CEA1}"/>
    <cellStyle name="Millares [0] 10 3 5" xfId="3238" xr:uid="{74E00E98-7583-4104-B6DF-ACF0C690225C}"/>
    <cellStyle name="Millares [0] 10 3 5 2" xfId="11504" xr:uid="{9583480E-CF98-4B4A-AE1F-03B2CF1018BC}"/>
    <cellStyle name="Millares [0] 10 3 5 2 2" xfId="33007" xr:uid="{0EAAB087-81B4-4342-A810-F68F9565E405}"/>
    <cellStyle name="Millares [0] 10 3 5 3" xfId="18139" xr:uid="{382AB3DC-4C4B-4E91-9305-78B5C45C6C77}"/>
    <cellStyle name="Millares [0] 10 3 5 3 2" xfId="39642" xr:uid="{91ADAFDE-1628-4A59-AF76-57165812FE77}"/>
    <cellStyle name="Millares [0] 10 3 5 4" xfId="24744" xr:uid="{D1233E08-42D5-406B-B344-CF7BDFE4DC93}"/>
    <cellStyle name="Millares [0] 10 3 5 5" xfId="46247" xr:uid="{5CF1E93F-AFFE-4725-8E2D-EA4B6CF19FFF}"/>
    <cellStyle name="Millares [0] 10 3 6" xfId="4985" xr:uid="{ACA1F2F1-D9F1-4946-B3F8-5095434E55E1}"/>
    <cellStyle name="Millares [0] 10 3 6 2" xfId="13251" xr:uid="{CFBC3D0B-B729-4CF7-86F9-A8846E461E5E}"/>
    <cellStyle name="Millares [0] 10 3 6 2 2" xfId="34754" xr:uid="{4E60ED75-9B59-476F-933F-3FBFE713BDDB}"/>
    <cellStyle name="Millares [0] 10 3 6 3" xfId="19886" xr:uid="{B93290AB-B80B-46B7-9217-E02EC30F9884}"/>
    <cellStyle name="Millares [0] 10 3 6 3 2" xfId="41389" xr:uid="{C7364D34-014A-410C-ACBD-643D1D5AF4B9}"/>
    <cellStyle name="Millares [0] 10 3 6 4" xfId="26491" xr:uid="{599FC87B-D5E6-4375-B6AE-094CC81FB0A8}"/>
    <cellStyle name="Millares [0] 10 3 6 5" xfId="47994" xr:uid="{7B23A276-5FD3-49BF-B27E-CCCC3A35BB6A}"/>
    <cellStyle name="Millares [0] 10 3 7" xfId="5377" xr:uid="{4940D21B-DD78-468D-933C-040BA6502AFB}"/>
    <cellStyle name="Millares [0] 10 3 7 2" xfId="13643" xr:uid="{2B09FD20-F50C-49C2-825C-F93D1D541BD4}"/>
    <cellStyle name="Millares [0] 10 3 7 2 2" xfId="35146" xr:uid="{821202DD-2B14-4246-8703-8DF6259DB52F}"/>
    <cellStyle name="Millares [0] 10 3 7 3" xfId="20278" xr:uid="{9E6A0770-7680-4D1E-AFC8-3495898A2505}"/>
    <cellStyle name="Millares [0] 10 3 7 3 2" xfId="41781" xr:uid="{51C2E871-1C15-48E4-A4CF-A514A6F305FB}"/>
    <cellStyle name="Millares [0] 10 3 7 4" xfId="26883" xr:uid="{2D32F023-C4DB-4D5D-BB0D-C6A27E920FC1}"/>
    <cellStyle name="Millares [0] 10 3 7 5" xfId="48386" xr:uid="{8DB80921-5EBC-4D19-89F4-B2C5B70A3E2A}"/>
    <cellStyle name="Millares [0] 10 3 8" xfId="7018" xr:uid="{5FB3B589-07E2-448E-A8B0-3EE6F2B6C507}"/>
    <cellStyle name="Millares [0] 10 3 8 2" xfId="28521" xr:uid="{0C494FF3-38FD-474F-A9E7-2DBEC5C7386A}"/>
    <cellStyle name="Millares [0] 10 3 9" xfId="8674" xr:uid="{5C993B43-93BF-4472-9E4B-D4843E0EC133}"/>
    <cellStyle name="Millares [0] 10 3 9 2" xfId="30177" xr:uid="{B2F1D1CD-B4B9-4162-85B1-12CC87720902}"/>
    <cellStyle name="Millares [0] 10 4" xfId="691" xr:uid="{796AC470-84E6-438A-8366-3772FC1F66BD}"/>
    <cellStyle name="Millares [0] 10 4 10" xfId="43700" xr:uid="{1AC82BB0-0BB2-4276-A427-A095C0B8D05B}"/>
    <cellStyle name="Millares [0] 10 4 2" xfId="1637" xr:uid="{4820581B-9F0F-4DED-87FC-DD4B23C8E2C8}"/>
    <cellStyle name="Millares [0] 10 4 2 2" xfId="4466" xr:uid="{5A6772A0-A20E-42BF-A807-B5FA532567BD}"/>
    <cellStyle name="Millares [0] 10 4 2 2 2" xfId="12732" xr:uid="{65BF0B62-BA6D-42A1-BE01-2DAC96E4BBA5}"/>
    <cellStyle name="Millares [0] 10 4 2 2 2 2" xfId="34235" xr:uid="{F3DD2C4A-3D01-4A97-82A4-26C4D66991DB}"/>
    <cellStyle name="Millares [0] 10 4 2 2 3" xfId="19367" xr:uid="{00A2E4B5-9C37-4F4A-998E-4EF70A079300}"/>
    <cellStyle name="Millares [0] 10 4 2 2 3 2" xfId="40870" xr:uid="{47B76767-1FCA-473F-B696-9A0FC83166DE}"/>
    <cellStyle name="Millares [0] 10 4 2 2 4" xfId="25972" xr:uid="{4EF722EA-3FB5-4323-83B5-39EC2F65FA50}"/>
    <cellStyle name="Millares [0] 10 4 2 2 5" xfId="47475" xr:uid="{A95EF7E1-CF9E-4C1E-A29D-64E52BB10A1D}"/>
    <cellStyle name="Millares [0] 10 4 2 3" xfId="6605" xr:uid="{E807F3A3-B31E-4AB3-9EC4-573C683D7E90}"/>
    <cellStyle name="Millares [0] 10 4 2 3 2" xfId="14871" xr:uid="{F299A95A-54BC-4867-924B-EE7231DFAEAD}"/>
    <cellStyle name="Millares [0] 10 4 2 3 2 2" xfId="36374" xr:uid="{41CFF4B3-CA43-4702-8290-D9C37878D25B}"/>
    <cellStyle name="Millares [0] 10 4 2 3 3" xfId="21506" xr:uid="{8EAC6C5C-21A3-4B60-BE03-586D224D09B9}"/>
    <cellStyle name="Millares [0] 10 4 2 3 3 2" xfId="43009" xr:uid="{7547BFDA-2E78-4D7B-B0BC-96D6004729A1}"/>
    <cellStyle name="Millares [0] 10 4 2 3 4" xfId="28111" xr:uid="{E7808BBA-B020-4F0D-B654-465CD7B68F54}"/>
    <cellStyle name="Millares [0] 10 4 2 3 5" xfId="49614" xr:uid="{1110F022-8F82-4317-AED6-E6E601D4C161}"/>
    <cellStyle name="Millares [0] 10 4 2 4" xfId="8246" xr:uid="{4E3C5BD0-804C-4B9B-B3E0-B154E56D50A4}"/>
    <cellStyle name="Millares [0] 10 4 2 4 2" xfId="29749" xr:uid="{9C308153-BAA6-4598-B075-E7FC7B6BBDA8}"/>
    <cellStyle name="Millares [0] 10 4 2 5" xfId="9903" xr:uid="{8165D706-517D-4BB3-A4B2-506F169606D1}"/>
    <cellStyle name="Millares [0] 10 4 2 5 2" xfId="31406" xr:uid="{71B5F0B6-E77D-4CFB-A8A1-1969274A25BD}"/>
    <cellStyle name="Millares [0] 10 4 2 6" xfId="16538" xr:uid="{71FB6841-4FFD-4AB5-874D-62748D5A9DD2}"/>
    <cellStyle name="Millares [0] 10 4 2 6 2" xfId="38041" xr:uid="{BEA4B284-0858-4F0F-A72D-8047F228B861}"/>
    <cellStyle name="Millares [0] 10 4 2 7" xfId="23143" xr:uid="{5C9BD7C7-D8D2-4D19-B3EB-BAE8A5B5E520}"/>
    <cellStyle name="Millares [0] 10 4 2 8" xfId="44646" xr:uid="{67F2BDFD-E550-4219-A1FC-D4B6883D369A}"/>
    <cellStyle name="Millares [0] 10 4 3" xfId="2324" xr:uid="{9A007127-319D-4C93-83C5-DA38AB9F89EB}"/>
    <cellStyle name="Millares [0] 10 4 3 2" xfId="10590" xr:uid="{2F690DC5-F5A3-402A-A539-20597D60DD29}"/>
    <cellStyle name="Millares [0] 10 4 3 2 2" xfId="32093" xr:uid="{8D2DCE4C-A2D2-4CCF-A1CF-DEE8EE54088F}"/>
    <cellStyle name="Millares [0] 10 4 3 3" xfId="17225" xr:uid="{A61525B9-0AA6-432C-8EA2-BE88139F2CDD}"/>
    <cellStyle name="Millares [0] 10 4 3 3 2" xfId="38728" xr:uid="{A6A0D390-ABAC-4A95-AC15-6716C950845E}"/>
    <cellStyle name="Millares [0] 10 4 3 4" xfId="23830" xr:uid="{834668FA-0824-4E96-9085-F6A3551DC42F}"/>
    <cellStyle name="Millares [0] 10 4 3 5" xfId="45333" xr:uid="{790A4BE7-92A3-4D8D-BBFD-CC880E5FF440}"/>
    <cellStyle name="Millares [0] 10 4 4" xfId="3520" xr:uid="{1CDB4A2B-3964-4F48-997C-80A3C8D2394A}"/>
    <cellStyle name="Millares [0] 10 4 4 2" xfId="11786" xr:uid="{96FBE38A-ECBF-4183-9E1C-B192B4244036}"/>
    <cellStyle name="Millares [0] 10 4 4 2 2" xfId="33289" xr:uid="{9F220463-2420-4788-A1E7-F308E6C08BD6}"/>
    <cellStyle name="Millares [0] 10 4 4 3" xfId="18421" xr:uid="{3546D0A3-3DDA-4F57-9670-54137E21A79D}"/>
    <cellStyle name="Millares [0] 10 4 4 3 2" xfId="39924" xr:uid="{6D823A17-354D-42D4-9B62-D7E16A0DCADB}"/>
    <cellStyle name="Millares [0] 10 4 4 4" xfId="25026" xr:uid="{F43A434E-5230-49D4-8E23-514F3A94A975}"/>
    <cellStyle name="Millares [0] 10 4 4 5" xfId="46529" xr:uid="{EC036BBD-FEA5-40D8-8E96-7863B057A3A2}"/>
    <cellStyle name="Millares [0] 10 4 5" xfId="5659" xr:uid="{76D84171-A993-46D2-B81E-046BB0F52D26}"/>
    <cellStyle name="Millares [0] 10 4 5 2" xfId="13925" xr:uid="{BE77100F-E273-48B6-ADD8-AC0ABEB8BF3A}"/>
    <cellStyle name="Millares [0] 10 4 5 2 2" xfId="35428" xr:uid="{59194F2B-9EF2-4DC2-8A49-F46CB5575B44}"/>
    <cellStyle name="Millares [0] 10 4 5 3" xfId="20560" xr:uid="{1303C46A-E0C5-4BCC-8C82-A929882EF1D5}"/>
    <cellStyle name="Millares [0] 10 4 5 3 2" xfId="42063" xr:uid="{C4B11B3F-5905-49E7-9B37-C8A221E2E52E}"/>
    <cellStyle name="Millares [0] 10 4 5 4" xfId="27165" xr:uid="{9B0A1875-7967-40B8-8ADD-10345BC6B56B}"/>
    <cellStyle name="Millares [0] 10 4 5 5" xfId="48668" xr:uid="{39B7E677-690D-4075-B7D6-B6A4B774A06A}"/>
    <cellStyle name="Millares [0] 10 4 6" xfId="7300" xr:uid="{7365636B-9682-4B84-B334-FB5A77F717B4}"/>
    <cellStyle name="Millares [0] 10 4 6 2" xfId="28803" xr:uid="{B321E2C0-7FE0-4CF2-B36E-E7C87FDDAFF9}"/>
    <cellStyle name="Millares [0] 10 4 7" xfId="8957" xr:uid="{3447B6E4-E328-4C65-8B60-F77379A1589E}"/>
    <cellStyle name="Millares [0] 10 4 7 2" xfId="30460" xr:uid="{11A3ACF4-D8FA-4FAA-9081-F965AC7811DE}"/>
    <cellStyle name="Millares [0] 10 4 8" xfId="15592" xr:uid="{959F983C-29B8-4B02-A585-B4DE5841E4E6}"/>
    <cellStyle name="Millares [0] 10 4 8 2" xfId="37095" xr:uid="{941478E8-41E1-4672-B686-9D98DB31E968}"/>
    <cellStyle name="Millares [0] 10 4 9" xfId="22197" xr:uid="{EAEE42FA-FBD0-4D43-80F1-E86361724E1A}"/>
    <cellStyle name="Millares [0] 10 5" xfId="959" xr:uid="{E2664F5A-C468-4E5F-A449-05E174D7AB51}"/>
    <cellStyle name="Millares [0] 10 5 2" xfId="3788" xr:uid="{F4AF4C7B-737B-46A2-86BD-279C4B332CED}"/>
    <cellStyle name="Millares [0] 10 5 2 2" xfId="12054" xr:uid="{6979FCEB-4BFF-4CF0-86CB-45C046E21936}"/>
    <cellStyle name="Millares [0] 10 5 2 2 2" xfId="33557" xr:uid="{31157CD6-857F-458C-8E06-31ECAFBB1DA4}"/>
    <cellStyle name="Millares [0] 10 5 2 3" xfId="18689" xr:uid="{BC0D3447-7687-4313-9BC2-0D5C5EDD176F}"/>
    <cellStyle name="Millares [0] 10 5 2 3 2" xfId="40192" xr:uid="{E1BEEA6E-BBE7-45A3-9B5A-4137429D849A}"/>
    <cellStyle name="Millares [0] 10 5 2 4" xfId="25294" xr:uid="{4C93303C-DA46-40BC-9EC4-18008CFD7708}"/>
    <cellStyle name="Millares [0] 10 5 2 5" xfId="46797" xr:uid="{BC4CC255-C0A9-4B24-81A8-DDF9BADED2C8}"/>
    <cellStyle name="Millares [0] 10 5 3" xfId="5927" xr:uid="{CA5E5B53-B348-4243-A39B-FB2A98408FBB}"/>
    <cellStyle name="Millares [0] 10 5 3 2" xfId="14193" xr:uid="{07099998-9266-429E-8CA6-2642EEF020E8}"/>
    <cellStyle name="Millares [0] 10 5 3 2 2" xfId="35696" xr:uid="{BF59CADA-C0EF-48A9-887D-D54BE94F90AD}"/>
    <cellStyle name="Millares [0] 10 5 3 3" xfId="20828" xr:uid="{F82ABA39-29AF-4677-BCD6-B9A1929903D2}"/>
    <cellStyle name="Millares [0] 10 5 3 3 2" xfId="42331" xr:uid="{2FEED664-972B-40FE-8207-99F0A72BD537}"/>
    <cellStyle name="Millares [0] 10 5 3 4" xfId="27433" xr:uid="{F9C07540-688C-40B6-BF81-231A34A8D67E}"/>
    <cellStyle name="Millares [0] 10 5 3 5" xfId="48936" xr:uid="{D1F67D9A-5802-4D71-8BD6-581B2BD6F295}"/>
    <cellStyle name="Millares [0] 10 5 4" xfId="7568" xr:uid="{910E22DE-D976-42A6-88E9-FD593C558B08}"/>
    <cellStyle name="Millares [0] 10 5 4 2" xfId="29071" xr:uid="{491139A5-F8DF-4CFF-9693-C89189E8D928}"/>
    <cellStyle name="Millares [0] 10 5 5" xfId="9225" xr:uid="{44F8666D-99F5-4FB9-B601-6FA4E77AD913}"/>
    <cellStyle name="Millares [0] 10 5 5 2" xfId="30728" xr:uid="{1FE8133F-8652-4D1E-87C5-C2F5D4D3ACC1}"/>
    <cellStyle name="Millares [0] 10 5 6" xfId="15860" xr:uid="{5A51C33E-EB0D-479C-B44D-E99B2440C3AF}"/>
    <cellStyle name="Millares [0] 10 5 6 2" xfId="37363" xr:uid="{9D8805DE-4A17-43A8-A27C-84F45FFBD485}"/>
    <cellStyle name="Millares [0] 10 5 7" xfId="22465" xr:uid="{5F7C6AFA-E4F4-4F10-B3DF-64F84FBCAA4E}"/>
    <cellStyle name="Millares [0] 10 5 8" xfId="43968" xr:uid="{EDED8D96-D9CD-4E6B-A2CB-2F54100D22A6}"/>
    <cellStyle name="Millares [0] 10 6" xfId="1220" xr:uid="{FDC8B5A2-8284-40B5-888F-1F88E1CE123B}"/>
    <cellStyle name="Millares [0] 10 6 2" xfId="4049" xr:uid="{12CCCD1E-AB1D-4DCD-9ADB-A83ACC5E8692}"/>
    <cellStyle name="Millares [0] 10 6 2 2" xfId="12315" xr:uid="{EB4CC6A3-D1DB-4739-9404-906FD129D0FF}"/>
    <cellStyle name="Millares [0] 10 6 2 2 2" xfId="33818" xr:uid="{A90F4367-9ABF-4578-AEE0-74F7E5DD03D9}"/>
    <cellStyle name="Millares [0] 10 6 2 3" xfId="18950" xr:uid="{87B7B9B9-EA6D-4187-B0A8-0FEB1D39A834}"/>
    <cellStyle name="Millares [0] 10 6 2 3 2" xfId="40453" xr:uid="{CBFF1227-A896-4B1A-8DFF-EBB2223585DD}"/>
    <cellStyle name="Millares [0] 10 6 2 4" xfId="25555" xr:uid="{BAC0B2FE-1997-4FCA-A487-A3E7EB0BB8EE}"/>
    <cellStyle name="Millares [0] 10 6 2 5" xfId="47058" xr:uid="{8820783E-6E75-4CDA-940D-B62631F99299}"/>
    <cellStyle name="Millares [0] 10 6 3" xfId="6188" xr:uid="{2B109958-6AF1-4A01-B032-93625D5F092E}"/>
    <cellStyle name="Millares [0] 10 6 3 2" xfId="14454" xr:uid="{467679B7-BB6C-4030-854F-F643771C122F}"/>
    <cellStyle name="Millares [0] 10 6 3 2 2" xfId="35957" xr:uid="{E33E568E-7EED-4649-87DB-37156AF776F3}"/>
    <cellStyle name="Millares [0] 10 6 3 3" xfId="21089" xr:uid="{BEE9FB3B-A168-4437-9EEB-4F4CC692D439}"/>
    <cellStyle name="Millares [0] 10 6 3 3 2" xfId="42592" xr:uid="{173472F0-7433-459D-A3D6-01D2477C2188}"/>
    <cellStyle name="Millares [0] 10 6 3 4" xfId="27694" xr:uid="{DBAD14FB-D668-4599-AF28-E70A6F4F6E88}"/>
    <cellStyle name="Millares [0] 10 6 3 5" xfId="49197" xr:uid="{630979BA-A771-44BE-A724-2508371BF052}"/>
    <cellStyle name="Millares [0] 10 6 4" xfId="7829" xr:uid="{356C25B8-3DB9-431C-B299-E09E64EE4BDF}"/>
    <cellStyle name="Millares [0] 10 6 4 2" xfId="29332" xr:uid="{4E072C73-4347-400D-AF64-62A1C697DBB1}"/>
    <cellStyle name="Millares [0] 10 6 5" xfId="9486" xr:uid="{8A9F6326-00F8-479E-9FAF-9E3C810B51EA}"/>
    <cellStyle name="Millares [0] 10 6 5 2" xfId="30989" xr:uid="{063D1081-AC28-4775-B0E0-0A3DE9900BD8}"/>
    <cellStyle name="Millares [0] 10 6 6" xfId="16121" xr:uid="{C40E1D6E-A7FD-436A-A6CF-C97DC9684757}"/>
    <cellStyle name="Millares [0] 10 6 6 2" xfId="37624" xr:uid="{1124DA5E-66AA-4973-9947-1225E54021BA}"/>
    <cellStyle name="Millares [0] 10 6 7" xfId="22726" xr:uid="{526CBD55-3081-4942-962D-ED79B8DDB1C0}"/>
    <cellStyle name="Millares [0] 10 6 8" xfId="44229" xr:uid="{4C9E4EF2-8790-4F62-86AA-283FCDF03546}"/>
    <cellStyle name="Millares [0] 10 7" xfId="1908" xr:uid="{0BD19E1F-0C02-493B-BAF3-F3E8F5D7EE0E}"/>
    <cellStyle name="Millares [0] 10 7 2" xfId="10174" xr:uid="{AC2959D3-C88B-47AD-B792-87CCA1511964}"/>
    <cellStyle name="Millares [0] 10 7 2 2" xfId="31677" xr:uid="{01129E7C-D8B0-4DBE-B152-713DAFBDCBB9}"/>
    <cellStyle name="Millares [0] 10 7 3" xfId="16809" xr:uid="{EBE6C53C-66D0-41AD-BB35-B21059F77DAF}"/>
    <cellStyle name="Millares [0] 10 7 3 2" xfId="38312" xr:uid="{03A1DAA9-A1E2-4411-857A-5FEF77AF74A1}"/>
    <cellStyle name="Millares [0] 10 7 4" xfId="23414" xr:uid="{D2FD1854-31DF-44A0-AFE3-F0B1B8F3452C}"/>
    <cellStyle name="Millares [0] 10 7 5" xfId="44917" xr:uid="{8D39C2E0-C750-415F-859A-E737F1B39FD3}"/>
    <cellStyle name="Millares [0] 10 8" xfId="2593" xr:uid="{787F1302-40AE-4FA9-9E64-631169990AE0}"/>
    <cellStyle name="Millares [0] 10 8 2" xfId="10859" xr:uid="{C174887D-C7A7-48F6-BD00-3F04EA1DEFD3}"/>
    <cellStyle name="Millares [0] 10 8 2 2" xfId="32362" xr:uid="{EFF9E5EF-A497-4B0F-A513-BBD311682335}"/>
    <cellStyle name="Millares [0] 10 8 3" xfId="17494" xr:uid="{112DDCE3-372F-45F7-8795-43DEE4D7F1FD}"/>
    <cellStyle name="Millares [0] 10 8 3 2" xfId="38997" xr:uid="{18A63328-70B1-404C-8547-FC22F0181897}"/>
    <cellStyle name="Millares [0] 10 8 4" xfId="24099" xr:uid="{39DFCB16-5C6C-488B-9581-FF0D384DEBA7}"/>
    <cellStyle name="Millares [0] 10 8 5" xfId="45602" xr:uid="{8187B16F-BCCF-47AD-9AC6-41952CA0D2A5}"/>
    <cellStyle name="Millares [0] 10 9" xfId="3104" xr:uid="{B7BC5D8A-0EAF-4325-9B14-987C0B20721C}"/>
    <cellStyle name="Millares [0] 10 9 2" xfId="11370" xr:uid="{92F502C5-502E-4D0E-AD68-3366F8CCD33D}"/>
    <cellStyle name="Millares [0] 10 9 2 2" xfId="32873" xr:uid="{0489C134-FF0E-4CB0-9CCC-AB223C820852}"/>
    <cellStyle name="Millares [0] 10 9 3" xfId="18005" xr:uid="{131E1B35-B1B0-4FDD-8208-FB75FB3D8B1A}"/>
    <cellStyle name="Millares [0] 10 9 3 2" xfId="39508" xr:uid="{3DE5BD29-A4E1-4D81-B81C-9705CBDC65C0}"/>
    <cellStyle name="Millares [0] 10 9 4" xfId="24610" xr:uid="{F54E5277-C8D9-45E8-8037-28348730F99C}"/>
    <cellStyle name="Millares [0] 10 9 5" xfId="46113" xr:uid="{29FE4C6E-D6F9-443E-B579-6A5AD035BC3F}"/>
    <cellStyle name="Millares [0] 11" xfId="226" xr:uid="{502788F1-510A-4386-8463-CAB3DFEC802D}"/>
    <cellStyle name="Millares [0] 11 10" xfId="4745" xr:uid="{9627E26F-F9C0-40A7-9674-90D7553EAE86}"/>
    <cellStyle name="Millares [0] 11 10 2" xfId="13011" xr:uid="{5DD32758-A4C4-4F53-9171-BBA1A81EC3D5}"/>
    <cellStyle name="Millares [0] 11 10 2 2" xfId="34514" xr:uid="{101900DB-604D-4771-ADA2-CB3DF47474CA}"/>
    <cellStyle name="Millares [0] 11 10 3" xfId="19646" xr:uid="{B33AFE44-15E5-4BC1-8B76-B17B14170312}"/>
    <cellStyle name="Millares [0] 11 10 3 2" xfId="41149" xr:uid="{7EA2A2AD-25B4-40CA-8C41-56E6398EAE76}"/>
    <cellStyle name="Millares [0] 11 10 4" xfId="26251" xr:uid="{79B8B1DF-1FD4-423C-A24C-088B4ADBF5B3}"/>
    <cellStyle name="Millares [0] 11 10 5" xfId="47754" xr:uid="{9E2B9235-5DA4-404D-9EEE-8F782D1AB023}"/>
    <cellStyle name="Millares [0] 11 11" xfId="5248" xr:uid="{3FF3B1C1-F39F-4C96-8CF3-B609E4B7DA04}"/>
    <cellStyle name="Millares [0] 11 11 2" xfId="13514" xr:uid="{715CB23C-A076-4C2D-9252-41E56F6A1DB3}"/>
    <cellStyle name="Millares [0] 11 11 2 2" xfId="35017" xr:uid="{14AC1E3D-22BE-4B1C-B076-05F0D09D4D05}"/>
    <cellStyle name="Millares [0] 11 11 3" xfId="20149" xr:uid="{1ED70076-5877-4C1E-81BD-894CF3BE759F}"/>
    <cellStyle name="Millares [0] 11 11 3 2" xfId="41652" xr:uid="{403B4843-B4D6-437A-A0DD-ECC548675B9B}"/>
    <cellStyle name="Millares [0] 11 11 4" xfId="26754" xr:uid="{3595EF1E-F735-489E-80A5-2AFE07CFA808}"/>
    <cellStyle name="Millares [0] 11 11 5" xfId="48257" xr:uid="{E36F4C36-B84F-4A33-9284-722A0321CB07}"/>
    <cellStyle name="Millares [0] 11 12" xfId="6889" xr:uid="{6058BCF0-37E5-4EB2-B7D8-BF7A7087A752}"/>
    <cellStyle name="Millares [0] 11 12 2" xfId="28392" xr:uid="{085469CA-E2C9-4848-B47B-A50B9D8FC8D8}"/>
    <cellStyle name="Millares [0] 11 13" xfId="8543" xr:uid="{8A539C59-F882-4EBF-82EF-4AE6689F4C9A}"/>
    <cellStyle name="Millares [0] 11 13 2" xfId="30046" xr:uid="{DC2A63AE-405F-411E-91AD-196E859330E3}"/>
    <cellStyle name="Millares [0] 11 14" xfId="15182" xr:uid="{536D07D1-505B-4D6B-8023-3EBCB0F8B09F}"/>
    <cellStyle name="Millares [0] 11 14 2" xfId="36685" xr:uid="{7B3429A6-B1DE-4344-994A-77CFB3C7905B}"/>
    <cellStyle name="Millares [0] 11 15" xfId="21787" xr:uid="{FDFF8D2A-0438-4809-ABFF-B844E887F320}"/>
    <cellStyle name="Millares [0] 11 16" xfId="43290" xr:uid="{9D00938C-E2C7-4CD5-93D7-795998609D1D}"/>
    <cellStyle name="Millares [0] 11 2" xfId="541" xr:uid="{C18EBBF8-BCBB-4C9D-B456-3DEC8860FCFF}"/>
    <cellStyle name="Millares [0] 11 2 10" xfId="7152" xr:uid="{B0B39691-FCD2-4847-9C96-643F81C23973}"/>
    <cellStyle name="Millares [0] 11 2 10 2" xfId="28655" xr:uid="{3F20C455-BDA5-4BD9-9C8A-532D72B1A662}"/>
    <cellStyle name="Millares [0] 11 2 11" xfId="8808" xr:uid="{3D220531-05CB-42BB-BFB6-8C65EEFFC67D}"/>
    <cellStyle name="Millares [0] 11 2 11 2" xfId="30311" xr:uid="{B733CEF4-BE42-4A2E-A31F-0E1ADF9FCDC2}"/>
    <cellStyle name="Millares [0] 11 2 12" xfId="15444" xr:uid="{4392CBC9-0495-43FB-B4FD-8075355D3475}"/>
    <cellStyle name="Millares [0] 11 2 12 2" xfId="36947" xr:uid="{B3602B3D-D933-4E8F-87C2-C38C63072BA0}"/>
    <cellStyle name="Millares [0] 11 2 13" xfId="22049" xr:uid="{9C3EB382-D284-4D10-B09E-54A79CE9086B}"/>
    <cellStyle name="Millares [0] 11 2 14" xfId="43552" xr:uid="{103B0C71-BD48-4040-BFAF-8F00218E1C43}"/>
    <cellStyle name="Millares [0] 11 2 2" xfId="823" xr:uid="{C70E41E6-EE21-4586-BD81-5CB17DA4B042}"/>
    <cellStyle name="Millares [0] 11 2 2 10" xfId="15724" xr:uid="{475D0E48-D8FA-4E5D-9084-868275174CE5}"/>
    <cellStyle name="Millares [0] 11 2 2 10 2" xfId="37227" xr:uid="{3CC6BF75-9225-4334-99C8-62388A0BADF6}"/>
    <cellStyle name="Millares [0] 11 2 2 11" xfId="22329" xr:uid="{BE150AE1-347D-4EDC-B207-9CBFFB67F2E0}"/>
    <cellStyle name="Millares [0] 11 2 2 12" xfId="43832" xr:uid="{5E8A70B4-5E13-4422-9E31-DB7E3F0B62BA}"/>
    <cellStyle name="Millares [0] 11 2 2 2" xfId="1769" xr:uid="{6852A862-A4CD-414A-9527-2F8D7455D977}"/>
    <cellStyle name="Millares [0] 11 2 2 2 2" xfId="4598" xr:uid="{F3DFFB4C-B0FA-453B-997C-3CFA9767077E}"/>
    <cellStyle name="Millares [0] 11 2 2 2 2 2" xfId="12864" xr:uid="{38D642EC-BFB7-4C87-9BF5-987C71921605}"/>
    <cellStyle name="Millares [0] 11 2 2 2 2 2 2" xfId="34367" xr:uid="{581975F1-93D1-4955-9120-0EF9A1DFF51C}"/>
    <cellStyle name="Millares [0] 11 2 2 2 2 3" xfId="19499" xr:uid="{2A6D2220-B3E8-4A2A-B77E-A9ED7708FC27}"/>
    <cellStyle name="Millares [0] 11 2 2 2 2 3 2" xfId="41002" xr:uid="{C5452ECD-8B41-4A7B-BE43-22AB64D6EFD6}"/>
    <cellStyle name="Millares [0] 11 2 2 2 2 4" xfId="26104" xr:uid="{B2E71ADE-908B-40D8-A704-EC2BBA1E2C12}"/>
    <cellStyle name="Millares [0] 11 2 2 2 2 5" xfId="47607" xr:uid="{6C832DF0-FB66-4522-A6BB-1A12479916B6}"/>
    <cellStyle name="Millares [0] 11 2 2 2 3" xfId="6737" xr:uid="{5AEBA783-7672-4863-9068-54B99DB845AE}"/>
    <cellStyle name="Millares [0] 11 2 2 2 3 2" xfId="15003" xr:uid="{00E3F26A-6B50-4C7A-B837-4A1B07E310F5}"/>
    <cellStyle name="Millares [0] 11 2 2 2 3 2 2" xfId="36506" xr:uid="{E914E181-9815-4F3B-8CA2-978258ADB38D}"/>
    <cellStyle name="Millares [0] 11 2 2 2 3 3" xfId="21638" xr:uid="{5F72CEAC-37FE-41F2-A052-12F68692FAA8}"/>
    <cellStyle name="Millares [0] 11 2 2 2 3 3 2" xfId="43141" xr:uid="{4795D3BC-3570-4778-B8D9-9ECB18582E03}"/>
    <cellStyle name="Millares [0] 11 2 2 2 3 4" xfId="28243" xr:uid="{0D4F5EC4-92F3-4435-8C5F-0EDB8D7F5CA7}"/>
    <cellStyle name="Millares [0] 11 2 2 2 3 5" xfId="49746" xr:uid="{E23FD206-CF68-4BBB-B57D-13680DE281E5}"/>
    <cellStyle name="Millares [0] 11 2 2 2 4" xfId="8378" xr:uid="{F8414ECE-6DA5-4B06-A8C0-0D246759DDC2}"/>
    <cellStyle name="Millares [0] 11 2 2 2 4 2" xfId="29881" xr:uid="{77285032-7B68-4583-9E22-533CBB990553}"/>
    <cellStyle name="Millares [0] 11 2 2 2 5" xfId="10035" xr:uid="{A78B0A11-7CCE-4F12-98B4-276A726CDC39}"/>
    <cellStyle name="Millares [0] 11 2 2 2 5 2" xfId="31538" xr:uid="{D05DB4C1-7110-4952-814E-255020CFC9C9}"/>
    <cellStyle name="Millares [0] 11 2 2 2 6" xfId="16670" xr:uid="{BEED5897-518E-431B-91F2-D841DAD38784}"/>
    <cellStyle name="Millares [0] 11 2 2 2 6 2" xfId="38173" xr:uid="{2928C8B2-E697-4AB5-B7ED-97ED734AD783}"/>
    <cellStyle name="Millares [0] 11 2 2 2 7" xfId="23275" xr:uid="{3486F61A-48C6-47CD-8164-655D1D76E864}"/>
    <cellStyle name="Millares [0] 11 2 2 2 8" xfId="44778" xr:uid="{46636FD3-54DD-48C5-8636-FE7C10CC82EC}"/>
    <cellStyle name="Millares [0] 11 2 2 3" xfId="2456" xr:uid="{D94743E4-7ECE-4B98-AD24-0F2B796F802B}"/>
    <cellStyle name="Millares [0] 11 2 2 3 2" xfId="10722" xr:uid="{12E2E230-920F-4023-BE38-F19B3C00AAE3}"/>
    <cellStyle name="Millares [0] 11 2 2 3 2 2" xfId="32225" xr:uid="{85ADFCF2-5EE7-4FE9-8617-4D7B968C0811}"/>
    <cellStyle name="Millares [0] 11 2 2 3 3" xfId="17357" xr:uid="{DBC348B8-1E28-4C7C-A6D5-46BEC06B7E1D}"/>
    <cellStyle name="Millares [0] 11 2 2 3 3 2" xfId="38860" xr:uid="{49820236-05D0-45E6-B313-5409A9ED30DF}"/>
    <cellStyle name="Millares [0] 11 2 2 3 4" xfId="23962" xr:uid="{88B9B4B6-255C-417B-82C9-3108C785AE1F}"/>
    <cellStyle name="Millares [0] 11 2 2 3 5" xfId="45465" xr:uid="{504FF6C4-832F-4D52-A209-12EAC493E763}"/>
    <cellStyle name="Millares [0] 11 2 2 4" xfId="2973" xr:uid="{A285A044-A32D-4F18-844C-298F13839F14}"/>
    <cellStyle name="Millares [0] 11 2 2 4 2" xfId="11239" xr:uid="{39414FC5-33D9-4E30-8BC2-4C85B509C7A9}"/>
    <cellStyle name="Millares [0] 11 2 2 4 2 2" xfId="32742" xr:uid="{FF6A59A0-CE07-4098-908F-A09B593345DD}"/>
    <cellStyle name="Millares [0] 11 2 2 4 3" xfId="17874" xr:uid="{E4FE82C6-67F6-48B3-BE9D-644B59FA482E}"/>
    <cellStyle name="Millares [0] 11 2 2 4 3 2" xfId="39377" xr:uid="{496CFF43-3A0A-4F16-8664-5E32280FF714}"/>
    <cellStyle name="Millares [0] 11 2 2 4 4" xfId="24479" xr:uid="{6ABE324B-7BEF-454D-A9EC-CE70985DB2A9}"/>
    <cellStyle name="Millares [0] 11 2 2 4 5" xfId="45982" xr:uid="{FEEEF0C1-65B1-4F9D-B4D4-CC74A42D3B78}"/>
    <cellStyle name="Millares [0] 11 2 2 5" xfId="3652" xr:uid="{01B71312-2BE1-47E3-BCE0-734723C125BC}"/>
    <cellStyle name="Millares [0] 11 2 2 5 2" xfId="11918" xr:uid="{E7B086F9-C12B-4D32-8FBA-0842EB7C0CEB}"/>
    <cellStyle name="Millares [0] 11 2 2 5 2 2" xfId="33421" xr:uid="{BE76072C-9B8C-4622-A6EC-0029A179AA82}"/>
    <cellStyle name="Millares [0] 11 2 2 5 3" xfId="18553" xr:uid="{7F9676A6-E469-4E69-86D6-D421263FD79C}"/>
    <cellStyle name="Millares [0] 11 2 2 5 3 2" xfId="40056" xr:uid="{0EB101D4-C5D8-4CC7-B9C5-031635783B03}"/>
    <cellStyle name="Millares [0] 11 2 2 5 4" xfId="25158" xr:uid="{71005E68-5317-4DC9-93C5-38E14493D6AF}"/>
    <cellStyle name="Millares [0] 11 2 2 5 5" xfId="46661" xr:uid="{48B902F6-3F6D-43D3-818A-70543886E1EA}"/>
    <cellStyle name="Millares [0] 11 2 2 6" xfId="5117" xr:uid="{6F0AF7FD-C66B-4324-ADBA-12EA6BCED6B4}"/>
    <cellStyle name="Millares [0] 11 2 2 6 2" xfId="13383" xr:uid="{4760B3F7-DF3C-436B-8743-74DA3CF510AC}"/>
    <cellStyle name="Millares [0] 11 2 2 6 2 2" xfId="34886" xr:uid="{0D08C1CE-1834-43B4-8271-B43E48205AF5}"/>
    <cellStyle name="Millares [0] 11 2 2 6 3" xfId="20018" xr:uid="{A427882B-1709-4B19-BDC3-EE0446F7B080}"/>
    <cellStyle name="Millares [0] 11 2 2 6 3 2" xfId="41521" xr:uid="{48E809F5-A9E8-4F46-BC62-F3B66D7CFC07}"/>
    <cellStyle name="Millares [0] 11 2 2 6 4" xfId="26623" xr:uid="{04CCF1DB-8F42-4B86-8778-BDAA12E960E6}"/>
    <cellStyle name="Millares [0] 11 2 2 6 5" xfId="48126" xr:uid="{4B4CA21C-9A1A-4542-9EC4-CE0271B4C8CF}"/>
    <cellStyle name="Millares [0] 11 2 2 7" xfId="5791" xr:uid="{B099D8CC-F100-4733-A831-15207247D7C3}"/>
    <cellStyle name="Millares [0] 11 2 2 7 2" xfId="14057" xr:uid="{33B790F8-F0B7-4B0A-AB33-94E86C1B3336}"/>
    <cellStyle name="Millares [0] 11 2 2 7 2 2" xfId="35560" xr:uid="{97B9A99D-83A6-4DE9-B6DA-4890889F8EA0}"/>
    <cellStyle name="Millares [0] 11 2 2 7 3" xfId="20692" xr:uid="{B5FFF2CA-EDB2-4EF9-B3D8-037283D24D4A}"/>
    <cellStyle name="Millares [0] 11 2 2 7 3 2" xfId="42195" xr:uid="{236F5CE2-303C-4509-940D-606F3EB0151B}"/>
    <cellStyle name="Millares [0] 11 2 2 7 4" xfId="27297" xr:uid="{16C42A0D-8539-4259-AAB6-7AB57BC8C495}"/>
    <cellStyle name="Millares [0] 11 2 2 7 5" xfId="48800" xr:uid="{1EE05FE0-B830-4DFD-AD95-C2F59E0A32A6}"/>
    <cellStyle name="Millares [0] 11 2 2 8" xfId="7432" xr:uid="{DE7FE77C-064E-48FF-89EC-BFDE583978A8}"/>
    <cellStyle name="Millares [0] 11 2 2 8 2" xfId="28935" xr:uid="{1DBEE129-9A0F-43B9-80BA-2E638794C75B}"/>
    <cellStyle name="Millares [0] 11 2 2 9" xfId="9089" xr:uid="{2D0A4973-8090-4949-8262-2B7552B1CCEF}"/>
    <cellStyle name="Millares [0] 11 2 2 9 2" xfId="30592" xr:uid="{52689A23-ACB5-4E69-8D12-FF6E409CB6D3}"/>
    <cellStyle name="Millares [0] 11 2 3" xfId="1093" xr:uid="{881A1B50-97D1-49C7-B2B9-FD1066386282}"/>
    <cellStyle name="Millares [0] 11 2 3 2" xfId="3922" xr:uid="{17F40739-2EDB-4071-8618-98EA99DB47BB}"/>
    <cellStyle name="Millares [0] 11 2 3 2 2" xfId="12188" xr:uid="{E06B54E6-EFE2-40DC-9A87-523E6CFEF93D}"/>
    <cellStyle name="Millares [0] 11 2 3 2 2 2" xfId="33691" xr:uid="{2CFD24F4-05B2-4371-B8FB-DB0DA0CFE1F9}"/>
    <cellStyle name="Millares [0] 11 2 3 2 3" xfId="18823" xr:uid="{8B256E3E-A556-4666-B9CA-E10A719A031A}"/>
    <cellStyle name="Millares [0] 11 2 3 2 3 2" xfId="40326" xr:uid="{361A94DB-598C-4908-A742-F7843D81E332}"/>
    <cellStyle name="Millares [0] 11 2 3 2 4" xfId="25428" xr:uid="{312E7A36-A4A1-4ABC-8028-68D0C0313F23}"/>
    <cellStyle name="Millares [0] 11 2 3 2 5" xfId="46931" xr:uid="{AAB495B1-B238-43B9-BF74-30B5C6185B33}"/>
    <cellStyle name="Millares [0] 11 2 3 3" xfId="6061" xr:uid="{CC4F4AA1-E3B9-472F-8769-91F30391FBA3}"/>
    <cellStyle name="Millares [0] 11 2 3 3 2" xfId="14327" xr:uid="{BAD138D7-779D-45B3-A981-85B7DF93E330}"/>
    <cellStyle name="Millares [0] 11 2 3 3 2 2" xfId="35830" xr:uid="{4E737064-AAD5-466E-8D32-56283AB8B24B}"/>
    <cellStyle name="Millares [0] 11 2 3 3 3" xfId="20962" xr:uid="{D7A9340D-AE36-4A4C-9E93-4999F76C5FF6}"/>
    <cellStyle name="Millares [0] 11 2 3 3 3 2" xfId="42465" xr:uid="{797A73A4-A540-46EC-AAE0-FA47DBBB02C1}"/>
    <cellStyle name="Millares [0] 11 2 3 3 4" xfId="27567" xr:uid="{38D2BE48-B25E-4016-9035-D37BEF20777E}"/>
    <cellStyle name="Millares [0] 11 2 3 3 5" xfId="49070" xr:uid="{D3486520-3DFE-4797-9760-206D71638887}"/>
    <cellStyle name="Millares [0] 11 2 3 4" xfId="7702" xr:uid="{5F907E5F-154A-4F41-8EE7-8CCFEDA7883C}"/>
    <cellStyle name="Millares [0] 11 2 3 4 2" xfId="29205" xr:uid="{83058B02-2B7D-42CB-9D8E-317671B0D379}"/>
    <cellStyle name="Millares [0] 11 2 3 5" xfId="9359" xr:uid="{2FB0669D-8CEF-4BC5-B9DE-15C7C5B2E5FE}"/>
    <cellStyle name="Millares [0] 11 2 3 5 2" xfId="30862" xr:uid="{308FE339-973F-447F-BC19-AA608472AF10}"/>
    <cellStyle name="Millares [0] 11 2 3 6" xfId="15994" xr:uid="{E86D8D2F-2C5D-4DF9-AB96-7739074F45D4}"/>
    <cellStyle name="Millares [0] 11 2 3 6 2" xfId="37497" xr:uid="{120F1BDB-5D5A-494C-B6CE-4E137941F1B0}"/>
    <cellStyle name="Millares [0] 11 2 3 7" xfId="22599" xr:uid="{86CD2294-E29F-400E-B975-599DAA0089D5}"/>
    <cellStyle name="Millares [0] 11 2 3 8" xfId="44102" xr:uid="{C0128BBD-08FD-41C2-906C-A16A789F13E5}"/>
    <cellStyle name="Millares [0] 11 2 4" xfId="1489" xr:uid="{B70E3A29-911D-4BBD-89CF-5BCF75FDECBD}"/>
    <cellStyle name="Millares [0] 11 2 4 2" xfId="4318" xr:uid="{4EAC2720-F972-4268-9B48-132D66EE22DD}"/>
    <cellStyle name="Millares [0] 11 2 4 2 2" xfId="12584" xr:uid="{7BAC7278-E403-4C2D-8690-04DD286AB87C}"/>
    <cellStyle name="Millares [0] 11 2 4 2 2 2" xfId="34087" xr:uid="{CC5BBCE7-8AAF-4298-965C-57AEDC2E3E49}"/>
    <cellStyle name="Millares [0] 11 2 4 2 3" xfId="19219" xr:uid="{F366BCB0-FFDA-41CF-A309-89EEA41C2AFE}"/>
    <cellStyle name="Millares [0] 11 2 4 2 3 2" xfId="40722" xr:uid="{F5B2F4E6-3E28-467A-8C5B-A71A98178A98}"/>
    <cellStyle name="Millares [0] 11 2 4 2 4" xfId="25824" xr:uid="{1F73A252-6E04-4F04-9B7E-030CAD98174E}"/>
    <cellStyle name="Millares [0] 11 2 4 2 5" xfId="47327" xr:uid="{760942A9-6D29-4FEC-97E6-6C42AC8E98DD}"/>
    <cellStyle name="Millares [0] 11 2 4 3" xfId="6457" xr:uid="{D0CD8E73-A773-4664-81BF-58BFC7FE2297}"/>
    <cellStyle name="Millares [0] 11 2 4 3 2" xfId="14723" xr:uid="{92090215-5738-43AE-95B3-A3B501B24ABA}"/>
    <cellStyle name="Millares [0] 11 2 4 3 2 2" xfId="36226" xr:uid="{F2FCA4E9-1066-476B-B27A-724C6C1A85F4}"/>
    <cellStyle name="Millares [0] 11 2 4 3 3" xfId="21358" xr:uid="{DFF73AFE-C072-4BCB-A4B1-3F8EB83B8BC1}"/>
    <cellStyle name="Millares [0] 11 2 4 3 3 2" xfId="42861" xr:uid="{BC4A1901-5C03-4A95-98EA-F8C13690610B}"/>
    <cellStyle name="Millares [0] 11 2 4 3 4" xfId="27963" xr:uid="{AE1283F5-43ED-4C43-ABD2-9A836076AE42}"/>
    <cellStyle name="Millares [0] 11 2 4 3 5" xfId="49466" xr:uid="{E09CA7F1-6EC1-4770-86D1-B575BCF23369}"/>
    <cellStyle name="Millares [0] 11 2 4 4" xfId="8098" xr:uid="{8AF8AEC9-1E45-4A79-8FC9-1C5EEB3CF679}"/>
    <cellStyle name="Millares [0] 11 2 4 4 2" xfId="29601" xr:uid="{CE2EF099-86A0-43CA-9662-DD0FDA9DF99E}"/>
    <cellStyle name="Millares [0] 11 2 4 5" xfId="9755" xr:uid="{B190BCD8-E712-4459-A1FF-D4D01F232239}"/>
    <cellStyle name="Millares [0] 11 2 4 5 2" xfId="31258" xr:uid="{704AC0C6-C9F8-40F0-B041-67FADAA36743}"/>
    <cellStyle name="Millares [0] 11 2 4 6" xfId="16390" xr:uid="{2F643C38-BB8E-4254-8157-CA9625AD58AC}"/>
    <cellStyle name="Millares [0] 11 2 4 6 2" xfId="37893" xr:uid="{BEF67DDA-0F16-4F95-89D4-3CE269E2C1E3}"/>
    <cellStyle name="Millares [0] 11 2 4 7" xfId="22995" xr:uid="{D231B43B-4EB5-481E-A64D-3D7E09F4287F}"/>
    <cellStyle name="Millares [0] 11 2 4 8" xfId="44498" xr:uid="{0B613359-8896-4168-954E-74803ABD20C2}"/>
    <cellStyle name="Millares [0] 11 2 5" xfId="2176" xr:uid="{207BCC34-B8E6-4A40-AB72-302481BEF546}"/>
    <cellStyle name="Millares [0] 11 2 5 2" xfId="10442" xr:uid="{99B5B635-CBD5-4A1B-BADD-35C3121C9B44}"/>
    <cellStyle name="Millares [0] 11 2 5 2 2" xfId="31945" xr:uid="{6D522E9E-A238-4298-8E66-CC5F3C383461}"/>
    <cellStyle name="Millares [0] 11 2 5 3" xfId="17077" xr:uid="{9F7F0442-5DC9-4C29-8D52-793EE989DB26}"/>
    <cellStyle name="Millares [0] 11 2 5 3 2" xfId="38580" xr:uid="{0C368CBE-BACA-47F1-B677-8F2F9730AA0D}"/>
    <cellStyle name="Millares [0] 11 2 5 4" xfId="23682" xr:uid="{8D8E2878-88A0-4E78-BEA8-6EC16E63B274}"/>
    <cellStyle name="Millares [0] 11 2 5 5" xfId="45185" xr:uid="{4321F9E6-4F29-4893-9B00-EC8E3CB32E66}"/>
    <cellStyle name="Millares [0] 11 2 6" xfId="2723" xr:uid="{3E3C568B-AE31-4EC5-9080-74D5F5641D61}"/>
    <cellStyle name="Millares [0] 11 2 6 2" xfId="10989" xr:uid="{562CB342-C29E-456C-A503-414A7C6649BA}"/>
    <cellStyle name="Millares [0] 11 2 6 2 2" xfId="32492" xr:uid="{859C2CD7-188D-4D5A-B06B-F301B4D84617}"/>
    <cellStyle name="Millares [0] 11 2 6 3" xfId="17624" xr:uid="{A1A5378A-D495-4AC8-9CA3-3B58D36457C5}"/>
    <cellStyle name="Millares [0] 11 2 6 3 2" xfId="39127" xr:uid="{4BD8C2EA-0311-4405-802F-92DF894AA7C8}"/>
    <cellStyle name="Millares [0] 11 2 6 4" xfId="24229" xr:uid="{09A42411-846F-4886-8747-84CB53136B07}"/>
    <cellStyle name="Millares [0] 11 2 6 5" xfId="45732" xr:uid="{93E3BC91-F7BB-47F0-A5BE-E19C8C4E15D9}"/>
    <cellStyle name="Millares [0] 11 2 7" xfId="3372" xr:uid="{4B1AC942-34A8-4491-B986-1136A4035740}"/>
    <cellStyle name="Millares [0] 11 2 7 2" xfId="11638" xr:uid="{B925F955-A361-4D38-ABCF-6819D0ED66E2}"/>
    <cellStyle name="Millares [0] 11 2 7 2 2" xfId="33141" xr:uid="{9B5DD63D-B4FE-4F89-9EEE-0E2741FFC9B5}"/>
    <cellStyle name="Millares [0] 11 2 7 3" xfId="18273" xr:uid="{79BEC3A5-CC54-47A5-A305-A0F629782429}"/>
    <cellStyle name="Millares [0] 11 2 7 3 2" xfId="39776" xr:uid="{CE35CAA2-EB13-444C-8773-0BFA79B68AEC}"/>
    <cellStyle name="Millares [0] 11 2 7 4" xfId="24878" xr:uid="{476E8A8D-EBAA-4BDF-ABBC-A884C00F8930}"/>
    <cellStyle name="Millares [0] 11 2 7 5" xfId="46381" xr:uid="{C872F0A4-C2F1-4C49-9F04-511DC207AC61}"/>
    <cellStyle name="Millares [0] 11 2 8" xfId="4867" xr:uid="{E14DB97E-BE0C-4888-AEAC-FCDA0ABC1A83}"/>
    <cellStyle name="Millares [0] 11 2 8 2" xfId="13133" xr:uid="{657B2F99-DF80-4E3C-A4FF-BABDEC8DCDD5}"/>
    <cellStyle name="Millares [0] 11 2 8 2 2" xfId="34636" xr:uid="{E27ED344-8AB4-4B6E-9D46-CB637D211CCB}"/>
    <cellStyle name="Millares [0] 11 2 8 3" xfId="19768" xr:uid="{460EA220-D1DF-4B16-B8F0-2F546524B685}"/>
    <cellStyle name="Millares [0] 11 2 8 3 2" xfId="41271" xr:uid="{6616F223-2E6C-4166-BAC7-3FF8A68B2273}"/>
    <cellStyle name="Millares [0] 11 2 8 4" xfId="26373" xr:uid="{F99B98BD-35DF-4BE6-800C-10A64AD52168}"/>
    <cellStyle name="Millares [0] 11 2 8 5" xfId="47876" xr:uid="{AD2333D1-34C9-4E18-A102-AF082A57D67D}"/>
    <cellStyle name="Millares [0] 11 2 9" xfId="5511" xr:uid="{348B6DBD-56C3-47CD-9BF3-34E335D298F1}"/>
    <cellStyle name="Millares [0] 11 2 9 2" xfId="13777" xr:uid="{DBF61762-B034-4DD8-ACED-910D711D140E}"/>
    <cellStyle name="Millares [0] 11 2 9 2 2" xfId="35280" xr:uid="{27BE58EF-98B6-45EF-8AE6-455DEB19DBD1}"/>
    <cellStyle name="Millares [0] 11 2 9 3" xfId="20412" xr:uid="{E0956758-AE32-47F0-BF3E-1B961601F01F}"/>
    <cellStyle name="Millares [0] 11 2 9 3 2" xfId="41915" xr:uid="{D30E33B9-4C94-4BE5-9845-BD56CBD97DA3}"/>
    <cellStyle name="Millares [0] 11 2 9 4" xfId="27017" xr:uid="{15E070D6-03D3-4B78-AF00-1E8933678662}"/>
    <cellStyle name="Millares [0] 11 2 9 5" xfId="48520" xr:uid="{1B151FFF-B599-4749-A80F-CE9934E3EFD1}"/>
    <cellStyle name="Millares [0] 11 3" xfId="413" xr:uid="{1FAA288B-D09B-4891-8CAF-BED6735D5B4F}"/>
    <cellStyle name="Millares [0] 11 3 10" xfId="15316" xr:uid="{BF45899E-00BC-4973-9BA5-6C689EE60EF8}"/>
    <cellStyle name="Millares [0] 11 3 10 2" xfId="36819" xr:uid="{1CDCF701-073C-4AC2-B8FF-BC1E4982745C}"/>
    <cellStyle name="Millares [0] 11 3 11" xfId="21921" xr:uid="{AC659B41-1AB2-4298-9681-ACEBF50E0ED6}"/>
    <cellStyle name="Millares [0] 11 3 12" xfId="43424" xr:uid="{C1C405F5-958B-42C3-B74B-612E2AAFDF72}"/>
    <cellStyle name="Millares [0] 11 3 2" xfId="1361" xr:uid="{FB9AD3C2-64D9-435A-9ED5-2F67C16220D1}"/>
    <cellStyle name="Millares [0] 11 3 2 2" xfId="4190" xr:uid="{2251539A-4714-4419-9872-8B2E145B0274}"/>
    <cellStyle name="Millares [0] 11 3 2 2 2" xfId="12456" xr:uid="{202D8A32-8287-4FC6-82B4-58291BBB40E1}"/>
    <cellStyle name="Millares [0] 11 3 2 2 2 2" xfId="33959" xr:uid="{FA5C936C-DDF6-4BA6-AB1D-29504EEDBACD}"/>
    <cellStyle name="Millares [0] 11 3 2 2 3" xfId="19091" xr:uid="{3BDD0611-5CCB-4CA0-B8DE-CF807AA5A098}"/>
    <cellStyle name="Millares [0] 11 3 2 2 3 2" xfId="40594" xr:uid="{80515D05-3A35-4C8D-9FD4-8BDD3BCADA51}"/>
    <cellStyle name="Millares [0] 11 3 2 2 4" xfId="25696" xr:uid="{DA792566-3F4B-480B-92BA-52E109DD7E5E}"/>
    <cellStyle name="Millares [0] 11 3 2 2 5" xfId="47199" xr:uid="{C4B5F818-1D50-4585-9770-FA85D81504B2}"/>
    <cellStyle name="Millares [0] 11 3 2 3" xfId="6329" xr:uid="{6B8B8324-CC48-4A4D-89E8-FBB2ACC38943}"/>
    <cellStyle name="Millares [0] 11 3 2 3 2" xfId="14595" xr:uid="{2DA12218-1FDC-475E-9A76-51242B304DC4}"/>
    <cellStyle name="Millares [0] 11 3 2 3 2 2" xfId="36098" xr:uid="{A25C5928-A826-49F7-9656-A1332E922322}"/>
    <cellStyle name="Millares [0] 11 3 2 3 3" xfId="21230" xr:uid="{35DB20E9-A0D5-4302-BBC6-2FC3433FAC40}"/>
    <cellStyle name="Millares [0] 11 3 2 3 3 2" xfId="42733" xr:uid="{1D8756A7-ECF8-47A4-BDC5-1CB1CDAD030F}"/>
    <cellStyle name="Millares [0] 11 3 2 3 4" xfId="27835" xr:uid="{D0B4EFF1-4902-4A51-8C52-897C5A28980C}"/>
    <cellStyle name="Millares [0] 11 3 2 3 5" xfId="49338" xr:uid="{D3FC6D33-FBF1-4436-B597-0F5AAEC9572E}"/>
    <cellStyle name="Millares [0] 11 3 2 4" xfId="7970" xr:uid="{03299EBD-EF60-425C-A179-B2A0494A0B40}"/>
    <cellStyle name="Millares [0] 11 3 2 4 2" xfId="29473" xr:uid="{E8CDCCB8-F849-4857-8E70-1FFE0834E7C2}"/>
    <cellStyle name="Millares [0] 11 3 2 5" xfId="9627" xr:uid="{5CE6FB3E-919E-42A0-B408-B05E1898FCD0}"/>
    <cellStyle name="Millares [0] 11 3 2 5 2" xfId="31130" xr:uid="{F463FABB-0CCA-44DF-AFFA-8F8E1F46FD28}"/>
    <cellStyle name="Millares [0] 11 3 2 6" xfId="16262" xr:uid="{281F7FF5-3D26-4565-8C75-67E56254F5E8}"/>
    <cellStyle name="Millares [0] 11 3 2 6 2" xfId="37765" xr:uid="{281A5536-9981-4B1F-9400-0ED63953FEA0}"/>
    <cellStyle name="Millares [0] 11 3 2 7" xfId="22867" xr:uid="{B9F3A729-B4A9-444B-9247-114880B9FA33}"/>
    <cellStyle name="Millares [0] 11 3 2 8" xfId="44370" xr:uid="{ECD5A65F-467D-4B01-BCDB-F224E8635EE1}"/>
    <cellStyle name="Millares [0] 11 3 3" xfId="2048" xr:uid="{D1E4CDA5-BCEB-4CFA-8198-751BD53B3AB4}"/>
    <cellStyle name="Millares [0] 11 3 3 2" xfId="10314" xr:uid="{AC9588A3-79D8-411D-B56C-1F8FCB62F618}"/>
    <cellStyle name="Millares [0] 11 3 3 2 2" xfId="31817" xr:uid="{DC43F30F-D1C8-48FC-B72B-F3147C51CF87}"/>
    <cellStyle name="Millares [0] 11 3 3 3" xfId="16949" xr:uid="{2F5008F6-552D-4C63-BB9F-730FC245BD10}"/>
    <cellStyle name="Millares [0] 11 3 3 3 2" xfId="38452" xr:uid="{0A5D8ECF-BA81-46DE-837A-80F51BB8E852}"/>
    <cellStyle name="Millares [0] 11 3 3 4" xfId="23554" xr:uid="{44D63DF1-DF77-4F58-9625-D80A47E40EAC}"/>
    <cellStyle name="Millares [0] 11 3 3 5" xfId="45057" xr:uid="{60F5D195-19BA-4894-BB47-8321C63862E3}"/>
    <cellStyle name="Millares [0] 11 3 4" xfId="2847" xr:uid="{94438CEC-A3AD-4544-9387-8ECED2DF56C3}"/>
    <cellStyle name="Millares [0] 11 3 4 2" xfId="11113" xr:uid="{38681480-96E7-487F-AE5A-FA42FD6723FC}"/>
    <cellStyle name="Millares [0] 11 3 4 2 2" xfId="32616" xr:uid="{EBD63569-6F32-45CC-9E87-4698AFAFDE4F}"/>
    <cellStyle name="Millares [0] 11 3 4 3" xfId="17748" xr:uid="{0BA4690F-9F7C-49F9-B46D-77DF3045D35F}"/>
    <cellStyle name="Millares [0] 11 3 4 3 2" xfId="39251" xr:uid="{4D520DA7-F7BE-40E8-B0A3-32153C4A6279}"/>
    <cellStyle name="Millares [0] 11 3 4 4" xfId="24353" xr:uid="{B8134E42-965F-4B01-AB2C-F3308E661F75}"/>
    <cellStyle name="Millares [0] 11 3 4 5" xfId="45856" xr:uid="{DD3BB6C7-D871-4001-A0C3-5069E2EE33DA}"/>
    <cellStyle name="Millares [0] 11 3 5" xfId="3244" xr:uid="{2A8E123A-8AF3-4433-B4D6-A0E69CE2C7AC}"/>
    <cellStyle name="Millares [0] 11 3 5 2" xfId="11510" xr:uid="{4504048D-AD79-4D9A-8A4B-C5CDF54B35CB}"/>
    <cellStyle name="Millares [0] 11 3 5 2 2" xfId="33013" xr:uid="{E973CE07-6658-4C14-B07E-679D26994006}"/>
    <cellStyle name="Millares [0] 11 3 5 3" xfId="18145" xr:uid="{2FEBFC3E-CBD1-4220-BFE8-B03F7C19C192}"/>
    <cellStyle name="Millares [0] 11 3 5 3 2" xfId="39648" xr:uid="{13D462C1-82EA-4EBA-9EA9-2C7B8CA4D295}"/>
    <cellStyle name="Millares [0] 11 3 5 4" xfId="24750" xr:uid="{ED34FA99-3271-4D8D-806A-261AD78A4000}"/>
    <cellStyle name="Millares [0] 11 3 5 5" xfId="46253" xr:uid="{D24E655F-ACD0-40C6-8E16-0598C27AA22D}"/>
    <cellStyle name="Millares [0] 11 3 6" xfId="4991" xr:uid="{28C9C20D-439B-4C88-9240-DCACF10CDE57}"/>
    <cellStyle name="Millares [0] 11 3 6 2" xfId="13257" xr:uid="{1142A501-826C-49BF-B7F8-FFAF85E6B26C}"/>
    <cellStyle name="Millares [0] 11 3 6 2 2" xfId="34760" xr:uid="{5A37C867-D424-4565-A76A-DDAA47E0B056}"/>
    <cellStyle name="Millares [0] 11 3 6 3" xfId="19892" xr:uid="{18AC6CA1-3008-468C-ACF8-569E4C7B54BC}"/>
    <cellStyle name="Millares [0] 11 3 6 3 2" xfId="41395" xr:uid="{FC295910-2D80-44D1-9E46-FA996846576F}"/>
    <cellStyle name="Millares [0] 11 3 6 4" xfId="26497" xr:uid="{2F7C1E71-EA72-4DDC-86C5-FA4F05596319}"/>
    <cellStyle name="Millares [0] 11 3 6 5" xfId="48000" xr:uid="{F4CE3671-6416-4B17-BE25-03BF22F6E58F}"/>
    <cellStyle name="Millares [0] 11 3 7" xfId="5383" xr:uid="{C2F8369C-5BAC-44CD-A503-F36FF22CC711}"/>
    <cellStyle name="Millares [0] 11 3 7 2" xfId="13649" xr:uid="{A79F27FC-6B36-4453-A793-79530B56B126}"/>
    <cellStyle name="Millares [0] 11 3 7 2 2" xfId="35152" xr:uid="{D13D4D9E-BD4A-482A-BBFC-CC71D9D73933}"/>
    <cellStyle name="Millares [0] 11 3 7 3" xfId="20284" xr:uid="{1695193B-A69C-4AEB-B1AF-918EAFE312F0}"/>
    <cellStyle name="Millares [0] 11 3 7 3 2" xfId="41787" xr:uid="{7589E7AA-4A4B-443B-8CE3-562D4A9E631E}"/>
    <cellStyle name="Millares [0] 11 3 7 4" xfId="26889" xr:uid="{1381B7F4-933F-4277-9A45-FA13DA3D66FF}"/>
    <cellStyle name="Millares [0] 11 3 7 5" xfId="48392" xr:uid="{2FCE78F2-07A0-408B-A8D9-0974DC66EB0B}"/>
    <cellStyle name="Millares [0] 11 3 8" xfId="7024" xr:uid="{082C9D0F-4E94-4FC0-816C-5DD905C4F0DD}"/>
    <cellStyle name="Millares [0] 11 3 8 2" xfId="28527" xr:uid="{441B5959-BE54-4B77-9EF5-670994D17996}"/>
    <cellStyle name="Millares [0] 11 3 9" xfId="8680" xr:uid="{258D8C2B-AE02-4332-AE23-3C25377E7882}"/>
    <cellStyle name="Millares [0] 11 3 9 2" xfId="30183" xr:uid="{5093603E-6086-4699-9344-BA4FBE5306CE}"/>
    <cellStyle name="Millares [0] 11 4" xfId="697" xr:uid="{2331215A-7652-4C0A-B3B0-9B6D0879309B}"/>
    <cellStyle name="Millares [0] 11 4 10" xfId="43706" xr:uid="{0CC6DF01-03E8-4944-984C-6CA5F02CF852}"/>
    <cellStyle name="Millares [0] 11 4 2" xfId="1643" xr:uid="{4F7F6F26-7B9A-4ACA-9D90-9E5F857E2886}"/>
    <cellStyle name="Millares [0] 11 4 2 2" xfId="4472" xr:uid="{C1C18D9D-201D-468E-8AA1-37192D89490E}"/>
    <cellStyle name="Millares [0] 11 4 2 2 2" xfId="12738" xr:uid="{22D6CFBA-EE74-436C-ACB5-25602675F7E4}"/>
    <cellStyle name="Millares [0] 11 4 2 2 2 2" xfId="34241" xr:uid="{78D34CA7-7466-45EF-833A-946EFAB06EDE}"/>
    <cellStyle name="Millares [0] 11 4 2 2 3" xfId="19373" xr:uid="{F8F45873-589E-4E43-BFAD-76868623C280}"/>
    <cellStyle name="Millares [0] 11 4 2 2 3 2" xfId="40876" xr:uid="{B50DBE60-3491-4977-AD5E-6B0C4AFA3BA0}"/>
    <cellStyle name="Millares [0] 11 4 2 2 4" xfId="25978" xr:uid="{DBB2CBF6-DAE1-476B-AF0E-FFADE0105A68}"/>
    <cellStyle name="Millares [0] 11 4 2 2 5" xfId="47481" xr:uid="{0AD4C185-0AF3-4575-8CFD-1313ED6240B1}"/>
    <cellStyle name="Millares [0] 11 4 2 3" xfId="6611" xr:uid="{B60A9D0F-B173-4904-8970-E7D0D326C593}"/>
    <cellStyle name="Millares [0] 11 4 2 3 2" xfId="14877" xr:uid="{CFC9EA27-718E-4DA0-BCEF-270C7B9C4814}"/>
    <cellStyle name="Millares [0] 11 4 2 3 2 2" xfId="36380" xr:uid="{FC8BB1C7-794D-428D-925C-B3FA07E97D75}"/>
    <cellStyle name="Millares [0] 11 4 2 3 3" xfId="21512" xr:uid="{A335597D-A608-47A3-98F9-66697ED86AEA}"/>
    <cellStyle name="Millares [0] 11 4 2 3 3 2" xfId="43015" xr:uid="{1EE57F12-6826-46B8-83FA-9E8458A45216}"/>
    <cellStyle name="Millares [0] 11 4 2 3 4" xfId="28117" xr:uid="{B77363F8-7691-4AE3-9154-040D1E0FAC92}"/>
    <cellStyle name="Millares [0] 11 4 2 3 5" xfId="49620" xr:uid="{680592D7-C212-4CD9-9F5E-06F806E48964}"/>
    <cellStyle name="Millares [0] 11 4 2 4" xfId="8252" xr:uid="{7D21D7B9-0BF9-476C-B214-F61A8A765BCD}"/>
    <cellStyle name="Millares [0] 11 4 2 4 2" xfId="29755" xr:uid="{CDFF7F81-3134-4384-B67F-7A8748818C5F}"/>
    <cellStyle name="Millares [0] 11 4 2 5" xfId="9909" xr:uid="{903D5B8A-F9AC-4DB6-962C-69A30CB3FB2C}"/>
    <cellStyle name="Millares [0] 11 4 2 5 2" xfId="31412" xr:uid="{59AABF8E-F2E1-4184-B3E2-DEB671CB384F}"/>
    <cellStyle name="Millares [0] 11 4 2 6" xfId="16544" xr:uid="{7669F085-0E91-41E2-802B-1808AEE3F75E}"/>
    <cellStyle name="Millares [0] 11 4 2 6 2" xfId="38047" xr:uid="{A8E190F7-AEE0-4238-B568-E2958761C6B0}"/>
    <cellStyle name="Millares [0] 11 4 2 7" xfId="23149" xr:uid="{2BA45D8A-5DB6-4C6F-8BCC-C71B596B83E1}"/>
    <cellStyle name="Millares [0] 11 4 2 8" xfId="44652" xr:uid="{7A4F5040-03E5-453C-A4AF-34DBD8AFE1E1}"/>
    <cellStyle name="Millares [0] 11 4 3" xfId="2330" xr:uid="{D2BCE659-52C3-40F5-9A70-40F104B71B3F}"/>
    <cellStyle name="Millares [0] 11 4 3 2" xfId="10596" xr:uid="{09B4B974-66D3-4D02-9FCE-C95FA4F47816}"/>
    <cellStyle name="Millares [0] 11 4 3 2 2" xfId="32099" xr:uid="{BD871096-4941-4695-B209-E89F08359248}"/>
    <cellStyle name="Millares [0] 11 4 3 3" xfId="17231" xr:uid="{30BBF285-573F-492D-9A7C-6D128AD070D6}"/>
    <cellStyle name="Millares [0] 11 4 3 3 2" xfId="38734" xr:uid="{B8C6CAC8-8908-464B-B78D-BCC7A1E0DB6F}"/>
    <cellStyle name="Millares [0] 11 4 3 4" xfId="23836" xr:uid="{B4A0071B-E936-4D6F-BCCD-8CA0773FB47E}"/>
    <cellStyle name="Millares [0] 11 4 3 5" xfId="45339" xr:uid="{FF3C2106-CEBE-4DB6-9688-DD9C3A9B178E}"/>
    <cellStyle name="Millares [0] 11 4 4" xfId="3526" xr:uid="{784C0F5C-7542-4D81-A16A-3A8AC74852EC}"/>
    <cellStyle name="Millares [0] 11 4 4 2" xfId="11792" xr:uid="{04917373-5642-4B68-ADA4-08EA1B044032}"/>
    <cellStyle name="Millares [0] 11 4 4 2 2" xfId="33295" xr:uid="{5CD193B2-28E1-45C4-91AB-FB2D7DB7A432}"/>
    <cellStyle name="Millares [0] 11 4 4 3" xfId="18427" xr:uid="{87DD9E2B-068A-47AF-AB33-D32A7CF5EC55}"/>
    <cellStyle name="Millares [0] 11 4 4 3 2" xfId="39930" xr:uid="{A51575AF-2709-47D4-B48F-0E5B84F99320}"/>
    <cellStyle name="Millares [0] 11 4 4 4" xfId="25032" xr:uid="{01899888-8BFC-4474-89F6-B8A463D42141}"/>
    <cellStyle name="Millares [0] 11 4 4 5" xfId="46535" xr:uid="{3E778C8D-8793-419D-90ED-071A9958F046}"/>
    <cellStyle name="Millares [0] 11 4 5" xfId="5665" xr:uid="{94DE2E27-363D-426A-BD62-91CF12F2C817}"/>
    <cellStyle name="Millares [0] 11 4 5 2" xfId="13931" xr:uid="{CC5A2CE2-5149-4F1F-9845-9DBD91D8DD1B}"/>
    <cellStyle name="Millares [0] 11 4 5 2 2" xfId="35434" xr:uid="{FC7478C4-6C96-4267-A943-51F037A3E612}"/>
    <cellStyle name="Millares [0] 11 4 5 3" xfId="20566" xr:uid="{A6272C1B-9A70-4C64-86AF-E8D32FE53C8E}"/>
    <cellStyle name="Millares [0] 11 4 5 3 2" xfId="42069" xr:uid="{C1F5A76F-DFC4-4D12-BF48-86C30D43DF19}"/>
    <cellStyle name="Millares [0] 11 4 5 4" xfId="27171" xr:uid="{402F7ED2-14DC-4D3C-B3A0-A3D284B59EFA}"/>
    <cellStyle name="Millares [0] 11 4 5 5" xfId="48674" xr:uid="{AC8866CF-3862-43CE-9226-C2E3A31A4740}"/>
    <cellStyle name="Millares [0] 11 4 6" xfId="7306" xr:uid="{FC298073-7CB1-4193-BD40-FEA485801E1A}"/>
    <cellStyle name="Millares [0] 11 4 6 2" xfId="28809" xr:uid="{1E299FE1-1C1B-46F5-B856-6B1605984113}"/>
    <cellStyle name="Millares [0] 11 4 7" xfId="8963" xr:uid="{FB9D8239-145D-48B4-B81E-D8F94033F5C0}"/>
    <cellStyle name="Millares [0] 11 4 7 2" xfId="30466" xr:uid="{27C35EB0-A58A-469C-9796-2BA80DBA3455}"/>
    <cellStyle name="Millares [0] 11 4 8" xfId="15598" xr:uid="{C012C52C-556D-445E-B3E0-A0D94901CFB8}"/>
    <cellStyle name="Millares [0] 11 4 8 2" xfId="37101" xr:uid="{9518C6D1-9DA6-40D7-A35F-C7EF3D692897}"/>
    <cellStyle name="Millares [0] 11 4 9" xfId="22203" xr:uid="{334A8A9F-F9DD-4406-B3F1-65C79695D748}"/>
    <cellStyle name="Millares [0] 11 5" xfId="965" xr:uid="{0C5FF0F4-0821-47EC-9189-6C784E9A1D66}"/>
    <cellStyle name="Millares [0] 11 5 2" xfId="3794" xr:uid="{9FBDC92A-6F18-4954-A02C-0ADFE664A0E2}"/>
    <cellStyle name="Millares [0] 11 5 2 2" xfId="12060" xr:uid="{743BAF2D-26E8-463E-8A3F-6B62AD6F71BB}"/>
    <cellStyle name="Millares [0] 11 5 2 2 2" xfId="33563" xr:uid="{9313731E-0BF2-4CA2-B335-0C24C7D17022}"/>
    <cellStyle name="Millares [0] 11 5 2 3" xfId="18695" xr:uid="{3067CBBE-06B3-4393-8B87-DDE91D61990B}"/>
    <cellStyle name="Millares [0] 11 5 2 3 2" xfId="40198" xr:uid="{74530A24-35B5-4412-90DE-C60EA6CE1975}"/>
    <cellStyle name="Millares [0] 11 5 2 4" xfId="25300" xr:uid="{1C6A661E-1B18-4628-8924-5F1E4E32E895}"/>
    <cellStyle name="Millares [0] 11 5 2 5" xfId="46803" xr:uid="{DFB71B1E-A569-460A-B4E8-B9E8BF1E9F2F}"/>
    <cellStyle name="Millares [0] 11 5 3" xfId="5933" xr:uid="{BABFBEBF-EE2B-4AF7-B683-D13869E27FA6}"/>
    <cellStyle name="Millares [0] 11 5 3 2" xfId="14199" xr:uid="{F5D06321-CB11-443C-BC0D-5715B4D1D103}"/>
    <cellStyle name="Millares [0] 11 5 3 2 2" xfId="35702" xr:uid="{C8696F83-85D6-4236-888E-B710C5542EFA}"/>
    <cellStyle name="Millares [0] 11 5 3 3" xfId="20834" xr:uid="{C76235DA-A004-4AB7-A784-41D40F1F341B}"/>
    <cellStyle name="Millares [0] 11 5 3 3 2" xfId="42337" xr:uid="{3C6D0F0F-BD52-4472-B4A7-EAC917051C3F}"/>
    <cellStyle name="Millares [0] 11 5 3 4" xfId="27439" xr:uid="{E0BD0CF8-0255-407F-A96A-13A4DA00A8E6}"/>
    <cellStyle name="Millares [0] 11 5 3 5" xfId="48942" xr:uid="{EA497E06-25CA-4E29-99D3-2DE0383379DA}"/>
    <cellStyle name="Millares [0] 11 5 4" xfId="7574" xr:uid="{10D8C6E3-71CB-4F87-A8B5-A9AB14795EBC}"/>
    <cellStyle name="Millares [0] 11 5 4 2" xfId="29077" xr:uid="{1F257C43-C3DA-48D0-91C1-88C7682B41E7}"/>
    <cellStyle name="Millares [0] 11 5 5" xfId="9231" xr:uid="{14A6792F-DF2D-42AB-9BB9-F9B9EBC6FBC5}"/>
    <cellStyle name="Millares [0] 11 5 5 2" xfId="30734" xr:uid="{220DA5B1-23AB-4C22-BF22-FEAB6F794846}"/>
    <cellStyle name="Millares [0] 11 5 6" xfId="15866" xr:uid="{82E3230A-B432-4965-884A-C3CB49E67FA2}"/>
    <cellStyle name="Millares [0] 11 5 6 2" xfId="37369" xr:uid="{DCAB2FE6-2CE6-4B0D-9CB8-B827114377A9}"/>
    <cellStyle name="Millares [0] 11 5 7" xfId="22471" xr:uid="{537611C5-B08D-4AD7-8188-BEE86DBEC169}"/>
    <cellStyle name="Millares [0] 11 5 8" xfId="43974" xr:uid="{756E18FA-4293-48FE-9F8C-D4BCDBEF43DF}"/>
    <cellStyle name="Millares [0] 11 6" xfId="1226" xr:uid="{278EE656-90DA-4978-9BE0-A64B57DA0282}"/>
    <cellStyle name="Millares [0] 11 6 2" xfId="4055" xr:uid="{5BFE0C76-6340-4D03-936F-A75293FB8B3E}"/>
    <cellStyle name="Millares [0] 11 6 2 2" xfId="12321" xr:uid="{4D907EA3-5CB9-4DFE-9766-E70E8367D7E0}"/>
    <cellStyle name="Millares [0] 11 6 2 2 2" xfId="33824" xr:uid="{90A9BE6E-F993-4A53-BDAB-724B63F91282}"/>
    <cellStyle name="Millares [0] 11 6 2 3" xfId="18956" xr:uid="{CECAE981-CB4D-434D-AF2F-1744EA35FFA9}"/>
    <cellStyle name="Millares [0] 11 6 2 3 2" xfId="40459" xr:uid="{566EEBA5-EA26-4A91-9E98-8E16FAFFA5C5}"/>
    <cellStyle name="Millares [0] 11 6 2 4" xfId="25561" xr:uid="{5D468C67-C874-4450-B070-C8DA1F6E5CB3}"/>
    <cellStyle name="Millares [0] 11 6 2 5" xfId="47064" xr:uid="{D25BA005-BFF9-48C0-AF67-771A1CFDF166}"/>
    <cellStyle name="Millares [0] 11 6 3" xfId="6194" xr:uid="{290E56BA-0602-467E-B7CC-DE02D9F2009C}"/>
    <cellStyle name="Millares [0] 11 6 3 2" xfId="14460" xr:uid="{56BA4F60-ED27-4386-8937-152D7983A46F}"/>
    <cellStyle name="Millares [0] 11 6 3 2 2" xfId="35963" xr:uid="{99C018F4-C912-495D-A51C-C06E1A75D232}"/>
    <cellStyle name="Millares [0] 11 6 3 3" xfId="21095" xr:uid="{48F38D5B-801C-46EA-9FC7-BD5A3E760885}"/>
    <cellStyle name="Millares [0] 11 6 3 3 2" xfId="42598" xr:uid="{3FE8017D-2FE9-41BF-AF25-CE3A640C0EE8}"/>
    <cellStyle name="Millares [0] 11 6 3 4" xfId="27700" xr:uid="{8BF7713F-588C-41CB-A15B-B3D4B4418E6F}"/>
    <cellStyle name="Millares [0] 11 6 3 5" xfId="49203" xr:uid="{62B6FD90-7645-4687-9C12-A3E2BD64585B}"/>
    <cellStyle name="Millares [0] 11 6 4" xfId="7835" xr:uid="{84FF97A5-A352-4591-A019-4A3ECAE59825}"/>
    <cellStyle name="Millares [0] 11 6 4 2" xfId="29338" xr:uid="{071DB7DA-CB16-41E8-B0AF-54B8EAC865A1}"/>
    <cellStyle name="Millares [0] 11 6 5" xfId="9492" xr:uid="{F346E454-AF07-495F-8455-678498559348}"/>
    <cellStyle name="Millares [0] 11 6 5 2" xfId="30995" xr:uid="{126F06DA-6D07-44BF-8A3B-5943EC6AECA3}"/>
    <cellStyle name="Millares [0] 11 6 6" xfId="16127" xr:uid="{76B1D893-5B66-4DCE-923B-91BDF580588B}"/>
    <cellStyle name="Millares [0] 11 6 6 2" xfId="37630" xr:uid="{8B43973C-7B37-43F8-AA27-743F68BBA245}"/>
    <cellStyle name="Millares [0] 11 6 7" xfId="22732" xr:uid="{77BD1F67-B214-472B-BE1D-95D89C62D261}"/>
    <cellStyle name="Millares [0] 11 6 8" xfId="44235" xr:uid="{CEEF06BD-1456-43A6-BE84-9B82CE794610}"/>
    <cellStyle name="Millares [0] 11 7" xfId="1914" xr:uid="{0F69AE1C-4906-41DF-B0A0-8E981A70BF4C}"/>
    <cellStyle name="Millares [0] 11 7 2" xfId="10180" xr:uid="{15670027-7CD3-46CE-A549-C714E0ED2AA1}"/>
    <cellStyle name="Millares [0] 11 7 2 2" xfId="31683" xr:uid="{BFEFA6DA-3581-4664-8D80-FA92D80D8A16}"/>
    <cellStyle name="Millares [0] 11 7 3" xfId="16815" xr:uid="{8BD7B580-C76A-4A05-AD70-944494A1CAF7}"/>
    <cellStyle name="Millares [0] 11 7 3 2" xfId="38318" xr:uid="{6F23C57F-FFAD-4F99-AC00-10FE00F2DDAD}"/>
    <cellStyle name="Millares [0] 11 7 4" xfId="23420" xr:uid="{6AA04054-63C5-4EB5-87F1-9D1FAB1E8095}"/>
    <cellStyle name="Millares [0] 11 7 5" xfId="44923" xr:uid="{D75C4E61-5199-4206-B3B0-C608A0B3F381}"/>
    <cellStyle name="Millares [0] 11 8" xfId="2599" xr:uid="{ABC01CF5-36B5-42D9-BB45-F2FD9F9DA95C}"/>
    <cellStyle name="Millares [0] 11 8 2" xfId="10865" xr:uid="{814BC225-6205-42B2-937A-45938C678BA3}"/>
    <cellStyle name="Millares [0] 11 8 2 2" xfId="32368" xr:uid="{42BA589B-4D73-448C-9FCE-474768885A0C}"/>
    <cellStyle name="Millares [0] 11 8 3" xfId="17500" xr:uid="{9BDE5BEF-8F01-4027-945E-565B3985F282}"/>
    <cellStyle name="Millares [0] 11 8 3 2" xfId="39003" xr:uid="{78BDA46D-CA2E-46C2-88F9-2DD81537DBD0}"/>
    <cellStyle name="Millares [0] 11 8 4" xfId="24105" xr:uid="{80FEB089-02A3-4F27-B334-68A759BEEB44}"/>
    <cellStyle name="Millares [0] 11 8 5" xfId="45608" xr:uid="{A2D9CB57-D14D-4468-A668-1C172EEB1D70}"/>
    <cellStyle name="Millares [0] 11 9" xfId="3110" xr:uid="{0EF0CF4B-9FC9-4949-ABB3-B305D2D8CED7}"/>
    <cellStyle name="Millares [0] 11 9 2" xfId="11376" xr:uid="{676F1092-62C0-4C61-A25F-7D45CB244C0B}"/>
    <cellStyle name="Millares [0] 11 9 2 2" xfId="32879" xr:uid="{0EB8FB68-DC15-46F9-9D19-FDA5D1E67DF8}"/>
    <cellStyle name="Millares [0] 11 9 3" xfId="18011" xr:uid="{DF2F4139-EE3C-4E34-AA92-7C958B2AE42A}"/>
    <cellStyle name="Millares [0] 11 9 3 2" xfId="39514" xr:uid="{762E1945-FC1E-4083-9E03-7F8E914A903F}"/>
    <cellStyle name="Millares [0] 11 9 4" xfId="24616" xr:uid="{823DD9C7-43F6-4E23-9AD6-CF1112D589B3}"/>
    <cellStyle name="Millares [0] 11 9 5" xfId="46119" xr:uid="{E682C663-F45D-49DE-A400-06E96371B3D9}"/>
    <cellStyle name="Millares [0] 12" xfId="232" xr:uid="{1C24E37C-D3C1-40BF-B074-02DEC8AC1D30}"/>
    <cellStyle name="Millares [0] 12 10" xfId="4746" xr:uid="{B091362E-E958-4E76-A596-359BF839431A}"/>
    <cellStyle name="Millares [0] 12 10 2" xfId="13012" xr:uid="{48E96CD8-E926-475D-A7C3-9AA7FF567ED6}"/>
    <cellStyle name="Millares [0] 12 10 2 2" xfId="34515" xr:uid="{FC68628F-F814-43DC-9C07-B963920C76D7}"/>
    <cellStyle name="Millares [0] 12 10 3" xfId="19647" xr:uid="{94CA0D05-BB45-4A95-9FD6-D6572610B692}"/>
    <cellStyle name="Millares [0] 12 10 3 2" xfId="41150" xr:uid="{FCB5290D-D4C8-43F6-A3E2-06096D5032B0}"/>
    <cellStyle name="Millares [0] 12 10 4" xfId="26252" xr:uid="{2A8CBC07-3148-4490-88F4-F914C8968B79}"/>
    <cellStyle name="Millares [0] 12 10 5" xfId="47755" xr:uid="{893E2501-1755-4E99-B086-D8781C50C0B1}"/>
    <cellStyle name="Millares [0] 12 11" xfId="5249" xr:uid="{229395DC-72E0-49FF-81E7-B409DECEE9F3}"/>
    <cellStyle name="Millares [0] 12 11 2" xfId="13515" xr:uid="{2A1651FC-147A-42C8-B209-63BE3C1D2F71}"/>
    <cellStyle name="Millares [0] 12 11 2 2" xfId="35018" xr:uid="{BF91D24D-A362-43FB-8B2F-D3DADE9445BC}"/>
    <cellStyle name="Millares [0] 12 11 3" xfId="20150" xr:uid="{148DD82F-D590-4A6C-ABB7-945C186203D0}"/>
    <cellStyle name="Millares [0] 12 11 3 2" xfId="41653" xr:uid="{283714B5-C0B4-42FE-96AE-23D0DCF5F43D}"/>
    <cellStyle name="Millares [0] 12 11 4" xfId="26755" xr:uid="{EF780AFF-8D90-46B9-8B42-DABC7CF150D8}"/>
    <cellStyle name="Millares [0] 12 11 5" xfId="48258" xr:uid="{B11AE2EE-0BD5-44C0-8B0F-BD1C3E1A0D10}"/>
    <cellStyle name="Millares [0] 12 12" xfId="6890" xr:uid="{56AEF4CE-A839-4D9D-86D5-30C728916C9D}"/>
    <cellStyle name="Millares [0] 12 12 2" xfId="28393" xr:uid="{1BBD3531-5B92-4C78-BABE-2B652576CA81}"/>
    <cellStyle name="Millares [0] 12 13" xfId="8545" xr:uid="{206E8AB4-247B-48D1-9450-472EDE651572}"/>
    <cellStyle name="Millares [0] 12 13 2" xfId="30048" xr:uid="{38452AD3-1D0E-407D-B7C6-9B67DECA8F8F}"/>
    <cellStyle name="Millares [0] 12 14" xfId="15183" xr:uid="{A3C7B44A-7B93-4394-BF0D-2B69159CE087}"/>
    <cellStyle name="Millares [0] 12 14 2" xfId="36686" xr:uid="{0687611C-19D8-4A44-BC0C-E340A2E28C21}"/>
    <cellStyle name="Millares [0] 12 15" xfId="21788" xr:uid="{A902C769-BE56-4779-AEA5-AAAB952DABCE}"/>
    <cellStyle name="Millares [0] 12 16" xfId="43291" xr:uid="{171CE0FA-AE76-41D4-8ED9-1E9A63E9C34D}"/>
    <cellStyle name="Millares [0] 12 2" xfId="543" xr:uid="{17D87360-ED42-4C59-AA07-3776C22065ED}"/>
    <cellStyle name="Millares [0] 12 2 10" xfId="7154" xr:uid="{E8AB2B00-C2BF-430E-9245-3B86B0FBDE19}"/>
    <cellStyle name="Millares [0] 12 2 10 2" xfId="28657" xr:uid="{E214B27F-6DE4-433A-B288-10AEDF843612}"/>
    <cellStyle name="Millares [0] 12 2 11" xfId="8810" xr:uid="{AFFD99DD-A3D1-4AF3-9C9C-650D1814C9B5}"/>
    <cellStyle name="Millares [0] 12 2 11 2" xfId="30313" xr:uid="{C1A181AA-4EB6-4006-9056-978BEABD0A44}"/>
    <cellStyle name="Millares [0] 12 2 12" xfId="15446" xr:uid="{2095BFF0-9CDA-47B6-B8DF-B0352F1A67E1}"/>
    <cellStyle name="Millares [0] 12 2 12 2" xfId="36949" xr:uid="{9AEF6463-C946-441F-9AE4-7CE87BAF0171}"/>
    <cellStyle name="Millares [0] 12 2 13" xfId="22051" xr:uid="{27A4E815-FB88-4215-9664-8BF5B8351DF5}"/>
    <cellStyle name="Millares [0] 12 2 14" xfId="43554" xr:uid="{FCA26ABC-A963-43A2-A2DB-5D680232ED8A}"/>
    <cellStyle name="Millares [0] 12 2 2" xfId="825" xr:uid="{3D260932-BD76-4566-B8AD-C67D026B27BE}"/>
    <cellStyle name="Millares [0] 12 2 2 10" xfId="15726" xr:uid="{613B87C1-8A90-4A7B-9F2D-2E53AA13E7D3}"/>
    <cellStyle name="Millares [0] 12 2 2 10 2" xfId="37229" xr:uid="{8131E6F3-C6A8-4280-8B08-AEFB3EBBB3E1}"/>
    <cellStyle name="Millares [0] 12 2 2 11" xfId="22331" xr:uid="{620FB3FE-08BC-48B0-A284-8579F66D659E}"/>
    <cellStyle name="Millares [0] 12 2 2 12" xfId="43834" xr:uid="{3B7D75DB-14EE-4331-95A0-644BC58FDABE}"/>
    <cellStyle name="Millares [0] 12 2 2 2" xfId="1771" xr:uid="{F3CD0156-CB2C-4976-88FC-863A70F848CF}"/>
    <cellStyle name="Millares [0] 12 2 2 2 2" xfId="4600" xr:uid="{679A8BCA-8A39-4BFE-BEA2-E1E87B89DB46}"/>
    <cellStyle name="Millares [0] 12 2 2 2 2 2" xfId="12866" xr:uid="{3365F641-21D4-452F-8B52-5837CFAB0C0A}"/>
    <cellStyle name="Millares [0] 12 2 2 2 2 2 2" xfId="34369" xr:uid="{E17E649A-7138-47C1-B454-739C958803E4}"/>
    <cellStyle name="Millares [0] 12 2 2 2 2 3" xfId="19501" xr:uid="{47EA4C96-A1EA-4ACE-92AE-8883C60D34B4}"/>
    <cellStyle name="Millares [0] 12 2 2 2 2 3 2" xfId="41004" xr:uid="{3BB6FCEE-2248-4E62-BD83-B47C722F2D9E}"/>
    <cellStyle name="Millares [0] 12 2 2 2 2 4" xfId="26106" xr:uid="{73911B46-61C2-48BE-BA7E-63BF964941C8}"/>
    <cellStyle name="Millares [0] 12 2 2 2 2 5" xfId="47609" xr:uid="{7AE3CE40-9EAD-4281-8F2F-B8D02E828CB7}"/>
    <cellStyle name="Millares [0] 12 2 2 2 3" xfId="6739" xr:uid="{6E5D81B8-BEB8-4D14-9727-84A6FE4A43C4}"/>
    <cellStyle name="Millares [0] 12 2 2 2 3 2" xfId="15005" xr:uid="{BDAF87DF-AA68-48B2-8C0D-6EA41E5EBA4C}"/>
    <cellStyle name="Millares [0] 12 2 2 2 3 2 2" xfId="36508" xr:uid="{6E8FD369-B416-4464-9F72-ED12632DB878}"/>
    <cellStyle name="Millares [0] 12 2 2 2 3 3" xfId="21640" xr:uid="{92F0971F-70C6-4FC3-9485-846C665A9CAB}"/>
    <cellStyle name="Millares [0] 12 2 2 2 3 3 2" xfId="43143" xr:uid="{720AB702-1EDD-46C7-B8D3-CA5350D14B1D}"/>
    <cellStyle name="Millares [0] 12 2 2 2 3 4" xfId="28245" xr:uid="{292E9F36-DDF0-47EF-977E-D61FFAA46EDD}"/>
    <cellStyle name="Millares [0] 12 2 2 2 3 5" xfId="49748" xr:uid="{066EB6DB-18AC-4C2E-9114-8092FD4EC7E8}"/>
    <cellStyle name="Millares [0] 12 2 2 2 4" xfId="8380" xr:uid="{6BF8B30D-FDFE-478D-8C99-177D2FAD4588}"/>
    <cellStyle name="Millares [0] 12 2 2 2 4 2" xfId="29883" xr:uid="{F9F752C8-F744-432B-ADF6-0183312BF995}"/>
    <cellStyle name="Millares [0] 12 2 2 2 5" xfId="10037" xr:uid="{6AB0BA74-FC46-4CBA-82F9-D9E294F1B9AB}"/>
    <cellStyle name="Millares [0] 12 2 2 2 5 2" xfId="31540" xr:uid="{18FE1438-D144-4540-B032-108294875DB6}"/>
    <cellStyle name="Millares [0] 12 2 2 2 6" xfId="16672" xr:uid="{4AC5F467-68BF-4342-990D-0E807C43EA7E}"/>
    <cellStyle name="Millares [0] 12 2 2 2 6 2" xfId="38175" xr:uid="{00650657-8E72-4359-8B55-BC699E521DD7}"/>
    <cellStyle name="Millares [0] 12 2 2 2 7" xfId="23277" xr:uid="{A86BADDA-7420-48CD-B034-9ABEE6578D69}"/>
    <cellStyle name="Millares [0] 12 2 2 2 8" xfId="44780" xr:uid="{6330DA23-8C35-4CA1-B606-B5735B3629F3}"/>
    <cellStyle name="Millares [0] 12 2 2 3" xfId="2458" xr:uid="{1DD0C00C-D895-4F85-A892-8EE1F268BB8A}"/>
    <cellStyle name="Millares [0] 12 2 2 3 2" xfId="10724" xr:uid="{CE217D89-C695-4274-9BD6-213E68773B7A}"/>
    <cellStyle name="Millares [0] 12 2 2 3 2 2" xfId="32227" xr:uid="{A079DCC9-E0B1-4E19-9D8F-607DC09A0EBE}"/>
    <cellStyle name="Millares [0] 12 2 2 3 3" xfId="17359" xr:uid="{C687CAB1-A9F5-4319-B516-FCCCCF763C3E}"/>
    <cellStyle name="Millares [0] 12 2 2 3 3 2" xfId="38862" xr:uid="{0BAFE776-1674-46E4-9945-91E1D823BDA0}"/>
    <cellStyle name="Millares [0] 12 2 2 3 4" xfId="23964" xr:uid="{F841F321-E8C2-4863-8467-848D5E6C2922}"/>
    <cellStyle name="Millares [0] 12 2 2 3 5" xfId="45467" xr:uid="{1EF3E5AB-9A5E-4918-96D7-104192A0EA1F}"/>
    <cellStyle name="Millares [0] 12 2 2 4" xfId="2975" xr:uid="{2883DBA4-1035-440D-819B-0ACAD555D86F}"/>
    <cellStyle name="Millares [0] 12 2 2 4 2" xfId="11241" xr:uid="{73779740-912E-4222-B497-FE0517DF1DEB}"/>
    <cellStyle name="Millares [0] 12 2 2 4 2 2" xfId="32744" xr:uid="{B5A74698-5E3E-4C41-8A90-83753F90BDF2}"/>
    <cellStyle name="Millares [0] 12 2 2 4 3" xfId="17876" xr:uid="{D4F8B15D-6B3B-4BE6-8A4B-35E0E55CDCD5}"/>
    <cellStyle name="Millares [0] 12 2 2 4 3 2" xfId="39379" xr:uid="{ED669076-80FD-4BC7-8E58-FAB61D6ED102}"/>
    <cellStyle name="Millares [0] 12 2 2 4 4" xfId="24481" xr:uid="{2B5A98BA-AE80-4219-AEA6-01AE5A91B999}"/>
    <cellStyle name="Millares [0] 12 2 2 4 5" xfId="45984" xr:uid="{A09AF126-6515-4BC5-A4E1-C932B965B050}"/>
    <cellStyle name="Millares [0] 12 2 2 5" xfId="3654" xr:uid="{9BE1582C-5573-4138-BF39-23E4AED90542}"/>
    <cellStyle name="Millares [0] 12 2 2 5 2" xfId="11920" xr:uid="{A745CA2B-CE95-4A82-AB7D-656CA4BB3B53}"/>
    <cellStyle name="Millares [0] 12 2 2 5 2 2" xfId="33423" xr:uid="{BA48A99A-57A5-40F7-9D7D-7BBFF781B015}"/>
    <cellStyle name="Millares [0] 12 2 2 5 3" xfId="18555" xr:uid="{7CCC8B22-FBEE-4231-975E-24E911F41E38}"/>
    <cellStyle name="Millares [0] 12 2 2 5 3 2" xfId="40058" xr:uid="{3640DFB8-EDF8-42B9-A0B2-68B5E856C38B}"/>
    <cellStyle name="Millares [0] 12 2 2 5 4" xfId="25160" xr:uid="{F20D4AA9-C035-4CF9-9CFC-6F39DE54D183}"/>
    <cellStyle name="Millares [0] 12 2 2 5 5" xfId="46663" xr:uid="{D3828061-627B-41F0-A681-8BEB66DEF964}"/>
    <cellStyle name="Millares [0] 12 2 2 6" xfId="5119" xr:uid="{653A2998-833E-4A40-9B6C-C160E1307B72}"/>
    <cellStyle name="Millares [0] 12 2 2 6 2" xfId="13385" xr:uid="{C548F78A-4676-450B-964B-0C01205EC5AC}"/>
    <cellStyle name="Millares [0] 12 2 2 6 2 2" xfId="34888" xr:uid="{9DA3355A-4F24-475C-8E10-3776E5992F67}"/>
    <cellStyle name="Millares [0] 12 2 2 6 3" xfId="20020" xr:uid="{0E23AB1A-62D6-41E4-92E9-E7368055CFDF}"/>
    <cellStyle name="Millares [0] 12 2 2 6 3 2" xfId="41523" xr:uid="{985227BD-495B-43E9-B8E8-65EDEA1AFEE1}"/>
    <cellStyle name="Millares [0] 12 2 2 6 4" xfId="26625" xr:uid="{92A443F6-63BF-4DFD-9FDA-29F6BDF483E2}"/>
    <cellStyle name="Millares [0] 12 2 2 6 5" xfId="48128" xr:uid="{921B286F-294E-4682-AECF-32C701685CE1}"/>
    <cellStyle name="Millares [0] 12 2 2 7" xfId="5793" xr:uid="{01F7D859-5C46-486E-B405-3F29D532C274}"/>
    <cellStyle name="Millares [0] 12 2 2 7 2" xfId="14059" xr:uid="{2EAB9C81-5002-417E-8450-90C7E8C04DAF}"/>
    <cellStyle name="Millares [0] 12 2 2 7 2 2" xfId="35562" xr:uid="{650C1B12-D9FF-47B4-B56A-6CB99BF2C94D}"/>
    <cellStyle name="Millares [0] 12 2 2 7 3" xfId="20694" xr:uid="{921B7AA2-920C-4DCB-BDD4-40FD456D910C}"/>
    <cellStyle name="Millares [0] 12 2 2 7 3 2" xfId="42197" xr:uid="{20D7B1A9-0F18-4CC3-BD13-566687C7E83A}"/>
    <cellStyle name="Millares [0] 12 2 2 7 4" xfId="27299" xr:uid="{EDC2C207-3F97-49C2-B0D9-C7402C3AE8B4}"/>
    <cellStyle name="Millares [0] 12 2 2 7 5" xfId="48802" xr:uid="{64A404A3-254B-4BE6-8B97-B198BA78DCFD}"/>
    <cellStyle name="Millares [0] 12 2 2 8" xfId="7434" xr:uid="{C0AC631B-26FA-4555-B039-4D04FC92F961}"/>
    <cellStyle name="Millares [0] 12 2 2 8 2" xfId="28937" xr:uid="{5A2F9914-E682-466D-B5ED-F141B9B1167F}"/>
    <cellStyle name="Millares [0] 12 2 2 9" xfId="9091" xr:uid="{61CEFD00-A742-4E5C-9170-669A691F601D}"/>
    <cellStyle name="Millares [0] 12 2 2 9 2" xfId="30594" xr:uid="{18335037-6473-4062-93D0-6F411CE8B2C2}"/>
    <cellStyle name="Millares [0] 12 2 3" xfId="1095" xr:uid="{19C99FC8-3E07-4631-B0EA-9B2A81D2BAC4}"/>
    <cellStyle name="Millares [0] 12 2 3 2" xfId="3924" xr:uid="{C60D9871-0056-414B-9A95-EEBF76C0E0F0}"/>
    <cellStyle name="Millares [0] 12 2 3 2 2" xfId="12190" xr:uid="{666B50C5-1B82-4E36-957E-9F9579DBFA19}"/>
    <cellStyle name="Millares [0] 12 2 3 2 2 2" xfId="33693" xr:uid="{342EEBDD-CEF9-47E0-B4DD-08A9B8AA05D9}"/>
    <cellStyle name="Millares [0] 12 2 3 2 3" xfId="18825" xr:uid="{B88A755E-5F24-499E-8F76-709951A43AAF}"/>
    <cellStyle name="Millares [0] 12 2 3 2 3 2" xfId="40328" xr:uid="{D36D5E31-FDF9-4987-BD5F-3E76C8A1C5E1}"/>
    <cellStyle name="Millares [0] 12 2 3 2 4" xfId="25430" xr:uid="{9D258B7C-280F-48DC-BE27-CD8C2436B261}"/>
    <cellStyle name="Millares [0] 12 2 3 2 5" xfId="46933" xr:uid="{F0A12E75-EFE4-4160-AACE-A7C766CFD702}"/>
    <cellStyle name="Millares [0] 12 2 3 3" xfId="6063" xr:uid="{F2A045AE-2873-44CF-9669-D65D01A83A05}"/>
    <cellStyle name="Millares [0] 12 2 3 3 2" xfId="14329" xr:uid="{B0179741-C98B-4BBA-B3BF-F67AF13E648E}"/>
    <cellStyle name="Millares [0] 12 2 3 3 2 2" xfId="35832" xr:uid="{31226D9E-6E79-4B97-A722-80262A281830}"/>
    <cellStyle name="Millares [0] 12 2 3 3 3" xfId="20964" xr:uid="{944C89BD-0D7D-4701-AE85-EEDD96D7DBED}"/>
    <cellStyle name="Millares [0] 12 2 3 3 3 2" xfId="42467" xr:uid="{2C1A1216-F87E-45D3-AC1F-E84A17686AE3}"/>
    <cellStyle name="Millares [0] 12 2 3 3 4" xfId="27569" xr:uid="{AB856B31-8023-4F45-A53D-F31231DB5C9B}"/>
    <cellStyle name="Millares [0] 12 2 3 3 5" xfId="49072" xr:uid="{B7ADA7E9-2B65-4149-B29F-EF2FFF9D6BA6}"/>
    <cellStyle name="Millares [0] 12 2 3 4" xfId="7704" xr:uid="{38B589B4-DCC3-4C1F-A6DE-CD853C9C9D8B}"/>
    <cellStyle name="Millares [0] 12 2 3 4 2" xfId="29207" xr:uid="{C3D81A07-A023-4DDB-96FF-8E3BC8CB06FE}"/>
    <cellStyle name="Millares [0] 12 2 3 5" xfId="9361" xr:uid="{BCFDB679-CA45-4184-9FD7-14DD892CB75C}"/>
    <cellStyle name="Millares [0] 12 2 3 5 2" xfId="30864" xr:uid="{E13F55A2-9F88-49CE-8B0D-90078A7285BC}"/>
    <cellStyle name="Millares [0] 12 2 3 6" xfId="15996" xr:uid="{284ABF6A-0389-446A-AB10-9722285DC360}"/>
    <cellStyle name="Millares [0] 12 2 3 6 2" xfId="37499" xr:uid="{F66D9181-826D-4E45-8009-68B7F633295E}"/>
    <cellStyle name="Millares [0] 12 2 3 7" xfId="22601" xr:uid="{4B8C6715-4C05-4457-BD76-F53F88C6D1FF}"/>
    <cellStyle name="Millares [0] 12 2 3 8" xfId="44104" xr:uid="{0ADC4645-516E-4457-A2BD-3C9307E65AA2}"/>
    <cellStyle name="Millares [0] 12 2 4" xfId="1491" xr:uid="{D9A92730-3967-484B-8BE6-B43FF65C8E61}"/>
    <cellStyle name="Millares [0] 12 2 4 2" xfId="4320" xr:uid="{EFD3DF58-8ED1-48F9-A094-577CDD44A714}"/>
    <cellStyle name="Millares [0] 12 2 4 2 2" xfId="12586" xr:uid="{9A0EB3E6-7D31-458B-BE0D-5FCEFCA4C931}"/>
    <cellStyle name="Millares [0] 12 2 4 2 2 2" xfId="34089" xr:uid="{A1253EDD-FED6-4D64-A41D-3A7623E4993D}"/>
    <cellStyle name="Millares [0] 12 2 4 2 3" xfId="19221" xr:uid="{A4B4D127-B682-44C6-87BD-F3150A5B6B43}"/>
    <cellStyle name="Millares [0] 12 2 4 2 3 2" xfId="40724" xr:uid="{9140AF66-15B9-4B4B-AEA4-8EAF78C030DC}"/>
    <cellStyle name="Millares [0] 12 2 4 2 4" xfId="25826" xr:uid="{AA40E990-C4CB-4E41-8673-3EC131A2046D}"/>
    <cellStyle name="Millares [0] 12 2 4 2 5" xfId="47329" xr:uid="{248CD296-BDCD-49B2-841F-194C47FEB3DC}"/>
    <cellStyle name="Millares [0] 12 2 4 3" xfId="6459" xr:uid="{3F40AC26-7629-4206-AAC1-A157014E59FB}"/>
    <cellStyle name="Millares [0] 12 2 4 3 2" xfId="14725" xr:uid="{506C4FF9-0A9C-449F-ADDA-120FAD6A1302}"/>
    <cellStyle name="Millares [0] 12 2 4 3 2 2" xfId="36228" xr:uid="{60C64700-2CB5-4505-95E2-2B5AB07A207E}"/>
    <cellStyle name="Millares [0] 12 2 4 3 3" xfId="21360" xr:uid="{BE8FED55-DE9C-4447-B5E1-4450AE923A21}"/>
    <cellStyle name="Millares [0] 12 2 4 3 3 2" xfId="42863" xr:uid="{0B5A2F39-129C-41CB-A530-A2A833CFADED}"/>
    <cellStyle name="Millares [0] 12 2 4 3 4" xfId="27965" xr:uid="{5FD2CA2B-F05B-456C-A891-5AB7EEF4CE54}"/>
    <cellStyle name="Millares [0] 12 2 4 3 5" xfId="49468" xr:uid="{9AE18ABA-41F0-4796-9646-C6717E5D04BD}"/>
    <cellStyle name="Millares [0] 12 2 4 4" xfId="8100" xr:uid="{A3B9AE20-7334-408B-A238-A9F9EDA747CF}"/>
    <cellStyle name="Millares [0] 12 2 4 4 2" xfId="29603" xr:uid="{2571DC62-218C-404A-A16B-DD9FED0F07C6}"/>
    <cellStyle name="Millares [0] 12 2 4 5" xfId="9757" xr:uid="{827FCBBE-3407-4605-A152-0794371B800E}"/>
    <cellStyle name="Millares [0] 12 2 4 5 2" xfId="31260" xr:uid="{7B5D5A93-760F-4D41-8FDF-CB4E26E4454B}"/>
    <cellStyle name="Millares [0] 12 2 4 6" xfId="16392" xr:uid="{1B84681F-B046-47A5-B541-976BED72F743}"/>
    <cellStyle name="Millares [0] 12 2 4 6 2" xfId="37895" xr:uid="{2D592518-D719-4195-8CE5-94F8F3114CA7}"/>
    <cellStyle name="Millares [0] 12 2 4 7" xfId="22997" xr:uid="{B095A652-1DE3-4E17-807F-28F577AD5151}"/>
    <cellStyle name="Millares [0] 12 2 4 8" xfId="44500" xr:uid="{E2EA5769-D922-44C6-A67A-5E0812377E11}"/>
    <cellStyle name="Millares [0] 12 2 5" xfId="2178" xr:uid="{2BA79599-E3F8-47A6-AFEA-C5B383073964}"/>
    <cellStyle name="Millares [0] 12 2 5 2" xfId="10444" xr:uid="{1355477D-63E7-4C18-BF7C-9C625D873837}"/>
    <cellStyle name="Millares [0] 12 2 5 2 2" xfId="31947" xr:uid="{C8EEE09D-D7B7-43F9-A7B2-07899BCB981A}"/>
    <cellStyle name="Millares [0] 12 2 5 3" xfId="17079" xr:uid="{3895E5EE-C411-4BD6-A925-EEACA8F02728}"/>
    <cellStyle name="Millares [0] 12 2 5 3 2" xfId="38582" xr:uid="{0057B895-33B1-47FB-A010-FDD4B5CF5027}"/>
    <cellStyle name="Millares [0] 12 2 5 4" xfId="23684" xr:uid="{F3464E9F-7860-4736-A8D8-4B4CB1612560}"/>
    <cellStyle name="Millares [0] 12 2 5 5" xfId="45187" xr:uid="{018B0A53-EF7E-4DCF-B7B6-B7F8117AF795}"/>
    <cellStyle name="Millares [0] 12 2 6" xfId="2724" xr:uid="{EA0A19B7-F69D-4510-9C03-DC74B74F32E7}"/>
    <cellStyle name="Millares [0] 12 2 6 2" xfId="10990" xr:uid="{6B6E1429-B192-4348-94D7-9359E8584779}"/>
    <cellStyle name="Millares [0] 12 2 6 2 2" xfId="32493" xr:uid="{E94A0E8F-08C3-46D8-8562-3519BC536861}"/>
    <cellStyle name="Millares [0] 12 2 6 3" xfId="17625" xr:uid="{6C6CDA66-C24F-41A4-B874-F90066F79C87}"/>
    <cellStyle name="Millares [0] 12 2 6 3 2" xfId="39128" xr:uid="{5EE4B90C-1C88-468F-B73E-286B5784D035}"/>
    <cellStyle name="Millares [0] 12 2 6 4" xfId="24230" xr:uid="{8222909E-FB85-44D7-ADD8-75CE5046BF70}"/>
    <cellStyle name="Millares [0] 12 2 6 5" xfId="45733" xr:uid="{35F14016-75A2-44C6-88C6-47C7768184BB}"/>
    <cellStyle name="Millares [0] 12 2 7" xfId="3374" xr:uid="{E0F19BD4-9025-40B6-9ADA-FA088D81E854}"/>
    <cellStyle name="Millares [0] 12 2 7 2" xfId="11640" xr:uid="{F737E110-22E4-4499-8D9C-87D9C1E16B78}"/>
    <cellStyle name="Millares [0] 12 2 7 2 2" xfId="33143" xr:uid="{0B2C4F84-3D6F-4BD6-BD0F-DC9461A62F4E}"/>
    <cellStyle name="Millares [0] 12 2 7 3" xfId="18275" xr:uid="{F930961A-1FCC-4F4F-8703-C60B03FA4111}"/>
    <cellStyle name="Millares [0] 12 2 7 3 2" xfId="39778" xr:uid="{16810B21-6054-42FF-B4DF-F7DC70CE890D}"/>
    <cellStyle name="Millares [0] 12 2 7 4" xfId="24880" xr:uid="{29E72247-CF6E-40CD-BF5C-CFF2E29457F8}"/>
    <cellStyle name="Millares [0] 12 2 7 5" xfId="46383" xr:uid="{0B19A9D2-C07B-4548-B15B-7999EC3313A5}"/>
    <cellStyle name="Millares [0] 12 2 8" xfId="4868" xr:uid="{C7B53A48-0008-435A-9A87-39A5E5FB3436}"/>
    <cellStyle name="Millares [0] 12 2 8 2" xfId="13134" xr:uid="{993BB438-6D20-4A72-91FE-56B40BA33718}"/>
    <cellStyle name="Millares [0] 12 2 8 2 2" xfId="34637" xr:uid="{9C5E337E-E8BF-49D7-8DD5-5CFB7BEB865E}"/>
    <cellStyle name="Millares [0] 12 2 8 3" xfId="19769" xr:uid="{37F43989-C700-4379-923E-FC73B85DAFF9}"/>
    <cellStyle name="Millares [0] 12 2 8 3 2" xfId="41272" xr:uid="{7BDC146D-2679-429B-B957-74AEABE2D250}"/>
    <cellStyle name="Millares [0] 12 2 8 4" xfId="26374" xr:uid="{36F9B79D-F243-4654-9397-0815B95A6440}"/>
    <cellStyle name="Millares [0] 12 2 8 5" xfId="47877" xr:uid="{911FFC82-50CB-4732-9ED3-47EA57592930}"/>
    <cellStyle name="Millares [0] 12 2 9" xfId="5513" xr:uid="{F71EED9E-B4CF-4FB7-8B57-01F2B925FEF8}"/>
    <cellStyle name="Millares [0] 12 2 9 2" xfId="13779" xr:uid="{B10D05FF-B2AF-4400-9BA4-F14D8178C43C}"/>
    <cellStyle name="Millares [0] 12 2 9 2 2" xfId="35282" xr:uid="{FD9B5B77-1645-4D0A-92D6-33781F46052E}"/>
    <cellStyle name="Millares [0] 12 2 9 3" xfId="20414" xr:uid="{3C132624-3A12-43AA-969B-CCAAA9356BBA}"/>
    <cellStyle name="Millares [0] 12 2 9 3 2" xfId="41917" xr:uid="{96C9F73B-4DF4-453C-987E-37556B0FD8BF}"/>
    <cellStyle name="Millares [0] 12 2 9 4" xfId="27019" xr:uid="{A5DBD8B7-6783-44B8-B732-B5FD0B48554B}"/>
    <cellStyle name="Millares [0] 12 2 9 5" xfId="48522" xr:uid="{0A7F54F4-0139-4642-B01A-8A480B4D588F}"/>
    <cellStyle name="Millares [0] 12 3" xfId="414" xr:uid="{617BD1DC-19CC-4E7D-8903-29976914A7E0}"/>
    <cellStyle name="Millares [0] 12 3 10" xfId="15317" xr:uid="{74FE3304-122C-4EC6-939C-FCB7A893564C}"/>
    <cellStyle name="Millares [0] 12 3 10 2" xfId="36820" xr:uid="{E7AD08E9-D166-4E91-84F7-80C900CB25B7}"/>
    <cellStyle name="Millares [0] 12 3 11" xfId="21922" xr:uid="{B9FE7C65-3970-452C-B6F2-623C9050D6ED}"/>
    <cellStyle name="Millares [0] 12 3 12" xfId="43425" xr:uid="{450708A0-E340-4054-9732-C94592AF7168}"/>
    <cellStyle name="Millares [0] 12 3 2" xfId="1362" xr:uid="{7F234C1D-783C-4775-BC32-1DDF84D85D97}"/>
    <cellStyle name="Millares [0] 12 3 2 2" xfId="4191" xr:uid="{9D931F61-5F0F-421A-B565-D51DBBA4C692}"/>
    <cellStyle name="Millares [0] 12 3 2 2 2" xfId="12457" xr:uid="{779F7DF9-4B21-4D91-82D9-4944BD96CB00}"/>
    <cellStyle name="Millares [0] 12 3 2 2 2 2" xfId="33960" xr:uid="{E561580D-A4D8-40F3-8DB1-80FDC3F65954}"/>
    <cellStyle name="Millares [0] 12 3 2 2 3" xfId="19092" xr:uid="{9A0AD928-DA2B-4282-8B4E-46B0CB2CF5E8}"/>
    <cellStyle name="Millares [0] 12 3 2 2 3 2" xfId="40595" xr:uid="{E8933888-24DB-4CC1-ADDC-5E7FACF701B4}"/>
    <cellStyle name="Millares [0] 12 3 2 2 4" xfId="25697" xr:uid="{87C905F6-1E72-484C-B2D7-40BFBEBA72A8}"/>
    <cellStyle name="Millares [0] 12 3 2 2 5" xfId="47200" xr:uid="{B3542A7B-1071-4C17-B52E-F1FA21D2C827}"/>
    <cellStyle name="Millares [0] 12 3 2 3" xfId="6330" xr:uid="{102664E8-F28D-4287-B76A-3D11C8703FF5}"/>
    <cellStyle name="Millares [0] 12 3 2 3 2" xfId="14596" xr:uid="{B7AFB183-0281-4415-B45D-2B435394DFE0}"/>
    <cellStyle name="Millares [0] 12 3 2 3 2 2" xfId="36099" xr:uid="{E0E9169F-3B02-4030-AF85-998380A52A1A}"/>
    <cellStyle name="Millares [0] 12 3 2 3 3" xfId="21231" xr:uid="{93096F3F-581F-45D5-B593-6B3ACDDA4A04}"/>
    <cellStyle name="Millares [0] 12 3 2 3 3 2" xfId="42734" xr:uid="{BB30C750-7738-449D-9D5C-F247B30D5BB9}"/>
    <cellStyle name="Millares [0] 12 3 2 3 4" xfId="27836" xr:uid="{20E7FEA0-7888-4F07-9816-CBF30CADEBDA}"/>
    <cellStyle name="Millares [0] 12 3 2 3 5" xfId="49339" xr:uid="{7C4F3863-0A5F-4BDB-A86B-1C13CDC6FE3E}"/>
    <cellStyle name="Millares [0] 12 3 2 4" xfId="7971" xr:uid="{C99A98E2-5A8A-4359-8274-30ACFF2A7C09}"/>
    <cellStyle name="Millares [0] 12 3 2 4 2" xfId="29474" xr:uid="{62881FE0-ED83-490A-990A-51336D9F4506}"/>
    <cellStyle name="Millares [0] 12 3 2 5" xfId="9628" xr:uid="{83D9A051-2108-4222-92E7-5A44282DF1B3}"/>
    <cellStyle name="Millares [0] 12 3 2 5 2" xfId="31131" xr:uid="{D4E9EF04-5035-466F-9037-7C6A9FDFCFA2}"/>
    <cellStyle name="Millares [0] 12 3 2 6" xfId="16263" xr:uid="{31747F36-BD23-4A74-B7A1-A655D64541D2}"/>
    <cellStyle name="Millares [0] 12 3 2 6 2" xfId="37766" xr:uid="{8C8FD6BC-21B9-44FD-9A45-BEE392E035E7}"/>
    <cellStyle name="Millares [0] 12 3 2 7" xfId="22868" xr:uid="{F4015E88-8DCB-469E-B177-58968C4796BB}"/>
    <cellStyle name="Millares [0] 12 3 2 8" xfId="44371" xr:uid="{948CD429-1774-4822-893E-1015DBDF16C0}"/>
    <cellStyle name="Millares [0] 12 3 3" xfId="2049" xr:uid="{970C2950-FBFC-49C8-9BC7-B627F4E04CA8}"/>
    <cellStyle name="Millares [0] 12 3 3 2" xfId="10315" xr:uid="{479569B4-2DF2-45E5-A55A-C8EF509561FF}"/>
    <cellStyle name="Millares [0] 12 3 3 2 2" xfId="31818" xr:uid="{1FE207E3-685D-4431-BCFE-404E91DAF743}"/>
    <cellStyle name="Millares [0] 12 3 3 3" xfId="16950" xr:uid="{1CDE9C50-05BE-495C-B1A7-4DCF8D8078E4}"/>
    <cellStyle name="Millares [0] 12 3 3 3 2" xfId="38453" xr:uid="{2294A9D9-1FA1-4A26-A1F0-1C391E48E174}"/>
    <cellStyle name="Millares [0] 12 3 3 4" xfId="23555" xr:uid="{70A901A7-2F98-4E26-93CD-5551BD3DCA20}"/>
    <cellStyle name="Millares [0] 12 3 3 5" xfId="45058" xr:uid="{885A70FF-F246-42A7-9EE0-C4D77354BD6A}"/>
    <cellStyle name="Millares [0] 12 3 4" xfId="2848" xr:uid="{946658D0-49F1-446E-AEAB-D981A1702147}"/>
    <cellStyle name="Millares [0] 12 3 4 2" xfId="11114" xr:uid="{D57DE3AF-354A-44C7-83CE-73F7A8166D84}"/>
    <cellStyle name="Millares [0] 12 3 4 2 2" xfId="32617" xr:uid="{820E7A7A-4A30-470D-A513-999CCF953B7D}"/>
    <cellStyle name="Millares [0] 12 3 4 3" xfId="17749" xr:uid="{3E7184E4-4614-4A14-896C-6618DEF19E7A}"/>
    <cellStyle name="Millares [0] 12 3 4 3 2" xfId="39252" xr:uid="{2EA33230-79B1-4D98-A1AC-E3EE7EB5DD86}"/>
    <cellStyle name="Millares [0] 12 3 4 4" xfId="24354" xr:uid="{502B88A1-AD1B-4AC1-829E-B2CE2D203243}"/>
    <cellStyle name="Millares [0] 12 3 4 5" xfId="45857" xr:uid="{F174E275-170A-4282-B43A-C23453D0748C}"/>
    <cellStyle name="Millares [0] 12 3 5" xfId="3245" xr:uid="{9ADA60CB-CAE2-4801-AF1B-9974F2ADED51}"/>
    <cellStyle name="Millares [0] 12 3 5 2" xfId="11511" xr:uid="{27851834-8BE1-4C4B-8830-5CA3CA4196AB}"/>
    <cellStyle name="Millares [0] 12 3 5 2 2" xfId="33014" xr:uid="{A0135E1A-ED30-47B9-817E-5FF31DA59BAF}"/>
    <cellStyle name="Millares [0] 12 3 5 3" xfId="18146" xr:uid="{677D9A77-C5F0-430D-950F-2800FFF55556}"/>
    <cellStyle name="Millares [0] 12 3 5 3 2" xfId="39649" xr:uid="{87C83F8A-6C83-4FA4-A925-D2734604A55A}"/>
    <cellStyle name="Millares [0] 12 3 5 4" xfId="24751" xr:uid="{0A4AE7CC-9F37-428B-8A70-9237CFE1F1D6}"/>
    <cellStyle name="Millares [0] 12 3 5 5" xfId="46254" xr:uid="{2DBFE768-AE9F-4779-B576-E88C5C8F27E6}"/>
    <cellStyle name="Millares [0] 12 3 6" xfId="4992" xr:uid="{C61D4357-FF96-4DE0-940E-0F230BC1F225}"/>
    <cellStyle name="Millares [0] 12 3 6 2" xfId="13258" xr:uid="{B584CE55-B345-477A-ACAE-4AA5AD6F756F}"/>
    <cellStyle name="Millares [0] 12 3 6 2 2" xfId="34761" xr:uid="{CBC40E73-0C67-4AC3-BC2B-00AE3C159AD7}"/>
    <cellStyle name="Millares [0] 12 3 6 3" xfId="19893" xr:uid="{EB00C6BF-172C-40C3-9322-124E95734F6C}"/>
    <cellStyle name="Millares [0] 12 3 6 3 2" xfId="41396" xr:uid="{69B20970-37ED-4715-B7EB-829E6CC039CF}"/>
    <cellStyle name="Millares [0] 12 3 6 4" xfId="26498" xr:uid="{A76617AA-DB00-46EB-806A-11A36EC7A3DB}"/>
    <cellStyle name="Millares [0] 12 3 6 5" xfId="48001" xr:uid="{EFDF9991-0363-4883-ADFF-DFDA7CC6A58E}"/>
    <cellStyle name="Millares [0] 12 3 7" xfId="5384" xr:uid="{C2E3E556-FD16-4150-8CFE-2BF82890FDC0}"/>
    <cellStyle name="Millares [0] 12 3 7 2" xfId="13650" xr:uid="{1439F4B4-70E9-4E74-B75B-72E3644B9D1A}"/>
    <cellStyle name="Millares [0] 12 3 7 2 2" xfId="35153" xr:uid="{84B395E7-9CCC-4752-8733-841E8B1A6100}"/>
    <cellStyle name="Millares [0] 12 3 7 3" xfId="20285" xr:uid="{95D2D905-C489-4D07-BBC5-C7E0E5F20D91}"/>
    <cellStyle name="Millares [0] 12 3 7 3 2" xfId="41788" xr:uid="{8382EBDE-8FC9-489F-B5E0-148AB91814D1}"/>
    <cellStyle name="Millares [0] 12 3 7 4" xfId="26890" xr:uid="{534236A4-EDF5-479C-84EE-34F70612F203}"/>
    <cellStyle name="Millares [0] 12 3 7 5" xfId="48393" xr:uid="{E9E740C8-3022-4BE4-BCBE-57A0106AD1A5}"/>
    <cellStyle name="Millares [0] 12 3 8" xfId="7025" xr:uid="{74FB37E6-2A40-4230-A91C-F2EA9E37B852}"/>
    <cellStyle name="Millares [0] 12 3 8 2" xfId="28528" xr:uid="{EA8DE8B9-1F12-4011-A3A2-9AF39E5616AD}"/>
    <cellStyle name="Millares [0] 12 3 9" xfId="8681" xr:uid="{9AF8463C-D84A-4CFB-BF31-CEE4C2816EC5}"/>
    <cellStyle name="Millares [0] 12 3 9 2" xfId="30184" xr:uid="{03E291F7-9B39-4BC6-8E36-43ACDF538372}"/>
    <cellStyle name="Millares [0] 12 4" xfId="698" xr:uid="{836A2307-3427-4771-A44B-3B3F41A1DBEF}"/>
    <cellStyle name="Millares [0] 12 4 10" xfId="43707" xr:uid="{126AA92B-55AD-437D-9541-3F1BDF71549D}"/>
    <cellStyle name="Millares [0] 12 4 2" xfId="1644" xr:uid="{B9C5B566-5FEF-453D-A929-890589093ECC}"/>
    <cellStyle name="Millares [0] 12 4 2 2" xfId="4473" xr:uid="{87D3B935-A541-4949-A27E-12591A2EA73E}"/>
    <cellStyle name="Millares [0] 12 4 2 2 2" xfId="12739" xr:uid="{53003F50-A57D-4B0A-83A9-7734CEC760AA}"/>
    <cellStyle name="Millares [0] 12 4 2 2 2 2" xfId="34242" xr:uid="{6F4AE4AA-A83F-4365-B237-0340C91E3BA0}"/>
    <cellStyle name="Millares [0] 12 4 2 2 3" xfId="19374" xr:uid="{21703B61-4D8A-4B87-8833-10984390F50B}"/>
    <cellStyle name="Millares [0] 12 4 2 2 3 2" xfId="40877" xr:uid="{169AB6DB-4831-44D0-949B-00B325F7ECD1}"/>
    <cellStyle name="Millares [0] 12 4 2 2 4" xfId="25979" xr:uid="{1016721E-E20F-41B8-AC3A-BDB68891288D}"/>
    <cellStyle name="Millares [0] 12 4 2 2 5" xfId="47482" xr:uid="{8C17D7A8-AED3-41B0-99AE-599605CDDE22}"/>
    <cellStyle name="Millares [0] 12 4 2 3" xfId="6612" xr:uid="{697100BC-DF90-4ADB-9F91-A115C4970B20}"/>
    <cellStyle name="Millares [0] 12 4 2 3 2" xfId="14878" xr:uid="{78A4F7F1-A497-47C6-9FCA-569358702B28}"/>
    <cellStyle name="Millares [0] 12 4 2 3 2 2" xfId="36381" xr:uid="{8160347E-9DA7-4267-91D0-464793BE9346}"/>
    <cellStyle name="Millares [0] 12 4 2 3 3" xfId="21513" xr:uid="{AC733585-4AB4-439D-A5D1-893796EB8B6E}"/>
    <cellStyle name="Millares [0] 12 4 2 3 3 2" xfId="43016" xr:uid="{55C84A26-549B-4602-8810-6D0DFACDD51F}"/>
    <cellStyle name="Millares [0] 12 4 2 3 4" xfId="28118" xr:uid="{1EEB1C6A-1882-41ED-B5E8-A465CE268B48}"/>
    <cellStyle name="Millares [0] 12 4 2 3 5" xfId="49621" xr:uid="{15443508-A012-4038-9EAD-6B2ACB491CE5}"/>
    <cellStyle name="Millares [0] 12 4 2 4" xfId="8253" xr:uid="{62A43AF2-E237-44D6-B72C-38F58A89B711}"/>
    <cellStyle name="Millares [0] 12 4 2 4 2" xfId="29756" xr:uid="{65D6E31F-C009-4C4F-BCD8-76B4F821C011}"/>
    <cellStyle name="Millares [0] 12 4 2 5" xfId="9910" xr:uid="{B961F88E-AF14-4778-87CB-C581885B4180}"/>
    <cellStyle name="Millares [0] 12 4 2 5 2" xfId="31413" xr:uid="{8ED303FC-69DB-46D3-820A-874463FD8838}"/>
    <cellStyle name="Millares [0] 12 4 2 6" xfId="16545" xr:uid="{66FC9453-AB89-4976-9801-464F7F76358D}"/>
    <cellStyle name="Millares [0] 12 4 2 6 2" xfId="38048" xr:uid="{5D6D5B4A-329A-4471-82EB-DB7869C584F2}"/>
    <cellStyle name="Millares [0] 12 4 2 7" xfId="23150" xr:uid="{43D3E9B6-108B-445A-928C-6569C8D45D15}"/>
    <cellStyle name="Millares [0] 12 4 2 8" xfId="44653" xr:uid="{E19A804B-DDF3-4CBF-ACF5-FCBADE85EA55}"/>
    <cellStyle name="Millares [0] 12 4 3" xfId="2331" xr:uid="{F038544B-3814-40A7-AFB0-005A9677D740}"/>
    <cellStyle name="Millares [0] 12 4 3 2" xfId="10597" xr:uid="{FB3DFCCF-23E6-4BAF-B536-7A1555177F2D}"/>
    <cellStyle name="Millares [0] 12 4 3 2 2" xfId="32100" xr:uid="{4686ED8C-D4AF-4334-AC51-BC53ECD9F4F0}"/>
    <cellStyle name="Millares [0] 12 4 3 3" xfId="17232" xr:uid="{53D35383-8714-453F-9B5C-E18189B3B479}"/>
    <cellStyle name="Millares [0] 12 4 3 3 2" xfId="38735" xr:uid="{0510A6E8-10BD-4CB1-A501-5504429F52A7}"/>
    <cellStyle name="Millares [0] 12 4 3 4" xfId="23837" xr:uid="{1E2E402B-BF5F-4712-9666-8E5FBF30D7CF}"/>
    <cellStyle name="Millares [0] 12 4 3 5" xfId="45340" xr:uid="{4E776AFE-8695-44E7-88E6-5C43151137AA}"/>
    <cellStyle name="Millares [0] 12 4 4" xfId="3527" xr:uid="{C72D0BF2-822D-4625-9425-0C63C061E521}"/>
    <cellStyle name="Millares [0] 12 4 4 2" xfId="11793" xr:uid="{E483915A-84E1-406C-9771-2B34AFB1267A}"/>
    <cellStyle name="Millares [0] 12 4 4 2 2" xfId="33296" xr:uid="{E9231380-F5EB-40F5-BB06-2B5E1518242E}"/>
    <cellStyle name="Millares [0] 12 4 4 3" xfId="18428" xr:uid="{9863ED72-6FE5-4F38-916B-D3A56FA78AF3}"/>
    <cellStyle name="Millares [0] 12 4 4 3 2" xfId="39931" xr:uid="{8D647F44-FD54-422C-B394-505A458B3AFB}"/>
    <cellStyle name="Millares [0] 12 4 4 4" xfId="25033" xr:uid="{61A1714E-9A04-4219-880B-C9DA26C67649}"/>
    <cellStyle name="Millares [0] 12 4 4 5" xfId="46536" xr:uid="{3B8ED4B2-EFC6-4049-8058-BBEF789079E2}"/>
    <cellStyle name="Millares [0] 12 4 5" xfId="5666" xr:uid="{C0DC48FE-B9AC-4507-86D3-5E8C3A7E6BB5}"/>
    <cellStyle name="Millares [0] 12 4 5 2" xfId="13932" xr:uid="{630AD4BD-0727-4778-98D1-AA36D244D4CC}"/>
    <cellStyle name="Millares [0] 12 4 5 2 2" xfId="35435" xr:uid="{445D4AF7-77C9-4108-87AB-7B0B93A6A263}"/>
    <cellStyle name="Millares [0] 12 4 5 3" xfId="20567" xr:uid="{1081FBF9-841B-4312-8B97-5D47BEE2DB9F}"/>
    <cellStyle name="Millares [0] 12 4 5 3 2" xfId="42070" xr:uid="{AC412785-981A-461A-8740-93617C528961}"/>
    <cellStyle name="Millares [0] 12 4 5 4" xfId="27172" xr:uid="{333BAD9A-D3FB-4878-9D97-462637268F42}"/>
    <cellStyle name="Millares [0] 12 4 5 5" xfId="48675" xr:uid="{6463E1E2-CF66-4FAA-9EBD-4A0098DA5991}"/>
    <cellStyle name="Millares [0] 12 4 6" xfId="7307" xr:uid="{93C4B426-3171-487F-A544-6053ACBD2B75}"/>
    <cellStyle name="Millares [0] 12 4 6 2" xfId="28810" xr:uid="{12C7ED2B-9599-4B15-AE5D-64D067DF9505}"/>
    <cellStyle name="Millares [0] 12 4 7" xfId="8964" xr:uid="{F8FD2D76-C954-4E0F-8188-08320D83FD3F}"/>
    <cellStyle name="Millares [0] 12 4 7 2" xfId="30467" xr:uid="{6545A8DE-8445-46E4-AD9F-07B812759C1F}"/>
    <cellStyle name="Millares [0] 12 4 8" xfId="15599" xr:uid="{06A33EFD-4D8E-4932-9672-3FC5E6F59D1C}"/>
    <cellStyle name="Millares [0] 12 4 8 2" xfId="37102" xr:uid="{34332075-7B91-4B04-978F-EB8F0A5B6269}"/>
    <cellStyle name="Millares [0] 12 4 9" xfId="22204" xr:uid="{C6B6A332-31AD-48DD-8C45-04643F160C7E}"/>
    <cellStyle name="Millares [0] 12 5" xfId="967" xr:uid="{025F3106-DEA5-4D08-B1F8-3A3C77DFF472}"/>
    <cellStyle name="Millares [0] 12 5 2" xfId="3796" xr:uid="{3A6CB1AC-E068-45CB-8F24-DD804BAA1CFF}"/>
    <cellStyle name="Millares [0] 12 5 2 2" xfId="12062" xr:uid="{438AEC41-1AB0-444E-AE89-99D05E1B7671}"/>
    <cellStyle name="Millares [0] 12 5 2 2 2" xfId="33565" xr:uid="{F139845A-4916-4C5C-9A86-CD0C38F65BF1}"/>
    <cellStyle name="Millares [0] 12 5 2 3" xfId="18697" xr:uid="{495EAE81-65F4-4FEA-B563-D5D959C38C15}"/>
    <cellStyle name="Millares [0] 12 5 2 3 2" xfId="40200" xr:uid="{0686A119-05F6-4BA9-9FA5-FE0D3C1D3D94}"/>
    <cellStyle name="Millares [0] 12 5 2 4" xfId="25302" xr:uid="{F9893EC5-BD4F-422C-A762-0EC4A13104E8}"/>
    <cellStyle name="Millares [0] 12 5 2 5" xfId="46805" xr:uid="{D60369A2-7FA2-4614-AC68-0098701AB612}"/>
    <cellStyle name="Millares [0] 12 5 3" xfId="5935" xr:uid="{F9A386EE-D1F6-4B03-A40C-C19FFC04FB1F}"/>
    <cellStyle name="Millares [0] 12 5 3 2" xfId="14201" xr:uid="{D05FDB48-7D5E-43A5-81D8-01E82AB41691}"/>
    <cellStyle name="Millares [0] 12 5 3 2 2" xfId="35704" xr:uid="{EEC4A72F-A121-4365-93DD-2C9128C55F19}"/>
    <cellStyle name="Millares [0] 12 5 3 3" xfId="20836" xr:uid="{6BD45593-BF97-47CC-AE4E-4B2E3C4991AB}"/>
    <cellStyle name="Millares [0] 12 5 3 3 2" xfId="42339" xr:uid="{21B19640-C78C-4245-AB07-D7DBBC273639}"/>
    <cellStyle name="Millares [0] 12 5 3 4" xfId="27441" xr:uid="{52627EAC-ED87-4F25-BCDE-DBD425B2E42D}"/>
    <cellStyle name="Millares [0] 12 5 3 5" xfId="48944" xr:uid="{F577E6C8-3CA7-402C-B7D7-DC34EC2109FC}"/>
    <cellStyle name="Millares [0] 12 5 4" xfId="7576" xr:uid="{00E12D0E-29CA-4238-831B-6E31F09D6627}"/>
    <cellStyle name="Millares [0] 12 5 4 2" xfId="29079" xr:uid="{B8B43656-468E-4453-8CE3-3A03432466E4}"/>
    <cellStyle name="Millares [0] 12 5 5" xfId="9233" xr:uid="{A462159B-2487-4F9B-8330-C515DB8156B9}"/>
    <cellStyle name="Millares [0] 12 5 5 2" xfId="30736" xr:uid="{701E9A63-7C45-4E5D-8C6E-C0EC7A57904E}"/>
    <cellStyle name="Millares [0] 12 5 6" xfId="15868" xr:uid="{824EF900-6C0F-47A6-BEC4-02EE9D5E56B7}"/>
    <cellStyle name="Millares [0] 12 5 6 2" xfId="37371" xr:uid="{27FB0B98-31DF-47D6-8498-A847A8717289}"/>
    <cellStyle name="Millares [0] 12 5 7" xfId="22473" xr:uid="{0E8F9D01-8A87-4C7E-B2B8-3AAA32008D5F}"/>
    <cellStyle name="Millares [0] 12 5 8" xfId="43976" xr:uid="{800C5EA9-75F2-47B7-B12B-E1F138F9C091}"/>
    <cellStyle name="Millares [0] 12 6" xfId="1227" xr:uid="{2E6607F9-9C2A-450D-9007-0CB9D3976869}"/>
    <cellStyle name="Millares [0] 12 6 2" xfId="4056" xr:uid="{12C11BD9-7DE0-4129-B848-4AC2EDAF302A}"/>
    <cellStyle name="Millares [0] 12 6 2 2" xfId="12322" xr:uid="{FEE59C56-FA26-43F7-AB07-E10FDD0D1E08}"/>
    <cellStyle name="Millares [0] 12 6 2 2 2" xfId="33825" xr:uid="{A56B6FAC-4D50-4675-BF30-C10190A92B47}"/>
    <cellStyle name="Millares [0] 12 6 2 3" xfId="18957" xr:uid="{44A28DB6-39E6-4491-8DF2-F2CC18472651}"/>
    <cellStyle name="Millares [0] 12 6 2 3 2" xfId="40460" xr:uid="{5BAD43DC-F5A7-4B70-8FA1-87A047E0F13D}"/>
    <cellStyle name="Millares [0] 12 6 2 4" xfId="25562" xr:uid="{336408FC-7588-42C0-B752-84D4A6F83968}"/>
    <cellStyle name="Millares [0] 12 6 2 5" xfId="47065" xr:uid="{B28610C0-C34A-4086-9F86-9C39D3BEA0DA}"/>
    <cellStyle name="Millares [0] 12 6 3" xfId="6195" xr:uid="{94E6FC9F-D590-4852-B61D-529E34681735}"/>
    <cellStyle name="Millares [0] 12 6 3 2" xfId="14461" xr:uid="{7B6CBC65-BC2E-4B27-A796-D487F9A54B5F}"/>
    <cellStyle name="Millares [0] 12 6 3 2 2" xfId="35964" xr:uid="{E87E621E-52FC-4CF5-BDEC-E51563D12874}"/>
    <cellStyle name="Millares [0] 12 6 3 3" xfId="21096" xr:uid="{7464EB32-C193-4458-A70F-0E2A401CAB27}"/>
    <cellStyle name="Millares [0] 12 6 3 3 2" xfId="42599" xr:uid="{6B5205D2-2FB5-484F-BCBE-3CB8BD0FC794}"/>
    <cellStyle name="Millares [0] 12 6 3 4" xfId="27701" xr:uid="{879A1492-0BA7-4585-97A4-2D4921E6CA0C}"/>
    <cellStyle name="Millares [0] 12 6 3 5" xfId="49204" xr:uid="{3C3DA46D-8867-490E-A92E-121B746B87B9}"/>
    <cellStyle name="Millares [0] 12 6 4" xfId="7836" xr:uid="{125F2A7C-DCE6-4A55-8E98-E5D9597337E6}"/>
    <cellStyle name="Millares [0] 12 6 4 2" xfId="29339" xr:uid="{D711842A-40C8-4890-A1A5-3D3EE3A99662}"/>
    <cellStyle name="Millares [0] 12 6 5" xfId="9493" xr:uid="{B5A7EE82-3518-4534-8F52-F479BD63A553}"/>
    <cellStyle name="Millares [0] 12 6 5 2" xfId="30996" xr:uid="{DCB9A7DE-AB08-455A-855A-0FEC695F93C3}"/>
    <cellStyle name="Millares [0] 12 6 6" xfId="16128" xr:uid="{491AAA2A-BD04-428C-B1FE-C9824BF5DEF3}"/>
    <cellStyle name="Millares [0] 12 6 6 2" xfId="37631" xr:uid="{A3518CCD-33AF-4749-A063-8BDD53FDA1F1}"/>
    <cellStyle name="Millares [0] 12 6 7" xfId="22733" xr:uid="{FCBA781D-617D-4564-8891-CD8F330FD6D7}"/>
    <cellStyle name="Millares [0] 12 6 8" xfId="44236" xr:uid="{30278948-B5F7-417B-858B-BA94F49A42B4}"/>
    <cellStyle name="Millares [0] 12 7" xfId="1915" xr:uid="{114967FB-2133-469C-9C2E-165088C5D558}"/>
    <cellStyle name="Millares [0] 12 7 2" xfId="10181" xr:uid="{A47B65F9-F0C2-4A57-95B1-2E05C093E34B}"/>
    <cellStyle name="Millares [0] 12 7 2 2" xfId="31684" xr:uid="{A2475225-C071-4714-A080-92F640CFB7D8}"/>
    <cellStyle name="Millares [0] 12 7 3" xfId="16816" xr:uid="{C5D43056-5F10-48E1-A6F3-4A8AAA969E41}"/>
    <cellStyle name="Millares [0] 12 7 3 2" xfId="38319" xr:uid="{83DF8385-985A-45BD-A2EE-8D448584FC84}"/>
    <cellStyle name="Millares [0] 12 7 4" xfId="23421" xr:uid="{ACB1208C-F057-4798-B444-3497247D51DA}"/>
    <cellStyle name="Millares [0] 12 7 5" xfId="44924" xr:uid="{9115988F-5B81-4E7D-ACBC-5FA3906DFCE8}"/>
    <cellStyle name="Millares [0] 12 8" xfId="2600" xr:uid="{21DC1269-9A88-4DDD-938E-44A1BBCED0C3}"/>
    <cellStyle name="Millares [0] 12 8 2" xfId="10866" xr:uid="{85F42AA5-808E-44E1-895D-ADC8B7BFEF23}"/>
    <cellStyle name="Millares [0] 12 8 2 2" xfId="32369" xr:uid="{772A45B9-2840-4683-857D-9F7CD3B70088}"/>
    <cellStyle name="Millares [0] 12 8 3" xfId="17501" xr:uid="{FEC7F491-37CC-465D-8920-F376095592EA}"/>
    <cellStyle name="Millares [0] 12 8 3 2" xfId="39004" xr:uid="{B1436BF0-67A0-4280-946A-2BBB2EDAA74E}"/>
    <cellStyle name="Millares [0] 12 8 4" xfId="24106" xr:uid="{4C143145-136B-4F2A-B09A-594F597BEA29}"/>
    <cellStyle name="Millares [0] 12 8 5" xfId="45609" xr:uid="{971B531E-9722-4543-A237-EFF0C020F6CA}"/>
    <cellStyle name="Millares [0] 12 9" xfId="3111" xr:uid="{506AB5E0-8234-4D74-96CB-A41633030579}"/>
    <cellStyle name="Millares [0] 12 9 2" xfId="11377" xr:uid="{6CE76027-5174-4BB1-9D0E-C8C795C1C048}"/>
    <cellStyle name="Millares [0] 12 9 2 2" xfId="32880" xr:uid="{22EEB376-A539-41A3-9A7A-96CE43E4B394}"/>
    <cellStyle name="Millares [0] 12 9 3" xfId="18012" xr:uid="{BAB7AD87-A915-4CAD-B6D3-5B6D6D073BCA}"/>
    <cellStyle name="Millares [0] 12 9 3 2" xfId="39515" xr:uid="{0B8891CD-651B-4F83-8D74-6424AF4696E2}"/>
    <cellStyle name="Millares [0] 12 9 4" xfId="24617" xr:uid="{A140A838-AB02-42F6-A52A-E6FDF7EC4D33}"/>
    <cellStyle name="Millares [0] 12 9 5" xfId="46120" xr:uid="{F1D6798A-BDCA-4550-9E5A-97F2B899CE34}"/>
    <cellStyle name="Millares [0] 13" xfId="299" xr:uid="{2A9FDFA9-749B-4F62-ACE7-F880E19630CB}"/>
    <cellStyle name="Millares [0] 13 10" xfId="4768" xr:uid="{ADED5898-B9E0-40E1-98E0-563B9D804F97}"/>
    <cellStyle name="Millares [0] 13 10 2" xfId="13034" xr:uid="{6B9AAC77-AA5D-4CDA-B374-02D56BA85C8E}"/>
    <cellStyle name="Millares [0] 13 10 2 2" xfId="34537" xr:uid="{D7B4F9DC-6744-4308-AD61-84D8EFC43C87}"/>
    <cellStyle name="Millares [0] 13 10 3" xfId="19669" xr:uid="{D8A3D605-7124-4B87-9053-5315449AB6ED}"/>
    <cellStyle name="Millares [0] 13 10 3 2" xfId="41172" xr:uid="{7728FAB5-2AA6-4887-AD99-FD1275011201}"/>
    <cellStyle name="Millares [0] 13 10 4" xfId="26274" xr:uid="{0FFC0D41-2910-4412-83B8-ABDD2A71AB55}"/>
    <cellStyle name="Millares [0] 13 10 5" xfId="47777" xr:uid="{3F71CAF9-8770-4A3C-B276-0490FD7BE61B}"/>
    <cellStyle name="Millares [0] 13 11" xfId="5272" xr:uid="{2FE3B049-ECC5-4475-9308-F26CB9D3EFC3}"/>
    <cellStyle name="Millares [0] 13 11 2" xfId="13538" xr:uid="{1DDB452B-4F29-48C3-9004-079A2E0A6FCC}"/>
    <cellStyle name="Millares [0] 13 11 2 2" xfId="35041" xr:uid="{D4D39D5B-1B5A-4F12-95D6-E89DAA1B04EA}"/>
    <cellStyle name="Millares [0] 13 11 3" xfId="20173" xr:uid="{F2717579-3EC4-4EAF-8651-D2374039841E}"/>
    <cellStyle name="Millares [0] 13 11 3 2" xfId="41676" xr:uid="{C82C7D90-F6E5-4119-BB92-57CC272F9BFC}"/>
    <cellStyle name="Millares [0] 13 11 4" xfId="26778" xr:uid="{FA6FC2CD-EBB7-4A8F-BE89-51CC3BFC354F}"/>
    <cellStyle name="Millares [0] 13 11 5" xfId="48281" xr:uid="{BFE4CAA8-3EBA-450E-8717-CEE12C70F4F7}"/>
    <cellStyle name="Millares [0] 13 12" xfId="6913" xr:uid="{F155B5DF-C5C4-4B62-8421-3F191DD2DC85}"/>
    <cellStyle name="Millares [0] 13 12 2" xfId="28416" xr:uid="{7FBAB136-D13F-4DD7-8DC4-BE6A3210BE40}"/>
    <cellStyle name="Millares [0] 13 13" xfId="8569" xr:uid="{EBCE7382-38AC-441D-BF8B-B68A834CE0E4}"/>
    <cellStyle name="Millares [0] 13 13 2" xfId="30072" xr:uid="{3D7C0233-145D-4E5A-9C51-2A6174DBEBB7}"/>
    <cellStyle name="Millares [0] 13 14" xfId="15205" xr:uid="{F8D0DA02-97EF-4743-962B-CEE62872007C}"/>
    <cellStyle name="Millares [0] 13 14 2" xfId="36708" xr:uid="{D1CE8467-83B7-40E6-B262-93C69966C766}"/>
    <cellStyle name="Millares [0] 13 15" xfId="21810" xr:uid="{D76E13BC-9DAA-4641-9823-474A4AED9FF5}"/>
    <cellStyle name="Millares [0] 13 16" xfId="43313" xr:uid="{C9FD6E79-550A-486F-9E21-B444EFF14C8B}"/>
    <cellStyle name="Millares [0] 13 2" xfId="566" xr:uid="{90F01F93-BEF8-4419-80F9-F0EAB133ED45}"/>
    <cellStyle name="Millares [0] 13 2 10" xfId="7177" xr:uid="{59A3C93D-8DA4-4FF2-89DF-19EDC6D9CF3E}"/>
    <cellStyle name="Millares [0] 13 2 10 2" xfId="28680" xr:uid="{779EA4ED-6BDA-4ED4-BB8C-3C7F064893B3}"/>
    <cellStyle name="Millares [0] 13 2 11" xfId="8833" xr:uid="{954A2FDA-566B-410F-8C17-3F5F4CD5CDEA}"/>
    <cellStyle name="Millares [0] 13 2 11 2" xfId="30336" xr:uid="{8E313D8B-BD08-48D0-B865-94BB38E2AD66}"/>
    <cellStyle name="Millares [0] 13 2 12" xfId="15469" xr:uid="{75312A5C-7382-4FA7-81D1-B94CBD892AFE}"/>
    <cellStyle name="Millares [0] 13 2 12 2" xfId="36972" xr:uid="{46ECEFEF-6EB4-47F3-B545-BAE58F7D0ADF}"/>
    <cellStyle name="Millares [0] 13 2 13" xfId="22074" xr:uid="{4915BB71-E6E4-4F44-AEAD-BC6BC920C418}"/>
    <cellStyle name="Millares [0] 13 2 14" xfId="43577" xr:uid="{9BCAA872-94AD-48AD-8B18-542A32E16477}"/>
    <cellStyle name="Millares [0] 13 2 2" xfId="848" xr:uid="{6C393B80-8331-4FCA-8ED1-3401C93D12E4}"/>
    <cellStyle name="Millares [0] 13 2 2 10" xfId="15749" xr:uid="{9B00220C-DDC7-49A8-ACF7-FEC2CB7897CB}"/>
    <cellStyle name="Millares [0] 13 2 2 10 2" xfId="37252" xr:uid="{BF982AED-F7B8-4086-8447-25BEDE96EA23}"/>
    <cellStyle name="Millares [0] 13 2 2 11" xfId="22354" xr:uid="{D4C859B9-FC91-4C64-82C8-402A61ECF3BB}"/>
    <cellStyle name="Millares [0] 13 2 2 12" xfId="43857" xr:uid="{F3A92998-C018-4F41-A1F5-C97E02F5A2F3}"/>
    <cellStyle name="Millares [0] 13 2 2 2" xfId="1794" xr:uid="{2E1D1FED-A219-408B-9445-3F63CC0C0ADA}"/>
    <cellStyle name="Millares [0] 13 2 2 2 2" xfId="4623" xr:uid="{367FE7F6-AE34-4116-B97E-85BE23FE7122}"/>
    <cellStyle name="Millares [0] 13 2 2 2 2 2" xfId="12889" xr:uid="{0715D97B-DC71-4D35-9439-A3BFB7083D3B}"/>
    <cellStyle name="Millares [0] 13 2 2 2 2 2 2" xfId="34392" xr:uid="{A8EE52C2-670B-4EDB-BA35-32AEA9CEE680}"/>
    <cellStyle name="Millares [0] 13 2 2 2 2 3" xfId="19524" xr:uid="{FB7E8F43-967D-4C88-9DE2-BF3CF59A2C7E}"/>
    <cellStyle name="Millares [0] 13 2 2 2 2 3 2" xfId="41027" xr:uid="{92FEA14F-C957-4BCB-B111-A55B2CB307E8}"/>
    <cellStyle name="Millares [0] 13 2 2 2 2 4" xfId="26129" xr:uid="{698D1329-0AB0-415F-AE6A-58641DEA457A}"/>
    <cellStyle name="Millares [0] 13 2 2 2 2 5" xfId="47632" xr:uid="{9B03DA1A-79D7-435B-8E84-668A8E4DD1A9}"/>
    <cellStyle name="Millares [0] 13 2 2 2 3" xfId="6762" xr:uid="{CE860285-0679-4277-A768-DCFA62B87309}"/>
    <cellStyle name="Millares [0] 13 2 2 2 3 2" xfId="15028" xr:uid="{737DF64D-B168-4769-A2C7-7B63AA63EADE}"/>
    <cellStyle name="Millares [0] 13 2 2 2 3 2 2" xfId="36531" xr:uid="{A5940EFF-1188-4C04-8F84-6756825BE854}"/>
    <cellStyle name="Millares [0] 13 2 2 2 3 3" xfId="21663" xr:uid="{42389A13-18BF-4CFF-8ECF-A91B4AB4D6D2}"/>
    <cellStyle name="Millares [0] 13 2 2 2 3 3 2" xfId="43166" xr:uid="{8B355907-671E-4F45-8A61-C03227EC1FCA}"/>
    <cellStyle name="Millares [0] 13 2 2 2 3 4" xfId="28268" xr:uid="{C6E1360B-13EA-4D76-8CD2-5F4480BA26F7}"/>
    <cellStyle name="Millares [0] 13 2 2 2 3 5" xfId="49771" xr:uid="{ADB3A211-6B47-4A53-BD56-CE5D39D22D2B}"/>
    <cellStyle name="Millares [0] 13 2 2 2 4" xfId="8403" xr:uid="{8D39468E-705F-4336-804F-374795E8097F}"/>
    <cellStyle name="Millares [0] 13 2 2 2 4 2" xfId="29906" xr:uid="{BF8DD4BC-B065-445F-AB0F-54CC9AABA10F}"/>
    <cellStyle name="Millares [0] 13 2 2 2 5" xfId="10060" xr:uid="{A776B318-4540-4792-BE7A-004F56A9697A}"/>
    <cellStyle name="Millares [0] 13 2 2 2 5 2" xfId="31563" xr:uid="{EE056FD6-87A0-44DC-9206-8E9ECD70AE1F}"/>
    <cellStyle name="Millares [0] 13 2 2 2 6" xfId="16695" xr:uid="{6064F59B-361E-4290-BC19-BCD42B5E5F4B}"/>
    <cellStyle name="Millares [0] 13 2 2 2 6 2" xfId="38198" xr:uid="{488356A1-0DB1-4422-A953-1595F1140185}"/>
    <cellStyle name="Millares [0] 13 2 2 2 7" xfId="23300" xr:uid="{96895ABB-AFB4-4758-A809-E7DC773306EB}"/>
    <cellStyle name="Millares [0] 13 2 2 2 8" xfId="44803" xr:uid="{88239F1A-4FA2-4133-BC33-981B337B9002}"/>
    <cellStyle name="Millares [0] 13 2 2 3" xfId="2481" xr:uid="{81C71B21-2E22-421A-80B0-E75AC1949607}"/>
    <cellStyle name="Millares [0] 13 2 2 3 2" xfId="10747" xr:uid="{EE8D4D5A-5ABD-4E6A-BB52-2868EA2CA2A7}"/>
    <cellStyle name="Millares [0] 13 2 2 3 2 2" xfId="32250" xr:uid="{0697AE41-B48A-4F30-8081-06695307E146}"/>
    <cellStyle name="Millares [0] 13 2 2 3 3" xfId="17382" xr:uid="{2875D7DB-61B9-4922-B3A1-9A26ED4B53D0}"/>
    <cellStyle name="Millares [0] 13 2 2 3 3 2" xfId="38885" xr:uid="{0A46C923-D2C3-421A-8035-33926A989BD6}"/>
    <cellStyle name="Millares [0] 13 2 2 3 4" xfId="23987" xr:uid="{7BFC6CFC-DF67-4E53-8974-D953C9199972}"/>
    <cellStyle name="Millares [0] 13 2 2 3 5" xfId="45490" xr:uid="{94D6300F-FA05-41BB-9FDF-11BA578F61B3}"/>
    <cellStyle name="Millares [0] 13 2 2 4" xfId="2998" xr:uid="{F8D991AF-A4E5-4673-8088-45EE4CCE63E0}"/>
    <cellStyle name="Millares [0] 13 2 2 4 2" xfId="11264" xr:uid="{E18B8931-BB24-4CEA-9572-BC98B764A615}"/>
    <cellStyle name="Millares [0] 13 2 2 4 2 2" xfId="32767" xr:uid="{02163AC6-2242-4890-B46F-5CC73D9F5A7C}"/>
    <cellStyle name="Millares [0] 13 2 2 4 3" xfId="17899" xr:uid="{539E386A-9F70-4879-AF80-342235E045BB}"/>
    <cellStyle name="Millares [0] 13 2 2 4 3 2" xfId="39402" xr:uid="{4A5CE343-5E83-441C-8B28-71C91DBE9AE5}"/>
    <cellStyle name="Millares [0] 13 2 2 4 4" xfId="24504" xr:uid="{5030DCF6-37F6-4A4C-A219-B2D5F7A6C329}"/>
    <cellStyle name="Millares [0] 13 2 2 4 5" xfId="46007" xr:uid="{617C8F39-B39E-4BD8-AC7D-5DE95189E0B2}"/>
    <cellStyle name="Millares [0] 13 2 2 5" xfId="3677" xr:uid="{DD642210-1A2E-4EEA-B150-E9C16AC5C8F4}"/>
    <cellStyle name="Millares [0] 13 2 2 5 2" xfId="11943" xr:uid="{F0909891-1338-4FCF-B48F-EB5CAA13DB8D}"/>
    <cellStyle name="Millares [0] 13 2 2 5 2 2" xfId="33446" xr:uid="{84510C69-D411-4DB1-90D9-D205D55ECAB9}"/>
    <cellStyle name="Millares [0] 13 2 2 5 3" xfId="18578" xr:uid="{47796448-E1D5-4CB3-9CE1-24E7389EB519}"/>
    <cellStyle name="Millares [0] 13 2 2 5 3 2" xfId="40081" xr:uid="{401EA280-490A-4DB5-83CF-3474B6C571AC}"/>
    <cellStyle name="Millares [0] 13 2 2 5 4" xfId="25183" xr:uid="{B4001803-19EE-4EA2-9F2B-F9D8BE186B46}"/>
    <cellStyle name="Millares [0] 13 2 2 5 5" xfId="46686" xr:uid="{6E94118E-4D39-4590-84EE-5ABC6C27031E}"/>
    <cellStyle name="Millares [0] 13 2 2 6" xfId="5142" xr:uid="{BDDABF0D-7A84-4C21-9E5C-EEAD39F146FC}"/>
    <cellStyle name="Millares [0] 13 2 2 6 2" xfId="13408" xr:uid="{74F9212B-33FB-480A-AF76-D3ED3731387D}"/>
    <cellStyle name="Millares [0] 13 2 2 6 2 2" xfId="34911" xr:uid="{EC33094C-DD24-4EE7-83C6-1944137D4D81}"/>
    <cellStyle name="Millares [0] 13 2 2 6 3" xfId="20043" xr:uid="{F412B98A-962A-41AE-B19B-FDBC7AA1EB97}"/>
    <cellStyle name="Millares [0] 13 2 2 6 3 2" xfId="41546" xr:uid="{F6A01AA2-B45B-40E5-825F-FE0CEC8C4A68}"/>
    <cellStyle name="Millares [0] 13 2 2 6 4" xfId="26648" xr:uid="{CC5C6CF2-7371-4F7C-9E45-09A0511708A8}"/>
    <cellStyle name="Millares [0] 13 2 2 6 5" xfId="48151" xr:uid="{3710E6BA-6392-4B3F-93DB-4715137A3D2C}"/>
    <cellStyle name="Millares [0] 13 2 2 7" xfId="5816" xr:uid="{146387B2-DE55-4035-956B-E948D2B9602D}"/>
    <cellStyle name="Millares [0] 13 2 2 7 2" xfId="14082" xr:uid="{ECCE1F80-4785-4FE8-82CB-B7FBD0D23526}"/>
    <cellStyle name="Millares [0] 13 2 2 7 2 2" xfId="35585" xr:uid="{C70B5DF7-AB3F-4B0F-858C-9A5DA2C42D8D}"/>
    <cellStyle name="Millares [0] 13 2 2 7 3" xfId="20717" xr:uid="{A75B922D-B55A-4D6B-BE06-2BB6E951B6FC}"/>
    <cellStyle name="Millares [0] 13 2 2 7 3 2" xfId="42220" xr:uid="{AB215849-487D-45A6-90B3-2548C76923B8}"/>
    <cellStyle name="Millares [0] 13 2 2 7 4" xfId="27322" xr:uid="{1555CDB6-DF0E-4FC3-8B59-3B7163CFB6D0}"/>
    <cellStyle name="Millares [0] 13 2 2 7 5" xfId="48825" xr:uid="{7E5801CC-3B4E-41A0-8B7C-C2A1340239B6}"/>
    <cellStyle name="Millares [0] 13 2 2 8" xfId="7457" xr:uid="{FFB26889-1D29-4D3A-A397-F4364B09CACC}"/>
    <cellStyle name="Millares [0] 13 2 2 8 2" xfId="28960" xr:uid="{A98D5F75-EC09-4169-9A16-56337155DBE1}"/>
    <cellStyle name="Millares [0] 13 2 2 9" xfId="9114" xr:uid="{A0C04AB1-20CE-4C73-AF0D-B732E818272C}"/>
    <cellStyle name="Millares [0] 13 2 2 9 2" xfId="30617" xr:uid="{0A2FA813-8833-412A-860D-B6CB6F252A2F}"/>
    <cellStyle name="Millares [0] 13 2 3" xfId="1118" xr:uid="{704AD765-B637-41AB-88ED-9C9789CE325C}"/>
    <cellStyle name="Millares [0] 13 2 3 2" xfId="3947" xr:uid="{7FD922ED-D53E-498D-8483-BE00B2471DA6}"/>
    <cellStyle name="Millares [0] 13 2 3 2 2" xfId="12213" xr:uid="{9ED6E950-949C-4B61-BF45-154F1C7F840F}"/>
    <cellStyle name="Millares [0] 13 2 3 2 2 2" xfId="33716" xr:uid="{93707F92-7DCE-4C47-A9B0-D588C7FDA975}"/>
    <cellStyle name="Millares [0] 13 2 3 2 3" xfId="18848" xr:uid="{4238D0F5-3C27-41BF-88F8-46567D4C6DB6}"/>
    <cellStyle name="Millares [0] 13 2 3 2 3 2" xfId="40351" xr:uid="{54CADD1A-A466-4B8A-AF97-3EE436746EAA}"/>
    <cellStyle name="Millares [0] 13 2 3 2 4" xfId="25453" xr:uid="{11E3A645-9F7E-47C7-B3B3-BFE1506F63AF}"/>
    <cellStyle name="Millares [0] 13 2 3 2 5" xfId="46956" xr:uid="{C49FE671-8F5D-4E9F-8D24-A11311E1D2DB}"/>
    <cellStyle name="Millares [0] 13 2 3 3" xfId="6086" xr:uid="{98FA7280-40B9-4B9F-B0AF-4BBB50004BEF}"/>
    <cellStyle name="Millares [0] 13 2 3 3 2" xfId="14352" xr:uid="{CA264915-E911-43EF-A8E4-0CE86D155A1C}"/>
    <cellStyle name="Millares [0] 13 2 3 3 2 2" xfId="35855" xr:uid="{2AA9A28D-B30B-4987-876B-D1747276A573}"/>
    <cellStyle name="Millares [0] 13 2 3 3 3" xfId="20987" xr:uid="{ECA6D0C4-9A54-414F-B12A-A731810451C3}"/>
    <cellStyle name="Millares [0] 13 2 3 3 3 2" xfId="42490" xr:uid="{F0CCC732-20F3-4DCC-AD06-0F0DBA5545E4}"/>
    <cellStyle name="Millares [0] 13 2 3 3 4" xfId="27592" xr:uid="{72C611BA-E13C-437B-9BA6-B437CE14F5BA}"/>
    <cellStyle name="Millares [0] 13 2 3 3 5" xfId="49095" xr:uid="{1A9DACD1-7B43-4727-966C-FBBCDBC1BAF3}"/>
    <cellStyle name="Millares [0] 13 2 3 4" xfId="7727" xr:uid="{DF12356C-689F-4C31-974C-BE1F19227881}"/>
    <cellStyle name="Millares [0] 13 2 3 4 2" xfId="29230" xr:uid="{CD40BA89-7BB7-4EC1-AE1D-CE6A7DE0BC91}"/>
    <cellStyle name="Millares [0] 13 2 3 5" xfId="9384" xr:uid="{1BA6B1E3-D041-458E-A70D-CC635733CEF3}"/>
    <cellStyle name="Millares [0] 13 2 3 5 2" xfId="30887" xr:uid="{063865D6-2425-443F-9839-D6E5B9E0A978}"/>
    <cellStyle name="Millares [0] 13 2 3 6" xfId="16019" xr:uid="{B07F7899-CD6C-4A14-818D-8A8AF8FCD9FF}"/>
    <cellStyle name="Millares [0] 13 2 3 6 2" xfId="37522" xr:uid="{D49F6CD0-4E36-4EF3-9E19-CDD7E66F73DB}"/>
    <cellStyle name="Millares [0] 13 2 3 7" xfId="22624" xr:uid="{2E5C8B58-3C8C-4E9A-9B1C-C73A3354BD0C}"/>
    <cellStyle name="Millares [0] 13 2 3 8" xfId="44127" xr:uid="{B132B259-A9E5-4D44-B0DE-C8DEF39985C1}"/>
    <cellStyle name="Millares [0] 13 2 4" xfId="1514" xr:uid="{A596C024-FE52-4E64-9DC6-D14D674F7BEE}"/>
    <cellStyle name="Millares [0] 13 2 4 2" xfId="4343" xr:uid="{5F7FAD2C-9516-4BC6-B2F1-29C8CD2F71AC}"/>
    <cellStyle name="Millares [0] 13 2 4 2 2" xfId="12609" xr:uid="{063E2D03-119A-4813-AA08-22959ADF07FC}"/>
    <cellStyle name="Millares [0] 13 2 4 2 2 2" xfId="34112" xr:uid="{65F0D3D8-50E8-4EB6-89FA-7207048C7821}"/>
    <cellStyle name="Millares [0] 13 2 4 2 3" xfId="19244" xr:uid="{1F3FE341-FDC7-4CD6-892D-B80359411790}"/>
    <cellStyle name="Millares [0] 13 2 4 2 3 2" xfId="40747" xr:uid="{7A1805D3-8C38-4173-BAB8-F9A5CA2E25F2}"/>
    <cellStyle name="Millares [0] 13 2 4 2 4" xfId="25849" xr:uid="{7C473096-C59F-495F-B3A2-E0E9D5D689EA}"/>
    <cellStyle name="Millares [0] 13 2 4 2 5" xfId="47352" xr:uid="{BC1BA00C-D57F-4121-9247-7355D353F16A}"/>
    <cellStyle name="Millares [0] 13 2 4 3" xfId="6482" xr:uid="{22006B1B-813C-43C3-AE44-43B18EEB0213}"/>
    <cellStyle name="Millares [0] 13 2 4 3 2" xfId="14748" xr:uid="{0FC36E60-0C74-4FBE-BEBD-D4A46B8E420D}"/>
    <cellStyle name="Millares [0] 13 2 4 3 2 2" xfId="36251" xr:uid="{45EA6BBA-C38C-4EA1-98F6-2F404EA61120}"/>
    <cellStyle name="Millares [0] 13 2 4 3 3" xfId="21383" xr:uid="{2F3BE4F1-083A-49CD-96BD-D39D71E35583}"/>
    <cellStyle name="Millares [0] 13 2 4 3 3 2" xfId="42886" xr:uid="{E29778C3-A711-47B6-B8DC-B07C468EE596}"/>
    <cellStyle name="Millares [0] 13 2 4 3 4" xfId="27988" xr:uid="{9DB7AF2F-54BA-436E-A4C7-DEB4687D00C2}"/>
    <cellStyle name="Millares [0] 13 2 4 3 5" xfId="49491" xr:uid="{422227DD-933A-4ADD-8601-0FD8F63B09B4}"/>
    <cellStyle name="Millares [0] 13 2 4 4" xfId="8123" xr:uid="{BDF39349-9C5B-4E81-8EDB-7F1F62FDF09D}"/>
    <cellStyle name="Millares [0] 13 2 4 4 2" xfId="29626" xr:uid="{BF4E57AF-2B65-4DF5-8723-5900A9067B16}"/>
    <cellStyle name="Millares [0] 13 2 4 5" xfId="9780" xr:uid="{1CDE1BD6-8075-4495-97B0-D04FDBA80D6E}"/>
    <cellStyle name="Millares [0] 13 2 4 5 2" xfId="31283" xr:uid="{24122EAE-6CAE-4FED-94C3-BF2CAAF70738}"/>
    <cellStyle name="Millares [0] 13 2 4 6" xfId="16415" xr:uid="{E51DEA08-A125-4179-930E-69C5932A7CB7}"/>
    <cellStyle name="Millares [0] 13 2 4 6 2" xfId="37918" xr:uid="{61A903FC-6AC4-4D8D-A4D7-3C76F0519059}"/>
    <cellStyle name="Millares [0] 13 2 4 7" xfId="23020" xr:uid="{6BE0B4B4-082D-4897-8582-9A3B4C7078BA}"/>
    <cellStyle name="Millares [0] 13 2 4 8" xfId="44523" xr:uid="{4611FD96-1B86-4ED0-ABAB-6FEF5E950BEA}"/>
    <cellStyle name="Millares [0] 13 2 5" xfId="2201" xr:uid="{B53478D6-FCDD-464E-B406-25F1DBC24988}"/>
    <cellStyle name="Millares [0] 13 2 5 2" xfId="10467" xr:uid="{391D6534-2937-4074-AEEF-47402A0ABB23}"/>
    <cellStyle name="Millares [0] 13 2 5 2 2" xfId="31970" xr:uid="{143EE21B-2F25-4586-9275-1BB94FFCFF51}"/>
    <cellStyle name="Millares [0] 13 2 5 3" xfId="17102" xr:uid="{907EEA3B-A296-42E5-9EBD-A115CEAB9B3C}"/>
    <cellStyle name="Millares [0] 13 2 5 3 2" xfId="38605" xr:uid="{15816D15-2B2C-4C4B-9FCB-683CE8D495ED}"/>
    <cellStyle name="Millares [0] 13 2 5 4" xfId="23707" xr:uid="{178947FF-2E00-4132-AAC3-8B862BF3C7F1}"/>
    <cellStyle name="Millares [0] 13 2 5 5" xfId="45210" xr:uid="{A288AEBE-5331-47AF-BC08-92FDCE07547D}"/>
    <cellStyle name="Millares [0] 13 2 6" xfId="2746" xr:uid="{525C156C-1B03-46A1-9A62-3D7B42170B89}"/>
    <cellStyle name="Millares [0] 13 2 6 2" xfId="11012" xr:uid="{3633127E-AA7E-482E-B64C-B1E38B942EF2}"/>
    <cellStyle name="Millares [0] 13 2 6 2 2" xfId="32515" xr:uid="{08B21D48-DD99-484C-A1CC-09A73EEDB327}"/>
    <cellStyle name="Millares [0] 13 2 6 3" xfId="17647" xr:uid="{6AA8DE15-5588-4F55-96E6-ED3E644FF8CD}"/>
    <cellStyle name="Millares [0] 13 2 6 3 2" xfId="39150" xr:uid="{1E0014BC-C642-49FB-9211-B2391D91A65D}"/>
    <cellStyle name="Millares [0] 13 2 6 4" xfId="24252" xr:uid="{8B4F627A-CCC9-4797-949D-AEA4F9526DAE}"/>
    <cellStyle name="Millares [0] 13 2 6 5" xfId="45755" xr:uid="{652799CD-64A8-4A22-B61C-B064B7FC0725}"/>
    <cellStyle name="Millares [0] 13 2 7" xfId="3397" xr:uid="{37ABFA28-E903-444F-8E63-6FDEF6C9E0D6}"/>
    <cellStyle name="Millares [0] 13 2 7 2" xfId="11663" xr:uid="{411382D2-A146-45D2-AB64-412256FA0866}"/>
    <cellStyle name="Millares [0] 13 2 7 2 2" xfId="33166" xr:uid="{0C7B1D23-533C-4AE3-BFC5-05003D1A9790}"/>
    <cellStyle name="Millares [0] 13 2 7 3" xfId="18298" xr:uid="{DEA5B76E-0DF9-45A5-A809-37F3C859858D}"/>
    <cellStyle name="Millares [0] 13 2 7 3 2" xfId="39801" xr:uid="{94627437-E1FA-4AC9-A4F4-73487652319E}"/>
    <cellStyle name="Millares [0] 13 2 7 4" xfId="24903" xr:uid="{68B2A645-0C20-4D25-A8C3-7C14846C741C}"/>
    <cellStyle name="Millares [0] 13 2 7 5" xfId="46406" xr:uid="{403BCF7F-717A-4601-9FB5-5DB7FE2C20E9}"/>
    <cellStyle name="Millares [0] 13 2 8" xfId="4890" xr:uid="{1D79D0F0-1D13-445A-B694-4E81CE144A09}"/>
    <cellStyle name="Millares [0] 13 2 8 2" xfId="13156" xr:uid="{C5B31FEF-05F1-4DC2-A1C9-974E8FB9219A}"/>
    <cellStyle name="Millares [0] 13 2 8 2 2" xfId="34659" xr:uid="{6847CA98-5BAD-4E79-8244-E6E224917EE5}"/>
    <cellStyle name="Millares [0] 13 2 8 3" xfId="19791" xr:uid="{A6B6C09C-626D-4A23-9A5A-C6BDE0953360}"/>
    <cellStyle name="Millares [0] 13 2 8 3 2" xfId="41294" xr:uid="{1C74A262-8947-4FD2-961F-42EAA678A241}"/>
    <cellStyle name="Millares [0] 13 2 8 4" xfId="26396" xr:uid="{16DC6654-A342-4E1C-9847-35A452352158}"/>
    <cellStyle name="Millares [0] 13 2 8 5" xfId="47899" xr:uid="{C046675F-71E3-4103-9F05-66F42D53572A}"/>
    <cellStyle name="Millares [0] 13 2 9" xfId="5536" xr:uid="{62F88650-1355-4496-8D50-BD8EE8FCE830}"/>
    <cellStyle name="Millares [0] 13 2 9 2" xfId="13802" xr:uid="{2A9DB3B1-7D92-429C-A272-17C86E9C846A}"/>
    <cellStyle name="Millares [0] 13 2 9 2 2" xfId="35305" xr:uid="{FEA0B006-A096-4F1C-AAF2-3EF0743467F2}"/>
    <cellStyle name="Millares [0] 13 2 9 3" xfId="20437" xr:uid="{FE4C8EF8-2429-4850-894E-9EE2BC336E98}"/>
    <cellStyle name="Millares [0] 13 2 9 3 2" xfId="41940" xr:uid="{708241D0-DC78-45C6-A0E1-3017DB2D4C2C}"/>
    <cellStyle name="Millares [0] 13 2 9 4" xfId="27042" xr:uid="{0C5A3E2D-B46B-4520-8013-F38A5D0E5B8C}"/>
    <cellStyle name="Millares [0] 13 2 9 5" xfId="48545" xr:uid="{F93434EA-B3D9-4D8F-AD6C-9C11A263325C}"/>
    <cellStyle name="Millares [0] 13 3" xfId="438" xr:uid="{3AA4BC23-7135-403A-A2DE-50A0EAB3AD6F}"/>
    <cellStyle name="Millares [0] 13 3 10" xfId="15341" xr:uid="{027116D1-2621-41DD-AFE9-34BB0AAA5C20}"/>
    <cellStyle name="Millares [0] 13 3 10 2" xfId="36844" xr:uid="{F70443B4-9FE4-40A7-B151-84F1F2AAFDA2}"/>
    <cellStyle name="Millares [0] 13 3 11" xfId="21946" xr:uid="{4330C6D3-2D2F-440F-ACF0-31C91939E095}"/>
    <cellStyle name="Millares [0] 13 3 12" xfId="43449" xr:uid="{E2F0F4B8-951A-4514-87EE-CA0CAE43DA47}"/>
    <cellStyle name="Millares [0] 13 3 2" xfId="1386" xr:uid="{A42DCFEB-30E4-48A2-A3FD-E76CB3EA2C92}"/>
    <cellStyle name="Millares [0] 13 3 2 2" xfId="4215" xr:uid="{90EE6E10-071C-44D2-96DF-F138AF149EC6}"/>
    <cellStyle name="Millares [0] 13 3 2 2 2" xfId="12481" xr:uid="{8BC72972-989B-46D1-B504-655FE387A322}"/>
    <cellStyle name="Millares [0] 13 3 2 2 2 2" xfId="33984" xr:uid="{CD55B108-5AB3-4009-BB9E-2F249E035FCF}"/>
    <cellStyle name="Millares [0] 13 3 2 2 3" xfId="19116" xr:uid="{1BAA9314-E73A-48F4-B41E-685EDA6218BE}"/>
    <cellStyle name="Millares [0] 13 3 2 2 3 2" xfId="40619" xr:uid="{1E6B1CEE-46F6-4155-B7BA-601014C30668}"/>
    <cellStyle name="Millares [0] 13 3 2 2 4" xfId="25721" xr:uid="{7032AF4D-2A67-4DB1-AF6E-A2CEFCBBE6C0}"/>
    <cellStyle name="Millares [0] 13 3 2 2 5" xfId="47224" xr:uid="{A156C7E5-265C-41AB-B867-141BE8E44703}"/>
    <cellStyle name="Millares [0] 13 3 2 3" xfId="6354" xr:uid="{B74A3AA7-D0FE-4E4D-BECA-0F14919656B5}"/>
    <cellStyle name="Millares [0] 13 3 2 3 2" xfId="14620" xr:uid="{3E7C9036-CC7B-4526-A95D-5BA9CA30A0A1}"/>
    <cellStyle name="Millares [0] 13 3 2 3 2 2" xfId="36123" xr:uid="{2AEC541D-A3AE-4C11-8534-562A958B265D}"/>
    <cellStyle name="Millares [0] 13 3 2 3 3" xfId="21255" xr:uid="{A653B9BB-EB66-44E0-A2E5-EBE157C4E7DD}"/>
    <cellStyle name="Millares [0] 13 3 2 3 3 2" xfId="42758" xr:uid="{2F23F623-DA32-4460-813F-26FBD780EB78}"/>
    <cellStyle name="Millares [0] 13 3 2 3 4" xfId="27860" xr:uid="{FFD8F176-0AFB-4148-9ACC-8384E19CDAA3}"/>
    <cellStyle name="Millares [0] 13 3 2 3 5" xfId="49363" xr:uid="{EF60C83D-D32E-4451-AFFC-B07E8B5E5F8A}"/>
    <cellStyle name="Millares [0] 13 3 2 4" xfId="7995" xr:uid="{00BDDBE9-45C2-4CF5-9746-66E24B6151B7}"/>
    <cellStyle name="Millares [0] 13 3 2 4 2" xfId="29498" xr:uid="{F53F861E-4E70-45D6-94D7-ACBF22A30803}"/>
    <cellStyle name="Millares [0] 13 3 2 5" xfId="9652" xr:uid="{D7C49613-E9FA-477B-B3DE-CE4CB9C8168A}"/>
    <cellStyle name="Millares [0] 13 3 2 5 2" xfId="31155" xr:uid="{BBB03CD2-09A3-48CB-8E76-32900B9AE456}"/>
    <cellStyle name="Millares [0] 13 3 2 6" xfId="16287" xr:uid="{95D4DFD3-F1A7-4C95-AB67-36C6492D37E4}"/>
    <cellStyle name="Millares [0] 13 3 2 6 2" xfId="37790" xr:uid="{DCD377AA-B662-4A06-9D67-5A6C6C59411F}"/>
    <cellStyle name="Millares [0] 13 3 2 7" xfId="22892" xr:uid="{01BA3A18-4941-4D6D-AA03-F56ABA82E4F4}"/>
    <cellStyle name="Millares [0] 13 3 2 8" xfId="44395" xr:uid="{8B29D1A1-3E38-4790-871B-2FFD9CD62949}"/>
    <cellStyle name="Millares [0] 13 3 3" xfId="2073" xr:uid="{97D5789F-0171-4DE0-B67E-22C956620C7C}"/>
    <cellStyle name="Millares [0] 13 3 3 2" xfId="10339" xr:uid="{25701A1C-33EE-4BCC-A316-1FDAF3FA09FD}"/>
    <cellStyle name="Millares [0] 13 3 3 2 2" xfId="31842" xr:uid="{DD6594F0-6996-4C15-84B1-471DF242EF58}"/>
    <cellStyle name="Millares [0] 13 3 3 3" xfId="16974" xr:uid="{8D119A4D-439C-48E5-8740-40067CC83815}"/>
    <cellStyle name="Millares [0] 13 3 3 3 2" xfId="38477" xr:uid="{F17E7C34-38B2-4A01-9C1B-DF47CA4DD525}"/>
    <cellStyle name="Millares [0] 13 3 3 4" xfId="23579" xr:uid="{A5CA07DE-6D05-48E7-8E90-E36C7770C247}"/>
    <cellStyle name="Millares [0] 13 3 3 5" xfId="45082" xr:uid="{83BD16B5-A880-4C29-B24C-8A91144CE4A6}"/>
    <cellStyle name="Millares [0] 13 3 4" xfId="2870" xr:uid="{8F94CFF3-1988-4D45-B264-8D550D8A9C50}"/>
    <cellStyle name="Millares [0] 13 3 4 2" xfId="11136" xr:uid="{1E1CC68D-16F7-4058-90BA-212F24372303}"/>
    <cellStyle name="Millares [0] 13 3 4 2 2" xfId="32639" xr:uid="{A3834661-224F-4263-89BA-CE12496B5434}"/>
    <cellStyle name="Millares [0] 13 3 4 3" xfId="17771" xr:uid="{7E9756DE-00B5-452D-A496-595BF76BB558}"/>
    <cellStyle name="Millares [0] 13 3 4 3 2" xfId="39274" xr:uid="{4CEAAEA7-DB73-43F2-B471-08FF5295A509}"/>
    <cellStyle name="Millares [0] 13 3 4 4" xfId="24376" xr:uid="{706B626C-974C-4843-BEF5-4B902B698E6E}"/>
    <cellStyle name="Millares [0] 13 3 4 5" xfId="45879" xr:uid="{14F0C390-D276-49EF-B5BD-A6AB0DA658DB}"/>
    <cellStyle name="Millares [0] 13 3 5" xfId="3269" xr:uid="{CB18E0B6-8AA1-4582-81F2-E03C26D3333D}"/>
    <cellStyle name="Millares [0] 13 3 5 2" xfId="11535" xr:uid="{CD543287-1CFB-4BFE-B7D8-FB99C446E983}"/>
    <cellStyle name="Millares [0] 13 3 5 2 2" xfId="33038" xr:uid="{38621415-CF77-4077-AD4E-03B705B3607C}"/>
    <cellStyle name="Millares [0] 13 3 5 3" xfId="18170" xr:uid="{58F14B86-D558-485A-B39A-9CBA37C395D3}"/>
    <cellStyle name="Millares [0] 13 3 5 3 2" xfId="39673" xr:uid="{BEB21EE8-F6E5-4E7F-ABC4-5795D3E30468}"/>
    <cellStyle name="Millares [0] 13 3 5 4" xfId="24775" xr:uid="{A5839298-6B10-4F38-844D-3F5FED78FB8E}"/>
    <cellStyle name="Millares [0] 13 3 5 5" xfId="46278" xr:uid="{CA801ED4-F637-46D9-82F7-39F77839F890}"/>
    <cellStyle name="Millares [0] 13 3 6" xfId="5014" xr:uid="{C1ED2BB5-0599-4453-8914-805A3F1ECC8C}"/>
    <cellStyle name="Millares [0] 13 3 6 2" xfId="13280" xr:uid="{CCA37DC5-C883-4059-9010-48B44CA35A95}"/>
    <cellStyle name="Millares [0] 13 3 6 2 2" xfId="34783" xr:uid="{7F60D7C8-F631-4329-9371-A02489BA2C79}"/>
    <cellStyle name="Millares [0] 13 3 6 3" xfId="19915" xr:uid="{C78F43F7-F5A1-4F7E-867E-82842C237BD8}"/>
    <cellStyle name="Millares [0] 13 3 6 3 2" xfId="41418" xr:uid="{B89BC862-381E-41D0-B23B-1044FD3DC496}"/>
    <cellStyle name="Millares [0] 13 3 6 4" xfId="26520" xr:uid="{55758DC1-7C8C-4B49-9D15-B8535172F2B2}"/>
    <cellStyle name="Millares [0] 13 3 6 5" xfId="48023" xr:uid="{230EE473-ABD1-424A-8950-28F39A1398EE}"/>
    <cellStyle name="Millares [0] 13 3 7" xfId="5408" xr:uid="{FFDA6D34-12CE-42C0-8E35-1BCCD811F000}"/>
    <cellStyle name="Millares [0] 13 3 7 2" xfId="13674" xr:uid="{AA04CA3F-4D8D-4C44-A598-47D7A597933E}"/>
    <cellStyle name="Millares [0] 13 3 7 2 2" xfId="35177" xr:uid="{7DCC52D3-791F-4312-808D-342FE041F50B}"/>
    <cellStyle name="Millares [0] 13 3 7 3" xfId="20309" xr:uid="{03844C9C-6CCF-46BD-9D0D-55FD94A61AA9}"/>
    <cellStyle name="Millares [0] 13 3 7 3 2" xfId="41812" xr:uid="{FE2A0BBE-3B69-40E0-AB08-3A2F80AEA904}"/>
    <cellStyle name="Millares [0] 13 3 7 4" xfId="26914" xr:uid="{D070C980-36EF-414C-85B0-094296FB37A1}"/>
    <cellStyle name="Millares [0] 13 3 7 5" xfId="48417" xr:uid="{04BB0CA2-6180-4E37-AE76-6AE36E00A78F}"/>
    <cellStyle name="Millares [0] 13 3 8" xfId="7049" xr:uid="{DBAF12BC-3CBA-4623-A345-7B2A2514C93F}"/>
    <cellStyle name="Millares [0] 13 3 8 2" xfId="28552" xr:uid="{25D4D124-6613-4D71-AE5B-091245713D34}"/>
    <cellStyle name="Millares [0] 13 3 9" xfId="8705" xr:uid="{5B12967D-904A-4460-A545-685C3773042D}"/>
    <cellStyle name="Millares [0] 13 3 9 2" xfId="30208" xr:uid="{D34F45AD-BA7F-4202-876F-1255FF7C9294}"/>
    <cellStyle name="Millares [0] 13 4" xfId="720" xr:uid="{CB0FE414-FE9C-4179-B851-4E755D7EF724}"/>
    <cellStyle name="Millares [0] 13 4 10" xfId="43729" xr:uid="{5CDD746B-A84E-474B-B311-F69E19D4E69B}"/>
    <cellStyle name="Millares [0] 13 4 2" xfId="1666" xr:uid="{B4A07A36-E809-4FEE-903A-05AEC0E84AC2}"/>
    <cellStyle name="Millares [0] 13 4 2 2" xfId="4495" xr:uid="{25114B49-6619-43FD-9038-F5972C8E79A2}"/>
    <cellStyle name="Millares [0] 13 4 2 2 2" xfId="12761" xr:uid="{D1E87898-852D-4A0F-A162-3D35B1340E39}"/>
    <cellStyle name="Millares [0] 13 4 2 2 2 2" xfId="34264" xr:uid="{99438852-853C-432E-B454-F702B01E7DB0}"/>
    <cellStyle name="Millares [0] 13 4 2 2 3" xfId="19396" xr:uid="{EBFBDDB6-3117-4BCA-894A-1BCEBB5B5E8F}"/>
    <cellStyle name="Millares [0] 13 4 2 2 3 2" xfId="40899" xr:uid="{EF7E7F94-9FDC-4646-9BD5-9AE35FD57357}"/>
    <cellStyle name="Millares [0] 13 4 2 2 4" xfId="26001" xr:uid="{864EBCB8-33F7-4007-9166-56A85D4779C6}"/>
    <cellStyle name="Millares [0] 13 4 2 2 5" xfId="47504" xr:uid="{34812305-EA3D-4451-9920-738B3F9FA053}"/>
    <cellStyle name="Millares [0] 13 4 2 3" xfId="6634" xr:uid="{62EDD5BA-E580-4A4C-B83F-023AFEC65B8E}"/>
    <cellStyle name="Millares [0] 13 4 2 3 2" xfId="14900" xr:uid="{44C84BDB-365B-41EA-A138-A7D00971A8CD}"/>
    <cellStyle name="Millares [0] 13 4 2 3 2 2" xfId="36403" xr:uid="{67B8F6DE-4445-42E6-9ECC-91C546B7735F}"/>
    <cellStyle name="Millares [0] 13 4 2 3 3" xfId="21535" xr:uid="{89267404-7991-400F-A78C-6458AB51778F}"/>
    <cellStyle name="Millares [0] 13 4 2 3 3 2" xfId="43038" xr:uid="{49D51D56-A66B-4148-A216-EFCDE0BD8313}"/>
    <cellStyle name="Millares [0] 13 4 2 3 4" xfId="28140" xr:uid="{81D3272A-DDAD-438E-ABCA-0B505DB24536}"/>
    <cellStyle name="Millares [0] 13 4 2 3 5" xfId="49643" xr:uid="{E8DF07C9-739B-4108-8BE0-633E2EFE6BDF}"/>
    <cellStyle name="Millares [0] 13 4 2 4" xfId="8275" xr:uid="{C5DA561E-B37B-475B-BF3D-EFEB95F7037B}"/>
    <cellStyle name="Millares [0] 13 4 2 4 2" xfId="29778" xr:uid="{87166093-748A-4C81-9689-327214D96543}"/>
    <cellStyle name="Millares [0] 13 4 2 5" xfId="9932" xr:uid="{64F209B0-4D9D-47E4-9AC7-90AFB0D531DD}"/>
    <cellStyle name="Millares [0] 13 4 2 5 2" xfId="31435" xr:uid="{FFAE9041-5ACE-4859-A679-BB6640C0EAA4}"/>
    <cellStyle name="Millares [0] 13 4 2 6" xfId="16567" xr:uid="{A3A74404-CD0A-48E3-A519-D0D0F41045EF}"/>
    <cellStyle name="Millares [0] 13 4 2 6 2" xfId="38070" xr:uid="{67F67171-AFB7-4400-B97D-A72DB88FDB7C}"/>
    <cellStyle name="Millares [0] 13 4 2 7" xfId="23172" xr:uid="{B9640D9B-B735-4EA7-9AF7-C3EA552C0F54}"/>
    <cellStyle name="Millares [0] 13 4 2 8" xfId="44675" xr:uid="{F30F5E22-02C5-4C21-890E-F698C500DD45}"/>
    <cellStyle name="Millares [0] 13 4 3" xfId="2353" xr:uid="{2918993F-EB63-4932-AFC0-1E0EC0F58F84}"/>
    <cellStyle name="Millares [0] 13 4 3 2" xfId="10619" xr:uid="{0E69515B-514E-45E3-8251-43441F4D99C8}"/>
    <cellStyle name="Millares [0] 13 4 3 2 2" xfId="32122" xr:uid="{965CD735-AE45-4F1C-B6CA-BB7B228F101F}"/>
    <cellStyle name="Millares [0] 13 4 3 3" xfId="17254" xr:uid="{5B067C0A-725A-42EC-B44E-17BEBBD5083B}"/>
    <cellStyle name="Millares [0] 13 4 3 3 2" xfId="38757" xr:uid="{C9A8B374-9229-4331-BE51-9E88B0409D06}"/>
    <cellStyle name="Millares [0] 13 4 3 4" xfId="23859" xr:uid="{160B0970-2754-44A3-9F4B-D5785B0B9F66}"/>
    <cellStyle name="Millares [0] 13 4 3 5" xfId="45362" xr:uid="{57FC2DDE-AA7F-46F8-84B8-F527E004D3B2}"/>
    <cellStyle name="Millares [0] 13 4 4" xfId="3549" xr:uid="{112D4863-845F-4233-96F3-903A31FC2467}"/>
    <cellStyle name="Millares [0] 13 4 4 2" xfId="11815" xr:uid="{B4824EAC-2ACC-497A-9B4A-6CECBA8EDB8A}"/>
    <cellStyle name="Millares [0] 13 4 4 2 2" xfId="33318" xr:uid="{309D29C0-7040-42AA-9532-577994BE0B42}"/>
    <cellStyle name="Millares [0] 13 4 4 3" xfId="18450" xr:uid="{2250DD61-AB59-4FD7-8BF8-0921BEF88084}"/>
    <cellStyle name="Millares [0] 13 4 4 3 2" xfId="39953" xr:uid="{3D3B0CA1-63D8-4675-B7E0-23D3969DE981}"/>
    <cellStyle name="Millares [0] 13 4 4 4" xfId="25055" xr:uid="{0C01C088-B853-4FE8-BBE6-80DEB191D555}"/>
    <cellStyle name="Millares [0] 13 4 4 5" xfId="46558" xr:uid="{8658FE02-39E6-44E9-B3BB-DF1D74D413D2}"/>
    <cellStyle name="Millares [0] 13 4 5" xfId="5688" xr:uid="{5F12F8AC-11A6-4294-BB91-EB522D64D685}"/>
    <cellStyle name="Millares [0] 13 4 5 2" xfId="13954" xr:uid="{AB42C09D-789C-433A-B217-093E385D342C}"/>
    <cellStyle name="Millares [0] 13 4 5 2 2" xfId="35457" xr:uid="{020D3C06-404D-4CB9-9F71-DE17BDB615AC}"/>
    <cellStyle name="Millares [0] 13 4 5 3" xfId="20589" xr:uid="{C95B7F72-18B2-448C-9868-C864197DBB57}"/>
    <cellStyle name="Millares [0] 13 4 5 3 2" xfId="42092" xr:uid="{8E606243-1CE9-4239-95D2-0904D06B5BDE}"/>
    <cellStyle name="Millares [0] 13 4 5 4" xfId="27194" xr:uid="{97DA8F46-510E-4CD1-84B5-E675D3CB903D}"/>
    <cellStyle name="Millares [0] 13 4 5 5" xfId="48697" xr:uid="{5DBB184C-834C-40DA-882A-8EED7481F3A0}"/>
    <cellStyle name="Millares [0] 13 4 6" xfId="7329" xr:uid="{E857D080-4B26-414C-90F9-6258934F64C0}"/>
    <cellStyle name="Millares [0] 13 4 6 2" xfId="28832" xr:uid="{C8966624-F3A8-416B-B969-44B719BFABB1}"/>
    <cellStyle name="Millares [0] 13 4 7" xfId="8986" xr:uid="{8B5634F1-5846-477A-AE30-E8A6D39AFFCA}"/>
    <cellStyle name="Millares [0] 13 4 7 2" xfId="30489" xr:uid="{44483D88-AC12-497B-BD5C-7B1188DD8118}"/>
    <cellStyle name="Millares [0] 13 4 8" xfId="15621" xr:uid="{707D0F59-12B3-4B1E-A1B6-8909DDD6DF92}"/>
    <cellStyle name="Millares [0] 13 4 8 2" xfId="37124" xr:uid="{EEDFAC72-18CD-43AF-AE94-71B4FABA9D86}"/>
    <cellStyle name="Millares [0] 13 4 9" xfId="22226" xr:uid="{72C7E427-B03D-4FD1-AEC3-0F29D635785F}"/>
    <cellStyle name="Millares [0] 13 5" xfId="990" xr:uid="{E85F5658-2EBE-4665-AE44-485A19BD1DF0}"/>
    <cellStyle name="Millares [0] 13 5 2" xfId="3819" xr:uid="{763CDF4D-7673-4F3E-BF8A-750B3B5E0869}"/>
    <cellStyle name="Millares [0] 13 5 2 2" xfId="12085" xr:uid="{4CC2D7BA-8446-4DB7-8300-F64353DF2767}"/>
    <cellStyle name="Millares [0] 13 5 2 2 2" xfId="33588" xr:uid="{003D5DD0-4C63-4787-9D88-5C93549B1C7F}"/>
    <cellStyle name="Millares [0] 13 5 2 3" xfId="18720" xr:uid="{56ACF8A0-E980-40A1-85D0-50522CC76C89}"/>
    <cellStyle name="Millares [0] 13 5 2 3 2" xfId="40223" xr:uid="{52D5BB63-CF91-4C3F-B61A-F9A9E240031C}"/>
    <cellStyle name="Millares [0] 13 5 2 4" xfId="25325" xr:uid="{138FEB64-B0E9-4FD8-B104-067ADA8FB5E8}"/>
    <cellStyle name="Millares [0] 13 5 2 5" xfId="46828" xr:uid="{B13904CD-6459-445B-A4E7-71B37B51EAAF}"/>
    <cellStyle name="Millares [0] 13 5 3" xfId="5958" xr:uid="{82FB074F-ACA3-44FB-BD92-B12BAF258451}"/>
    <cellStyle name="Millares [0] 13 5 3 2" xfId="14224" xr:uid="{0E831E23-20EE-4333-A24C-76C17C153EA8}"/>
    <cellStyle name="Millares [0] 13 5 3 2 2" xfId="35727" xr:uid="{44E8CDD1-7A0B-45DB-B528-5F42DF6E4531}"/>
    <cellStyle name="Millares [0] 13 5 3 3" xfId="20859" xr:uid="{2D5A795C-88F8-4451-AA4F-B69068C3F7BA}"/>
    <cellStyle name="Millares [0] 13 5 3 3 2" xfId="42362" xr:uid="{58F769EB-4A29-4233-930C-880B5FE5FE9D}"/>
    <cellStyle name="Millares [0] 13 5 3 4" xfId="27464" xr:uid="{5E474737-262F-462B-85A4-64946D1A3A69}"/>
    <cellStyle name="Millares [0] 13 5 3 5" xfId="48967" xr:uid="{C3BCD6A9-FB36-4233-9B44-0ACFD1CBE3DA}"/>
    <cellStyle name="Millares [0] 13 5 4" xfId="7599" xr:uid="{57E5DB7C-BA42-4AF9-899F-BB70298AB82F}"/>
    <cellStyle name="Millares [0] 13 5 4 2" xfId="29102" xr:uid="{848E37A7-7BBF-40F5-9F42-80BC1A1A822D}"/>
    <cellStyle name="Millares [0] 13 5 5" xfId="9256" xr:uid="{49C78E64-7D23-4BDA-A8BB-D0605E4F8524}"/>
    <cellStyle name="Millares [0] 13 5 5 2" xfId="30759" xr:uid="{A11E92B0-E72F-4343-8941-50162B4E9A70}"/>
    <cellStyle name="Millares [0] 13 5 6" xfId="15891" xr:uid="{8CB56BBA-2301-4E9B-AD59-C170A2B3E17D}"/>
    <cellStyle name="Millares [0] 13 5 6 2" xfId="37394" xr:uid="{4EDF4385-7D20-4C55-86FB-56D915DF9623}"/>
    <cellStyle name="Millares [0] 13 5 7" xfId="22496" xr:uid="{EC860908-1E7F-449E-8132-FAE2ABA91727}"/>
    <cellStyle name="Millares [0] 13 5 8" xfId="43999" xr:uid="{BAD78DCB-D5BE-4041-BC6B-948B958361E8}"/>
    <cellStyle name="Millares [0] 13 6" xfId="1250" xr:uid="{057C067A-1CBA-4627-9868-831FF28963EF}"/>
    <cellStyle name="Millares [0] 13 6 2" xfId="4079" xr:uid="{2BC5E100-C99F-4DFC-AB03-B7BC8C40EC08}"/>
    <cellStyle name="Millares [0] 13 6 2 2" xfId="12345" xr:uid="{9CB88F7F-694E-4335-810A-55C6ED723CE4}"/>
    <cellStyle name="Millares [0] 13 6 2 2 2" xfId="33848" xr:uid="{6EF6056B-AAF8-4948-8E9F-338D26C37AD6}"/>
    <cellStyle name="Millares [0] 13 6 2 3" xfId="18980" xr:uid="{89377199-8BC6-42B2-BB10-20B31E97EC7E}"/>
    <cellStyle name="Millares [0] 13 6 2 3 2" xfId="40483" xr:uid="{FA6C25BC-4BF9-48D1-9DE8-7FC6B654F25F}"/>
    <cellStyle name="Millares [0] 13 6 2 4" xfId="25585" xr:uid="{B274EDAF-F280-45DB-8901-CBF5ADDC9BD8}"/>
    <cellStyle name="Millares [0] 13 6 2 5" xfId="47088" xr:uid="{5AF6930F-EEEA-42CB-A0C6-FAF8521204B5}"/>
    <cellStyle name="Millares [0] 13 6 3" xfId="6218" xr:uid="{912C8A93-68AE-40D4-9FE5-CE654DEA55AE}"/>
    <cellStyle name="Millares [0] 13 6 3 2" xfId="14484" xr:uid="{3CC45375-9913-4633-96B5-D382B6DB08B0}"/>
    <cellStyle name="Millares [0] 13 6 3 2 2" xfId="35987" xr:uid="{BAA61FB2-49DB-4A35-930E-0B499E8C1171}"/>
    <cellStyle name="Millares [0] 13 6 3 3" xfId="21119" xr:uid="{1DEDC9C6-2037-4A5C-8363-3A449A0CD988}"/>
    <cellStyle name="Millares [0] 13 6 3 3 2" xfId="42622" xr:uid="{F3EC13BE-F87A-4B5D-8D0A-E1636D30C580}"/>
    <cellStyle name="Millares [0] 13 6 3 4" xfId="27724" xr:uid="{E59D0998-98E8-4AA2-BA44-01434E219B69}"/>
    <cellStyle name="Millares [0] 13 6 3 5" xfId="49227" xr:uid="{7286054B-E7D5-4478-BBB2-EA09613AFE82}"/>
    <cellStyle name="Millares [0] 13 6 4" xfId="7859" xr:uid="{62749F97-0C1E-46E4-9A16-AD50F606761B}"/>
    <cellStyle name="Millares [0] 13 6 4 2" xfId="29362" xr:uid="{EBD13F25-1B28-4393-BA95-C3DC7C80B53B}"/>
    <cellStyle name="Millares [0] 13 6 5" xfId="9516" xr:uid="{FC8EF1FE-F65D-49BE-9DB7-E88103ADEFD4}"/>
    <cellStyle name="Millares [0] 13 6 5 2" xfId="31019" xr:uid="{5FD5C6C5-23EB-4CD7-8916-570FFB137872}"/>
    <cellStyle name="Millares [0] 13 6 6" xfId="16151" xr:uid="{1399FC99-9AD0-4CFB-AEEE-F1C5A8993AE3}"/>
    <cellStyle name="Millares [0] 13 6 6 2" xfId="37654" xr:uid="{05C27BBA-DA4D-4A46-8D9F-B941F0BFCC50}"/>
    <cellStyle name="Millares [0] 13 6 7" xfId="22756" xr:uid="{E28B89D0-8292-4D60-9A95-F84873E43DBE}"/>
    <cellStyle name="Millares [0] 13 6 8" xfId="44259" xr:uid="{FE80A517-3CDE-40B4-9DEB-8729A954A830}"/>
    <cellStyle name="Millares [0] 13 7" xfId="1937" xr:uid="{A9ACF917-6D8E-4BC9-B35D-6119F31D42A7}"/>
    <cellStyle name="Millares [0] 13 7 2" xfId="10203" xr:uid="{4F4FD174-D398-4A33-BFA0-B81C92C87DAA}"/>
    <cellStyle name="Millares [0] 13 7 2 2" xfId="31706" xr:uid="{BE57C19A-5427-48E8-A1AC-C29DCCFDA111}"/>
    <cellStyle name="Millares [0] 13 7 3" xfId="16838" xr:uid="{19443E69-FE57-4F0E-9B27-8BD1A92EDEB5}"/>
    <cellStyle name="Millares [0] 13 7 3 2" xfId="38341" xr:uid="{31F3F934-E9A4-476E-A0B8-BEF5243E9F87}"/>
    <cellStyle name="Millares [0] 13 7 4" xfId="23443" xr:uid="{39AAAD86-9153-4ED3-B0B6-C5F58D767E0A}"/>
    <cellStyle name="Millares [0] 13 7 5" xfId="44946" xr:uid="{9AC4DAF0-B409-4217-A930-B933281B6829}"/>
    <cellStyle name="Millares [0] 13 8" xfId="2624" xr:uid="{B7BDEF0E-9C35-4366-8D1D-56AAF21EB797}"/>
    <cellStyle name="Millares [0] 13 8 2" xfId="10890" xr:uid="{1C974FE2-875A-4DD0-84E9-B74997C6A30F}"/>
    <cellStyle name="Millares [0] 13 8 2 2" xfId="32393" xr:uid="{56172119-1A08-4ECC-9126-20720D633E49}"/>
    <cellStyle name="Millares [0] 13 8 3" xfId="17525" xr:uid="{40F88D9B-E369-4207-AC49-EC7DB857279B}"/>
    <cellStyle name="Millares [0] 13 8 3 2" xfId="39028" xr:uid="{74D8BE53-3703-4BB6-8798-7D637A8598BF}"/>
    <cellStyle name="Millares [0] 13 8 4" xfId="24130" xr:uid="{FDD3C954-769A-453C-8A0C-0E20DCD35E61}"/>
    <cellStyle name="Millares [0] 13 8 5" xfId="45633" xr:uid="{71C7DF31-8B5C-4C11-B718-66CB628310B3}"/>
    <cellStyle name="Millares [0] 13 9" xfId="3133" xr:uid="{99E95CB9-CE85-42C8-823A-A3309263B436}"/>
    <cellStyle name="Millares [0] 13 9 2" xfId="11399" xr:uid="{3E57ABFE-F5AE-4736-9AB2-BF23C15CFBBA}"/>
    <cellStyle name="Millares [0] 13 9 2 2" xfId="32902" xr:uid="{1B3F0BE6-8E51-4BC8-B8C0-F10BFC8E8C63}"/>
    <cellStyle name="Millares [0] 13 9 3" xfId="18034" xr:uid="{E2EEC182-70CB-43D3-8497-E43CE9553EE8}"/>
    <cellStyle name="Millares [0] 13 9 3 2" xfId="39537" xr:uid="{FB2EC06A-2A17-4790-8019-64FB5E7041CE}"/>
    <cellStyle name="Millares [0] 13 9 4" xfId="24639" xr:uid="{AFC2BB27-CCF5-456B-9B5D-258822F34D01}"/>
    <cellStyle name="Millares [0] 13 9 5" xfId="46142" xr:uid="{AA6BB388-76EA-46D2-9943-3DB2374B2CB1}"/>
    <cellStyle name="Millares [0] 14" xfId="305" xr:uid="{FA836913-E6FF-4387-B266-BC6210FAEFC0}"/>
    <cellStyle name="Millares [0] 14 10" xfId="5275" xr:uid="{3C6B6A30-D1BB-4445-8ECB-F29E0523170B}"/>
    <cellStyle name="Millares [0] 14 10 2" xfId="13541" xr:uid="{17CCEC5A-E5CE-4E1A-87E7-5728A7C91D5A}"/>
    <cellStyle name="Millares [0] 14 10 2 2" xfId="35044" xr:uid="{988C1704-54F2-4AE7-9589-281F497C5C26}"/>
    <cellStyle name="Millares [0] 14 10 3" xfId="20176" xr:uid="{09E0B75F-C85B-4639-B4DD-7141716E15D2}"/>
    <cellStyle name="Millares [0] 14 10 3 2" xfId="41679" xr:uid="{B837EAEC-D49A-4DAA-ACA2-C5B9D35B36BE}"/>
    <cellStyle name="Millares [0] 14 10 4" xfId="26781" xr:uid="{77FF6914-F996-4096-BDC1-F5DB6D8D032C}"/>
    <cellStyle name="Millares [0] 14 10 5" xfId="48284" xr:uid="{C068A8EA-D587-464D-ADEE-DA69776AA7DA}"/>
    <cellStyle name="Millares [0] 14 11" xfId="6916" xr:uid="{A4BDC0BF-AA85-40AF-87B6-2B5DB2CD9EFA}"/>
    <cellStyle name="Millares [0] 14 11 2" xfId="28419" xr:uid="{64EBC1ED-6808-41EC-9FA8-5536D5EEF953}"/>
    <cellStyle name="Millares [0] 14 12" xfId="8572" xr:uid="{86B944F3-D1EA-4789-AB4E-92A144F62C04}"/>
    <cellStyle name="Millares [0] 14 12 2" xfId="30075" xr:uid="{16355EA7-8FF8-4965-B24D-BAF21C44CFDD}"/>
    <cellStyle name="Millares [0] 14 13" xfId="15208" xr:uid="{9344F81A-5675-4DDB-9C3B-A22EC78B0405}"/>
    <cellStyle name="Millares [0] 14 13 2" xfId="36711" xr:uid="{4D5638DB-D505-44E1-AC60-8EC8DE0F5C46}"/>
    <cellStyle name="Millares [0] 14 14" xfId="21813" xr:uid="{AC0B74C1-FBE3-41B3-9AD4-9D8B3BC7A280}"/>
    <cellStyle name="Millares [0] 14 15" xfId="43316" xr:uid="{255DF309-D367-49C2-B6BB-CF20530A74CC}"/>
    <cellStyle name="Millares [0] 14 2" xfId="445" xr:uid="{A133F105-C905-47F9-B820-12AD58716428}"/>
    <cellStyle name="Millares [0] 14 2 10" xfId="15348" xr:uid="{9110E9B6-D448-4AF6-81ED-47713AF7976D}"/>
    <cellStyle name="Millares [0] 14 2 10 2" xfId="36851" xr:uid="{5D52AFF0-451F-480C-B318-1D63320A0037}"/>
    <cellStyle name="Millares [0] 14 2 11" xfId="21953" xr:uid="{74759605-289E-4FF5-BAA8-CDE0ACC64A8E}"/>
    <cellStyle name="Millares [0] 14 2 12" xfId="43456" xr:uid="{AD7CCF3F-608F-4FB0-AE4E-996996161FCD}"/>
    <cellStyle name="Millares [0] 14 2 2" xfId="1393" xr:uid="{9ED38577-89C5-4C9E-A7AB-BFAC011ACC09}"/>
    <cellStyle name="Millares [0] 14 2 2 2" xfId="4222" xr:uid="{AE9E2A1A-08AB-4D77-BD88-24312DAD376F}"/>
    <cellStyle name="Millares [0] 14 2 2 2 2" xfId="12488" xr:uid="{310F0415-A7E4-4361-99FA-829A420B0BAE}"/>
    <cellStyle name="Millares [0] 14 2 2 2 2 2" xfId="33991" xr:uid="{6134A038-8812-4519-9DE5-21B2BAF7CC92}"/>
    <cellStyle name="Millares [0] 14 2 2 2 3" xfId="19123" xr:uid="{13B99611-E1E2-4D52-9D14-8562AEF54BC5}"/>
    <cellStyle name="Millares [0] 14 2 2 2 3 2" xfId="40626" xr:uid="{B0847B14-AE2A-4E3B-8BB1-E8D015DA5DB5}"/>
    <cellStyle name="Millares [0] 14 2 2 2 4" xfId="25728" xr:uid="{B800E9D5-AAE5-4B66-B23B-630476A3989A}"/>
    <cellStyle name="Millares [0] 14 2 2 2 5" xfId="47231" xr:uid="{6BA11B71-C1A2-4B15-AC65-B54BDB17AF47}"/>
    <cellStyle name="Millares [0] 14 2 2 3" xfId="6361" xr:uid="{456F438F-0FBA-4343-B71E-DA2971E086CA}"/>
    <cellStyle name="Millares [0] 14 2 2 3 2" xfId="14627" xr:uid="{EBF244F5-15BD-401F-A570-BFDD64BD65FC}"/>
    <cellStyle name="Millares [0] 14 2 2 3 2 2" xfId="36130" xr:uid="{34DB70E3-334F-45D4-8148-FA5B17F81F07}"/>
    <cellStyle name="Millares [0] 14 2 2 3 3" xfId="21262" xr:uid="{DC0077C0-DB73-44BB-98B1-43C0A9214543}"/>
    <cellStyle name="Millares [0] 14 2 2 3 3 2" xfId="42765" xr:uid="{C5EC21D0-35C9-4B36-B4C1-D846A24BA8AF}"/>
    <cellStyle name="Millares [0] 14 2 2 3 4" xfId="27867" xr:uid="{C12F25A5-7348-4F65-BDE9-86A8D9653C2A}"/>
    <cellStyle name="Millares [0] 14 2 2 3 5" xfId="49370" xr:uid="{1B9EF8DF-216A-47DC-BD41-DAD739072A6F}"/>
    <cellStyle name="Millares [0] 14 2 2 4" xfId="8002" xr:uid="{06558BAE-3563-4BDD-B881-916A58660C44}"/>
    <cellStyle name="Millares [0] 14 2 2 4 2" xfId="29505" xr:uid="{29E95211-F0F2-4BE0-9187-B1E208474888}"/>
    <cellStyle name="Millares [0] 14 2 2 5" xfId="9659" xr:uid="{EEF84E3A-D42E-4B81-8485-A74FB4F1122D}"/>
    <cellStyle name="Millares [0] 14 2 2 5 2" xfId="31162" xr:uid="{AAB470CA-EDEC-4145-8DBA-34C43D60DF42}"/>
    <cellStyle name="Millares [0] 14 2 2 6" xfId="16294" xr:uid="{D8F60D8B-6620-4160-B08C-3EDD26DABE05}"/>
    <cellStyle name="Millares [0] 14 2 2 6 2" xfId="37797" xr:uid="{322476E9-FFCA-4F29-840D-9CE68258A5A1}"/>
    <cellStyle name="Millares [0] 14 2 2 7" xfId="22899" xr:uid="{2181A470-6261-4318-84DF-388916197E0B}"/>
    <cellStyle name="Millares [0] 14 2 2 8" xfId="44402" xr:uid="{572CAE88-0E90-4506-B0BD-1E1EB0E91454}"/>
    <cellStyle name="Millares [0] 14 2 3" xfId="2080" xr:uid="{DC4C1A6B-3088-425A-A30C-F3B0FEB22664}"/>
    <cellStyle name="Millares [0] 14 2 3 2" xfId="10346" xr:uid="{5F243F5F-3BA4-404A-BAA0-7A8631CAB475}"/>
    <cellStyle name="Millares [0] 14 2 3 2 2" xfId="31849" xr:uid="{276FF381-2EE0-49EA-873E-C392C05C8750}"/>
    <cellStyle name="Millares [0] 14 2 3 3" xfId="16981" xr:uid="{C18F85BA-98D2-4BE5-AC92-BAB1D53796BD}"/>
    <cellStyle name="Millares [0] 14 2 3 3 2" xfId="38484" xr:uid="{1F973CFC-FDAE-4BAC-8D33-577E4E004780}"/>
    <cellStyle name="Millares [0] 14 2 3 4" xfId="23586" xr:uid="{3D2F27FE-B148-4801-855C-1FEE0EB90725}"/>
    <cellStyle name="Millares [0] 14 2 3 5" xfId="45089" xr:uid="{DBD6EE58-C52D-4688-AB23-D9E8434E87A5}"/>
    <cellStyle name="Millares [0] 14 2 4" xfId="2877" xr:uid="{2B3534A5-DAE4-48EA-A38F-5487FA836FAE}"/>
    <cellStyle name="Millares [0] 14 2 4 2" xfId="11143" xr:uid="{436404A4-13BB-4B45-A4E1-4606C40E25C5}"/>
    <cellStyle name="Millares [0] 14 2 4 2 2" xfId="32646" xr:uid="{B7E6580D-3E0F-4BA0-B65C-5B1BB94C6BDD}"/>
    <cellStyle name="Millares [0] 14 2 4 3" xfId="17778" xr:uid="{644FB4E8-EEFD-4A60-B23D-2535DA9AD816}"/>
    <cellStyle name="Millares [0] 14 2 4 3 2" xfId="39281" xr:uid="{CF0EB14E-FB07-459B-B764-FFCDE205745A}"/>
    <cellStyle name="Millares [0] 14 2 4 4" xfId="24383" xr:uid="{C9EDFA5E-579E-476E-B5A9-D9E8843CAED8}"/>
    <cellStyle name="Millares [0] 14 2 4 5" xfId="45886" xr:uid="{C4044701-9F27-45AE-A999-F7894EFCA2C9}"/>
    <cellStyle name="Millares [0] 14 2 5" xfId="3276" xr:uid="{28F1349A-FEE6-4497-8FB8-01A21EB23ABC}"/>
    <cellStyle name="Millares [0] 14 2 5 2" xfId="11542" xr:uid="{3DA21ADE-060D-4291-B4DE-1960E3C5307D}"/>
    <cellStyle name="Millares [0] 14 2 5 2 2" xfId="33045" xr:uid="{9DB62B18-6993-43B3-8A17-60EB1360E3E1}"/>
    <cellStyle name="Millares [0] 14 2 5 3" xfId="18177" xr:uid="{7D78A551-E7C4-426C-9FCB-78D4A9B57082}"/>
    <cellStyle name="Millares [0] 14 2 5 3 2" xfId="39680" xr:uid="{E26A6D7D-A426-4BDF-AF78-E53855BF03F5}"/>
    <cellStyle name="Millares [0] 14 2 5 4" xfId="24782" xr:uid="{639C7F64-F959-413D-B43E-30DCEE39745A}"/>
    <cellStyle name="Millares [0] 14 2 5 5" xfId="46285" xr:uid="{D7C32875-A3EB-44C8-954E-8646A0BE9666}"/>
    <cellStyle name="Millares [0] 14 2 6" xfId="5021" xr:uid="{63696E2E-72BE-4C88-8117-44A3253F071D}"/>
    <cellStyle name="Millares [0] 14 2 6 2" xfId="13287" xr:uid="{8D58D297-286D-4B8D-8DC7-9E9510F54043}"/>
    <cellStyle name="Millares [0] 14 2 6 2 2" xfId="34790" xr:uid="{30469320-CE99-470A-9312-B16BC0097251}"/>
    <cellStyle name="Millares [0] 14 2 6 3" xfId="19922" xr:uid="{DC255250-F5E5-45C8-81D2-26E755A16DF5}"/>
    <cellStyle name="Millares [0] 14 2 6 3 2" xfId="41425" xr:uid="{8EFC2349-C1BB-4E8B-A66E-FA2124D4FB67}"/>
    <cellStyle name="Millares [0] 14 2 6 4" xfId="26527" xr:uid="{03485030-B95C-4922-A779-446FD483FF84}"/>
    <cellStyle name="Millares [0] 14 2 6 5" xfId="48030" xr:uid="{EBC2B26E-F2EB-409F-BC1F-A56F0603707D}"/>
    <cellStyle name="Millares [0] 14 2 7" xfId="5415" xr:uid="{7ABA5D63-BBB3-485F-86B7-0AA17E6EC51E}"/>
    <cellStyle name="Millares [0] 14 2 7 2" xfId="13681" xr:uid="{B5D2EBCA-34EB-4D47-A9C4-BA4D4196C2C9}"/>
    <cellStyle name="Millares [0] 14 2 7 2 2" xfId="35184" xr:uid="{6ED497A2-BBA3-4FE5-B219-FF3ECB445EFF}"/>
    <cellStyle name="Millares [0] 14 2 7 3" xfId="20316" xr:uid="{09762658-E243-411B-A4C2-E8F3B102D611}"/>
    <cellStyle name="Millares [0] 14 2 7 3 2" xfId="41819" xr:uid="{2038AA7E-A0DA-4FC6-8DEE-6400DA79E6E8}"/>
    <cellStyle name="Millares [0] 14 2 7 4" xfId="26921" xr:uid="{28A74F7A-E02C-45FB-9725-ECBA734A83BB}"/>
    <cellStyle name="Millares [0] 14 2 7 5" xfId="48424" xr:uid="{FA8C2BC9-7C86-4CC4-B994-6E224FF54757}"/>
    <cellStyle name="Millares [0] 14 2 8" xfId="7056" xr:uid="{FB73B9FB-256A-49E3-926F-E5B9D8C6B726}"/>
    <cellStyle name="Millares [0] 14 2 8 2" xfId="8565" xr:uid="{5C145541-E633-42EA-AFB8-19AE6DD62BE7}"/>
    <cellStyle name="Millares [0] 14 2 8 2 2" xfId="30068" xr:uid="{943E271E-E023-4D9F-89AB-F0888A58B8D2}"/>
    <cellStyle name="Millares [0] 14 2 8 3" xfId="28559" xr:uid="{3E1ED635-21BB-4E39-8F68-FBA24C10B7FC}"/>
    <cellStyle name="Millares [0] 14 2 9" xfId="8712" xr:uid="{5B9C04DE-972D-4E08-A2D0-22CE718FD2F5}"/>
    <cellStyle name="Millares [0] 14 2 9 2" xfId="30215" xr:uid="{F1A9C707-0F7A-42A8-ADB8-5878BCB814BA}"/>
    <cellStyle name="Millares [0] 14 3" xfId="727" xr:uid="{B9A3C958-C619-404D-B7B4-E7F6B5546533}"/>
    <cellStyle name="Millares [0] 14 3 10" xfId="43736" xr:uid="{EA214AFC-016B-4F6A-BD85-5DE9009D5563}"/>
    <cellStyle name="Millares [0] 14 3 2" xfId="1673" xr:uid="{66B1E8AC-8DEA-4B61-8AE5-F6F4C09B3D7A}"/>
    <cellStyle name="Millares [0] 14 3 2 2" xfId="4502" xr:uid="{26C36714-05F0-409C-8D8E-1271A626094C}"/>
    <cellStyle name="Millares [0] 14 3 2 2 2" xfId="12768" xr:uid="{D9CF8DA8-F2CF-4472-A725-A0DA66630B42}"/>
    <cellStyle name="Millares [0] 14 3 2 2 2 2" xfId="34271" xr:uid="{2BB02FC1-57FC-4856-8E7B-8874CBC45B21}"/>
    <cellStyle name="Millares [0] 14 3 2 2 3" xfId="19403" xr:uid="{606CF255-669B-4238-A1E6-AFCCD0B6F99D}"/>
    <cellStyle name="Millares [0] 14 3 2 2 3 2" xfId="40906" xr:uid="{01B3B414-CB37-47D6-8C79-4BA8688A04AA}"/>
    <cellStyle name="Millares [0] 14 3 2 2 4" xfId="26008" xr:uid="{846210E7-A752-45FA-885D-FDF916398F33}"/>
    <cellStyle name="Millares [0] 14 3 2 2 5" xfId="47511" xr:uid="{EE273155-9829-4F20-B34F-6A1074113723}"/>
    <cellStyle name="Millares [0] 14 3 2 3" xfId="6641" xr:uid="{47E4DB88-4F7F-4699-B7A7-DB616AB5E598}"/>
    <cellStyle name="Millares [0] 14 3 2 3 2" xfId="14907" xr:uid="{8FA088AC-5B26-493B-9475-F5942634E8BB}"/>
    <cellStyle name="Millares [0] 14 3 2 3 2 2" xfId="36410" xr:uid="{3D428E0C-8DF8-4EDB-9196-F8C3D539B6FF}"/>
    <cellStyle name="Millares [0] 14 3 2 3 3" xfId="21542" xr:uid="{4AF59223-AFC8-4BC0-81FD-D177D24FB93B}"/>
    <cellStyle name="Millares [0] 14 3 2 3 3 2" xfId="43045" xr:uid="{D43A9DF3-BA40-4CEA-BF06-0268E2F3EA1F}"/>
    <cellStyle name="Millares [0] 14 3 2 3 4" xfId="28147" xr:uid="{6128B298-AEEA-4780-8F60-39F7512A314C}"/>
    <cellStyle name="Millares [0] 14 3 2 3 5" xfId="49650" xr:uid="{2F849AED-8C33-43CB-B3DC-7939ABD49425}"/>
    <cellStyle name="Millares [0] 14 3 2 4" xfId="8282" xr:uid="{6F0C11AF-23B3-47DF-B865-4D8B116E9071}"/>
    <cellStyle name="Millares [0] 14 3 2 4 2" xfId="29785" xr:uid="{F48175B4-6054-460A-8AEB-29063553CFBC}"/>
    <cellStyle name="Millares [0] 14 3 2 5" xfId="9939" xr:uid="{E276CA8F-A1CD-4B9B-A4FE-4559658D7173}"/>
    <cellStyle name="Millares [0] 14 3 2 5 2" xfId="31442" xr:uid="{B1FDC653-ABDD-4D3E-B9FA-91EB9F50A782}"/>
    <cellStyle name="Millares [0] 14 3 2 6" xfId="16574" xr:uid="{AE5B53B8-8F0A-4D29-A5DB-518A37265E92}"/>
    <cellStyle name="Millares [0] 14 3 2 6 2" xfId="38077" xr:uid="{9CA63EA1-9A7A-4A19-8336-A4DA67C78178}"/>
    <cellStyle name="Millares [0] 14 3 2 7" xfId="23179" xr:uid="{99E834BA-3094-4D07-AC7F-7C08CB910037}"/>
    <cellStyle name="Millares [0] 14 3 2 8" xfId="44682" xr:uid="{E2F1D574-EAD0-4D59-8968-D06D0119C858}"/>
    <cellStyle name="Millares [0] 14 3 3" xfId="2360" xr:uid="{125653D2-21AD-45D2-A89D-A65E66AD706B}"/>
    <cellStyle name="Millares [0] 14 3 3 2" xfId="10626" xr:uid="{D231B349-A541-4EB9-B53D-EC354FA045E9}"/>
    <cellStyle name="Millares [0] 14 3 3 2 2" xfId="32129" xr:uid="{2DE23138-2F5F-42CA-BE25-D11546398C96}"/>
    <cellStyle name="Millares [0] 14 3 3 3" xfId="17261" xr:uid="{AFF05836-ED85-4F6D-8D49-80A933F1D576}"/>
    <cellStyle name="Millares [0] 14 3 3 3 2" xfId="38764" xr:uid="{E6B6B026-F09D-4C2F-90C9-AD2CDCFBDBCA}"/>
    <cellStyle name="Millares [0] 14 3 3 4" xfId="23866" xr:uid="{85BEB418-9DDD-465D-8E34-A53EFD002BBE}"/>
    <cellStyle name="Millares [0] 14 3 3 5" xfId="45369" xr:uid="{B0659ED6-8E4A-45E1-BF57-60471A232C43}"/>
    <cellStyle name="Millares [0] 14 3 4" xfId="3556" xr:uid="{CC12B867-72AF-463C-88C9-16C394F6BCF5}"/>
    <cellStyle name="Millares [0] 14 3 4 2" xfId="11822" xr:uid="{35E55433-4CC2-4F68-A750-F22CF5C3FD81}"/>
    <cellStyle name="Millares [0] 14 3 4 2 2" xfId="33325" xr:uid="{BADEE1A5-0C7A-496D-9164-AD78B4F54478}"/>
    <cellStyle name="Millares [0] 14 3 4 3" xfId="18457" xr:uid="{72A8C91C-84BC-43D0-91E0-C2B7A1CE1492}"/>
    <cellStyle name="Millares [0] 14 3 4 3 2" xfId="39960" xr:uid="{829A43B2-A5C4-45F6-8FBA-542BF8C1E1A4}"/>
    <cellStyle name="Millares [0] 14 3 4 4" xfId="25062" xr:uid="{F42CAC59-C971-4C29-90F0-5A22389655A1}"/>
    <cellStyle name="Millares [0] 14 3 4 5" xfId="46565" xr:uid="{854BA0EB-7C48-4F8A-AA12-490116535B0A}"/>
    <cellStyle name="Millares [0] 14 3 5" xfId="5695" xr:uid="{2F4243D0-1AC5-40A6-A03E-2AB7F820979C}"/>
    <cellStyle name="Millares [0] 14 3 5 2" xfId="13961" xr:uid="{23653650-AA6C-47F6-BF12-E3C2A1C1657F}"/>
    <cellStyle name="Millares [0] 14 3 5 2 2" xfId="35464" xr:uid="{F8DE0C6F-79D6-4AE3-ABB2-75546DC42E88}"/>
    <cellStyle name="Millares [0] 14 3 5 3" xfId="20596" xr:uid="{CEC30304-125C-48A5-B99A-240B393F3FB9}"/>
    <cellStyle name="Millares [0] 14 3 5 3 2" xfId="42099" xr:uid="{B9D4F2DE-1B45-4B43-86E0-8555CBBA7330}"/>
    <cellStyle name="Millares [0] 14 3 5 4" xfId="27201" xr:uid="{8190F4A8-77A6-499A-8AF7-6C6DA663E3C6}"/>
    <cellStyle name="Millares [0] 14 3 5 5" xfId="48704" xr:uid="{67F7C253-5EF8-48DB-B7D0-7E8A832E95AF}"/>
    <cellStyle name="Millares [0] 14 3 6" xfId="7336" xr:uid="{8DCF9555-8C61-4BF9-BE4B-8A98A59F7298}"/>
    <cellStyle name="Millares [0] 14 3 6 2" xfId="28839" xr:uid="{4E156E82-F235-4FCF-9A71-2D1148DED556}"/>
    <cellStyle name="Millares [0] 14 3 7" xfId="8993" xr:uid="{6A8113D0-7C8C-4BDC-94F4-78C16A415222}"/>
    <cellStyle name="Millares [0] 14 3 7 2" xfId="30496" xr:uid="{B83BDC04-0936-4A86-AAB0-28F2135A33A6}"/>
    <cellStyle name="Millares [0] 14 3 8" xfId="15628" xr:uid="{E25DB36E-9C9F-4838-A9BF-E165B4DA7323}"/>
    <cellStyle name="Millares [0] 14 3 8 2" xfId="37131" xr:uid="{4669CB92-A7A3-4548-8CD3-6F675CC7E2A7}"/>
    <cellStyle name="Millares [0] 14 3 9" xfId="22233" xr:uid="{296EC4AC-BDFB-467B-AFAC-638F7870FAB4}"/>
    <cellStyle name="Millares [0] 14 4" xfId="997" xr:uid="{B0155E07-168C-46D6-A19F-B8C941374234}"/>
    <cellStyle name="Millares [0] 14 4 2" xfId="3826" xr:uid="{DE6849BC-3850-4BE9-8483-907CB151E48F}"/>
    <cellStyle name="Millares [0] 14 4 2 2" xfId="12092" xr:uid="{C61AE4FF-1A79-48E0-B365-140210D348F5}"/>
    <cellStyle name="Millares [0] 14 4 2 2 2" xfId="33595" xr:uid="{603C3023-93DA-438B-B46A-8410E145D576}"/>
    <cellStyle name="Millares [0] 14 4 2 3" xfId="18727" xr:uid="{1B6ED8F9-DFC7-4065-9E45-AA0F03F1DF1E}"/>
    <cellStyle name="Millares [0] 14 4 2 3 2" xfId="40230" xr:uid="{3CE8D56D-A5CF-4A8E-8D7A-63D529EBE801}"/>
    <cellStyle name="Millares [0] 14 4 2 4" xfId="25332" xr:uid="{6666B782-DED0-4A19-A6AA-465849ECD8F2}"/>
    <cellStyle name="Millares [0] 14 4 2 5" xfId="46835" xr:uid="{4FE1A764-CB4C-42EA-9B05-C53A297E1159}"/>
    <cellStyle name="Millares [0] 14 4 3" xfId="5965" xr:uid="{F66D89B4-F52C-45FD-8522-4BDBAC5BA28D}"/>
    <cellStyle name="Millares [0] 14 4 3 2" xfId="14231" xr:uid="{5633472F-19EE-44DC-B1E6-DD1CE3C97B82}"/>
    <cellStyle name="Millares [0] 14 4 3 2 2" xfId="35734" xr:uid="{AAA62CB7-B896-435C-9997-12CF4DEF18AC}"/>
    <cellStyle name="Millares [0] 14 4 3 3" xfId="20866" xr:uid="{EA13EC4B-5A7D-4198-AE21-9C68E18B065D}"/>
    <cellStyle name="Millares [0] 14 4 3 3 2" xfId="42369" xr:uid="{E2107631-6255-438D-A011-C28891CDA616}"/>
    <cellStyle name="Millares [0] 14 4 3 4" xfId="27471" xr:uid="{52878224-DFF0-466C-BE24-E1462C1CB3BE}"/>
    <cellStyle name="Millares [0] 14 4 3 5" xfId="48974" xr:uid="{6560DC6F-6D31-435B-A9E7-30BEBCB9DBD9}"/>
    <cellStyle name="Millares [0] 14 4 4" xfId="7606" xr:uid="{5D44A24D-6128-4717-A18D-8B659993216E}"/>
    <cellStyle name="Millares [0] 14 4 4 2" xfId="29109" xr:uid="{0EF0247C-8BE2-4820-8BD3-B1F929EEF5AB}"/>
    <cellStyle name="Millares [0] 14 4 5" xfId="9263" xr:uid="{EA256721-5AEC-427C-B1FE-EEDDB583C221}"/>
    <cellStyle name="Millares [0] 14 4 5 2" xfId="30766" xr:uid="{04A822D1-1334-4AE7-AE6D-FA0936580731}"/>
    <cellStyle name="Millares [0] 14 4 6" xfId="15898" xr:uid="{A95985FA-CD7F-43D6-874B-899EE0F2FC47}"/>
    <cellStyle name="Millares [0] 14 4 6 2" xfId="37401" xr:uid="{34D473AC-8820-4D24-B295-8B05A19B5D0A}"/>
    <cellStyle name="Millares [0] 14 4 7" xfId="22503" xr:uid="{8EB74446-C186-424A-A603-50AF02CD14A9}"/>
    <cellStyle name="Millares [0] 14 4 8" xfId="44006" xr:uid="{7866A536-FBB6-445E-9BBE-95FE5D8DDFA8}"/>
    <cellStyle name="Millares [0] 14 5" xfId="1253" xr:uid="{51A3D9B6-3491-4065-A10E-9A708692B7EC}"/>
    <cellStyle name="Millares [0] 14 5 2" xfId="4082" xr:uid="{A41F8EC9-D111-4843-8039-ACC6A3644682}"/>
    <cellStyle name="Millares [0] 14 5 2 2" xfId="12348" xr:uid="{5634FB9E-1B7C-441E-9F92-1C071BDD2ED0}"/>
    <cellStyle name="Millares [0] 14 5 2 2 2" xfId="33851" xr:uid="{5939C6DD-5D0B-4EE1-BA41-F920E378F733}"/>
    <cellStyle name="Millares [0] 14 5 2 3" xfId="18983" xr:uid="{19C09486-1F1F-424A-ACD5-5FD26270D9DF}"/>
    <cellStyle name="Millares [0] 14 5 2 3 2" xfId="40486" xr:uid="{5F58EC61-B6AF-47B6-915F-C2807A51B2E9}"/>
    <cellStyle name="Millares [0] 14 5 2 4" xfId="25588" xr:uid="{070485AE-596B-4737-8654-9BD88FA7EE2E}"/>
    <cellStyle name="Millares [0] 14 5 2 5" xfId="47091" xr:uid="{C836A153-78A8-494E-9AF6-D61ECB585561}"/>
    <cellStyle name="Millares [0] 14 5 3" xfId="6221" xr:uid="{434DC50F-0DD0-4F8E-884B-B1F09F38BF2F}"/>
    <cellStyle name="Millares [0] 14 5 3 2" xfId="14487" xr:uid="{061C3DF1-502F-4AF1-AA3A-D15A56227BA9}"/>
    <cellStyle name="Millares [0] 14 5 3 2 2" xfId="35990" xr:uid="{F86726F0-6CC6-4DB3-AD2B-4F4D488A2043}"/>
    <cellStyle name="Millares [0] 14 5 3 3" xfId="21122" xr:uid="{27A3DCDB-6CC8-401E-90CD-E70DA6471968}"/>
    <cellStyle name="Millares [0] 14 5 3 3 2" xfId="42625" xr:uid="{5541A4C2-5020-431E-92F1-27112D6FCFF5}"/>
    <cellStyle name="Millares [0] 14 5 3 4" xfId="27727" xr:uid="{86B5973F-32E7-4F37-861F-AD9BCE7B0537}"/>
    <cellStyle name="Millares [0] 14 5 3 5" xfId="49230" xr:uid="{E25CBD99-73FA-4A41-8C4E-338A6B23BE20}"/>
    <cellStyle name="Millares [0] 14 5 4" xfId="7862" xr:uid="{FDECD323-CAFD-4C0F-8D9A-DA858C7F2D66}"/>
    <cellStyle name="Millares [0] 14 5 4 2" xfId="29365" xr:uid="{CF79E3A4-0DAC-43D7-B8DA-9D2DBCBADA32}"/>
    <cellStyle name="Millares [0] 14 5 5" xfId="9519" xr:uid="{03669B63-9CA4-4258-9795-CAFD6860D3B4}"/>
    <cellStyle name="Millares [0] 14 5 5 2" xfId="31022" xr:uid="{FA541974-6A18-4402-AB43-A2550E16804D}"/>
    <cellStyle name="Millares [0] 14 5 6" xfId="16154" xr:uid="{3E029906-A4AB-40AA-800B-4CEB9A717902}"/>
    <cellStyle name="Millares [0] 14 5 6 2" xfId="37657" xr:uid="{D4B9C559-0A1B-4ECA-8034-86627414589F}"/>
    <cellStyle name="Millares [0] 14 5 7" xfId="22759" xr:uid="{1EA9B578-7EE7-439A-B6FF-AF13967F0549}"/>
    <cellStyle name="Millares [0] 14 5 8" xfId="44262" xr:uid="{DEF5CE25-B5CE-41C5-9BA1-C6F11F4E4882}"/>
    <cellStyle name="Millares [0] 14 6" xfId="1940" xr:uid="{FEEF8109-F868-435E-8ABF-760372122986}"/>
    <cellStyle name="Millares [0] 14 6 2" xfId="10206" xr:uid="{74B5D903-569B-450C-B166-D0613B0B87B2}"/>
    <cellStyle name="Millares [0] 14 6 2 2" xfId="31709" xr:uid="{D5F5E77B-E9AC-4BFC-BBD1-5BABACEF94AA}"/>
    <cellStyle name="Millares [0] 14 6 3" xfId="16841" xr:uid="{71CE9435-CABF-4CFA-9479-67FA142D9EDF}"/>
    <cellStyle name="Millares [0] 14 6 3 2" xfId="38344" xr:uid="{52BD09A4-F2EE-4527-B172-11D2B5E7F7F5}"/>
    <cellStyle name="Millares [0] 14 6 4" xfId="23446" xr:uid="{48F4ECD2-3D61-4DB6-A0AB-E7316252D1A7}"/>
    <cellStyle name="Millares [0] 14 6 5" xfId="44949" xr:uid="{2FC6B594-9A10-4E3D-9511-854465B250AF}"/>
    <cellStyle name="Millares [0] 14 7" xfId="2627" xr:uid="{E6EA9F88-B87F-46F6-84DD-A898AEC496F9}"/>
    <cellStyle name="Millares [0] 14 7 2" xfId="10893" xr:uid="{8AC6FA0D-7AF4-45BF-A3AB-8005DD417635}"/>
    <cellStyle name="Millares [0] 14 7 2 2" xfId="32396" xr:uid="{1EEAC8FD-B58B-4B5F-A17E-E76597D3D6CC}"/>
    <cellStyle name="Millares [0] 14 7 3" xfId="17528" xr:uid="{D2376FB5-BE56-4EC5-9614-E9FB69D2C156}"/>
    <cellStyle name="Millares [0] 14 7 3 2" xfId="39031" xr:uid="{27FAC69D-0F68-4FFD-94F1-2A7D379AF5D7}"/>
    <cellStyle name="Millares [0] 14 7 4" xfId="24133" xr:uid="{C8B6A97A-80FA-4801-B5F3-B382DBBD14BF}"/>
    <cellStyle name="Millares [0] 14 7 5" xfId="45636" xr:uid="{DB9AEE65-C39D-4F64-9797-B1C8433978C3}"/>
    <cellStyle name="Millares [0] 14 8" xfId="3136" xr:uid="{8034B7B5-B8EA-42CF-93D8-F852D5EFE681}"/>
    <cellStyle name="Millares [0] 14 8 2" xfId="11402" xr:uid="{0F540192-6232-48F3-BDC2-45625EA16B2F}"/>
    <cellStyle name="Millares [0] 14 8 2 2" xfId="32905" xr:uid="{A17592F4-8735-4653-A944-D33297B339F9}"/>
    <cellStyle name="Millares [0] 14 8 3" xfId="18037" xr:uid="{7641ACB7-ED62-46DF-A0F4-C798FECA340A}"/>
    <cellStyle name="Millares [0] 14 8 3 2" xfId="39540" xr:uid="{2A1F54C3-99F1-49B5-BF37-F96D47DED8DA}"/>
    <cellStyle name="Millares [0] 14 8 4" xfId="24642" xr:uid="{7C393512-8D02-4EA1-9FEC-6A119E8F0907}"/>
    <cellStyle name="Millares [0] 14 8 5" xfId="46145" xr:uid="{E4879A11-535B-4892-BBBA-0D3AE273DC98}"/>
    <cellStyle name="Millares [0] 14 9" xfId="4771" xr:uid="{10180CE9-5033-4EE8-872B-24E3332E81D9}"/>
    <cellStyle name="Millares [0] 14 9 2" xfId="13037" xr:uid="{96AC4D9B-8498-4A6E-BFF9-622EC8D76228}"/>
    <cellStyle name="Millares [0] 14 9 2 2" xfId="34540" xr:uid="{3A532D40-5BE6-4CF8-89EF-92FAC0E1F192}"/>
    <cellStyle name="Millares [0] 14 9 3" xfId="19672" xr:uid="{52323C92-0448-4D68-ABC8-4162E1ADD01D}"/>
    <cellStyle name="Millares [0] 14 9 3 2" xfId="41175" xr:uid="{263DE3A8-BD9B-4BEC-96F0-617C01EA8E86}"/>
    <cellStyle name="Millares [0] 14 9 4" xfId="26277" xr:uid="{205A190A-9B17-41F5-BB39-8A952D5F7541}"/>
    <cellStyle name="Millares [0] 14 9 5" xfId="47780" xr:uid="{0F739138-0C43-4A8B-A131-17AC8EFE4A05}"/>
    <cellStyle name="Millares [0] 15" xfId="307" xr:uid="{FAC2CAD9-1FD4-400C-93C2-2A0DBD33D978}"/>
    <cellStyle name="Millares [0] 15 10" xfId="4894" xr:uid="{1116968B-DC41-4A54-9481-B72A4BD56A32}"/>
    <cellStyle name="Millares [0] 15 10 2" xfId="13160" xr:uid="{9BFFD835-C4F7-4A45-BA94-AFFAE18C4BF8}"/>
    <cellStyle name="Millares [0] 15 10 2 2" xfId="34663" xr:uid="{6AD6A071-7406-4388-A841-4D14EFE4B7B2}"/>
    <cellStyle name="Millares [0] 15 10 3" xfId="19795" xr:uid="{8311A77F-FA23-4797-9BD0-CD3C809FEFC9}"/>
    <cellStyle name="Millares [0] 15 10 3 2" xfId="41298" xr:uid="{1B18AA1C-CA84-4A42-89F4-F34168349CD7}"/>
    <cellStyle name="Millares [0] 15 10 4" xfId="26400" xr:uid="{A4A80EBB-3499-4A28-ACCA-E838C43E225B}"/>
    <cellStyle name="Millares [0] 15 10 5" xfId="47903" xr:uid="{5A8CD4F5-DB05-4422-B6F8-4C3028AE75DC}"/>
    <cellStyle name="Millares [0] 15 11" xfId="5277" xr:uid="{8BB9D8F4-A9A0-45DE-A3AA-9A058F81BA13}"/>
    <cellStyle name="Millares [0] 15 11 2" xfId="13543" xr:uid="{35132A96-D741-42FE-95CD-8454C1105F93}"/>
    <cellStyle name="Millares [0] 15 11 2 2" xfId="35046" xr:uid="{130B49FF-7DF4-470B-AC5F-C4A195496449}"/>
    <cellStyle name="Millares [0] 15 11 3" xfId="20178" xr:uid="{0AC07B5B-FC4F-4858-BBD2-A56831C7030A}"/>
    <cellStyle name="Millares [0] 15 11 3 2" xfId="41681" xr:uid="{AA9DD5C1-D614-451F-9D59-B9F42EF29F30}"/>
    <cellStyle name="Millares [0] 15 11 4" xfId="26783" xr:uid="{8A9AEED5-9E34-41D5-963D-0436730BC63F}"/>
    <cellStyle name="Millares [0] 15 11 5" xfId="48286" xr:uid="{28F927D3-FAAD-470A-B43A-582AEA2F2D8B}"/>
    <cellStyle name="Millares [0] 15 12" xfId="6918" xr:uid="{7C0842ED-10D7-4CE4-8C9C-D778536C0F5E}"/>
    <cellStyle name="Millares [0] 15 12 2" xfId="28421" xr:uid="{6E7D81EB-4E7F-439B-8DEF-5B4E9A41EABC}"/>
    <cellStyle name="Millares [0] 15 13" xfId="8574" xr:uid="{438EA056-2620-424B-B9C6-384BED24B618}"/>
    <cellStyle name="Millares [0] 15 13 2" xfId="30077" xr:uid="{F5D0C1CF-129C-41AF-BFB4-9B7834897780}"/>
    <cellStyle name="Millares [0] 15 14" xfId="15210" xr:uid="{087976E6-E46D-47A2-9B83-903FFB29A24E}"/>
    <cellStyle name="Millares [0] 15 14 2" xfId="36713" xr:uid="{C162687C-7ED5-4784-A7F3-E4B624E93AA6}"/>
    <cellStyle name="Millares [0] 15 15" xfId="21815" xr:uid="{9A987AE5-7CC5-4821-8945-6D6F721FAE8A}"/>
    <cellStyle name="Millares [0] 15 16" xfId="43318" xr:uid="{763117B8-35C1-415D-9ACE-2A63CA5AB54B}"/>
    <cellStyle name="Millares [0] 15 2" xfId="570" xr:uid="{D9986384-A470-4D1B-B5A1-1B563F182B15}"/>
    <cellStyle name="Millares [0] 15 2 10" xfId="7181" xr:uid="{3F96EBE5-46AB-4E2A-B621-84F33EBD402A}"/>
    <cellStyle name="Millares [0] 15 2 10 2" xfId="28684" xr:uid="{8EC380C0-6122-4F21-8B66-84E0425873EC}"/>
    <cellStyle name="Millares [0] 15 2 11" xfId="8837" xr:uid="{8E16CBFD-56E7-437F-8B59-C85B8E3A2BE1}"/>
    <cellStyle name="Millares [0] 15 2 11 2" xfId="30340" xr:uid="{C0BA5068-35D2-467A-B14C-1E546A76CE5A}"/>
    <cellStyle name="Millares [0] 15 2 12" xfId="15473" xr:uid="{32C1F59A-396C-4166-8CCD-946ECA5AF1AB}"/>
    <cellStyle name="Millares [0] 15 2 12 2" xfId="36976" xr:uid="{45B6286C-DF3D-492A-B7FE-9FC5E991BADC}"/>
    <cellStyle name="Millares [0] 15 2 13" xfId="22078" xr:uid="{6D44BF86-DFD0-463E-844C-3A7B4459759D}"/>
    <cellStyle name="Millares [0] 15 2 14" xfId="43581" xr:uid="{E470BB17-DB19-47CA-9E16-A2D9025297B4}"/>
    <cellStyle name="Millares [0] 15 2 2" xfId="852" xr:uid="{60090654-4982-4C58-9C59-FFFAE3BDF947}"/>
    <cellStyle name="Millares [0] 15 2 2 10" xfId="43861" xr:uid="{9EA300E5-6DD9-4CCB-AB9B-8B79749A6B85}"/>
    <cellStyle name="Millares [0] 15 2 2 2" xfId="1798" xr:uid="{F7621F41-0DAE-4EFE-8454-C1AE16977CE5}"/>
    <cellStyle name="Millares [0] 15 2 2 2 2" xfId="4627" xr:uid="{DB212B73-F645-4521-943B-619BC81DB656}"/>
    <cellStyle name="Millares [0] 15 2 2 2 2 2" xfId="12893" xr:uid="{70BE4F19-BF32-4099-A070-AA26ECBC3AA8}"/>
    <cellStyle name="Millares [0] 15 2 2 2 2 2 2" xfId="34396" xr:uid="{8203BE0B-65B9-447F-B46C-705241DB81A7}"/>
    <cellStyle name="Millares [0] 15 2 2 2 2 3" xfId="19528" xr:uid="{A6D62F64-A995-4F1A-B6AC-9B52A7B72438}"/>
    <cellStyle name="Millares [0] 15 2 2 2 2 3 2" xfId="41031" xr:uid="{4684793E-69CD-422A-8455-46516C68D670}"/>
    <cellStyle name="Millares [0] 15 2 2 2 2 4" xfId="26133" xr:uid="{B0DCA40B-1149-4916-A15B-88EC3D3C6AD2}"/>
    <cellStyle name="Millares [0] 15 2 2 2 2 5" xfId="47636" xr:uid="{7918DFD4-6CD2-489C-9E44-A38F8A2F0BDC}"/>
    <cellStyle name="Millares [0] 15 2 2 2 3" xfId="6766" xr:uid="{CB167572-38F8-4DB7-914D-1D76D4033666}"/>
    <cellStyle name="Millares [0] 15 2 2 2 3 2" xfId="15032" xr:uid="{68FB7BC7-BD44-4555-9C4C-6AAF489EC05E}"/>
    <cellStyle name="Millares [0] 15 2 2 2 3 2 2" xfId="36535" xr:uid="{0BAC932C-4C84-4648-9BAA-7C20B597C74D}"/>
    <cellStyle name="Millares [0] 15 2 2 2 3 3" xfId="21667" xr:uid="{54DB4106-BAFC-4C40-AE43-ABB06A1EA6CA}"/>
    <cellStyle name="Millares [0] 15 2 2 2 3 3 2" xfId="43170" xr:uid="{60B79233-F7A8-4CC8-AA1F-6631BB9089DE}"/>
    <cellStyle name="Millares [0] 15 2 2 2 3 4" xfId="28272" xr:uid="{DA03DC56-A07A-44AB-B118-E8EBB1EAEE52}"/>
    <cellStyle name="Millares [0] 15 2 2 2 3 5" xfId="49775" xr:uid="{78DF5797-592E-4497-AFAC-E221345365F3}"/>
    <cellStyle name="Millares [0] 15 2 2 2 4" xfId="8407" xr:uid="{7F16039E-408D-4B7A-8D12-365BE8F7CF04}"/>
    <cellStyle name="Millares [0] 15 2 2 2 4 2" xfId="29910" xr:uid="{30A4BD45-E81C-4037-800B-64425DB9D5EC}"/>
    <cellStyle name="Millares [0] 15 2 2 2 5" xfId="10064" xr:uid="{2CEB44DC-E50E-4BFE-96A6-1D88569C2CD9}"/>
    <cellStyle name="Millares [0] 15 2 2 2 5 2" xfId="31567" xr:uid="{C1DE87EE-1A8D-46E4-BD43-9A8C543FBFA2}"/>
    <cellStyle name="Millares [0] 15 2 2 2 6" xfId="16699" xr:uid="{589A31F1-57E9-4141-85E9-392459584BB4}"/>
    <cellStyle name="Millares [0] 15 2 2 2 6 2" xfId="38202" xr:uid="{60EC7F33-DB1E-4126-BE27-8C327F661691}"/>
    <cellStyle name="Millares [0] 15 2 2 2 7" xfId="23304" xr:uid="{6118C3AD-9645-4C49-9F7A-6B55D4C28FC2}"/>
    <cellStyle name="Millares [0] 15 2 2 2 8" xfId="44807" xr:uid="{6E60CA47-6A7C-485F-88B7-A7CEB15CB8CB}"/>
    <cellStyle name="Millares [0] 15 2 2 3" xfId="2485" xr:uid="{A35F882F-04BD-4236-B5DC-9353ABACC58A}"/>
    <cellStyle name="Millares [0] 15 2 2 3 2" xfId="10751" xr:uid="{855F6DBF-97F0-4517-82F7-C2B792CFED84}"/>
    <cellStyle name="Millares [0] 15 2 2 3 2 2" xfId="32254" xr:uid="{105AF7A8-2AE0-4048-9AC1-C1CBBBE24564}"/>
    <cellStyle name="Millares [0] 15 2 2 3 3" xfId="17386" xr:uid="{9BDEACC2-B6AE-4FFB-ACD6-FD5A217F946C}"/>
    <cellStyle name="Millares [0] 15 2 2 3 3 2" xfId="38889" xr:uid="{7472E0C1-8ABB-43D3-960C-D65A44C1C87D}"/>
    <cellStyle name="Millares [0] 15 2 2 3 4" xfId="23991" xr:uid="{CCDAD20B-3875-4657-A106-3D6561E545EF}"/>
    <cellStyle name="Millares [0] 15 2 2 3 5" xfId="45494" xr:uid="{D70730E0-6B89-45FD-AD05-D292E93B6104}"/>
    <cellStyle name="Millares [0] 15 2 2 4" xfId="3681" xr:uid="{7C2487B3-DCF0-4FA8-8607-0B4508189BDA}"/>
    <cellStyle name="Millares [0] 15 2 2 4 2" xfId="11947" xr:uid="{0A107F91-73B8-49C7-A346-815C9024D4AC}"/>
    <cellStyle name="Millares [0] 15 2 2 4 2 2" xfId="33450" xr:uid="{A1A14D01-7100-495C-A92A-DEB1F9A26860}"/>
    <cellStyle name="Millares [0] 15 2 2 4 3" xfId="18582" xr:uid="{1D9D32A4-BCB8-4B5A-95D2-3DB9E158F711}"/>
    <cellStyle name="Millares [0] 15 2 2 4 3 2" xfId="40085" xr:uid="{F6527347-FD96-495D-A041-587815F7E069}"/>
    <cellStyle name="Millares [0] 15 2 2 4 4" xfId="25187" xr:uid="{BF23AF38-8783-4349-B3F6-73EBA161A062}"/>
    <cellStyle name="Millares [0] 15 2 2 4 5" xfId="46690" xr:uid="{0A721727-AEDC-4389-A49B-E195F2A8DF5F}"/>
    <cellStyle name="Millares [0] 15 2 2 5" xfId="5820" xr:uid="{F9101E2C-D0F0-4994-918D-6F3B3A146B2C}"/>
    <cellStyle name="Millares [0] 15 2 2 5 2" xfId="14086" xr:uid="{1B1704AF-B306-4DB8-BA16-4473BB7D87B5}"/>
    <cellStyle name="Millares [0] 15 2 2 5 2 2" xfId="35589" xr:uid="{F677D650-A099-4B3B-871A-5C957E2BB1D6}"/>
    <cellStyle name="Millares [0] 15 2 2 5 3" xfId="20721" xr:uid="{961849E2-714E-4764-88A3-044B718AF00D}"/>
    <cellStyle name="Millares [0] 15 2 2 5 3 2" xfId="42224" xr:uid="{459CDED7-9D08-49AA-898C-D9CEA356D588}"/>
    <cellStyle name="Millares [0] 15 2 2 5 4" xfId="27326" xr:uid="{8EDD00AE-E8EB-4788-967C-C2FD998C7D97}"/>
    <cellStyle name="Millares [0] 15 2 2 5 5" xfId="48829" xr:uid="{C852E241-4FE7-4E2B-971C-41149966ECD8}"/>
    <cellStyle name="Millares [0] 15 2 2 6" xfId="7461" xr:uid="{A4D091DB-CF3D-4373-9C26-0F35E9673FEB}"/>
    <cellStyle name="Millares [0] 15 2 2 6 2" xfId="28964" xr:uid="{A887586D-A351-4BC3-B3E2-44C1579418E4}"/>
    <cellStyle name="Millares [0] 15 2 2 7" xfId="9118" xr:uid="{CDE3A503-E394-4703-8855-701DEBD37521}"/>
    <cellStyle name="Millares [0] 15 2 2 7 2" xfId="30621" xr:uid="{065D6013-2E45-4357-92DA-14A8B2A1B0A2}"/>
    <cellStyle name="Millares [0] 15 2 2 8" xfId="15753" xr:uid="{EDBB55D7-504A-4593-893C-6A1E8ECCE3C4}"/>
    <cellStyle name="Millares [0] 15 2 2 8 2" xfId="37256" xr:uid="{5D0C325D-76EF-46DB-8B3D-7877A5B00371}"/>
    <cellStyle name="Millares [0] 15 2 2 9" xfId="22358" xr:uid="{22E03E71-2366-4A8E-84B5-9ED7BCAA4F83}"/>
    <cellStyle name="Millares [0] 15 2 3" xfId="1122" xr:uid="{12213861-30FA-4916-805E-CF4E5631A24E}"/>
    <cellStyle name="Millares [0] 15 2 3 2" xfId="3951" xr:uid="{A90FD276-03DD-4144-A017-A5E836368717}"/>
    <cellStyle name="Millares [0] 15 2 3 2 2" xfId="12217" xr:uid="{085D9674-7661-432C-BDA2-04046E47B203}"/>
    <cellStyle name="Millares [0] 15 2 3 2 2 2" xfId="33720" xr:uid="{083FBD86-A02F-440A-8019-8A6D5D503003}"/>
    <cellStyle name="Millares [0] 15 2 3 2 3" xfId="18852" xr:uid="{1A6EB7F0-7F43-41BA-9DAA-7BF4878985DE}"/>
    <cellStyle name="Millares [0] 15 2 3 2 3 2" xfId="40355" xr:uid="{325C7586-3C7B-439A-8465-E5400ADCEFE6}"/>
    <cellStyle name="Millares [0] 15 2 3 2 4" xfId="25457" xr:uid="{4EC6242B-2DA5-4472-B86C-5A2AC65EACA9}"/>
    <cellStyle name="Millares [0] 15 2 3 2 5" xfId="46960" xr:uid="{B5037C43-5233-43A3-8D98-26EF418AED6B}"/>
    <cellStyle name="Millares [0] 15 2 3 3" xfId="6090" xr:uid="{A1BDDF41-F13F-43EB-8EB8-2A5AFF15BEDE}"/>
    <cellStyle name="Millares [0] 15 2 3 3 2" xfId="14356" xr:uid="{A57E4D38-C9B4-488B-8CC7-01B7518A3859}"/>
    <cellStyle name="Millares [0] 15 2 3 3 2 2" xfId="35859" xr:uid="{C3D3EC20-31B0-483E-B18A-9E1831AFDB50}"/>
    <cellStyle name="Millares [0] 15 2 3 3 3" xfId="20991" xr:uid="{2602AEEC-FFF4-4285-BC9D-E3D008A7422C}"/>
    <cellStyle name="Millares [0] 15 2 3 3 3 2" xfId="42494" xr:uid="{FE9112AF-B127-48EE-8CAC-85A83E32FC9A}"/>
    <cellStyle name="Millares [0] 15 2 3 3 4" xfId="27596" xr:uid="{47F53475-EFEE-4E15-B05A-7C27042830ED}"/>
    <cellStyle name="Millares [0] 15 2 3 3 5" xfId="49099" xr:uid="{25AD1D52-AF7A-43C1-96E5-8C93F9005521}"/>
    <cellStyle name="Millares [0] 15 2 3 4" xfId="7731" xr:uid="{606C3A0C-1C57-4B09-8231-BFAAFB190698}"/>
    <cellStyle name="Millares [0] 15 2 3 4 2" xfId="29234" xr:uid="{B91584AE-FA97-4C52-8CDC-C10A95C218ED}"/>
    <cellStyle name="Millares [0] 15 2 3 5" xfId="9388" xr:uid="{99F27C3E-C687-494D-9507-ECAF2D707CEF}"/>
    <cellStyle name="Millares [0] 15 2 3 5 2" xfId="30891" xr:uid="{23FFF81F-3B15-4405-B55C-55DD723C05B3}"/>
    <cellStyle name="Millares [0] 15 2 3 6" xfId="16023" xr:uid="{38D925A3-7D0F-4D44-B268-4C4245EB1067}"/>
    <cellStyle name="Millares [0] 15 2 3 6 2" xfId="37526" xr:uid="{40F3AE0D-BF90-4B50-A235-7D3BAC40D800}"/>
    <cellStyle name="Millares [0] 15 2 3 7" xfId="22628" xr:uid="{8E8D85BA-F403-4D17-8502-4BB59DF049AC}"/>
    <cellStyle name="Millares [0] 15 2 3 8" xfId="44131" xr:uid="{43C9812D-6AA3-47AB-AC8B-DC3DF830D6A8}"/>
    <cellStyle name="Millares [0] 15 2 4" xfId="1518" xr:uid="{140586DB-5E46-4B3A-9422-4A5C4485C4C0}"/>
    <cellStyle name="Millares [0] 15 2 4 2" xfId="4347" xr:uid="{50CC27EA-25F0-4ED7-B965-EEFB35BB6E8A}"/>
    <cellStyle name="Millares [0] 15 2 4 2 2" xfId="12613" xr:uid="{53F3533B-C1A5-49CA-89ED-D391CAE02B49}"/>
    <cellStyle name="Millares [0] 15 2 4 2 2 2" xfId="34116" xr:uid="{6526173B-20FC-4D36-BCB6-B4079B77E659}"/>
    <cellStyle name="Millares [0] 15 2 4 2 3" xfId="19248" xr:uid="{26C04453-60D6-4159-B40F-328847AEBCC0}"/>
    <cellStyle name="Millares [0] 15 2 4 2 3 2" xfId="40751" xr:uid="{4F58A55F-3417-4B2B-852B-A71A88B858A5}"/>
    <cellStyle name="Millares [0] 15 2 4 2 4" xfId="25853" xr:uid="{22F09974-83AB-455A-B50F-C42ABFDCB6CB}"/>
    <cellStyle name="Millares [0] 15 2 4 2 5" xfId="47356" xr:uid="{2367F465-49AF-493F-885F-77712237D7AD}"/>
    <cellStyle name="Millares [0] 15 2 4 3" xfId="6486" xr:uid="{2CADA33C-BD53-4E16-B86C-D92D30328F07}"/>
    <cellStyle name="Millares [0] 15 2 4 3 2" xfId="14752" xr:uid="{4E72EF71-EC17-417D-A10F-AF60C9DFB063}"/>
    <cellStyle name="Millares [0] 15 2 4 3 2 2" xfId="36255" xr:uid="{E3ADFD75-8B5E-4098-9CCB-C11E24C7BFB1}"/>
    <cellStyle name="Millares [0] 15 2 4 3 3" xfId="21387" xr:uid="{B399C17A-D8D9-4F75-9FE7-7658A43FB61B}"/>
    <cellStyle name="Millares [0] 15 2 4 3 3 2" xfId="42890" xr:uid="{F20E7199-E317-4C5F-97EF-A337EFC75A3F}"/>
    <cellStyle name="Millares [0] 15 2 4 3 4" xfId="27992" xr:uid="{7AA37657-7A68-4201-A76C-0B112371493D}"/>
    <cellStyle name="Millares [0] 15 2 4 3 5" xfId="49495" xr:uid="{DF02C018-5B71-48EB-A078-FC3BBECA368B}"/>
    <cellStyle name="Millares [0] 15 2 4 4" xfId="8127" xr:uid="{AAD4D166-3B85-40CE-AC3D-1CA49F43A217}"/>
    <cellStyle name="Millares [0] 15 2 4 4 2" xfId="29630" xr:uid="{A5F8FD2A-82C4-43BC-98F9-2C026CA068A9}"/>
    <cellStyle name="Millares [0] 15 2 4 5" xfId="9784" xr:uid="{5AA950A3-F495-4266-9A95-D88605844B1A}"/>
    <cellStyle name="Millares [0] 15 2 4 5 2" xfId="31287" xr:uid="{756F12DF-34AC-461F-AE70-538818F109C5}"/>
    <cellStyle name="Millares [0] 15 2 4 6" xfId="16419" xr:uid="{36DA5122-261D-42B1-BBB2-B375997719D2}"/>
    <cellStyle name="Millares [0] 15 2 4 6 2" xfId="37922" xr:uid="{5939B8F0-625D-492A-BD52-DDDF7F400D68}"/>
    <cellStyle name="Millares [0] 15 2 4 7" xfId="23024" xr:uid="{639AEFA8-C719-4D42-9F5C-DA9586C8861D}"/>
    <cellStyle name="Millares [0] 15 2 4 8" xfId="44527" xr:uid="{11495606-C9ED-4FA7-A1D0-E1635FD5F817}"/>
    <cellStyle name="Millares [0] 15 2 5" xfId="2205" xr:uid="{9658C1E0-A706-4C87-8CB1-3D477FCEAE0B}"/>
    <cellStyle name="Millares [0] 15 2 5 2" xfId="10471" xr:uid="{EA6C9997-17CB-4727-9388-2C63EBC2FEE1}"/>
    <cellStyle name="Millares [0] 15 2 5 2 2" xfId="31974" xr:uid="{108247CE-C576-4882-9EF0-016AB320D545}"/>
    <cellStyle name="Millares [0] 15 2 5 3" xfId="17106" xr:uid="{BFB821AC-0E6E-4BDF-A1D9-4783FD14A0E2}"/>
    <cellStyle name="Millares [0] 15 2 5 3 2" xfId="38609" xr:uid="{242A67F9-9F25-4FAE-91B5-EEF52DC5222E}"/>
    <cellStyle name="Millares [0] 15 2 5 4" xfId="23711" xr:uid="{3B4F19E9-0DB1-4BAB-A084-5B5EFDACB361}"/>
    <cellStyle name="Millares [0] 15 2 5 5" xfId="45214" xr:uid="{5A15DAB1-CC8C-49F2-9BAD-2A15007E9C1A}"/>
    <cellStyle name="Millares [0] 15 2 6" xfId="3002" xr:uid="{1D0300A7-33E0-4BF6-8F4A-5526C1DA7BA9}"/>
    <cellStyle name="Millares [0] 15 2 6 2" xfId="11268" xr:uid="{6AA4603E-5849-480B-B9BB-5ACC9E3ADC03}"/>
    <cellStyle name="Millares [0] 15 2 6 2 2" xfId="32771" xr:uid="{FD18CE80-4C3E-44E7-9B94-B44E3A66566C}"/>
    <cellStyle name="Millares [0] 15 2 6 3" xfId="17903" xr:uid="{9DEEB413-A266-44F4-907C-43A154A54E2F}"/>
    <cellStyle name="Millares [0] 15 2 6 3 2" xfId="39406" xr:uid="{39D7694B-959F-49FF-9AF6-84B30414A0F7}"/>
    <cellStyle name="Millares [0] 15 2 6 4" xfId="24508" xr:uid="{66D57164-1397-4A8C-B1C5-A2900289E3C8}"/>
    <cellStyle name="Millares [0] 15 2 6 5" xfId="46011" xr:uid="{1E381CB0-9B1E-4FB4-893C-ED3A64D1F3D4}"/>
    <cellStyle name="Millares [0] 15 2 7" xfId="3401" xr:uid="{41B153DE-60DB-4F64-96F0-1654FBBDA3C1}"/>
    <cellStyle name="Millares [0] 15 2 7 2" xfId="11667" xr:uid="{DA8AA7A8-62DA-4521-99E0-356261320486}"/>
    <cellStyle name="Millares [0] 15 2 7 2 2" xfId="33170" xr:uid="{37C487F7-AF03-4D7D-A44E-3589601F962F}"/>
    <cellStyle name="Millares [0] 15 2 7 3" xfId="18302" xr:uid="{B0A40E84-86D5-4DE4-AFD7-0F3BBD2299F7}"/>
    <cellStyle name="Millares [0] 15 2 7 3 2" xfId="39805" xr:uid="{95EA6366-E003-4AA1-A005-D4AF6CBCFF26}"/>
    <cellStyle name="Millares [0] 15 2 7 4" xfId="24907" xr:uid="{C26A5199-DB71-48FF-92E3-A0650AE54311}"/>
    <cellStyle name="Millares [0] 15 2 7 5" xfId="46410" xr:uid="{03B9F9B8-372E-4BA1-8921-D21CCF513FA4}"/>
    <cellStyle name="Millares [0] 15 2 8" xfId="5146" xr:uid="{16FF85CB-9515-4C71-B137-65D8804065C4}"/>
    <cellStyle name="Millares [0] 15 2 8 2" xfId="13412" xr:uid="{D33839CA-C56C-46FF-B84D-8593B955242B}"/>
    <cellStyle name="Millares [0] 15 2 8 2 2" xfId="34915" xr:uid="{3A5CD9C5-81B2-47CC-A66F-D2EDB36C45A4}"/>
    <cellStyle name="Millares [0] 15 2 8 3" xfId="20047" xr:uid="{66A6FA36-9168-43E4-AEBA-FDA5B969CC8F}"/>
    <cellStyle name="Millares [0] 15 2 8 3 2" xfId="41550" xr:uid="{BBCA23E2-D5F7-467C-879D-6246A6D7DD33}"/>
    <cellStyle name="Millares [0] 15 2 8 4" xfId="26652" xr:uid="{73D8717B-87A8-4FDC-BC16-2680DE573AC7}"/>
    <cellStyle name="Millares [0] 15 2 8 5" xfId="48155" xr:uid="{2B84A539-2ADD-4528-B4BD-2409F297F3E1}"/>
    <cellStyle name="Millares [0] 15 2 9" xfId="5540" xr:uid="{3C36308E-8944-4D77-A202-A4119F21A915}"/>
    <cellStyle name="Millares [0] 15 2 9 2" xfId="13806" xr:uid="{52F41615-751A-4023-8354-2DAF862A7119}"/>
    <cellStyle name="Millares [0] 15 2 9 2 2" xfId="35309" xr:uid="{6A2CB7F6-A9A5-48D1-A09D-AE1624DB4A45}"/>
    <cellStyle name="Millares [0] 15 2 9 3" xfId="20441" xr:uid="{00307618-E053-4B5D-8C39-0D7CB3E035EB}"/>
    <cellStyle name="Millares [0] 15 2 9 3 2" xfId="41944" xr:uid="{F663E6FD-4C0F-4AB5-B948-4DE757795F2B}"/>
    <cellStyle name="Millares [0] 15 2 9 4" xfId="27046" xr:uid="{56B4BD1F-A499-4CFB-9AE6-815425B57EBB}"/>
    <cellStyle name="Millares [0] 15 2 9 5" xfId="48549" xr:uid="{29AEDA50-57B5-4872-86A6-4132E7CAAE31}"/>
    <cellStyle name="Millares [0] 15 3" xfId="442" xr:uid="{A49756A4-6D07-4C36-B074-0E4DE8A2A67E}"/>
    <cellStyle name="Millares [0] 15 3 10" xfId="15345" xr:uid="{F56BDDC2-113C-41B7-8A89-C5A4290729A1}"/>
    <cellStyle name="Millares [0] 15 3 10 2" xfId="36848" xr:uid="{E137BF58-1D94-4174-89EE-AC7D7DDC05C4}"/>
    <cellStyle name="Millares [0] 15 3 11" xfId="21950" xr:uid="{A5CC1364-D06A-438C-9D70-1EB557E82EA4}"/>
    <cellStyle name="Millares [0] 15 3 12" xfId="43453" xr:uid="{681EFA3C-1B7D-4AF8-A98A-99CDE38A092D}"/>
    <cellStyle name="Millares [0] 15 3 2" xfId="1390" xr:uid="{E1AAFEC5-F18A-45B8-AD82-17D2B896139A}"/>
    <cellStyle name="Millares [0] 15 3 2 2" xfId="4219" xr:uid="{E92D9B04-CB07-49F1-A11C-34298108EAC7}"/>
    <cellStyle name="Millares [0] 15 3 2 2 2" xfId="12485" xr:uid="{397E9FF7-45B3-41B3-8CEE-4D60EFCFA75C}"/>
    <cellStyle name="Millares [0] 15 3 2 2 2 2" xfId="33988" xr:uid="{70BB8874-18DF-459D-ADC1-9D4ADA8FFBB7}"/>
    <cellStyle name="Millares [0] 15 3 2 2 3" xfId="19120" xr:uid="{5D646EDB-5F94-4CFF-BF19-498E5D229C2D}"/>
    <cellStyle name="Millares [0] 15 3 2 2 3 2" xfId="40623" xr:uid="{CBB37C94-8210-41AB-A937-16A6A704D484}"/>
    <cellStyle name="Millares [0] 15 3 2 2 4" xfId="25725" xr:uid="{DE91B49D-29AF-4947-B455-BF211ADD4238}"/>
    <cellStyle name="Millares [0] 15 3 2 2 5" xfId="47228" xr:uid="{493A6EED-46C6-4EFD-B760-6F5DCFE0185A}"/>
    <cellStyle name="Millares [0] 15 3 2 3" xfId="6358" xr:uid="{7B302DA4-05DD-4CAF-AB1B-2F99AC26A21A}"/>
    <cellStyle name="Millares [0] 15 3 2 3 2" xfId="14624" xr:uid="{4232CBD0-9BCB-4E34-B814-CE427102C1C6}"/>
    <cellStyle name="Millares [0] 15 3 2 3 2 2" xfId="36127" xr:uid="{2C1AA7F9-DE2D-4C57-9BE9-536A83F95B92}"/>
    <cellStyle name="Millares [0] 15 3 2 3 3" xfId="21259" xr:uid="{ABF98012-24B7-4F80-8955-58721F55FEDD}"/>
    <cellStyle name="Millares [0] 15 3 2 3 3 2" xfId="42762" xr:uid="{5F47FECC-89ED-437D-B58C-B3CAD3ADD93B}"/>
    <cellStyle name="Millares [0] 15 3 2 3 4" xfId="27864" xr:uid="{604FBDA7-45E6-4F4B-B2E2-28ED44125D76}"/>
    <cellStyle name="Millares [0] 15 3 2 3 5" xfId="49367" xr:uid="{5803474C-48C4-4CB7-94A5-F06BA80804E8}"/>
    <cellStyle name="Millares [0] 15 3 2 4" xfId="7999" xr:uid="{B3DEC054-5265-4C87-9536-7A021EFA20A5}"/>
    <cellStyle name="Millares [0] 15 3 2 4 2" xfId="29502" xr:uid="{7202B062-8A33-4164-B582-760D158E27DB}"/>
    <cellStyle name="Millares [0] 15 3 2 5" xfId="9656" xr:uid="{F09E2CD8-BFFF-49D7-9DB8-FCA7A39691CD}"/>
    <cellStyle name="Millares [0] 15 3 2 5 2" xfId="31159" xr:uid="{D0CD23E7-27B7-4A9C-AF40-EEC22E3007F2}"/>
    <cellStyle name="Millares [0] 15 3 2 6" xfId="16291" xr:uid="{BF804699-9EF4-466C-B286-A169260714BD}"/>
    <cellStyle name="Millares [0] 15 3 2 6 2" xfId="37794" xr:uid="{D3020263-487F-49F2-B844-866AEA32B8F7}"/>
    <cellStyle name="Millares [0] 15 3 2 7" xfId="22896" xr:uid="{9B5C95F7-ACDF-4EA2-8502-5C1CB5844D37}"/>
    <cellStyle name="Millares [0] 15 3 2 8" xfId="44399" xr:uid="{1BD8D600-3C9B-4395-9CEC-89FB7BD5855D}"/>
    <cellStyle name="Millares [0] 15 3 3" xfId="2077" xr:uid="{356596A4-2065-4F1D-BCCA-421C6C5CEEFD}"/>
    <cellStyle name="Millares [0] 15 3 3 2" xfId="10343" xr:uid="{0F35AFFD-B6DC-4F7A-9B20-12F7B3CFF69A}"/>
    <cellStyle name="Millares [0] 15 3 3 2 2" xfId="31846" xr:uid="{9ED2FC7D-ECCF-4C5E-A957-BBA1A0EDE000}"/>
    <cellStyle name="Millares [0] 15 3 3 3" xfId="16978" xr:uid="{292FC6AC-96A7-4D80-A611-09F95311A384}"/>
    <cellStyle name="Millares [0] 15 3 3 3 2" xfId="38481" xr:uid="{E41DA4C7-A97C-4C54-9C8B-116C3A9F1FE3}"/>
    <cellStyle name="Millares [0] 15 3 3 4" xfId="23583" xr:uid="{539C1786-4227-42EA-B96E-1A24A7550F84}"/>
    <cellStyle name="Millares [0] 15 3 3 5" xfId="45086" xr:uid="{9DD66B92-FE9F-4074-BB9E-23F14ACA1055}"/>
    <cellStyle name="Millares [0] 15 3 4" xfId="2874" xr:uid="{8223D7CE-452E-4B21-8817-3F224F93C478}"/>
    <cellStyle name="Millares [0] 15 3 4 2" xfId="11140" xr:uid="{9196578C-92AB-4713-9610-76041B2C4B1F}"/>
    <cellStyle name="Millares [0] 15 3 4 2 2" xfId="32643" xr:uid="{C76D844F-70D7-4DC6-BC15-71D088EAF194}"/>
    <cellStyle name="Millares [0] 15 3 4 3" xfId="17775" xr:uid="{0A6D23ED-E2A9-4A02-A84B-7852014EB383}"/>
    <cellStyle name="Millares [0] 15 3 4 3 2" xfId="39278" xr:uid="{6DC40332-2283-40FF-B0F7-0E6A32ED360B}"/>
    <cellStyle name="Millares [0] 15 3 4 4" xfId="24380" xr:uid="{E5FA3E1B-85F5-41F1-A188-4A5CE2BE6BE1}"/>
    <cellStyle name="Millares [0] 15 3 4 5" xfId="45883" xr:uid="{41E9F143-16A0-4768-837E-7806F89B3C67}"/>
    <cellStyle name="Millares [0] 15 3 5" xfId="3273" xr:uid="{D38BEA2F-73A3-4603-835B-7C22C0540FF9}"/>
    <cellStyle name="Millares [0] 15 3 5 2" xfId="11539" xr:uid="{82C47BC6-DCFD-48A4-8F6B-9E254DEC7901}"/>
    <cellStyle name="Millares [0] 15 3 5 2 2" xfId="33042" xr:uid="{E92A1FB0-D338-40F5-B366-94C25F7BF66A}"/>
    <cellStyle name="Millares [0] 15 3 5 3" xfId="18174" xr:uid="{F1213C1F-78BE-4435-98D9-14D5FE38194B}"/>
    <cellStyle name="Millares [0] 15 3 5 3 2" xfId="39677" xr:uid="{F3168CDA-28E3-46A7-889F-6D715290FA27}"/>
    <cellStyle name="Millares [0] 15 3 5 4" xfId="24779" xr:uid="{640EDECE-E5DD-4CA7-860B-EF8A1CD4C78F}"/>
    <cellStyle name="Millares [0] 15 3 5 5" xfId="46282" xr:uid="{5BD38E1C-5A51-405C-A32B-2431831EDAC2}"/>
    <cellStyle name="Millares [0] 15 3 6" xfId="5018" xr:uid="{020A8147-63B3-4FE0-B1E1-19DE7B5206D9}"/>
    <cellStyle name="Millares [0] 15 3 6 2" xfId="13284" xr:uid="{50827825-71C2-4BA7-BE83-F3190F8EE06D}"/>
    <cellStyle name="Millares [0] 15 3 6 2 2" xfId="34787" xr:uid="{5819FB83-36C9-4D2E-96CE-4FD210F6CF0D}"/>
    <cellStyle name="Millares [0] 15 3 6 3" xfId="19919" xr:uid="{C4F7B858-F7BC-4F72-A7BF-01CE4B901B2A}"/>
    <cellStyle name="Millares [0] 15 3 6 3 2" xfId="41422" xr:uid="{A20EBB7A-2D8F-47CD-AA81-77B46D73A0E9}"/>
    <cellStyle name="Millares [0] 15 3 6 4" xfId="26524" xr:uid="{A153AA4C-0DD9-4263-9855-353D32EB6D30}"/>
    <cellStyle name="Millares [0] 15 3 6 5" xfId="48027" xr:uid="{4A600712-74EF-4608-9A57-98DCD3906BED}"/>
    <cellStyle name="Millares [0] 15 3 7" xfId="5412" xr:uid="{2DE39DB4-FAC6-42BA-95F5-D0EF3449E44B}"/>
    <cellStyle name="Millares [0] 15 3 7 2" xfId="13678" xr:uid="{CAFCEBCC-8BF0-4499-8ACE-1930525F81E9}"/>
    <cellStyle name="Millares [0] 15 3 7 2 2" xfId="35181" xr:uid="{35456797-E8AF-40AA-A043-B383266FB318}"/>
    <cellStyle name="Millares [0] 15 3 7 3" xfId="20313" xr:uid="{B9DF16F7-2F96-4C6F-944F-7F28C320975E}"/>
    <cellStyle name="Millares [0] 15 3 7 3 2" xfId="41816" xr:uid="{0BAFF346-267D-4528-9E75-75C7ADA53D16}"/>
    <cellStyle name="Millares [0] 15 3 7 4" xfId="26918" xr:uid="{7836B87A-CB39-4E6E-98F0-B6D4318BC74C}"/>
    <cellStyle name="Millares [0] 15 3 7 5" xfId="48421" xr:uid="{E7493E96-4ABE-409A-B19C-DAC34ABAC121}"/>
    <cellStyle name="Millares [0] 15 3 8" xfId="7053" xr:uid="{1AF4048F-3D4E-406B-9CAE-875EA842EB33}"/>
    <cellStyle name="Millares [0] 15 3 8 2" xfId="28556" xr:uid="{3EF571F1-155D-4A10-9EB6-F350C5115DC5}"/>
    <cellStyle name="Millares [0] 15 3 9" xfId="8709" xr:uid="{9E03DCB4-0AEA-4725-B79C-FFB67B6BE941}"/>
    <cellStyle name="Millares [0] 15 3 9 2" xfId="30212" xr:uid="{5590CCFC-EF6A-49A8-BC5F-4D20E4B409AA}"/>
    <cellStyle name="Millares [0] 15 4" xfId="724" xr:uid="{6AB74859-CB3A-46D8-93AD-0B0FEF1DDCCA}"/>
    <cellStyle name="Millares [0] 15 4 10" xfId="43733" xr:uid="{4642DD8F-5C02-495F-9205-7A6C5EDFE098}"/>
    <cellStyle name="Millares [0] 15 4 2" xfId="1670" xr:uid="{2FE755E3-510B-4197-B327-42D6A53C89F3}"/>
    <cellStyle name="Millares [0] 15 4 2 2" xfId="4499" xr:uid="{ECB1680E-5CAE-45D2-A343-495623F472C5}"/>
    <cellStyle name="Millares [0] 15 4 2 2 2" xfId="12765" xr:uid="{E1CCA38D-0D96-4762-90EA-E268D497E9AE}"/>
    <cellStyle name="Millares [0] 15 4 2 2 2 2" xfId="34268" xr:uid="{4EAE61DC-F319-4C58-93EC-779A496D065C}"/>
    <cellStyle name="Millares [0] 15 4 2 2 3" xfId="19400" xr:uid="{43E20701-B399-4976-B11A-C9B64EADFE56}"/>
    <cellStyle name="Millares [0] 15 4 2 2 3 2" xfId="40903" xr:uid="{5F1B657E-0C06-4109-A4BD-BFC1BABCE78C}"/>
    <cellStyle name="Millares [0] 15 4 2 2 4" xfId="26005" xr:uid="{170FBCED-CE88-4AD3-80F9-91F66120A370}"/>
    <cellStyle name="Millares [0] 15 4 2 2 5" xfId="47508" xr:uid="{190C2D45-90F5-4F80-9302-4056633A8E25}"/>
    <cellStyle name="Millares [0] 15 4 2 3" xfId="6638" xr:uid="{9FEFEF3F-D584-403B-8847-05977DCC19E0}"/>
    <cellStyle name="Millares [0] 15 4 2 3 2" xfId="14904" xr:uid="{2D287249-858C-41AE-A92C-531045ED7257}"/>
    <cellStyle name="Millares [0] 15 4 2 3 2 2" xfId="36407" xr:uid="{394167BE-99ED-494A-AEE3-246CB19DB4EE}"/>
    <cellStyle name="Millares [0] 15 4 2 3 3" xfId="21539" xr:uid="{125D37C2-8F7E-4AD8-97E6-BD3CDFFF93A1}"/>
    <cellStyle name="Millares [0] 15 4 2 3 3 2" xfId="43042" xr:uid="{ACCC9AF4-754D-4CC2-8352-DE3C28422FDD}"/>
    <cellStyle name="Millares [0] 15 4 2 3 4" xfId="28144" xr:uid="{C4379A4B-9039-4710-A847-A9EEB7EBA426}"/>
    <cellStyle name="Millares [0] 15 4 2 3 5" xfId="49647" xr:uid="{B71435D0-BEDB-4B49-B923-AD216592DE59}"/>
    <cellStyle name="Millares [0] 15 4 2 4" xfId="8279" xr:uid="{FF88AC6B-A948-4171-B847-4CB9D1E2B922}"/>
    <cellStyle name="Millares [0] 15 4 2 4 2" xfId="29782" xr:uid="{2E65DF38-6C07-4250-84C2-AD90BC6A2ABE}"/>
    <cellStyle name="Millares [0] 15 4 2 5" xfId="9936" xr:uid="{1E8EAF49-D8B0-4C60-B787-0240BE5CECA6}"/>
    <cellStyle name="Millares [0] 15 4 2 5 2" xfId="31439" xr:uid="{DA1571B7-8535-469E-9A0F-6184229DC200}"/>
    <cellStyle name="Millares [0] 15 4 2 6" xfId="16571" xr:uid="{6135F5C3-51BD-4897-9D46-C0694B0D3F20}"/>
    <cellStyle name="Millares [0] 15 4 2 6 2" xfId="38074" xr:uid="{32FBCB9A-B246-4CF2-8FA8-E32D06425691}"/>
    <cellStyle name="Millares [0] 15 4 2 7" xfId="23176" xr:uid="{44AE9450-C3BD-4427-AC50-2820D87CD959}"/>
    <cellStyle name="Millares [0] 15 4 2 8" xfId="44679" xr:uid="{7A7CE5BF-38F9-43AF-BD53-6BE78F848C85}"/>
    <cellStyle name="Millares [0] 15 4 3" xfId="2357" xr:uid="{8597F175-87CC-40B9-A66C-C4B32A726328}"/>
    <cellStyle name="Millares [0] 15 4 3 2" xfId="10623" xr:uid="{5D961F40-F5DC-46B4-BC4C-E7DC0CE478CA}"/>
    <cellStyle name="Millares [0] 15 4 3 2 2" xfId="32126" xr:uid="{2687AF87-8972-4B62-AC40-E09DA7583CFC}"/>
    <cellStyle name="Millares [0] 15 4 3 3" xfId="17258" xr:uid="{239D33A8-A599-4568-A09F-9FED3757C07A}"/>
    <cellStyle name="Millares [0] 15 4 3 3 2" xfId="38761" xr:uid="{050B37DA-4EC3-4AD7-8C7E-2570C402FFA3}"/>
    <cellStyle name="Millares [0] 15 4 3 4" xfId="23863" xr:uid="{007E5D34-CF5E-4527-859F-7049574BB0D7}"/>
    <cellStyle name="Millares [0] 15 4 3 5" xfId="45366" xr:uid="{C4102D1A-CCEA-4C5E-82AC-8F00289986F7}"/>
    <cellStyle name="Millares [0] 15 4 4" xfId="3553" xr:uid="{E1F8686C-0CEF-4E35-ACD4-64B2DC722756}"/>
    <cellStyle name="Millares [0] 15 4 4 2" xfId="11819" xr:uid="{4B784BD8-B8D9-47C7-84BE-813C8FD1F96A}"/>
    <cellStyle name="Millares [0] 15 4 4 2 2" xfId="33322" xr:uid="{F53BC939-B468-4C94-B8C0-6B1AA92D79C9}"/>
    <cellStyle name="Millares [0] 15 4 4 3" xfId="18454" xr:uid="{E6946FE5-D835-418C-83BA-3AC54BA0B58C}"/>
    <cellStyle name="Millares [0] 15 4 4 3 2" xfId="39957" xr:uid="{6681B582-FD69-4736-B9E9-CFCBA6F138FC}"/>
    <cellStyle name="Millares [0] 15 4 4 4" xfId="25059" xr:uid="{553A3F66-52EE-44B3-99B5-BEDCBADA458C}"/>
    <cellStyle name="Millares [0] 15 4 4 5" xfId="46562" xr:uid="{474CF83D-3837-49B6-A52A-2ED94FF3B211}"/>
    <cellStyle name="Millares [0] 15 4 5" xfId="5692" xr:uid="{E6800A4C-5088-4F00-839F-031B41486306}"/>
    <cellStyle name="Millares [0] 15 4 5 2" xfId="13958" xr:uid="{0A8B4EF8-F7FB-415F-8A16-1C2D99FD7D1B}"/>
    <cellStyle name="Millares [0] 15 4 5 2 2" xfId="35461" xr:uid="{71B86DF1-2F36-4792-ACDE-352317B60511}"/>
    <cellStyle name="Millares [0] 15 4 5 3" xfId="20593" xr:uid="{A20908CA-FDBC-4A41-B74C-56C9CFC5CC47}"/>
    <cellStyle name="Millares [0] 15 4 5 3 2" xfId="42096" xr:uid="{B8EDDB00-3079-4B22-B02C-51DD319F2D97}"/>
    <cellStyle name="Millares [0] 15 4 5 4" xfId="27198" xr:uid="{B637D587-1593-4548-A197-8CDAA0043964}"/>
    <cellStyle name="Millares [0] 15 4 5 5" xfId="48701" xr:uid="{BBACCB31-4FE5-4BD6-ACE8-213BE1779AB4}"/>
    <cellStyle name="Millares [0] 15 4 6" xfId="7333" xr:uid="{7E9F93C3-6E23-415A-89C8-ED31D08144B8}"/>
    <cellStyle name="Millares [0] 15 4 6 2" xfId="28836" xr:uid="{B31938BE-7D45-4102-945A-2D37CB6EFAC4}"/>
    <cellStyle name="Millares [0] 15 4 7" xfId="8990" xr:uid="{1F1769DF-71AE-4924-AE8A-AA51B15F7674}"/>
    <cellStyle name="Millares [0] 15 4 7 2" xfId="30493" xr:uid="{1D092AFD-E9BB-4395-A370-03E597DD6042}"/>
    <cellStyle name="Millares [0] 15 4 8" xfId="15625" xr:uid="{696113C7-99A2-4130-B03D-C541EACD9DC6}"/>
    <cellStyle name="Millares [0] 15 4 8 2" xfId="37128" xr:uid="{84731C6C-8ABD-4844-8126-B757F5551732}"/>
    <cellStyle name="Millares [0] 15 4 9" xfId="22230" xr:uid="{6C966BD5-B310-4525-864F-07B86B590ADA}"/>
    <cellStyle name="Millares [0] 15 5" xfId="994" xr:uid="{3D7926AA-BD76-4F0C-BA63-1DB3C3184D89}"/>
    <cellStyle name="Millares [0] 15 5 2" xfId="3823" xr:uid="{EF0CA904-1A73-4F27-979D-040A4163CDB3}"/>
    <cellStyle name="Millares [0] 15 5 2 2" xfId="12089" xr:uid="{51693560-D4A8-426E-AA17-121EA64933AC}"/>
    <cellStyle name="Millares [0] 15 5 2 2 2" xfId="33592" xr:uid="{1A6384E2-BDE3-45CF-A217-D42737919F9B}"/>
    <cellStyle name="Millares [0] 15 5 2 3" xfId="18724" xr:uid="{9DB0CB4A-EBFA-4CFB-9E56-E2CBEC7B1C00}"/>
    <cellStyle name="Millares [0] 15 5 2 3 2" xfId="40227" xr:uid="{204501B8-9E12-4106-8ABD-B7D6E339F5E9}"/>
    <cellStyle name="Millares [0] 15 5 2 4" xfId="25329" xr:uid="{17761C1E-9C86-46E0-BEAC-B58767EC82AC}"/>
    <cellStyle name="Millares [0] 15 5 2 5" xfId="46832" xr:uid="{7DA495BE-1DD9-42D7-8F3A-B1666180E1C9}"/>
    <cellStyle name="Millares [0] 15 5 3" xfId="5962" xr:uid="{DAA47AE3-9FDC-481A-95AC-7D90E70D426F}"/>
    <cellStyle name="Millares [0] 15 5 3 2" xfId="14228" xr:uid="{B67CD298-98B5-4485-BC1A-14675789F661}"/>
    <cellStyle name="Millares [0] 15 5 3 2 2" xfId="35731" xr:uid="{9DC8A7C8-117C-4E20-B637-2321C5DCA78D}"/>
    <cellStyle name="Millares [0] 15 5 3 3" xfId="20863" xr:uid="{5B2614E3-3B8B-4A29-B516-E351DB804302}"/>
    <cellStyle name="Millares [0] 15 5 3 3 2" xfId="42366" xr:uid="{8C6762AB-1C9F-4068-BE5E-F5C2AE84D263}"/>
    <cellStyle name="Millares [0] 15 5 3 4" xfId="27468" xr:uid="{3D15576A-AE1D-40AD-98BB-B6BE37D5815F}"/>
    <cellStyle name="Millares [0] 15 5 3 5" xfId="48971" xr:uid="{FF978D3D-B89F-426C-ACDD-312A434E39D0}"/>
    <cellStyle name="Millares [0] 15 5 4" xfId="7603" xr:uid="{19363F82-6B0E-4038-BCA2-D5B06F8BB9B5}"/>
    <cellStyle name="Millares [0] 15 5 4 2" xfId="29106" xr:uid="{8828ADBB-6577-4C9B-AA0F-7A85807B7908}"/>
    <cellStyle name="Millares [0] 15 5 5" xfId="9260" xr:uid="{ADBFDC8E-FFF1-4034-8D48-66DA73B60F4D}"/>
    <cellStyle name="Millares [0] 15 5 5 2" xfId="30763" xr:uid="{01EA9B31-FB32-4D4A-8D81-379455A5A113}"/>
    <cellStyle name="Millares [0] 15 5 6" xfId="15895" xr:uid="{FF4C939C-97E2-4A91-9C4D-329BE1E11699}"/>
    <cellStyle name="Millares [0] 15 5 6 2" xfId="37398" xr:uid="{4BD4BE88-90B9-4191-AE89-C32ECE3045E9}"/>
    <cellStyle name="Millares [0] 15 5 7" xfId="22500" xr:uid="{E5C3B0D2-08F8-4AA7-87B9-3BA2BB5EE76D}"/>
    <cellStyle name="Millares [0] 15 5 8" xfId="44003" xr:uid="{CAB87AFB-9CBD-4EB7-A212-7927582E61ED}"/>
    <cellStyle name="Millares [0] 15 6" xfId="1255" xr:uid="{BB2CE455-9320-4726-9211-AA481F7FC31E}"/>
    <cellStyle name="Millares [0] 15 6 2" xfId="4084" xr:uid="{3FE3A16F-336A-4E83-A057-0959E927C9BD}"/>
    <cellStyle name="Millares [0] 15 6 2 2" xfId="12350" xr:uid="{309CA1F6-9D60-4A34-B1BA-1921892F4C21}"/>
    <cellStyle name="Millares [0] 15 6 2 2 2" xfId="33853" xr:uid="{034964FC-B40A-48A8-8596-F56369E38B18}"/>
    <cellStyle name="Millares [0] 15 6 2 3" xfId="18985" xr:uid="{B281B5BB-5B5F-46E2-8315-046BDA79ECEA}"/>
    <cellStyle name="Millares [0] 15 6 2 3 2" xfId="40488" xr:uid="{C8501459-E16A-4049-A113-C52C0266124A}"/>
    <cellStyle name="Millares [0] 15 6 2 4" xfId="25590" xr:uid="{5A2A61D4-459B-4954-A420-521FD8F6E352}"/>
    <cellStyle name="Millares [0] 15 6 2 5" xfId="47093" xr:uid="{62876E59-2CCD-441C-AF80-2A03BE99EDC0}"/>
    <cellStyle name="Millares [0] 15 6 3" xfId="6223" xr:uid="{32C375C0-31C4-4EF6-9413-48BA1FCA9867}"/>
    <cellStyle name="Millares [0] 15 6 3 2" xfId="14489" xr:uid="{639A0A19-86E9-4B40-ACDF-1F2EF6F3877B}"/>
    <cellStyle name="Millares [0] 15 6 3 2 2" xfId="35992" xr:uid="{F8A4E291-C982-47B1-B970-25C63084AD21}"/>
    <cellStyle name="Millares [0] 15 6 3 3" xfId="21124" xr:uid="{F3025229-3B38-4B8C-B4DA-D078229A847B}"/>
    <cellStyle name="Millares [0] 15 6 3 3 2" xfId="42627" xr:uid="{4B5ACD26-B30D-4756-AEF0-80A2764EB713}"/>
    <cellStyle name="Millares [0] 15 6 3 4" xfId="27729" xr:uid="{6BCDCD1D-57B8-455A-B6C1-1FFEC26CA3FA}"/>
    <cellStyle name="Millares [0] 15 6 3 5" xfId="49232" xr:uid="{5E7EDBE5-F179-4C73-B6B4-420384C4BAE6}"/>
    <cellStyle name="Millares [0] 15 6 4" xfId="7864" xr:uid="{19008FD2-9993-4DC8-8894-9DF0EA667A86}"/>
    <cellStyle name="Millares [0] 15 6 4 2" xfId="29367" xr:uid="{B1E17EC2-EFB3-4207-B567-1A35539BDF29}"/>
    <cellStyle name="Millares [0] 15 6 5" xfId="9521" xr:uid="{DB0DC17E-0866-4794-988B-479D47AFAA66}"/>
    <cellStyle name="Millares [0] 15 6 5 2" xfId="31024" xr:uid="{8CE5E42C-6970-4BA8-BDEB-E5CA80639B14}"/>
    <cellStyle name="Millares [0] 15 6 6" xfId="16156" xr:uid="{A915590F-9B4F-4491-9686-9705E49CF608}"/>
    <cellStyle name="Millares [0] 15 6 6 2" xfId="37659" xr:uid="{D19AB8D4-B04A-49E6-91A2-5D63B1EF7F3D}"/>
    <cellStyle name="Millares [0] 15 6 7" xfId="22761" xr:uid="{155BB922-392C-4691-9530-BF98CA084CB5}"/>
    <cellStyle name="Millares [0] 15 6 8" xfId="44264" xr:uid="{F53525A7-DC19-4A53-B1D5-862DFD46F425}"/>
    <cellStyle name="Millares [0] 15 7" xfId="1942" xr:uid="{ADB0A52D-8D49-47BC-908C-FF17B21C546B}"/>
    <cellStyle name="Millares [0] 15 7 2" xfId="10208" xr:uid="{48104AC0-090F-4C57-9DF4-288E2BE8CDED}"/>
    <cellStyle name="Millares [0] 15 7 2 2" xfId="31711" xr:uid="{E27EBD9E-1DDD-418F-9D5B-5FF409A58D2C}"/>
    <cellStyle name="Millares [0] 15 7 3" xfId="16843" xr:uid="{5F868181-12B9-4C09-90E1-8F18A75BE37E}"/>
    <cellStyle name="Millares [0] 15 7 3 2" xfId="38346" xr:uid="{1BC01751-29EF-482F-92DC-1B5316B611FB}"/>
    <cellStyle name="Millares [0] 15 7 4" xfId="23448" xr:uid="{4CDE58E6-BB49-46AA-A534-4D71FAD788E0}"/>
    <cellStyle name="Millares [0] 15 7 5" xfId="44951" xr:uid="{DCC212EC-2EA2-4654-BAF9-496D401F982E}"/>
    <cellStyle name="Millares [0] 15 8" xfId="2750" xr:uid="{93D8EEEA-841E-4D21-ABDC-2DB34A4BB0CB}"/>
    <cellStyle name="Millares [0] 15 8 2" xfId="11016" xr:uid="{2C216395-7D07-4899-A4FC-9A5955AA2A77}"/>
    <cellStyle name="Millares [0] 15 8 2 2" xfId="32519" xr:uid="{E4C492A7-4EA8-4FA6-813D-6DC180FD1628}"/>
    <cellStyle name="Millares [0] 15 8 3" xfId="17651" xr:uid="{2184562C-F048-45D0-B979-A05B1C0AD779}"/>
    <cellStyle name="Millares [0] 15 8 3 2" xfId="39154" xr:uid="{BC618747-5A14-445B-A2C9-E7D64E2C4B85}"/>
    <cellStyle name="Millares [0] 15 8 4" xfId="24256" xr:uid="{F8602DEA-CF08-46C9-9059-351452B4989E}"/>
    <cellStyle name="Millares [0] 15 8 5" xfId="45759" xr:uid="{42DF5B20-832D-43A1-BF7A-DCB48B7CF0F0}"/>
    <cellStyle name="Millares [0] 15 9" xfId="3138" xr:uid="{0F68B490-D0E6-49C9-99B6-1C4C1AA238C8}"/>
    <cellStyle name="Millares [0] 15 9 2" xfId="11404" xr:uid="{6DA023AA-A9CB-4327-BD5C-9E7AB604A293}"/>
    <cellStyle name="Millares [0] 15 9 2 2" xfId="32907" xr:uid="{22C5282C-46EB-4C3F-A569-12EBF3629494}"/>
    <cellStyle name="Millares [0] 15 9 3" xfId="18039" xr:uid="{5C57EB3C-03D8-443C-944A-67EE667600B1}"/>
    <cellStyle name="Millares [0] 15 9 3 2" xfId="39542" xr:uid="{91C6ACBE-3081-4D6E-81FC-B0419F28CC0C}"/>
    <cellStyle name="Millares [0] 15 9 4" xfId="24644" xr:uid="{88F3B560-AF6A-4107-A9A0-003829604111}"/>
    <cellStyle name="Millares [0] 15 9 5" xfId="46147" xr:uid="{E6661FFF-BAE8-4DA6-8301-2279439D8054}"/>
    <cellStyle name="Millares [0] 16" xfId="314" xr:uid="{4F269863-BC89-4D46-B01C-28EC96DC7306}"/>
    <cellStyle name="Millares [0] 16 10" xfId="15217" xr:uid="{8775B77A-7189-4708-B372-41EAC5C1F569}"/>
    <cellStyle name="Millares [0] 16 10 2" xfId="36720" xr:uid="{3D46F95F-455A-4DF0-9A8F-E726E5D26196}"/>
    <cellStyle name="Millares [0] 16 11" xfId="21822" xr:uid="{7C85E5FF-06DD-41E4-9662-BA53A22B915F}"/>
    <cellStyle name="Millares [0] 16 12" xfId="43325" xr:uid="{B72FFA31-FD26-4F60-A1E6-F968E5D3D9A6}"/>
    <cellStyle name="Millares [0] 16 2" xfId="1262" xr:uid="{5CF4B156-B5DB-45A7-8172-E5633A334BD0}"/>
    <cellStyle name="Millares [0] 16 2 2" xfId="4091" xr:uid="{0DE31E70-566D-4804-9400-9ABD01585F0C}"/>
    <cellStyle name="Millares [0] 16 2 2 2" xfId="12357" xr:uid="{521B38B2-A730-4ADC-B208-45B3DE3CE341}"/>
    <cellStyle name="Millares [0] 16 2 2 2 2" xfId="33860" xr:uid="{3AE8D5D3-6013-4E53-8DFA-55813731993C}"/>
    <cellStyle name="Millares [0] 16 2 2 3" xfId="18992" xr:uid="{3DF10015-6425-42FF-916E-50762E4C572D}"/>
    <cellStyle name="Millares [0] 16 2 2 3 2" xfId="40495" xr:uid="{EEF9F32A-7B2B-46AB-8B66-693FF9B236A2}"/>
    <cellStyle name="Millares [0] 16 2 2 4" xfId="25597" xr:uid="{4B2EE180-EF5C-4CF4-BAF7-505B1E7DDA19}"/>
    <cellStyle name="Millares [0] 16 2 2 5" xfId="47100" xr:uid="{4E4EDC4C-7F8F-46A7-ACBF-967B564BFE9C}"/>
    <cellStyle name="Millares [0] 16 2 3" xfId="6230" xr:uid="{3129B407-1EF4-4519-8017-989A54AB0A5D}"/>
    <cellStyle name="Millares [0] 16 2 3 2" xfId="14496" xr:uid="{D78556B7-6066-4112-B763-59F8E65BF0F8}"/>
    <cellStyle name="Millares [0] 16 2 3 2 2" xfId="35999" xr:uid="{1A500B37-F342-4499-AA3E-BA8888CE56D5}"/>
    <cellStyle name="Millares [0] 16 2 3 3" xfId="21131" xr:uid="{F6A254D4-C457-4D2A-AED3-DFFFE0CAC3CC}"/>
    <cellStyle name="Millares [0] 16 2 3 3 2" xfId="42634" xr:uid="{357B3BD2-67BF-48F8-9565-D2BB814A5740}"/>
    <cellStyle name="Millares [0] 16 2 3 4" xfId="27736" xr:uid="{AF81C54A-42C7-469C-8A8C-0EDA495B56BB}"/>
    <cellStyle name="Millares [0] 16 2 3 5" xfId="49239" xr:uid="{9F339FA8-3F6E-4137-B8C4-8E364CA2DBFA}"/>
    <cellStyle name="Millares [0] 16 2 4" xfId="7871" xr:uid="{0E069CA1-58D7-4DD1-B02B-F09B2C15D7B0}"/>
    <cellStyle name="Millares [0] 16 2 4 2" xfId="29374" xr:uid="{6B985BA6-8DCB-449F-915E-16CA1A0BB5A0}"/>
    <cellStyle name="Millares [0] 16 2 5" xfId="9528" xr:uid="{17381BC9-82D1-482E-9665-5BEABB31BC25}"/>
    <cellStyle name="Millares [0] 16 2 5 2" xfId="31031" xr:uid="{A4DAD5CF-AE21-4663-8DAA-C38073393144}"/>
    <cellStyle name="Millares [0] 16 2 6" xfId="16163" xr:uid="{0E6687FA-386D-42C8-8F8B-3DF929866B49}"/>
    <cellStyle name="Millares [0] 16 2 6 2" xfId="37666" xr:uid="{0C00E8A6-6CF0-4E26-AE17-41A159B1A57B}"/>
    <cellStyle name="Millares [0] 16 2 7" xfId="22768" xr:uid="{7377F4F2-ADA7-4BAC-8D3E-4FA3666F5908}"/>
    <cellStyle name="Millares [0] 16 2 8" xfId="44271" xr:uid="{5AC71081-E606-4440-B9D5-1CA5B583510A}"/>
    <cellStyle name="Millares [0] 16 3" xfId="1949" xr:uid="{BD607231-8585-4389-B0D2-1AF0E6091E6F}"/>
    <cellStyle name="Millares [0] 16 3 2" xfId="10215" xr:uid="{43BB553B-EADC-4B39-B5A0-E170B5675AEF}"/>
    <cellStyle name="Millares [0] 16 3 2 2" xfId="31718" xr:uid="{6BDA5DC3-20B5-49F5-B8AC-280C46E15996}"/>
    <cellStyle name="Millares [0] 16 3 3" xfId="16850" xr:uid="{E33890A0-7C29-4AB8-8495-AB230C38570B}"/>
    <cellStyle name="Millares [0] 16 3 3 2" xfId="38353" xr:uid="{88DDF724-C0A0-4E7C-9B42-B63045ECF024}"/>
    <cellStyle name="Millares [0] 16 3 4" xfId="23455" xr:uid="{D54F3452-EC5D-41D9-BE8D-CD84296C7223}"/>
    <cellStyle name="Millares [0] 16 3 5" xfId="44958" xr:uid="{9333267C-4500-4C5A-A13B-E8E5DA326F87}"/>
    <cellStyle name="Millares [0] 16 4" xfId="2629" xr:uid="{674DE5CB-49CF-4BFD-BDDC-717CE44DD3AC}"/>
    <cellStyle name="Millares [0] 16 4 2" xfId="10895" xr:uid="{B19DC6E8-438D-4D30-9D3F-B5B2FAF81875}"/>
    <cellStyle name="Millares [0] 16 4 2 2" xfId="32398" xr:uid="{0A0E1484-0E64-41AE-B6EC-180EC4C20086}"/>
    <cellStyle name="Millares [0] 16 4 3" xfId="17530" xr:uid="{BF75422C-30DD-4F54-81A4-7556A46BDB38}"/>
    <cellStyle name="Millares [0] 16 4 3 2" xfId="39033" xr:uid="{8EF6F0D2-DDD4-4A9B-BFD3-55DD65858AFE}"/>
    <cellStyle name="Millares [0] 16 4 4" xfId="24135" xr:uid="{53132314-5F4B-4560-A620-9C9FA1C0C563}"/>
    <cellStyle name="Millares [0] 16 4 5" xfId="45638" xr:uid="{F36CCD34-ED06-4D20-AEB9-5A2563DCA76F}"/>
    <cellStyle name="Millares [0] 16 5" xfId="3145" xr:uid="{B5DBEC89-14A0-4771-9B5A-0A0D8FED2517}"/>
    <cellStyle name="Millares [0] 16 5 2" xfId="11411" xr:uid="{E27A2A61-5F0E-458E-8285-0EAAA5E1FFBD}"/>
    <cellStyle name="Millares [0] 16 5 2 2" xfId="32914" xr:uid="{55D48028-EDB8-49F7-9EE7-C718B178680F}"/>
    <cellStyle name="Millares [0] 16 5 3" xfId="18046" xr:uid="{F2AC2083-FCAE-478F-BD0A-94259B534640}"/>
    <cellStyle name="Millares [0] 16 5 3 2" xfId="39549" xr:uid="{A122ABEA-279D-4455-92CB-E3ECAF28BC01}"/>
    <cellStyle name="Millares [0] 16 5 4" xfId="24651" xr:uid="{A0249B77-C7B7-4E0D-96A4-1BB5A6988F53}"/>
    <cellStyle name="Millares [0] 16 5 5" xfId="46154" xr:uid="{2EFCA285-DA71-41EB-8B6B-77F9AF732A76}"/>
    <cellStyle name="Millares [0] 16 6" xfId="4773" xr:uid="{BFA1E484-0962-4A67-9474-4F9BD77F89C4}"/>
    <cellStyle name="Millares [0] 16 6 2" xfId="13039" xr:uid="{6CFF882E-329C-4FDB-94E1-B76C2ADEF9DF}"/>
    <cellStyle name="Millares [0] 16 6 2 2" xfId="34542" xr:uid="{C36D26ED-41BA-4702-B3A6-68DE517B1B99}"/>
    <cellStyle name="Millares [0] 16 6 3" xfId="19674" xr:uid="{9FF95EDC-1856-4E78-BF65-20D5E0B26659}"/>
    <cellStyle name="Millares [0] 16 6 3 2" xfId="41177" xr:uid="{66528A90-C535-4AC0-A244-86F0F3CAA49F}"/>
    <cellStyle name="Millares [0] 16 6 4" xfId="26279" xr:uid="{EECD14C0-9690-4E3E-9DFD-9367AA0D9E5F}"/>
    <cellStyle name="Millares [0] 16 6 5" xfId="47782" xr:uid="{66550043-377A-49EB-A00E-FEB393CB5070}"/>
    <cellStyle name="Millares [0] 16 7" xfId="5284" xr:uid="{655239E8-46A6-44D7-9874-1EBBF28B7743}"/>
    <cellStyle name="Millares [0] 16 7 2" xfId="13550" xr:uid="{E1D343E8-2726-4A6E-AAD2-34AA5C79D0C4}"/>
    <cellStyle name="Millares [0] 16 7 2 2" xfId="35053" xr:uid="{A02D4217-1F82-4343-92D2-1F5C0361C73D}"/>
    <cellStyle name="Millares [0] 16 7 3" xfId="20185" xr:uid="{4AC8500F-71A4-4E8C-8DC8-B97911B35607}"/>
    <cellStyle name="Millares [0] 16 7 3 2" xfId="41688" xr:uid="{3CDB556D-A0E1-40BD-805B-CB62EB762AA5}"/>
    <cellStyle name="Millares [0] 16 7 4" xfId="26790" xr:uid="{E2F33A87-C9B9-414D-B1C2-F89A1C602C43}"/>
    <cellStyle name="Millares [0] 16 7 5" xfId="48293" xr:uid="{4363547A-D91D-4879-A811-513160A94AE2}"/>
    <cellStyle name="Millares [0] 16 8" xfId="6925" xr:uid="{1CA13BD4-81C7-4BCA-9D52-8D1141A2C222}"/>
    <cellStyle name="Millares [0] 16 8 2" xfId="28428" xr:uid="{0EFBED9C-52E5-49C8-BCE6-32E80093683C}"/>
    <cellStyle name="Millares [0] 16 9" xfId="8581" xr:uid="{6703324A-BDDD-4332-BDEE-BA4C17F189C2}"/>
    <cellStyle name="Millares [0] 16 9 2" xfId="30084" xr:uid="{6BBEF7E0-284D-43F5-BC32-DD74C41094AC}"/>
    <cellStyle name="Millares [0] 17" xfId="595" xr:uid="{86D9CAFC-4CDE-4AE7-86B0-14937FA6E134}"/>
    <cellStyle name="Millares [0] 17 10" xfId="15498" xr:uid="{46D20AB9-C0A1-4590-AD5F-D30B4AA02C7A}"/>
    <cellStyle name="Millares [0] 17 10 2" xfId="37001" xr:uid="{C95EAB4F-AAF9-4B43-801F-AEEF5E4AE152}"/>
    <cellStyle name="Millares [0] 17 11" xfId="22103" xr:uid="{7FB30C3E-3A89-41F6-9075-210F4431A1EC}"/>
    <cellStyle name="Millares [0] 17 12" xfId="43606" xr:uid="{E0CA0218-0917-48BC-85EB-434463ADDD53}"/>
    <cellStyle name="Millares [0] 17 2" xfId="1543" xr:uid="{BD714097-C969-4064-AAFB-D8CD0AF20999}"/>
    <cellStyle name="Millares [0] 17 2 2" xfId="4372" xr:uid="{AB0A7F05-AC56-4E10-B41F-97CFC4139B17}"/>
    <cellStyle name="Millares [0] 17 2 2 2" xfId="12638" xr:uid="{A8FEF8E1-D6E3-4F0B-82D8-E98764FCD40B}"/>
    <cellStyle name="Millares [0] 17 2 2 2 2" xfId="34141" xr:uid="{48D1FEDB-F585-419E-B7EF-DDE9CDCA5DAD}"/>
    <cellStyle name="Millares [0] 17 2 2 3" xfId="19273" xr:uid="{94CECFE9-FE59-47A5-B087-C5C2DEA86F3C}"/>
    <cellStyle name="Millares [0] 17 2 2 3 2" xfId="40776" xr:uid="{6C9282E8-ABAC-4B60-BD07-1E2CA18063D1}"/>
    <cellStyle name="Millares [0] 17 2 2 4" xfId="25878" xr:uid="{E3932198-0F0E-4728-A494-7F3ADBAB5554}"/>
    <cellStyle name="Millares [0] 17 2 2 5" xfId="47381" xr:uid="{A85E227D-94A9-4596-929F-070FC0B489B4}"/>
    <cellStyle name="Millares [0] 17 2 3" xfId="6511" xr:uid="{965AD7C2-008D-4774-9A79-580AC2390942}"/>
    <cellStyle name="Millares [0] 17 2 3 2" xfId="14777" xr:uid="{C9599F51-7D7B-4D27-B3C8-383ACCD90A79}"/>
    <cellStyle name="Millares [0] 17 2 3 2 2" xfId="36280" xr:uid="{FE5D978D-5391-4C02-99A1-16D54ADE2664}"/>
    <cellStyle name="Millares [0] 17 2 3 3" xfId="21412" xr:uid="{F5A0C13E-CD09-4E60-A069-B1E3F531B5DA}"/>
    <cellStyle name="Millares [0] 17 2 3 3 2" xfId="42915" xr:uid="{2408FD26-1BD9-4B45-B5B9-0E6ED9570579}"/>
    <cellStyle name="Millares [0] 17 2 3 4" xfId="28017" xr:uid="{C8044284-AB79-4ADD-93E4-5076CB810CEA}"/>
    <cellStyle name="Millares [0] 17 2 3 5" xfId="49520" xr:uid="{85BA9BBF-B8C6-4E3D-860D-CF9F8E9AFDF1}"/>
    <cellStyle name="Millares [0] 17 2 4" xfId="8152" xr:uid="{46543224-0D6D-4BB4-BDA1-C62F7ABADBDA}"/>
    <cellStyle name="Millares [0] 17 2 4 2" xfId="29655" xr:uid="{621080C5-EE19-4B2A-AB77-E203AB821153}"/>
    <cellStyle name="Millares [0] 17 2 5" xfId="9809" xr:uid="{B9738761-63BE-4C9B-92F9-F27CD6E160C2}"/>
    <cellStyle name="Millares [0] 17 2 5 2" xfId="31312" xr:uid="{C7023C57-8592-4A9C-9DD0-DE93574ACE6D}"/>
    <cellStyle name="Millares [0] 17 2 6" xfId="16444" xr:uid="{5E3C110D-0216-447F-8335-CB4DB00C1069}"/>
    <cellStyle name="Millares [0] 17 2 6 2" xfId="37947" xr:uid="{14BEC9F0-6FE1-49A6-B252-5EEA149A5C6F}"/>
    <cellStyle name="Millares [0] 17 2 7" xfId="23049" xr:uid="{5D25D777-5AEB-4B2C-8942-D1E159228BAD}"/>
    <cellStyle name="Millares [0] 17 2 8" xfId="44552" xr:uid="{25AF0297-1B1B-4D19-B9FB-597643FCF9D3}"/>
    <cellStyle name="Millares [0] 17 3" xfId="2230" xr:uid="{34CF3766-F0CF-48A9-9B1B-744D0DE5A121}"/>
    <cellStyle name="Millares [0] 17 3 2" xfId="10496" xr:uid="{D11D90B3-4F36-4475-ABE7-3FF68597AE01}"/>
    <cellStyle name="Millares [0] 17 3 2 2" xfId="31999" xr:uid="{45300DFE-49E6-416D-9199-120ACBAAA64B}"/>
    <cellStyle name="Millares [0] 17 3 3" xfId="17131" xr:uid="{38197814-C03C-42CF-834B-57C713E0E7C6}"/>
    <cellStyle name="Millares [0] 17 3 3 2" xfId="38634" xr:uid="{7A3B0301-95FE-4175-90A5-43D67BF37ED4}"/>
    <cellStyle name="Millares [0] 17 3 4" xfId="23736" xr:uid="{5ADDA913-BB8B-45A1-9EA2-7F84A367C6C6}"/>
    <cellStyle name="Millares [0] 17 3 5" xfId="45239" xr:uid="{0D6A8F2C-B286-4B41-B731-7DA7ECA0D997}"/>
    <cellStyle name="Millares [0] 17 4" xfId="2753" xr:uid="{D04FEA32-E0D6-4832-B232-73CD561BD7A0}"/>
    <cellStyle name="Millares [0] 17 4 2" xfId="11019" xr:uid="{6B11B975-2570-400C-9760-D08FD366AE84}"/>
    <cellStyle name="Millares [0] 17 4 2 2" xfId="32522" xr:uid="{E5B7F23E-18C4-4FB3-90C5-3023A0AC2CE0}"/>
    <cellStyle name="Millares [0] 17 4 3" xfId="17654" xr:uid="{6E0380FC-F58C-4673-967C-3ED247A15640}"/>
    <cellStyle name="Millares [0] 17 4 3 2" xfId="39157" xr:uid="{A389E4F0-63DC-45E4-8467-7E28529A345B}"/>
    <cellStyle name="Millares [0] 17 4 4" xfId="24259" xr:uid="{BE06864A-6541-4767-91C8-691E062DE0F6}"/>
    <cellStyle name="Millares [0] 17 4 5" xfId="45762" xr:uid="{099BD5A2-4946-4FED-A817-349B2963F186}"/>
    <cellStyle name="Millares [0] 17 5" xfId="3426" xr:uid="{ACEA9DE4-E139-450E-A734-CA2757563101}"/>
    <cellStyle name="Millares [0] 17 5 2" xfId="11692" xr:uid="{12E6C47E-9323-4097-AC82-0743E1189F0E}"/>
    <cellStyle name="Millares [0] 17 5 2 2" xfId="33195" xr:uid="{2FAE5F03-7F70-46C6-A8D6-4DE9FF331FAA}"/>
    <cellStyle name="Millares [0] 17 5 3" xfId="18327" xr:uid="{A45B9BEC-2217-4C30-A95B-0626E838FDBC}"/>
    <cellStyle name="Millares [0] 17 5 3 2" xfId="39830" xr:uid="{C59D7833-7ECA-406E-B681-34171C38B09A}"/>
    <cellStyle name="Millares [0] 17 5 4" xfId="24932" xr:uid="{5D4F7CE8-7AA7-4AAF-B098-278E76D4D5E8}"/>
    <cellStyle name="Millares [0] 17 5 5" xfId="46435" xr:uid="{90D9C063-8C74-4F68-B99C-5CA26621BFBC}"/>
    <cellStyle name="Millares [0] 17 6" xfId="4897" xr:uid="{209227A9-FCC6-4CCF-B3EA-608ED4EEFEEB}"/>
    <cellStyle name="Millares [0] 17 6 2" xfId="13163" xr:uid="{7D1C7991-6478-4B41-B78C-2615088E78C4}"/>
    <cellStyle name="Millares [0] 17 6 2 2" xfId="34666" xr:uid="{0F2E665F-9401-4E63-943E-051C585CD8D4}"/>
    <cellStyle name="Millares [0] 17 6 3" xfId="19798" xr:uid="{21E3DA5A-EF31-4F3A-94B7-90D79F081557}"/>
    <cellStyle name="Millares [0] 17 6 3 2" xfId="41301" xr:uid="{107EF66D-8716-46E0-9216-568B57DBA13C}"/>
    <cellStyle name="Millares [0] 17 6 4" xfId="26403" xr:uid="{E99DFE49-E23C-4EF3-A9F6-236B7799B94C}"/>
    <cellStyle name="Millares [0] 17 6 5" xfId="47906" xr:uid="{495AE697-676B-46F7-8620-6F06A0B2DD00}"/>
    <cellStyle name="Millares [0] 17 7" xfId="5565" xr:uid="{A92EF6CB-3CA3-487B-8DEE-0912A1A43319}"/>
    <cellStyle name="Millares [0] 17 7 2" xfId="13831" xr:uid="{FAA22827-806F-4150-98EA-2BCFEC7E7B58}"/>
    <cellStyle name="Millares [0] 17 7 2 2" xfId="35334" xr:uid="{B596A8E8-C098-4801-9AA3-22F21F74EA57}"/>
    <cellStyle name="Millares [0] 17 7 3" xfId="20466" xr:uid="{62A6CF76-CD07-4E99-AF33-5582B54DE373}"/>
    <cellStyle name="Millares [0] 17 7 3 2" xfId="41969" xr:uid="{E30E359F-E8F2-43B9-8A70-90CA24751F2E}"/>
    <cellStyle name="Millares [0] 17 7 4" xfId="27071" xr:uid="{03C0F731-E188-4A7E-8C11-858CC9523939}"/>
    <cellStyle name="Millares [0] 17 7 5" xfId="48574" xr:uid="{C3A223E9-71DC-44F5-B137-DCCC5A8F7654}"/>
    <cellStyle name="Millares [0] 17 8" xfId="7206" xr:uid="{26D0E874-62FC-47FF-B24A-12EBC8BB6DFC}"/>
    <cellStyle name="Millares [0] 17 8 2" xfId="28709" xr:uid="{ECDFD38E-2C66-4D5D-BA0D-CD7A712C757B}"/>
    <cellStyle name="Millares [0] 17 9" xfId="8862" xr:uid="{35721058-F732-473B-992C-4C20D6E4A1E6}"/>
    <cellStyle name="Millares [0] 17 9 2" xfId="30365" xr:uid="{5CECC6EF-28FF-48CA-B56D-294581D8E0B2}"/>
    <cellStyle name="Millares [0] 18" xfId="598" xr:uid="{CCD8FC0F-E2F4-4140-8C62-3F580CD65171}"/>
    <cellStyle name="Millares [0] 18 10" xfId="43609" xr:uid="{74B42EAD-7018-4B00-91CD-6CCAC0702450}"/>
    <cellStyle name="Millares [0] 18 2" xfId="1546" xr:uid="{D818B5D7-80FD-4234-92AB-A3DA767FE38F}"/>
    <cellStyle name="Millares [0] 18 2 2" xfId="4375" xr:uid="{33F346BC-B8D2-4440-9E01-150A7118F063}"/>
    <cellStyle name="Millares [0] 18 2 2 2" xfId="12641" xr:uid="{551395A2-A38C-4120-8C04-754CE89459AA}"/>
    <cellStyle name="Millares [0] 18 2 2 2 2" xfId="34144" xr:uid="{804FC741-91C8-4802-AF7E-47D9ECB78F4E}"/>
    <cellStyle name="Millares [0] 18 2 2 3" xfId="19276" xr:uid="{E4E4169E-4C37-49C3-8042-64A22013761B}"/>
    <cellStyle name="Millares [0] 18 2 2 3 2" xfId="40779" xr:uid="{60FA9667-2E8D-43BA-93A1-3C6BD2661D6A}"/>
    <cellStyle name="Millares [0] 18 2 2 4" xfId="25881" xr:uid="{A9B44F74-915B-4E74-91CD-2BFBC2910243}"/>
    <cellStyle name="Millares [0] 18 2 2 5" xfId="47384" xr:uid="{471631BE-6BB2-455D-9672-598748F1681B}"/>
    <cellStyle name="Millares [0] 18 2 3" xfId="6514" xr:uid="{B967BAF5-4883-42B0-8DBA-9ED17ABAA265}"/>
    <cellStyle name="Millares [0] 18 2 3 2" xfId="14780" xr:uid="{BCE0F8A9-68F3-4CC7-8FCB-3263F9CD96BC}"/>
    <cellStyle name="Millares [0] 18 2 3 2 2" xfId="36283" xr:uid="{FFE20FD3-31D8-4CCC-8869-2CD86BE88C37}"/>
    <cellStyle name="Millares [0] 18 2 3 3" xfId="21415" xr:uid="{DDC0A3ED-FBFC-43EA-90FB-99410DC5841D}"/>
    <cellStyle name="Millares [0] 18 2 3 3 2" xfId="42918" xr:uid="{07748FAB-C2D2-4164-BC1F-D5E16C06C272}"/>
    <cellStyle name="Millares [0] 18 2 3 4" xfId="28020" xr:uid="{DE3BD0BC-36BD-4C58-B6EB-818AE50DA2E6}"/>
    <cellStyle name="Millares [0] 18 2 3 5" xfId="49523" xr:uid="{53DFC464-F485-48D5-A684-431F7EC6D480}"/>
    <cellStyle name="Millares [0] 18 2 4" xfId="8155" xr:uid="{8AA4F679-3240-4A15-B1D9-CAAA2C9FBCA1}"/>
    <cellStyle name="Millares [0] 18 2 4 2" xfId="29658" xr:uid="{04C5AAC3-EBAF-4E5A-9804-3DB53640E217}"/>
    <cellStyle name="Millares [0] 18 2 5" xfId="9812" xr:uid="{D3175261-5E2E-4671-BB8A-2FAFC33B4AFA}"/>
    <cellStyle name="Millares [0] 18 2 5 2" xfId="31315" xr:uid="{A6145F07-3EB5-4509-9131-EC1761FCBCA7}"/>
    <cellStyle name="Millares [0] 18 2 6" xfId="16447" xr:uid="{E996FEB9-44F9-4530-8B54-2FF4AB7A125C}"/>
    <cellStyle name="Millares [0] 18 2 6 2" xfId="37950" xr:uid="{056A9CC8-BFED-4EE8-B622-54B14A5A6AE7}"/>
    <cellStyle name="Millares [0] 18 2 7" xfId="23052" xr:uid="{96362216-D802-4070-8CD2-51687B04F82E}"/>
    <cellStyle name="Millares [0] 18 2 8" xfId="44555" xr:uid="{27F81210-555F-4185-9A37-209F5248EC3B}"/>
    <cellStyle name="Millares [0] 18 3" xfId="2233" xr:uid="{31CB76C1-5A18-4248-9AD6-0CF2428F9E3D}"/>
    <cellStyle name="Millares [0] 18 3 2" xfId="10499" xr:uid="{DFFF41DB-1621-4885-BA41-BEA9931C4AE3}"/>
    <cellStyle name="Millares [0] 18 3 2 2" xfId="32002" xr:uid="{AA695367-1302-4B8A-8B93-82D10A370E31}"/>
    <cellStyle name="Millares [0] 18 3 3" xfId="17134" xr:uid="{B2E52C2B-CD79-43A6-9190-D37797D34FEE}"/>
    <cellStyle name="Millares [0] 18 3 3 2" xfId="38637" xr:uid="{D2DDDEE0-90CB-4D16-930F-9C2936D4EB02}"/>
    <cellStyle name="Millares [0] 18 3 4" xfId="23739" xr:uid="{873C75DD-44BE-4D2D-A815-D82C6364E2A3}"/>
    <cellStyle name="Millares [0] 18 3 5" xfId="45242" xr:uid="{62F34171-7EDB-432D-85D7-149FC4260222}"/>
    <cellStyle name="Millares [0] 18 4" xfId="3429" xr:uid="{5F37B346-36F8-499B-A915-884813841D98}"/>
    <cellStyle name="Millares [0] 18 4 2" xfId="11695" xr:uid="{54306451-B4B2-4C1D-AFAE-8D456B255CF7}"/>
    <cellStyle name="Millares [0] 18 4 2 2" xfId="33198" xr:uid="{79AD5C02-3F9B-458E-8EEA-583009DEE018}"/>
    <cellStyle name="Millares [0] 18 4 3" xfId="18330" xr:uid="{69D6C33F-30B0-4A1B-B110-8C74D023F88D}"/>
    <cellStyle name="Millares [0] 18 4 3 2" xfId="39833" xr:uid="{287C45FD-2645-4EFB-93F7-E3BF71500D9A}"/>
    <cellStyle name="Millares [0] 18 4 4" xfId="24935" xr:uid="{B3141362-2931-41C1-8ECF-79CE4B2AA81F}"/>
    <cellStyle name="Millares [0] 18 4 5" xfId="46438" xr:uid="{B631B44F-5FD1-4FFE-91D8-69641F3188A4}"/>
    <cellStyle name="Millares [0] 18 5" xfId="5568" xr:uid="{EE95B37A-9163-40F9-9C69-544E9284952D}"/>
    <cellStyle name="Millares [0] 18 5 2" xfId="13834" xr:uid="{650AB04F-CF90-4202-9F1A-0EC7999025B7}"/>
    <cellStyle name="Millares [0] 18 5 2 2" xfId="35337" xr:uid="{E8D7A3B4-64B3-4367-92A4-6A4C38A6FDA3}"/>
    <cellStyle name="Millares [0] 18 5 3" xfId="20469" xr:uid="{E5453117-708E-4A89-8144-95D9A859F5F9}"/>
    <cellStyle name="Millares [0] 18 5 3 2" xfId="41972" xr:uid="{ACEF3EA2-78F6-4BCD-BD25-3B71846C9D81}"/>
    <cellStyle name="Millares [0] 18 5 4" xfId="27074" xr:uid="{90B0CDB9-9827-4CB3-9B57-07359730FD24}"/>
    <cellStyle name="Millares [0] 18 5 5" xfId="48577" xr:uid="{37AAFC18-1312-43DD-B22C-A89A06AB3E86}"/>
    <cellStyle name="Millares [0] 18 6" xfId="7209" xr:uid="{E7A17FB4-C0AB-4427-9BB7-E65CC883EC15}"/>
    <cellStyle name="Millares [0] 18 6 2" xfId="28712" xr:uid="{D1DEAF47-9C5B-4113-BA06-C13275623B21}"/>
    <cellStyle name="Millares [0] 18 7" xfId="8865" xr:uid="{FA7E96B0-2116-4554-8174-85E3B9E2EF85}"/>
    <cellStyle name="Millares [0] 18 7 2" xfId="30368" xr:uid="{0AB5D4F4-7748-4A1A-A61A-4BBF6E37F4DC}"/>
    <cellStyle name="Millares [0] 18 8" xfId="15501" xr:uid="{90888C1D-481E-4A84-8EC4-C0E25204ED38}"/>
    <cellStyle name="Millares [0] 18 8 2" xfId="37004" xr:uid="{93E59DDD-E06E-4122-99AF-3B44998DDA4B}"/>
    <cellStyle name="Millares [0] 18 9" xfId="22106" xr:uid="{8B9177FE-F90D-4949-A4F8-805CEAC98C95}"/>
    <cellStyle name="Millares [0] 19" xfId="601" xr:uid="{D5476CD3-2497-4BA1-8867-84E65470AC81}"/>
    <cellStyle name="Millares [0] 19 10" xfId="43610" xr:uid="{26A1FBF1-1A84-40AB-96F1-5CFC188FAE58}"/>
    <cellStyle name="Millares [0] 19 2" xfId="1547" xr:uid="{4CFB9065-B870-4839-97A3-ACDC126703C7}"/>
    <cellStyle name="Millares [0] 19 2 2" xfId="4376" xr:uid="{AA8171BE-D8E9-4ADF-A0B3-537715D4A9BF}"/>
    <cellStyle name="Millares [0] 19 2 2 2" xfId="12642" xr:uid="{5BCE7D57-24F8-423E-B139-60D14A90F205}"/>
    <cellStyle name="Millares [0] 19 2 2 2 2" xfId="34145" xr:uid="{3CCCBF2C-366F-4BB3-94B5-211170DDDB52}"/>
    <cellStyle name="Millares [0] 19 2 2 3" xfId="19277" xr:uid="{25A80089-41C6-47CA-9053-BE11F935E72E}"/>
    <cellStyle name="Millares [0] 19 2 2 3 2" xfId="40780" xr:uid="{DA32CB06-B2F1-49D6-AA15-60FF5DCAC2C9}"/>
    <cellStyle name="Millares [0] 19 2 2 4" xfId="25882" xr:uid="{A88163AF-4D7C-4EFC-AB30-84E258A13DFA}"/>
    <cellStyle name="Millares [0] 19 2 2 5" xfId="47385" xr:uid="{0D4FD1A5-BDB4-4DA6-8413-B9AD9121A12D}"/>
    <cellStyle name="Millares [0] 19 2 3" xfId="6515" xr:uid="{97CB5B4D-1131-48DC-9F70-BB77D8E3298A}"/>
    <cellStyle name="Millares [0] 19 2 3 2" xfId="14781" xr:uid="{35CE525D-1F67-4374-97E3-39C10E7E0391}"/>
    <cellStyle name="Millares [0] 19 2 3 2 2" xfId="36284" xr:uid="{FC9CC2E4-5619-4B18-B4B9-273D8542809D}"/>
    <cellStyle name="Millares [0] 19 2 3 3" xfId="21416" xr:uid="{A34FA2AE-AFE3-481F-A0EE-7D5955C34375}"/>
    <cellStyle name="Millares [0] 19 2 3 3 2" xfId="42919" xr:uid="{C4FD05CB-C145-4617-A51B-4223403FB231}"/>
    <cellStyle name="Millares [0] 19 2 3 4" xfId="28021" xr:uid="{1EF37C5D-E8C3-4B04-A318-FEA002536219}"/>
    <cellStyle name="Millares [0] 19 2 3 5" xfId="49524" xr:uid="{072BCE43-C7A7-4DEC-8FE5-FAF5BC3B19D6}"/>
    <cellStyle name="Millares [0] 19 2 4" xfId="8156" xr:uid="{F25B431F-1555-45A8-B602-CD10D3CDD4D6}"/>
    <cellStyle name="Millares [0] 19 2 4 2" xfId="29659" xr:uid="{CF379D8F-DC3C-42FF-9D64-92B4609C8B9A}"/>
    <cellStyle name="Millares [0] 19 2 5" xfId="9813" xr:uid="{4222CA4A-BFA0-477C-9C26-AEB8D375AD16}"/>
    <cellStyle name="Millares [0] 19 2 5 2" xfId="31316" xr:uid="{15D3261A-519F-461D-98B7-DBF7F32103D7}"/>
    <cellStyle name="Millares [0] 19 2 6" xfId="16448" xr:uid="{BBE34838-B5DC-4791-BBA9-03432E391225}"/>
    <cellStyle name="Millares [0] 19 2 6 2" xfId="37951" xr:uid="{92F4FBF9-179A-45C6-AEA6-33366FB81132}"/>
    <cellStyle name="Millares [0] 19 2 7" xfId="23053" xr:uid="{16176D9F-9B47-4BDB-A3EF-F2F423BC902C}"/>
    <cellStyle name="Millares [0] 19 2 8" xfId="44556" xr:uid="{4A40EE8A-36EB-48D3-B174-07A35702E74A}"/>
    <cellStyle name="Millares [0] 19 3" xfId="2234" xr:uid="{0ECEF88A-4BC0-4034-8098-0DFF4ED69EC7}"/>
    <cellStyle name="Millares [0] 19 3 2" xfId="10500" xr:uid="{61B01ED8-9CBE-4A73-BDE6-2EE149A079AA}"/>
    <cellStyle name="Millares [0] 19 3 2 2" xfId="32003" xr:uid="{6151096C-FD0F-48BC-A033-EF3EC1E540D4}"/>
    <cellStyle name="Millares [0] 19 3 3" xfId="17135" xr:uid="{A02E91C5-83CD-4BED-9360-981E1F78AF82}"/>
    <cellStyle name="Millares [0] 19 3 3 2" xfId="38638" xr:uid="{04163AAB-9C05-44EA-B533-81E62D872B89}"/>
    <cellStyle name="Millares [0] 19 3 4" xfId="23740" xr:uid="{F955ECA8-E9B3-4BA6-977C-8EB05371DA76}"/>
    <cellStyle name="Millares [0] 19 3 5" xfId="45243" xr:uid="{AF11948E-0F3F-406A-BCDA-9EE070164D12}"/>
    <cellStyle name="Millares [0] 19 4" xfId="3430" xr:uid="{89B68962-0424-4FB9-8D0C-0F397787EEF5}"/>
    <cellStyle name="Millares [0] 19 4 2" xfId="11696" xr:uid="{778A1787-1D57-4FED-8CC3-D159C7EF265B}"/>
    <cellStyle name="Millares [0] 19 4 2 2" xfId="33199" xr:uid="{7EE8A505-E5C7-43B1-93BD-1CF7B9AD3E4E}"/>
    <cellStyle name="Millares [0] 19 4 3" xfId="18331" xr:uid="{13C4974A-C896-40E8-87DF-F221D0B3ADA8}"/>
    <cellStyle name="Millares [0] 19 4 3 2" xfId="39834" xr:uid="{A8222372-23F3-4BDE-A876-F266753EBFA7}"/>
    <cellStyle name="Millares [0] 19 4 4" xfId="24936" xr:uid="{77E8C7DB-9EA7-4ECE-871D-14792F642D7B}"/>
    <cellStyle name="Millares [0] 19 4 5" xfId="46439" xr:uid="{C08DBFF9-391F-42AB-9719-7FEBD18363A6}"/>
    <cellStyle name="Millares [0] 19 5" xfId="5569" xr:uid="{4FBE558A-F32F-4E3E-9C28-845DB67E299A}"/>
    <cellStyle name="Millares [0] 19 5 2" xfId="13835" xr:uid="{5462F8CA-0FE3-4464-911F-D5C10FC6621E}"/>
    <cellStyle name="Millares [0] 19 5 2 2" xfId="35338" xr:uid="{D9C6FDEA-9E6E-4928-AA71-5639E071DD7A}"/>
    <cellStyle name="Millares [0] 19 5 3" xfId="20470" xr:uid="{19C7D355-51FE-4FB6-91DE-AC4DB760B6E9}"/>
    <cellStyle name="Millares [0] 19 5 3 2" xfId="41973" xr:uid="{271EB3D2-FADD-4A94-BA13-9D6A6F9C8EB7}"/>
    <cellStyle name="Millares [0] 19 5 4" xfId="27075" xr:uid="{7326E264-C804-42D7-99A2-F70715299F17}"/>
    <cellStyle name="Millares [0] 19 5 5" xfId="48578" xr:uid="{F22F8685-3E11-46E0-8CCB-3656ABD811E7}"/>
    <cellStyle name="Millares [0] 19 6" xfId="7210" xr:uid="{5EC3FFD0-9C53-46C2-BA01-D36483DDC9D4}"/>
    <cellStyle name="Millares [0] 19 6 2" xfId="28713" xr:uid="{0A32F6C3-5607-409A-9DA5-74D8AA5BF884}"/>
    <cellStyle name="Millares [0] 19 7" xfId="8867" xr:uid="{3F0E51FE-836C-4D06-8F5B-CF9A08F760D8}"/>
    <cellStyle name="Millares [0] 19 7 2" xfId="30370" xr:uid="{5F2F6029-69B0-4EF9-92FC-79898BBB5148}"/>
    <cellStyle name="Millares [0] 19 8" xfId="15502" xr:uid="{769F2040-CD06-439B-B73A-C0A20D823A08}"/>
    <cellStyle name="Millares [0] 19 8 2" xfId="37005" xr:uid="{C3EE9FD7-2F47-40E1-85E0-7D008BEBF1C4}"/>
    <cellStyle name="Millares [0] 19 9" xfId="22107" xr:uid="{41931349-3953-4A89-BCEB-DE322977E12C}"/>
    <cellStyle name="Millares [0] 2" xfId="101" xr:uid="{9C6DD605-A1B7-434B-938E-0D89D763012E}"/>
    <cellStyle name="Millares [0] 2 2" xfId="251" xr:uid="{C53CF60A-B8B4-4B51-BFC2-519287DF80B5}"/>
    <cellStyle name="Millares [0] 2 2 10" xfId="3130" xr:uid="{ABA465AB-A9A6-460E-911B-9E26B4EA7D06}"/>
    <cellStyle name="Millares [0] 2 2 10 2" xfId="11396" xr:uid="{A6178DA8-C05F-4BEF-A5AD-035A8113E925}"/>
    <cellStyle name="Millares [0] 2 2 10 2 2" xfId="32899" xr:uid="{899398DC-C6D0-47D1-A23E-46CCF9B851E8}"/>
    <cellStyle name="Millares [0] 2 2 10 3" xfId="18031" xr:uid="{64C9E011-2685-4A97-9F42-9E7671166D5D}"/>
    <cellStyle name="Millares [0] 2 2 10 3 2" xfId="39534" xr:uid="{8F4BA47A-233B-47C8-AEAD-C0510C9C840F}"/>
    <cellStyle name="Millares [0] 2 2 10 4" xfId="24636" xr:uid="{A6A8087D-0F81-4F35-8495-9DCD9EAC8143}"/>
    <cellStyle name="Millares [0] 2 2 10 5" xfId="46139" xr:uid="{274F371F-BBF8-47A2-82A8-87803D07B76E}"/>
    <cellStyle name="Millares [0] 2 2 11" xfId="4765" xr:uid="{5E22720E-B249-482A-B3DF-9E008DE5D70C}"/>
    <cellStyle name="Millares [0] 2 2 11 2" xfId="13031" xr:uid="{FA089B7A-E7C3-487A-96AA-52FC8DD8E8CD}"/>
    <cellStyle name="Millares [0] 2 2 11 2 2" xfId="34534" xr:uid="{F44923EA-1F0A-45F0-AAF8-814F45DC2FFA}"/>
    <cellStyle name="Millares [0] 2 2 11 3" xfId="19666" xr:uid="{A5660DEC-D73E-415C-B4CC-426A10ECEF0B}"/>
    <cellStyle name="Millares [0] 2 2 11 3 2" xfId="41169" xr:uid="{F8D6ADC9-F316-4859-A378-F3AEA6818EAF}"/>
    <cellStyle name="Millares [0] 2 2 11 4" xfId="26271" xr:uid="{04D1CF68-2F52-4096-9C3A-17C82269020A}"/>
    <cellStyle name="Millares [0] 2 2 11 5" xfId="47774" xr:uid="{BE7CAAD6-801E-461C-A222-D7CECDB5DAA0}"/>
    <cellStyle name="Millares [0] 2 2 12" xfId="5268" xr:uid="{F847B9B0-2D0F-4CFB-9EF3-F498E3336E0E}"/>
    <cellStyle name="Millares [0] 2 2 12 2" xfId="13534" xr:uid="{ABD2E9A4-1FF3-46B8-B6A5-0895829C81DF}"/>
    <cellStyle name="Millares [0] 2 2 12 2 2" xfId="35037" xr:uid="{DD05DB3C-4F30-4C38-AB30-C9E27040D359}"/>
    <cellStyle name="Millares [0] 2 2 12 3" xfId="20169" xr:uid="{1DF785B3-49CE-40D8-918F-0E81D169CC44}"/>
    <cellStyle name="Millares [0] 2 2 12 3 2" xfId="41672" xr:uid="{A7D222D6-784B-4270-AA25-A787454A9A69}"/>
    <cellStyle name="Millares [0] 2 2 12 4" xfId="26774" xr:uid="{1816DF92-1827-4DED-9C88-1E9C93AB9D74}"/>
    <cellStyle name="Millares [0] 2 2 12 5" xfId="48277" xr:uid="{5EFB66E3-01F8-4ACA-93A2-037D308EDC30}"/>
    <cellStyle name="Millares [0] 2 2 13" xfId="6909" xr:uid="{82A2AB70-6326-4216-89A4-E56AEDAA9CF5}"/>
    <cellStyle name="Millares [0] 2 2 13 2" xfId="28412" xr:uid="{49165835-BF80-47A1-A9A3-90AACD430189}"/>
    <cellStyle name="Millares [0] 2 2 14" xfId="8564" xr:uid="{8A860948-D3F9-4FEF-84E5-CF2218D45F47}"/>
    <cellStyle name="Millares [0] 2 2 14 2" xfId="30067" xr:uid="{94BDA665-C56E-4BB6-A9D0-93908DAA4022}"/>
    <cellStyle name="Millares [0] 2 2 15" xfId="15202" xr:uid="{7E3DD4A1-1198-4DEB-BF7C-64230D731282}"/>
    <cellStyle name="Millares [0] 2 2 15 2" xfId="36705" xr:uid="{0EAA0499-FB10-4D3F-80AE-88034302B591}"/>
    <cellStyle name="Millares [0] 2 2 16" xfId="21807" xr:uid="{B570E435-02BA-4AF6-8B86-6FBCABC6D6BC}"/>
    <cellStyle name="Millares [0] 2 2 17" xfId="43310" xr:uid="{BD572E8E-0890-47D3-A924-E7847562A6F2}"/>
    <cellStyle name="Millares [0] 2 2 2" xfId="303" xr:uid="{A04AF003-CB00-4771-A68B-BBE16C639ED7}"/>
    <cellStyle name="Millares [0] 2 2 2 10" xfId="4770" xr:uid="{9A1537BD-72A0-47D8-AD8F-14E6E486CCD9}"/>
    <cellStyle name="Millares [0] 2 2 2 10 2" xfId="13036" xr:uid="{46DBD93E-9C59-4580-9CBF-6623046267C0}"/>
    <cellStyle name="Millares [0] 2 2 2 10 2 2" xfId="34539" xr:uid="{6BCE52D7-0C0E-41D2-9B42-2945C41069E5}"/>
    <cellStyle name="Millares [0] 2 2 2 10 3" xfId="19671" xr:uid="{CB41D03C-D8BF-4B69-AA02-A14289C67415}"/>
    <cellStyle name="Millares [0] 2 2 2 10 3 2" xfId="41174" xr:uid="{B0CD7D05-9A60-4701-9A82-1CF3375AFB72}"/>
    <cellStyle name="Millares [0] 2 2 2 10 4" xfId="26276" xr:uid="{7D46D765-EAEC-443F-AB17-B5DE476561A8}"/>
    <cellStyle name="Millares [0] 2 2 2 10 5" xfId="47779" xr:uid="{0328EF67-33EB-442D-981E-DF21576965FC}"/>
    <cellStyle name="Millares [0] 2 2 2 11" xfId="5274" xr:uid="{31932674-940A-4D08-B48D-9D1C4D86F1C4}"/>
    <cellStyle name="Millares [0] 2 2 2 11 2" xfId="13540" xr:uid="{D81A9093-F11E-47C9-BB2D-2BDA24C918AF}"/>
    <cellStyle name="Millares [0] 2 2 2 11 2 2" xfId="35043" xr:uid="{E1F8E1D4-C544-4423-BC9B-BAD96C55DD7D}"/>
    <cellStyle name="Millares [0] 2 2 2 11 3" xfId="20175" xr:uid="{17AC4195-052F-450F-8EEE-B7B76C804A7C}"/>
    <cellStyle name="Millares [0] 2 2 2 11 3 2" xfId="41678" xr:uid="{7C10D64F-E824-498F-AC4B-D2BA353DFE86}"/>
    <cellStyle name="Millares [0] 2 2 2 11 4" xfId="26780" xr:uid="{C54EE5C4-611E-4A3A-8CB5-834698FF3AC4}"/>
    <cellStyle name="Millares [0] 2 2 2 11 5" xfId="48283" xr:uid="{3793B154-C3D5-4441-9FA5-FA79ABE94FB5}"/>
    <cellStyle name="Millares [0] 2 2 2 12" xfId="6915" xr:uid="{871FF217-0701-4CFD-A999-1AD5FCC10331}"/>
    <cellStyle name="Millares [0] 2 2 2 12 2" xfId="28418" xr:uid="{2B266D9B-F80E-4A15-BE1A-651A3F210F14}"/>
    <cellStyle name="Millares [0] 2 2 2 13" xfId="8571" xr:uid="{501E9C3E-1634-4F67-8427-C3FBE1F89251}"/>
    <cellStyle name="Millares [0] 2 2 2 13 2" xfId="30074" xr:uid="{1CAB05F1-74C5-4E06-AEEB-25D0B19AA242}"/>
    <cellStyle name="Millares [0] 2 2 2 14" xfId="15207" xr:uid="{645CA9F3-97F6-42E0-9CAF-77FF859CE5B1}"/>
    <cellStyle name="Millares [0] 2 2 2 14 2" xfId="36710" xr:uid="{347FB19A-DFDB-4842-8CDA-E7C58E52A9E0}"/>
    <cellStyle name="Millares [0] 2 2 2 15" xfId="21812" xr:uid="{1596DFE3-EC09-4238-9DCE-5FACD199060B}"/>
    <cellStyle name="Millares [0] 2 2 2 16" xfId="43315" xr:uid="{D265FE1B-67DF-4968-90BE-FE1CE4EDB4F9}"/>
    <cellStyle name="Millares [0] 2 2 2 2" xfId="568" xr:uid="{EA26B43D-99FE-4ED5-A0C5-78AA624AE3C1}"/>
    <cellStyle name="Millares [0] 2 2 2 2 10" xfId="7179" xr:uid="{70F90585-11ED-45C4-8B3B-086A4CBC8322}"/>
    <cellStyle name="Millares [0] 2 2 2 2 10 2" xfId="28682" xr:uid="{5D305D48-B934-424A-963B-A033500F542E}"/>
    <cellStyle name="Millares [0] 2 2 2 2 11" xfId="8835" xr:uid="{B49EAF81-ECFE-44F4-80AA-CC381CF66C87}"/>
    <cellStyle name="Millares [0] 2 2 2 2 11 2" xfId="30338" xr:uid="{65DB9955-7A3B-4E15-92BA-2C808361940D}"/>
    <cellStyle name="Millares [0] 2 2 2 2 12" xfId="15471" xr:uid="{A27A2DDD-6653-4675-8C40-0E42F1AF20CD}"/>
    <cellStyle name="Millares [0] 2 2 2 2 12 2" xfId="36974" xr:uid="{735B9D72-92E1-444D-A5F2-E7A3107BF397}"/>
    <cellStyle name="Millares [0] 2 2 2 2 13" xfId="22076" xr:uid="{F3DE350A-F547-42A8-B6C8-963AC839D939}"/>
    <cellStyle name="Millares [0] 2 2 2 2 14" xfId="43579" xr:uid="{41B3AD68-C2A1-451B-9DD5-327CD328B4F1}"/>
    <cellStyle name="Millares [0] 2 2 2 2 2" xfId="850" xr:uid="{AADB8F98-F57E-41DF-84C2-ECADFD9D35F5}"/>
    <cellStyle name="Millares [0] 2 2 2 2 2 10" xfId="15751" xr:uid="{B4D60ECD-1B53-49AC-B24F-7661AFF55CB6}"/>
    <cellStyle name="Millares [0] 2 2 2 2 2 10 2" xfId="37254" xr:uid="{443ED115-EB48-4EB5-979C-54F9CAEDB863}"/>
    <cellStyle name="Millares [0] 2 2 2 2 2 11" xfId="22356" xr:uid="{F20DF56C-9FED-4936-954A-07353B559DF5}"/>
    <cellStyle name="Millares [0] 2 2 2 2 2 12" xfId="43859" xr:uid="{B61F1916-24EE-44E2-933E-F174CA04525A}"/>
    <cellStyle name="Millares [0] 2 2 2 2 2 2" xfId="1796" xr:uid="{65FD52DC-5315-45B1-9264-09527A2F8C4A}"/>
    <cellStyle name="Millares [0] 2 2 2 2 2 2 2" xfId="4625" xr:uid="{06070DD6-7D1D-423B-BEC0-796711788E4C}"/>
    <cellStyle name="Millares [0] 2 2 2 2 2 2 2 2" xfId="12891" xr:uid="{448AB3A6-CDA9-403D-9854-0C29738D1C16}"/>
    <cellStyle name="Millares [0] 2 2 2 2 2 2 2 2 2" xfId="34394" xr:uid="{1779C66E-DBA4-4B7E-A478-79FB11747DD9}"/>
    <cellStyle name="Millares [0] 2 2 2 2 2 2 2 3" xfId="19526" xr:uid="{7E6C239A-7052-47E3-B99E-B8153FBFA829}"/>
    <cellStyle name="Millares [0] 2 2 2 2 2 2 2 3 2" xfId="41029" xr:uid="{DFE06275-541E-4426-9BAB-4EA7ED9BB8A4}"/>
    <cellStyle name="Millares [0] 2 2 2 2 2 2 2 4" xfId="26131" xr:uid="{602A0C94-74FD-4DC9-AA01-2877F3E65DCC}"/>
    <cellStyle name="Millares [0] 2 2 2 2 2 2 2 5" xfId="47634" xr:uid="{68902D6A-E62D-4323-BEF2-3E9A970D4359}"/>
    <cellStyle name="Millares [0] 2 2 2 2 2 2 3" xfId="6764" xr:uid="{71F17DE8-F645-4909-ABA2-85875793E51D}"/>
    <cellStyle name="Millares [0] 2 2 2 2 2 2 3 2" xfId="15030" xr:uid="{92BF5E15-FD4D-4FC2-BEFE-F2E236A89FEB}"/>
    <cellStyle name="Millares [0] 2 2 2 2 2 2 3 2 2" xfId="36533" xr:uid="{95C27C6C-CA29-49F3-AE37-032DFF6C01D7}"/>
    <cellStyle name="Millares [0] 2 2 2 2 2 2 3 3" xfId="21665" xr:uid="{B8BA6701-5905-4A25-9348-DDEEAE57A53E}"/>
    <cellStyle name="Millares [0] 2 2 2 2 2 2 3 3 2" xfId="43168" xr:uid="{08CCC2FC-4503-4D22-BC2D-BE726B8788D6}"/>
    <cellStyle name="Millares [0] 2 2 2 2 2 2 3 4" xfId="28270" xr:uid="{0FE92181-67D7-422E-BD28-C3CE783B02B7}"/>
    <cellStyle name="Millares [0] 2 2 2 2 2 2 3 5" xfId="49773" xr:uid="{3B930AB9-6EE6-4700-BE75-B492B71193BE}"/>
    <cellStyle name="Millares [0] 2 2 2 2 2 2 4" xfId="8405" xr:uid="{129B8C53-2B25-43C6-AB46-E02A754EC43C}"/>
    <cellStyle name="Millares [0] 2 2 2 2 2 2 4 2" xfId="29908" xr:uid="{DC31140A-F2FE-4BCD-92C3-EEC4AD9A31C7}"/>
    <cellStyle name="Millares [0] 2 2 2 2 2 2 5" xfId="10062" xr:uid="{828D02CF-0420-4018-BCDD-29241600C4E1}"/>
    <cellStyle name="Millares [0] 2 2 2 2 2 2 5 2" xfId="31565" xr:uid="{0AEFE74F-85AF-4E67-AFD7-EC81AA336455}"/>
    <cellStyle name="Millares [0] 2 2 2 2 2 2 6" xfId="16697" xr:uid="{AE537E54-F5E6-46CC-B5E7-EBFCC86727C2}"/>
    <cellStyle name="Millares [0] 2 2 2 2 2 2 6 2" xfId="38200" xr:uid="{BFFD2DD5-6360-4990-912A-48A2E6FA5695}"/>
    <cellStyle name="Millares [0] 2 2 2 2 2 2 7" xfId="23302" xr:uid="{470992F5-9C49-436D-A495-8E38D88F21B7}"/>
    <cellStyle name="Millares [0] 2 2 2 2 2 2 8" xfId="44805" xr:uid="{EDFAF6AC-214A-4224-83D7-EF1470071FFD}"/>
    <cellStyle name="Millares [0] 2 2 2 2 2 3" xfId="2483" xr:uid="{7F9F4726-8606-4486-A3BB-49410C6E205F}"/>
    <cellStyle name="Millares [0] 2 2 2 2 2 3 2" xfId="10749" xr:uid="{1D3B1489-C49F-4C5E-A756-C25A2BE37ACD}"/>
    <cellStyle name="Millares [0] 2 2 2 2 2 3 2 2" xfId="32252" xr:uid="{B216A1CD-8656-4FE7-9333-957151C1113E}"/>
    <cellStyle name="Millares [0] 2 2 2 2 2 3 3" xfId="17384" xr:uid="{34CFFBEC-DA67-4CD8-9321-4D569A4D34BE}"/>
    <cellStyle name="Millares [0] 2 2 2 2 2 3 3 2" xfId="38887" xr:uid="{FDE51B7A-2F2F-439F-8C75-58D9CA4155CC}"/>
    <cellStyle name="Millares [0] 2 2 2 2 2 3 4" xfId="23989" xr:uid="{232F9B90-29A0-4F8D-A27F-85C973848469}"/>
    <cellStyle name="Millares [0] 2 2 2 2 2 3 5" xfId="45492" xr:uid="{FA693140-C5F3-4721-91D1-A4DAC10027F6}"/>
    <cellStyle name="Millares [0] 2 2 2 2 2 4" xfId="3000" xr:uid="{B71A2D57-DDF7-478C-8A94-F11723ABC6D3}"/>
    <cellStyle name="Millares [0] 2 2 2 2 2 4 2" xfId="11266" xr:uid="{F17122C0-0148-4757-97A5-ACBEDDAA85DC}"/>
    <cellStyle name="Millares [0] 2 2 2 2 2 4 2 2" xfId="32769" xr:uid="{E51B75BA-E3FA-4504-BC46-BF3604E46817}"/>
    <cellStyle name="Millares [0] 2 2 2 2 2 4 3" xfId="17901" xr:uid="{CF307755-603D-4A74-804F-3DD50261975D}"/>
    <cellStyle name="Millares [0] 2 2 2 2 2 4 3 2" xfId="39404" xr:uid="{C3AB4771-87D8-4A1B-B385-0B386C470803}"/>
    <cellStyle name="Millares [0] 2 2 2 2 2 4 4" xfId="24506" xr:uid="{CB5204BE-2101-4FFF-964E-98492768101F}"/>
    <cellStyle name="Millares [0] 2 2 2 2 2 4 5" xfId="46009" xr:uid="{08B1112E-56FC-4C5F-B264-138E3138F111}"/>
    <cellStyle name="Millares [0] 2 2 2 2 2 5" xfId="3679" xr:uid="{AB076401-42AE-4069-8A35-703811AF296B}"/>
    <cellStyle name="Millares [0] 2 2 2 2 2 5 2" xfId="11945" xr:uid="{412F2CE1-5F04-48DA-99CB-ACFFE75D19E0}"/>
    <cellStyle name="Millares [0] 2 2 2 2 2 5 2 2" xfId="33448" xr:uid="{2E39B786-005F-4554-83BA-2260B911AEA9}"/>
    <cellStyle name="Millares [0] 2 2 2 2 2 5 3" xfId="18580" xr:uid="{C57C57EE-81E5-4B00-9A18-7001B4BBCD75}"/>
    <cellStyle name="Millares [0] 2 2 2 2 2 5 3 2" xfId="40083" xr:uid="{A2E5F673-375C-45F8-8D80-15E4706952FB}"/>
    <cellStyle name="Millares [0] 2 2 2 2 2 5 4" xfId="25185" xr:uid="{73E21B99-147A-4AED-A1EE-20723D3CD714}"/>
    <cellStyle name="Millares [0] 2 2 2 2 2 5 5" xfId="46688" xr:uid="{CC111CAA-602B-4544-BAAE-22EB7F22FDEE}"/>
    <cellStyle name="Millares [0] 2 2 2 2 2 6" xfId="5144" xr:uid="{9FB55395-E02D-401E-8C60-B211BC98F8F8}"/>
    <cellStyle name="Millares [0] 2 2 2 2 2 6 2" xfId="13410" xr:uid="{5C96DFCF-BD07-4E86-B659-B7058E16926A}"/>
    <cellStyle name="Millares [0] 2 2 2 2 2 6 2 2" xfId="34913" xr:uid="{D860FA1D-BA3D-480A-845A-DC0E4559426A}"/>
    <cellStyle name="Millares [0] 2 2 2 2 2 6 3" xfId="20045" xr:uid="{2C2A31CC-777C-44E0-92ED-3430EB35BBFC}"/>
    <cellStyle name="Millares [0] 2 2 2 2 2 6 3 2" xfId="41548" xr:uid="{766F695A-7BE3-4730-B4AD-ACADFB24D0F2}"/>
    <cellStyle name="Millares [0] 2 2 2 2 2 6 4" xfId="26650" xr:uid="{5B0F4E31-CC26-4D46-A228-485BD9C7648F}"/>
    <cellStyle name="Millares [0] 2 2 2 2 2 6 5" xfId="48153" xr:uid="{A4F26858-90F5-4F24-BB24-FBABCA3044A3}"/>
    <cellStyle name="Millares [0] 2 2 2 2 2 7" xfId="5818" xr:uid="{09FC8BB6-250E-496C-9D89-7DF0CB5EF8E8}"/>
    <cellStyle name="Millares [0] 2 2 2 2 2 7 2" xfId="14084" xr:uid="{10CF317C-859E-4B7D-A35A-B847A5814236}"/>
    <cellStyle name="Millares [0] 2 2 2 2 2 7 2 2" xfId="35587" xr:uid="{2A7D26E5-745E-473B-9F97-C4DF9065AA1C}"/>
    <cellStyle name="Millares [0] 2 2 2 2 2 7 3" xfId="20719" xr:uid="{B4B589B5-0CBB-4D99-90A8-35BBB71FBCC5}"/>
    <cellStyle name="Millares [0] 2 2 2 2 2 7 3 2" xfId="42222" xr:uid="{5CEB7D5E-B13E-4FB2-A5A7-DC80627CE933}"/>
    <cellStyle name="Millares [0] 2 2 2 2 2 7 4" xfId="27324" xr:uid="{B2F57A2A-59CF-4F28-B284-1A5D560C117F}"/>
    <cellStyle name="Millares [0] 2 2 2 2 2 7 5" xfId="48827" xr:uid="{794C774C-5640-41AC-8AED-63574FFA0967}"/>
    <cellStyle name="Millares [0] 2 2 2 2 2 8" xfId="7459" xr:uid="{B217ADE1-0C32-4383-9467-8D84F5834A73}"/>
    <cellStyle name="Millares [0] 2 2 2 2 2 8 2" xfId="28962" xr:uid="{36C5002D-54E5-4F92-878A-76186A648E64}"/>
    <cellStyle name="Millares [0] 2 2 2 2 2 9" xfId="9116" xr:uid="{D1B3D2F9-ECCC-46C5-8612-BB9718BD0E74}"/>
    <cellStyle name="Millares [0] 2 2 2 2 2 9 2" xfId="30619" xr:uid="{511B2212-2CA8-49D3-8DEE-C27653E60FA8}"/>
    <cellStyle name="Millares [0] 2 2 2 2 3" xfId="1120" xr:uid="{CB0C6715-B249-477C-8A2C-BD85DE1EF798}"/>
    <cellStyle name="Millares [0] 2 2 2 2 3 2" xfId="3949" xr:uid="{C7678E8F-11A0-4B42-9C5F-D2C9B27D6731}"/>
    <cellStyle name="Millares [0] 2 2 2 2 3 2 2" xfId="12215" xr:uid="{AF855D9B-85E7-4E68-BAFF-141FA8E295AB}"/>
    <cellStyle name="Millares [0] 2 2 2 2 3 2 2 2" xfId="33718" xr:uid="{6AC9CF30-16F7-41F1-9C29-65FF65596610}"/>
    <cellStyle name="Millares [0] 2 2 2 2 3 2 3" xfId="18850" xr:uid="{E4B74835-86BE-46BC-B773-9EDB67FC5BFA}"/>
    <cellStyle name="Millares [0] 2 2 2 2 3 2 3 2" xfId="40353" xr:uid="{65622AD6-2E28-46EB-A260-FF628751486A}"/>
    <cellStyle name="Millares [0] 2 2 2 2 3 2 4" xfId="25455" xr:uid="{7936B262-C1FC-4D38-ADBB-37256B04A853}"/>
    <cellStyle name="Millares [0] 2 2 2 2 3 2 5" xfId="46958" xr:uid="{8298E638-18A7-4087-829D-0B63EE32A6E3}"/>
    <cellStyle name="Millares [0] 2 2 2 2 3 3" xfId="6088" xr:uid="{0C684211-3F4B-4B44-9A23-F5F1E82E8708}"/>
    <cellStyle name="Millares [0] 2 2 2 2 3 3 2" xfId="14354" xr:uid="{581E76D9-A41D-4278-901B-D9689E941296}"/>
    <cellStyle name="Millares [0] 2 2 2 2 3 3 2 2" xfId="35857" xr:uid="{6F649CCB-D98A-4765-B9D4-39E065EE5E4A}"/>
    <cellStyle name="Millares [0] 2 2 2 2 3 3 3" xfId="20989" xr:uid="{69837616-A586-42EA-BB31-A5547FE256DD}"/>
    <cellStyle name="Millares [0] 2 2 2 2 3 3 3 2" xfId="42492" xr:uid="{566A4404-5545-47C2-9E49-DAFFF4DA7234}"/>
    <cellStyle name="Millares [0] 2 2 2 2 3 3 4" xfId="27594" xr:uid="{F798B3A8-F831-4C3E-9C87-0D76963DECC0}"/>
    <cellStyle name="Millares [0] 2 2 2 2 3 3 5" xfId="49097" xr:uid="{A63BD699-6443-49DC-B12A-41129D8633DC}"/>
    <cellStyle name="Millares [0] 2 2 2 2 3 4" xfId="7729" xr:uid="{068087BD-1ABC-4D96-BD8A-B968FF5381FB}"/>
    <cellStyle name="Millares [0] 2 2 2 2 3 4 2" xfId="29232" xr:uid="{0E407C81-56FC-4FB2-9125-8097BE1BA3BA}"/>
    <cellStyle name="Millares [0] 2 2 2 2 3 5" xfId="9386" xr:uid="{C686C7F7-13DE-4ED8-A1F8-857245823810}"/>
    <cellStyle name="Millares [0] 2 2 2 2 3 5 2" xfId="30889" xr:uid="{5ACC7FCC-7D3F-4F18-A032-6E947C216052}"/>
    <cellStyle name="Millares [0] 2 2 2 2 3 6" xfId="16021" xr:uid="{50328DBF-FDBA-4B9E-BDD2-5ABD0A92E2A5}"/>
    <cellStyle name="Millares [0] 2 2 2 2 3 6 2" xfId="37524" xr:uid="{CA033CAC-BF94-4D22-8801-1BA5D8A8EBF2}"/>
    <cellStyle name="Millares [0] 2 2 2 2 3 7" xfId="22626" xr:uid="{A02B16FD-A780-4DB1-909D-5AF804250260}"/>
    <cellStyle name="Millares [0] 2 2 2 2 3 8" xfId="44129" xr:uid="{141FEAB2-1FBA-4A01-BF82-FD59F35AA1F3}"/>
    <cellStyle name="Millares [0] 2 2 2 2 4" xfId="1516" xr:uid="{4ED33582-9057-4300-A627-D1F9291568A4}"/>
    <cellStyle name="Millares [0] 2 2 2 2 4 2" xfId="4345" xr:uid="{313E5838-1B7C-401E-B3A3-8B8ED72982B5}"/>
    <cellStyle name="Millares [0] 2 2 2 2 4 2 2" xfId="12611" xr:uid="{1583DF84-491C-4B7D-B7C8-11957989D3F4}"/>
    <cellStyle name="Millares [0] 2 2 2 2 4 2 2 2" xfId="34114" xr:uid="{D36DA885-5A1A-440B-98BA-24D7D2B95996}"/>
    <cellStyle name="Millares [0] 2 2 2 2 4 2 3" xfId="19246" xr:uid="{0FADC5FF-0ABA-45B2-BDA0-5DAFC8784AC6}"/>
    <cellStyle name="Millares [0] 2 2 2 2 4 2 3 2" xfId="40749" xr:uid="{E3CC05CF-EC52-4EAE-B318-8AC443CE8CEA}"/>
    <cellStyle name="Millares [0] 2 2 2 2 4 2 4" xfId="25851" xr:uid="{51EF969E-C784-4927-A110-9B612526CAF4}"/>
    <cellStyle name="Millares [0] 2 2 2 2 4 2 5" xfId="47354" xr:uid="{BCB7544E-0989-488C-8EAE-B38B7272C768}"/>
    <cellStyle name="Millares [0] 2 2 2 2 4 3" xfId="6484" xr:uid="{31CCE0B3-0307-4EF8-BBD1-475A79C9A23E}"/>
    <cellStyle name="Millares [0] 2 2 2 2 4 3 2" xfId="14750" xr:uid="{2B3C8D03-D076-426D-801F-A2E30F773A0D}"/>
    <cellStyle name="Millares [0] 2 2 2 2 4 3 2 2" xfId="36253" xr:uid="{7A2E7E00-37F9-4E91-B8FD-4ED8D49FCB7A}"/>
    <cellStyle name="Millares [0] 2 2 2 2 4 3 3" xfId="21385" xr:uid="{40199798-3373-4A82-87B7-764AF09F593B}"/>
    <cellStyle name="Millares [0] 2 2 2 2 4 3 3 2" xfId="42888" xr:uid="{63D66D0E-821F-4C50-93F3-68407D33A095}"/>
    <cellStyle name="Millares [0] 2 2 2 2 4 3 4" xfId="27990" xr:uid="{B9C19895-A3BB-433A-A774-63B20B2B9F7C}"/>
    <cellStyle name="Millares [0] 2 2 2 2 4 3 5" xfId="49493" xr:uid="{4EF9AC48-A3D8-4061-BD0D-A13C54D26E79}"/>
    <cellStyle name="Millares [0] 2 2 2 2 4 4" xfId="8125" xr:uid="{CA24C838-8E8D-4809-B459-11ED3980BF35}"/>
    <cellStyle name="Millares [0] 2 2 2 2 4 4 2" xfId="29628" xr:uid="{FD8A909C-1C36-4A16-B0F2-114D3C93FCE9}"/>
    <cellStyle name="Millares [0] 2 2 2 2 4 5" xfId="9782" xr:uid="{CA83C9B8-D02F-47BD-9C6F-1A7D91ECC6EA}"/>
    <cellStyle name="Millares [0] 2 2 2 2 4 5 2" xfId="31285" xr:uid="{B1F2D258-ADDD-4C15-8441-F9C9B337B8EC}"/>
    <cellStyle name="Millares [0] 2 2 2 2 4 6" xfId="16417" xr:uid="{FB9F0C00-70B8-489E-BC7D-04FA833F642D}"/>
    <cellStyle name="Millares [0] 2 2 2 2 4 6 2" xfId="37920" xr:uid="{978F00F8-12A6-443B-A5BF-4ADDBD0AC250}"/>
    <cellStyle name="Millares [0] 2 2 2 2 4 7" xfId="23022" xr:uid="{E1FF6D6E-AD95-41A2-A48F-37BA07CEF213}"/>
    <cellStyle name="Millares [0] 2 2 2 2 4 8" xfId="44525" xr:uid="{25ACCF46-28A3-40C0-9704-82110223A140}"/>
    <cellStyle name="Millares [0] 2 2 2 2 5" xfId="2203" xr:uid="{06F6D34A-651A-4139-B1BB-B3A2ABF84292}"/>
    <cellStyle name="Millares [0] 2 2 2 2 5 2" xfId="10469" xr:uid="{8AC85BF0-D87F-4687-8962-006B4D84246D}"/>
    <cellStyle name="Millares [0] 2 2 2 2 5 2 2" xfId="31972" xr:uid="{DE0CD2A0-0591-414F-AA8F-14C2D2BD619D}"/>
    <cellStyle name="Millares [0] 2 2 2 2 5 3" xfId="17104" xr:uid="{C8F6CCFD-1689-4413-BF57-480A2CA8532E}"/>
    <cellStyle name="Millares [0] 2 2 2 2 5 3 2" xfId="38607" xr:uid="{E3AB834B-2978-474B-ACD1-E2479E8D564E}"/>
    <cellStyle name="Millares [0] 2 2 2 2 5 4" xfId="23709" xr:uid="{62F2E2AC-5B95-4044-A128-CF7AF1E6DDCF}"/>
    <cellStyle name="Millares [0] 2 2 2 2 5 5" xfId="45212" xr:uid="{6E15C2FB-828D-4501-8ECE-A8E520BFE916}"/>
    <cellStyle name="Millares [0] 2 2 2 2 6" xfId="2748" xr:uid="{67191FAC-7D81-4908-9C2E-E315EE1C6FB6}"/>
    <cellStyle name="Millares [0] 2 2 2 2 6 2" xfId="11014" xr:uid="{92E55316-0D1C-470C-BA87-697508D2EAA4}"/>
    <cellStyle name="Millares [0] 2 2 2 2 6 2 2" xfId="32517" xr:uid="{D38BBA04-6510-4423-B42B-AB9938B60128}"/>
    <cellStyle name="Millares [0] 2 2 2 2 6 3" xfId="17649" xr:uid="{5A7D7C71-DDF3-43C0-B0BF-814112B4BBA3}"/>
    <cellStyle name="Millares [0] 2 2 2 2 6 3 2" xfId="39152" xr:uid="{865D5298-53DF-4280-B954-DBAFA17CC1CD}"/>
    <cellStyle name="Millares [0] 2 2 2 2 6 4" xfId="24254" xr:uid="{D95E48CA-C81E-465D-97C9-779245D17A67}"/>
    <cellStyle name="Millares [0] 2 2 2 2 6 5" xfId="45757" xr:uid="{F314A5F2-1E12-4A1F-BC45-032C017ACFBB}"/>
    <cellStyle name="Millares [0] 2 2 2 2 7" xfId="3399" xr:uid="{FE3E2224-101E-4E8C-B208-86EBF5C66C15}"/>
    <cellStyle name="Millares [0] 2 2 2 2 7 2" xfId="11665" xr:uid="{6B7B0A32-1CF3-44ED-BCD0-8EC61AE3CBFB}"/>
    <cellStyle name="Millares [0] 2 2 2 2 7 2 2" xfId="33168" xr:uid="{A76590AB-E333-4B2A-8541-0296AE2D1447}"/>
    <cellStyle name="Millares [0] 2 2 2 2 7 3" xfId="18300" xr:uid="{9679284E-18AE-43F7-99B6-E7BE80A1889D}"/>
    <cellStyle name="Millares [0] 2 2 2 2 7 3 2" xfId="39803" xr:uid="{8B7BA130-BF18-45A2-AA5C-E3E2E1C87579}"/>
    <cellStyle name="Millares [0] 2 2 2 2 7 4" xfId="24905" xr:uid="{5D732196-F660-451D-90D0-9503FBE2BC86}"/>
    <cellStyle name="Millares [0] 2 2 2 2 7 5" xfId="46408" xr:uid="{95771E68-4379-4389-9D8C-EA58A6DC773D}"/>
    <cellStyle name="Millares [0] 2 2 2 2 8" xfId="4892" xr:uid="{4CBCD267-43C7-4FDB-9FE5-C696A7008841}"/>
    <cellStyle name="Millares [0] 2 2 2 2 8 2" xfId="13158" xr:uid="{0F571C8C-DED5-45BE-B8C9-9814FCB84E10}"/>
    <cellStyle name="Millares [0] 2 2 2 2 8 2 2" xfId="34661" xr:uid="{EBCBBE1B-7323-453A-AA6E-19F38960BBB6}"/>
    <cellStyle name="Millares [0] 2 2 2 2 8 3" xfId="19793" xr:uid="{26B99873-ACA0-4343-BE15-91A3AF58F843}"/>
    <cellStyle name="Millares [0] 2 2 2 2 8 3 2" xfId="41296" xr:uid="{6D70611A-80D1-4376-9567-1CC96E78DE09}"/>
    <cellStyle name="Millares [0] 2 2 2 2 8 4" xfId="26398" xr:uid="{9AE4A6C6-5547-4F69-A3E8-7FA60D790B1F}"/>
    <cellStyle name="Millares [0] 2 2 2 2 8 5" xfId="47901" xr:uid="{93E88B56-B4D0-440C-A5C9-3463BABBC129}"/>
    <cellStyle name="Millares [0] 2 2 2 2 9" xfId="5538" xr:uid="{9278945F-1DA4-4730-9FF6-14CC93682018}"/>
    <cellStyle name="Millares [0] 2 2 2 2 9 2" xfId="13804" xr:uid="{552D0397-B6B5-4397-B88D-4EC7503B17CB}"/>
    <cellStyle name="Millares [0] 2 2 2 2 9 2 2" xfId="35307" xr:uid="{D89C2440-3174-415A-B577-BDBFF307D09D}"/>
    <cellStyle name="Millares [0] 2 2 2 2 9 3" xfId="20439" xr:uid="{AFF3FFB8-9E33-4F97-9518-18B302AF18C6}"/>
    <cellStyle name="Millares [0] 2 2 2 2 9 3 2" xfId="41942" xr:uid="{E250B404-FC6C-4E16-88DD-CED36B972530}"/>
    <cellStyle name="Millares [0] 2 2 2 2 9 4" xfId="27044" xr:uid="{7ABE786B-6C0A-4749-BE63-13ED15C89357}"/>
    <cellStyle name="Millares [0] 2 2 2 2 9 5" xfId="48547" xr:uid="{B72B9755-6DE8-4B35-AE9E-5CFB4B714278}"/>
    <cellStyle name="Millares [0] 2 2 2 3" xfId="440" xr:uid="{9A07D63D-E310-4C2D-82C0-0E2888E688E3}"/>
    <cellStyle name="Millares [0] 2 2 2 3 10" xfId="15343" xr:uid="{B376BE4D-38BF-4578-9CE5-1C12F58B658C}"/>
    <cellStyle name="Millares [0] 2 2 2 3 10 2" xfId="36846" xr:uid="{A852CEE0-09CD-446C-AB84-1EB06D3AFC6E}"/>
    <cellStyle name="Millares [0] 2 2 2 3 11" xfId="21948" xr:uid="{4E4B913A-1CEF-4493-BD26-A3566DB5AFFF}"/>
    <cellStyle name="Millares [0] 2 2 2 3 12" xfId="43451" xr:uid="{5D5B9770-DCB1-48C8-83A6-1B443EA8A930}"/>
    <cellStyle name="Millares [0] 2 2 2 3 2" xfId="1388" xr:uid="{E159B8B8-AC8A-4B38-B698-2941AE0D103B}"/>
    <cellStyle name="Millares [0] 2 2 2 3 2 2" xfId="4217" xr:uid="{13E70AA0-F694-471A-8372-84AAA7363168}"/>
    <cellStyle name="Millares [0] 2 2 2 3 2 2 2" xfId="12483" xr:uid="{1333887C-33F8-4C56-A351-EDD4F764349B}"/>
    <cellStyle name="Millares [0] 2 2 2 3 2 2 2 2" xfId="33986" xr:uid="{F011D4D4-17C7-409D-A932-E6DE91090F1B}"/>
    <cellStyle name="Millares [0] 2 2 2 3 2 2 3" xfId="19118" xr:uid="{31FB973B-3A8E-465D-B30B-42362D492528}"/>
    <cellStyle name="Millares [0] 2 2 2 3 2 2 3 2" xfId="40621" xr:uid="{D9603F68-9F70-42F0-9A61-9AFAD10AAEAE}"/>
    <cellStyle name="Millares [0] 2 2 2 3 2 2 4" xfId="25723" xr:uid="{7B576749-E828-42FA-BA79-819A6FE337C6}"/>
    <cellStyle name="Millares [0] 2 2 2 3 2 2 5" xfId="47226" xr:uid="{D8B38E46-AFEF-497F-8596-EBD81BD972A5}"/>
    <cellStyle name="Millares [0] 2 2 2 3 2 3" xfId="6356" xr:uid="{6BC52A75-5E80-4DD1-9319-812E6587DECE}"/>
    <cellStyle name="Millares [0] 2 2 2 3 2 3 2" xfId="14622" xr:uid="{4F24F80F-1AAE-49FE-8B27-5EC10649E385}"/>
    <cellStyle name="Millares [0] 2 2 2 3 2 3 2 2" xfId="36125" xr:uid="{CA888A70-430B-4B41-99CF-99DB06BED9C0}"/>
    <cellStyle name="Millares [0] 2 2 2 3 2 3 3" xfId="21257" xr:uid="{8DDD634C-BEEA-4486-8447-42721D80713B}"/>
    <cellStyle name="Millares [0] 2 2 2 3 2 3 3 2" xfId="42760" xr:uid="{057399B9-6612-437B-9B50-0A7BE77F1BB7}"/>
    <cellStyle name="Millares [0] 2 2 2 3 2 3 4" xfId="27862" xr:uid="{FD985C00-D753-4FD5-B14E-40A59D194199}"/>
    <cellStyle name="Millares [0] 2 2 2 3 2 3 5" xfId="49365" xr:uid="{3E46105F-C983-4894-8C35-4D7DF1C9E6BC}"/>
    <cellStyle name="Millares [0] 2 2 2 3 2 4" xfId="7997" xr:uid="{D92C34EA-24AB-42B9-B118-15584E93B427}"/>
    <cellStyle name="Millares [0] 2 2 2 3 2 4 2" xfId="29500" xr:uid="{53195120-5FF0-4BAB-B426-9CDF92C88D48}"/>
    <cellStyle name="Millares [0] 2 2 2 3 2 5" xfId="9654" xr:uid="{10B32EDA-EEF8-4EE8-A948-8276C7A53DBE}"/>
    <cellStyle name="Millares [0] 2 2 2 3 2 5 2" xfId="31157" xr:uid="{DAFECE87-72A8-4C03-8BDD-AB27AB471E74}"/>
    <cellStyle name="Millares [0] 2 2 2 3 2 6" xfId="16289" xr:uid="{98A37206-1E5E-48D6-BF40-FF2A9DC96B76}"/>
    <cellStyle name="Millares [0] 2 2 2 3 2 6 2" xfId="37792" xr:uid="{62C1B45C-DF01-4660-B7E7-44B906E63813}"/>
    <cellStyle name="Millares [0] 2 2 2 3 2 7" xfId="22894" xr:uid="{CBFD1402-75FC-4965-9557-CF656BB6E825}"/>
    <cellStyle name="Millares [0] 2 2 2 3 2 8" xfId="44397" xr:uid="{490E6C95-1D16-4401-B235-8A4924A80061}"/>
    <cellStyle name="Millares [0] 2 2 2 3 3" xfId="2075" xr:uid="{BD8F178D-F7D4-4407-87A7-030F5B7770F9}"/>
    <cellStyle name="Millares [0] 2 2 2 3 3 2" xfId="10341" xr:uid="{C49354D7-B3F6-4758-BDF3-7528D46E4544}"/>
    <cellStyle name="Millares [0] 2 2 2 3 3 2 2" xfId="31844" xr:uid="{28F33F5E-B2B8-461C-8801-990BB7A80E5B}"/>
    <cellStyle name="Millares [0] 2 2 2 3 3 3" xfId="16976" xr:uid="{F22B0BB7-F09A-43DA-AD33-FFB8915D0C2A}"/>
    <cellStyle name="Millares [0] 2 2 2 3 3 3 2" xfId="38479" xr:uid="{4693A08A-D9BB-4449-95F6-A0C652550699}"/>
    <cellStyle name="Millares [0] 2 2 2 3 3 4" xfId="23581" xr:uid="{40A14D44-F513-446B-A2B6-622E1D2E8574}"/>
    <cellStyle name="Millares [0] 2 2 2 3 3 5" xfId="45084" xr:uid="{55610F47-BAB9-4BEE-A222-E3E5566AEB18}"/>
    <cellStyle name="Millares [0] 2 2 2 3 4" xfId="2872" xr:uid="{5E4195F2-43A0-47C4-BD16-698EEF3E3B48}"/>
    <cellStyle name="Millares [0] 2 2 2 3 4 2" xfId="11138" xr:uid="{2E802D23-2B05-4B32-BC69-5B97BE584284}"/>
    <cellStyle name="Millares [0] 2 2 2 3 4 2 2" xfId="32641" xr:uid="{797A0717-CC34-465B-9E94-66F46E1B5A58}"/>
    <cellStyle name="Millares [0] 2 2 2 3 4 3" xfId="17773" xr:uid="{4A50FDFB-3E5D-4406-ACC5-5A718D6A095B}"/>
    <cellStyle name="Millares [0] 2 2 2 3 4 3 2" xfId="39276" xr:uid="{62E5176E-5DE2-4FAC-AF9F-B63F8188BCDA}"/>
    <cellStyle name="Millares [0] 2 2 2 3 4 4" xfId="24378" xr:uid="{EA58CC5F-8D99-4CAC-B53E-DE4B0D24D64B}"/>
    <cellStyle name="Millares [0] 2 2 2 3 4 5" xfId="45881" xr:uid="{ECD31C59-25DB-4079-B211-85F0A8AE6859}"/>
    <cellStyle name="Millares [0] 2 2 2 3 5" xfId="3271" xr:uid="{DCBD0212-401B-41AE-81A7-6B51A696047D}"/>
    <cellStyle name="Millares [0] 2 2 2 3 5 2" xfId="11537" xr:uid="{FAAB0EB9-00FF-4E09-86B1-9DD4E66D0602}"/>
    <cellStyle name="Millares [0] 2 2 2 3 5 2 2" xfId="33040" xr:uid="{E131CE30-B2CF-4173-B843-3EAC09DBAF3E}"/>
    <cellStyle name="Millares [0] 2 2 2 3 5 3" xfId="18172" xr:uid="{E157CE11-9353-47C9-94D4-5BC2B88E47A4}"/>
    <cellStyle name="Millares [0] 2 2 2 3 5 3 2" xfId="39675" xr:uid="{0BF47BD1-B604-4B78-B00F-C590CE8C8D0D}"/>
    <cellStyle name="Millares [0] 2 2 2 3 5 4" xfId="24777" xr:uid="{6FC2510F-514A-4F35-8D81-A3E0A96431C3}"/>
    <cellStyle name="Millares [0] 2 2 2 3 5 5" xfId="46280" xr:uid="{F0C76DE2-D3C5-40FF-A640-B2671C72C3C3}"/>
    <cellStyle name="Millares [0] 2 2 2 3 6" xfId="5016" xr:uid="{82118412-F17D-4FAD-BE0C-238634BBAA22}"/>
    <cellStyle name="Millares [0] 2 2 2 3 6 2" xfId="13282" xr:uid="{B6C1545A-69DD-45FC-9A99-6E3057940C10}"/>
    <cellStyle name="Millares [0] 2 2 2 3 6 2 2" xfId="34785" xr:uid="{70520566-1F5F-4EF4-855B-EB42C29C4273}"/>
    <cellStyle name="Millares [0] 2 2 2 3 6 3" xfId="19917" xr:uid="{A550E645-7094-426C-980C-89706979EDE2}"/>
    <cellStyle name="Millares [0] 2 2 2 3 6 3 2" xfId="41420" xr:uid="{9EB786FF-66D8-4A77-A70B-252A389C79B2}"/>
    <cellStyle name="Millares [0] 2 2 2 3 6 4" xfId="26522" xr:uid="{52777192-04D8-477C-B588-9109766730D4}"/>
    <cellStyle name="Millares [0] 2 2 2 3 6 5" xfId="48025" xr:uid="{7A1EB160-A532-418E-B1E0-20DF42DFFC32}"/>
    <cellStyle name="Millares [0] 2 2 2 3 7" xfId="5410" xr:uid="{BD460A3D-7CDB-4F48-90B4-15594E5619E5}"/>
    <cellStyle name="Millares [0] 2 2 2 3 7 2" xfId="13676" xr:uid="{9AD26118-1E6B-4440-8B6E-91CD0CB6B14C}"/>
    <cellStyle name="Millares [0] 2 2 2 3 7 2 2" xfId="35179" xr:uid="{5614BCDC-419B-4396-A124-877E54009299}"/>
    <cellStyle name="Millares [0] 2 2 2 3 7 3" xfId="20311" xr:uid="{3C57475E-482A-4B45-94E1-17C9032E7697}"/>
    <cellStyle name="Millares [0] 2 2 2 3 7 3 2" xfId="41814" xr:uid="{2FFE913F-DF63-42D5-BBD1-D6396530037F}"/>
    <cellStyle name="Millares [0] 2 2 2 3 7 4" xfId="26916" xr:uid="{B113BB2B-4801-4CFD-97A0-5170CDC094CE}"/>
    <cellStyle name="Millares [0] 2 2 2 3 7 5" xfId="48419" xr:uid="{896FE999-7B49-46A1-B393-3959E1276D44}"/>
    <cellStyle name="Millares [0] 2 2 2 3 8" xfId="7051" xr:uid="{C192319D-B25D-44B5-89BC-53D96099FD20}"/>
    <cellStyle name="Millares [0] 2 2 2 3 8 2" xfId="28554" xr:uid="{4FE54BD6-B2AE-422E-829B-8B86A4BE9ADB}"/>
    <cellStyle name="Millares [0] 2 2 2 3 9" xfId="8707" xr:uid="{593DA166-756A-4824-A473-2D7EDBD07FEF}"/>
    <cellStyle name="Millares [0] 2 2 2 3 9 2" xfId="30210" xr:uid="{58F710D8-9F4F-480E-A0CB-88BF6A7581A1}"/>
    <cellStyle name="Millares [0] 2 2 2 4" xfId="722" xr:uid="{59991F35-3C8D-4206-9168-471C55575D44}"/>
    <cellStyle name="Millares [0] 2 2 2 4 10" xfId="43731" xr:uid="{A2438764-FD6F-4D58-BA83-33F0C545420B}"/>
    <cellStyle name="Millares [0] 2 2 2 4 2" xfId="1668" xr:uid="{5DEF4CDC-DFD9-42A9-B593-C61FAD6FE3AF}"/>
    <cellStyle name="Millares [0] 2 2 2 4 2 2" xfId="4497" xr:uid="{FDD6C551-30AF-454E-AC6D-0FA3EC0108DC}"/>
    <cellStyle name="Millares [0] 2 2 2 4 2 2 2" xfId="12763" xr:uid="{EF41E401-50B9-4362-B26D-5D3A0BB7DE0C}"/>
    <cellStyle name="Millares [0] 2 2 2 4 2 2 2 2" xfId="34266" xr:uid="{937BA8B9-8769-4126-89C6-BBD3A358874F}"/>
    <cellStyle name="Millares [0] 2 2 2 4 2 2 3" xfId="19398" xr:uid="{8083EC2F-EACA-4010-A30E-01057AEE10D0}"/>
    <cellStyle name="Millares [0] 2 2 2 4 2 2 3 2" xfId="40901" xr:uid="{284C3732-E912-4CB1-AF5C-DE6EA8F3F111}"/>
    <cellStyle name="Millares [0] 2 2 2 4 2 2 4" xfId="26003" xr:uid="{7DC63201-B2AD-4B21-AD4B-ABF2179AA842}"/>
    <cellStyle name="Millares [0] 2 2 2 4 2 2 5" xfId="47506" xr:uid="{C9EF27C3-637C-4203-BE77-04A2E7E4EB05}"/>
    <cellStyle name="Millares [0] 2 2 2 4 2 3" xfId="6636" xr:uid="{B41E7F52-037A-44EB-87D3-70364D14BD73}"/>
    <cellStyle name="Millares [0] 2 2 2 4 2 3 2" xfId="14902" xr:uid="{25D4967D-696E-4163-9125-AF2984AA4CF5}"/>
    <cellStyle name="Millares [0] 2 2 2 4 2 3 2 2" xfId="36405" xr:uid="{CB9082D2-7E52-4032-A684-A4928E8BA3B8}"/>
    <cellStyle name="Millares [0] 2 2 2 4 2 3 3" xfId="21537" xr:uid="{AAE09D49-0472-45FD-A6F1-F3D61CD25887}"/>
    <cellStyle name="Millares [0] 2 2 2 4 2 3 3 2" xfId="43040" xr:uid="{5E28FE13-5042-42AF-896E-ABA6ED3E2C97}"/>
    <cellStyle name="Millares [0] 2 2 2 4 2 3 4" xfId="28142" xr:uid="{0FD29F2E-21B3-432E-A80E-94E23974475E}"/>
    <cellStyle name="Millares [0] 2 2 2 4 2 3 5" xfId="49645" xr:uid="{0219ED82-B00F-4E5A-BF6C-441C0F436243}"/>
    <cellStyle name="Millares [0] 2 2 2 4 2 4" xfId="8277" xr:uid="{7DAFE7C6-A1CE-4C3C-ABB6-9F6DBBD6C105}"/>
    <cellStyle name="Millares [0] 2 2 2 4 2 4 2" xfId="29780" xr:uid="{C64EFC46-7121-451B-A603-992B31D1AD6E}"/>
    <cellStyle name="Millares [0] 2 2 2 4 2 5" xfId="9934" xr:uid="{DAF40BD2-9AFA-4172-9FB0-C0695E4EA4C9}"/>
    <cellStyle name="Millares [0] 2 2 2 4 2 5 2" xfId="31437" xr:uid="{960ABBCD-2DB4-411F-B492-6F0738C23DA7}"/>
    <cellStyle name="Millares [0] 2 2 2 4 2 6" xfId="16569" xr:uid="{7F3B8563-FE2D-4147-9A53-6837BD36B292}"/>
    <cellStyle name="Millares [0] 2 2 2 4 2 6 2" xfId="38072" xr:uid="{52173586-43AD-4A34-BC31-224A12031221}"/>
    <cellStyle name="Millares [0] 2 2 2 4 2 7" xfId="23174" xr:uid="{C8E0853A-F359-4F26-9AA7-E9A069068CBC}"/>
    <cellStyle name="Millares [0] 2 2 2 4 2 8" xfId="44677" xr:uid="{6A5E6E23-8FDA-4652-8550-F6A1B9C0B891}"/>
    <cellStyle name="Millares [0] 2 2 2 4 3" xfId="2355" xr:uid="{CF7491B6-5315-4A7F-A63D-B2CD4E2F4510}"/>
    <cellStyle name="Millares [0] 2 2 2 4 3 2" xfId="10621" xr:uid="{FFA0D85A-24A3-4DF4-83AB-685A130EF351}"/>
    <cellStyle name="Millares [0] 2 2 2 4 3 2 2" xfId="32124" xr:uid="{6B71ED47-D511-4549-B3F4-B86A4FCA93F6}"/>
    <cellStyle name="Millares [0] 2 2 2 4 3 3" xfId="17256" xr:uid="{51FE415A-A24A-4DA0-AB9D-E0C2B799FF01}"/>
    <cellStyle name="Millares [0] 2 2 2 4 3 3 2" xfId="38759" xr:uid="{80B77282-194D-4C0C-A65C-5A1B2A492C3F}"/>
    <cellStyle name="Millares [0] 2 2 2 4 3 4" xfId="23861" xr:uid="{83F83684-9D8D-4E5D-B57D-4799C855E358}"/>
    <cellStyle name="Millares [0] 2 2 2 4 3 5" xfId="45364" xr:uid="{0EC0D289-C4A6-479A-A48B-DF5E366FEA8B}"/>
    <cellStyle name="Millares [0] 2 2 2 4 4" xfId="3551" xr:uid="{D35EA689-FDA6-4E94-ACB5-F066DD3D55DF}"/>
    <cellStyle name="Millares [0] 2 2 2 4 4 2" xfId="11817" xr:uid="{5D69AF09-20DC-44B8-813A-6DBE3795827B}"/>
    <cellStyle name="Millares [0] 2 2 2 4 4 2 2" xfId="33320" xr:uid="{F8361F24-B132-4F5F-8126-87FC057386EA}"/>
    <cellStyle name="Millares [0] 2 2 2 4 4 3" xfId="18452" xr:uid="{57804956-A7DF-450A-BEC7-93B1ED50B2A8}"/>
    <cellStyle name="Millares [0] 2 2 2 4 4 3 2" xfId="39955" xr:uid="{02FAA60E-3978-410C-AACC-BB2FC6E31D69}"/>
    <cellStyle name="Millares [0] 2 2 2 4 4 4" xfId="25057" xr:uid="{FFBEC4ED-9335-4141-BADE-4AA9E62D2065}"/>
    <cellStyle name="Millares [0] 2 2 2 4 4 5" xfId="46560" xr:uid="{CA8F545B-3C2D-434C-B528-40765129D8AD}"/>
    <cellStyle name="Millares [0] 2 2 2 4 5" xfId="5690" xr:uid="{024888B3-7692-459D-9015-0CC171274241}"/>
    <cellStyle name="Millares [0] 2 2 2 4 5 2" xfId="13956" xr:uid="{522FC826-1C75-4A9F-9DE9-4B26415A15E9}"/>
    <cellStyle name="Millares [0] 2 2 2 4 5 2 2" xfId="35459" xr:uid="{576DBDF4-EDF4-4999-8DC6-8CA1C8BB121A}"/>
    <cellStyle name="Millares [0] 2 2 2 4 5 3" xfId="20591" xr:uid="{37FF657F-BB71-41FC-A267-85BE447EC819}"/>
    <cellStyle name="Millares [0] 2 2 2 4 5 3 2" xfId="42094" xr:uid="{9E947C91-D825-4FF1-8FBD-DFADBD3AAB32}"/>
    <cellStyle name="Millares [0] 2 2 2 4 5 4" xfId="27196" xr:uid="{8FB7C1B4-8546-43E3-B0F9-FB2F418686E0}"/>
    <cellStyle name="Millares [0] 2 2 2 4 5 5" xfId="48699" xr:uid="{59AC1A1C-37B5-486D-86CA-37B254250DFE}"/>
    <cellStyle name="Millares [0] 2 2 2 4 6" xfId="7331" xr:uid="{DBBEFE3A-92D5-41F9-B934-AC72137DDA55}"/>
    <cellStyle name="Millares [0] 2 2 2 4 6 2" xfId="28834" xr:uid="{585D72AD-F8E6-4632-9AB3-B1D8C9A57A45}"/>
    <cellStyle name="Millares [0] 2 2 2 4 7" xfId="8988" xr:uid="{772BB211-9BEE-4BDF-A691-761435503F8C}"/>
    <cellStyle name="Millares [0] 2 2 2 4 7 2" xfId="30491" xr:uid="{C5AA337D-60DA-45E0-A3AF-7CFCAFF4E0AC}"/>
    <cellStyle name="Millares [0] 2 2 2 4 8" xfId="15623" xr:uid="{49F9D973-F41A-4D24-A005-8ED525B1C23C}"/>
    <cellStyle name="Millares [0] 2 2 2 4 8 2" xfId="37126" xr:uid="{A685CF36-B818-40CF-920F-C9DAEFECEE84}"/>
    <cellStyle name="Millares [0] 2 2 2 4 9" xfId="22228" xr:uid="{E3AFA10C-0B9C-4F4E-B902-C3317417F65C}"/>
    <cellStyle name="Millares [0] 2 2 2 5" xfId="992" xr:uid="{967A4798-50C9-4D7F-92AE-68282B34D58F}"/>
    <cellStyle name="Millares [0] 2 2 2 5 2" xfId="3821" xr:uid="{6CCDF798-5B17-418A-93D6-BC79B4F5FF01}"/>
    <cellStyle name="Millares [0] 2 2 2 5 2 2" xfId="12087" xr:uid="{5746C373-1957-4A41-BF86-59773D44FAE0}"/>
    <cellStyle name="Millares [0] 2 2 2 5 2 2 2" xfId="33590" xr:uid="{908B2F52-B219-4AA2-B445-D7EEB8CBFAD5}"/>
    <cellStyle name="Millares [0] 2 2 2 5 2 3" xfId="18722" xr:uid="{59F08A6A-2668-461C-B41E-FF3D82592E1D}"/>
    <cellStyle name="Millares [0] 2 2 2 5 2 3 2" xfId="40225" xr:uid="{BE837D1C-1B16-4AE7-AB3F-D4DCF23E5ECD}"/>
    <cellStyle name="Millares [0] 2 2 2 5 2 4" xfId="25327" xr:uid="{92936772-C5FA-4EF0-9BCA-B23DEED2F190}"/>
    <cellStyle name="Millares [0] 2 2 2 5 2 5" xfId="46830" xr:uid="{1218C7CB-9D9F-4E28-B885-9BCE0B034BA0}"/>
    <cellStyle name="Millares [0] 2 2 2 5 3" xfId="5960" xr:uid="{82203FEE-CFFB-4B31-94BD-4D7EE10FD33F}"/>
    <cellStyle name="Millares [0] 2 2 2 5 3 2" xfId="14226" xr:uid="{E704EDDD-BD1D-4B0D-8278-2E459FF8210A}"/>
    <cellStyle name="Millares [0] 2 2 2 5 3 2 2" xfId="35729" xr:uid="{FB601345-F450-451A-8C5F-34CA3359277D}"/>
    <cellStyle name="Millares [0] 2 2 2 5 3 3" xfId="20861" xr:uid="{73A14FDA-79FE-427A-A4E5-72CD170D9741}"/>
    <cellStyle name="Millares [0] 2 2 2 5 3 3 2" xfId="42364" xr:uid="{87C973A8-217E-4ECA-894D-687C22D010C4}"/>
    <cellStyle name="Millares [0] 2 2 2 5 3 4" xfId="27466" xr:uid="{CC1DF4C9-141A-4572-A887-E98224A74244}"/>
    <cellStyle name="Millares [0] 2 2 2 5 3 5" xfId="48969" xr:uid="{8152B6BC-8B2A-47B0-BB0B-689BD4E447FF}"/>
    <cellStyle name="Millares [0] 2 2 2 5 4" xfId="7601" xr:uid="{778ADCAE-F611-4A9F-90B6-8238D245597F}"/>
    <cellStyle name="Millares [0] 2 2 2 5 4 2" xfId="29104" xr:uid="{32F9A812-D9C6-4CBD-B169-E80B88E05524}"/>
    <cellStyle name="Millares [0] 2 2 2 5 5" xfId="9258" xr:uid="{18449780-11D4-4CB9-804C-AAE660164782}"/>
    <cellStyle name="Millares [0] 2 2 2 5 5 2" xfId="30761" xr:uid="{288F6530-385F-462D-8DCE-B5BF6D9D3A05}"/>
    <cellStyle name="Millares [0] 2 2 2 5 6" xfId="15893" xr:uid="{BEA6A513-7209-4C65-975E-507C11F2F609}"/>
    <cellStyle name="Millares [0] 2 2 2 5 6 2" xfId="37396" xr:uid="{5B1840DD-3FAE-4378-ABA6-98A6EA7096DA}"/>
    <cellStyle name="Millares [0] 2 2 2 5 7" xfId="22498" xr:uid="{E5F29343-61AE-4CE0-AFBF-DC067A437E45}"/>
    <cellStyle name="Millares [0] 2 2 2 5 8" xfId="44001" xr:uid="{3A215AE4-1B86-4259-B405-B954A4435072}"/>
    <cellStyle name="Millares [0] 2 2 2 6" xfId="1252" xr:uid="{71C61017-F9A7-4EDD-8AA4-ADDDA95145A5}"/>
    <cellStyle name="Millares [0] 2 2 2 6 2" xfId="4081" xr:uid="{BF4AB7B6-8371-424A-98DD-A702FA745613}"/>
    <cellStyle name="Millares [0] 2 2 2 6 2 2" xfId="12347" xr:uid="{F1326F17-5B7E-4B27-B660-C2D481D283C8}"/>
    <cellStyle name="Millares [0] 2 2 2 6 2 2 2" xfId="33850" xr:uid="{F4875626-923A-4242-9E92-2490337B3AB4}"/>
    <cellStyle name="Millares [0] 2 2 2 6 2 3" xfId="18982" xr:uid="{FB7BA690-FF2E-4FA5-94A9-FCA3B41A4E25}"/>
    <cellStyle name="Millares [0] 2 2 2 6 2 3 2" xfId="40485" xr:uid="{EAA6816B-030F-4450-9399-3FE45B51B9D8}"/>
    <cellStyle name="Millares [0] 2 2 2 6 2 4" xfId="25587" xr:uid="{3FDD9885-3D7D-46C6-B605-8772C1B52F18}"/>
    <cellStyle name="Millares [0] 2 2 2 6 2 5" xfId="47090" xr:uid="{2497FA8B-6721-4AF2-973D-CC3B4FD38FC7}"/>
    <cellStyle name="Millares [0] 2 2 2 6 3" xfId="6220" xr:uid="{96CAB328-966C-41C4-9818-0CB8AB595170}"/>
    <cellStyle name="Millares [0] 2 2 2 6 3 2" xfId="14486" xr:uid="{FE439A72-8C80-4555-A8C3-45F393D2D9AA}"/>
    <cellStyle name="Millares [0] 2 2 2 6 3 2 2" xfId="35989" xr:uid="{CA289604-2567-4DDD-A72E-3B7BA3346291}"/>
    <cellStyle name="Millares [0] 2 2 2 6 3 3" xfId="21121" xr:uid="{26E2D1E1-ABD9-462C-AF88-F1FFEFCDC047}"/>
    <cellStyle name="Millares [0] 2 2 2 6 3 3 2" xfId="42624" xr:uid="{AF5A6E25-132A-4F66-BFEA-7D2EC36B34A6}"/>
    <cellStyle name="Millares [0] 2 2 2 6 3 4" xfId="27726" xr:uid="{1310F4CC-B1FF-4C7A-91F2-02F8641DC102}"/>
    <cellStyle name="Millares [0] 2 2 2 6 3 5" xfId="49229" xr:uid="{0924A1E7-BA92-43C2-BBC4-D4AB1B2125DA}"/>
    <cellStyle name="Millares [0] 2 2 2 6 4" xfId="7861" xr:uid="{46423512-B25A-40F7-B1F9-79CB927BE0BE}"/>
    <cellStyle name="Millares [0] 2 2 2 6 4 2" xfId="29364" xr:uid="{068BC583-206D-4D37-9EDA-91AD65515022}"/>
    <cellStyle name="Millares [0] 2 2 2 6 5" xfId="9518" xr:uid="{B2997B38-0D75-4DE8-A2B9-4396F3AF4A6B}"/>
    <cellStyle name="Millares [0] 2 2 2 6 5 2" xfId="31021" xr:uid="{8D514AB4-64D5-4AE7-AB55-E3987272725F}"/>
    <cellStyle name="Millares [0] 2 2 2 6 6" xfId="16153" xr:uid="{F6CE96FD-8BD7-425C-8AFB-66585559FDC5}"/>
    <cellStyle name="Millares [0] 2 2 2 6 6 2" xfId="37656" xr:uid="{48617E38-550E-4540-9D94-9C2D43F49B43}"/>
    <cellStyle name="Millares [0] 2 2 2 6 7" xfId="22758" xr:uid="{2BEA15B2-BAFB-49E4-A2A8-31CD7E16973B}"/>
    <cellStyle name="Millares [0] 2 2 2 6 8" xfId="44261" xr:uid="{856EF216-319A-4C32-B6F9-13D6EE05216B}"/>
    <cellStyle name="Millares [0] 2 2 2 7" xfId="1939" xr:uid="{D1D77300-C3D9-4CAD-A963-823C503BFB22}"/>
    <cellStyle name="Millares [0] 2 2 2 7 2" xfId="10205" xr:uid="{5303D21B-458B-497F-8F21-10DDC91C6FEC}"/>
    <cellStyle name="Millares [0] 2 2 2 7 2 2" xfId="31708" xr:uid="{22D9D59D-B9E2-4196-8305-65828AB5B476}"/>
    <cellStyle name="Millares [0] 2 2 2 7 3" xfId="16840" xr:uid="{AAE8DB12-898D-4E39-AD94-5E59A6847D4F}"/>
    <cellStyle name="Millares [0] 2 2 2 7 3 2" xfId="38343" xr:uid="{4DB673B2-DC67-4CC8-AD1A-6EB1DB4CF56A}"/>
    <cellStyle name="Millares [0] 2 2 2 7 4" xfId="23445" xr:uid="{7E3F0B3B-7051-42B5-9113-1E07447AF59E}"/>
    <cellStyle name="Millares [0] 2 2 2 7 5" xfId="44948" xr:uid="{4BDF3E99-9934-4272-B366-A73CE4865774}"/>
    <cellStyle name="Millares [0] 2 2 2 8" xfId="2626" xr:uid="{70677620-8C55-433A-9F3B-EBAA74C5F68C}"/>
    <cellStyle name="Millares [0] 2 2 2 8 2" xfId="10892" xr:uid="{40BC52C7-2F77-458A-A212-7CE3CC599BD2}"/>
    <cellStyle name="Millares [0] 2 2 2 8 2 2" xfId="32395" xr:uid="{FC0AB8D0-856A-484C-BFAC-22C79E38BBD6}"/>
    <cellStyle name="Millares [0] 2 2 2 8 3" xfId="17527" xr:uid="{97502619-FD5F-4C6F-AF69-01A585EDCF9A}"/>
    <cellStyle name="Millares [0] 2 2 2 8 3 2" xfId="39030" xr:uid="{3B7DC479-4751-431C-B12A-71259B37CB68}"/>
    <cellStyle name="Millares [0] 2 2 2 8 4" xfId="24132" xr:uid="{4AA744C8-48FF-4ADB-9954-CEF0F5F70DB2}"/>
    <cellStyle name="Millares [0] 2 2 2 8 5" xfId="45635" xr:uid="{C107D5B1-76FB-4E85-8360-E78730465AA1}"/>
    <cellStyle name="Millares [0] 2 2 2 9" xfId="3135" xr:uid="{49CF5514-8CCA-4283-A21C-224801E0EF6F}"/>
    <cellStyle name="Millares [0] 2 2 2 9 2" xfId="11401" xr:uid="{AE404E93-BDBE-4A35-91FD-A40C939FD7AF}"/>
    <cellStyle name="Millares [0] 2 2 2 9 2 2" xfId="32904" xr:uid="{538B4856-2C70-4CF3-9E13-0D297902027F}"/>
    <cellStyle name="Millares [0] 2 2 2 9 3" xfId="18036" xr:uid="{0B160807-7BE7-4D01-8FD5-A54A72023E64}"/>
    <cellStyle name="Millares [0] 2 2 2 9 3 2" xfId="39539" xr:uid="{8BA16DE8-AEB3-49D1-8E8F-299EA703A057}"/>
    <cellStyle name="Millares [0] 2 2 2 9 4" xfId="24641" xr:uid="{6C9FE3A8-357C-42BE-9FFC-C392045A1CF9}"/>
    <cellStyle name="Millares [0] 2 2 2 9 5" xfId="46144" xr:uid="{19B48292-8835-48CC-A6F1-5513056ADF43}"/>
    <cellStyle name="Millares [0] 2 2 3" xfId="562" xr:uid="{AC82E6F6-002E-4F74-8032-96C6D1F6DC52}"/>
    <cellStyle name="Millares [0] 2 2 3 10" xfId="7173" xr:uid="{13FCC3D6-BDD7-4411-887A-015E8528BD2F}"/>
    <cellStyle name="Millares [0] 2 2 3 10 2" xfId="28676" xr:uid="{5290C913-9BEA-4510-AC70-6AC4DC877086}"/>
    <cellStyle name="Millares [0] 2 2 3 11" xfId="8829" xr:uid="{2533E12F-AFF3-4339-95D3-E7827C9D85ED}"/>
    <cellStyle name="Millares [0] 2 2 3 11 2" xfId="30332" xr:uid="{D6FCC6F7-7FF2-4DD2-A540-8D56AE2176F4}"/>
    <cellStyle name="Millares [0] 2 2 3 12" xfId="15465" xr:uid="{463F46FD-C5D6-4EE1-BA04-AD44B87B3342}"/>
    <cellStyle name="Millares [0] 2 2 3 12 2" xfId="36968" xr:uid="{F3A1E8D9-5836-4F1E-9DA1-9DD7F7356E81}"/>
    <cellStyle name="Millares [0] 2 2 3 13" xfId="22070" xr:uid="{05A57FB9-3003-4226-8475-4BA3F3939DDF}"/>
    <cellStyle name="Millares [0] 2 2 3 14" xfId="43573" xr:uid="{565AA5D3-B081-4C34-BA8C-01FEC901199F}"/>
    <cellStyle name="Millares [0] 2 2 3 2" xfId="844" xr:uid="{C64F6DC4-DE08-47DA-B0C9-396E3C8FB630}"/>
    <cellStyle name="Millares [0] 2 2 3 2 10" xfId="15745" xr:uid="{4AE055F9-F02F-47C5-890B-9D1FCB702290}"/>
    <cellStyle name="Millares [0] 2 2 3 2 10 2" xfId="37248" xr:uid="{FC7BCF34-F046-4813-87D3-7B11C958B8A9}"/>
    <cellStyle name="Millares [0] 2 2 3 2 11" xfId="22350" xr:uid="{4E4722F0-F856-4890-9E7E-A4FC64D1BF11}"/>
    <cellStyle name="Millares [0] 2 2 3 2 12" xfId="43853" xr:uid="{D4DDF347-9D65-458E-B2CE-E2C46F55377F}"/>
    <cellStyle name="Millares [0] 2 2 3 2 2" xfId="1790" xr:uid="{4160AB81-B7D5-4D66-8038-BAFFE7A71478}"/>
    <cellStyle name="Millares [0] 2 2 3 2 2 2" xfId="4619" xr:uid="{3846A336-805E-42F3-83A3-21D2A249B290}"/>
    <cellStyle name="Millares [0] 2 2 3 2 2 2 2" xfId="12885" xr:uid="{B3C0F187-D034-4941-834F-13455B6FF4F2}"/>
    <cellStyle name="Millares [0] 2 2 3 2 2 2 2 2" xfId="34388" xr:uid="{9750AFD7-4C66-4396-9DA6-EB145DEFC51F}"/>
    <cellStyle name="Millares [0] 2 2 3 2 2 2 3" xfId="19520" xr:uid="{6C379370-7973-4E2E-AD77-D65576BF5358}"/>
    <cellStyle name="Millares [0] 2 2 3 2 2 2 3 2" xfId="41023" xr:uid="{BEB84A2B-5FD3-4F62-9A0B-E6F58480A8DD}"/>
    <cellStyle name="Millares [0] 2 2 3 2 2 2 4" xfId="26125" xr:uid="{161A68D1-FA1A-4C56-9FB0-7D58F53D9B93}"/>
    <cellStyle name="Millares [0] 2 2 3 2 2 2 5" xfId="47628" xr:uid="{2CBD2A7C-563A-4AC7-A909-3C7BF303553C}"/>
    <cellStyle name="Millares [0] 2 2 3 2 2 3" xfId="6758" xr:uid="{3F292BED-BF47-40BA-B331-27E8FA049A3E}"/>
    <cellStyle name="Millares [0] 2 2 3 2 2 3 2" xfId="15024" xr:uid="{77BFF8FD-DF7E-4C8D-B930-5C2D34D2C057}"/>
    <cellStyle name="Millares [0] 2 2 3 2 2 3 2 2" xfId="36527" xr:uid="{67A75A2C-BD01-498F-A921-9DECC9E09FD7}"/>
    <cellStyle name="Millares [0] 2 2 3 2 2 3 3" xfId="21659" xr:uid="{E1827E6A-204C-4110-8294-5F8BE033B483}"/>
    <cellStyle name="Millares [0] 2 2 3 2 2 3 3 2" xfId="43162" xr:uid="{01B43E38-4212-4F2B-8832-9F38DED48FBC}"/>
    <cellStyle name="Millares [0] 2 2 3 2 2 3 4" xfId="28264" xr:uid="{798DFA04-0CCB-4604-ADE5-E9D326D021BE}"/>
    <cellStyle name="Millares [0] 2 2 3 2 2 3 5" xfId="49767" xr:uid="{E3012AEA-079A-4BF4-BDB8-D4C8C13B5686}"/>
    <cellStyle name="Millares [0] 2 2 3 2 2 4" xfId="8399" xr:uid="{2934276C-0CB8-46B3-844D-DF9334EAD235}"/>
    <cellStyle name="Millares [0] 2 2 3 2 2 4 2" xfId="29902" xr:uid="{903F9018-E86A-42DC-8C37-D5CA8486DEC3}"/>
    <cellStyle name="Millares [0] 2 2 3 2 2 5" xfId="10056" xr:uid="{640EA887-D41C-46B9-A68E-955CC3BF3630}"/>
    <cellStyle name="Millares [0] 2 2 3 2 2 5 2" xfId="31559" xr:uid="{908F35DB-B6EA-4232-9E88-A48C971697EB}"/>
    <cellStyle name="Millares [0] 2 2 3 2 2 6" xfId="16691" xr:uid="{DB505F7F-BB35-4AE5-BBC0-8E797AC44EF5}"/>
    <cellStyle name="Millares [0] 2 2 3 2 2 6 2" xfId="38194" xr:uid="{9934C908-CFB9-457B-9692-06C8BA17007E}"/>
    <cellStyle name="Millares [0] 2 2 3 2 2 7" xfId="23296" xr:uid="{B8694A35-F50D-41AC-ABE0-600583ED10CE}"/>
    <cellStyle name="Millares [0] 2 2 3 2 2 8" xfId="44799" xr:uid="{1BD98A44-C4E4-47F0-9EC5-7882B0E47E93}"/>
    <cellStyle name="Millares [0] 2 2 3 2 3" xfId="2477" xr:uid="{89CFEC52-2036-493F-B37B-B48298D769B1}"/>
    <cellStyle name="Millares [0] 2 2 3 2 3 2" xfId="10743" xr:uid="{068DC4FB-46ED-488F-A324-60130E9D3FBC}"/>
    <cellStyle name="Millares [0] 2 2 3 2 3 2 2" xfId="32246" xr:uid="{20AECEB4-ECE2-414F-A11C-6AAEF7BF8C90}"/>
    <cellStyle name="Millares [0] 2 2 3 2 3 3" xfId="17378" xr:uid="{1F56722D-4FE6-4AFF-BF60-196CEDE5A6A3}"/>
    <cellStyle name="Millares [0] 2 2 3 2 3 3 2" xfId="38881" xr:uid="{93EB6179-FB9C-4B2A-A346-D5B8537D1E57}"/>
    <cellStyle name="Millares [0] 2 2 3 2 3 4" xfId="23983" xr:uid="{95F308FC-0BE8-4862-9364-635355CC9057}"/>
    <cellStyle name="Millares [0] 2 2 3 2 3 5" xfId="45486" xr:uid="{308938DC-FF86-44FD-A8B0-CD3C4ECDE1D3}"/>
    <cellStyle name="Millares [0] 2 2 3 2 4" xfId="2994" xr:uid="{C42B05C2-3013-480A-84B2-AEDBC96FF9EE}"/>
    <cellStyle name="Millares [0] 2 2 3 2 4 2" xfId="11260" xr:uid="{201F5164-5115-4448-9456-109326C57556}"/>
    <cellStyle name="Millares [0] 2 2 3 2 4 2 2" xfId="32763" xr:uid="{B39371AC-A0B9-437B-965A-8F4DD65B2427}"/>
    <cellStyle name="Millares [0] 2 2 3 2 4 3" xfId="17895" xr:uid="{7413232B-6D70-4197-938A-12EAB8481961}"/>
    <cellStyle name="Millares [0] 2 2 3 2 4 3 2" xfId="39398" xr:uid="{724A14E8-7E42-42F3-BEEE-6CA1D12E9C7D}"/>
    <cellStyle name="Millares [0] 2 2 3 2 4 4" xfId="24500" xr:uid="{A763F30B-1354-44B3-B067-375F67349D25}"/>
    <cellStyle name="Millares [0] 2 2 3 2 4 5" xfId="46003" xr:uid="{F2143F82-0AED-4121-BF22-6F8B1C05DAE1}"/>
    <cellStyle name="Millares [0] 2 2 3 2 5" xfId="3673" xr:uid="{B0FA26DF-D1E9-448E-BFA5-AE6BC8803031}"/>
    <cellStyle name="Millares [0] 2 2 3 2 5 2" xfId="11939" xr:uid="{40DDF8B0-8C7C-425B-9252-50266A1F1CE6}"/>
    <cellStyle name="Millares [0] 2 2 3 2 5 2 2" xfId="33442" xr:uid="{8A3E4845-C5A0-491A-85FB-A1E7CE7A0EA6}"/>
    <cellStyle name="Millares [0] 2 2 3 2 5 3" xfId="18574" xr:uid="{5DEFFA4C-2251-4561-B858-86F7AF00EDD4}"/>
    <cellStyle name="Millares [0] 2 2 3 2 5 3 2" xfId="40077" xr:uid="{7724C944-5B58-4FBE-97B5-8DEB04F505C4}"/>
    <cellStyle name="Millares [0] 2 2 3 2 5 4" xfId="25179" xr:uid="{BF1C301E-5FDB-4990-9401-5C23B78BE612}"/>
    <cellStyle name="Millares [0] 2 2 3 2 5 5" xfId="46682" xr:uid="{F49DC45B-11D6-4795-8468-671E409CBE62}"/>
    <cellStyle name="Millares [0] 2 2 3 2 6" xfId="5138" xr:uid="{8A79B0CE-4FA9-411F-9AE9-9D1A0B181E67}"/>
    <cellStyle name="Millares [0] 2 2 3 2 6 2" xfId="13404" xr:uid="{4E400E52-F678-4BB9-940E-A2F3E46EC32D}"/>
    <cellStyle name="Millares [0] 2 2 3 2 6 2 2" xfId="34907" xr:uid="{2A02B315-2DB3-4714-A159-717AEE48FF29}"/>
    <cellStyle name="Millares [0] 2 2 3 2 6 3" xfId="20039" xr:uid="{72A07AD8-4788-4A60-AD07-2B984B8B1C12}"/>
    <cellStyle name="Millares [0] 2 2 3 2 6 3 2" xfId="41542" xr:uid="{FF9DA097-2C62-443C-ACD6-F196362B0700}"/>
    <cellStyle name="Millares [0] 2 2 3 2 6 4" xfId="26644" xr:uid="{C6096BA2-B3A8-42C0-B0EE-2E86EC032A31}"/>
    <cellStyle name="Millares [0] 2 2 3 2 6 5" xfId="48147" xr:uid="{B78F2B2A-6A75-493D-9FA1-8184FD5D134C}"/>
    <cellStyle name="Millares [0] 2 2 3 2 7" xfId="5812" xr:uid="{117267F7-F021-4389-8DCC-DD51706D775D}"/>
    <cellStyle name="Millares [0] 2 2 3 2 7 2" xfId="14078" xr:uid="{91184585-4565-4154-888E-424CF308F5D7}"/>
    <cellStyle name="Millares [0] 2 2 3 2 7 2 2" xfId="35581" xr:uid="{27C234F9-F646-444C-B0ED-09340763B723}"/>
    <cellStyle name="Millares [0] 2 2 3 2 7 3" xfId="20713" xr:uid="{79EC39B5-FB72-4A80-8F77-1124E40FCFE4}"/>
    <cellStyle name="Millares [0] 2 2 3 2 7 3 2" xfId="42216" xr:uid="{262547D6-6817-4F65-96A1-40DCE6BC5956}"/>
    <cellStyle name="Millares [0] 2 2 3 2 7 4" xfId="27318" xr:uid="{3A5062AC-1E67-48F0-92C8-E13FAEA48AC6}"/>
    <cellStyle name="Millares [0] 2 2 3 2 7 5" xfId="48821" xr:uid="{B1E0631F-0234-44CA-A032-A3F9B5D4D126}"/>
    <cellStyle name="Millares [0] 2 2 3 2 8" xfId="7453" xr:uid="{21E89379-7B3E-4345-A467-4EF136511764}"/>
    <cellStyle name="Millares [0] 2 2 3 2 8 2" xfId="28956" xr:uid="{A9221A97-213B-4122-BC59-DABDD45191A6}"/>
    <cellStyle name="Millares [0] 2 2 3 2 9" xfId="9110" xr:uid="{826C0FA8-3EAA-4620-8695-6003D396CA3D}"/>
    <cellStyle name="Millares [0] 2 2 3 2 9 2" xfId="30613" xr:uid="{4B108DD7-D394-4839-A428-934C0452D707}"/>
    <cellStyle name="Millares [0] 2 2 3 3" xfId="1114" xr:uid="{298D3C70-F12D-4840-8924-6CC58BE83626}"/>
    <cellStyle name="Millares [0] 2 2 3 3 2" xfId="3943" xr:uid="{335A0B76-FD49-4D77-AB40-11649AFDF012}"/>
    <cellStyle name="Millares [0] 2 2 3 3 2 2" xfId="12209" xr:uid="{D33E6301-7686-4ABE-B805-79AD249AEB54}"/>
    <cellStyle name="Millares [0] 2 2 3 3 2 2 2" xfId="33712" xr:uid="{0C2EB772-703A-4081-B974-506FAE84493F}"/>
    <cellStyle name="Millares [0] 2 2 3 3 2 3" xfId="18844" xr:uid="{D3BA9B6E-CAC9-476E-BEB1-EE4B8CEE27F1}"/>
    <cellStyle name="Millares [0] 2 2 3 3 2 3 2" xfId="40347" xr:uid="{28E165B8-F986-41E6-AE26-961191F155B1}"/>
    <cellStyle name="Millares [0] 2 2 3 3 2 4" xfId="25449" xr:uid="{8507A663-0479-4C27-8357-BB6AC5437DD1}"/>
    <cellStyle name="Millares [0] 2 2 3 3 2 5" xfId="46952" xr:uid="{30329843-3CA0-4035-A786-317006ADB6BA}"/>
    <cellStyle name="Millares [0] 2 2 3 3 3" xfId="6082" xr:uid="{B1F33652-A41A-4189-8B56-D1C242AC24CD}"/>
    <cellStyle name="Millares [0] 2 2 3 3 3 2" xfId="14348" xr:uid="{CE232DFA-61C7-4B14-B5C5-6DCAD7B8A94E}"/>
    <cellStyle name="Millares [0] 2 2 3 3 3 2 2" xfId="35851" xr:uid="{40503143-3D29-4B76-9A9A-111508B66C5E}"/>
    <cellStyle name="Millares [0] 2 2 3 3 3 3" xfId="20983" xr:uid="{FD3E345C-90AD-4BF6-BCB1-49CDD6704400}"/>
    <cellStyle name="Millares [0] 2 2 3 3 3 3 2" xfId="42486" xr:uid="{FD63A8C0-FDF8-41B9-B422-3DBD395B884E}"/>
    <cellStyle name="Millares [0] 2 2 3 3 3 4" xfId="27588" xr:uid="{52BE4DC4-760E-41DB-AC25-ACB7FB982711}"/>
    <cellStyle name="Millares [0] 2 2 3 3 3 5" xfId="49091" xr:uid="{D69E242D-E34D-4294-BECD-2CD9A5AD3FE8}"/>
    <cellStyle name="Millares [0] 2 2 3 3 4" xfId="7723" xr:uid="{2122B448-B468-4E17-A062-36AE4FCD09A5}"/>
    <cellStyle name="Millares [0] 2 2 3 3 4 2" xfId="29226" xr:uid="{CFF18FAE-5D96-405F-9B5C-831A9E03FF98}"/>
    <cellStyle name="Millares [0] 2 2 3 3 5" xfId="9380" xr:uid="{81EC46EE-5648-41D4-9075-8FD551CE929A}"/>
    <cellStyle name="Millares [0] 2 2 3 3 5 2" xfId="30883" xr:uid="{B6F84E9B-EC58-4322-9A48-27C2918D1F8E}"/>
    <cellStyle name="Millares [0] 2 2 3 3 6" xfId="16015" xr:uid="{CAED9244-5109-422B-A57A-502D94BC164D}"/>
    <cellStyle name="Millares [0] 2 2 3 3 6 2" xfId="37518" xr:uid="{47BD71C4-E0C3-496F-B672-DF48A54A3393}"/>
    <cellStyle name="Millares [0] 2 2 3 3 7" xfId="22620" xr:uid="{FEA85755-FCDE-48B2-806D-1F5D3C40FD1F}"/>
    <cellStyle name="Millares [0] 2 2 3 3 8" xfId="44123" xr:uid="{E2D292F7-94B0-4D01-A1B5-BC8B8D697F2C}"/>
    <cellStyle name="Millares [0] 2 2 3 4" xfId="1510" xr:uid="{4C349035-3A8A-40D4-A52F-F2B57C0AB2FE}"/>
    <cellStyle name="Millares [0] 2 2 3 4 2" xfId="4339" xr:uid="{881C14D7-9EF5-4FB9-BAAE-D97140BB8747}"/>
    <cellStyle name="Millares [0] 2 2 3 4 2 2" xfId="12605" xr:uid="{3CAE3C78-E43D-4330-85F7-A567ED020EB5}"/>
    <cellStyle name="Millares [0] 2 2 3 4 2 2 2" xfId="34108" xr:uid="{C84697C4-344E-48D3-9669-36F83D5E8988}"/>
    <cellStyle name="Millares [0] 2 2 3 4 2 3" xfId="19240" xr:uid="{F36D39FC-B00F-4637-BA2B-75EC9745A9F1}"/>
    <cellStyle name="Millares [0] 2 2 3 4 2 3 2" xfId="40743" xr:uid="{86BAE51B-2330-4548-AD04-48465E3B36F5}"/>
    <cellStyle name="Millares [0] 2 2 3 4 2 4" xfId="25845" xr:uid="{089E0F32-1853-4B91-9EDC-FF788B157EA1}"/>
    <cellStyle name="Millares [0] 2 2 3 4 2 5" xfId="47348" xr:uid="{F3F10B33-3390-4F9C-BFED-AB71B1FFD35D}"/>
    <cellStyle name="Millares [0] 2 2 3 4 3" xfId="6478" xr:uid="{B2F29DA8-BA40-4491-990C-F9909C18B648}"/>
    <cellStyle name="Millares [0] 2 2 3 4 3 2" xfId="14744" xr:uid="{04376841-BB9F-4EE5-B08A-F12AC1F03400}"/>
    <cellStyle name="Millares [0] 2 2 3 4 3 2 2" xfId="36247" xr:uid="{33F3B62E-23FB-4CD0-9444-D5BFBC531103}"/>
    <cellStyle name="Millares [0] 2 2 3 4 3 3" xfId="21379" xr:uid="{22A0406C-ACC0-44EE-92B9-5CB0F6AFDAD7}"/>
    <cellStyle name="Millares [0] 2 2 3 4 3 3 2" xfId="42882" xr:uid="{BA3A8598-687C-4D4A-87CD-368EE94EF580}"/>
    <cellStyle name="Millares [0] 2 2 3 4 3 4" xfId="27984" xr:uid="{6C4FD056-E3E0-49F7-8D42-C63431912EEC}"/>
    <cellStyle name="Millares [0] 2 2 3 4 3 5" xfId="49487" xr:uid="{CF7E3653-3E1B-40FC-B2A7-92DCEEED47F0}"/>
    <cellStyle name="Millares [0] 2 2 3 4 4" xfId="8119" xr:uid="{536A1A2D-7A7D-4858-AF7F-EE194C9C3F4B}"/>
    <cellStyle name="Millares [0] 2 2 3 4 4 2" xfId="29622" xr:uid="{71894C08-65E3-4216-9850-588B0033DE54}"/>
    <cellStyle name="Millares [0] 2 2 3 4 5" xfId="9776" xr:uid="{C8155120-7430-41F6-A89A-2727D81CD94C}"/>
    <cellStyle name="Millares [0] 2 2 3 4 5 2" xfId="31279" xr:uid="{A4B53C50-FD35-4170-ACA8-971A13377D18}"/>
    <cellStyle name="Millares [0] 2 2 3 4 6" xfId="16411" xr:uid="{C3200813-5355-41A1-A490-824E67AAA693}"/>
    <cellStyle name="Millares [0] 2 2 3 4 6 2" xfId="37914" xr:uid="{1B5BBA87-AA8C-485E-BC13-87E84E42B3A9}"/>
    <cellStyle name="Millares [0] 2 2 3 4 7" xfId="23016" xr:uid="{7B1FB93B-9858-45E4-9083-C20E225081C2}"/>
    <cellStyle name="Millares [0] 2 2 3 4 8" xfId="44519" xr:uid="{41FC3533-6907-4CE1-8B07-4685214BD9E1}"/>
    <cellStyle name="Millares [0] 2 2 3 5" xfId="2197" xr:uid="{DC62601C-9265-4E98-A3A0-CB0C071F6588}"/>
    <cellStyle name="Millares [0] 2 2 3 5 2" xfId="10463" xr:uid="{3EAE52B1-645D-467A-A37B-BDA5A5C1FBFE}"/>
    <cellStyle name="Millares [0] 2 2 3 5 2 2" xfId="31966" xr:uid="{2ACAEE7B-B5EE-4947-820E-5624FDD4CE68}"/>
    <cellStyle name="Millares [0] 2 2 3 5 3" xfId="17098" xr:uid="{2FF28A55-130C-48E7-9E4F-5819342ADE34}"/>
    <cellStyle name="Millares [0] 2 2 3 5 3 2" xfId="38601" xr:uid="{2F0BA25B-3A35-447C-B35E-954BE560773A}"/>
    <cellStyle name="Millares [0] 2 2 3 5 4" xfId="23703" xr:uid="{A83ACEF3-3734-4AD7-B2A4-CE3E141F0428}"/>
    <cellStyle name="Millares [0] 2 2 3 5 5" xfId="45206" xr:uid="{300F5B21-3A20-412E-91DB-B2B61741452C}"/>
    <cellStyle name="Millares [0] 2 2 3 6" xfId="2743" xr:uid="{C8852A74-FA48-4D4B-A003-F96496895F95}"/>
    <cellStyle name="Millares [0] 2 2 3 6 2" xfId="11009" xr:uid="{704603CB-A61F-4552-B37A-54D78C905394}"/>
    <cellStyle name="Millares [0] 2 2 3 6 2 2" xfId="32512" xr:uid="{88996260-13A8-4528-A7BE-4DCF56F21DDA}"/>
    <cellStyle name="Millares [0] 2 2 3 6 3" xfId="17644" xr:uid="{6BAE3AA3-5E07-4DD2-9435-16C0AB934A5F}"/>
    <cellStyle name="Millares [0] 2 2 3 6 3 2" xfId="39147" xr:uid="{4D129DF5-7BEE-4EBD-A93E-8FB5438BBC04}"/>
    <cellStyle name="Millares [0] 2 2 3 6 4" xfId="24249" xr:uid="{AFA2D8E5-F293-4089-8263-A0E1C536339F}"/>
    <cellStyle name="Millares [0] 2 2 3 6 5" xfId="45752" xr:uid="{7889E2AA-6DBF-4BE7-8EEC-121194FE6723}"/>
    <cellStyle name="Millares [0] 2 2 3 7" xfId="3393" xr:uid="{61BF48C7-88D9-482A-BABE-76942A0C45A6}"/>
    <cellStyle name="Millares [0] 2 2 3 7 2" xfId="11659" xr:uid="{D7A7A3A2-AE22-4882-A905-6BA67ECB31C6}"/>
    <cellStyle name="Millares [0] 2 2 3 7 2 2" xfId="33162" xr:uid="{58594D60-49D2-46DF-967D-A82271B96DC4}"/>
    <cellStyle name="Millares [0] 2 2 3 7 3" xfId="18294" xr:uid="{87690F58-205F-44F8-900F-8DAE41FA565B}"/>
    <cellStyle name="Millares [0] 2 2 3 7 3 2" xfId="39797" xr:uid="{E3EDD1F2-D979-4E5F-BA17-7AF472FF1AB6}"/>
    <cellStyle name="Millares [0] 2 2 3 7 4" xfId="24899" xr:uid="{6E56537F-3B9F-4819-94B6-B4ED7F59606D}"/>
    <cellStyle name="Millares [0] 2 2 3 7 5" xfId="46402" xr:uid="{487F0B07-6E26-4BAC-8406-D31E4462908E}"/>
    <cellStyle name="Millares [0] 2 2 3 8" xfId="4887" xr:uid="{96DD0082-E2C2-4732-86D0-1131AE20383B}"/>
    <cellStyle name="Millares [0] 2 2 3 8 2" xfId="13153" xr:uid="{3D26BD29-79F6-4BFB-978F-58C6615F2753}"/>
    <cellStyle name="Millares [0] 2 2 3 8 2 2" xfId="34656" xr:uid="{03207683-847E-436D-9531-FCEA9CC411A1}"/>
    <cellStyle name="Millares [0] 2 2 3 8 3" xfId="19788" xr:uid="{C8CEE1CE-B064-46C4-81D8-19C2066196DE}"/>
    <cellStyle name="Millares [0] 2 2 3 8 3 2" xfId="41291" xr:uid="{16BE614D-3319-47D3-9D19-4DB1A2ADC25D}"/>
    <cellStyle name="Millares [0] 2 2 3 8 4" xfId="26393" xr:uid="{CF70793C-4E59-4D38-9AC5-E9B96950BCF8}"/>
    <cellStyle name="Millares [0] 2 2 3 8 5" xfId="47896" xr:uid="{C3C05DC7-CCE0-4077-B2BA-F1FC62CB95A6}"/>
    <cellStyle name="Millares [0] 2 2 3 9" xfId="5532" xr:uid="{4E53BCCE-BD4F-40ED-A44E-F37ADBEA85A1}"/>
    <cellStyle name="Millares [0] 2 2 3 9 2" xfId="13798" xr:uid="{86586024-CF8E-4CAC-9869-F4FC96821991}"/>
    <cellStyle name="Millares [0] 2 2 3 9 2 2" xfId="35301" xr:uid="{47357856-482B-4DC2-ACA3-C4AA3531E4AB}"/>
    <cellStyle name="Millares [0] 2 2 3 9 3" xfId="20433" xr:uid="{B185F7D6-9C4F-4B0F-A63F-6C346E9B8C4F}"/>
    <cellStyle name="Millares [0] 2 2 3 9 3 2" xfId="41936" xr:uid="{29A27609-C16A-44E2-AC3B-8E417B1DCAA4}"/>
    <cellStyle name="Millares [0] 2 2 3 9 4" xfId="27038" xr:uid="{29838F85-577B-4E46-BA61-CE1732B17A11}"/>
    <cellStyle name="Millares [0] 2 2 3 9 5" xfId="48541" xr:uid="{E20AC6AA-CBC2-45DD-8476-ECA171AFDF7A}"/>
    <cellStyle name="Millares [0] 2 2 4" xfId="433" xr:uid="{8A9961FC-7A62-4636-A08D-73E84735CE18}"/>
    <cellStyle name="Millares [0] 2 2 4 10" xfId="15336" xr:uid="{F8F19472-47EF-4406-A407-45C7FFBA9602}"/>
    <cellStyle name="Millares [0] 2 2 4 10 2" xfId="36839" xr:uid="{29A5C4A4-8D39-4BF1-9157-7390983A387D}"/>
    <cellStyle name="Millares [0] 2 2 4 11" xfId="21941" xr:uid="{BEA485D2-1A8E-4B29-916D-543CE8A2C048}"/>
    <cellStyle name="Millares [0] 2 2 4 12" xfId="43444" xr:uid="{455C64CF-5111-4443-BA92-FE505DE2D5DF}"/>
    <cellStyle name="Millares [0] 2 2 4 2" xfId="1381" xr:uid="{B9D64082-B619-4C49-9BD9-7DD552BF6CBC}"/>
    <cellStyle name="Millares [0] 2 2 4 2 2" xfId="4210" xr:uid="{FBDEC05F-909D-49EC-8093-B92D0B616599}"/>
    <cellStyle name="Millares [0] 2 2 4 2 2 2" xfId="12476" xr:uid="{9E2245AE-1454-476B-8E9E-454867AB031E}"/>
    <cellStyle name="Millares [0] 2 2 4 2 2 2 2" xfId="33979" xr:uid="{9F21F277-3BEF-4556-B535-F8740FF72ABB}"/>
    <cellStyle name="Millares [0] 2 2 4 2 2 3" xfId="19111" xr:uid="{E359628A-EE4A-4AC9-9388-C3A000E97AA2}"/>
    <cellStyle name="Millares [0] 2 2 4 2 2 3 2" xfId="40614" xr:uid="{B6603685-5C59-4EDF-AD85-E297C30EAF81}"/>
    <cellStyle name="Millares [0] 2 2 4 2 2 4" xfId="25716" xr:uid="{BB5A79BD-C268-4183-9299-2BB809FF2C71}"/>
    <cellStyle name="Millares [0] 2 2 4 2 2 5" xfId="47219" xr:uid="{4E15664D-BCA7-4E07-8C8E-285373630530}"/>
    <cellStyle name="Millares [0] 2 2 4 2 3" xfId="6349" xr:uid="{6EF96216-CB2F-4597-98DC-38A1C72E5C80}"/>
    <cellStyle name="Millares [0] 2 2 4 2 3 2" xfId="14615" xr:uid="{83C6D3F2-943E-4D96-AF02-898EAE6D353F}"/>
    <cellStyle name="Millares [0] 2 2 4 2 3 2 2" xfId="36118" xr:uid="{72D59011-5328-4228-9FA9-46663E6CF83B}"/>
    <cellStyle name="Millares [0] 2 2 4 2 3 3" xfId="21250" xr:uid="{93BA0CC4-9FD6-4BDD-844E-3BD270367CC8}"/>
    <cellStyle name="Millares [0] 2 2 4 2 3 3 2" xfId="42753" xr:uid="{13AE61EC-7BC2-4337-9CCF-4C196E34ECBC}"/>
    <cellStyle name="Millares [0] 2 2 4 2 3 4" xfId="27855" xr:uid="{6BF2333C-0337-4FE6-A401-964DBAA25EEF}"/>
    <cellStyle name="Millares [0] 2 2 4 2 3 5" xfId="49358" xr:uid="{102FB20C-7285-45B2-9BC1-8E00B1803C50}"/>
    <cellStyle name="Millares [0] 2 2 4 2 4" xfId="7990" xr:uid="{655E79D5-F5B2-4FC8-B45E-9845418FF28B}"/>
    <cellStyle name="Millares [0] 2 2 4 2 4 2" xfId="29493" xr:uid="{CD436D44-96DA-4A63-95E4-7A3E328347E8}"/>
    <cellStyle name="Millares [0] 2 2 4 2 5" xfId="9647" xr:uid="{067924C3-56D5-4455-BBE0-9BF5B4E80BAA}"/>
    <cellStyle name="Millares [0] 2 2 4 2 5 2" xfId="31150" xr:uid="{BE6F831B-F8F0-4538-AE27-058BE79C2F8B}"/>
    <cellStyle name="Millares [0] 2 2 4 2 6" xfId="16282" xr:uid="{021CA81A-95E0-4A67-8175-F788459BF330}"/>
    <cellStyle name="Millares [0] 2 2 4 2 6 2" xfId="37785" xr:uid="{1D73A2F0-37B2-4760-95A5-60D160FF63B8}"/>
    <cellStyle name="Millares [0] 2 2 4 2 7" xfId="22887" xr:uid="{C9797755-A127-4690-959E-6EE80A3E4AB4}"/>
    <cellStyle name="Millares [0] 2 2 4 2 8" xfId="44390" xr:uid="{EE605C91-C799-4534-8A21-0172D960055E}"/>
    <cellStyle name="Millares [0] 2 2 4 3" xfId="2068" xr:uid="{5FFB6957-6641-4F46-A95D-D95ED1F05F36}"/>
    <cellStyle name="Millares [0] 2 2 4 3 2" xfId="10334" xr:uid="{61777459-CA82-43C3-B217-DC28BBE884E7}"/>
    <cellStyle name="Millares [0] 2 2 4 3 2 2" xfId="31837" xr:uid="{150E1AF4-5AF8-482C-8EB4-251088535BA6}"/>
    <cellStyle name="Millares [0] 2 2 4 3 3" xfId="16969" xr:uid="{3F2A1A2D-47C3-4941-9BFE-ACA6F4ADED5F}"/>
    <cellStyle name="Millares [0] 2 2 4 3 3 2" xfId="38472" xr:uid="{411C75EC-51F3-4D84-B21B-F33109BF6625}"/>
    <cellStyle name="Millares [0] 2 2 4 3 4" xfId="23574" xr:uid="{187A850D-3135-4B0E-93E3-65025A0D1B7C}"/>
    <cellStyle name="Millares [0] 2 2 4 3 5" xfId="45077" xr:uid="{82F72A5D-B957-4E3A-8432-B2DC22AB1DC0}"/>
    <cellStyle name="Millares [0] 2 2 4 4" xfId="2867" xr:uid="{E7E1E59E-8742-490F-AE9A-0F7DEE123B86}"/>
    <cellStyle name="Millares [0] 2 2 4 4 2" xfId="11133" xr:uid="{C3792982-E97B-48AF-BBA0-0E8BF91908EF}"/>
    <cellStyle name="Millares [0] 2 2 4 4 2 2" xfId="32636" xr:uid="{4C323F2B-3BC1-4D3A-B87D-30F4F2EFBFFD}"/>
    <cellStyle name="Millares [0] 2 2 4 4 3" xfId="17768" xr:uid="{005521E8-9220-4241-B4A2-C6931BF416EF}"/>
    <cellStyle name="Millares [0] 2 2 4 4 3 2" xfId="39271" xr:uid="{723EFDC1-8CD6-474F-9905-CC51727584AD}"/>
    <cellStyle name="Millares [0] 2 2 4 4 4" xfId="24373" xr:uid="{B87167DB-EFB7-4381-B126-94CB305A4FB8}"/>
    <cellStyle name="Millares [0] 2 2 4 4 5" xfId="45876" xr:uid="{4F9B11BF-31EF-4C72-887B-48B1865AAE18}"/>
    <cellStyle name="Millares [0] 2 2 4 5" xfId="3264" xr:uid="{E5D0A3DD-4C8D-4C1F-8EFE-BD2C552C9134}"/>
    <cellStyle name="Millares [0] 2 2 4 5 2" xfId="11530" xr:uid="{FA345253-A1CE-4C57-B5C5-468C940DE95E}"/>
    <cellStyle name="Millares [0] 2 2 4 5 2 2" xfId="33033" xr:uid="{3C6C5589-6A92-4B0D-AE54-E089A35203FA}"/>
    <cellStyle name="Millares [0] 2 2 4 5 3" xfId="18165" xr:uid="{D3EE7C9C-9D1E-44AD-A7ED-A3DBBF8AB576}"/>
    <cellStyle name="Millares [0] 2 2 4 5 3 2" xfId="39668" xr:uid="{87990A43-24A0-4029-864F-A463A4224E5D}"/>
    <cellStyle name="Millares [0] 2 2 4 5 4" xfId="24770" xr:uid="{56DE501D-1A02-462C-9886-E7CB355BDCAB}"/>
    <cellStyle name="Millares [0] 2 2 4 5 5" xfId="46273" xr:uid="{4393B5DF-F8CA-4978-A5BC-EC8E81EDC019}"/>
    <cellStyle name="Millares [0] 2 2 4 6" xfId="5011" xr:uid="{6C4B7800-AAE8-4104-A4D8-F86D1CC851F4}"/>
    <cellStyle name="Millares [0] 2 2 4 6 2" xfId="13277" xr:uid="{6AF2D2AD-F97E-4306-844E-6B73B21DA297}"/>
    <cellStyle name="Millares [0] 2 2 4 6 2 2" xfId="34780" xr:uid="{6A1BC4D8-8BF9-46BD-A2E0-B72BFE6582BE}"/>
    <cellStyle name="Millares [0] 2 2 4 6 3" xfId="19912" xr:uid="{A1E5AEFD-3443-4BA4-9C49-747F9D06363E}"/>
    <cellStyle name="Millares [0] 2 2 4 6 3 2" xfId="41415" xr:uid="{C5587E17-D864-4D2F-9B8D-F351B54869CB}"/>
    <cellStyle name="Millares [0] 2 2 4 6 4" xfId="26517" xr:uid="{6BC84AB5-3C6C-495F-9FFD-A01C5FA30150}"/>
    <cellStyle name="Millares [0] 2 2 4 6 5" xfId="48020" xr:uid="{2E52E75E-8334-43EF-A271-BF31C8C3A3F7}"/>
    <cellStyle name="Millares [0] 2 2 4 7" xfId="5403" xr:uid="{CC658341-FD80-4A4D-A7DD-92CE2D034363}"/>
    <cellStyle name="Millares [0] 2 2 4 7 2" xfId="13669" xr:uid="{5285535F-C733-49D8-8A0F-1F2E8D4D6DEC}"/>
    <cellStyle name="Millares [0] 2 2 4 7 2 2" xfId="35172" xr:uid="{E3D82BD2-598F-4C89-AF50-19BAA452EA28}"/>
    <cellStyle name="Millares [0] 2 2 4 7 3" xfId="20304" xr:uid="{42C4836F-1849-4D6B-A098-231D5D5E1909}"/>
    <cellStyle name="Millares [0] 2 2 4 7 3 2" xfId="41807" xr:uid="{6D9E571B-3C75-465A-A095-0B3733BF895A}"/>
    <cellStyle name="Millares [0] 2 2 4 7 4" xfId="26909" xr:uid="{473B3F84-37E7-45F8-A9A2-39FC01FD7C36}"/>
    <cellStyle name="Millares [0] 2 2 4 7 5" xfId="48412" xr:uid="{374D1788-DE6E-479D-85FE-6BCD54EF7559}"/>
    <cellStyle name="Millares [0] 2 2 4 8" xfId="7044" xr:uid="{976F1B90-AB22-433E-B718-8D1A4D5E90A5}"/>
    <cellStyle name="Millares [0] 2 2 4 8 2" xfId="28547" xr:uid="{10C4FAEE-1CBD-4662-BB05-C71B921C1617}"/>
    <cellStyle name="Millares [0] 2 2 4 9" xfId="8700" xr:uid="{EECF5BF6-50AC-473D-BEB6-661D521920EF}"/>
    <cellStyle name="Millares [0] 2 2 4 9 2" xfId="30203" xr:uid="{1EDB1256-5212-475C-B085-8607EB0DC020}"/>
    <cellStyle name="Millares [0] 2 2 5" xfId="717" xr:uid="{04B2B8FF-F81F-4AFC-A27B-E953A942F3C9}"/>
    <cellStyle name="Millares [0] 2 2 5 10" xfId="43726" xr:uid="{63193939-F2DE-4FA7-8F28-FB314D344A4B}"/>
    <cellStyle name="Millares [0] 2 2 5 2" xfId="1663" xr:uid="{45DEF383-B7A4-43B3-ABB7-A2444F4D5C18}"/>
    <cellStyle name="Millares [0] 2 2 5 2 2" xfId="4492" xr:uid="{4F63F132-0DAC-4F08-B26F-C9F44B38EFF4}"/>
    <cellStyle name="Millares [0] 2 2 5 2 2 2" xfId="12758" xr:uid="{7A15B4FA-79B1-4C0C-A8F1-A708CD6D07A7}"/>
    <cellStyle name="Millares [0] 2 2 5 2 2 2 2" xfId="34261" xr:uid="{1DA22A9F-05DB-43D0-84B0-FDBA633ACDBF}"/>
    <cellStyle name="Millares [0] 2 2 5 2 2 3" xfId="19393" xr:uid="{B70E0B17-4D37-4112-9C00-42F7DC851ADD}"/>
    <cellStyle name="Millares [0] 2 2 5 2 2 3 2" xfId="40896" xr:uid="{3B49F388-D782-4778-B624-1D0520469A12}"/>
    <cellStyle name="Millares [0] 2 2 5 2 2 4" xfId="25998" xr:uid="{BB209820-3555-4FD6-9EA6-62316F1F2FEC}"/>
    <cellStyle name="Millares [0] 2 2 5 2 2 5" xfId="47501" xr:uid="{9A81CE93-0AA7-442E-AFB6-A934C108427B}"/>
    <cellStyle name="Millares [0] 2 2 5 2 3" xfId="6631" xr:uid="{DD7175B1-0D99-4ADE-8464-DD1B36B26AC1}"/>
    <cellStyle name="Millares [0] 2 2 5 2 3 2" xfId="14897" xr:uid="{FC04F8E0-CB54-4AE5-B4CD-41659F4DA749}"/>
    <cellStyle name="Millares [0] 2 2 5 2 3 2 2" xfId="36400" xr:uid="{63A49D66-45F5-4ED3-9405-2065FCB78E7D}"/>
    <cellStyle name="Millares [0] 2 2 5 2 3 3" xfId="21532" xr:uid="{1E7EA608-2FB0-45F8-B59C-260023598C7E}"/>
    <cellStyle name="Millares [0] 2 2 5 2 3 3 2" xfId="43035" xr:uid="{9B4B5009-DAAF-4857-97E4-66D08A6531FC}"/>
    <cellStyle name="Millares [0] 2 2 5 2 3 4" xfId="28137" xr:uid="{C0256E95-E0DB-4684-93BF-65BF61E36D4F}"/>
    <cellStyle name="Millares [0] 2 2 5 2 3 5" xfId="49640" xr:uid="{2E7960C1-73AF-42A9-A255-7BF7AF018EFD}"/>
    <cellStyle name="Millares [0] 2 2 5 2 4" xfId="8272" xr:uid="{E2B4D081-8A3F-423F-966B-A5B1C03BB642}"/>
    <cellStyle name="Millares [0] 2 2 5 2 4 2" xfId="29775" xr:uid="{DDA39B37-040D-480A-B3A3-36BFCD8D54C7}"/>
    <cellStyle name="Millares [0] 2 2 5 2 5" xfId="9929" xr:uid="{4D3F5E1A-77BD-4A1A-977A-50DCC57C94B0}"/>
    <cellStyle name="Millares [0] 2 2 5 2 5 2" xfId="31432" xr:uid="{7DA9C442-22C0-4DE3-96C9-4E87DCA84FBE}"/>
    <cellStyle name="Millares [0] 2 2 5 2 6" xfId="16564" xr:uid="{4CB162F5-5361-45D8-ACF2-9155594D2EA5}"/>
    <cellStyle name="Millares [0] 2 2 5 2 6 2" xfId="38067" xr:uid="{69FD5775-F9EF-4824-878C-AFE25B1BC0C1}"/>
    <cellStyle name="Millares [0] 2 2 5 2 7" xfId="23169" xr:uid="{91F67E22-6193-47F0-A72B-5D8044B60FAE}"/>
    <cellStyle name="Millares [0] 2 2 5 2 8" xfId="44672" xr:uid="{E1A4B2AD-307B-4453-BA9C-537C79F0FBC7}"/>
    <cellStyle name="Millares [0] 2 2 5 3" xfId="2350" xr:uid="{E4C22E92-BFC3-40E4-9ECD-F30B2F968E81}"/>
    <cellStyle name="Millares [0] 2 2 5 3 2" xfId="10616" xr:uid="{E07EBBC5-8A31-4976-800B-2A9AA2669AE9}"/>
    <cellStyle name="Millares [0] 2 2 5 3 2 2" xfId="32119" xr:uid="{4BD91C8E-7EED-4381-8A80-66054AAA0E79}"/>
    <cellStyle name="Millares [0] 2 2 5 3 3" xfId="17251" xr:uid="{5980107B-F635-403D-81C7-5EA5D7DADF1D}"/>
    <cellStyle name="Millares [0] 2 2 5 3 3 2" xfId="38754" xr:uid="{046CD302-0008-47D5-8BE8-6D9941932608}"/>
    <cellStyle name="Millares [0] 2 2 5 3 4" xfId="23856" xr:uid="{AB6FEFF7-B688-468A-9D5B-091975DBC84C}"/>
    <cellStyle name="Millares [0] 2 2 5 3 5" xfId="45359" xr:uid="{CB3AF2DA-71D4-4164-BF5B-3B624BA158F2}"/>
    <cellStyle name="Millares [0] 2 2 5 4" xfId="3546" xr:uid="{2D9AF914-42D9-40B7-859C-5CA0ED210FA1}"/>
    <cellStyle name="Millares [0] 2 2 5 4 2" xfId="11812" xr:uid="{D57567CE-2555-432B-81F7-9BAA60F6C6AB}"/>
    <cellStyle name="Millares [0] 2 2 5 4 2 2" xfId="33315" xr:uid="{8D8E9439-73D9-4146-A06D-54357827F20F}"/>
    <cellStyle name="Millares [0] 2 2 5 4 3" xfId="18447" xr:uid="{40AF9F47-7A03-4A25-BABF-71F666D0822A}"/>
    <cellStyle name="Millares [0] 2 2 5 4 3 2" xfId="39950" xr:uid="{7F1A04EB-7C2B-40F8-A880-BC3498E2FA9A}"/>
    <cellStyle name="Millares [0] 2 2 5 4 4" xfId="25052" xr:uid="{C8DA7EE4-1CFA-46D9-9AAA-F092FB01AF7B}"/>
    <cellStyle name="Millares [0] 2 2 5 4 5" xfId="46555" xr:uid="{568FCC51-B0A2-4580-A188-B3A7341CE870}"/>
    <cellStyle name="Millares [0] 2 2 5 5" xfId="5685" xr:uid="{54F9B332-8DD0-4EDF-A9DB-F0C0235F0C2C}"/>
    <cellStyle name="Millares [0] 2 2 5 5 2" xfId="13951" xr:uid="{1E2B4321-2F2F-4D42-8EB1-834EF297A586}"/>
    <cellStyle name="Millares [0] 2 2 5 5 2 2" xfId="35454" xr:uid="{5DB28DBC-0F85-41E6-A8EE-5E8BA2E66ABC}"/>
    <cellStyle name="Millares [0] 2 2 5 5 3" xfId="20586" xr:uid="{F533AF12-6C72-4F15-B2DF-F20905819DD4}"/>
    <cellStyle name="Millares [0] 2 2 5 5 3 2" xfId="42089" xr:uid="{EC76D274-DE4E-4878-88D6-AA5ECBF6B08F}"/>
    <cellStyle name="Millares [0] 2 2 5 5 4" xfId="27191" xr:uid="{974139F7-FDB0-4CA2-9D67-BCC26005154E}"/>
    <cellStyle name="Millares [0] 2 2 5 5 5" xfId="48694" xr:uid="{929F1201-897E-47A5-A631-C8C72A166F7F}"/>
    <cellStyle name="Millares [0] 2 2 5 6" xfId="7326" xr:uid="{0C0476FD-DA1E-420E-9443-8304E0B4C96D}"/>
    <cellStyle name="Millares [0] 2 2 5 6 2" xfId="28829" xr:uid="{587C7CDF-99DE-4DCA-88AF-951C8211984C}"/>
    <cellStyle name="Millares [0] 2 2 5 7" xfId="8983" xr:uid="{103A435C-3E2D-407D-A2BA-42E145E7DC4E}"/>
    <cellStyle name="Millares [0] 2 2 5 7 2" xfId="30486" xr:uid="{C9B13B6F-A819-42CF-890A-4D15920B1195}"/>
    <cellStyle name="Millares [0] 2 2 5 8" xfId="15618" xr:uid="{E15ADC36-102E-4825-ACF8-0589CD3C9FC6}"/>
    <cellStyle name="Millares [0] 2 2 5 8 2" xfId="37121" xr:uid="{8CF2B13D-4517-41C1-A6DD-A59D4482C07E}"/>
    <cellStyle name="Millares [0] 2 2 5 9" xfId="22223" xr:uid="{E2523287-6755-4C47-9651-F1A9EA0AEB4B}"/>
    <cellStyle name="Millares [0] 2 2 6" xfId="986" xr:uid="{63ABA7D4-E372-4E75-A3BB-3C8A6BAC0A07}"/>
    <cellStyle name="Millares [0] 2 2 6 2" xfId="3815" xr:uid="{1F3E37D3-893A-43BF-BACE-21ED478E13E3}"/>
    <cellStyle name="Millares [0] 2 2 6 2 2" xfId="12081" xr:uid="{61370600-CB81-441B-AFB1-D3A4031A8749}"/>
    <cellStyle name="Millares [0] 2 2 6 2 2 2" xfId="33584" xr:uid="{C3617D10-7F9D-4184-BC30-6411CC0EE119}"/>
    <cellStyle name="Millares [0] 2 2 6 2 3" xfId="18716" xr:uid="{B5D2F490-D210-45EF-ABBA-FC9898FE5AFE}"/>
    <cellStyle name="Millares [0] 2 2 6 2 3 2" xfId="40219" xr:uid="{0ADC1F2E-1DC1-4466-938F-CE19C0D6D876}"/>
    <cellStyle name="Millares [0] 2 2 6 2 4" xfId="25321" xr:uid="{87BB18F0-C2E2-4E66-A0A9-F3B9D871A872}"/>
    <cellStyle name="Millares [0] 2 2 6 2 5" xfId="46824" xr:uid="{8BBEF0C0-2358-4E40-99EC-6220EA50957F}"/>
    <cellStyle name="Millares [0] 2 2 6 3" xfId="5954" xr:uid="{67A1E8C7-67ED-49BC-81B0-96444434CAD9}"/>
    <cellStyle name="Millares [0] 2 2 6 3 2" xfId="14220" xr:uid="{7C8D6880-A192-4765-8233-EA0E3C19235F}"/>
    <cellStyle name="Millares [0] 2 2 6 3 2 2" xfId="35723" xr:uid="{89D0868F-16B7-46BA-994F-BA8D0CA67118}"/>
    <cellStyle name="Millares [0] 2 2 6 3 3" xfId="20855" xr:uid="{64078C53-991D-4D95-8AE1-3A25DB9A09EC}"/>
    <cellStyle name="Millares [0] 2 2 6 3 3 2" xfId="42358" xr:uid="{7FFB1AA9-F178-4A06-8A03-5F9F5A4CB0FE}"/>
    <cellStyle name="Millares [0] 2 2 6 3 4" xfId="27460" xr:uid="{D794D20C-1393-4CCA-8586-46EB992E5FCB}"/>
    <cellStyle name="Millares [0] 2 2 6 3 5" xfId="48963" xr:uid="{093A65CC-72C6-4358-92C4-6C203C64652F}"/>
    <cellStyle name="Millares [0] 2 2 6 4" xfId="7595" xr:uid="{F76A708A-B88D-444D-B101-2135219E1EF5}"/>
    <cellStyle name="Millares [0] 2 2 6 4 2" xfId="29098" xr:uid="{199D4675-A83A-421D-B04E-BBE672E84262}"/>
    <cellStyle name="Millares [0] 2 2 6 5" xfId="9252" xr:uid="{B9B90291-877D-4F54-9AD6-6591EC8149EB}"/>
    <cellStyle name="Millares [0] 2 2 6 5 2" xfId="30755" xr:uid="{1CD85521-1639-4E79-A768-E2E6B719178D}"/>
    <cellStyle name="Millares [0] 2 2 6 6" xfId="15887" xr:uid="{2A306EF4-818F-489F-96A9-B1945C56A8D1}"/>
    <cellStyle name="Millares [0] 2 2 6 6 2" xfId="37390" xr:uid="{8395AAC5-E095-4B58-BF3B-4C7EED17C6E7}"/>
    <cellStyle name="Millares [0] 2 2 6 7" xfId="22492" xr:uid="{DA3FEE7E-13BA-491D-AD4D-DE4C5D5AF870}"/>
    <cellStyle name="Millares [0] 2 2 6 8" xfId="43995" xr:uid="{A28D5F12-529B-4721-81E3-3EF94CADDB53}"/>
    <cellStyle name="Millares [0] 2 2 7" xfId="1246" xr:uid="{1CF223E8-C157-4C7D-BF17-BB1F3195FC81}"/>
    <cellStyle name="Millares [0] 2 2 7 2" xfId="4075" xr:uid="{7D056FAB-8908-4EA2-B16B-343F88D56AE5}"/>
    <cellStyle name="Millares [0] 2 2 7 2 2" xfId="12341" xr:uid="{7AF57DFB-D519-48FF-BA3E-8681C9449274}"/>
    <cellStyle name="Millares [0] 2 2 7 2 2 2" xfId="33844" xr:uid="{DBDEFBC9-D1D8-48F8-A4B1-9B0AB00D7AFE}"/>
    <cellStyle name="Millares [0] 2 2 7 2 3" xfId="18976" xr:uid="{BC5D5A1E-C27C-48F8-B79A-847E790F0E02}"/>
    <cellStyle name="Millares [0] 2 2 7 2 3 2" xfId="40479" xr:uid="{E3D4DBF6-742B-47D9-A389-F08C2FA13750}"/>
    <cellStyle name="Millares [0] 2 2 7 2 4" xfId="25581" xr:uid="{60AA9C4E-C889-4734-8B20-CB3D573766F9}"/>
    <cellStyle name="Millares [0] 2 2 7 2 5" xfId="47084" xr:uid="{0A0206EF-99FE-4879-89B0-8D735CA4C7C0}"/>
    <cellStyle name="Millares [0] 2 2 7 3" xfId="6214" xr:uid="{1A1DAB3E-C288-463F-ACB0-B207A80B6D24}"/>
    <cellStyle name="Millares [0] 2 2 7 3 2" xfId="14480" xr:uid="{674FCA67-EC3E-4431-A5F8-E1B7D4EA550D}"/>
    <cellStyle name="Millares [0] 2 2 7 3 2 2" xfId="35983" xr:uid="{176E208E-5CA3-4C75-93FC-FFAC705117EA}"/>
    <cellStyle name="Millares [0] 2 2 7 3 3" xfId="21115" xr:uid="{BCCF99CE-01A7-4CB7-AEE9-96BF5827F352}"/>
    <cellStyle name="Millares [0] 2 2 7 3 3 2" xfId="42618" xr:uid="{13B2C681-DBB6-4A9D-B770-E6F1B721A086}"/>
    <cellStyle name="Millares [0] 2 2 7 3 4" xfId="27720" xr:uid="{CA04D40E-6BF2-4BDC-9B68-3CAFEA79224D}"/>
    <cellStyle name="Millares [0] 2 2 7 3 5" xfId="49223" xr:uid="{DB38E719-2258-4AAE-8DDE-8993AB2F43E5}"/>
    <cellStyle name="Millares [0] 2 2 7 4" xfId="7855" xr:uid="{4CD4B9C9-87DE-4FD0-A1DF-E40B83FD6901}"/>
    <cellStyle name="Millares [0] 2 2 7 4 2" xfId="29358" xr:uid="{DA38ABEB-07A1-4922-A140-9EAE3A20438A}"/>
    <cellStyle name="Millares [0] 2 2 7 5" xfId="9512" xr:uid="{DBA78543-B875-4806-ABD1-CF88E1A852D9}"/>
    <cellStyle name="Millares [0] 2 2 7 5 2" xfId="31015" xr:uid="{6341CC94-6AAD-4363-B4B6-B85739CD8091}"/>
    <cellStyle name="Millares [0] 2 2 7 6" xfId="16147" xr:uid="{243674B4-8D61-4F1D-9A42-6F1A46170330}"/>
    <cellStyle name="Millares [0] 2 2 7 6 2" xfId="37650" xr:uid="{A24CDE83-1321-400A-8DB4-160C45B9BA2D}"/>
    <cellStyle name="Millares [0] 2 2 7 7" xfId="22752" xr:uid="{2185FB31-9F80-4A81-B057-8758DAF49992}"/>
    <cellStyle name="Millares [0] 2 2 7 8" xfId="44255" xr:uid="{743A74A5-E5A1-43EF-B798-A781DB1001A2}"/>
    <cellStyle name="Millares [0] 2 2 8" xfId="1934" xr:uid="{611148C6-DB04-4D4C-8602-C52E6DF0A09D}"/>
    <cellStyle name="Millares [0] 2 2 8 2" xfId="10200" xr:uid="{CC5A12B9-A5C2-4AAF-93F3-C3CCE3159B57}"/>
    <cellStyle name="Millares [0] 2 2 8 2 2" xfId="31703" xr:uid="{28600B63-79E6-4C74-B111-26FA49448BD7}"/>
    <cellStyle name="Millares [0] 2 2 8 3" xfId="16835" xr:uid="{C880381B-830A-4FF2-A732-FA874DC83AFA}"/>
    <cellStyle name="Millares [0] 2 2 8 3 2" xfId="38338" xr:uid="{369E9044-789D-44D9-86D2-7ADD9AACA40E}"/>
    <cellStyle name="Millares [0] 2 2 8 4" xfId="23440" xr:uid="{AE4271D7-8C8C-425E-82CC-3C20DAE3E662}"/>
    <cellStyle name="Millares [0] 2 2 8 5" xfId="44943" xr:uid="{30570F19-3A54-4D5B-8C37-F72A332101F4}"/>
    <cellStyle name="Millares [0] 2 2 9" xfId="2619" xr:uid="{50E26A8F-4ACC-412A-BFE9-F2F20A694EF8}"/>
    <cellStyle name="Millares [0] 2 2 9 2" xfId="10885" xr:uid="{DFCA6E55-D7EB-4939-8742-658D3218A84C}"/>
    <cellStyle name="Millares [0] 2 2 9 2 2" xfId="32388" xr:uid="{B290D62F-CF48-44D5-8671-02A2863C6B61}"/>
    <cellStyle name="Millares [0] 2 2 9 3" xfId="17520" xr:uid="{23747888-5320-43B0-8FF5-228421878A52}"/>
    <cellStyle name="Millares [0] 2 2 9 3 2" xfId="39023" xr:uid="{0230A2B0-E841-4624-A0E8-2162640F0C95}"/>
    <cellStyle name="Millares [0] 2 2 9 4" xfId="24125" xr:uid="{CBED96BA-9334-45DF-AC65-97B41D901EBC}"/>
    <cellStyle name="Millares [0] 2 2 9 5" xfId="45628" xr:uid="{345BEACB-20B8-49F9-9EC3-FF65F1E253B4}"/>
    <cellStyle name="Millares [0] 2 3" xfId="865" xr:uid="{933B7F1C-943B-4D00-99B2-4112070A0B22}"/>
    <cellStyle name="Millares [0] 2 3 10" xfId="43874" xr:uid="{9526375D-85B0-4A55-9CBC-79DBFCDDD3E4}"/>
    <cellStyle name="Millares [0] 2 3 2" xfId="1811" xr:uid="{58AC207F-18ED-4593-956C-5B216092A506}"/>
    <cellStyle name="Millares [0] 2 3 2 2" xfId="4640" xr:uid="{104E3BFA-26AE-4025-A2F1-35AAB4D65C0E}"/>
    <cellStyle name="Millares [0] 2 3 2 2 2" xfId="12906" xr:uid="{0C2BFBB6-DB87-4348-892B-46BB51845C5B}"/>
    <cellStyle name="Millares [0] 2 3 2 2 2 2" xfId="34409" xr:uid="{A1B2656A-0CB8-4421-A240-45206E4C048E}"/>
    <cellStyle name="Millares [0] 2 3 2 2 3" xfId="19541" xr:uid="{0EB1901C-815A-4768-9F9E-523A59A29C37}"/>
    <cellStyle name="Millares [0] 2 3 2 2 3 2" xfId="41044" xr:uid="{1A6067F8-149C-4F3C-8BE7-3C2F31A7E26B}"/>
    <cellStyle name="Millares [0] 2 3 2 2 4" xfId="26146" xr:uid="{346F6325-6DB3-42AF-8811-93781586ACFF}"/>
    <cellStyle name="Millares [0] 2 3 2 2 5" xfId="47649" xr:uid="{E065EFE3-B615-4271-AD76-42890CEBBCD1}"/>
    <cellStyle name="Millares [0] 2 3 2 3" xfId="6779" xr:uid="{63D0B516-6FD2-49C3-BA8C-8CF6DB22B458}"/>
    <cellStyle name="Millares [0] 2 3 2 3 2" xfId="15045" xr:uid="{5F620AD4-E971-47C9-9579-48653077D918}"/>
    <cellStyle name="Millares [0] 2 3 2 3 2 2" xfId="36548" xr:uid="{55A49242-9FBA-4315-9C60-C8EEA38CE9E9}"/>
    <cellStyle name="Millares [0] 2 3 2 3 3" xfId="21680" xr:uid="{7116F5E1-F8D5-42D0-BD4B-1A1AE7C8E5D5}"/>
    <cellStyle name="Millares [0] 2 3 2 3 3 2" xfId="43183" xr:uid="{2694E64B-5805-4A3A-8084-F35CB7E757FB}"/>
    <cellStyle name="Millares [0] 2 3 2 3 4" xfId="28285" xr:uid="{F7180306-01F0-453F-BF8C-6569BEEFF9E2}"/>
    <cellStyle name="Millares [0] 2 3 2 3 5" xfId="49788" xr:uid="{26818DDA-7AB1-40D9-82C0-1EDC96CC76C0}"/>
    <cellStyle name="Millares [0] 2 3 2 4" xfId="8420" xr:uid="{D34C2005-4215-484B-BA1C-AE45C9EC2276}"/>
    <cellStyle name="Millares [0] 2 3 2 4 2" xfId="29923" xr:uid="{B77027BF-AADA-445F-8835-639206FA138E}"/>
    <cellStyle name="Millares [0] 2 3 2 5" xfId="10077" xr:uid="{187FB4B9-61F4-48EC-9D3A-C6F75B84AADF}"/>
    <cellStyle name="Millares [0] 2 3 2 5 2" xfId="31580" xr:uid="{22E4BE4E-46DB-474A-8B62-3B8629251863}"/>
    <cellStyle name="Millares [0] 2 3 2 6" xfId="16712" xr:uid="{E440D648-CEE3-44D7-96DA-073F6154C2C6}"/>
    <cellStyle name="Millares [0] 2 3 2 6 2" xfId="38215" xr:uid="{0D371722-2BEE-4A5C-BAAB-785D191EB8F3}"/>
    <cellStyle name="Millares [0] 2 3 2 7" xfId="23317" xr:uid="{25E9D46A-B680-4EB7-841A-F4838F3D81DD}"/>
    <cellStyle name="Millares [0] 2 3 2 8" xfId="44820" xr:uid="{CCF62750-5CC5-4313-B3AB-EA8F6E58919B}"/>
    <cellStyle name="Millares [0] 2 3 3" xfId="2498" xr:uid="{A8F42B33-D70E-4FCA-BC6D-985CBC9B0651}"/>
    <cellStyle name="Millares [0] 2 3 3 2" xfId="10764" xr:uid="{2EBD5C5A-F102-4B37-8D7D-2DD192A54C16}"/>
    <cellStyle name="Millares [0] 2 3 3 2 2" xfId="32267" xr:uid="{6FF292DF-1B87-48D2-8E48-35C06366606B}"/>
    <cellStyle name="Millares [0] 2 3 3 3" xfId="17399" xr:uid="{673C40C1-1D16-414D-9C5F-F9A5714EF5B4}"/>
    <cellStyle name="Millares [0] 2 3 3 3 2" xfId="38902" xr:uid="{E5200355-2040-406E-8E92-4EDCE78F84C1}"/>
    <cellStyle name="Millares [0] 2 3 3 4" xfId="24004" xr:uid="{43041B33-6947-4FB6-9BA8-5AE67A890EFA}"/>
    <cellStyle name="Millares [0] 2 3 3 5" xfId="45507" xr:uid="{3BD4DEB1-46A8-4D34-B7A7-7B1C0D0A6598}"/>
    <cellStyle name="Millares [0] 2 3 4" xfId="3694" xr:uid="{547B2CFF-7736-438D-AA9E-E5530D85034D}"/>
    <cellStyle name="Millares [0] 2 3 4 2" xfId="11960" xr:uid="{5E267CE9-F5D2-4A3A-8AF4-AF51378D63D5}"/>
    <cellStyle name="Millares [0] 2 3 4 2 2" xfId="33463" xr:uid="{906D7955-A8A1-4E06-A261-D4AD96C4EFAC}"/>
    <cellStyle name="Millares [0] 2 3 4 3" xfId="18595" xr:uid="{FB9FAFA3-26C9-479C-8644-F91005AEEA59}"/>
    <cellStyle name="Millares [0] 2 3 4 3 2" xfId="40098" xr:uid="{9CE33AFA-D969-4365-93DD-6220F9E38AAB}"/>
    <cellStyle name="Millares [0] 2 3 4 4" xfId="25200" xr:uid="{E4E2C765-9EDB-44EB-BF10-6F0BF942857F}"/>
    <cellStyle name="Millares [0] 2 3 4 5" xfId="46703" xr:uid="{A48F21AF-BD4B-4DA2-B9A7-BB6A3F9691BC}"/>
    <cellStyle name="Millares [0] 2 3 5" xfId="5833" xr:uid="{6205A30C-A9B8-4843-A89A-A108561CA84B}"/>
    <cellStyle name="Millares [0] 2 3 5 2" xfId="14099" xr:uid="{4DDBC90D-1ED5-4613-A5E0-65C559B592BC}"/>
    <cellStyle name="Millares [0] 2 3 5 2 2" xfId="35602" xr:uid="{3A176976-1E4F-41FB-ABF1-58EF5B70B991}"/>
    <cellStyle name="Millares [0] 2 3 5 3" xfId="20734" xr:uid="{DC5293B4-8484-4840-BEB2-BF05900ECC28}"/>
    <cellStyle name="Millares [0] 2 3 5 3 2" xfId="42237" xr:uid="{84AD6B6D-0E6F-4670-AA8F-3EAE6EC44316}"/>
    <cellStyle name="Millares [0] 2 3 5 4" xfId="27339" xr:uid="{FF8BBB19-3510-439C-8767-D517B0258B8D}"/>
    <cellStyle name="Millares [0] 2 3 5 5" xfId="48842" xr:uid="{1C8C0AEE-B44A-4326-B489-9EB55C76FD37}"/>
    <cellStyle name="Millares [0] 2 3 6" xfId="7474" xr:uid="{3325F937-964C-4958-9C3B-462C0299542E}"/>
    <cellStyle name="Millares [0] 2 3 6 2" xfId="28977" xr:uid="{C501E981-FE11-4427-ADA8-6F5A838E67A0}"/>
    <cellStyle name="Millares [0] 2 3 7" xfId="9131" xr:uid="{0D21D0B3-5BCC-455A-85E1-574F1594EF50}"/>
    <cellStyle name="Millares [0] 2 3 7 2" xfId="30634" xr:uid="{05E5A3A0-D27A-48DB-A519-00F6709E76F8}"/>
    <cellStyle name="Millares [0] 2 3 8" xfId="15766" xr:uid="{D0D37685-F1DA-459F-8157-2F5835FE17CB}"/>
    <cellStyle name="Millares [0] 2 3 8 2" xfId="37269" xr:uid="{C319414E-23A0-46E6-A3AD-68A6A5C37493}"/>
    <cellStyle name="Millares [0] 2 3 9" xfId="22371" xr:uid="{268CE942-A048-4509-A117-8901983249A2}"/>
    <cellStyle name="Millares [0] 20" xfId="603" xr:uid="{14F0F684-0533-4AA9-A8D5-2D9B33E3A244}"/>
    <cellStyle name="Millares [0] 20 10" xfId="43612" xr:uid="{E13DD1A9-34E1-4C8F-8CCC-28CAAB097789}"/>
    <cellStyle name="Millares [0] 20 2" xfId="1549" xr:uid="{04C97D18-DAEB-474B-B966-848A998AD1B8}"/>
    <cellStyle name="Millares [0] 20 2 2" xfId="4378" xr:uid="{61447829-38D7-446C-B70C-157080F71FC2}"/>
    <cellStyle name="Millares [0] 20 2 2 2" xfId="12644" xr:uid="{6FE115EA-E0F6-4074-9E7F-CDE383141583}"/>
    <cellStyle name="Millares [0] 20 2 2 2 2" xfId="34147" xr:uid="{8D49FD00-8906-49D9-9FC7-B68B1C52C225}"/>
    <cellStyle name="Millares [0] 20 2 2 3" xfId="19279" xr:uid="{31BDC221-39EC-4259-8AC2-0673A6A5CC19}"/>
    <cellStyle name="Millares [0] 20 2 2 3 2" xfId="40782" xr:uid="{5AEA13CE-5B92-4C25-A41C-D2568EDE6624}"/>
    <cellStyle name="Millares [0] 20 2 2 4" xfId="25884" xr:uid="{3DA3ED17-1740-43BD-A051-5A07EEDC5E52}"/>
    <cellStyle name="Millares [0] 20 2 2 5" xfId="47387" xr:uid="{54549270-E9C9-43AC-802E-FEB01D91CCB1}"/>
    <cellStyle name="Millares [0] 20 2 3" xfId="6517" xr:uid="{DA8494C3-4B66-4902-B2E0-BBCA7EAC762C}"/>
    <cellStyle name="Millares [0] 20 2 3 2" xfId="14783" xr:uid="{04B80D1E-75E4-40F1-8CC9-3A3FEE03779C}"/>
    <cellStyle name="Millares [0] 20 2 3 2 2" xfId="36286" xr:uid="{C9F707C8-B5F7-4533-B912-A0FA04CC256C}"/>
    <cellStyle name="Millares [0] 20 2 3 3" xfId="21418" xr:uid="{59470F39-4C6D-4D3A-8F91-8844893B8708}"/>
    <cellStyle name="Millares [0] 20 2 3 3 2" xfId="42921" xr:uid="{F93EDB44-9932-452A-A925-AF8E012642DE}"/>
    <cellStyle name="Millares [0] 20 2 3 4" xfId="28023" xr:uid="{D0A35895-BD4A-4C12-B787-6164AE757AF5}"/>
    <cellStyle name="Millares [0] 20 2 3 5" xfId="49526" xr:uid="{B1FA689F-1A2C-44DA-B532-E756C90E04B4}"/>
    <cellStyle name="Millares [0] 20 2 4" xfId="8158" xr:uid="{E7288F5B-992D-4C0B-8EF5-757AA5460D83}"/>
    <cellStyle name="Millares [0] 20 2 4 2" xfId="29661" xr:uid="{7D473528-EC7E-4FDC-AF89-AAAFA8B93977}"/>
    <cellStyle name="Millares [0] 20 2 5" xfId="9815" xr:uid="{854BA846-F813-4B0B-85F1-995BC009936B}"/>
    <cellStyle name="Millares [0] 20 2 5 2" xfId="31318" xr:uid="{05C73AF7-DABD-4576-A12A-518E83D6EF6A}"/>
    <cellStyle name="Millares [0] 20 2 6" xfId="16450" xr:uid="{C8318E6E-8E54-4362-A422-68E487241FCA}"/>
    <cellStyle name="Millares [0] 20 2 6 2" xfId="37953" xr:uid="{902A4227-CF95-4E29-A7E7-EE0F92F0759A}"/>
    <cellStyle name="Millares [0] 20 2 7" xfId="23055" xr:uid="{8256596D-2D48-4F56-A680-E3942358F508}"/>
    <cellStyle name="Millares [0] 20 2 8" xfId="44558" xr:uid="{4C093488-AF75-480D-9F81-6391D24016CC}"/>
    <cellStyle name="Millares [0] 20 3" xfId="2236" xr:uid="{B3ECB091-B83A-4557-8D67-6B7B554CBF13}"/>
    <cellStyle name="Millares [0] 20 3 2" xfId="10502" xr:uid="{ADDDBF59-BE55-45D9-A1D7-60B3207EC7BF}"/>
    <cellStyle name="Millares [0] 20 3 2 2" xfId="32005" xr:uid="{15462177-3541-4F81-85C6-A32BDA76FFBC}"/>
    <cellStyle name="Millares [0] 20 3 3" xfId="17137" xr:uid="{09A2F903-5BD2-4712-8FC5-7EE692DC6C2A}"/>
    <cellStyle name="Millares [0] 20 3 3 2" xfId="38640" xr:uid="{1CCFDE4F-A465-40B7-8D89-FF85079DBF2A}"/>
    <cellStyle name="Millares [0] 20 3 4" xfId="23742" xr:uid="{F428E778-0EF8-4DFE-871C-59E741A69F35}"/>
    <cellStyle name="Millares [0] 20 3 5" xfId="45245" xr:uid="{3D22B0BE-464A-4FA5-8A99-5BE59D6B3C04}"/>
    <cellStyle name="Millares [0] 20 4" xfId="3432" xr:uid="{4D27212F-165E-4120-8959-E8B3C60C9CA5}"/>
    <cellStyle name="Millares [0] 20 4 2" xfId="11698" xr:uid="{C1660581-A7DE-4565-9F13-6864BBE07914}"/>
    <cellStyle name="Millares [0] 20 4 2 2" xfId="33201" xr:uid="{3C27C946-F405-4CC1-BF28-565454B4E0C4}"/>
    <cellStyle name="Millares [0] 20 4 3" xfId="18333" xr:uid="{DFC9403F-A9B8-4515-A332-1AE08C88647C}"/>
    <cellStyle name="Millares [0] 20 4 3 2" xfId="39836" xr:uid="{660ED87E-21AC-4F4B-8F84-58F2317A3720}"/>
    <cellStyle name="Millares [0] 20 4 4" xfId="24938" xr:uid="{713E0D14-0C08-45FF-B323-81DF8BC89922}"/>
    <cellStyle name="Millares [0] 20 4 5" xfId="46441" xr:uid="{73A84A90-3FF0-47B5-9090-F59101D352D3}"/>
    <cellStyle name="Millares [0] 20 5" xfId="5571" xr:uid="{EC4D466F-BA01-454E-A674-5FA14B45663C}"/>
    <cellStyle name="Millares [0] 20 5 2" xfId="13837" xr:uid="{DB1D2754-F281-4849-98BD-D016C37D6E01}"/>
    <cellStyle name="Millares [0] 20 5 2 2" xfId="35340" xr:uid="{0AAC0555-AB1A-465E-AC47-697EC66BF1C0}"/>
    <cellStyle name="Millares [0] 20 5 3" xfId="20472" xr:uid="{01328AA5-C353-4747-B281-62EC4A7251A9}"/>
    <cellStyle name="Millares [0] 20 5 3 2" xfId="41975" xr:uid="{F432BFCC-5414-4F62-BE50-2082062BA5D1}"/>
    <cellStyle name="Millares [0] 20 5 4" xfId="27077" xr:uid="{AEDCE871-DC89-4E67-8038-A077962724F2}"/>
    <cellStyle name="Millares [0] 20 5 5" xfId="48580" xr:uid="{F14C4EA9-5063-4D57-ABF5-2B436C9AE8CF}"/>
    <cellStyle name="Millares [0] 20 6" xfId="7212" xr:uid="{2152EE76-9C69-4BDF-BBE3-750A23F0D63E}"/>
    <cellStyle name="Millares [0] 20 6 2" xfId="28715" xr:uid="{E6F55B28-DC0E-4809-88A5-D51499BFF304}"/>
    <cellStyle name="Millares [0] 20 7" xfId="8869" xr:uid="{0EB6F4DC-6764-4E1D-B0F0-A43ECE8BB7F7}"/>
    <cellStyle name="Millares [0] 20 7 2" xfId="30372" xr:uid="{28DA7679-3478-4314-8AFC-306D8ED2CFAE}"/>
    <cellStyle name="Millares [0] 20 8" xfId="15504" xr:uid="{23E491BC-53D3-413A-A082-53052A8F9E58}"/>
    <cellStyle name="Millares [0] 20 8 2" xfId="37007" xr:uid="{F801EB14-CD61-4C26-B8D9-EF0C64B6AA15}"/>
    <cellStyle name="Millares [0] 20 9" xfId="22109" xr:uid="{897CEDFE-62EE-4A59-8497-B07C36F3042D}"/>
    <cellStyle name="Millares [0] 21" xfId="861" xr:uid="{5674AA99-4E9C-4A55-8262-A90F9F525AED}"/>
    <cellStyle name="Millares [0] 21 10" xfId="43870" xr:uid="{B4FE1C09-6548-4AB9-B09C-BE606A05CFB3}"/>
    <cellStyle name="Millares [0] 21 2" xfId="1807" xr:uid="{DBD2A4D6-28A7-4C5A-92CA-5A4908288834}"/>
    <cellStyle name="Millares [0] 21 2 2" xfId="4636" xr:uid="{0117C384-F1DC-48C5-ACE1-5FB65AF5EFED}"/>
    <cellStyle name="Millares [0] 21 2 2 2" xfId="12902" xr:uid="{784AD1C1-E1EC-44B5-8BB4-730335FA874B}"/>
    <cellStyle name="Millares [0] 21 2 2 2 2" xfId="34405" xr:uid="{E46CA69E-EB97-4C5A-854B-60B208D5C07F}"/>
    <cellStyle name="Millares [0] 21 2 2 3" xfId="19537" xr:uid="{2B93C4F4-8369-4480-97FD-759D3DB2C077}"/>
    <cellStyle name="Millares [0] 21 2 2 3 2" xfId="41040" xr:uid="{D0C8FCE2-D33C-4F00-B359-99F874E50955}"/>
    <cellStyle name="Millares [0] 21 2 2 4" xfId="26142" xr:uid="{93180156-1A4F-4454-A2F0-BAF2E2A6672A}"/>
    <cellStyle name="Millares [0] 21 2 2 5" xfId="47645" xr:uid="{2B39D8C7-EABB-41E1-BBB5-6FA16A51D5B1}"/>
    <cellStyle name="Millares [0] 21 2 3" xfId="6775" xr:uid="{29E91C3C-DAC9-45EF-8110-9A16E8FA1F34}"/>
    <cellStyle name="Millares [0] 21 2 3 2" xfId="15041" xr:uid="{60F008D1-77CD-43DA-9426-82397FF56A08}"/>
    <cellStyle name="Millares [0] 21 2 3 2 2" xfId="36544" xr:uid="{EDE41F6F-6EED-4D9A-914B-19107A39F83B}"/>
    <cellStyle name="Millares [0] 21 2 3 3" xfId="21676" xr:uid="{EDDE48E4-533E-4A46-8D7A-490EDEC066BF}"/>
    <cellStyle name="Millares [0] 21 2 3 3 2" xfId="43179" xr:uid="{F3A5DF65-7119-4146-B9B8-5A4D9843743C}"/>
    <cellStyle name="Millares [0] 21 2 3 4" xfId="28281" xr:uid="{46220378-B010-4433-B872-4EC0E63F4039}"/>
    <cellStyle name="Millares [0] 21 2 3 5" xfId="49784" xr:uid="{739C8435-E6EB-4936-8F53-7FCF350CBABE}"/>
    <cellStyle name="Millares [0] 21 2 4" xfId="8416" xr:uid="{C3BB5156-DDC2-4496-9504-445F8653A209}"/>
    <cellStyle name="Millares [0] 21 2 4 2" xfId="29919" xr:uid="{120CDE33-5E9B-46BD-8840-7C4FA44BE533}"/>
    <cellStyle name="Millares [0] 21 2 5" xfId="10073" xr:uid="{244DFB18-1352-43D8-BF58-D64170480D5A}"/>
    <cellStyle name="Millares [0] 21 2 5 2" xfId="31576" xr:uid="{FA322A71-8C40-4051-B5EC-4DD84289D937}"/>
    <cellStyle name="Millares [0] 21 2 6" xfId="16708" xr:uid="{63B21AAD-BD5A-43EC-A803-A6DF9CE4461D}"/>
    <cellStyle name="Millares [0] 21 2 6 2" xfId="38211" xr:uid="{9D081C67-3D3B-4AA9-85D6-CCAE2EF02DEB}"/>
    <cellStyle name="Millares [0] 21 2 7" xfId="23313" xr:uid="{B8C3A3AF-4F6F-47C7-9DAB-2D53938572A3}"/>
    <cellStyle name="Millares [0] 21 2 8" xfId="44816" xr:uid="{79AB3510-9205-4159-9D43-722A852E7FEF}"/>
    <cellStyle name="Millares [0] 21 3" xfId="2494" xr:uid="{1C10366F-F2E7-41A3-97AD-AFBA255BB0F2}"/>
    <cellStyle name="Millares [0] 21 3 2" xfId="10760" xr:uid="{38A3AC27-D7F8-4BC9-9518-F62720E15FE7}"/>
    <cellStyle name="Millares [0] 21 3 2 2" xfId="32263" xr:uid="{461D40FE-1383-4912-9D5E-1107B04D469C}"/>
    <cellStyle name="Millares [0] 21 3 3" xfId="17395" xr:uid="{4F099BF7-52B7-4CA3-8269-161EF23F87B1}"/>
    <cellStyle name="Millares [0] 21 3 3 2" xfId="38898" xr:uid="{EE7C708F-D01C-41F5-A9C1-9B35F0083C58}"/>
    <cellStyle name="Millares [0] 21 3 4" xfId="24000" xr:uid="{D7462481-71DD-494F-86B2-39A8490CB7EC}"/>
    <cellStyle name="Millares [0] 21 3 5" xfId="45503" xr:uid="{B2323391-F676-43DE-A584-FAB1C3C0A7D6}"/>
    <cellStyle name="Millares [0] 21 4" xfId="3690" xr:uid="{B6089C3B-692A-4CB1-8E82-423ADB1024A4}"/>
    <cellStyle name="Millares [0] 21 4 2" xfId="11956" xr:uid="{999DCDBF-5159-4167-9E9A-56DEA8D58139}"/>
    <cellStyle name="Millares [0] 21 4 2 2" xfId="33459" xr:uid="{C67A471F-E70A-4F7B-BF1B-C3ED28A1AAF1}"/>
    <cellStyle name="Millares [0] 21 4 3" xfId="18591" xr:uid="{C86BD557-9AFB-46DA-AA9F-3E28B921641F}"/>
    <cellStyle name="Millares [0] 21 4 3 2" xfId="40094" xr:uid="{DC882B52-D9B1-493C-8DA2-D6D183C155C1}"/>
    <cellStyle name="Millares [0] 21 4 4" xfId="25196" xr:uid="{6C19789B-3EED-422A-B46A-85311EC28E39}"/>
    <cellStyle name="Millares [0] 21 4 5" xfId="46699" xr:uid="{0282A7B1-C894-4678-B594-1A10114E05C8}"/>
    <cellStyle name="Millares [0] 21 5" xfId="5829" xr:uid="{FBB11691-9D9B-487A-8714-D0E91ECF4420}"/>
    <cellStyle name="Millares [0] 21 5 2" xfId="14095" xr:uid="{B3D6F7F4-6A83-4D68-8171-FAC671BB101C}"/>
    <cellStyle name="Millares [0] 21 5 2 2" xfId="35598" xr:uid="{CE014A5B-8D43-4BBF-9B8B-FE52A3B89480}"/>
    <cellStyle name="Millares [0] 21 5 3" xfId="20730" xr:uid="{25F8F731-C518-4FE0-9D1E-E3C5070141B7}"/>
    <cellStyle name="Millares [0] 21 5 3 2" xfId="42233" xr:uid="{BFC3597F-0EA1-4E85-8D0F-FD2723675EF5}"/>
    <cellStyle name="Millares [0] 21 5 4" xfId="27335" xr:uid="{ECF9360A-739F-4846-BBA9-1B32E80FA26C}"/>
    <cellStyle name="Millares [0] 21 5 5" xfId="48838" xr:uid="{24B319CC-36D6-4FB3-B02D-B0F617A25281}"/>
    <cellStyle name="Millares [0] 21 6" xfId="7470" xr:uid="{309D1D7D-336D-41D7-AA32-FDF865D0444E}"/>
    <cellStyle name="Millares [0] 21 6 2" xfId="28973" xr:uid="{F4457A48-E4EE-4D04-94D8-61DCAEF8FA34}"/>
    <cellStyle name="Millares [0] 21 7" xfId="9127" xr:uid="{F3157E5A-D7AA-4887-A128-9AE5AA899EAB}"/>
    <cellStyle name="Millares [0] 21 7 2" xfId="30630" xr:uid="{828BBC02-0A4A-4484-8A91-2A0D3EE1F673}"/>
    <cellStyle name="Millares [0] 21 8" xfId="15762" xr:uid="{D2B41099-10A8-450B-AD12-8849373C2546}"/>
    <cellStyle name="Millares [0] 21 8 2" xfId="37265" xr:uid="{50896356-5564-4520-A7BC-273448E83DC7}"/>
    <cellStyle name="Millares [0] 21 9" xfId="22367" xr:uid="{96A35A8F-B0A6-4DAF-81F9-E8132F6D4C7F}"/>
    <cellStyle name="Millares [0] 22" xfId="871" xr:uid="{C4DDF0E0-D18D-45C9-A319-9FF023A1CE2B}"/>
    <cellStyle name="Millares [0] 22 2" xfId="3700" xr:uid="{1BBB7E54-9EFA-4BB4-AC7E-6F9D950D1542}"/>
    <cellStyle name="Millares [0] 22 2 2" xfId="11966" xr:uid="{2DF46FFC-185E-4F7C-BF81-64354036105C}"/>
    <cellStyle name="Millares [0] 22 2 2 2" xfId="33469" xr:uid="{28EEDB3F-BC4F-4E64-AD28-B5D1A0889329}"/>
    <cellStyle name="Millares [0] 22 2 3" xfId="18601" xr:uid="{5AB5B245-6294-4373-99EF-4EF3261F1868}"/>
    <cellStyle name="Millares [0] 22 2 3 2" xfId="40104" xr:uid="{55F71874-96F1-4920-87D1-0996F234C5F6}"/>
    <cellStyle name="Millares [0] 22 2 4" xfId="25206" xr:uid="{4796FC8D-AB2A-4254-9C07-B03DE8E25617}"/>
    <cellStyle name="Millares [0] 22 2 5" xfId="46709" xr:uid="{15541AF2-F22B-405D-8763-B00FBB27264C}"/>
    <cellStyle name="Millares [0] 22 3" xfId="5839" xr:uid="{B1778732-166F-45CA-8E73-76C8A2F1B8B5}"/>
    <cellStyle name="Millares [0] 22 3 2" xfId="14105" xr:uid="{6449B09E-8394-4476-847B-EF01461039C6}"/>
    <cellStyle name="Millares [0] 22 3 2 2" xfId="35608" xr:uid="{0C728D16-C6F6-4560-A4F8-1FC388328E68}"/>
    <cellStyle name="Millares [0] 22 3 3" xfId="20740" xr:uid="{E6B53F73-763B-43C2-8EF3-0BD74B324A4C}"/>
    <cellStyle name="Millares [0] 22 3 3 2" xfId="42243" xr:uid="{3DAC1419-D74A-4039-B61D-AF7E3D1B519E}"/>
    <cellStyle name="Millares [0] 22 3 4" xfId="27345" xr:uid="{98EF765A-842D-468A-AF8F-C7014BF1BCC0}"/>
    <cellStyle name="Millares [0] 22 3 5" xfId="48848" xr:uid="{13957C90-6E4D-4E16-B0BB-F9F17118A621}"/>
    <cellStyle name="Millares [0] 22 4" xfId="7480" xr:uid="{8336D79F-6D23-4882-8972-BE808C14979A}"/>
    <cellStyle name="Millares [0] 22 4 2" xfId="28983" xr:uid="{503694E1-62FC-429E-98C4-9111F38F81C9}"/>
    <cellStyle name="Millares [0] 22 5" xfId="9137" xr:uid="{BF211257-CD48-4C6E-B22C-8D78A3889E15}"/>
    <cellStyle name="Millares [0] 22 5 2" xfId="30640" xr:uid="{6E2DF71D-880F-4FFC-AAE8-6ED8912E5806}"/>
    <cellStyle name="Millares [0] 22 6" xfId="15772" xr:uid="{ECA98E77-FADC-4867-A816-F508F6AFA54D}"/>
    <cellStyle name="Millares [0] 22 6 2" xfId="37275" xr:uid="{B34CC2F5-B23E-484A-8369-CB487E893244}"/>
    <cellStyle name="Millares [0] 22 7" xfId="22377" xr:uid="{8E8AA352-1AB5-4852-9F47-94A8ED958C51}"/>
    <cellStyle name="Millares [0] 22 8" xfId="43880" xr:uid="{380FB68B-E6C6-415B-B3D7-98BC49322E2D}"/>
    <cellStyle name="Millares [0] 23" xfId="1132" xr:uid="{A2B55FDB-5F48-497E-9112-923A9F92890A}"/>
    <cellStyle name="Millares [0] 23 2" xfId="3961" xr:uid="{F02EA898-2AA5-4AC8-89F2-5589FAA5CCC7}"/>
    <cellStyle name="Millares [0] 23 2 2" xfId="12227" xr:uid="{C06295BA-CAF5-43E6-A9E2-7D6A23D40A37}"/>
    <cellStyle name="Millares [0] 23 2 2 2" xfId="33730" xr:uid="{FE29F64F-C074-409C-8ECD-156CCD756A5C}"/>
    <cellStyle name="Millares [0] 23 2 3" xfId="18862" xr:uid="{6AAB91F9-59D8-49EC-B9A7-8E0116752AB8}"/>
    <cellStyle name="Millares [0] 23 2 3 2" xfId="40365" xr:uid="{8711BFE0-CED4-4903-A342-1950F5D4D3C8}"/>
    <cellStyle name="Millares [0] 23 2 4" xfId="25467" xr:uid="{FF4FAB72-9DF9-410A-967C-9D04347E71B9}"/>
    <cellStyle name="Millares [0] 23 2 5" xfId="46970" xr:uid="{E919CE07-5499-4A65-A927-0FFE69016019}"/>
    <cellStyle name="Millares [0] 23 3" xfId="6100" xr:uid="{7B07DE14-C65B-4A18-AA03-F0AD5A5F41D1}"/>
    <cellStyle name="Millares [0] 23 3 2" xfId="14366" xr:uid="{4A476EA8-8B49-445A-AD0F-F28855F7840D}"/>
    <cellStyle name="Millares [0] 23 3 2 2" xfId="35869" xr:uid="{AD425AB6-7835-4F6A-A220-CC57DA57D084}"/>
    <cellStyle name="Millares [0] 23 3 3" xfId="21001" xr:uid="{B346C106-C543-4564-B540-DAC43D00E65D}"/>
    <cellStyle name="Millares [0] 23 3 3 2" xfId="42504" xr:uid="{660AE5BD-6728-4F08-B791-210EE1C20A9E}"/>
    <cellStyle name="Millares [0] 23 3 4" xfId="27606" xr:uid="{0AFB55EA-29BE-461E-9A85-5A1ADD2176C7}"/>
    <cellStyle name="Millares [0] 23 3 5" xfId="49109" xr:uid="{19147B0B-6CF8-46E5-A550-63CC4940821D}"/>
    <cellStyle name="Millares [0] 23 4" xfId="7741" xr:uid="{61A74221-3B28-487E-A5D6-2251B5B9A8D6}"/>
    <cellStyle name="Millares [0] 23 4 2" xfId="29244" xr:uid="{16B44EC1-8944-424D-9788-56105FC8E7FE}"/>
    <cellStyle name="Millares [0] 23 5" xfId="9398" xr:uid="{4F6BE3A7-A0C8-4230-A8CA-5FCA974399C4}"/>
    <cellStyle name="Millares [0] 23 5 2" xfId="30901" xr:uid="{2D210496-AE91-4673-9366-EF3B8F9622C5}"/>
    <cellStyle name="Millares [0] 23 6" xfId="16033" xr:uid="{51920D8A-7DF2-477F-98AB-77478DBEA8CD}"/>
    <cellStyle name="Millares [0] 23 6 2" xfId="37536" xr:uid="{0F8A2465-2BCD-4D35-950E-999702114F12}"/>
    <cellStyle name="Millares [0] 23 7" xfId="22638" xr:uid="{E45E9C6A-FB21-441C-AD1A-0E07128BB6D0}"/>
    <cellStyle name="Millares [0] 23 8" xfId="44141" xr:uid="{2140EF4C-F2D3-4D8B-B14D-5EE28B516B5A}"/>
    <cellStyle name="Millares [0] 24" xfId="1818" xr:uid="{6E40E32D-4387-4519-A39D-F940145284BF}"/>
    <cellStyle name="Millares [0] 24 2" xfId="4647" xr:uid="{C0B6ADEE-F6A8-4961-8876-304E692A1042}"/>
    <cellStyle name="Millares [0] 24 2 2" xfId="12913" xr:uid="{93715D90-8AD8-4340-8970-F7A2093B2C68}"/>
    <cellStyle name="Millares [0] 24 2 2 2" xfId="34416" xr:uid="{3CEB185B-3AC1-44D2-82E4-D063362EF91A}"/>
    <cellStyle name="Millares [0] 24 2 3" xfId="19548" xr:uid="{912A72DD-36F4-4589-A994-52AF3212BCC4}"/>
    <cellStyle name="Millares [0] 24 2 3 2" xfId="41051" xr:uid="{A9F0DAD0-9744-4939-BE26-4CF06F541AB9}"/>
    <cellStyle name="Millares [0] 24 2 4" xfId="26153" xr:uid="{5A8CE826-52A2-485E-9104-CE51685E6A9F}"/>
    <cellStyle name="Millares [0] 24 2 5" xfId="47656" xr:uid="{8C9FFFBA-1EC8-4E9A-BF68-1B91444A294A}"/>
    <cellStyle name="Millares [0] 24 3" xfId="6786" xr:uid="{AD6D5E91-97B7-4A9B-A4D0-040036B324C6}"/>
    <cellStyle name="Millares [0] 24 3 2" xfId="15052" xr:uid="{6DCD3B51-AABC-4661-A6F4-11FC9C011C7A}"/>
    <cellStyle name="Millares [0] 24 3 2 2" xfId="36555" xr:uid="{97768BC5-7A34-4DEF-80FA-6514874D9601}"/>
    <cellStyle name="Millares [0] 24 3 3" xfId="21687" xr:uid="{167DAD93-75D7-4DAF-904B-4DB6088BE582}"/>
    <cellStyle name="Millares [0] 24 3 3 2" xfId="43190" xr:uid="{10B70853-A0D8-412E-B566-09FDD2ECA4D4}"/>
    <cellStyle name="Millares [0] 24 3 4" xfId="28292" xr:uid="{E45BE9AF-19FB-4D06-BB1D-EE5FFDDDDDB1}"/>
    <cellStyle name="Millares [0] 24 3 5" xfId="49795" xr:uid="{06DF3103-CFCF-4E85-9858-6C5D2C3083B2}"/>
    <cellStyle name="Millares [0] 24 4" xfId="8427" xr:uid="{023D0D9A-A0BE-4FE5-A6AB-953760EFAC85}"/>
    <cellStyle name="Millares [0] 24 4 2" xfId="29930" xr:uid="{0CF15496-C638-402B-8553-7D6E09F82605}"/>
    <cellStyle name="Millares [0] 24 5" xfId="10084" xr:uid="{3A51272C-3483-4921-A0EF-6B9A900FB7EA}"/>
    <cellStyle name="Millares [0] 24 5 2" xfId="31587" xr:uid="{7936751D-F792-4F52-8A19-CC4DE2C3DAD5}"/>
    <cellStyle name="Millares [0] 24 6" xfId="16719" xr:uid="{B7A3AEC6-18DB-4288-8235-BFE641C13F0D}"/>
    <cellStyle name="Millares [0] 24 6 2" xfId="38222" xr:uid="{6B33B978-18A8-4228-A2C1-257FC182D934}"/>
    <cellStyle name="Millares [0] 24 7" xfId="23324" xr:uid="{0C60EE10-E6DD-46EC-AF10-1222FC61FB0B}"/>
    <cellStyle name="Millares [0] 24 8" xfId="44827" xr:uid="{DB50DE91-01BF-4A23-9C54-68FBFF7E35C6}"/>
    <cellStyle name="Millares [0] 25" xfId="1820" xr:uid="{D46A6198-54BB-4E85-8229-FF7630A9EC1D}"/>
    <cellStyle name="Millares [0] 25 2" xfId="4648" xr:uid="{3FE7E015-0679-41EA-9CE8-9521C88870EE}"/>
    <cellStyle name="Millares [0] 25 2 2" xfId="12914" xr:uid="{D2D62738-C301-4889-8281-F250682038EA}"/>
    <cellStyle name="Millares [0] 25 2 2 2" xfId="34417" xr:uid="{3BB3B923-5E19-4C61-8656-D7D641FB280E}"/>
    <cellStyle name="Millares [0] 25 2 3" xfId="19549" xr:uid="{BBEA87EE-B362-4FD0-A8D4-62FD856C091C}"/>
    <cellStyle name="Millares [0] 25 2 3 2" xfId="41052" xr:uid="{AC82EA5C-E814-48C6-A3B2-6CC0799C0895}"/>
    <cellStyle name="Millares [0] 25 2 4" xfId="26154" xr:uid="{E30E1CE4-53C4-4387-AE71-5A0A098B48AA}"/>
    <cellStyle name="Millares [0] 25 2 5" xfId="47657" xr:uid="{C9554131-BEEC-4076-8756-906081EE88D0}"/>
    <cellStyle name="Millares [0] 25 3" xfId="6787" xr:uid="{E8090F00-3881-4EEC-8E58-37AAC87CDA69}"/>
    <cellStyle name="Millares [0] 25 3 2" xfId="15053" xr:uid="{F0F1EFDC-0DAB-4593-9120-858284FFD1AB}"/>
    <cellStyle name="Millares [0] 25 3 2 2" xfId="36556" xr:uid="{B39E0B64-A7AA-4528-9BF2-DB66BFD470C2}"/>
    <cellStyle name="Millares [0] 25 3 3" xfId="21688" xr:uid="{95937227-C493-4595-A974-02CA3B08E25C}"/>
    <cellStyle name="Millares [0] 25 3 3 2" xfId="43191" xr:uid="{8F380957-F225-4EFD-A854-50EC54A39BF7}"/>
    <cellStyle name="Millares [0] 25 3 4" xfId="28293" xr:uid="{48866C46-B814-4A7A-9BD0-2829A2650D17}"/>
    <cellStyle name="Millares [0] 25 3 5" xfId="49796" xr:uid="{58153420-70BA-4F7D-B29F-009735E08930}"/>
    <cellStyle name="Millares [0] 25 4" xfId="8428" xr:uid="{D7450D81-A74C-4349-AF5B-56A637764B0B}"/>
    <cellStyle name="Millares [0] 25 4 2" xfId="29931" xr:uid="{9DD52C7F-2180-49FA-B2C6-0EF9C3BA0F13}"/>
    <cellStyle name="Millares [0] 25 5" xfId="10086" xr:uid="{79A7A562-8B4F-4863-8A8F-646C519A866E}"/>
    <cellStyle name="Millares [0] 25 5 2" xfId="31589" xr:uid="{2BADEAEE-C031-4B2A-9D64-D8E340274B6F}"/>
    <cellStyle name="Millares [0] 25 6" xfId="16721" xr:uid="{09E9346C-E72E-4EAD-AB3F-3EC83DE90684}"/>
    <cellStyle name="Millares [0] 25 6 2" xfId="38224" xr:uid="{17C29191-459A-4F4B-B684-1040C429220E}"/>
    <cellStyle name="Millares [0] 25 7" xfId="23326" xr:uid="{8E094029-B266-45A9-A390-97C20A65A22D}"/>
    <cellStyle name="Millares [0] 25 8" xfId="44829" xr:uid="{D3F5475D-A2FB-4777-B0FC-69AB2222A7C9}"/>
    <cellStyle name="Millares [0] 26" xfId="2504" xr:uid="{5711A786-2735-4B0C-9CB9-DA08D3FD862E}"/>
    <cellStyle name="Millares [0] 26 2" xfId="10770" xr:uid="{71561174-CB43-4652-B1A7-D5DA6CEA693E}"/>
    <cellStyle name="Millares [0] 26 2 2" xfId="32273" xr:uid="{BC6075A7-6211-4DF6-9465-3073CB844245}"/>
    <cellStyle name="Millares [0] 26 3" xfId="17405" xr:uid="{7E09736D-547E-4D2B-ABD2-DF395A9B3BF8}"/>
    <cellStyle name="Millares [0] 26 3 2" xfId="38908" xr:uid="{F7207C24-31C4-4159-8E69-458B272CEDD7}"/>
    <cellStyle name="Millares [0] 26 4" xfId="24010" xr:uid="{CB806D40-B3EC-44A4-AD0E-6000DBA74F20}"/>
    <cellStyle name="Millares [0] 26 5" xfId="45513" xr:uid="{8AE40194-9363-4736-AB98-37F469844FA8}"/>
    <cellStyle name="Millares [0] 27" xfId="3016" xr:uid="{8E7C3A08-51BE-44AE-8F02-4F318AB9BD7E}"/>
    <cellStyle name="Millares [0] 27 2" xfId="11282" xr:uid="{FE91A426-EB3C-48E4-BBAF-B30BF95EB273}"/>
    <cellStyle name="Millares [0] 27 2 2" xfId="32785" xr:uid="{5E23523A-4F4B-4D52-9AFE-74AB7E88880F}"/>
    <cellStyle name="Millares [0] 27 3" xfId="17917" xr:uid="{2C53932B-C249-4026-9207-360318D4C70F}"/>
    <cellStyle name="Millares [0] 27 3 2" xfId="39420" xr:uid="{F7DCB394-9E4F-4C2E-823D-51635C00E208}"/>
    <cellStyle name="Millares [0] 27 4" xfId="24522" xr:uid="{854BAF81-3F77-45EF-A060-1846691C5DFC}"/>
    <cellStyle name="Millares [0] 27 5" xfId="46025" xr:uid="{D46A7388-30C6-411A-91B3-626ED960A781}"/>
    <cellStyle name="Millares [0] 28" xfId="4651" xr:uid="{EA6BD00F-1CF5-4908-99D0-ADEC74A6B377}"/>
    <cellStyle name="Millares [0] 28 2" xfId="12917" xr:uid="{8B017446-8027-4212-9930-F78C60A2D1DA}"/>
    <cellStyle name="Millares [0] 28 2 2" xfId="34420" xr:uid="{6F8C6039-DED8-4EE4-9A6B-13A77E4833C8}"/>
    <cellStyle name="Millares [0] 28 3" xfId="19552" xr:uid="{E00EE494-3435-44B0-B455-7B8EE64D61C7}"/>
    <cellStyle name="Millares [0] 28 3 2" xfId="41055" xr:uid="{4917E280-D4E4-4769-9C80-CFE1971DE244}"/>
    <cellStyle name="Millares [0] 28 4" xfId="26157" xr:uid="{E6D17320-F2C5-40CC-BA36-D7FA72EB44CA}"/>
    <cellStyle name="Millares [0] 28 5" xfId="47660" xr:uid="{A6D56844-7470-4F91-9E60-CD065D4E4CE7}"/>
    <cellStyle name="Millares [0] 29" xfId="5154" xr:uid="{2506A10B-64B8-4694-BAC3-BCF3E649F004}"/>
    <cellStyle name="Millares [0] 29 2" xfId="13420" xr:uid="{4C203D15-771D-4E66-9121-460DA5AF698C}"/>
    <cellStyle name="Millares [0] 29 2 2" xfId="34923" xr:uid="{8E465AD9-EEAC-4FF0-9FED-F6432998A20E}"/>
    <cellStyle name="Millares [0] 29 3" xfId="20055" xr:uid="{C2F6B8C7-A730-424F-AD80-145CBF513F43}"/>
    <cellStyle name="Millares [0] 29 3 2" xfId="41558" xr:uid="{ED621363-AD6C-4055-B31C-AE85E6E5B644}"/>
    <cellStyle name="Millares [0] 29 4" xfId="26660" xr:uid="{EE12B9B3-C20B-4FC9-AB08-3398C5A9B32C}"/>
    <cellStyle name="Millares [0] 29 5" xfId="48163" xr:uid="{42ACD835-757F-46C3-A758-B8C559120DC5}"/>
    <cellStyle name="Millares [0] 3" xfId="81" xr:uid="{00000000-0005-0000-0000-000004000000}"/>
    <cellStyle name="Millares [0] 3 2" xfId="301" xr:uid="{24E41B15-5679-4078-88B4-2467771B7A81}"/>
    <cellStyle name="Millares [0] 3 2 10" xfId="4769" xr:uid="{454F520F-A668-4E0A-A83C-0D0766A06D4C}"/>
    <cellStyle name="Millares [0] 3 2 10 2" xfId="13035" xr:uid="{46E126B7-E2C4-4DBD-8765-EDCDE54EB755}"/>
    <cellStyle name="Millares [0] 3 2 10 2 2" xfId="34538" xr:uid="{05642C42-5CF1-4E1E-B006-601DDA931553}"/>
    <cellStyle name="Millares [0] 3 2 10 3" xfId="19670" xr:uid="{7796381A-66A6-43EA-8434-FDDF3854059D}"/>
    <cellStyle name="Millares [0] 3 2 10 3 2" xfId="41173" xr:uid="{0B1C7CFB-A89E-4815-9726-E89262CF9E71}"/>
    <cellStyle name="Millares [0] 3 2 10 4" xfId="26275" xr:uid="{DBB45FA4-B3ED-4076-9657-3F931BE97AC9}"/>
    <cellStyle name="Millares [0] 3 2 10 5" xfId="47778" xr:uid="{40F28425-EB04-477A-9685-D8A630F48B8C}"/>
    <cellStyle name="Millares [0] 3 2 11" xfId="5273" xr:uid="{C4EACFF0-5ABF-4417-895B-FF55F9FCD2DC}"/>
    <cellStyle name="Millares [0] 3 2 11 2" xfId="13539" xr:uid="{767A8D2D-FC0F-45A8-8DB5-E5BFEF078EEE}"/>
    <cellStyle name="Millares [0] 3 2 11 2 2" xfId="35042" xr:uid="{39F44C41-701D-45FA-B98C-060CB5EE1A39}"/>
    <cellStyle name="Millares [0] 3 2 11 3" xfId="20174" xr:uid="{BFD565A3-526B-416E-9615-015B01199110}"/>
    <cellStyle name="Millares [0] 3 2 11 3 2" xfId="41677" xr:uid="{283857B1-E4A0-4A25-80E4-00D13F86D889}"/>
    <cellStyle name="Millares [0] 3 2 11 4" xfId="26779" xr:uid="{0F1FBB55-29A7-40D6-AA36-94E731FC98FB}"/>
    <cellStyle name="Millares [0] 3 2 11 5" xfId="48282" xr:uid="{AB599989-29B8-4779-9FA4-E4107A340835}"/>
    <cellStyle name="Millares [0] 3 2 12" xfId="6914" xr:uid="{C0089EB1-5CB1-4E06-B6E2-57318C87BA7D}"/>
    <cellStyle name="Millares [0] 3 2 12 2" xfId="28417" xr:uid="{930ED7F3-5E19-429C-9C34-EAF75121F4A0}"/>
    <cellStyle name="Millares [0] 3 2 13" xfId="8570" xr:uid="{9EBC5ECC-A50A-4AD8-B88D-937966D2B406}"/>
    <cellStyle name="Millares [0] 3 2 13 2" xfId="30073" xr:uid="{26188025-0EBF-4015-98EE-B36B8718BBDD}"/>
    <cellStyle name="Millares [0] 3 2 14" xfId="15206" xr:uid="{BD78385D-981D-47E7-8DF9-A898E5CD2A0C}"/>
    <cellStyle name="Millares [0] 3 2 14 2" xfId="36709" xr:uid="{C11E2A40-D407-42E2-A0C2-4E36A292C9C4}"/>
    <cellStyle name="Millares [0] 3 2 15" xfId="21811" xr:uid="{7547BB3B-D8C4-4B84-A810-4068A6121DF4}"/>
    <cellStyle name="Millares [0] 3 2 16" xfId="43314" xr:uid="{F8E90351-0FB3-4C73-AC6E-53125E8666AB}"/>
    <cellStyle name="Millares [0] 3 2 2" xfId="567" xr:uid="{7DA09B21-1D93-4670-A533-39E5285D06A7}"/>
    <cellStyle name="Millares [0] 3 2 2 10" xfId="7178" xr:uid="{051C1AB3-F36F-4DD4-9148-09E5F79846EF}"/>
    <cellStyle name="Millares [0] 3 2 2 10 2" xfId="28681" xr:uid="{4AA2AB81-089A-46CC-A02F-479F58667B4B}"/>
    <cellStyle name="Millares [0] 3 2 2 11" xfId="8834" xr:uid="{F1FBBE89-8825-4793-8BAA-A984E6C7C283}"/>
    <cellStyle name="Millares [0] 3 2 2 11 2" xfId="30337" xr:uid="{89274F51-D7FE-44A5-A14C-2735896F932A}"/>
    <cellStyle name="Millares [0] 3 2 2 12" xfId="15470" xr:uid="{40C001BE-9A71-4D08-B0D0-8884F41701BA}"/>
    <cellStyle name="Millares [0] 3 2 2 12 2" xfId="36973" xr:uid="{B91A1938-468C-424C-A0A8-D3F9A3C075E5}"/>
    <cellStyle name="Millares [0] 3 2 2 13" xfId="22075" xr:uid="{711CA470-1801-4ED3-BC47-F19136F7E058}"/>
    <cellStyle name="Millares [0] 3 2 2 14" xfId="43578" xr:uid="{B54B3F2B-E23F-4321-9E9E-975D9885317C}"/>
    <cellStyle name="Millares [0] 3 2 2 2" xfId="849" xr:uid="{8770B565-19FB-4F0C-9067-0D4DC58DA47F}"/>
    <cellStyle name="Millares [0] 3 2 2 2 10" xfId="15750" xr:uid="{62F1CBF8-6D07-48A8-919F-363F617E912B}"/>
    <cellStyle name="Millares [0] 3 2 2 2 10 2" xfId="37253" xr:uid="{8E8A2F3B-67E7-4B96-AD75-683A6516F305}"/>
    <cellStyle name="Millares [0] 3 2 2 2 11" xfId="22355" xr:uid="{A65512BC-46C7-48BE-8B39-98707BCD60E4}"/>
    <cellStyle name="Millares [0] 3 2 2 2 12" xfId="43858" xr:uid="{D124B218-1785-4287-B1EA-7352C54BA043}"/>
    <cellStyle name="Millares [0] 3 2 2 2 2" xfId="1795" xr:uid="{DBEA7B17-F56E-4DB2-943D-1FE13C3DD575}"/>
    <cellStyle name="Millares [0] 3 2 2 2 2 2" xfId="4624" xr:uid="{647DB092-DCF8-4783-A34C-40182DE2172D}"/>
    <cellStyle name="Millares [0] 3 2 2 2 2 2 2" xfId="12890" xr:uid="{6D253D9D-CD68-4215-9413-D907AF2E463D}"/>
    <cellStyle name="Millares [0] 3 2 2 2 2 2 2 2" xfId="34393" xr:uid="{AB5B606B-8AE8-4BC1-97DA-7997E683294B}"/>
    <cellStyle name="Millares [0] 3 2 2 2 2 2 3" xfId="19525" xr:uid="{9F936CD2-5ACE-453F-AA4A-54FFB6EA51C0}"/>
    <cellStyle name="Millares [0] 3 2 2 2 2 2 3 2" xfId="41028" xr:uid="{FF5F85A9-1045-4488-A90E-C0DD02B123DC}"/>
    <cellStyle name="Millares [0] 3 2 2 2 2 2 4" xfId="26130" xr:uid="{949142B6-973E-45F8-ABA1-FEFA22C1473F}"/>
    <cellStyle name="Millares [0] 3 2 2 2 2 2 5" xfId="47633" xr:uid="{58B2F119-0F3A-4002-A5D6-B3CB397B43AC}"/>
    <cellStyle name="Millares [0] 3 2 2 2 2 3" xfId="6763" xr:uid="{F44532D3-6EF6-4DA9-A2F1-3A84AA02766E}"/>
    <cellStyle name="Millares [0] 3 2 2 2 2 3 2" xfId="15029" xr:uid="{FAAE408B-2173-4FC0-84F9-5F61A02595E5}"/>
    <cellStyle name="Millares [0] 3 2 2 2 2 3 2 2" xfId="36532" xr:uid="{14417E56-6625-4196-B316-43F9A3CA66B8}"/>
    <cellStyle name="Millares [0] 3 2 2 2 2 3 3" xfId="21664" xr:uid="{277E715A-6C4F-4E9E-A068-AAF41D6FD949}"/>
    <cellStyle name="Millares [0] 3 2 2 2 2 3 3 2" xfId="43167" xr:uid="{31651ED7-F9F4-41E4-B96F-EE65883F2988}"/>
    <cellStyle name="Millares [0] 3 2 2 2 2 3 4" xfId="28269" xr:uid="{2A37A2DD-9AB5-4F79-811F-62B7418FE25D}"/>
    <cellStyle name="Millares [0] 3 2 2 2 2 3 5" xfId="49772" xr:uid="{635BD8D3-A61A-46AF-AE49-8029EF0DE5D9}"/>
    <cellStyle name="Millares [0] 3 2 2 2 2 4" xfId="8404" xr:uid="{56020D29-BBD2-413B-A478-628C1D31D31C}"/>
    <cellStyle name="Millares [0] 3 2 2 2 2 4 2" xfId="29907" xr:uid="{4B497738-86AC-46F8-A621-188F318FF5C0}"/>
    <cellStyle name="Millares [0] 3 2 2 2 2 5" xfId="10061" xr:uid="{14CD9355-E953-4FB3-97FD-977BC8243BE1}"/>
    <cellStyle name="Millares [0] 3 2 2 2 2 5 2" xfId="31564" xr:uid="{39DD2202-E30D-4775-916C-6227A75FD53D}"/>
    <cellStyle name="Millares [0] 3 2 2 2 2 6" xfId="16696" xr:uid="{A8C4607C-86EF-4549-A6DC-E0500B520CBD}"/>
    <cellStyle name="Millares [0] 3 2 2 2 2 6 2" xfId="38199" xr:uid="{37340807-D124-4A15-9615-F882D267C076}"/>
    <cellStyle name="Millares [0] 3 2 2 2 2 7" xfId="23301" xr:uid="{51D85990-9A37-4D09-9040-9485DAA1244F}"/>
    <cellStyle name="Millares [0] 3 2 2 2 2 8" xfId="44804" xr:uid="{7A84D07C-4F65-4C64-A978-8AD109E9517A}"/>
    <cellStyle name="Millares [0] 3 2 2 2 3" xfId="2482" xr:uid="{B9DB060D-28E0-46EA-BF21-D5F58A5DC32F}"/>
    <cellStyle name="Millares [0] 3 2 2 2 3 2" xfId="10748" xr:uid="{DD2350FC-DF41-483A-98D2-FCB1D727857D}"/>
    <cellStyle name="Millares [0] 3 2 2 2 3 2 2" xfId="32251" xr:uid="{5EBE8CA7-9887-4EED-B2A7-7B680731241D}"/>
    <cellStyle name="Millares [0] 3 2 2 2 3 3" xfId="17383" xr:uid="{3293D876-B130-4F13-8BDA-501402D2A67F}"/>
    <cellStyle name="Millares [0] 3 2 2 2 3 3 2" xfId="38886" xr:uid="{394B82CC-EC44-4EDD-B0F6-A2E709FC7846}"/>
    <cellStyle name="Millares [0] 3 2 2 2 3 4" xfId="23988" xr:uid="{1AF445BE-CA92-455A-B85E-DD4719DFEB7F}"/>
    <cellStyle name="Millares [0] 3 2 2 2 3 5" xfId="45491" xr:uid="{02265D3F-A620-443E-B6ED-0E9AA29694B1}"/>
    <cellStyle name="Millares [0] 3 2 2 2 4" xfId="2999" xr:uid="{51A214C5-AD68-48D1-A49F-48182E61E2A8}"/>
    <cellStyle name="Millares [0] 3 2 2 2 4 2" xfId="11265" xr:uid="{055326AF-7A85-48E1-9FDD-8336BBEB91D0}"/>
    <cellStyle name="Millares [0] 3 2 2 2 4 2 2" xfId="32768" xr:uid="{639715F5-0150-4CA2-A2DD-94A1C01D8452}"/>
    <cellStyle name="Millares [0] 3 2 2 2 4 3" xfId="17900" xr:uid="{59E3C1D9-2C23-43B8-9E5E-6856A98D0A69}"/>
    <cellStyle name="Millares [0] 3 2 2 2 4 3 2" xfId="39403" xr:uid="{44245449-148D-4B9F-B938-DB05C129DACC}"/>
    <cellStyle name="Millares [0] 3 2 2 2 4 4" xfId="24505" xr:uid="{4649F486-C451-4C3E-935F-D0E3AACD4254}"/>
    <cellStyle name="Millares [0] 3 2 2 2 4 5" xfId="46008" xr:uid="{9EC9607D-7DAD-45E5-9872-4E5749BF1020}"/>
    <cellStyle name="Millares [0] 3 2 2 2 5" xfId="3678" xr:uid="{7D4A9699-0549-429F-AF50-80DFEE242FAB}"/>
    <cellStyle name="Millares [0] 3 2 2 2 5 2" xfId="11944" xr:uid="{872E43C6-E801-4491-A6FC-513C02E802B9}"/>
    <cellStyle name="Millares [0] 3 2 2 2 5 2 2" xfId="33447" xr:uid="{1B0FE50E-6103-4268-8883-425E28365806}"/>
    <cellStyle name="Millares [0] 3 2 2 2 5 3" xfId="18579" xr:uid="{9B22964D-7BAF-48B2-9856-AB190E0D3870}"/>
    <cellStyle name="Millares [0] 3 2 2 2 5 3 2" xfId="40082" xr:uid="{0055B380-CB6F-4447-91FA-3F569D332A1F}"/>
    <cellStyle name="Millares [0] 3 2 2 2 5 4" xfId="25184" xr:uid="{7DDFD0E5-8686-4632-8F17-D2EEE2206761}"/>
    <cellStyle name="Millares [0] 3 2 2 2 5 5" xfId="46687" xr:uid="{78175D08-67E0-476F-90BB-85F275F5B226}"/>
    <cellStyle name="Millares [0] 3 2 2 2 6" xfId="5143" xr:uid="{3C51296F-8A30-4C8A-88D0-417735FD08AF}"/>
    <cellStyle name="Millares [0] 3 2 2 2 6 2" xfId="13409" xr:uid="{692003D3-68AC-46F9-AACE-EF92C16E2AD8}"/>
    <cellStyle name="Millares [0] 3 2 2 2 6 2 2" xfId="34912" xr:uid="{F4AB8D63-90CF-409D-95CB-76955DD3FF25}"/>
    <cellStyle name="Millares [0] 3 2 2 2 6 3" xfId="20044" xr:uid="{6FA860EC-5D0F-4473-8740-E1AC59E41BAD}"/>
    <cellStyle name="Millares [0] 3 2 2 2 6 3 2" xfId="41547" xr:uid="{CC4CB467-F219-42D2-8BF4-38C837332ECA}"/>
    <cellStyle name="Millares [0] 3 2 2 2 6 4" xfId="26649" xr:uid="{4BB3A430-8CB3-4696-87CB-575968F6E8D7}"/>
    <cellStyle name="Millares [0] 3 2 2 2 6 5" xfId="48152" xr:uid="{26B8E5DA-550C-49E8-A2E6-3CCA20401ACC}"/>
    <cellStyle name="Millares [0] 3 2 2 2 7" xfId="5817" xr:uid="{7A0C89E7-8411-42FD-B4A2-A888BB694299}"/>
    <cellStyle name="Millares [0] 3 2 2 2 7 2" xfId="14083" xr:uid="{11FD408B-54D5-4635-B83B-86A85B75B890}"/>
    <cellStyle name="Millares [0] 3 2 2 2 7 2 2" xfId="35586" xr:uid="{EE284A7A-CA0A-424A-BC16-46335298C932}"/>
    <cellStyle name="Millares [0] 3 2 2 2 7 3" xfId="20718" xr:uid="{A11D2CF0-7133-4D37-AFE3-865C808A28E2}"/>
    <cellStyle name="Millares [0] 3 2 2 2 7 3 2" xfId="42221" xr:uid="{597C085F-EB3F-4CD9-96B2-DD08EC76A58B}"/>
    <cellStyle name="Millares [0] 3 2 2 2 7 4" xfId="27323" xr:uid="{B451759A-724F-46F0-8D49-A471C80C116C}"/>
    <cellStyle name="Millares [0] 3 2 2 2 7 5" xfId="48826" xr:uid="{B42BBD5D-6BD4-463D-B566-DBE550CAA33E}"/>
    <cellStyle name="Millares [0] 3 2 2 2 8" xfId="7458" xr:uid="{A5954EE2-BA74-4120-8081-FCC6FE71B566}"/>
    <cellStyle name="Millares [0] 3 2 2 2 8 2" xfId="28961" xr:uid="{059D5DC3-6CB7-4F55-9B51-85AA52AE91E7}"/>
    <cellStyle name="Millares [0] 3 2 2 2 9" xfId="9115" xr:uid="{7DAE38AB-47E5-4CB7-AC52-74CB1043A09D}"/>
    <cellStyle name="Millares [0] 3 2 2 2 9 2" xfId="30618" xr:uid="{090184CB-CB59-4888-A205-CBB4AB6031B5}"/>
    <cellStyle name="Millares [0] 3 2 2 3" xfId="1119" xr:uid="{68A7696C-7F08-4CAE-9386-91562E7096BB}"/>
    <cellStyle name="Millares [0] 3 2 2 3 2" xfId="3948" xr:uid="{88AFD098-BE53-4BC8-BA11-4DD061D303C4}"/>
    <cellStyle name="Millares [0] 3 2 2 3 2 2" xfId="12214" xr:uid="{71FAA199-2BF8-4B7F-B330-7661E49EEF2C}"/>
    <cellStyle name="Millares [0] 3 2 2 3 2 2 2" xfId="33717" xr:uid="{771E9BEC-AB85-4621-B6CF-70C2F1A4E089}"/>
    <cellStyle name="Millares [0] 3 2 2 3 2 3" xfId="18849" xr:uid="{867AAD84-BC4D-4549-BF93-33C0435B1CC6}"/>
    <cellStyle name="Millares [0] 3 2 2 3 2 3 2" xfId="40352" xr:uid="{0B2A39E1-601D-42D9-B365-BF3B15F2AD9C}"/>
    <cellStyle name="Millares [0] 3 2 2 3 2 4" xfId="25454" xr:uid="{7EFB9BC6-549F-4AD1-8596-8891BAB699CA}"/>
    <cellStyle name="Millares [0] 3 2 2 3 2 5" xfId="46957" xr:uid="{E5E125CA-D72A-42FD-965D-9F9C17381860}"/>
    <cellStyle name="Millares [0] 3 2 2 3 3" xfId="6087" xr:uid="{877D781B-2DF1-4B8C-BA4D-773857ECE99B}"/>
    <cellStyle name="Millares [0] 3 2 2 3 3 2" xfId="14353" xr:uid="{3D7B6091-B2AD-458A-AB31-FE14A7279F4A}"/>
    <cellStyle name="Millares [0] 3 2 2 3 3 2 2" xfId="35856" xr:uid="{CD33BBAA-42E9-4A03-BDF8-21496C4A7B1B}"/>
    <cellStyle name="Millares [0] 3 2 2 3 3 3" xfId="20988" xr:uid="{C987D6DD-2E51-42B1-87FC-EE68C8C5C755}"/>
    <cellStyle name="Millares [0] 3 2 2 3 3 3 2" xfId="42491" xr:uid="{681E1E79-6FA5-403F-A664-977DFBAC6BC0}"/>
    <cellStyle name="Millares [0] 3 2 2 3 3 4" xfId="27593" xr:uid="{C40A2FDD-06DE-4B25-8BEF-77C12CDBD299}"/>
    <cellStyle name="Millares [0] 3 2 2 3 3 5" xfId="49096" xr:uid="{1621FBB8-4EB9-4923-80AC-1AB3556620E2}"/>
    <cellStyle name="Millares [0] 3 2 2 3 4" xfId="7728" xr:uid="{1CCBD30D-EA3F-4196-AD01-5655A61619DF}"/>
    <cellStyle name="Millares [0] 3 2 2 3 4 2" xfId="29231" xr:uid="{ABB1E980-2A02-4A4F-9D7B-B28FBF3055F1}"/>
    <cellStyle name="Millares [0] 3 2 2 3 5" xfId="9385" xr:uid="{50485BFA-3228-4C3F-BBBC-A7808CAF1FC1}"/>
    <cellStyle name="Millares [0] 3 2 2 3 5 2" xfId="30888" xr:uid="{D1B83EB7-5CE9-48FE-935F-0788E7500AB4}"/>
    <cellStyle name="Millares [0] 3 2 2 3 6" xfId="16020" xr:uid="{A1A924C0-45B1-42E5-AFCB-BCC5A41E61DC}"/>
    <cellStyle name="Millares [0] 3 2 2 3 6 2" xfId="37523" xr:uid="{C65B6638-6E45-4AEA-AAD6-9CCD56710802}"/>
    <cellStyle name="Millares [0] 3 2 2 3 7" xfId="22625" xr:uid="{54104394-49BE-42C3-9378-A45B6F22B028}"/>
    <cellStyle name="Millares [0] 3 2 2 3 8" xfId="44128" xr:uid="{713A2781-901B-47BD-9201-749F9486DE84}"/>
    <cellStyle name="Millares [0] 3 2 2 4" xfId="1515" xr:uid="{17E705D9-7EB1-4CE2-B6A4-6F8F83B1238C}"/>
    <cellStyle name="Millares [0] 3 2 2 4 2" xfId="4344" xr:uid="{4874B869-9CA1-46F7-B5FB-BC3D9DE09E64}"/>
    <cellStyle name="Millares [0] 3 2 2 4 2 2" xfId="12610" xr:uid="{BDB60D6C-8D62-4845-B0EC-417D9690AA17}"/>
    <cellStyle name="Millares [0] 3 2 2 4 2 2 2" xfId="34113" xr:uid="{C51E3E40-920C-46F4-99F8-E5A66705C47F}"/>
    <cellStyle name="Millares [0] 3 2 2 4 2 3" xfId="19245" xr:uid="{B2EF2C1B-C560-423B-9EBF-DF01E9433E4F}"/>
    <cellStyle name="Millares [0] 3 2 2 4 2 3 2" xfId="40748" xr:uid="{8489E97B-CF24-4700-87F6-05E0F86EFED5}"/>
    <cellStyle name="Millares [0] 3 2 2 4 2 4" xfId="25850" xr:uid="{FAF026AA-28C5-4AA7-87C6-B6050AC274F3}"/>
    <cellStyle name="Millares [0] 3 2 2 4 2 5" xfId="47353" xr:uid="{31721FB8-821A-4717-BDA0-3C8956243939}"/>
    <cellStyle name="Millares [0] 3 2 2 4 3" xfId="6483" xr:uid="{A8A8C217-9E15-44B3-A09A-B926C1E98601}"/>
    <cellStyle name="Millares [0] 3 2 2 4 3 2" xfId="14749" xr:uid="{D028990A-A4F7-49EA-A7A1-0769B65E1D71}"/>
    <cellStyle name="Millares [0] 3 2 2 4 3 2 2" xfId="36252" xr:uid="{3EE852F8-9586-40CF-8594-84124429CA44}"/>
    <cellStyle name="Millares [0] 3 2 2 4 3 3" xfId="21384" xr:uid="{A1DF442F-7359-4425-A0F4-2236F7737FEA}"/>
    <cellStyle name="Millares [0] 3 2 2 4 3 3 2" xfId="42887" xr:uid="{AE27FF14-5482-42AF-AEAC-F4ED7C548C87}"/>
    <cellStyle name="Millares [0] 3 2 2 4 3 4" xfId="27989" xr:uid="{A28641A5-9858-42C8-87AC-CA97300744CC}"/>
    <cellStyle name="Millares [0] 3 2 2 4 3 5" xfId="49492" xr:uid="{78EBAE34-2B7D-4782-8FDE-27341B9C7BDE}"/>
    <cellStyle name="Millares [0] 3 2 2 4 4" xfId="8124" xr:uid="{72738889-2CFD-4829-8B15-8FB7A9BF84AF}"/>
    <cellStyle name="Millares [0] 3 2 2 4 4 2" xfId="29627" xr:uid="{496781A4-3EC0-445F-B4DB-FB3CB6868494}"/>
    <cellStyle name="Millares [0] 3 2 2 4 5" xfId="9781" xr:uid="{43F1EBA3-39F4-47EE-8492-63B400084BE3}"/>
    <cellStyle name="Millares [0] 3 2 2 4 5 2" xfId="31284" xr:uid="{B128C5D1-92A5-4915-8395-C5425170B4F2}"/>
    <cellStyle name="Millares [0] 3 2 2 4 6" xfId="16416" xr:uid="{38D37495-172B-4C1C-872D-681249499B2E}"/>
    <cellStyle name="Millares [0] 3 2 2 4 6 2" xfId="37919" xr:uid="{BD2C6E50-44D8-4D4B-B17D-0076296799C2}"/>
    <cellStyle name="Millares [0] 3 2 2 4 7" xfId="23021" xr:uid="{13DAD431-A1D5-4750-8A8D-F8385417B835}"/>
    <cellStyle name="Millares [0] 3 2 2 4 8" xfId="44524" xr:uid="{FDF2AE59-9590-4B00-B162-139EEC843B6A}"/>
    <cellStyle name="Millares [0] 3 2 2 5" xfId="2202" xr:uid="{72AAE05E-E235-4D58-B5B1-C55366218E6B}"/>
    <cellStyle name="Millares [0] 3 2 2 5 2" xfId="10468" xr:uid="{818342AB-48E0-48DB-B611-5A79979E932D}"/>
    <cellStyle name="Millares [0] 3 2 2 5 2 2" xfId="31971" xr:uid="{2FF6E831-E59B-4E18-B7A3-0886423D3827}"/>
    <cellStyle name="Millares [0] 3 2 2 5 3" xfId="17103" xr:uid="{B3710844-9D2A-4617-B9E9-51B754D12B26}"/>
    <cellStyle name="Millares [0] 3 2 2 5 3 2" xfId="38606" xr:uid="{AF6E75D9-BA12-40A1-A8DA-38D622A2ED50}"/>
    <cellStyle name="Millares [0] 3 2 2 5 4" xfId="23708" xr:uid="{C197B2B4-3D07-464C-9EA1-59BB5CA71CC1}"/>
    <cellStyle name="Millares [0] 3 2 2 5 5" xfId="45211" xr:uid="{C5605441-19DA-4924-87D1-07899672D288}"/>
    <cellStyle name="Millares [0] 3 2 2 6" xfId="2747" xr:uid="{6C7A051C-3589-49D3-A842-60834A587C54}"/>
    <cellStyle name="Millares [0] 3 2 2 6 2" xfId="11013" xr:uid="{D5EA439C-8788-4A17-867B-5B309D358D48}"/>
    <cellStyle name="Millares [0] 3 2 2 6 2 2" xfId="32516" xr:uid="{833C4E9F-AB16-4323-8193-D109275D492A}"/>
    <cellStyle name="Millares [0] 3 2 2 6 3" xfId="17648" xr:uid="{9ACFE67F-D0E8-4955-95B1-61731B717670}"/>
    <cellStyle name="Millares [0] 3 2 2 6 3 2" xfId="39151" xr:uid="{AAC4D624-D8DA-4E58-AAFF-2C2043F21C7E}"/>
    <cellStyle name="Millares [0] 3 2 2 6 4" xfId="24253" xr:uid="{B9B2C6E6-5BFD-43A9-BDE8-B8444E6E2B2C}"/>
    <cellStyle name="Millares [0] 3 2 2 6 5" xfId="45756" xr:uid="{9714C045-BBB7-4EE2-81C2-3965249F6ABE}"/>
    <cellStyle name="Millares [0] 3 2 2 7" xfId="3398" xr:uid="{961EEBBD-6FFD-44AB-8F49-D771EB5FFB56}"/>
    <cellStyle name="Millares [0] 3 2 2 7 2" xfId="11664" xr:uid="{97AC50F0-FDF8-4EFF-BEE7-E339DB291DCE}"/>
    <cellStyle name="Millares [0] 3 2 2 7 2 2" xfId="33167" xr:uid="{C1134ECC-BCF0-42AC-9C67-A4B4BBB41EF8}"/>
    <cellStyle name="Millares [0] 3 2 2 7 3" xfId="18299" xr:uid="{618E867A-FA30-4E1A-B70B-EC104954D5F0}"/>
    <cellStyle name="Millares [0] 3 2 2 7 3 2" xfId="39802" xr:uid="{6BD2AD24-B113-4410-A192-E59E1E0270E4}"/>
    <cellStyle name="Millares [0] 3 2 2 7 4" xfId="24904" xr:uid="{ABF17986-12EE-45FC-9BC2-76C74FFE6AEA}"/>
    <cellStyle name="Millares [0] 3 2 2 7 5" xfId="46407" xr:uid="{47BE8326-FDFB-4829-8DCF-3712537A5459}"/>
    <cellStyle name="Millares [0] 3 2 2 8" xfId="4891" xr:uid="{4B639784-1F23-4A7C-A544-918DB8199501}"/>
    <cellStyle name="Millares [0] 3 2 2 8 2" xfId="13157" xr:uid="{2D78E4C5-0631-434A-86A0-5CD35B1F5A4B}"/>
    <cellStyle name="Millares [0] 3 2 2 8 2 2" xfId="34660" xr:uid="{A2FD160B-3057-4A4E-A6D2-DA202B4E69CB}"/>
    <cellStyle name="Millares [0] 3 2 2 8 3" xfId="19792" xr:uid="{7FAC727D-879F-4F2F-9585-64D4FCE45900}"/>
    <cellStyle name="Millares [0] 3 2 2 8 3 2" xfId="41295" xr:uid="{269950E6-B4F2-4591-A034-0CB738BBDB0E}"/>
    <cellStyle name="Millares [0] 3 2 2 8 4" xfId="26397" xr:uid="{380CDAF2-538F-43EC-AB17-FCDA865154DA}"/>
    <cellStyle name="Millares [0] 3 2 2 8 5" xfId="47900" xr:uid="{8C2400F1-BA5D-410C-8ECE-6336DE5DFAE9}"/>
    <cellStyle name="Millares [0] 3 2 2 9" xfId="5537" xr:uid="{D9F1B863-D83C-45E6-BEA5-C730A7E2B660}"/>
    <cellStyle name="Millares [0] 3 2 2 9 2" xfId="13803" xr:uid="{F9011E7E-9AE2-4030-900D-B77609629B6E}"/>
    <cellStyle name="Millares [0] 3 2 2 9 2 2" xfId="35306" xr:uid="{7A9DCD24-E0BD-4448-8228-F04345625735}"/>
    <cellStyle name="Millares [0] 3 2 2 9 3" xfId="20438" xr:uid="{67E7B9DC-EC2B-4098-BDD3-29FF061EFC33}"/>
    <cellStyle name="Millares [0] 3 2 2 9 3 2" xfId="41941" xr:uid="{E4B988A0-25A9-4ED8-A993-0A7775EB2CE5}"/>
    <cellStyle name="Millares [0] 3 2 2 9 4" xfId="27043" xr:uid="{6964B0F2-6BB9-46A8-B7E1-AF78ECBC39D1}"/>
    <cellStyle name="Millares [0] 3 2 2 9 5" xfId="48546" xr:uid="{838A2579-08A7-40C3-8152-F66196ECFA84}"/>
    <cellStyle name="Millares [0] 3 2 3" xfId="439" xr:uid="{AFF406CB-EC93-467F-A5F8-672F02D5F591}"/>
    <cellStyle name="Millares [0] 3 2 3 10" xfId="15342" xr:uid="{49F2257C-F3C1-4031-A255-D267E12D2F86}"/>
    <cellStyle name="Millares [0] 3 2 3 10 2" xfId="36845" xr:uid="{A1C59937-39DD-4278-818E-84740A27D4F8}"/>
    <cellStyle name="Millares [0] 3 2 3 11" xfId="21947" xr:uid="{2A6303F6-0C16-48BD-B50E-517D2647FEA3}"/>
    <cellStyle name="Millares [0] 3 2 3 12" xfId="43450" xr:uid="{D00C8563-282D-46E7-AFAD-01FF896EE363}"/>
    <cellStyle name="Millares [0] 3 2 3 2" xfId="1387" xr:uid="{14BB02F9-712C-4DD9-AAC2-F7F155DFE433}"/>
    <cellStyle name="Millares [0] 3 2 3 2 2" xfId="4216" xr:uid="{2A29898D-30D0-4973-A665-B8BE430FB50B}"/>
    <cellStyle name="Millares [0] 3 2 3 2 2 2" xfId="12482" xr:uid="{F59AC92E-E964-44AC-BF48-35E12FDE1FEE}"/>
    <cellStyle name="Millares [0] 3 2 3 2 2 2 2" xfId="33985" xr:uid="{80AF303F-5495-4F00-B3F6-383E20A24DDC}"/>
    <cellStyle name="Millares [0] 3 2 3 2 2 3" xfId="19117" xr:uid="{34BFD3B1-C18F-4D39-AD32-7BCA7A3B0803}"/>
    <cellStyle name="Millares [0] 3 2 3 2 2 3 2" xfId="40620" xr:uid="{9CD2F5B5-ECB5-4CE2-9B1C-F2888DFEB9D8}"/>
    <cellStyle name="Millares [0] 3 2 3 2 2 4" xfId="25722" xr:uid="{EAA76FD0-9352-40DF-B4AC-DE774DEFBF05}"/>
    <cellStyle name="Millares [0] 3 2 3 2 2 5" xfId="47225" xr:uid="{8B6A00C2-095B-45AC-B9D2-A18BD3093AFF}"/>
    <cellStyle name="Millares [0] 3 2 3 2 3" xfId="6355" xr:uid="{7942DA5D-7EFB-46DD-AD44-BF3A85C71382}"/>
    <cellStyle name="Millares [0] 3 2 3 2 3 2" xfId="14621" xr:uid="{26EE427B-9936-457A-9361-CDC0C91A494D}"/>
    <cellStyle name="Millares [0] 3 2 3 2 3 2 2" xfId="36124" xr:uid="{26820ACB-A472-4DBF-9FF2-38E09546A51D}"/>
    <cellStyle name="Millares [0] 3 2 3 2 3 3" xfId="21256" xr:uid="{18F7DF5A-23AD-4E05-8CFB-717428408C8B}"/>
    <cellStyle name="Millares [0] 3 2 3 2 3 3 2" xfId="42759" xr:uid="{1AC818BB-AF8B-44D9-9B96-0C665C04690E}"/>
    <cellStyle name="Millares [0] 3 2 3 2 3 4" xfId="27861" xr:uid="{CBC2FEF9-7C10-453F-BF51-5439E6ADF872}"/>
    <cellStyle name="Millares [0] 3 2 3 2 3 5" xfId="49364" xr:uid="{ED23A8F2-0618-48F7-9047-B70A5C5F9E7D}"/>
    <cellStyle name="Millares [0] 3 2 3 2 4" xfId="7996" xr:uid="{C1585C4C-89EA-4636-8303-3FACF3B05C7B}"/>
    <cellStyle name="Millares [0] 3 2 3 2 4 2" xfId="29499" xr:uid="{CE54DFEE-3199-44FE-8C01-8672DBE37005}"/>
    <cellStyle name="Millares [0] 3 2 3 2 5" xfId="9653" xr:uid="{9EEAC99D-212F-43B4-A51D-F28279CD1A41}"/>
    <cellStyle name="Millares [0] 3 2 3 2 5 2" xfId="31156" xr:uid="{BD23938E-9FE3-46DC-885F-C08151A00DBE}"/>
    <cellStyle name="Millares [0] 3 2 3 2 6" xfId="16288" xr:uid="{63240D51-DCC0-4A84-BBA5-E1A58033DA19}"/>
    <cellStyle name="Millares [0] 3 2 3 2 6 2" xfId="37791" xr:uid="{991E8D44-E51D-474D-B161-52051C92C85D}"/>
    <cellStyle name="Millares [0] 3 2 3 2 7" xfId="22893" xr:uid="{967F9BB3-8648-4D24-BCD1-A11F523B4EA3}"/>
    <cellStyle name="Millares [0] 3 2 3 2 8" xfId="44396" xr:uid="{C39AF677-3C8D-46B0-A79E-FDC4F621D10B}"/>
    <cellStyle name="Millares [0] 3 2 3 3" xfId="2074" xr:uid="{A6AAA0A2-7F84-46B8-97F2-E9C37D89EA4A}"/>
    <cellStyle name="Millares [0] 3 2 3 3 2" xfId="10340" xr:uid="{BBDB3CC2-2C4C-4045-B1D9-E5168AEFA361}"/>
    <cellStyle name="Millares [0] 3 2 3 3 2 2" xfId="31843" xr:uid="{553AC34A-7CBA-4F30-8DED-E13B757E5625}"/>
    <cellStyle name="Millares [0] 3 2 3 3 3" xfId="16975" xr:uid="{2DB40E27-396D-4ADC-BE11-166CD81091EC}"/>
    <cellStyle name="Millares [0] 3 2 3 3 3 2" xfId="38478" xr:uid="{746A6B60-1327-40C0-968B-683F911DB7E9}"/>
    <cellStyle name="Millares [0] 3 2 3 3 4" xfId="23580" xr:uid="{D6E25C8E-9DBD-4475-B18A-54FA7D6347F8}"/>
    <cellStyle name="Millares [0] 3 2 3 3 5" xfId="45083" xr:uid="{17A8B3E2-9648-4129-AA0C-A3DCAA860670}"/>
    <cellStyle name="Millares [0] 3 2 3 4" xfId="2871" xr:uid="{4125E27C-ACD3-4010-9C4C-21FD8FABC6A0}"/>
    <cellStyle name="Millares [0] 3 2 3 4 2" xfId="11137" xr:uid="{7C49B668-782A-4164-B35A-B44A0E87BE04}"/>
    <cellStyle name="Millares [0] 3 2 3 4 2 2" xfId="32640" xr:uid="{2A69B4EC-4E0B-4BF8-B7F6-CDB8C7115865}"/>
    <cellStyle name="Millares [0] 3 2 3 4 3" xfId="17772" xr:uid="{ADDC8CC5-35A9-4D64-B372-7D8D7C43BCA3}"/>
    <cellStyle name="Millares [0] 3 2 3 4 3 2" xfId="39275" xr:uid="{936EDDFE-994C-497B-86BC-1B9B9E734E65}"/>
    <cellStyle name="Millares [0] 3 2 3 4 4" xfId="24377" xr:uid="{1B69B5CF-A1B1-447F-B3D9-92D9E72229A1}"/>
    <cellStyle name="Millares [0] 3 2 3 4 5" xfId="45880" xr:uid="{DFC7AB18-A878-48E5-9D3F-3D366393CF7C}"/>
    <cellStyle name="Millares [0] 3 2 3 5" xfId="3270" xr:uid="{0C3C5D36-4067-465A-99BD-1BE744B1A1F8}"/>
    <cellStyle name="Millares [0] 3 2 3 5 2" xfId="11536" xr:uid="{338314DE-6E64-4DBA-9BF4-BFCC22E74658}"/>
    <cellStyle name="Millares [0] 3 2 3 5 2 2" xfId="33039" xr:uid="{2C18B41C-B806-4C7F-9A55-88F2BC9BAAE2}"/>
    <cellStyle name="Millares [0] 3 2 3 5 3" xfId="18171" xr:uid="{22494F27-643A-4061-B69A-8F55770C6E5C}"/>
    <cellStyle name="Millares [0] 3 2 3 5 3 2" xfId="39674" xr:uid="{35C35E5F-3281-404C-8AD2-C7112A572C68}"/>
    <cellStyle name="Millares [0] 3 2 3 5 4" xfId="24776" xr:uid="{D39E53F3-F243-4F15-BE77-C6C2F4E7A708}"/>
    <cellStyle name="Millares [0] 3 2 3 5 5" xfId="46279" xr:uid="{FA1862A6-3884-41A9-8973-813B1C04D6DE}"/>
    <cellStyle name="Millares [0] 3 2 3 6" xfId="5015" xr:uid="{2F51F12B-8D73-4951-A8D4-FFB4DABA915E}"/>
    <cellStyle name="Millares [0] 3 2 3 6 2" xfId="13281" xr:uid="{CC3745F3-0CA1-405E-80B1-726B0FCEC870}"/>
    <cellStyle name="Millares [0] 3 2 3 6 2 2" xfId="34784" xr:uid="{F904967A-248B-4B7A-87BF-04130CCE5AD3}"/>
    <cellStyle name="Millares [0] 3 2 3 6 3" xfId="19916" xr:uid="{EF44EC1D-B652-49AC-AC4C-142D330F740F}"/>
    <cellStyle name="Millares [0] 3 2 3 6 3 2" xfId="41419" xr:uid="{215DEE20-BECD-4FC4-A8CD-2B587453EE86}"/>
    <cellStyle name="Millares [0] 3 2 3 6 4" xfId="26521" xr:uid="{5024F7D3-D39C-40A8-B4A7-948942CCF11C}"/>
    <cellStyle name="Millares [0] 3 2 3 6 5" xfId="48024" xr:uid="{C9A72FF1-2DFC-4E7B-AF72-E138A8CF5E31}"/>
    <cellStyle name="Millares [0] 3 2 3 7" xfId="5409" xr:uid="{9E3DEF04-8188-4F85-9E5A-8EA902820B09}"/>
    <cellStyle name="Millares [0] 3 2 3 7 2" xfId="13675" xr:uid="{DCFE6463-685A-4D98-8AA9-47717E9936E9}"/>
    <cellStyle name="Millares [0] 3 2 3 7 2 2" xfId="35178" xr:uid="{DB6F7D53-C91A-4107-BF8B-E7EB72D1F77B}"/>
    <cellStyle name="Millares [0] 3 2 3 7 3" xfId="20310" xr:uid="{7C9F03C9-C133-4760-8C2F-8DDB2DAE2824}"/>
    <cellStyle name="Millares [0] 3 2 3 7 3 2" xfId="41813" xr:uid="{8618BBAB-142F-4460-84AD-8817678C7D46}"/>
    <cellStyle name="Millares [0] 3 2 3 7 4" xfId="26915" xr:uid="{0C4566C6-5D5C-402F-AEC2-DC9F42C9239C}"/>
    <cellStyle name="Millares [0] 3 2 3 7 5" xfId="48418" xr:uid="{14EC6984-E045-4011-8D06-37B768C034E1}"/>
    <cellStyle name="Millares [0] 3 2 3 8" xfId="7050" xr:uid="{0D9B9CB2-26F1-4025-A386-9CBFFAF49E1A}"/>
    <cellStyle name="Millares [0] 3 2 3 8 2" xfId="28553" xr:uid="{2484BD84-6303-46F6-B8BB-0D6388F0AFC6}"/>
    <cellStyle name="Millares [0] 3 2 3 9" xfId="8706" xr:uid="{D2883870-D8F3-48BB-A2D6-00E3307F92BA}"/>
    <cellStyle name="Millares [0] 3 2 3 9 2" xfId="30209" xr:uid="{0F4C2734-00F3-4468-B582-AF49CC08FC9F}"/>
    <cellStyle name="Millares [0] 3 2 4" xfId="721" xr:uid="{AD5FDBDC-FB10-471E-B09F-D10B76D2B120}"/>
    <cellStyle name="Millares [0] 3 2 4 10" xfId="43730" xr:uid="{A834FCAD-6293-4082-84E1-E509EAC8D200}"/>
    <cellStyle name="Millares [0] 3 2 4 2" xfId="1667" xr:uid="{0A6DE268-FACF-4B36-8260-4C84D536A2D5}"/>
    <cellStyle name="Millares [0] 3 2 4 2 2" xfId="4496" xr:uid="{7C52A46E-FC9C-4CDA-A3AC-C095283BB430}"/>
    <cellStyle name="Millares [0] 3 2 4 2 2 2" xfId="12762" xr:uid="{4C13FB70-AB7D-4CE6-9ED7-660ABF3D1B9C}"/>
    <cellStyle name="Millares [0] 3 2 4 2 2 2 2" xfId="34265" xr:uid="{CA49D9C0-1278-4D57-9182-31D2DAE8F301}"/>
    <cellStyle name="Millares [0] 3 2 4 2 2 3" xfId="19397" xr:uid="{02CFC278-2ED1-4F01-BBA9-2CA52DFF80B1}"/>
    <cellStyle name="Millares [0] 3 2 4 2 2 3 2" xfId="40900" xr:uid="{68C9D447-5084-4CAF-901E-CE12981D1C53}"/>
    <cellStyle name="Millares [0] 3 2 4 2 2 4" xfId="26002" xr:uid="{5E4457BE-2785-4F98-AE36-D250C4D79D1E}"/>
    <cellStyle name="Millares [0] 3 2 4 2 2 5" xfId="47505" xr:uid="{4A84289B-12C6-41CC-BE17-78A6ACD524DD}"/>
    <cellStyle name="Millares [0] 3 2 4 2 3" xfId="6635" xr:uid="{00C0F060-072D-4707-AC2B-E673B7654DB2}"/>
    <cellStyle name="Millares [0] 3 2 4 2 3 2" xfId="14901" xr:uid="{3AC07B11-D181-415C-AF4F-4634B551D9EC}"/>
    <cellStyle name="Millares [0] 3 2 4 2 3 2 2" xfId="36404" xr:uid="{3434FCA7-7EC1-4824-A870-F19261F45728}"/>
    <cellStyle name="Millares [0] 3 2 4 2 3 3" xfId="21536" xr:uid="{392EE1E1-F058-400E-9BBB-01F29DAE9DD0}"/>
    <cellStyle name="Millares [0] 3 2 4 2 3 3 2" xfId="43039" xr:uid="{19FB363A-BEA7-493A-B199-E29BBFE1CFD6}"/>
    <cellStyle name="Millares [0] 3 2 4 2 3 4" xfId="28141" xr:uid="{28F18F3C-A253-48D9-A274-1A3962BEBCBB}"/>
    <cellStyle name="Millares [0] 3 2 4 2 3 5" xfId="49644" xr:uid="{03D9EC49-3FBB-431A-A68E-07937024980A}"/>
    <cellStyle name="Millares [0] 3 2 4 2 4" xfId="8276" xr:uid="{CEA7276E-A09D-4EA7-A7A7-CFA6E08D113B}"/>
    <cellStyle name="Millares [0] 3 2 4 2 4 2" xfId="29779" xr:uid="{CF8376B1-D5C0-4D49-9B8D-D8AAE39D8DEF}"/>
    <cellStyle name="Millares [0] 3 2 4 2 5" xfId="9933" xr:uid="{8603FC6A-1010-4D25-A90D-BAF6260C43B2}"/>
    <cellStyle name="Millares [0] 3 2 4 2 5 2" xfId="31436" xr:uid="{13751DD8-8A52-4EBE-8461-6A8B97FC0C5E}"/>
    <cellStyle name="Millares [0] 3 2 4 2 6" xfId="16568" xr:uid="{3AA3B58B-C776-496C-AD9A-28316E6AB3F1}"/>
    <cellStyle name="Millares [0] 3 2 4 2 6 2" xfId="38071" xr:uid="{66266846-2070-4FA4-9F7F-BF7990F5B9D8}"/>
    <cellStyle name="Millares [0] 3 2 4 2 7" xfId="23173" xr:uid="{9896845E-218B-4E68-8691-B7732221AD76}"/>
    <cellStyle name="Millares [0] 3 2 4 2 8" xfId="44676" xr:uid="{5D5E742E-5125-4D79-94DC-DED5618FFB27}"/>
    <cellStyle name="Millares [0] 3 2 4 3" xfId="2354" xr:uid="{5C4D4535-AE40-4483-9B0C-F162087BEC99}"/>
    <cellStyle name="Millares [0] 3 2 4 3 2" xfId="10620" xr:uid="{99425BF1-1563-4FA3-9FF4-6879F88D190B}"/>
    <cellStyle name="Millares [0] 3 2 4 3 2 2" xfId="32123" xr:uid="{563AD027-B1DD-4BE3-BEC5-6F3C14B7DC0D}"/>
    <cellStyle name="Millares [0] 3 2 4 3 3" xfId="17255" xr:uid="{B5B3F0CB-BC8F-486B-B6D2-7B1C96077532}"/>
    <cellStyle name="Millares [0] 3 2 4 3 3 2" xfId="38758" xr:uid="{BCA77540-376A-4457-98C0-683F130FC388}"/>
    <cellStyle name="Millares [0] 3 2 4 3 4" xfId="23860" xr:uid="{6D372CC3-8650-4B89-967F-05551ACA92CC}"/>
    <cellStyle name="Millares [0] 3 2 4 3 5" xfId="45363" xr:uid="{A2481F6F-FE11-4A75-B43E-7D7F35BC8FF4}"/>
    <cellStyle name="Millares [0] 3 2 4 4" xfId="3550" xr:uid="{01AAA1A4-C4B9-4FCA-A678-005ABC1F6880}"/>
    <cellStyle name="Millares [0] 3 2 4 4 2" xfId="11816" xr:uid="{C5834DAC-563D-4DEB-9AC5-CE9108AC5BBD}"/>
    <cellStyle name="Millares [0] 3 2 4 4 2 2" xfId="33319" xr:uid="{E4CB473E-69B3-4FA9-B6E4-DA6B0B7B98A1}"/>
    <cellStyle name="Millares [0] 3 2 4 4 3" xfId="18451" xr:uid="{F4A2C366-2949-4AD3-8475-522CFF9ABC1D}"/>
    <cellStyle name="Millares [0] 3 2 4 4 3 2" xfId="39954" xr:uid="{85CD26FF-F788-4ACE-9F48-7A6A7BCCDB30}"/>
    <cellStyle name="Millares [0] 3 2 4 4 4" xfId="25056" xr:uid="{202AEA73-AB19-4FFE-B09E-22E8DD4143B2}"/>
    <cellStyle name="Millares [0] 3 2 4 4 5" xfId="46559" xr:uid="{0F0CFBFB-077D-437F-8A4C-3B7DE8EC31B7}"/>
    <cellStyle name="Millares [0] 3 2 4 5" xfId="5689" xr:uid="{577CFF1F-1BDB-448A-A5EC-75B931C4563F}"/>
    <cellStyle name="Millares [0] 3 2 4 5 2" xfId="13955" xr:uid="{C62097A6-4CB3-42F4-B0A5-B94D30B90A2F}"/>
    <cellStyle name="Millares [0] 3 2 4 5 2 2" xfId="35458" xr:uid="{A25A3FD5-C0FB-4614-9388-096A04DFF373}"/>
    <cellStyle name="Millares [0] 3 2 4 5 3" xfId="20590" xr:uid="{EF89A560-8CB7-4FD9-BCB6-ADD26F115DF5}"/>
    <cellStyle name="Millares [0] 3 2 4 5 3 2" xfId="42093" xr:uid="{49422089-6B0C-465A-AE53-1B40658030FB}"/>
    <cellStyle name="Millares [0] 3 2 4 5 4" xfId="27195" xr:uid="{F7FA97E5-28E4-4F13-BC3A-31F9B187A3C9}"/>
    <cellStyle name="Millares [0] 3 2 4 5 5" xfId="48698" xr:uid="{8A37199A-BCCC-4398-BF99-121564B7788B}"/>
    <cellStyle name="Millares [0] 3 2 4 6" xfId="7330" xr:uid="{5A59C5C9-4B8C-4631-B7D1-C09849845EC9}"/>
    <cellStyle name="Millares [0] 3 2 4 6 2" xfId="28833" xr:uid="{7E4A2D5E-840B-47F6-AB1B-29E1AF94668D}"/>
    <cellStyle name="Millares [0] 3 2 4 7" xfId="8987" xr:uid="{3C3B7F89-1A83-46BA-9A6F-A0B84B83EC2C}"/>
    <cellStyle name="Millares [0] 3 2 4 7 2" xfId="30490" xr:uid="{DCC0ADA7-0B70-4EF4-9EEC-7B82BE5238DC}"/>
    <cellStyle name="Millares [0] 3 2 4 8" xfId="15622" xr:uid="{3F8F7FA1-49FD-4C29-9A1D-EAAF2673BFD3}"/>
    <cellStyle name="Millares [0] 3 2 4 8 2" xfId="37125" xr:uid="{97E95763-E70E-4ED8-81B6-ADF6A0787293}"/>
    <cellStyle name="Millares [0] 3 2 4 9" xfId="22227" xr:uid="{B8F45398-5D90-4616-B634-835D147DA89A}"/>
    <cellStyle name="Millares [0] 3 2 5" xfId="991" xr:uid="{87FB5F2E-682B-47EB-982E-C0A7FC8A5B90}"/>
    <cellStyle name="Millares [0] 3 2 5 2" xfId="3820" xr:uid="{745E8E5D-EF36-45B0-A09A-0D123A8D8EB7}"/>
    <cellStyle name="Millares [0] 3 2 5 2 2" xfId="12086" xr:uid="{619DDD62-3FF6-46B1-A168-5929F6EB1136}"/>
    <cellStyle name="Millares [0] 3 2 5 2 2 2" xfId="33589" xr:uid="{3E333D6C-86EE-4466-8AF4-45EA40BF5F46}"/>
    <cellStyle name="Millares [0] 3 2 5 2 3" xfId="18721" xr:uid="{8A0636AE-B406-46A7-A3F2-9C61FE5F3D81}"/>
    <cellStyle name="Millares [0] 3 2 5 2 3 2" xfId="40224" xr:uid="{0E7AA953-0CFC-4B85-8A3A-01E46AF3F689}"/>
    <cellStyle name="Millares [0] 3 2 5 2 4" xfId="25326" xr:uid="{A60AA710-D36E-4CA7-B35B-0BCEB573C36A}"/>
    <cellStyle name="Millares [0] 3 2 5 2 5" xfId="46829" xr:uid="{B7825B19-454E-4938-822F-F71A3C65193D}"/>
    <cellStyle name="Millares [0] 3 2 5 3" xfId="5959" xr:uid="{7D48D5D2-F111-4B72-91BD-258976D7A86C}"/>
    <cellStyle name="Millares [0] 3 2 5 3 2" xfId="14225" xr:uid="{A0915842-3971-48D1-87FB-1C31FFC4B996}"/>
    <cellStyle name="Millares [0] 3 2 5 3 2 2" xfId="35728" xr:uid="{4587AF7C-FFAA-491C-9C5A-0B53EA0DB5B4}"/>
    <cellStyle name="Millares [0] 3 2 5 3 3" xfId="20860" xr:uid="{F729B496-88F2-4166-A50C-FC036C53D422}"/>
    <cellStyle name="Millares [0] 3 2 5 3 3 2" xfId="42363" xr:uid="{8EB3FE6E-836C-492C-A068-023F3AA4EDF5}"/>
    <cellStyle name="Millares [0] 3 2 5 3 4" xfId="27465" xr:uid="{837A11F0-6AB9-492E-B625-CCEA0FA2BD53}"/>
    <cellStyle name="Millares [0] 3 2 5 3 5" xfId="48968" xr:uid="{BCC996C1-1EEE-4D6C-82EC-6278D0A01B33}"/>
    <cellStyle name="Millares [0] 3 2 5 4" xfId="7600" xr:uid="{F76DA7DE-D29F-4B40-A003-EBD4C11ED29C}"/>
    <cellStyle name="Millares [0] 3 2 5 4 2" xfId="29103" xr:uid="{3FA48A4B-8BAC-4126-BA62-1AF454FAE578}"/>
    <cellStyle name="Millares [0] 3 2 5 5" xfId="9257" xr:uid="{99D66992-725E-4DF0-8665-230EE5A98ED1}"/>
    <cellStyle name="Millares [0] 3 2 5 5 2" xfId="30760" xr:uid="{5C8EB2EB-448B-44C8-BF13-A87F2AADEDFE}"/>
    <cellStyle name="Millares [0] 3 2 5 6" xfId="15892" xr:uid="{50C4AFA1-2BAC-4DC0-88B2-60BBB373500C}"/>
    <cellStyle name="Millares [0] 3 2 5 6 2" xfId="37395" xr:uid="{F9735FF9-8E3C-49A7-9F0E-F8FF25E90957}"/>
    <cellStyle name="Millares [0] 3 2 5 7" xfId="22497" xr:uid="{4591C0E4-66AA-4446-908D-5005ED540DC2}"/>
    <cellStyle name="Millares [0] 3 2 5 8" xfId="44000" xr:uid="{3E46B7BD-CC01-435D-8BA0-FA218623A82E}"/>
    <cellStyle name="Millares [0] 3 2 6" xfId="1251" xr:uid="{5E5F517F-EDDE-4C95-AE25-AA758ED37156}"/>
    <cellStyle name="Millares [0] 3 2 6 2" xfId="4080" xr:uid="{F6E4D66F-4DEF-4793-ACFC-2877232613C2}"/>
    <cellStyle name="Millares [0] 3 2 6 2 2" xfId="12346" xr:uid="{09E94983-7427-4EDA-8106-3521F83BAD6A}"/>
    <cellStyle name="Millares [0] 3 2 6 2 2 2" xfId="33849" xr:uid="{0EF26090-C139-4C00-A310-ACBBC27DDFEF}"/>
    <cellStyle name="Millares [0] 3 2 6 2 3" xfId="18981" xr:uid="{F5115A69-958D-4032-8CFE-769AA81C5016}"/>
    <cellStyle name="Millares [0] 3 2 6 2 3 2" xfId="40484" xr:uid="{0F8BB543-1350-43E7-B47E-C0C6269A3508}"/>
    <cellStyle name="Millares [0] 3 2 6 2 4" xfId="25586" xr:uid="{E4953CA4-D95E-45EE-A6DA-7BA2D3EDA802}"/>
    <cellStyle name="Millares [0] 3 2 6 2 5" xfId="47089" xr:uid="{97ED0103-8A31-4E89-B593-42CFFB8B0131}"/>
    <cellStyle name="Millares [0] 3 2 6 3" xfId="6219" xr:uid="{1D03ED05-1B3A-4734-AE8F-2C0D9EBE068F}"/>
    <cellStyle name="Millares [0] 3 2 6 3 2" xfId="14485" xr:uid="{FD93407C-07E5-400F-9ADA-83A065B9B7E1}"/>
    <cellStyle name="Millares [0] 3 2 6 3 2 2" xfId="35988" xr:uid="{5F2AA9D4-97CE-4F8D-85EC-CF83B8EAF662}"/>
    <cellStyle name="Millares [0] 3 2 6 3 3" xfId="21120" xr:uid="{75A29B00-6CA3-4BA8-8809-B9EF1722B32B}"/>
    <cellStyle name="Millares [0] 3 2 6 3 3 2" xfId="42623" xr:uid="{51790B6A-850D-42C6-906E-9CD3576F02B8}"/>
    <cellStyle name="Millares [0] 3 2 6 3 4" xfId="27725" xr:uid="{6C194EB1-79A2-446E-9FF8-6312F2744D3D}"/>
    <cellStyle name="Millares [0] 3 2 6 3 5" xfId="49228" xr:uid="{04CD2C93-1F8A-416A-95D7-B7E84B0A9BE8}"/>
    <cellStyle name="Millares [0] 3 2 6 4" xfId="7860" xr:uid="{67A68641-394C-4F7F-AEA7-D09D0EF8C035}"/>
    <cellStyle name="Millares [0] 3 2 6 4 2" xfId="29363" xr:uid="{1BEED6D9-4189-4B56-8786-3413B9B5AA6B}"/>
    <cellStyle name="Millares [0] 3 2 6 5" xfId="9517" xr:uid="{72952FA5-390E-4AC5-961C-6E4C5A5DBC40}"/>
    <cellStyle name="Millares [0] 3 2 6 5 2" xfId="31020" xr:uid="{941463A8-916A-47AB-BB37-E29B7F1895BE}"/>
    <cellStyle name="Millares [0] 3 2 6 6" xfId="16152" xr:uid="{3DB33E88-8766-4C22-B95B-D082822E8545}"/>
    <cellStyle name="Millares [0] 3 2 6 6 2" xfId="37655" xr:uid="{155083D0-AD6C-47CE-AB22-3E34EB96CC8A}"/>
    <cellStyle name="Millares [0] 3 2 6 7" xfId="22757" xr:uid="{E3F34ACA-9DFC-4E25-AA67-8F7DBB1097A0}"/>
    <cellStyle name="Millares [0] 3 2 6 8" xfId="44260" xr:uid="{2C4D3216-D90A-4E1D-BAAA-5A2AFAF3360F}"/>
    <cellStyle name="Millares [0] 3 2 7" xfId="1938" xr:uid="{A28BC458-02E6-417B-AEF0-9351A4DDC219}"/>
    <cellStyle name="Millares [0] 3 2 7 2" xfId="10204" xr:uid="{9F0A3F89-46F6-49B2-9B1D-A689B2959992}"/>
    <cellStyle name="Millares [0] 3 2 7 2 2" xfId="31707" xr:uid="{26C96439-3D57-493A-A020-AC5D3197CD73}"/>
    <cellStyle name="Millares [0] 3 2 7 3" xfId="16839" xr:uid="{CA14D621-C054-4120-8781-B7895AB6F821}"/>
    <cellStyle name="Millares [0] 3 2 7 3 2" xfId="38342" xr:uid="{E4B2DAC0-DB9B-4012-BD3B-310DB1BAF09D}"/>
    <cellStyle name="Millares [0] 3 2 7 4" xfId="23444" xr:uid="{E11EEC83-4990-41B8-8B81-886745820F47}"/>
    <cellStyle name="Millares [0] 3 2 7 5" xfId="44947" xr:uid="{E6E0F191-4FC9-46C0-9BED-AE06C7D5231B}"/>
    <cellStyle name="Millares [0] 3 2 8" xfId="2625" xr:uid="{92AF7312-4455-4A26-8B3C-7CADAC1AC749}"/>
    <cellStyle name="Millares [0] 3 2 8 2" xfId="10891" xr:uid="{E051F0B4-09EC-4DBC-BB74-6EDE7BDF5005}"/>
    <cellStyle name="Millares [0] 3 2 8 2 2" xfId="32394" xr:uid="{AC8B9792-AEE6-4D44-8B24-5728ED4F6AEB}"/>
    <cellStyle name="Millares [0] 3 2 8 3" xfId="17526" xr:uid="{A1AC317D-3A4C-43F7-996F-9F81EE18DBBC}"/>
    <cellStyle name="Millares [0] 3 2 8 3 2" xfId="39029" xr:uid="{07F97374-BC8C-4B6F-9775-1B8BE0BB585E}"/>
    <cellStyle name="Millares [0] 3 2 8 4" xfId="24131" xr:uid="{8B9FCEA8-30CB-4BD2-9D3D-DA05DEB5C608}"/>
    <cellStyle name="Millares [0] 3 2 8 5" xfId="45634" xr:uid="{B033D1D9-3915-4639-9264-E0B1A499A2C2}"/>
    <cellStyle name="Millares [0] 3 2 9" xfId="3134" xr:uid="{00847E0D-CFDC-4349-AA5B-A8C35E3311D9}"/>
    <cellStyle name="Millares [0] 3 2 9 2" xfId="11400" xr:uid="{8DCC5963-A203-478B-B17C-37160122C40A}"/>
    <cellStyle name="Millares [0] 3 2 9 2 2" xfId="32903" xr:uid="{ECCCDA3A-93FD-47D4-A92E-C2370B093818}"/>
    <cellStyle name="Millares [0] 3 2 9 3" xfId="18035" xr:uid="{E8A0C31A-A986-4689-9F6B-0489737A3250}"/>
    <cellStyle name="Millares [0] 3 2 9 3 2" xfId="39538" xr:uid="{444ADBE6-4494-4BBF-B129-2FA4E72D7136}"/>
    <cellStyle name="Millares [0] 3 2 9 4" xfId="24640" xr:uid="{A1572B23-8456-4C95-92B8-8CC096ACE9BA}"/>
    <cellStyle name="Millares [0] 3 2 9 5" xfId="46143" xr:uid="{42565DF4-35DD-4DF4-813F-4CFC67C632A2}"/>
    <cellStyle name="Millares [0] 30" xfId="6789" xr:uid="{9F845D0B-EC16-4FE2-B074-53ADDEEA3B0B}"/>
    <cellStyle name="Millares [0] 30 2" xfId="15055" xr:uid="{E7E075C4-2107-486A-9693-8C4AEA1D04D8}"/>
    <cellStyle name="Millares [0] 30 2 2" xfId="36558" xr:uid="{7C212894-34AD-420A-AACD-0C3B78CBF0E8}"/>
    <cellStyle name="Millares [0] 30 3" xfId="21690" xr:uid="{9354C412-C392-47EB-BF6E-AC953058EB94}"/>
    <cellStyle name="Millares [0] 30 3 2" xfId="43193" xr:uid="{DA6D460D-C313-4AAD-A76D-1F573D9FFA71}"/>
    <cellStyle name="Millares [0] 30 4" xfId="28295" xr:uid="{2C568AA8-9F94-48C9-9020-17CDBAA2C349}"/>
    <cellStyle name="Millares [0] 30 5" xfId="49798" xr:uid="{56A909E5-701B-48AB-A4EF-A749D6BF8C7F}"/>
    <cellStyle name="Millares [0] 31" xfId="6791" xr:uid="{2287481C-B30D-4B9E-A086-DAFEBCD06EBE}"/>
    <cellStyle name="Millares [0] 31 2" xfId="15056" xr:uid="{C2921868-9F01-4BDB-A9BD-64B2B78B0D7E}"/>
    <cellStyle name="Millares [0] 31 2 2" xfId="36559" xr:uid="{D7EF20A2-3D54-4538-948B-87966C5A759B}"/>
    <cellStyle name="Millares [0] 31 3" xfId="21691" xr:uid="{961B71B1-47CA-4506-B89B-BDC332216268}"/>
    <cellStyle name="Millares [0] 31 3 2" xfId="43194" xr:uid="{86739624-F897-4164-97B1-FC7F70E90890}"/>
    <cellStyle name="Millares [0] 31 4" xfId="28296" xr:uid="{77BB912D-7D96-4643-8103-08785CE10B18}"/>
    <cellStyle name="Millares [0] 32" xfId="6795" xr:uid="{E25921C9-4677-4EB8-91B4-990B3970BAE6}"/>
    <cellStyle name="Millares [0] 32 2" xfId="8439" xr:uid="{4EE53491-E30E-49CF-810C-37AF602A4F97}"/>
    <cellStyle name="Millares [0] 32 2 2" xfId="29942" xr:uid="{2F212BD9-5B43-40CC-9CC9-340F4A8AD163}"/>
    <cellStyle name="Millares [0] 32 3" xfId="28298" xr:uid="{C299794B-C492-4264-A5D3-3B04105D467D}"/>
    <cellStyle name="Millares [0] 33" xfId="8434" xr:uid="{90474FB1-AF14-43EE-A10C-635E339013F0}"/>
    <cellStyle name="Millares [0] 33 2" xfId="29937" xr:uid="{FE238F2A-DE29-469E-86F6-2D84A75A43B1}"/>
    <cellStyle name="Millares [0] 34" xfId="15088" xr:uid="{250DB42D-1D3A-4368-B99A-65E760430A02}"/>
    <cellStyle name="Millares [0] 34 2" xfId="36591" xr:uid="{032F3979-F755-4801-9813-5CF40E9BB531}"/>
    <cellStyle name="Millares [0] 35" xfId="21693" xr:uid="{79BE8BDB-EFFB-4D46-BA58-A9F6171D6E23}"/>
    <cellStyle name="Millares [0] 36" xfId="43196" xr:uid="{B126077B-E137-4449-8299-0AC1439C0016}"/>
    <cellStyle name="Millares [0] 4" xfId="122" xr:uid="{39A100C9-9A4A-4F49-ACFD-9ACBC89528F6}"/>
    <cellStyle name="Millares [0] 4 10" xfId="1829" xr:uid="{BD6D0683-3FDC-4F9C-9311-67468005F9B9}"/>
    <cellStyle name="Millares [0] 4 10 2" xfId="10095" xr:uid="{1E4F147F-C4DF-45C8-A0CB-D9477E24356C}"/>
    <cellStyle name="Millares [0] 4 10 2 2" xfId="31598" xr:uid="{F4CF92BE-EF76-4CB6-BE80-876FED7BB19D}"/>
    <cellStyle name="Millares [0] 4 10 3" xfId="16730" xr:uid="{ADB2B00B-1FFA-4CB2-8EBB-BFB983349D96}"/>
    <cellStyle name="Millares [0] 4 10 3 2" xfId="38233" xr:uid="{E1C465AC-9B5C-469D-B651-2BBB419E432E}"/>
    <cellStyle name="Millares [0] 4 10 4" xfId="23335" xr:uid="{8F8451D1-9579-4423-B674-E12E4C34F79D}"/>
    <cellStyle name="Millares [0] 4 10 5" xfId="44838" xr:uid="{B7A6F5ED-F2BE-4C91-A942-A59C756ED794}"/>
    <cellStyle name="Millares [0] 4 11" xfId="2514" xr:uid="{D3BB31D1-AE47-4FC5-9675-074FB7B31E09}"/>
    <cellStyle name="Millares [0] 4 11 2" xfId="10780" xr:uid="{9D0FA9D5-C364-491F-9F9F-CEA84C9BE46C}"/>
    <cellStyle name="Millares [0] 4 11 2 2" xfId="32283" xr:uid="{D3CD204E-05E8-43D6-9B1B-F1DC3C2DC054}"/>
    <cellStyle name="Millares [0] 4 11 3" xfId="17415" xr:uid="{F057D874-F5C9-4F6F-BD72-B8AEF275AD8E}"/>
    <cellStyle name="Millares [0] 4 11 3 2" xfId="38918" xr:uid="{3FC0E6E2-32EC-4B1F-AF38-39DE05B7BC05}"/>
    <cellStyle name="Millares [0] 4 11 4" xfId="24020" xr:uid="{F7DD372A-EC03-40FD-ABE1-AC6ACD06C1A9}"/>
    <cellStyle name="Millares [0] 4 11 5" xfId="45523" xr:uid="{5AC4340E-A8A9-4CEE-81F8-9A707E6A146D}"/>
    <cellStyle name="Millares [0] 4 12" xfId="3025" xr:uid="{2F1DC65E-EA74-4193-98EB-FAA2C50D59A8}"/>
    <cellStyle name="Millares [0] 4 12 2" xfId="11291" xr:uid="{A9370127-9C28-4FE0-9EC1-C4F14FFAEB66}"/>
    <cellStyle name="Millares [0] 4 12 2 2" xfId="32794" xr:uid="{0409A583-2679-4D4D-B790-6759AFEEEA6B}"/>
    <cellStyle name="Millares [0] 4 12 3" xfId="17926" xr:uid="{E395C0CB-16DC-435C-B972-51A271735F25}"/>
    <cellStyle name="Millares [0] 4 12 3 2" xfId="39429" xr:uid="{31544FAE-E976-41B7-8DBF-72837246999F}"/>
    <cellStyle name="Millares [0] 4 12 4" xfId="24531" xr:uid="{B8C5DB07-867E-40ED-82E8-E6230091F685}"/>
    <cellStyle name="Millares [0] 4 12 5" xfId="46034" xr:uid="{8877DC79-A35E-4A51-AFF0-6BEB1E346360}"/>
    <cellStyle name="Millares [0] 4 13" xfId="4660" xr:uid="{7255F736-89D6-4D27-B81F-7E8D35644591}"/>
    <cellStyle name="Millares [0] 4 13 2" xfId="12926" xr:uid="{B144E896-A072-4419-9B28-2548B47DAD0A}"/>
    <cellStyle name="Millares [0] 4 13 2 2" xfId="34429" xr:uid="{251F26AE-A167-4F48-AAF5-8988442D4781}"/>
    <cellStyle name="Millares [0] 4 13 3" xfId="19561" xr:uid="{312760E9-6ABF-4458-8A55-D2F657E7309D}"/>
    <cellStyle name="Millares [0] 4 13 3 2" xfId="41064" xr:uid="{422CEBDE-C588-406F-A515-236721E5F60D}"/>
    <cellStyle name="Millares [0] 4 13 4" xfId="26166" xr:uid="{AA01883C-0C0B-4174-8AE6-A552F7C24163}"/>
    <cellStyle name="Millares [0] 4 13 5" xfId="47669" xr:uid="{8CA9F050-31C0-4DFD-A722-B47675CE4B95}"/>
    <cellStyle name="Millares [0] 4 14" xfId="5163" xr:uid="{DA4B72FF-E4D9-4CF9-8844-0F2E6562F351}"/>
    <cellStyle name="Millares [0] 4 14 2" xfId="13429" xr:uid="{FB057B61-A1CB-498C-8AF5-7EE76981A126}"/>
    <cellStyle name="Millares [0] 4 14 2 2" xfId="34932" xr:uid="{23EAEFE2-C47F-46CD-9F57-8D4EE1C78905}"/>
    <cellStyle name="Millares [0] 4 14 3" xfId="20064" xr:uid="{5223E724-7535-4B0F-9D6E-1A6147178215}"/>
    <cellStyle name="Millares [0] 4 14 3 2" xfId="41567" xr:uid="{4F34E692-9FD5-45C8-A75F-630C2396FF66}"/>
    <cellStyle name="Millares [0] 4 14 4" xfId="26669" xr:uid="{A1A3998C-8670-4676-8C14-EE1807B1515D}"/>
    <cellStyle name="Millares [0] 4 14 5" xfId="48172" xr:uid="{97ABB41C-BC03-4F3B-9BDE-D489EBA89727}"/>
    <cellStyle name="Millares [0] 4 15" xfId="6804" xr:uid="{7FC4D114-4ECE-413C-904D-1FE8822871FC}"/>
    <cellStyle name="Millares [0] 4 15 2" xfId="28307" xr:uid="{A1D0EE42-0918-48D2-8CE8-F230D85C4A88}"/>
    <cellStyle name="Millares [0] 4 16" xfId="8458" xr:uid="{6244D12B-41A4-4EE9-BDA6-C535D3B55D6A}"/>
    <cellStyle name="Millares [0] 4 16 2" xfId="29961" xr:uid="{5CA65D7E-D28E-45DB-89E5-FFE4A0706803}"/>
    <cellStyle name="Millares [0] 4 17" xfId="15097" xr:uid="{36B1EA45-A05F-4E7B-961F-F874334F8416}"/>
    <cellStyle name="Millares [0] 4 17 2" xfId="36600" xr:uid="{39D8BF4E-EF3C-4963-9C53-D64EB48417A4}"/>
    <cellStyle name="Millares [0] 4 18" xfId="21702" xr:uid="{9B06F175-AD13-4880-89D3-27666B8E76BD}"/>
    <cellStyle name="Millares [0] 4 19" xfId="43205" xr:uid="{62F22A8E-CA31-46EB-9E2B-015D410AD5FA}"/>
    <cellStyle name="Millares [0] 4 2" xfId="160" xr:uid="{63A53F87-AA1F-45B1-806C-4E4D3FEE0EBA}"/>
    <cellStyle name="Millares [0] 4 2 10" xfId="4697" xr:uid="{1BE87CBB-D30A-4828-B970-8AF32C1D71C5}"/>
    <cellStyle name="Millares [0] 4 2 10 2" xfId="12963" xr:uid="{9FAE4E5C-9029-4C2F-BC74-2DB9317979D7}"/>
    <cellStyle name="Millares [0] 4 2 10 2 2" xfId="34466" xr:uid="{37013725-EAEA-45AC-ACCC-DDF0E17AFF96}"/>
    <cellStyle name="Millares [0] 4 2 10 3" xfId="19598" xr:uid="{FED285A9-A56F-4816-A243-4F09AC5E5B61}"/>
    <cellStyle name="Millares [0] 4 2 10 3 2" xfId="41101" xr:uid="{723EA9B1-C95C-40E2-B278-ADE8757491A2}"/>
    <cellStyle name="Millares [0] 4 2 10 4" xfId="26203" xr:uid="{53E63AED-90E4-4097-87AD-A3F3E65BE1C5}"/>
    <cellStyle name="Millares [0] 4 2 10 5" xfId="47706" xr:uid="{8D21AE3E-D22A-4AF5-812D-2BACD329296E}"/>
    <cellStyle name="Millares [0] 4 2 11" xfId="5200" xr:uid="{B08D6E41-5AAB-4A15-9520-09792975CD29}"/>
    <cellStyle name="Millares [0] 4 2 11 2" xfId="13466" xr:uid="{A1BCF4CC-3528-4EF4-B11F-43602AD35794}"/>
    <cellStyle name="Millares [0] 4 2 11 2 2" xfId="34969" xr:uid="{FD71888F-601E-4D4F-845C-D984831866EA}"/>
    <cellStyle name="Millares [0] 4 2 11 3" xfId="20101" xr:uid="{DE570530-97A6-4405-BBA5-35381F63CA52}"/>
    <cellStyle name="Millares [0] 4 2 11 3 2" xfId="41604" xr:uid="{B486F1AE-69BA-43E5-B658-0B96D7C3DEA4}"/>
    <cellStyle name="Millares [0] 4 2 11 4" xfId="26706" xr:uid="{84CB463B-8025-45D3-B53A-1B122DA8B188}"/>
    <cellStyle name="Millares [0] 4 2 11 5" xfId="48209" xr:uid="{B795DA88-E4F3-4F61-9180-A7BFEDE8A0B8}"/>
    <cellStyle name="Millares [0] 4 2 12" xfId="6841" xr:uid="{4AC56D9F-D4B5-42BB-9848-9ECD0C4BA9D4}"/>
    <cellStyle name="Millares [0] 4 2 12 2" xfId="28344" xr:uid="{A1094AEC-3F41-400E-A686-044FC25389C5}"/>
    <cellStyle name="Millares [0] 4 2 13" xfId="8495" xr:uid="{EC6C822C-495F-45F1-A003-B83C462A0843}"/>
    <cellStyle name="Millares [0] 4 2 13 2" xfId="29998" xr:uid="{A2016B50-47AB-46E8-810D-FD6355C9A363}"/>
    <cellStyle name="Millares [0] 4 2 14" xfId="15134" xr:uid="{F21DF31E-FF3F-41BC-AD21-F74551C32EDF}"/>
    <cellStyle name="Millares [0] 4 2 14 2" xfId="36637" xr:uid="{F5334E0C-2658-4239-8A54-D8F452C46C3B}"/>
    <cellStyle name="Millares [0] 4 2 15" xfId="21739" xr:uid="{38595C97-C8D1-49DC-AAD6-D53169C3F183}"/>
    <cellStyle name="Millares [0] 4 2 16" xfId="43242" xr:uid="{34635344-89DC-4C6B-98EB-268677A0B5C2}"/>
    <cellStyle name="Millares [0] 4 2 2" xfId="492" xr:uid="{F9104FBA-326E-4636-8123-BA4C3CBB9440}"/>
    <cellStyle name="Millares [0] 4 2 2 10" xfId="7103" xr:uid="{8CA4E291-87BE-4B0C-85A8-617463F884EC}"/>
    <cellStyle name="Millares [0] 4 2 2 10 2" xfId="28606" xr:uid="{1D253CF0-875A-4E5A-983A-7A66952BCED7}"/>
    <cellStyle name="Millares [0] 4 2 2 11" xfId="8759" xr:uid="{B49D149B-3688-4898-9BEE-48E57641F309}"/>
    <cellStyle name="Millares [0] 4 2 2 11 2" xfId="30262" xr:uid="{4A08A4D5-3F66-4B9D-B555-FCF3A4F9520E}"/>
    <cellStyle name="Millares [0] 4 2 2 12" xfId="15395" xr:uid="{49E68F4F-B293-4A67-8A53-7D4DC58D8BDD}"/>
    <cellStyle name="Millares [0] 4 2 2 12 2" xfId="36898" xr:uid="{85D1573A-77AC-4ED3-8637-AF91D5649D47}"/>
    <cellStyle name="Millares [0] 4 2 2 13" xfId="22000" xr:uid="{4ED8BF90-3086-4BF7-8ADE-504EE13849C0}"/>
    <cellStyle name="Millares [0] 4 2 2 14" xfId="43503" xr:uid="{E6061741-F49B-4163-8848-D6051C381457}"/>
    <cellStyle name="Millares [0] 4 2 2 2" xfId="774" xr:uid="{C1B00CF2-974A-4C3D-92BB-4CB7D6CA81D2}"/>
    <cellStyle name="Millares [0] 4 2 2 2 10" xfId="15675" xr:uid="{D9963C14-7B03-4688-B015-6B421D88E45F}"/>
    <cellStyle name="Millares [0] 4 2 2 2 10 2" xfId="37178" xr:uid="{5BBA07EE-822D-44E9-85CC-F777E00F1236}"/>
    <cellStyle name="Millares [0] 4 2 2 2 11" xfId="22280" xr:uid="{3AB87659-5393-4B2A-AED6-1D7342DF012A}"/>
    <cellStyle name="Millares [0] 4 2 2 2 12" xfId="43783" xr:uid="{7C1BFADF-6A40-414F-A90F-B1599512FC78}"/>
    <cellStyle name="Millares [0] 4 2 2 2 2" xfId="1720" xr:uid="{73C96EF2-ECC0-4A37-A4C7-1D3172073C17}"/>
    <cellStyle name="Millares [0] 4 2 2 2 2 2" xfId="4549" xr:uid="{609BC814-1128-4F60-B0CF-C8AE8B8AB635}"/>
    <cellStyle name="Millares [0] 4 2 2 2 2 2 2" xfId="12815" xr:uid="{6B2F4681-5CE9-4FE3-8EBF-27A8987BEA87}"/>
    <cellStyle name="Millares [0] 4 2 2 2 2 2 2 2" xfId="34318" xr:uid="{9D5E3DC0-0929-4304-A861-2FE07CA46F8C}"/>
    <cellStyle name="Millares [0] 4 2 2 2 2 2 3" xfId="19450" xr:uid="{D83E254E-7664-4DE2-B6E2-E9D4AC689F53}"/>
    <cellStyle name="Millares [0] 4 2 2 2 2 2 3 2" xfId="40953" xr:uid="{7E3B80EE-0F62-40BC-BE50-109BB99BE72E}"/>
    <cellStyle name="Millares [0] 4 2 2 2 2 2 4" xfId="26055" xr:uid="{34EE700E-EC7D-40E1-AEFF-87788AFF3182}"/>
    <cellStyle name="Millares [0] 4 2 2 2 2 2 5" xfId="47558" xr:uid="{FA39710D-899D-48C3-BA16-52611C55A248}"/>
    <cellStyle name="Millares [0] 4 2 2 2 2 3" xfId="6688" xr:uid="{871E6318-50AB-4273-A8B7-A3588ABE74E1}"/>
    <cellStyle name="Millares [0] 4 2 2 2 2 3 2" xfId="14954" xr:uid="{A2351DF8-2585-41CA-AF80-648DE6C21626}"/>
    <cellStyle name="Millares [0] 4 2 2 2 2 3 2 2" xfId="36457" xr:uid="{018972D1-06A8-4CF0-A37E-D171BA9AEFCC}"/>
    <cellStyle name="Millares [0] 4 2 2 2 2 3 3" xfId="21589" xr:uid="{2831D601-6A7A-40D4-B117-98203B42F748}"/>
    <cellStyle name="Millares [0] 4 2 2 2 2 3 3 2" xfId="43092" xr:uid="{88CB3482-06D7-46B2-BE74-A7F08927B480}"/>
    <cellStyle name="Millares [0] 4 2 2 2 2 3 4" xfId="28194" xr:uid="{E71314B1-9651-48A5-8D50-E78FB6356846}"/>
    <cellStyle name="Millares [0] 4 2 2 2 2 3 5" xfId="49697" xr:uid="{9DEFB94F-1B23-4CA2-9810-2466CCB40F8F}"/>
    <cellStyle name="Millares [0] 4 2 2 2 2 4" xfId="8329" xr:uid="{09D992CD-240F-4389-B4A6-6F6599CA162E}"/>
    <cellStyle name="Millares [0] 4 2 2 2 2 4 2" xfId="29832" xr:uid="{B6F09F0D-92A7-4518-9169-92B051E0D71E}"/>
    <cellStyle name="Millares [0] 4 2 2 2 2 5" xfId="9986" xr:uid="{CCEFC0DF-3D1C-424B-ACAB-90627733F7F3}"/>
    <cellStyle name="Millares [0] 4 2 2 2 2 5 2" xfId="31489" xr:uid="{0AD39756-5CF6-4F3D-9418-93ACBBD2BE1F}"/>
    <cellStyle name="Millares [0] 4 2 2 2 2 6" xfId="16621" xr:uid="{4831E94A-B8D7-4847-85EF-6173F4936EA1}"/>
    <cellStyle name="Millares [0] 4 2 2 2 2 6 2" xfId="38124" xr:uid="{A5D9A8A2-991C-4C53-BA06-FC0A84C71EF9}"/>
    <cellStyle name="Millares [0] 4 2 2 2 2 7" xfId="23226" xr:uid="{C4BC644E-D153-46D2-9A52-62BF2D4AC57B}"/>
    <cellStyle name="Millares [0] 4 2 2 2 2 8" xfId="44729" xr:uid="{D4828DA9-C108-415E-BAC6-7E37B7F8A625}"/>
    <cellStyle name="Millares [0] 4 2 2 2 3" xfId="2407" xr:uid="{2A75B1D8-BE27-4F3C-8019-D8F064FBFD20}"/>
    <cellStyle name="Millares [0] 4 2 2 2 3 2" xfId="10673" xr:uid="{9271A3D3-4F30-4513-A149-6613E6295103}"/>
    <cellStyle name="Millares [0] 4 2 2 2 3 2 2" xfId="32176" xr:uid="{A9598263-512F-4C29-B41E-E94CEBB00DED}"/>
    <cellStyle name="Millares [0] 4 2 2 2 3 3" xfId="17308" xr:uid="{B68ADB67-79DA-4F50-9255-76FBC25FCD2F}"/>
    <cellStyle name="Millares [0] 4 2 2 2 3 3 2" xfId="38811" xr:uid="{0F039A79-6881-4BB6-95E5-53E2B6AADB89}"/>
    <cellStyle name="Millares [0] 4 2 2 2 3 4" xfId="23913" xr:uid="{9D2FFCDA-DF84-49E5-B4C9-704FE7705D74}"/>
    <cellStyle name="Millares [0] 4 2 2 2 3 5" xfId="45416" xr:uid="{6827BA03-397B-445B-A585-9DBD271CF0F2}"/>
    <cellStyle name="Millares [0] 4 2 2 2 4" xfId="2924" xr:uid="{AC72B208-F001-430C-9EF3-36A47A6206AA}"/>
    <cellStyle name="Millares [0] 4 2 2 2 4 2" xfId="11190" xr:uid="{F8CC6498-7F9B-4AB1-BAAD-88570328BB5E}"/>
    <cellStyle name="Millares [0] 4 2 2 2 4 2 2" xfId="32693" xr:uid="{57CA2D88-E9BE-4361-9D38-A739715BB220}"/>
    <cellStyle name="Millares [0] 4 2 2 2 4 3" xfId="17825" xr:uid="{D93E1BE8-E496-4678-AD74-CEE9F96BEB8D}"/>
    <cellStyle name="Millares [0] 4 2 2 2 4 3 2" xfId="39328" xr:uid="{579F8D11-632D-4BA7-B3E0-6D2D96582580}"/>
    <cellStyle name="Millares [0] 4 2 2 2 4 4" xfId="24430" xr:uid="{EAEBE274-6602-4E33-978C-D7F2B98D2670}"/>
    <cellStyle name="Millares [0] 4 2 2 2 4 5" xfId="45933" xr:uid="{76650537-EB26-4883-9518-F2A07FE8A3E0}"/>
    <cellStyle name="Millares [0] 4 2 2 2 5" xfId="3603" xr:uid="{CEDF641C-A056-4111-91A8-F1C5B692753A}"/>
    <cellStyle name="Millares [0] 4 2 2 2 5 2" xfId="11869" xr:uid="{67B27135-91CB-49D6-BBD1-BD13227BC546}"/>
    <cellStyle name="Millares [0] 4 2 2 2 5 2 2" xfId="33372" xr:uid="{8DC89BE1-D82D-4D35-AAEF-A86827A39C2B}"/>
    <cellStyle name="Millares [0] 4 2 2 2 5 3" xfId="18504" xr:uid="{30303388-A065-4954-8F14-715FA9026E67}"/>
    <cellStyle name="Millares [0] 4 2 2 2 5 3 2" xfId="40007" xr:uid="{5BD203C1-C928-432F-85E5-D1CE67CF38B0}"/>
    <cellStyle name="Millares [0] 4 2 2 2 5 4" xfId="25109" xr:uid="{C84FEB15-BE7F-4387-9662-D10C27E61C77}"/>
    <cellStyle name="Millares [0] 4 2 2 2 5 5" xfId="46612" xr:uid="{0E9B2C10-C484-4A89-806D-62468C92C764}"/>
    <cellStyle name="Millares [0] 4 2 2 2 6" xfId="5068" xr:uid="{34FA7399-412A-450D-A34A-A4EE58036686}"/>
    <cellStyle name="Millares [0] 4 2 2 2 6 2" xfId="13334" xr:uid="{4402729B-F825-49EC-B4B4-4EF7D2941F57}"/>
    <cellStyle name="Millares [0] 4 2 2 2 6 2 2" xfId="34837" xr:uid="{E596B053-A362-454D-BE3D-C8C795E29928}"/>
    <cellStyle name="Millares [0] 4 2 2 2 6 3" xfId="19969" xr:uid="{C6C57C11-32C3-4E39-8BE1-E8AE75AA4CE7}"/>
    <cellStyle name="Millares [0] 4 2 2 2 6 3 2" xfId="41472" xr:uid="{64E601EC-2EB2-4C54-9415-2952A9B20201}"/>
    <cellStyle name="Millares [0] 4 2 2 2 6 4" xfId="26574" xr:uid="{501C323B-6977-4904-94CA-7D9A8A685825}"/>
    <cellStyle name="Millares [0] 4 2 2 2 6 5" xfId="48077" xr:uid="{1DEF3B41-B17D-4EC0-B5CB-7A960C312432}"/>
    <cellStyle name="Millares [0] 4 2 2 2 7" xfId="5742" xr:uid="{C5F36268-BBE5-45E0-8D54-0C31F5218779}"/>
    <cellStyle name="Millares [0] 4 2 2 2 7 2" xfId="14008" xr:uid="{776D809E-772E-4F23-ACAF-3D6BCB3EF908}"/>
    <cellStyle name="Millares [0] 4 2 2 2 7 2 2" xfId="35511" xr:uid="{51937451-ECFB-40DF-A4AF-55D5FEA82FB0}"/>
    <cellStyle name="Millares [0] 4 2 2 2 7 3" xfId="20643" xr:uid="{4CF94345-83BD-4B03-BDC4-54615191677D}"/>
    <cellStyle name="Millares [0] 4 2 2 2 7 3 2" xfId="42146" xr:uid="{73796DF1-305C-430E-8EE1-72747407F4A0}"/>
    <cellStyle name="Millares [0] 4 2 2 2 7 4" xfId="27248" xr:uid="{5EDBFC12-9A7C-407E-841A-13F89E1FCF43}"/>
    <cellStyle name="Millares [0] 4 2 2 2 7 5" xfId="48751" xr:uid="{6757961D-A984-48D6-8AEF-F97F980312DE}"/>
    <cellStyle name="Millares [0] 4 2 2 2 8" xfId="7383" xr:uid="{B53CC1E2-469A-4C34-A833-71D5E368B899}"/>
    <cellStyle name="Millares [0] 4 2 2 2 8 2" xfId="28886" xr:uid="{D963F69B-915B-404F-9CE6-9628AA2B7919}"/>
    <cellStyle name="Millares [0] 4 2 2 2 9" xfId="9040" xr:uid="{50202DC2-BC68-4A22-BD73-7D9148AF9AFE}"/>
    <cellStyle name="Millares [0] 4 2 2 2 9 2" xfId="30543" xr:uid="{AE6AA2F8-5E3A-40EA-9250-87CEE1DA6FDF}"/>
    <cellStyle name="Millares [0] 4 2 2 3" xfId="1044" xr:uid="{F13C07DF-0032-4301-AD25-CE8D74BE9943}"/>
    <cellStyle name="Millares [0] 4 2 2 3 2" xfId="3873" xr:uid="{6AF95F9E-6D76-48BB-986C-98ADFB11C132}"/>
    <cellStyle name="Millares [0] 4 2 2 3 2 2" xfId="12139" xr:uid="{2FD03E9D-F826-4C6C-8594-9416CB3FAED4}"/>
    <cellStyle name="Millares [0] 4 2 2 3 2 2 2" xfId="33642" xr:uid="{1C96FA3B-4AB7-40A7-8428-0732158BCC23}"/>
    <cellStyle name="Millares [0] 4 2 2 3 2 3" xfId="18774" xr:uid="{2277C66B-4E0C-4505-906D-83A81A980605}"/>
    <cellStyle name="Millares [0] 4 2 2 3 2 3 2" xfId="40277" xr:uid="{69ACB59D-9B79-45E3-BFD3-4119F14A2F2E}"/>
    <cellStyle name="Millares [0] 4 2 2 3 2 4" xfId="25379" xr:uid="{4119E726-1636-4103-9A3D-2C240A6829F1}"/>
    <cellStyle name="Millares [0] 4 2 2 3 2 5" xfId="46882" xr:uid="{8D4F9253-E3EC-4D32-9E84-A5CA4D1F7001}"/>
    <cellStyle name="Millares [0] 4 2 2 3 3" xfId="6012" xr:uid="{CC05DD83-1AB6-41F9-AD4C-595400BE563C}"/>
    <cellStyle name="Millares [0] 4 2 2 3 3 2" xfId="14278" xr:uid="{EC2C2300-CC47-4BDC-A878-73CC1DB558AE}"/>
    <cellStyle name="Millares [0] 4 2 2 3 3 2 2" xfId="35781" xr:uid="{31B20FDE-8EE6-4F10-8F23-E7695C39D36A}"/>
    <cellStyle name="Millares [0] 4 2 2 3 3 3" xfId="20913" xr:uid="{E86082E7-1540-4720-B663-C184FA8B343F}"/>
    <cellStyle name="Millares [0] 4 2 2 3 3 3 2" xfId="42416" xr:uid="{4207334A-62BE-42D4-8C18-F5A0196D6ADC}"/>
    <cellStyle name="Millares [0] 4 2 2 3 3 4" xfId="27518" xr:uid="{D32F49B4-B2FE-4F67-A4E8-FE1E8C74F51E}"/>
    <cellStyle name="Millares [0] 4 2 2 3 3 5" xfId="49021" xr:uid="{56317BC4-9B31-47A3-92C2-4D4FFAB2F1E8}"/>
    <cellStyle name="Millares [0] 4 2 2 3 4" xfId="7653" xr:uid="{36AB6B9B-F75D-40D0-A202-B10D4FA32826}"/>
    <cellStyle name="Millares [0] 4 2 2 3 4 2" xfId="29156" xr:uid="{D3F1556F-427E-41A1-B655-3F3321295E34}"/>
    <cellStyle name="Millares [0] 4 2 2 3 5" xfId="9310" xr:uid="{70F2762F-E2CA-4856-9D82-3903EE7E4D47}"/>
    <cellStyle name="Millares [0] 4 2 2 3 5 2" xfId="30813" xr:uid="{996A27A1-CB24-404F-A587-DE550E0E6AFC}"/>
    <cellStyle name="Millares [0] 4 2 2 3 6" xfId="15945" xr:uid="{27029EA2-28C7-4470-99D7-A2107F9352C1}"/>
    <cellStyle name="Millares [0] 4 2 2 3 6 2" xfId="37448" xr:uid="{F75469DF-47A9-40BE-A9F4-7B6A7520BDA1}"/>
    <cellStyle name="Millares [0] 4 2 2 3 7" xfId="22550" xr:uid="{195791F9-3423-4FE1-B40F-1CC28D4FD835}"/>
    <cellStyle name="Millares [0] 4 2 2 3 8" xfId="44053" xr:uid="{AABA3241-510D-4A35-9CBB-BC6B16A1FBC2}"/>
    <cellStyle name="Millares [0] 4 2 2 4" xfId="1440" xr:uid="{DFE7A2A2-90E7-47D5-8575-051086EE0485}"/>
    <cellStyle name="Millares [0] 4 2 2 4 2" xfId="4269" xr:uid="{8FA0DF7B-D93B-4CC0-943C-0C38D91DAFDF}"/>
    <cellStyle name="Millares [0] 4 2 2 4 2 2" xfId="12535" xr:uid="{C0F7811B-DB33-4502-8875-5E9DF8B403C2}"/>
    <cellStyle name="Millares [0] 4 2 2 4 2 2 2" xfId="34038" xr:uid="{84C8E42C-168F-4805-B0EB-6CA300D246EC}"/>
    <cellStyle name="Millares [0] 4 2 2 4 2 3" xfId="19170" xr:uid="{125D63EE-CA34-4234-AC67-A578917CCBC9}"/>
    <cellStyle name="Millares [0] 4 2 2 4 2 3 2" xfId="40673" xr:uid="{34B228CC-03A5-4CDA-B1E2-A35651A52E4E}"/>
    <cellStyle name="Millares [0] 4 2 2 4 2 4" xfId="25775" xr:uid="{A7AA7C06-3F25-4A23-BA2D-225A014C27BC}"/>
    <cellStyle name="Millares [0] 4 2 2 4 2 5" xfId="47278" xr:uid="{217CAA2E-3C0F-4C47-AD16-9B1E5B9CA913}"/>
    <cellStyle name="Millares [0] 4 2 2 4 3" xfId="6408" xr:uid="{1B49EF80-7EF3-4E70-AD69-531A36437A0F}"/>
    <cellStyle name="Millares [0] 4 2 2 4 3 2" xfId="14674" xr:uid="{460F1FE1-35D0-45B7-9554-7308D19AF19E}"/>
    <cellStyle name="Millares [0] 4 2 2 4 3 2 2" xfId="36177" xr:uid="{B8E1F7C8-179C-40C3-A34C-E85DF47CC135}"/>
    <cellStyle name="Millares [0] 4 2 2 4 3 3" xfId="21309" xr:uid="{CC77F173-1D37-4E33-BE97-99689872962B}"/>
    <cellStyle name="Millares [0] 4 2 2 4 3 3 2" xfId="42812" xr:uid="{AB7A9634-E8B7-4B75-90C6-F1BA28BAB320}"/>
    <cellStyle name="Millares [0] 4 2 2 4 3 4" xfId="27914" xr:uid="{041D6E09-E11C-4658-BAB4-0169232C487B}"/>
    <cellStyle name="Millares [0] 4 2 2 4 3 5" xfId="49417" xr:uid="{4597E08F-D480-4BD4-A17F-E84DE5C85749}"/>
    <cellStyle name="Millares [0] 4 2 2 4 4" xfId="8049" xr:uid="{88EA4CB3-F0E6-4086-B488-371FC4539CC6}"/>
    <cellStyle name="Millares [0] 4 2 2 4 4 2" xfId="29552" xr:uid="{6C5D083E-2043-4653-BFAD-BD4E90A5BE82}"/>
    <cellStyle name="Millares [0] 4 2 2 4 5" xfId="9706" xr:uid="{910C5619-A5B7-417E-820B-94EE7A09BE3A}"/>
    <cellStyle name="Millares [0] 4 2 2 4 5 2" xfId="31209" xr:uid="{FDE66D02-CABF-493C-AB5C-C143DE213D9E}"/>
    <cellStyle name="Millares [0] 4 2 2 4 6" xfId="16341" xr:uid="{8B894862-1BE8-41F3-BCD7-80B2AB7FDECC}"/>
    <cellStyle name="Millares [0] 4 2 2 4 6 2" xfId="37844" xr:uid="{B7F18E76-7DE0-450E-9B01-44A4504B9F23}"/>
    <cellStyle name="Millares [0] 4 2 2 4 7" xfId="22946" xr:uid="{B5288549-8217-421B-916F-E992E5FCF794}"/>
    <cellStyle name="Millares [0] 4 2 2 4 8" xfId="44449" xr:uid="{9767A490-D9A9-4AA6-B73D-657A8D2F689E}"/>
    <cellStyle name="Millares [0] 4 2 2 5" xfId="2127" xr:uid="{CBE7C4A0-974D-4488-B1B3-DAA20503CB6B}"/>
    <cellStyle name="Millares [0] 4 2 2 5 2" xfId="10393" xr:uid="{01CFFCC1-7594-4455-AAF7-50985315A987}"/>
    <cellStyle name="Millares [0] 4 2 2 5 2 2" xfId="31896" xr:uid="{CB3F91F9-BF94-43FB-AD43-2AEEF25C61E9}"/>
    <cellStyle name="Millares [0] 4 2 2 5 3" xfId="17028" xr:uid="{A657E664-3DE1-4529-AB12-34830C1EB2E7}"/>
    <cellStyle name="Millares [0] 4 2 2 5 3 2" xfId="38531" xr:uid="{65B1DBB3-1CAC-4575-A9AA-36EC607CF595}"/>
    <cellStyle name="Millares [0] 4 2 2 5 4" xfId="23633" xr:uid="{B94F6103-1014-4383-B7E6-38A74FFB45C0}"/>
    <cellStyle name="Millares [0] 4 2 2 5 5" xfId="45136" xr:uid="{10ACFE52-DB68-4B8E-86DD-C692905E34ED}"/>
    <cellStyle name="Millares [0] 4 2 2 6" xfId="2675" xr:uid="{5F07AABC-F9CE-4C41-B10F-FE32A120C255}"/>
    <cellStyle name="Millares [0] 4 2 2 6 2" xfId="10941" xr:uid="{529BF145-5F96-4E57-9D78-E489F89697AA}"/>
    <cellStyle name="Millares [0] 4 2 2 6 2 2" xfId="32444" xr:uid="{70A29A69-5ADD-4094-87DA-9AF932D7F468}"/>
    <cellStyle name="Millares [0] 4 2 2 6 3" xfId="17576" xr:uid="{E989DAE0-F6FC-4EBD-8F0C-2852875F91FC}"/>
    <cellStyle name="Millares [0] 4 2 2 6 3 2" xfId="39079" xr:uid="{4FCA6404-6675-473A-9363-C21EA7DC954D}"/>
    <cellStyle name="Millares [0] 4 2 2 6 4" xfId="24181" xr:uid="{39B5709A-7510-44BE-A5FA-DBDD759FE303}"/>
    <cellStyle name="Millares [0] 4 2 2 6 5" xfId="45684" xr:uid="{172E95B1-4DD1-47D3-8A80-950B7A327762}"/>
    <cellStyle name="Millares [0] 4 2 2 7" xfId="3323" xr:uid="{6D10EAF3-1945-4114-8CE3-0D81C5B64438}"/>
    <cellStyle name="Millares [0] 4 2 2 7 2" xfId="11589" xr:uid="{D8152520-DDEF-4A51-97FB-83CF2BF1C8A0}"/>
    <cellStyle name="Millares [0] 4 2 2 7 2 2" xfId="33092" xr:uid="{7A52E5F2-4DCA-45AF-B923-81A10C16931A}"/>
    <cellStyle name="Millares [0] 4 2 2 7 3" xfId="18224" xr:uid="{68A97A74-8CCF-4791-9577-4FED3259DAB0}"/>
    <cellStyle name="Millares [0] 4 2 2 7 3 2" xfId="39727" xr:uid="{07FC8124-DFBC-415B-9A61-2C748046B6CB}"/>
    <cellStyle name="Millares [0] 4 2 2 7 4" xfId="24829" xr:uid="{18425E72-D68A-43AF-BC91-FC276A9D4962}"/>
    <cellStyle name="Millares [0] 4 2 2 7 5" xfId="46332" xr:uid="{7150B96A-ED1E-4E19-9844-D590041E9A6F}"/>
    <cellStyle name="Millares [0] 4 2 2 8" xfId="4819" xr:uid="{A0A64C8B-C203-4992-9B83-5B0CFF95F4AD}"/>
    <cellStyle name="Millares [0] 4 2 2 8 2" xfId="13085" xr:uid="{DF3EC4FD-5B73-4F5C-9A7A-E2A3884E21CB}"/>
    <cellStyle name="Millares [0] 4 2 2 8 2 2" xfId="34588" xr:uid="{3425C104-7ECB-4E8A-B866-7A0347EEF896}"/>
    <cellStyle name="Millares [0] 4 2 2 8 3" xfId="19720" xr:uid="{E9E5A32E-6C41-48BD-85E6-A29E056D5987}"/>
    <cellStyle name="Millares [0] 4 2 2 8 3 2" xfId="41223" xr:uid="{B546E08D-CB65-4866-9DF6-D3C2905E3F0C}"/>
    <cellStyle name="Millares [0] 4 2 2 8 4" xfId="26325" xr:uid="{F38B7C6A-8BEE-4AE4-B6CE-021AA527AE33}"/>
    <cellStyle name="Millares [0] 4 2 2 8 5" xfId="47828" xr:uid="{9F22016B-B0F2-48AA-8698-4A4B383AF4A4}"/>
    <cellStyle name="Millares [0] 4 2 2 9" xfId="5462" xr:uid="{E95240FD-63B6-46CD-9626-E65370DD56F7}"/>
    <cellStyle name="Millares [0] 4 2 2 9 2" xfId="13728" xr:uid="{8E284070-B958-446D-B443-F1C83840660F}"/>
    <cellStyle name="Millares [0] 4 2 2 9 2 2" xfId="35231" xr:uid="{9B08EDD5-9EA6-49BF-B417-2532F1754A50}"/>
    <cellStyle name="Millares [0] 4 2 2 9 3" xfId="20363" xr:uid="{362DD19F-8AF7-45C7-B34E-3B6F9BD6DD41}"/>
    <cellStyle name="Millares [0] 4 2 2 9 3 2" xfId="41866" xr:uid="{6448A852-E46A-4C01-B5B3-54CB649564C0}"/>
    <cellStyle name="Millares [0] 4 2 2 9 4" xfId="26968" xr:uid="{F604FB2F-41EA-4462-85AC-92835058D683}"/>
    <cellStyle name="Millares [0] 4 2 2 9 5" xfId="48471" xr:uid="{03F229BA-B2D3-4337-B828-BF1C4BD3A5BC}"/>
    <cellStyle name="Millares [0] 4 2 3" xfId="365" xr:uid="{E0CF681C-6FB2-497B-A943-2BF9D7E84BF4}"/>
    <cellStyle name="Millares [0] 4 2 3 10" xfId="15268" xr:uid="{DDF0A49A-3484-4AB9-92FE-FF575EE53D28}"/>
    <cellStyle name="Millares [0] 4 2 3 10 2" xfId="36771" xr:uid="{E9D7401F-A1F8-4420-B23A-FCBCF5239587}"/>
    <cellStyle name="Millares [0] 4 2 3 11" xfId="21873" xr:uid="{DC8A6620-31C5-4DF1-A39C-D6C54F4A8873}"/>
    <cellStyle name="Millares [0] 4 2 3 12" xfId="43376" xr:uid="{C656D2CC-5A62-4CCE-9FB3-EEAFBC007A26}"/>
    <cellStyle name="Millares [0] 4 2 3 2" xfId="1313" xr:uid="{9D08A47B-6AAF-4B0E-9F82-8AA02E47DFAB}"/>
    <cellStyle name="Millares [0] 4 2 3 2 2" xfId="4142" xr:uid="{B1A2057F-7019-4096-AAAD-071DD2009465}"/>
    <cellStyle name="Millares [0] 4 2 3 2 2 2" xfId="12408" xr:uid="{9975DD5B-DA4A-4317-8FE2-FAA8B61BE0C4}"/>
    <cellStyle name="Millares [0] 4 2 3 2 2 2 2" xfId="33911" xr:uid="{2C2E453A-21AE-44F0-BD25-BE1C4503BF6E}"/>
    <cellStyle name="Millares [0] 4 2 3 2 2 3" xfId="19043" xr:uid="{48F77A25-92CF-4AE2-B091-091AE2E4B2D2}"/>
    <cellStyle name="Millares [0] 4 2 3 2 2 3 2" xfId="40546" xr:uid="{C6ACBCCE-C2F0-4F32-A75B-CF9A1256871C}"/>
    <cellStyle name="Millares [0] 4 2 3 2 2 4" xfId="25648" xr:uid="{92C31A47-75A6-44F7-B0AA-608BA90A304C}"/>
    <cellStyle name="Millares [0] 4 2 3 2 2 5" xfId="47151" xr:uid="{0D0855A5-93FE-4551-9450-64A254A460F5}"/>
    <cellStyle name="Millares [0] 4 2 3 2 3" xfId="6281" xr:uid="{B504009E-315A-409C-8AD4-54688FCC70A1}"/>
    <cellStyle name="Millares [0] 4 2 3 2 3 2" xfId="14547" xr:uid="{DBDB9767-5BCD-4DA9-AF49-2BB8182316F8}"/>
    <cellStyle name="Millares [0] 4 2 3 2 3 2 2" xfId="36050" xr:uid="{5D395F71-6D93-426F-9BA7-9C127873FBF2}"/>
    <cellStyle name="Millares [0] 4 2 3 2 3 3" xfId="21182" xr:uid="{D1D54F2C-57A8-41F7-8476-182B1AA9B618}"/>
    <cellStyle name="Millares [0] 4 2 3 2 3 3 2" xfId="42685" xr:uid="{508E9EBE-C456-4D4B-AD81-47A55A49AEF0}"/>
    <cellStyle name="Millares [0] 4 2 3 2 3 4" xfId="27787" xr:uid="{C7870957-DB20-4BFF-81D3-E03F4B0DCDB2}"/>
    <cellStyle name="Millares [0] 4 2 3 2 3 5" xfId="49290" xr:uid="{286404E8-C636-46FC-98EE-8BD7F0CC3F1A}"/>
    <cellStyle name="Millares [0] 4 2 3 2 4" xfId="7922" xr:uid="{7E85374C-EC97-48DD-A10B-BD8E9AC91D24}"/>
    <cellStyle name="Millares [0] 4 2 3 2 4 2" xfId="29425" xr:uid="{12DD5ABB-9F9B-410E-B6A4-856F849F1325}"/>
    <cellStyle name="Millares [0] 4 2 3 2 5" xfId="9579" xr:uid="{22C31FA1-32D1-4EEA-8923-46C0E7996403}"/>
    <cellStyle name="Millares [0] 4 2 3 2 5 2" xfId="31082" xr:uid="{88564D25-8450-4EE2-8DAB-922BA64104B3}"/>
    <cellStyle name="Millares [0] 4 2 3 2 6" xfId="16214" xr:uid="{EB4E3967-5756-4000-9A90-B9BFDAC8D73B}"/>
    <cellStyle name="Millares [0] 4 2 3 2 6 2" xfId="37717" xr:uid="{3156EB7D-534E-4034-B1A3-883CD64A747F}"/>
    <cellStyle name="Millares [0] 4 2 3 2 7" xfId="22819" xr:uid="{917A0C0A-6249-4867-9B7E-D132576A287D}"/>
    <cellStyle name="Millares [0] 4 2 3 2 8" xfId="44322" xr:uid="{84CB2ACD-2069-48E9-830C-6413CA9C5550}"/>
    <cellStyle name="Millares [0] 4 2 3 3" xfId="2000" xr:uid="{BA381C72-3CE0-4B66-972C-25D581CB40AE}"/>
    <cellStyle name="Millares [0] 4 2 3 3 2" xfId="10266" xr:uid="{F023E6AC-8F98-4AB1-BD61-74CEC63B3417}"/>
    <cellStyle name="Millares [0] 4 2 3 3 2 2" xfId="31769" xr:uid="{A6499EB7-5582-4E6D-A589-8F7CA917E599}"/>
    <cellStyle name="Millares [0] 4 2 3 3 3" xfId="16901" xr:uid="{77B9C0CC-348B-4516-AE8E-3535847B4BF4}"/>
    <cellStyle name="Millares [0] 4 2 3 3 3 2" xfId="38404" xr:uid="{0E717005-9997-4CF4-8ECB-F0F30A716A21}"/>
    <cellStyle name="Millares [0] 4 2 3 3 4" xfId="23506" xr:uid="{EB183CE3-EAAC-40D6-8031-720BDC25EA62}"/>
    <cellStyle name="Millares [0] 4 2 3 3 5" xfId="45009" xr:uid="{E737D364-6E13-4622-8057-6CDC9B54CAAF}"/>
    <cellStyle name="Millares [0] 4 2 3 4" xfId="2799" xr:uid="{0136850A-3691-4943-ACE5-0E179EFEA7E4}"/>
    <cellStyle name="Millares [0] 4 2 3 4 2" xfId="11065" xr:uid="{CD150483-2A80-4F44-9C9C-5FB7B570DBC4}"/>
    <cellStyle name="Millares [0] 4 2 3 4 2 2" xfId="32568" xr:uid="{7E5332CB-CAB3-46B6-A021-7B8601CF0CBC}"/>
    <cellStyle name="Millares [0] 4 2 3 4 3" xfId="17700" xr:uid="{3335BC0D-12B7-4741-8CF1-BE115F001D18}"/>
    <cellStyle name="Millares [0] 4 2 3 4 3 2" xfId="39203" xr:uid="{5CEE6FFB-D3DF-400F-883F-BA74D6DD8741}"/>
    <cellStyle name="Millares [0] 4 2 3 4 4" xfId="24305" xr:uid="{08F48BE8-8D9A-4546-B55B-1740A364CDC4}"/>
    <cellStyle name="Millares [0] 4 2 3 4 5" xfId="45808" xr:uid="{CDB21569-BF5D-4A53-B276-3EA6DE18EB75}"/>
    <cellStyle name="Millares [0] 4 2 3 5" xfId="3196" xr:uid="{A3CC1479-669E-4DC9-AAFE-AE10A4647925}"/>
    <cellStyle name="Millares [0] 4 2 3 5 2" xfId="11462" xr:uid="{22ED4E13-10CF-4554-BB05-C5AF8392C9AE}"/>
    <cellStyle name="Millares [0] 4 2 3 5 2 2" xfId="32965" xr:uid="{6285C363-A4CE-4363-85AA-1E6D1A7E473C}"/>
    <cellStyle name="Millares [0] 4 2 3 5 3" xfId="18097" xr:uid="{E4352B37-496D-4CD0-A3D7-882E04FC59C3}"/>
    <cellStyle name="Millares [0] 4 2 3 5 3 2" xfId="39600" xr:uid="{D2B9B2CA-4F15-4A87-8A95-03F9F41BB8D5}"/>
    <cellStyle name="Millares [0] 4 2 3 5 4" xfId="24702" xr:uid="{C6D86D9C-5823-4E56-9A90-00DEC59F6C2C}"/>
    <cellStyle name="Millares [0] 4 2 3 5 5" xfId="46205" xr:uid="{57F4D5ED-1DBA-4ACD-AFCF-721A9611C969}"/>
    <cellStyle name="Millares [0] 4 2 3 6" xfId="4943" xr:uid="{BFDCEB4D-7D3F-42D6-9641-041434395469}"/>
    <cellStyle name="Millares [0] 4 2 3 6 2" xfId="13209" xr:uid="{F3D74024-06DA-4D7C-943B-DC64095AB241}"/>
    <cellStyle name="Millares [0] 4 2 3 6 2 2" xfId="34712" xr:uid="{0749FE50-EC49-4C12-A134-A3DFD4825376}"/>
    <cellStyle name="Millares [0] 4 2 3 6 3" xfId="19844" xr:uid="{D4FDED93-1485-4D02-8BEE-6DA46BB7F225}"/>
    <cellStyle name="Millares [0] 4 2 3 6 3 2" xfId="41347" xr:uid="{BF78B641-F06D-457B-A815-A89363E85A9E}"/>
    <cellStyle name="Millares [0] 4 2 3 6 4" xfId="26449" xr:uid="{F4275763-7E58-4C10-9307-E59FC40BD3DF}"/>
    <cellStyle name="Millares [0] 4 2 3 6 5" xfId="47952" xr:uid="{33F0A5D0-9CC0-4D67-9523-0A02EA46754F}"/>
    <cellStyle name="Millares [0] 4 2 3 7" xfId="5335" xr:uid="{BA941A53-1AFC-4388-9897-31A39C3CEF9A}"/>
    <cellStyle name="Millares [0] 4 2 3 7 2" xfId="13601" xr:uid="{CA74967C-4E5A-47A2-A69C-871ACCA2DD22}"/>
    <cellStyle name="Millares [0] 4 2 3 7 2 2" xfId="35104" xr:uid="{0FC0BD78-42AC-47F6-99F3-55881DC7C7C9}"/>
    <cellStyle name="Millares [0] 4 2 3 7 3" xfId="20236" xr:uid="{832E85F6-4BF8-4E8B-99C2-CC0F322C443C}"/>
    <cellStyle name="Millares [0] 4 2 3 7 3 2" xfId="41739" xr:uid="{F67ACCA9-462A-4CA1-86B7-A6980D997D72}"/>
    <cellStyle name="Millares [0] 4 2 3 7 4" xfId="26841" xr:uid="{3A61AC0C-C322-465F-9A72-493A462E2E7E}"/>
    <cellStyle name="Millares [0] 4 2 3 7 5" xfId="48344" xr:uid="{A84B3DFC-A10D-47F5-A288-B69233E760F5}"/>
    <cellStyle name="Millares [0] 4 2 3 8" xfId="6976" xr:uid="{56E2765A-A42A-434E-9AD4-6490BE4728D8}"/>
    <cellStyle name="Millares [0] 4 2 3 8 2" xfId="28479" xr:uid="{D4106705-9BFD-4E2A-9479-057D2C40E0F1}"/>
    <cellStyle name="Millares [0] 4 2 3 9" xfId="8632" xr:uid="{28B74587-DEFB-496A-A150-50DF93FEAAF9}"/>
    <cellStyle name="Millares [0] 4 2 3 9 2" xfId="30135" xr:uid="{01C2ED90-46D6-47EE-8153-349A95EF79CE}"/>
    <cellStyle name="Millares [0] 4 2 4" xfId="649" xr:uid="{F9003278-D001-4F2A-8DC5-20970A10B464}"/>
    <cellStyle name="Millares [0] 4 2 4 10" xfId="43658" xr:uid="{4043B0F4-95E3-4847-882D-9823D84EE36F}"/>
    <cellStyle name="Millares [0] 4 2 4 2" xfId="1595" xr:uid="{C196AA63-C450-475A-9376-8A8198644DA6}"/>
    <cellStyle name="Millares [0] 4 2 4 2 2" xfId="4424" xr:uid="{ECF6852E-BB8B-4AB8-89BD-9FD017EA9D91}"/>
    <cellStyle name="Millares [0] 4 2 4 2 2 2" xfId="12690" xr:uid="{3C0C762B-D362-452C-A984-A284EC03101F}"/>
    <cellStyle name="Millares [0] 4 2 4 2 2 2 2" xfId="34193" xr:uid="{9C423272-CE05-447D-97D4-7D440FAADA90}"/>
    <cellStyle name="Millares [0] 4 2 4 2 2 3" xfId="19325" xr:uid="{0138E099-BD91-4909-A183-3908BC802848}"/>
    <cellStyle name="Millares [0] 4 2 4 2 2 3 2" xfId="40828" xr:uid="{40CE3744-C32E-418C-80D8-C1C2D6A7F8D5}"/>
    <cellStyle name="Millares [0] 4 2 4 2 2 4" xfId="25930" xr:uid="{F90B0055-ADC0-4306-BFB4-85237442E96C}"/>
    <cellStyle name="Millares [0] 4 2 4 2 2 5" xfId="47433" xr:uid="{74725379-D283-4B29-A2F1-FFA052D973A8}"/>
    <cellStyle name="Millares [0] 4 2 4 2 3" xfId="6563" xr:uid="{1D23CE2E-8A78-4F57-A581-605C32EF01D0}"/>
    <cellStyle name="Millares [0] 4 2 4 2 3 2" xfId="14829" xr:uid="{D2D78C2F-7615-484A-B4FF-BA77CF2A2689}"/>
    <cellStyle name="Millares [0] 4 2 4 2 3 2 2" xfId="36332" xr:uid="{16E8E7B2-73AB-484B-AA80-866DF128B21D}"/>
    <cellStyle name="Millares [0] 4 2 4 2 3 3" xfId="21464" xr:uid="{E16E6542-096E-4E7E-A4ED-C1CDE94EEF96}"/>
    <cellStyle name="Millares [0] 4 2 4 2 3 3 2" xfId="42967" xr:uid="{0AD1AEFA-0585-4469-AA57-DD016F17E45D}"/>
    <cellStyle name="Millares [0] 4 2 4 2 3 4" xfId="28069" xr:uid="{3E85E5DE-CE16-4890-B789-9B74241EF4CB}"/>
    <cellStyle name="Millares [0] 4 2 4 2 3 5" xfId="49572" xr:uid="{23243459-9DEB-4773-83CA-3CDF2EB2CBF6}"/>
    <cellStyle name="Millares [0] 4 2 4 2 4" xfId="8204" xr:uid="{34B9D240-85F4-46A2-B301-E08F133DC292}"/>
    <cellStyle name="Millares [0] 4 2 4 2 4 2" xfId="29707" xr:uid="{BA36123C-7059-449B-B33B-ED029C8710A0}"/>
    <cellStyle name="Millares [0] 4 2 4 2 5" xfId="9861" xr:uid="{702412F9-045E-4307-8D70-0D4A0CBA6158}"/>
    <cellStyle name="Millares [0] 4 2 4 2 5 2" xfId="31364" xr:uid="{3C7B9794-0997-4472-BD31-DA519F90B60F}"/>
    <cellStyle name="Millares [0] 4 2 4 2 6" xfId="16496" xr:uid="{C682EEF6-E306-4AD2-8E30-C4101E7FBA34}"/>
    <cellStyle name="Millares [0] 4 2 4 2 6 2" xfId="37999" xr:uid="{3DB91C79-7FD5-4C45-98A2-9EAEE3CECAAC}"/>
    <cellStyle name="Millares [0] 4 2 4 2 7" xfId="23101" xr:uid="{75B5904C-244B-4CB3-AB1B-75CD9034C92B}"/>
    <cellStyle name="Millares [0] 4 2 4 2 8" xfId="44604" xr:uid="{637D215C-1ECE-41DF-9C91-EAA7AF7C1DD0}"/>
    <cellStyle name="Millares [0] 4 2 4 3" xfId="2282" xr:uid="{CE075F68-F28D-46A3-A76C-B4ECC0AB2B5E}"/>
    <cellStyle name="Millares [0] 4 2 4 3 2" xfId="10548" xr:uid="{F4790D71-EF3C-46CE-8D2B-6E53A374A441}"/>
    <cellStyle name="Millares [0] 4 2 4 3 2 2" xfId="32051" xr:uid="{B715CF6E-1DB0-4CD3-A258-CC51D99532BE}"/>
    <cellStyle name="Millares [0] 4 2 4 3 3" xfId="17183" xr:uid="{E43E52AE-6A86-4874-93B9-191D066B7922}"/>
    <cellStyle name="Millares [0] 4 2 4 3 3 2" xfId="38686" xr:uid="{E729B565-D66D-4164-B66B-733C85F06BC6}"/>
    <cellStyle name="Millares [0] 4 2 4 3 4" xfId="23788" xr:uid="{5D89D703-2318-44E7-AE8F-DDC5BEEBEBF5}"/>
    <cellStyle name="Millares [0] 4 2 4 3 5" xfId="45291" xr:uid="{D9D5B7CF-4582-48D9-820E-AF0580C9FB68}"/>
    <cellStyle name="Millares [0] 4 2 4 4" xfId="3478" xr:uid="{5DC7DB9F-61FF-43AB-A61C-A1A810ADEADB}"/>
    <cellStyle name="Millares [0] 4 2 4 4 2" xfId="11744" xr:uid="{DEE72B73-1960-434C-83F9-B69DEF5C5443}"/>
    <cellStyle name="Millares [0] 4 2 4 4 2 2" xfId="33247" xr:uid="{7983B513-2A8D-42AD-AC55-89819DB4C387}"/>
    <cellStyle name="Millares [0] 4 2 4 4 3" xfId="18379" xr:uid="{31F4D2B1-F4A4-44D5-8B7A-566487331246}"/>
    <cellStyle name="Millares [0] 4 2 4 4 3 2" xfId="39882" xr:uid="{B061545F-89AA-4E72-987D-886AE0D588B1}"/>
    <cellStyle name="Millares [0] 4 2 4 4 4" xfId="24984" xr:uid="{3EA9541B-B347-46B4-8895-1697BB21BC2B}"/>
    <cellStyle name="Millares [0] 4 2 4 4 5" xfId="46487" xr:uid="{6D9E1A41-DC91-4388-AB97-E4BD61137D7D}"/>
    <cellStyle name="Millares [0] 4 2 4 5" xfId="5617" xr:uid="{E3CE088B-B64A-4B80-A0B1-7409C694E3B1}"/>
    <cellStyle name="Millares [0] 4 2 4 5 2" xfId="13883" xr:uid="{CDC045BE-C23F-4BC5-998D-D9CF92657E16}"/>
    <cellStyle name="Millares [0] 4 2 4 5 2 2" xfId="35386" xr:uid="{3034B8FD-AFD1-425D-A4B0-DA6B12820C5B}"/>
    <cellStyle name="Millares [0] 4 2 4 5 3" xfId="20518" xr:uid="{5E793BD1-AF46-4783-B298-B6E71C46B418}"/>
    <cellStyle name="Millares [0] 4 2 4 5 3 2" xfId="42021" xr:uid="{EC8EE328-9819-40CF-960E-420305DBEA7A}"/>
    <cellStyle name="Millares [0] 4 2 4 5 4" xfId="27123" xr:uid="{58EFB003-2581-4A59-9136-AB43EA12472D}"/>
    <cellStyle name="Millares [0] 4 2 4 5 5" xfId="48626" xr:uid="{EFF46161-10DE-4130-B137-DE0E923BDC3F}"/>
    <cellStyle name="Millares [0] 4 2 4 6" xfId="7258" xr:uid="{3B02D34F-49A3-45AD-B0DB-829A40DFF652}"/>
    <cellStyle name="Millares [0] 4 2 4 6 2" xfId="28761" xr:uid="{B5954713-8BDF-4020-8E2E-F97D9A9A15A4}"/>
    <cellStyle name="Millares [0] 4 2 4 7" xfId="8915" xr:uid="{262AB143-132F-458E-8999-01C56549127B}"/>
    <cellStyle name="Millares [0] 4 2 4 7 2" xfId="30418" xr:uid="{DC2AE7C8-22CC-443B-AB16-7D7EE765C8CA}"/>
    <cellStyle name="Millares [0] 4 2 4 8" xfId="15550" xr:uid="{9DF4740E-FEB5-45CD-9F51-1F41ECDE87FB}"/>
    <cellStyle name="Millares [0] 4 2 4 8 2" xfId="37053" xr:uid="{7BBC3D4B-8AE1-43B3-BCE9-5026CB06A3F7}"/>
    <cellStyle name="Millares [0] 4 2 4 9" xfId="22155" xr:uid="{130E0E10-1BDB-42F4-A8AB-1EB9E415599E}"/>
    <cellStyle name="Millares [0] 4 2 5" xfId="917" xr:uid="{93B8B26F-5F81-4DC1-81FE-2446A86E69F5}"/>
    <cellStyle name="Millares [0] 4 2 5 2" xfId="3746" xr:uid="{6456C058-6734-42AC-87B6-9A2FB1BD01C7}"/>
    <cellStyle name="Millares [0] 4 2 5 2 2" xfId="12012" xr:uid="{24C47F31-E76C-4BA9-B325-78F9021925EB}"/>
    <cellStyle name="Millares [0] 4 2 5 2 2 2" xfId="33515" xr:uid="{7883C90A-046C-4C1F-B91D-C0567DFD14C2}"/>
    <cellStyle name="Millares [0] 4 2 5 2 3" xfId="18647" xr:uid="{7A307B53-3848-4249-8615-234B12B82B2F}"/>
    <cellStyle name="Millares [0] 4 2 5 2 3 2" xfId="40150" xr:uid="{84E9DD8B-975F-489F-9A57-7CA50005BC71}"/>
    <cellStyle name="Millares [0] 4 2 5 2 4" xfId="25252" xr:uid="{4B47D59C-7C16-4872-AF4C-4CCF46662872}"/>
    <cellStyle name="Millares [0] 4 2 5 2 5" xfId="46755" xr:uid="{B994C652-05F6-40DA-A145-51D57D33B226}"/>
    <cellStyle name="Millares [0] 4 2 5 3" xfId="5885" xr:uid="{74E8AFD9-69A1-4010-BE46-4C29BAA23315}"/>
    <cellStyle name="Millares [0] 4 2 5 3 2" xfId="14151" xr:uid="{F8F95E3B-7074-4FA3-AAD1-BE827784C417}"/>
    <cellStyle name="Millares [0] 4 2 5 3 2 2" xfId="35654" xr:uid="{8ED0E71D-5D7E-417D-8C01-E0F1D54759D7}"/>
    <cellStyle name="Millares [0] 4 2 5 3 3" xfId="20786" xr:uid="{ACF0B379-116E-4C00-8EFE-5AF26639EEC8}"/>
    <cellStyle name="Millares [0] 4 2 5 3 3 2" xfId="42289" xr:uid="{B141B72D-5834-4F74-93FF-65227F8D7AE5}"/>
    <cellStyle name="Millares [0] 4 2 5 3 4" xfId="27391" xr:uid="{D7B8318A-2F70-4B10-B9A7-79DFA15D2B98}"/>
    <cellStyle name="Millares [0] 4 2 5 3 5" xfId="48894" xr:uid="{4D2205E2-14CE-4ECF-B103-F9081910EC38}"/>
    <cellStyle name="Millares [0] 4 2 5 4" xfId="7526" xr:uid="{23666CF9-A522-4EBF-9215-8E99079D8DB1}"/>
    <cellStyle name="Millares [0] 4 2 5 4 2" xfId="29029" xr:uid="{E4F3688C-AA9A-44FC-A637-2CA65DE54C55}"/>
    <cellStyle name="Millares [0] 4 2 5 5" xfId="9183" xr:uid="{1BF20A4F-5EDD-4957-BE86-BDC335128733}"/>
    <cellStyle name="Millares [0] 4 2 5 5 2" xfId="30686" xr:uid="{FA01E2FC-12AF-4055-950C-72FCA1792474}"/>
    <cellStyle name="Millares [0] 4 2 5 6" xfId="15818" xr:uid="{E4B5F163-5831-45FC-8A40-DFD2D69C7EBC}"/>
    <cellStyle name="Millares [0] 4 2 5 6 2" xfId="37321" xr:uid="{FBA65AEA-2653-4D20-B133-6846B91E1AD5}"/>
    <cellStyle name="Millares [0] 4 2 5 7" xfId="22423" xr:uid="{1AEA23D3-E397-49A7-8C2D-7C382184C936}"/>
    <cellStyle name="Millares [0] 4 2 5 8" xfId="43926" xr:uid="{B743A473-16D4-4125-A1BF-85F62539A34C}"/>
    <cellStyle name="Millares [0] 4 2 6" xfId="1178" xr:uid="{595570FE-FC7E-4598-83F9-68301CA85A9C}"/>
    <cellStyle name="Millares [0] 4 2 6 2" xfId="4007" xr:uid="{5DED81B1-EEE0-42E6-9454-31393B6723FD}"/>
    <cellStyle name="Millares [0] 4 2 6 2 2" xfId="12273" xr:uid="{AAA01D25-20B3-41B1-8C84-A30173D239C6}"/>
    <cellStyle name="Millares [0] 4 2 6 2 2 2" xfId="33776" xr:uid="{D7214A3B-9C08-4ADB-A6F6-C30E70165900}"/>
    <cellStyle name="Millares [0] 4 2 6 2 3" xfId="18908" xr:uid="{07CB0DC5-A54D-4BCF-84CB-AF509200FFFD}"/>
    <cellStyle name="Millares [0] 4 2 6 2 3 2" xfId="40411" xr:uid="{37C2418D-9799-47CA-872E-293F83B96C9C}"/>
    <cellStyle name="Millares [0] 4 2 6 2 4" xfId="25513" xr:uid="{2336591C-438F-4CD9-B877-B38D87423134}"/>
    <cellStyle name="Millares [0] 4 2 6 2 5" xfId="47016" xr:uid="{07C4051C-819E-4434-AFAF-D8740DBEDD30}"/>
    <cellStyle name="Millares [0] 4 2 6 3" xfId="6146" xr:uid="{01855A25-8918-4725-8560-C5474CF76293}"/>
    <cellStyle name="Millares [0] 4 2 6 3 2" xfId="14412" xr:uid="{25032BC5-B9D7-4B19-8BF8-53CB29D3832A}"/>
    <cellStyle name="Millares [0] 4 2 6 3 2 2" xfId="35915" xr:uid="{C22DCFF4-048D-4F32-8B5E-A5E5528CC1A4}"/>
    <cellStyle name="Millares [0] 4 2 6 3 3" xfId="21047" xr:uid="{ECA30FA9-E2E2-495C-9934-1432905986A1}"/>
    <cellStyle name="Millares [0] 4 2 6 3 3 2" xfId="42550" xr:uid="{FC4A3B93-7BE5-487B-B915-97715E06E542}"/>
    <cellStyle name="Millares [0] 4 2 6 3 4" xfId="27652" xr:uid="{9AC330DB-009A-46A9-97F9-80AE6345D009}"/>
    <cellStyle name="Millares [0] 4 2 6 3 5" xfId="49155" xr:uid="{B9DDF87B-1C3B-42A9-BAFE-088BFAE090C2}"/>
    <cellStyle name="Millares [0] 4 2 6 4" xfId="7787" xr:uid="{11BCA0CB-B7E0-496D-BADB-F9CA27E09A5B}"/>
    <cellStyle name="Millares [0] 4 2 6 4 2" xfId="29290" xr:uid="{FA66E0AE-F4A6-456A-A8C0-2C3627A51470}"/>
    <cellStyle name="Millares [0] 4 2 6 5" xfId="9444" xr:uid="{27747F91-BEED-4380-A889-3C61213C55A5}"/>
    <cellStyle name="Millares [0] 4 2 6 5 2" xfId="30947" xr:uid="{988C6262-4348-4F6A-A3DE-7263F81673E9}"/>
    <cellStyle name="Millares [0] 4 2 6 6" xfId="16079" xr:uid="{92F2727A-BF27-4182-8906-D889501A2375}"/>
    <cellStyle name="Millares [0] 4 2 6 6 2" xfId="37582" xr:uid="{3628BA02-2B8B-4102-BA9C-2BDE23DD7585}"/>
    <cellStyle name="Millares [0] 4 2 6 7" xfId="22684" xr:uid="{5A3588E9-DA02-4E65-AE8C-0E44E88147FD}"/>
    <cellStyle name="Millares [0] 4 2 6 8" xfId="44187" xr:uid="{891F3691-043A-428D-878E-7A0AA2781D3F}"/>
    <cellStyle name="Millares [0] 4 2 7" xfId="1866" xr:uid="{083B8E88-8837-4505-99AF-8EC84F2F8A72}"/>
    <cellStyle name="Millares [0] 4 2 7 2" xfId="10132" xr:uid="{22A8594D-8849-4F54-8E90-1F1C255B0AC1}"/>
    <cellStyle name="Millares [0] 4 2 7 2 2" xfId="31635" xr:uid="{77DC4A43-9B68-47CA-806F-718F72FCB778}"/>
    <cellStyle name="Millares [0] 4 2 7 3" xfId="16767" xr:uid="{1C9FA633-6F2D-4ED8-9758-C109AC45DFA6}"/>
    <cellStyle name="Millares [0] 4 2 7 3 2" xfId="38270" xr:uid="{88897B34-D51D-42E2-826C-0F39D29C901D}"/>
    <cellStyle name="Millares [0] 4 2 7 4" xfId="23372" xr:uid="{54837E3A-CC9D-4AA3-BB79-1C60A0D71CAD}"/>
    <cellStyle name="Millares [0] 4 2 7 5" xfId="44875" xr:uid="{4FBE8553-8447-4851-956B-9C7CB62F41C4}"/>
    <cellStyle name="Millares [0] 4 2 8" xfId="2551" xr:uid="{05433DC6-0027-4D02-BFE4-471997E6E457}"/>
    <cellStyle name="Millares [0] 4 2 8 2" xfId="10817" xr:uid="{262CFCB3-70D7-4DD1-9ED2-9482143B5B7E}"/>
    <cellStyle name="Millares [0] 4 2 8 2 2" xfId="32320" xr:uid="{655C0DF0-D7F0-4AE5-BA0F-E29253E90781}"/>
    <cellStyle name="Millares [0] 4 2 8 3" xfId="17452" xr:uid="{7C68B66C-7E48-4A35-A52B-9A816DB99EE6}"/>
    <cellStyle name="Millares [0] 4 2 8 3 2" xfId="38955" xr:uid="{41725C89-9384-4ED0-B773-6AACD346DC58}"/>
    <cellStyle name="Millares [0] 4 2 8 4" xfId="24057" xr:uid="{478F48B8-3106-4562-9B3C-5D4D539E085D}"/>
    <cellStyle name="Millares [0] 4 2 8 5" xfId="45560" xr:uid="{552B76C5-63AF-4593-8873-4DC56537AD3D}"/>
    <cellStyle name="Millares [0] 4 2 9" xfId="3062" xr:uid="{924EEFF9-164A-4167-BF03-9F5BC22B53D2}"/>
    <cellStyle name="Millares [0] 4 2 9 2" xfId="11328" xr:uid="{FAD58966-0767-4695-B0FD-812511C36E06}"/>
    <cellStyle name="Millares [0] 4 2 9 2 2" xfId="32831" xr:uid="{1148A39F-FF1A-4DB5-AA71-2D3BDAE9E79E}"/>
    <cellStyle name="Millares [0] 4 2 9 3" xfId="17963" xr:uid="{E6E32DC7-AB72-4A8D-AB68-D6C4B12A114E}"/>
    <cellStyle name="Millares [0] 4 2 9 3 2" xfId="39466" xr:uid="{69710D63-83B1-43DE-AA45-A22BE4ECD8ED}"/>
    <cellStyle name="Millares [0] 4 2 9 4" xfId="24568" xr:uid="{4CD995E8-D98B-4306-AE8A-057DA1E37604}"/>
    <cellStyle name="Millares [0] 4 2 9 5" xfId="46071" xr:uid="{716962C0-246A-4408-B395-9C271D81FAED}"/>
    <cellStyle name="Millares [0] 4 3" xfId="201" xr:uid="{86A3D979-DDE1-452F-84D4-6D1643ED854D}"/>
    <cellStyle name="Millares [0] 4 3 10" xfId="4720" xr:uid="{CC52397F-3308-4A1B-90AC-B6C59DB281B1}"/>
    <cellStyle name="Millares [0] 4 3 10 2" xfId="12986" xr:uid="{3BA72BA4-FACD-4481-9C25-A0E5B0E611F9}"/>
    <cellStyle name="Millares [0] 4 3 10 2 2" xfId="34489" xr:uid="{F14805A0-B672-45C0-92B7-570454C8FC17}"/>
    <cellStyle name="Millares [0] 4 3 10 3" xfId="19621" xr:uid="{989D329D-059D-4E78-95A2-BC253B6C9A56}"/>
    <cellStyle name="Millares [0] 4 3 10 3 2" xfId="41124" xr:uid="{B3B74292-20AB-4E32-929E-76E2ED3044D0}"/>
    <cellStyle name="Millares [0] 4 3 10 4" xfId="26226" xr:uid="{75037B8E-F69C-4B3D-806B-1E600A6F32CE}"/>
    <cellStyle name="Millares [0] 4 3 10 5" xfId="47729" xr:uid="{FA828F60-82ED-472C-924F-D3712E97E6B3}"/>
    <cellStyle name="Millares [0] 4 3 11" xfId="5223" xr:uid="{ED3E2A08-4D65-4679-8770-04303D96E43D}"/>
    <cellStyle name="Millares [0] 4 3 11 2" xfId="13489" xr:uid="{53EFEADD-438A-4BB1-A40D-FF7C89B4804C}"/>
    <cellStyle name="Millares [0] 4 3 11 2 2" xfId="34992" xr:uid="{A8A36792-9C8E-46F6-913F-067FFA01BE34}"/>
    <cellStyle name="Millares [0] 4 3 11 3" xfId="20124" xr:uid="{E5B9B4AE-E60C-4D99-B43A-673EF18BD890}"/>
    <cellStyle name="Millares [0] 4 3 11 3 2" xfId="41627" xr:uid="{354BA595-DD85-49F0-A20D-9414E07E4EB3}"/>
    <cellStyle name="Millares [0] 4 3 11 4" xfId="26729" xr:uid="{F95FABA3-6A2E-4343-9244-BCAEC32592DD}"/>
    <cellStyle name="Millares [0] 4 3 11 5" xfId="48232" xr:uid="{26907A41-A326-4D76-8AD4-4975499B8B82}"/>
    <cellStyle name="Millares [0] 4 3 12" xfId="6864" xr:uid="{5518B309-08DD-4311-8E9F-DF3802BDBC0B}"/>
    <cellStyle name="Millares [0] 4 3 12 2" xfId="28367" xr:uid="{02794B2D-C2C1-46D1-B32E-180E24B01879}"/>
    <cellStyle name="Millares [0] 4 3 13" xfId="8518" xr:uid="{00CE5373-3B6B-4001-8804-BBA32AA7F7A0}"/>
    <cellStyle name="Millares [0] 4 3 13 2" xfId="30021" xr:uid="{C0E26EEF-5781-408A-B428-D60ED632DA9D}"/>
    <cellStyle name="Millares [0] 4 3 14" xfId="15157" xr:uid="{CACD90AB-9C88-4843-8F59-FFC4A216A6C2}"/>
    <cellStyle name="Millares [0] 4 3 14 2" xfId="36660" xr:uid="{EA5591E3-FE8F-485E-87DF-E0F9E24AFF07}"/>
    <cellStyle name="Millares [0] 4 3 15" xfId="21762" xr:uid="{0D396301-C0D1-4D9E-AED4-5862C53AA609}"/>
    <cellStyle name="Millares [0] 4 3 16" xfId="43265" xr:uid="{8AADD92B-8349-4A56-8234-4B128EF93E95}"/>
    <cellStyle name="Millares [0] 4 3 2" xfId="516" xr:uid="{6C7D91E9-817A-43CC-BE75-AD3BFF9FE942}"/>
    <cellStyle name="Millares [0] 4 3 2 10" xfId="7127" xr:uid="{0E8C60ED-66B0-42C4-A341-75ABE3011BBE}"/>
    <cellStyle name="Millares [0] 4 3 2 10 2" xfId="28630" xr:uid="{4BF50ECA-2819-4EA9-93A8-63642E4ACC40}"/>
    <cellStyle name="Millares [0] 4 3 2 11" xfId="8783" xr:uid="{3ECBB02D-ED81-46ED-B17E-95B7D94EEE00}"/>
    <cellStyle name="Millares [0] 4 3 2 11 2" xfId="30286" xr:uid="{9123293E-721A-4BE9-AB13-FBA08DF4CC89}"/>
    <cellStyle name="Millares [0] 4 3 2 12" xfId="15419" xr:uid="{B3037090-0E90-40E4-9F8B-6C1C26FD4FF9}"/>
    <cellStyle name="Millares [0] 4 3 2 12 2" xfId="36922" xr:uid="{E01E4A67-23AF-4CD8-B902-194DA97534D8}"/>
    <cellStyle name="Millares [0] 4 3 2 13" xfId="22024" xr:uid="{D6A68DA0-0367-43D8-A8AD-CB0F2126C8B8}"/>
    <cellStyle name="Millares [0] 4 3 2 14" xfId="43527" xr:uid="{6AF42CE1-4A07-494B-9CB4-25F2E5D730AE}"/>
    <cellStyle name="Millares [0] 4 3 2 2" xfId="798" xr:uid="{71BCE479-CE0C-4FE9-BFC1-160834F8A8F0}"/>
    <cellStyle name="Millares [0] 4 3 2 2 10" xfId="15699" xr:uid="{DC5C8286-B55A-42D1-B0FC-48C164C1BC89}"/>
    <cellStyle name="Millares [0] 4 3 2 2 10 2" xfId="37202" xr:uid="{4471946F-11CC-4C91-AFD8-F0B4CB30F953}"/>
    <cellStyle name="Millares [0] 4 3 2 2 11" xfId="22304" xr:uid="{80A7BB29-1949-4591-AEB0-9A411F835BD9}"/>
    <cellStyle name="Millares [0] 4 3 2 2 12" xfId="43807" xr:uid="{CB73126E-E961-4EC0-ABEE-0FD0E9B56DDF}"/>
    <cellStyle name="Millares [0] 4 3 2 2 2" xfId="1744" xr:uid="{BD10AAB8-0252-4E1A-A98B-01BC7D7E9255}"/>
    <cellStyle name="Millares [0] 4 3 2 2 2 2" xfId="4573" xr:uid="{6D42CD7C-BCEB-4F33-BA89-42157B59A5BE}"/>
    <cellStyle name="Millares [0] 4 3 2 2 2 2 2" xfId="12839" xr:uid="{9A828536-4B89-4D5D-A456-CA8B6DF8A7C8}"/>
    <cellStyle name="Millares [0] 4 3 2 2 2 2 2 2" xfId="34342" xr:uid="{9A93CF93-E348-47DD-A211-1065075E7DED}"/>
    <cellStyle name="Millares [0] 4 3 2 2 2 2 3" xfId="19474" xr:uid="{77A3D72B-7272-4A95-B0C7-E570E9A0025F}"/>
    <cellStyle name="Millares [0] 4 3 2 2 2 2 3 2" xfId="40977" xr:uid="{0A6E99A9-C613-4507-A698-3CEF9C3C5B56}"/>
    <cellStyle name="Millares [0] 4 3 2 2 2 2 4" xfId="26079" xr:uid="{215366D1-0BA6-4FAF-9CFD-077683A167CC}"/>
    <cellStyle name="Millares [0] 4 3 2 2 2 2 5" xfId="47582" xr:uid="{BD95B654-D16F-410D-BAE9-6374F695288A}"/>
    <cellStyle name="Millares [0] 4 3 2 2 2 3" xfId="6712" xr:uid="{3AFCA9A3-2A28-4679-8E14-12A7571E0C02}"/>
    <cellStyle name="Millares [0] 4 3 2 2 2 3 2" xfId="14978" xr:uid="{5044BA98-5EAE-41CE-8B6E-23323F751EDE}"/>
    <cellStyle name="Millares [0] 4 3 2 2 2 3 2 2" xfId="36481" xr:uid="{660D2ED7-665E-47DD-AD99-3D08D1BA8399}"/>
    <cellStyle name="Millares [0] 4 3 2 2 2 3 3" xfId="21613" xr:uid="{BC1FEC6A-86B8-4C79-812E-9EB494774896}"/>
    <cellStyle name="Millares [0] 4 3 2 2 2 3 3 2" xfId="43116" xr:uid="{8AA19654-688C-4F14-B268-67704140187B}"/>
    <cellStyle name="Millares [0] 4 3 2 2 2 3 4" xfId="28218" xr:uid="{F8327AED-D516-4F49-808B-0B7C5BFCD78C}"/>
    <cellStyle name="Millares [0] 4 3 2 2 2 3 5" xfId="49721" xr:uid="{111F25DD-7D91-4EE8-9DA5-4CB551272942}"/>
    <cellStyle name="Millares [0] 4 3 2 2 2 4" xfId="8353" xr:uid="{1C366D33-212F-4DAC-81F8-0C4C776EA086}"/>
    <cellStyle name="Millares [0] 4 3 2 2 2 4 2" xfId="29856" xr:uid="{91BD6F2D-34F9-4747-9290-D6976B1F1342}"/>
    <cellStyle name="Millares [0] 4 3 2 2 2 5" xfId="10010" xr:uid="{E8F75D03-18C5-4220-AD02-092174CD5F2C}"/>
    <cellStyle name="Millares [0] 4 3 2 2 2 5 2" xfId="31513" xr:uid="{82B3D15D-DD3A-4FAB-BA3C-A36F46D37083}"/>
    <cellStyle name="Millares [0] 4 3 2 2 2 6" xfId="16645" xr:uid="{00079B03-AE3B-483B-8790-46FBBAFB7AB6}"/>
    <cellStyle name="Millares [0] 4 3 2 2 2 6 2" xfId="38148" xr:uid="{F8ABA8FD-BF2A-4198-B816-DD89B09757B9}"/>
    <cellStyle name="Millares [0] 4 3 2 2 2 7" xfId="23250" xr:uid="{897A5DCE-EA5D-402A-A204-1655EB58C2BF}"/>
    <cellStyle name="Millares [0] 4 3 2 2 2 8" xfId="44753" xr:uid="{7CFCE9FC-DBAB-485B-9489-8B16238D13E0}"/>
    <cellStyle name="Millares [0] 4 3 2 2 3" xfId="2431" xr:uid="{10F5AA97-8A7D-4D1D-981D-B3564E5B37C8}"/>
    <cellStyle name="Millares [0] 4 3 2 2 3 2" xfId="10697" xr:uid="{89075538-CAEB-42B2-A291-61EC29EAA3BD}"/>
    <cellStyle name="Millares [0] 4 3 2 2 3 2 2" xfId="32200" xr:uid="{58274EB4-E643-44EA-A2A4-24224CE05A74}"/>
    <cellStyle name="Millares [0] 4 3 2 2 3 3" xfId="17332" xr:uid="{239425A6-70A2-4DDE-A19D-41857720B605}"/>
    <cellStyle name="Millares [0] 4 3 2 2 3 3 2" xfId="38835" xr:uid="{2809F939-4B20-4915-BF9F-7180DDA68A8C}"/>
    <cellStyle name="Millares [0] 4 3 2 2 3 4" xfId="23937" xr:uid="{127E012D-BD6A-43A2-B8E5-1D51DCFB791F}"/>
    <cellStyle name="Millares [0] 4 3 2 2 3 5" xfId="45440" xr:uid="{B268D79D-5A6D-42DA-A8B0-DDB502FE2849}"/>
    <cellStyle name="Millares [0] 4 3 2 2 4" xfId="2948" xr:uid="{B43F4B7A-D50F-4424-AEF4-B6A2FC9BBA93}"/>
    <cellStyle name="Millares [0] 4 3 2 2 4 2" xfId="11214" xr:uid="{1DAA9DA9-66DC-4FEA-93BD-62D7408670E3}"/>
    <cellStyle name="Millares [0] 4 3 2 2 4 2 2" xfId="32717" xr:uid="{BABB50FE-8C98-4CA2-BEBD-450AD77517B2}"/>
    <cellStyle name="Millares [0] 4 3 2 2 4 3" xfId="17849" xr:uid="{1AFFE014-AADC-4D4A-802D-B8606FD6B4AE}"/>
    <cellStyle name="Millares [0] 4 3 2 2 4 3 2" xfId="39352" xr:uid="{93BA9A4C-730C-48CE-9378-D422AEB3A5E4}"/>
    <cellStyle name="Millares [0] 4 3 2 2 4 4" xfId="24454" xr:uid="{D706E62A-AF67-4BF9-B030-DBE9415E473A}"/>
    <cellStyle name="Millares [0] 4 3 2 2 4 5" xfId="45957" xr:uid="{D1C2BA76-D801-4099-BF5B-18F1542DF8AE}"/>
    <cellStyle name="Millares [0] 4 3 2 2 5" xfId="3627" xr:uid="{668128A6-90E7-49EC-868D-09382B4A7372}"/>
    <cellStyle name="Millares [0] 4 3 2 2 5 2" xfId="11893" xr:uid="{1A8AC203-3CCA-42E5-B4F0-B0A6D41B46C2}"/>
    <cellStyle name="Millares [0] 4 3 2 2 5 2 2" xfId="33396" xr:uid="{E9F6FC60-62D7-4E61-8F97-5A32D854EE10}"/>
    <cellStyle name="Millares [0] 4 3 2 2 5 3" xfId="18528" xr:uid="{F7793C7B-2727-47D2-A8B4-BBC16568DFC4}"/>
    <cellStyle name="Millares [0] 4 3 2 2 5 3 2" xfId="40031" xr:uid="{B7F389AD-3E9D-4106-BD1D-475DD0D6F8C3}"/>
    <cellStyle name="Millares [0] 4 3 2 2 5 4" xfId="25133" xr:uid="{AE1B4E19-7FDE-435A-ABC1-C52975F888DC}"/>
    <cellStyle name="Millares [0] 4 3 2 2 5 5" xfId="46636" xr:uid="{30AA1214-CEAF-4362-AC42-1EE31C829965}"/>
    <cellStyle name="Millares [0] 4 3 2 2 6" xfId="5092" xr:uid="{214CF054-B381-4EB9-BA61-ADF4DF7C5D34}"/>
    <cellStyle name="Millares [0] 4 3 2 2 6 2" xfId="13358" xr:uid="{DAAE8AA7-6347-4FFE-AFC6-4C65E575DBB4}"/>
    <cellStyle name="Millares [0] 4 3 2 2 6 2 2" xfId="34861" xr:uid="{6A03DE3D-28D0-4982-8E6A-16FF080E186F}"/>
    <cellStyle name="Millares [0] 4 3 2 2 6 3" xfId="19993" xr:uid="{0734A9A4-08FB-4B0D-8F31-DB072E52ABFC}"/>
    <cellStyle name="Millares [0] 4 3 2 2 6 3 2" xfId="41496" xr:uid="{CFA1C96D-AE02-4829-B808-2F4E035A7029}"/>
    <cellStyle name="Millares [0] 4 3 2 2 6 4" xfId="26598" xr:uid="{A9AE8DA8-7B9E-4DA0-A2FB-FD8960C573D5}"/>
    <cellStyle name="Millares [0] 4 3 2 2 6 5" xfId="48101" xr:uid="{00E52022-CBCF-457A-83A2-28DA184FAC99}"/>
    <cellStyle name="Millares [0] 4 3 2 2 7" xfId="5766" xr:uid="{37000F63-7EA4-47B9-AD2C-E5D5F2324290}"/>
    <cellStyle name="Millares [0] 4 3 2 2 7 2" xfId="14032" xr:uid="{CF75E193-764D-4FDF-B882-A3DDE0015B51}"/>
    <cellStyle name="Millares [0] 4 3 2 2 7 2 2" xfId="35535" xr:uid="{C4FBA7C4-69A9-4569-B75A-5D2FAC109D87}"/>
    <cellStyle name="Millares [0] 4 3 2 2 7 3" xfId="20667" xr:uid="{BDFFB108-4E1C-415B-AE57-351A9884952A}"/>
    <cellStyle name="Millares [0] 4 3 2 2 7 3 2" xfId="42170" xr:uid="{DF98A4BF-E406-4559-AA52-943BEB36309B}"/>
    <cellStyle name="Millares [0] 4 3 2 2 7 4" xfId="27272" xr:uid="{7B1EC057-A511-4CFF-B287-0E9A09B7604B}"/>
    <cellStyle name="Millares [0] 4 3 2 2 7 5" xfId="48775" xr:uid="{3B5EA53E-8E97-40A8-89C0-A42C96648FB4}"/>
    <cellStyle name="Millares [0] 4 3 2 2 8" xfId="7407" xr:uid="{316D53CF-3B44-4EE2-BC12-6F296ABE1FB4}"/>
    <cellStyle name="Millares [0] 4 3 2 2 8 2" xfId="28910" xr:uid="{9D963A96-2418-4B45-AC94-4054CBB472BE}"/>
    <cellStyle name="Millares [0] 4 3 2 2 9" xfId="9064" xr:uid="{0DBEFF4D-E802-4F72-920D-3B802106CF9D}"/>
    <cellStyle name="Millares [0] 4 3 2 2 9 2" xfId="30567" xr:uid="{046626D0-93E9-4A37-A6E1-D7E8D6924911}"/>
    <cellStyle name="Millares [0] 4 3 2 3" xfId="1068" xr:uid="{E35C4718-D066-46D7-AB1D-B91A90BEC72B}"/>
    <cellStyle name="Millares [0] 4 3 2 3 2" xfId="3897" xr:uid="{F7BD662C-6BC8-49D3-985E-F4EC0378EE6F}"/>
    <cellStyle name="Millares [0] 4 3 2 3 2 2" xfId="12163" xr:uid="{831FA984-7EF4-49F9-B65D-C766365D544A}"/>
    <cellStyle name="Millares [0] 4 3 2 3 2 2 2" xfId="33666" xr:uid="{48A5F7C7-D4D2-4935-A521-BF05FE8E6806}"/>
    <cellStyle name="Millares [0] 4 3 2 3 2 3" xfId="18798" xr:uid="{4EEB1679-A985-4647-AE20-2EC5253E0BC9}"/>
    <cellStyle name="Millares [0] 4 3 2 3 2 3 2" xfId="40301" xr:uid="{F95EAA47-BFED-4ED5-BFB0-F85CFD73660C}"/>
    <cellStyle name="Millares [0] 4 3 2 3 2 4" xfId="25403" xr:uid="{68A625F6-A536-4224-A919-D5D48BC6C55D}"/>
    <cellStyle name="Millares [0] 4 3 2 3 2 5" xfId="46906" xr:uid="{C2826BAC-093F-43FF-ACED-F5BDB9EC4655}"/>
    <cellStyle name="Millares [0] 4 3 2 3 3" xfId="6036" xr:uid="{B7FD2170-EA85-4EE1-8A82-48A95F08BEF0}"/>
    <cellStyle name="Millares [0] 4 3 2 3 3 2" xfId="14302" xr:uid="{BCB6778C-80A8-4E16-8A1F-C90A98D6BEEF}"/>
    <cellStyle name="Millares [0] 4 3 2 3 3 2 2" xfId="35805" xr:uid="{AF79A9C2-BB50-469F-9391-6884A7BE6B29}"/>
    <cellStyle name="Millares [0] 4 3 2 3 3 3" xfId="20937" xr:uid="{B11151AC-45A6-420D-94ED-8E6601E40677}"/>
    <cellStyle name="Millares [0] 4 3 2 3 3 3 2" xfId="42440" xr:uid="{C68A276E-AEC4-42E1-A0B4-080CD4C23BC4}"/>
    <cellStyle name="Millares [0] 4 3 2 3 3 4" xfId="27542" xr:uid="{07D24BDB-FF9C-4765-A392-033D39D22A2E}"/>
    <cellStyle name="Millares [0] 4 3 2 3 3 5" xfId="49045" xr:uid="{5CA46CB8-8FAF-495D-9C1B-F61EA27FA867}"/>
    <cellStyle name="Millares [0] 4 3 2 3 4" xfId="7677" xr:uid="{10A02BD6-8593-4948-B59B-A2BCBB2EC8A1}"/>
    <cellStyle name="Millares [0] 4 3 2 3 4 2" xfId="29180" xr:uid="{06429011-A7EF-4446-9F64-F1ADEA0D4849}"/>
    <cellStyle name="Millares [0] 4 3 2 3 5" xfId="9334" xr:uid="{C0A31ABE-3316-4FDD-A481-306109B7FEFB}"/>
    <cellStyle name="Millares [0] 4 3 2 3 5 2" xfId="30837" xr:uid="{5194BA6F-E71E-4DB0-876C-25BA73F1C453}"/>
    <cellStyle name="Millares [0] 4 3 2 3 6" xfId="15969" xr:uid="{B516D23C-3DF9-44A2-AD8C-BB5B8F0AEB79}"/>
    <cellStyle name="Millares [0] 4 3 2 3 6 2" xfId="37472" xr:uid="{1407857D-1D05-4EF6-B40E-34ABFD145660}"/>
    <cellStyle name="Millares [0] 4 3 2 3 7" xfId="22574" xr:uid="{114A67BA-2D8D-47C7-8563-8BED907A346C}"/>
    <cellStyle name="Millares [0] 4 3 2 3 8" xfId="44077" xr:uid="{6D1CFF6B-138E-4A4D-BD5D-003B43381D9B}"/>
    <cellStyle name="Millares [0] 4 3 2 4" xfId="1464" xr:uid="{08630656-7D88-4548-877E-55F1DA0FDC44}"/>
    <cellStyle name="Millares [0] 4 3 2 4 2" xfId="4293" xr:uid="{4792B4D7-A695-47CD-8BE4-88DC6465C0B3}"/>
    <cellStyle name="Millares [0] 4 3 2 4 2 2" xfId="12559" xr:uid="{C092EFEF-5132-44B6-8028-78860FBAC323}"/>
    <cellStyle name="Millares [0] 4 3 2 4 2 2 2" xfId="34062" xr:uid="{FE82B128-7891-43B6-821E-2745E44FB84E}"/>
    <cellStyle name="Millares [0] 4 3 2 4 2 3" xfId="19194" xr:uid="{AF9A70B6-F2FA-4E3D-9799-0456AD3ECFE5}"/>
    <cellStyle name="Millares [0] 4 3 2 4 2 3 2" xfId="40697" xr:uid="{F41BAF91-FEED-4D61-A0AA-E69C1C0BEBAB}"/>
    <cellStyle name="Millares [0] 4 3 2 4 2 4" xfId="25799" xr:uid="{5472EAA8-0146-4729-B695-1775EDE08B42}"/>
    <cellStyle name="Millares [0] 4 3 2 4 2 5" xfId="47302" xr:uid="{FE60657E-C34D-43DD-9EDE-F70371693F5D}"/>
    <cellStyle name="Millares [0] 4 3 2 4 3" xfId="6432" xr:uid="{E57339C7-88D0-4F8E-84D4-A2055AA27E66}"/>
    <cellStyle name="Millares [0] 4 3 2 4 3 2" xfId="14698" xr:uid="{C36D52CA-31E1-4256-B044-E3F98CF36399}"/>
    <cellStyle name="Millares [0] 4 3 2 4 3 2 2" xfId="36201" xr:uid="{360CF540-91CC-4551-B7DC-CC03AB5E36A4}"/>
    <cellStyle name="Millares [0] 4 3 2 4 3 3" xfId="21333" xr:uid="{E3A30CBF-AAEB-43FB-96B2-A1B60B06E0EF}"/>
    <cellStyle name="Millares [0] 4 3 2 4 3 3 2" xfId="42836" xr:uid="{884C3907-8D37-4F3A-AF8A-1D0B293EDBE0}"/>
    <cellStyle name="Millares [0] 4 3 2 4 3 4" xfId="27938" xr:uid="{20E2DD6D-D0A2-4DDC-9F15-37B3F9B5909A}"/>
    <cellStyle name="Millares [0] 4 3 2 4 3 5" xfId="49441" xr:uid="{A3654227-30C6-4C49-9E48-61BA81FABD30}"/>
    <cellStyle name="Millares [0] 4 3 2 4 4" xfId="8073" xr:uid="{AEAC641B-6024-494D-9FC1-F14FD3E0804A}"/>
    <cellStyle name="Millares [0] 4 3 2 4 4 2" xfId="29576" xr:uid="{A515D6DB-E921-41B7-AE49-304B827BFBF4}"/>
    <cellStyle name="Millares [0] 4 3 2 4 5" xfId="9730" xr:uid="{F866F036-F515-4B98-87AF-4AFAC466D155}"/>
    <cellStyle name="Millares [0] 4 3 2 4 5 2" xfId="31233" xr:uid="{8A74DB64-7011-4288-86C7-1FF351FE15A2}"/>
    <cellStyle name="Millares [0] 4 3 2 4 6" xfId="16365" xr:uid="{44508BFA-99B4-403A-AA1E-B9C468721C11}"/>
    <cellStyle name="Millares [0] 4 3 2 4 6 2" xfId="37868" xr:uid="{E295E2C0-E29E-402B-B25B-BC87C2861803}"/>
    <cellStyle name="Millares [0] 4 3 2 4 7" xfId="22970" xr:uid="{1C515FB9-8FC3-4D78-9203-94977A0897DB}"/>
    <cellStyle name="Millares [0] 4 3 2 4 8" xfId="44473" xr:uid="{0771E4A3-0B1F-4AAB-AA78-456EA4FAD556}"/>
    <cellStyle name="Millares [0] 4 3 2 5" xfId="2151" xr:uid="{8198FBFA-4852-4932-A1CF-82E106F38536}"/>
    <cellStyle name="Millares [0] 4 3 2 5 2" xfId="10417" xr:uid="{812D43D0-4B1C-41C3-91B9-6786BECB0711}"/>
    <cellStyle name="Millares [0] 4 3 2 5 2 2" xfId="31920" xr:uid="{C1E5A1ED-8A65-4399-B946-658CC583D30D}"/>
    <cellStyle name="Millares [0] 4 3 2 5 3" xfId="17052" xr:uid="{40DA8FEA-C57E-42CD-81DA-056E7855E081}"/>
    <cellStyle name="Millares [0] 4 3 2 5 3 2" xfId="38555" xr:uid="{60DD9253-B256-497B-9295-52FC10504667}"/>
    <cellStyle name="Millares [0] 4 3 2 5 4" xfId="23657" xr:uid="{C2AAF608-1CB2-40C7-A834-E522C8C2165A}"/>
    <cellStyle name="Millares [0] 4 3 2 5 5" xfId="45160" xr:uid="{C1424225-DE5B-4578-8AD9-1F3BEBF3A976}"/>
    <cellStyle name="Millares [0] 4 3 2 6" xfId="2698" xr:uid="{4BA391B0-F805-4A38-A49B-312E9309C99C}"/>
    <cellStyle name="Millares [0] 4 3 2 6 2" xfId="10964" xr:uid="{4870254A-7F58-4CCC-B82E-E8EC6B127B00}"/>
    <cellStyle name="Millares [0] 4 3 2 6 2 2" xfId="32467" xr:uid="{4BA646C3-5F5A-4D47-BAA7-1139CBAECA7F}"/>
    <cellStyle name="Millares [0] 4 3 2 6 3" xfId="17599" xr:uid="{463CF869-A070-48CE-AA50-4B46530D6D60}"/>
    <cellStyle name="Millares [0] 4 3 2 6 3 2" xfId="39102" xr:uid="{A7FD4BB0-17DB-4EBE-B304-C533520EC06B}"/>
    <cellStyle name="Millares [0] 4 3 2 6 4" xfId="24204" xr:uid="{68632EB9-8AB2-4D6D-A440-D4FC836C7220}"/>
    <cellStyle name="Millares [0] 4 3 2 6 5" xfId="45707" xr:uid="{98449DF6-8D80-489E-A1A0-B731EA8154E8}"/>
    <cellStyle name="Millares [0] 4 3 2 7" xfId="3347" xr:uid="{D7420993-3930-45FA-AF41-FA1DB0142C2A}"/>
    <cellStyle name="Millares [0] 4 3 2 7 2" xfId="11613" xr:uid="{E966AA08-6242-4558-A4A8-FF65ABC82395}"/>
    <cellStyle name="Millares [0] 4 3 2 7 2 2" xfId="33116" xr:uid="{2ADB14DE-77BD-4B65-8A22-662DE78BC1CA}"/>
    <cellStyle name="Millares [0] 4 3 2 7 3" xfId="18248" xr:uid="{B879725A-FB0C-4249-BA9A-8C07AA5B3B2A}"/>
    <cellStyle name="Millares [0] 4 3 2 7 3 2" xfId="39751" xr:uid="{7CD53D1E-9F0E-4543-B8B6-976AEC31E12A}"/>
    <cellStyle name="Millares [0] 4 3 2 7 4" xfId="24853" xr:uid="{44CB3681-D28B-45C3-B11F-69DF75352F8C}"/>
    <cellStyle name="Millares [0] 4 3 2 7 5" xfId="46356" xr:uid="{CE6EDE63-0B83-40F0-8B06-D044E9305275}"/>
    <cellStyle name="Millares [0] 4 3 2 8" xfId="4842" xr:uid="{BB2BA979-B180-4253-A8AD-5A57F0E774EB}"/>
    <cellStyle name="Millares [0] 4 3 2 8 2" xfId="13108" xr:uid="{83A3EB6B-B336-488E-A40E-0CC05FDB0ADE}"/>
    <cellStyle name="Millares [0] 4 3 2 8 2 2" xfId="34611" xr:uid="{3641E973-CB9C-4F99-89C8-26B86DD1E7B6}"/>
    <cellStyle name="Millares [0] 4 3 2 8 3" xfId="19743" xr:uid="{1982B474-5D6D-4955-8F0E-D9DB633735E9}"/>
    <cellStyle name="Millares [0] 4 3 2 8 3 2" xfId="41246" xr:uid="{C6315FA3-DBC4-4832-B612-3343A079C1A6}"/>
    <cellStyle name="Millares [0] 4 3 2 8 4" xfId="26348" xr:uid="{CDEB22BF-C35E-43D9-ABC5-0F5D76F8A1E8}"/>
    <cellStyle name="Millares [0] 4 3 2 8 5" xfId="47851" xr:uid="{88DBB42F-9A93-45E6-8680-B1553FAF5F0A}"/>
    <cellStyle name="Millares [0] 4 3 2 9" xfId="5486" xr:uid="{3A18046F-D4A5-44C3-9CB0-E0680F72E33D}"/>
    <cellStyle name="Millares [0] 4 3 2 9 2" xfId="13752" xr:uid="{FB893068-EA1C-45B2-8081-E6200BA1F9FB}"/>
    <cellStyle name="Millares [0] 4 3 2 9 2 2" xfId="35255" xr:uid="{D4B0974F-4795-40CD-9784-D4B26660B93E}"/>
    <cellStyle name="Millares [0] 4 3 2 9 3" xfId="20387" xr:uid="{F9408565-2226-4101-9B5B-71CEE12703AA}"/>
    <cellStyle name="Millares [0] 4 3 2 9 3 2" xfId="41890" xr:uid="{7384BD12-A858-4B61-A9C3-8A918B1616A8}"/>
    <cellStyle name="Millares [0] 4 3 2 9 4" xfId="26992" xr:uid="{176D8763-EB4C-4B97-9067-EC081E85EC3D}"/>
    <cellStyle name="Millares [0] 4 3 2 9 5" xfId="48495" xr:uid="{FBAF6F80-931D-4EC0-8928-A07F73372E47}"/>
    <cellStyle name="Millares [0] 4 3 3" xfId="388" xr:uid="{F72354AE-D363-4A86-B1AA-31F786440BC8}"/>
    <cellStyle name="Millares [0] 4 3 3 10" xfId="15291" xr:uid="{E971D99C-D3C0-4123-80A3-062B9E530AA5}"/>
    <cellStyle name="Millares [0] 4 3 3 10 2" xfId="36794" xr:uid="{BD0F55C2-6B7A-4831-BC6B-E83B86941623}"/>
    <cellStyle name="Millares [0] 4 3 3 11" xfId="21896" xr:uid="{540A0CAA-51AA-4BFE-A116-5F5C0E942904}"/>
    <cellStyle name="Millares [0] 4 3 3 12" xfId="43399" xr:uid="{4D982CFB-9B7F-400E-89BE-44DB6DC2F23C}"/>
    <cellStyle name="Millares [0] 4 3 3 2" xfId="1336" xr:uid="{2AEA03CB-C784-497D-8606-D7460FBA8061}"/>
    <cellStyle name="Millares [0] 4 3 3 2 2" xfId="4165" xr:uid="{2C96BE6F-F77D-4A29-BA9A-670D7EEFF2DD}"/>
    <cellStyle name="Millares [0] 4 3 3 2 2 2" xfId="12431" xr:uid="{B41E195A-D680-4BFB-B5A5-0ED16FDBEF88}"/>
    <cellStyle name="Millares [0] 4 3 3 2 2 2 2" xfId="33934" xr:uid="{0CD9C727-144F-43B8-8A50-4514FFBD773E}"/>
    <cellStyle name="Millares [0] 4 3 3 2 2 3" xfId="19066" xr:uid="{1002FD3A-A33D-4C09-BC92-DE8F6E695346}"/>
    <cellStyle name="Millares [0] 4 3 3 2 2 3 2" xfId="40569" xr:uid="{72B5CFCF-237F-404B-AF1A-C0592058843B}"/>
    <cellStyle name="Millares [0] 4 3 3 2 2 4" xfId="25671" xr:uid="{E556DF46-222A-4915-A531-F07FE8FB961D}"/>
    <cellStyle name="Millares [0] 4 3 3 2 2 5" xfId="47174" xr:uid="{00FFAED6-89DE-4140-A338-784B5EE8DD41}"/>
    <cellStyle name="Millares [0] 4 3 3 2 3" xfId="6304" xr:uid="{EBE3931E-A478-4C46-936B-8C5E4A18CB07}"/>
    <cellStyle name="Millares [0] 4 3 3 2 3 2" xfId="14570" xr:uid="{281BDE95-C35E-4921-80CF-9D24D8F930F1}"/>
    <cellStyle name="Millares [0] 4 3 3 2 3 2 2" xfId="36073" xr:uid="{F639851E-43AF-4E4E-B358-4AF7D325D82D}"/>
    <cellStyle name="Millares [0] 4 3 3 2 3 3" xfId="21205" xr:uid="{4CE42588-1166-4804-815E-2D3A89F59C33}"/>
    <cellStyle name="Millares [0] 4 3 3 2 3 3 2" xfId="42708" xr:uid="{91B4FEDC-7737-4FFF-B92D-A15B64634ED7}"/>
    <cellStyle name="Millares [0] 4 3 3 2 3 4" xfId="27810" xr:uid="{67560CF9-7700-47FA-B106-7932DD166CC2}"/>
    <cellStyle name="Millares [0] 4 3 3 2 3 5" xfId="49313" xr:uid="{DE880C4B-24DB-4037-8341-6E6B9F3A5DE1}"/>
    <cellStyle name="Millares [0] 4 3 3 2 4" xfId="7945" xr:uid="{3FF658F8-31F2-4D9D-A070-5C418CA941C1}"/>
    <cellStyle name="Millares [0] 4 3 3 2 4 2" xfId="29448" xr:uid="{F83C527B-A871-433D-B0E2-06AB093C5425}"/>
    <cellStyle name="Millares [0] 4 3 3 2 5" xfId="9602" xr:uid="{34F4E36E-2F85-4FCC-9714-572D75625F93}"/>
    <cellStyle name="Millares [0] 4 3 3 2 5 2" xfId="31105" xr:uid="{04DD1846-2112-497A-8675-6DA5BC89AC32}"/>
    <cellStyle name="Millares [0] 4 3 3 2 6" xfId="16237" xr:uid="{F333B82E-766C-4F42-8215-A9A10CFD6E84}"/>
    <cellStyle name="Millares [0] 4 3 3 2 6 2" xfId="37740" xr:uid="{56B9F0C6-D933-4E13-9273-3D7B01CF5C5B}"/>
    <cellStyle name="Millares [0] 4 3 3 2 7" xfId="22842" xr:uid="{A1257AC7-225E-4416-BF5B-533A9046F33A}"/>
    <cellStyle name="Millares [0] 4 3 3 2 8" xfId="44345" xr:uid="{B0A07F18-1115-49DA-B806-F43F457F3951}"/>
    <cellStyle name="Millares [0] 4 3 3 3" xfId="2023" xr:uid="{5B98D2E8-B6A3-4699-BB30-3702FB1A5902}"/>
    <cellStyle name="Millares [0] 4 3 3 3 2" xfId="10289" xr:uid="{658771E1-8583-414A-841F-EBA36F897262}"/>
    <cellStyle name="Millares [0] 4 3 3 3 2 2" xfId="31792" xr:uid="{C6C14300-AE3B-45BD-AE1E-19D9E911B6A8}"/>
    <cellStyle name="Millares [0] 4 3 3 3 3" xfId="16924" xr:uid="{179A919F-868B-4846-A6F2-F1AE6DEB2D57}"/>
    <cellStyle name="Millares [0] 4 3 3 3 3 2" xfId="38427" xr:uid="{CF4B5D5D-36BC-454B-968D-FAAFCEED1870}"/>
    <cellStyle name="Millares [0] 4 3 3 3 4" xfId="23529" xr:uid="{0DE4DEB6-F274-4883-93B1-4FB0C44224FD}"/>
    <cellStyle name="Millares [0] 4 3 3 3 5" xfId="45032" xr:uid="{8AD24FB1-7986-4147-99B5-C33B3BCBDD4E}"/>
    <cellStyle name="Millares [0] 4 3 3 4" xfId="2822" xr:uid="{FB541F1E-648F-44EB-AEA7-A8B17E725942}"/>
    <cellStyle name="Millares [0] 4 3 3 4 2" xfId="11088" xr:uid="{4C36DBEA-8884-4BD7-BBA8-58CB0CA85D5C}"/>
    <cellStyle name="Millares [0] 4 3 3 4 2 2" xfId="32591" xr:uid="{5BAD69F0-7FB7-482E-985D-D2E5E89BCB9A}"/>
    <cellStyle name="Millares [0] 4 3 3 4 3" xfId="17723" xr:uid="{9E00ED6A-CAE8-4BCC-BD0C-B8D6DDAFFB50}"/>
    <cellStyle name="Millares [0] 4 3 3 4 3 2" xfId="39226" xr:uid="{4B4F3A89-9FF6-4977-9C34-E147BCD9AE47}"/>
    <cellStyle name="Millares [0] 4 3 3 4 4" xfId="24328" xr:uid="{DE9ED086-DC41-47E9-A77D-A66877D6A467}"/>
    <cellStyle name="Millares [0] 4 3 3 4 5" xfId="45831" xr:uid="{3C7DFAEB-9753-468D-B98F-2294C35AA730}"/>
    <cellStyle name="Millares [0] 4 3 3 5" xfId="3219" xr:uid="{ACC88245-E34F-4239-A25E-6DB629EC3A26}"/>
    <cellStyle name="Millares [0] 4 3 3 5 2" xfId="11485" xr:uid="{D8C8CAD8-2E69-4E77-A453-1C3B00EBC15A}"/>
    <cellStyle name="Millares [0] 4 3 3 5 2 2" xfId="32988" xr:uid="{134A546E-3109-4E2B-9CEC-59DCC92B2C0B}"/>
    <cellStyle name="Millares [0] 4 3 3 5 3" xfId="18120" xr:uid="{C85042A3-4842-46B7-8527-D8BD1BEC8D8E}"/>
    <cellStyle name="Millares [0] 4 3 3 5 3 2" xfId="39623" xr:uid="{B013A4FB-013C-4D22-86B3-88D1878D3E0F}"/>
    <cellStyle name="Millares [0] 4 3 3 5 4" xfId="24725" xr:uid="{88498EDB-1C8E-43FA-9450-0BF9D7EF5560}"/>
    <cellStyle name="Millares [0] 4 3 3 5 5" xfId="46228" xr:uid="{48FF5773-7E28-4038-9EA7-FFF919F3C5A3}"/>
    <cellStyle name="Millares [0] 4 3 3 6" xfId="4966" xr:uid="{BB95263A-B2EE-4469-A6CE-068A917F91F4}"/>
    <cellStyle name="Millares [0] 4 3 3 6 2" xfId="13232" xr:uid="{E9B28E6A-A40F-4672-98D5-664CD594231F}"/>
    <cellStyle name="Millares [0] 4 3 3 6 2 2" xfId="34735" xr:uid="{0E6FB739-8E45-4B68-9331-53FC4E590743}"/>
    <cellStyle name="Millares [0] 4 3 3 6 3" xfId="19867" xr:uid="{2004A87C-37CC-4448-A47D-825AD88B70E0}"/>
    <cellStyle name="Millares [0] 4 3 3 6 3 2" xfId="41370" xr:uid="{D019A526-B3B7-4699-8BE5-D9087D7C59AB}"/>
    <cellStyle name="Millares [0] 4 3 3 6 4" xfId="26472" xr:uid="{F4DF0840-5792-4EFB-9224-B1F1F4F04B1E}"/>
    <cellStyle name="Millares [0] 4 3 3 6 5" xfId="47975" xr:uid="{CC47BE69-674A-4036-AF02-08971546C702}"/>
    <cellStyle name="Millares [0] 4 3 3 7" xfId="5358" xr:uid="{A2BC8BE5-48AE-4B19-A18E-09A3323AF6FD}"/>
    <cellStyle name="Millares [0] 4 3 3 7 2" xfId="13624" xr:uid="{C6FE15DD-CF07-4B66-9D71-AEA0620C26FF}"/>
    <cellStyle name="Millares [0] 4 3 3 7 2 2" xfId="35127" xr:uid="{94118EEF-FDAF-4CA0-9EDD-7A961AE57E00}"/>
    <cellStyle name="Millares [0] 4 3 3 7 3" xfId="20259" xr:uid="{D8807C5D-EDDE-4E0C-A5C4-3EB410A347B5}"/>
    <cellStyle name="Millares [0] 4 3 3 7 3 2" xfId="41762" xr:uid="{7478AB75-808C-46D8-9010-357C1B93A98F}"/>
    <cellStyle name="Millares [0] 4 3 3 7 4" xfId="26864" xr:uid="{D5D40621-1DBA-4753-BD16-63AB34BE8E0B}"/>
    <cellStyle name="Millares [0] 4 3 3 7 5" xfId="48367" xr:uid="{1FEF199B-7E9B-4618-9A02-3D24966C4730}"/>
    <cellStyle name="Millares [0] 4 3 3 8" xfId="6999" xr:uid="{9E95F027-3BA5-4F2C-9670-ECE30A18170C}"/>
    <cellStyle name="Millares [0] 4 3 3 8 2" xfId="28502" xr:uid="{A055CFFE-FE1E-4056-9D3D-FACB48787E2C}"/>
    <cellStyle name="Millares [0] 4 3 3 9" xfId="8655" xr:uid="{FDBD4F39-BA76-42D1-A34A-79048B088D6F}"/>
    <cellStyle name="Millares [0] 4 3 3 9 2" xfId="30158" xr:uid="{D366857F-1BD9-4A90-94CC-A491F5FDE634}"/>
    <cellStyle name="Millares [0] 4 3 4" xfId="672" xr:uid="{9A0F02F2-9E81-4C7B-8925-7F39CAD25EEA}"/>
    <cellStyle name="Millares [0] 4 3 4 10" xfId="43681" xr:uid="{2EEDA8EA-6488-4D61-A0CE-A77A11866696}"/>
    <cellStyle name="Millares [0] 4 3 4 2" xfId="1618" xr:uid="{0D327425-50E3-4165-B909-07E5D1A802AB}"/>
    <cellStyle name="Millares [0] 4 3 4 2 2" xfId="4447" xr:uid="{994646B8-53D5-4032-8A46-0ED6CADA5D46}"/>
    <cellStyle name="Millares [0] 4 3 4 2 2 2" xfId="12713" xr:uid="{049FDC86-9B23-4698-AE4C-E96F7875E1FF}"/>
    <cellStyle name="Millares [0] 4 3 4 2 2 2 2" xfId="34216" xr:uid="{43268209-7077-425C-A87A-366CE53AA266}"/>
    <cellStyle name="Millares [0] 4 3 4 2 2 3" xfId="19348" xr:uid="{593AA223-792E-444A-B352-CAB8D4BD6363}"/>
    <cellStyle name="Millares [0] 4 3 4 2 2 3 2" xfId="40851" xr:uid="{000F346C-A19E-4122-AD5F-425920982903}"/>
    <cellStyle name="Millares [0] 4 3 4 2 2 4" xfId="25953" xr:uid="{707725D7-5ECE-4447-80AD-CE2834E5A87E}"/>
    <cellStyle name="Millares [0] 4 3 4 2 2 5" xfId="47456" xr:uid="{BA1B5FC9-9047-42CA-AB42-A0CB2A45905D}"/>
    <cellStyle name="Millares [0] 4 3 4 2 3" xfId="6586" xr:uid="{385FB56F-092E-40B6-83D8-16F981D4EE8E}"/>
    <cellStyle name="Millares [0] 4 3 4 2 3 2" xfId="14852" xr:uid="{0F36387E-DAA8-4F9A-A823-EC58BA45C5A0}"/>
    <cellStyle name="Millares [0] 4 3 4 2 3 2 2" xfId="36355" xr:uid="{0EF49810-240C-47C0-B162-614FA10B3D76}"/>
    <cellStyle name="Millares [0] 4 3 4 2 3 3" xfId="21487" xr:uid="{5644F986-405F-402F-A223-76A4DFC818F3}"/>
    <cellStyle name="Millares [0] 4 3 4 2 3 3 2" xfId="42990" xr:uid="{593183DD-F106-4ED0-9C25-0918CFF42C34}"/>
    <cellStyle name="Millares [0] 4 3 4 2 3 4" xfId="28092" xr:uid="{FDA7F22A-1400-4E36-BDE6-600013E85DFB}"/>
    <cellStyle name="Millares [0] 4 3 4 2 3 5" xfId="49595" xr:uid="{FA564DE7-AE3A-4684-8AB2-4EECD1BC4380}"/>
    <cellStyle name="Millares [0] 4 3 4 2 4" xfId="8227" xr:uid="{76EA5CA7-22E2-478A-A1E8-FE103F1EDA4B}"/>
    <cellStyle name="Millares [0] 4 3 4 2 4 2" xfId="29730" xr:uid="{35BE85D0-6FF3-4C4D-ABDE-049EEF8A5925}"/>
    <cellStyle name="Millares [0] 4 3 4 2 5" xfId="9884" xr:uid="{AA2307E0-0127-471F-ABBB-C249F414517D}"/>
    <cellStyle name="Millares [0] 4 3 4 2 5 2" xfId="31387" xr:uid="{2CD6C155-0FAF-4448-A8E0-D35FE2A35434}"/>
    <cellStyle name="Millares [0] 4 3 4 2 6" xfId="16519" xr:uid="{18393FD9-CA62-41D8-9949-49A7EA37AD6E}"/>
    <cellStyle name="Millares [0] 4 3 4 2 6 2" xfId="38022" xr:uid="{6400CB2E-866C-4A69-9C7C-A88744918CFC}"/>
    <cellStyle name="Millares [0] 4 3 4 2 7" xfId="23124" xr:uid="{BEE4807B-673E-4183-B33A-5EBDCFADB680}"/>
    <cellStyle name="Millares [0] 4 3 4 2 8" xfId="44627" xr:uid="{9949488C-C8B3-4562-B5B1-4ABFB59CEB77}"/>
    <cellStyle name="Millares [0] 4 3 4 3" xfId="2305" xr:uid="{07398911-E24D-4647-816F-F1B5AEBCC7CB}"/>
    <cellStyle name="Millares [0] 4 3 4 3 2" xfId="10571" xr:uid="{D3FCE950-6A32-44E6-ACCB-D23E483AF349}"/>
    <cellStyle name="Millares [0] 4 3 4 3 2 2" xfId="32074" xr:uid="{DDC1E99F-7D55-454E-94D4-9EA65CBA4891}"/>
    <cellStyle name="Millares [0] 4 3 4 3 3" xfId="17206" xr:uid="{B22A5AF8-F0C9-4C1C-A442-D5DC0E3CAF74}"/>
    <cellStyle name="Millares [0] 4 3 4 3 3 2" xfId="38709" xr:uid="{9905642B-4739-4960-9C5B-079DD6B6DC03}"/>
    <cellStyle name="Millares [0] 4 3 4 3 4" xfId="23811" xr:uid="{AD7BB9A1-DF7A-4F9B-9F2E-CD1CF5385CC4}"/>
    <cellStyle name="Millares [0] 4 3 4 3 5" xfId="45314" xr:uid="{AC349292-C117-4366-A8F7-24525AF8F779}"/>
    <cellStyle name="Millares [0] 4 3 4 4" xfId="3501" xr:uid="{EBCFA5F5-D29B-4CF0-B0DE-A9A7C8E7AD28}"/>
    <cellStyle name="Millares [0] 4 3 4 4 2" xfId="11767" xr:uid="{6E748C3A-B215-49F4-8CEE-A26A206FC7AE}"/>
    <cellStyle name="Millares [0] 4 3 4 4 2 2" xfId="33270" xr:uid="{7ED6E07B-8723-4B27-8DA2-2DCCD367E6F7}"/>
    <cellStyle name="Millares [0] 4 3 4 4 3" xfId="18402" xr:uid="{15D490A3-EFFA-498E-9994-B84B3761DBFE}"/>
    <cellStyle name="Millares [0] 4 3 4 4 3 2" xfId="39905" xr:uid="{6B801D32-48DF-4D51-A06B-433CF5B28E30}"/>
    <cellStyle name="Millares [0] 4 3 4 4 4" xfId="25007" xr:uid="{327677FC-846F-4524-923C-8E681A95C28A}"/>
    <cellStyle name="Millares [0] 4 3 4 4 5" xfId="46510" xr:uid="{061C78C3-570E-4D04-889B-70FDB918B4E7}"/>
    <cellStyle name="Millares [0] 4 3 4 5" xfId="5640" xr:uid="{7C9D793B-4739-4C0B-BFF5-D67ECB80E720}"/>
    <cellStyle name="Millares [0] 4 3 4 5 2" xfId="13906" xr:uid="{7E8D58AC-AFB7-41D0-9209-60C2706E4F21}"/>
    <cellStyle name="Millares [0] 4 3 4 5 2 2" xfId="35409" xr:uid="{C1A44143-24E7-4E1A-9810-4B8DE3508029}"/>
    <cellStyle name="Millares [0] 4 3 4 5 3" xfId="20541" xr:uid="{893ECEA1-BE6D-498C-B728-CE19D69AF5B1}"/>
    <cellStyle name="Millares [0] 4 3 4 5 3 2" xfId="42044" xr:uid="{6C45D271-0226-472D-980E-F33B699FEE4C}"/>
    <cellStyle name="Millares [0] 4 3 4 5 4" xfId="27146" xr:uid="{A81CFA41-108D-46B9-BDCF-1E54FE86022E}"/>
    <cellStyle name="Millares [0] 4 3 4 5 5" xfId="48649" xr:uid="{27F7E04D-7783-4747-B33C-959F7F9D64F5}"/>
    <cellStyle name="Millares [0] 4 3 4 6" xfId="7281" xr:uid="{F6563961-A94A-43B3-B545-99E02282F1FF}"/>
    <cellStyle name="Millares [0] 4 3 4 6 2" xfId="28784" xr:uid="{F09A639A-7487-42BA-8DFC-3AE38764B918}"/>
    <cellStyle name="Millares [0] 4 3 4 7" xfId="8938" xr:uid="{131B8DF9-4C6D-43F1-91B4-C60F8C4433A4}"/>
    <cellStyle name="Millares [0] 4 3 4 7 2" xfId="30441" xr:uid="{5DE6A2D6-28CC-428E-BA73-BC1EFCD9E8BE}"/>
    <cellStyle name="Millares [0] 4 3 4 8" xfId="15573" xr:uid="{1448C293-3461-49DC-A53E-20B154CA5285}"/>
    <cellStyle name="Millares [0] 4 3 4 8 2" xfId="37076" xr:uid="{B9704041-C163-4CE6-8696-6AD501ED38D2}"/>
    <cellStyle name="Millares [0] 4 3 4 9" xfId="22178" xr:uid="{34E4D3F4-FCAF-4751-B2E3-53D4A687ADAA}"/>
    <cellStyle name="Millares [0] 4 3 5" xfId="940" xr:uid="{C0234A6B-B34E-49B1-80A3-619CD6DD102C}"/>
    <cellStyle name="Millares [0] 4 3 5 2" xfId="3769" xr:uid="{6A9D467A-2B25-4A23-A5B0-0853A9B25CA2}"/>
    <cellStyle name="Millares [0] 4 3 5 2 2" xfId="12035" xr:uid="{0790AAF3-FAD1-4C5A-8121-F5E457DDE56C}"/>
    <cellStyle name="Millares [0] 4 3 5 2 2 2" xfId="33538" xr:uid="{682F1D74-890C-462B-AE36-9C5E2DC57B9B}"/>
    <cellStyle name="Millares [0] 4 3 5 2 3" xfId="18670" xr:uid="{F3F46D53-BEC0-44DD-9B94-8935D821E626}"/>
    <cellStyle name="Millares [0] 4 3 5 2 3 2" xfId="40173" xr:uid="{0CE52C94-FDC5-4516-A49F-6664F8736EE5}"/>
    <cellStyle name="Millares [0] 4 3 5 2 4" xfId="25275" xr:uid="{AED41945-AFA3-4796-8394-AD94480697EA}"/>
    <cellStyle name="Millares [0] 4 3 5 2 5" xfId="46778" xr:uid="{D0F63F88-376D-42D9-B0AB-619496F8934E}"/>
    <cellStyle name="Millares [0] 4 3 5 3" xfId="5908" xr:uid="{F63A6EFB-7AA9-495C-8953-1E764C424159}"/>
    <cellStyle name="Millares [0] 4 3 5 3 2" xfId="14174" xr:uid="{AE421CC8-5E4D-4189-99F2-03562DB9C8CC}"/>
    <cellStyle name="Millares [0] 4 3 5 3 2 2" xfId="35677" xr:uid="{B8773991-7D4E-4C61-898D-2BF8EC830C06}"/>
    <cellStyle name="Millares [0] 4 3 5 3 3" xfId="20809" xr:uid="{D07B3E73-275A-471F-B01B-3BA4D1C0D9B5}"/>
    <cellStyle name="Millares [0] 4 3 5 3 3 2" xfId="42312" xr:uid="{CDF110DB-B406-4760-8624-40EF4A02D341}"/>
    <cellStyle name="Millares [0] 4 3 5 3 4" xfId="27414" xr:uid="{3BCF135D-8820-49FE-B8D9-0C4661F4C458}"/>
    <cellStyle name="Millares [0] 4 3 5 3 5" xfId="48917" xr:uid="{4A0984AE-CE3A-4CD8-945B-CE4509B366AA}"/>
    <cellStyle name="Millares [0] 4 3 5 4" xfId="7549" xr:uid="{5A7C7D0E-D9AD-4E53-8240-68B1B72F4D5D}"/>
    <cellStyle name="Millares [0] 4 3 5 4 2" xfId="29052" xr:uid="{3CF7C7F8-5BBD-413E-9852-9FC838EFBBE9}"/>
    <cellStyle name="Millares [0] 4 3 5 5" xfId="9206" xr:uid="{63FA9AA9-C704-470A-9521-AC7673109EC9}"/>
    <cellStyle name="Millares [0] 4 3 5 5 2" xfId="30709" xr:uid="{1D676986-56B2-4E27-BA6E-1712F0B373BA}"/>
    <cellStyle name="Millares [0] 4 3 5 6" xfId="15841" xr:uid="{10AF7F4A-D308-4B96-8064-E5E4006E2823}"/>
    <cellStyle name="Millares [0] 4 3 5 6 2" xfId="37344" xr:uid="{B7A0DBD2-A1EA-4852-8039-5F398423A47A}"/>
    <cellStyle name="Millares [0] 4 3 5 7" xfId="22446" xr:uid="{73AF0DEA-214F-453C-9595-ADF9CC83B83E}"/>
    <cellStyle name="Millares [0] 4 3 5 8" xfId="43949" xr:uid="{FBCE9F3A-9C15-4A64-A6E9-80AB39D4C3EB}"/>
    <cellStyle name="Millares [0] 4 3 6" xfId="1201" xr:uid="{155C5104-C3E3-479F-8CD3-3DDB730D8E2F}"/>
    <cellStyle name="Millares [0] 4 3 6 2" xfId="4030" xr:uid="{206499A5-622A-46AF-A2BB-C4C99DA2D8B5}"/>
    <cellStyle name="Millares [0] 4 3 6 2 2" xfId="12296" xr:uid="{F07AFD69-D069-4568-90B3-A9766F14944C}"/>
    <cellStyle name="Millares [0] 4 3 6 2 2 2" xfId="33799" xr:uid="{D887E952-78D3-4059-8E14-FE7F562D6242}"/>
    <cellStyle name="Millares [0] 4 3 6 2 3" xfId="18931" xr:uid="{6AF9E15B-FD59-4A96-9B5C-506B672BCA66}"/>
    <cellStyle name="Millares [0] 4 3 6 2 3 2" xfId="40434" xr:uid="{A62FED77-2979-46E2-9D06-1A976F23217A}"/>
    <cellStyle name="Millares [0] 4 3 6 2 4" xfId="25536" xr:uid="{CA4DEBA1-295F-4F01-8227-A7A9E33CFA53}"/>
    <cellStyle name="Millares [0] 4 3 6 2 5" xfId="47039" xr:uid="{1A505D8A-5F3F-4007-A653-CC19EB7118A7}"/>
    <cellStyle name="Millares [0] 4 3 6 3" xfId="6169" xr:uid="{1797415F-F523-4D2D-8164-061C2EB502F4}"/>
    <cellStyle name="Millares [0] 4 3 6 3 2" xfId="14435" xr:uid="{AA18CF4D-7E02-4332-BBB6-541EED7F8FD8}"/>
    <cellStyle name="Millares [0] 4 3 6 3 2 2" xfId="35938" xr:uid="{91A50EC2-584C-49D4-9674-FA4FB874141A}"/>
    <cellStyle name="Millares [0] 4 3 6 3 3" xfId="21070" xr:uid="{376693EC-156D-4E16-A9A0-D9745837C7CD}"/>
    <cellStyle name="Millares [0] 4 3 6 3 3 2" xfId="42573" xr:uid="{3B62E606-00F8-4B4B-9CF6-2243A3187A85}"/>
    <cellStyle name="Millares [0] 4 3 6 3 4" xfId="27675" xr:uid="{B2A7689B-E23F-4A89-A2CA-5D78A4205B62}"/>
    <cellStyle name="Millares [0] 4 3 6 3 5" xfId="49178" xr:uid="{E407BC33-D4A4-4ADD-9F66-53EA9D245A8A}"/>
    <cellStyle name="Millares [0] 4 3 6 4" xfId="7810" xr:uid="{B2067407-E7A9-4A37-BFCB-8EBB27F51716}"/>
    <cellStyle name="Millares [0] 4 3 6 4 2" xfId="29313" xr:uid="{7C31B077-846C-41E1-B849-5E87C8E298EA}"/>
    <cellStyle name="Millares [0] 4 3 6 5" xfId="9467" xr:uid="{4B7B1F8A-6648-44F9-A1CE-700A5770D79B}"/>
    <cellStyle name="Millares [0] 4 3 6 5 2" xfId="30970" xr:uid="{69816915-8085-432B-A55B-D18754F3D24D}"/>
    <cellStyle name="Millares [0] 4 3 6 6" xfId="16102" xr:uid="{DAD3828E-F3C3-4946-AA7F-4E031CA5F229}"/>
    <cellStyle name="Millares [0] 4 3 6 6 2" xfId="37605" xr:uid="{39C26F94-5368-4672-9CC1-88A90746561C}"/>
    <cellStyle name="Millares [0] 4 3 6 7" xfId="22707" xr:uid="{3597C891-DF6A-4B4E-B867-4E47B79D69FA}"/>
    <cellStyle name="Millares [0] 4 3 6 8" xfId="44210" xr:uid="{7BDC90C6-6EB2-426B-A626-5CEE1E436A58}"/>
    <cellStyle name="Millares [0] 4 3 7" xfId="1889" xr:uid="{C8F6156D-46CB-4FBF-9C05-B7BB0C5491E8}"/>
    <cellStyle name="Millares [0] 4 3 7 2" xfId="10155" xr:uid="{6AEC4EA5-93DD-499C-A213-DE71415D2744}"/>
    <cellStyle name="Millares [0] 4 3 7 2 2" xfId="31658" xr:uid="{E43B9D57-C2D9-4B44-ABFE-E1606CBF6B08}"/>
    <cellStyle name="Millares [0] 4 3 7 3" xfId="16790" xr:uid="{7E02BA77-9907-4B76-BA51-28DAED0B12F2}"/>
    <cellStyle name="Millares [0] 4 3 7 3 2" xfId="38293" xr:uid="{71C7C915-8223-43F6-BC24-6F9F1B4B04D4}"/>
    <cellStyle name="Millares [0] 4 3 7 4" xfId="23395" xr:uid="{085DC1A8-A447-411F-9C0D-1E2EEF5B9B6F}"/>
    <cellStyle name="Millares [0] 4 3 7 5" xfId="44898" xr:uid="{234459DD-D58D-49A6-8996-915749D841D8}"/>
    <cellStyle name="Millares [0] 4 3 8" xfId="2574" xr:uid="{FFA313C7-0C0B-4B18-9F86-1DCD1B4FF265}"/>
    <cellStyle name="Millares [0] 4 3 8 2" xfId="10840" xr:uid="{AA2D4246-7458-4E13-874C-E27C9B8FF026}"/>
    <cellStyle name="Millares [0] 4 3 8 2 2" xfId="32343" xr:uid="{97E24C9C-709B-4668-942A-439AA9EA3236}"/>
    <cellStyle name="Millares [0] 4 3 8 3" xfId="17475" xr:uid="{A6B611D3-B989-4E57-8DCB-EC27511B6DB3}"/>
    <cellStyle name="Millares [0] 4 3 8 3 2" xfId="38978" xr:uid="{E171C0CA-7DA8-4760-8BAE-DED3EC88D0E5}"/>
    <cellStyle name="Millares [0] 4 3 8 4" xfId="24080" xr:uid="{91D82837-15A5-45A2-B570-F75353CEDC5A}"/>
    <cellStyle name="Millares [0] 4 3 8 5" xfId="45583" xr:uid="{F0AD595D-CAEF-422B-AD59-222897D3D3C6}"/>
    <cellStyle name="Millares [0] 4 3 9" xfId="3085" xr:uid="{A98E429B-D00C-4CCD-B303-F7F254A03620}"/>
    <cellStyle name="Millares [0] 4 3 9 2" xfId="11351" xr:uid="{10021CCB-8321-4DC1-A563-A9D9ED5C215A}"/>
    <cellStyle name="Millares [0] 4 3 9 2 2" xfId="32854" xr:uid="{7C8B8008-573B-4B5F-A986-ABA5360E7223}"/>
    <cellStyle name="Millares [0] 4 3 9 3" xfId="17986" xr:uid="{22202F22-CFC2-4F94-AB59-D025C0369915}"/>
    <cellStyle name="Millares [0] 4 3 9 3 2" xfId="39489" xr:uid="{0F12AA7A-38A5-401D-A601-6D9F1E91E033}"/>
    <cellStyle name="Millares [0] 4 3 9 4" xfId="24591" xr:uid="{41BB22D1-9BAF-4DEB-81B1-37805159CDCD}"/>
    <cellStyle name="Millares [0] 4 3 9 5" xfId="46094" xr:uid="{FBEA6E81-0DD8-49A8-AA86-84F339456D37}"/>
    <cellStyle name="Millares [0] 4 4" xfId="236" xr:uid="{510D571F-2C34-47F2-A3A3-59BF51144A0E}"/>
    <cellStyle name="Millares [0] 4 4 10" xfId="4750" xr:uid="{A0A44DD1-3C68-4820-936B-351F3C730246}"/>
    <cellStyle name="Millares [0] 4 4 10 2" xfId="13016" xr:uid="{DC0BFE58-6529-458C-B5A9-F6BA27B595C8}"/>
    <cellStyle name="Millares [0] 4 4 10 2 2" xfId="34519" xr:uid="{44990D17-969F-4BD8-9562-3894C72E9022}"/>
    <cellStyle name="Millares [0] 4 4 10 3" xfId="19651" xr:uid="{120DA93B-DF72-4F6B-BB6A-2E45959B7FDB}"/>
    <cellStyle name="Millares [0] 4 4 10 3 2" xfId="41154" xr:uid="{3367A901-F405-48AF-8C94-2873AF9415B0}"/>
    <cellStyle name="Millares [0] 4 4 10 4" xfId="26256" xr:uid="{97139DD9-9251-4543-A339-F2C0B70F0B06}"/>
    <cellStyle name="Millares [0] 4 4 10 5" xfId="47759" xr:uid="{13B0AF4E-6ADA-440F-8EDE-0B0CFD09E528}"/>
    <cellStyle name="Millares [0] 4 4 11" xfId="5253" xr:uid="{F566661C-1886-48EB-B37E-D60AAA0E6FE2}"/>
    <cellStyle name="Millares [0] 4 4 11 2" xfId="13519" xr:uid="{06656377-9F30-45C5-A2E4-023947007014}"/>
    <cellStyle name="Millares [0] 4 4 11 2 2" xfId="35022" xr:uid="{C812D3D1-C11C-4984-807C-40A87DC141FD}"/>
    <cellStyle name="Millares [0] 4 4 11 3" xfId="20154" xr:uid="{B6ECB8EB-64F3-47DE-B7C9-AFF7CEF47930}"/>
    <cellStyle name="Millares [0] 4 4 11 3 2" xfId="41657" xr:uid="{C97961D7-752F-45FE-94B0-C076C538E6AA}"/>
    <cellStyle name="Millares [0] 4 4 11 4" xfId="26759" xr:uid="{D45E33E3-7552-42C5-A390-905D55B4D3A6}"/>
    <cellStyle name="Millares [0] 4 4 11 5" xfId="48262" xr:uid="{00910FBF-6220-40E7-950E-FD9CCAFB8354}"/>
    <cellStyle name="Millares [0] 4 4 12" xfId="6894" xr:uid="{D2A8E4E0-66EB-4790-ACC6-CFD186754226}"/>
    <cellStyle name="Millares [0] 4 4 12 2" xfId="28397" xr:uid="{71C1DEC0-A953-464B-AFDC-F71B26DA05FA}"/>
    <cellStyle name="Millares [0] 4 4 13" xfId="8549" xr:uid="{BD720707-D7C1-4C86-8BCD-884BB24F51E3}"/>
    <cellStyle name="Millares [0] 4 4 13 2" xfId="30052" xr:uid="{6D0AA5AB-281F-4C86-9D50-61873285116A}"/>
    <cellStyle name="Millares [0] 4 4 14" xfId="15187" xr:uid="{F38C0274-7BA2-49C8-A86D-A60600535E91}"/>
    <cellStyle name="Millares [0] 4 4 14 2" xfId="36690" xr:uid="{15E8A201-6851-4859-9C1A-BDBBCFFDA3F2}"/>
    <cellStyle name="Millares [0] 4 4 15" xfId="21792" xr:uid="{E30127BD-19CE-45F2-B189-099865C77019}"/>
    <cellStyle name="Millares [0] 4 4 16" xfId="43295" xr:uid="{59FE552F-219D-46A5-A000-D015DE8F187A}"/>
    <cellStyle name="Millares [0] 4 4 2" xfId="547" xr:uid="{D4AAC7FD-4146-4A96-A97B-802DB1AFE82C}"/>
    <cellStyle name="Millares [0] 4 4 2 10" xfId="7158" xr:uid="{03E5EED5-42A2-41B4-8A6B-3A4E0E6C5B62}"/>
    <cellStyle name="Millares [0] 4 4 2 10 2" xfId="28661" xr:uid="{01DB77E8-F397-4A76-935B-4231104044DB}"/>
    <cellStyle name="Millares [0] 4 4 2 11" xfId="8814" xr:uid="{4B20A737-C75C-47C8-B9BC-603E93598AA5}"/>
    <cellStyle name="Millares [0] 4 4 2 11 2" xfId="30317" xr:uid="{BB6E5E32-0F1D-46F1-93E7-6EE8036962B1}"/>
    <cellStyle name="Millares [0] 4 4 2 12" xfId="15450" xr:uid="{83ABCACD-43F5-4C26-9DBE-F4832EB5CD7A}"/>
    <cellStyle name="Millares [0] 4 4 2 12 2" xfId="36953" xr:uid="{1C7F2105-ED35-49C8-A71B-71F72D40840E}"/>
    <cellStyle name="Millares [0] 4 4 2 13" xfId="22055" xr:uid="{CF78360F-2314-4FE1-A969-DEBB6EA802B1}"/>
    <cellStyle name="Millares [0] 4 4 2 14" xfId="43558" xr:uid="{7B184612-1F2A-49EE-BBAD-22B1EA43602D}"/>
    <cellStyle name="Millares [0] 4 4 2 2" xfId="829" xr:uid="{825F0B3B-1BC2-4D83-9398-3E7720187D02}"/>
    <cellStyle name="Millares [0] 4 4 2 2 10" xfId="15730" xr:uid="{A3F79107-9078-4D95-A6FE-4A744F7D986C}"/>
    <cellStyle name="Millares [0] 4 4 2 2 10 2" xfId="37233" xr:uid="{222D5CC5-010A-49ED-9949-5A472A530A4C}"/>
    <cellStyle name="Millares [0] 4 4 2 2 11" xfId="22335" xr:uid="{94ADB50E-BFE9-49A1-8EA9-F102CA449D92}"/>
    <cellStyle name="Millares [0] 4 4 2 2 12" xfId="43838" xr:uid="{B8128666-25D5-4B06-8815-D549DA12F1C1}"/>
    <cellStyle name="Millares [0] 4 4 2 2 2" xfId="1775" xr:uid="{A123B58C-C975-421E-B9D4-78DF90F459E7}"/>
    <cellStyle name="Millares [0] 4 4 2 2 2 2" xfId="4604" xr:uid="{F123F9A9-F3F2-48BB-8798-C4195193D4DD}"/>
    <cellStyle name="Millares [0] 4 4 2 2 2 2 2" xfId="12870" xr:uid="{027B5BDA-DC63-4AE8-A2C1-85BEC16E299E}"/>
    <cellStyle name="Millares [0] 4 4 2 2 2 2 2 2" xfId="34373" xr:uid="{E24D7A68-2328-435E-8E9A-E49E5BC80B83}"/>
    <cellStyle name="Millares [0] 4 4 2 2 2 2 3" xfId="19505" xr:uid="{FD4D470F-7C43-43CE-A3B3-4469EB26B30C}"/>
    <cellStyle name="Millares [0] 4 4 2 2 2 2 3 2" xfId="41008" xr:uid="{2F978F47-2F73-4D7C-B051-1C2A5969E4E1}"/>
    <cellStyle name="Millares [0] 4 4 2 2 2 2 4" xfId="26110" xr:uid="{3B9391E2-93A3-44CC-9CEF-350C5D000092}"/>
    <cellStyle name="Millares [0] 4 4 2 2 2 2 5" xfId="47613" xr:uid="{818F38A5-2ED9-4CCF-BE75-E643B2A3EB47}"/>
    <cellStyle name="Millares [0] 4 4 2 2 2 3" xfId="6743" xr:uid="{070E7F22-02BA-458C-A741-B1344DEB7522}"/>
    <cellStyle name="Millares [0] 4 4 2 2 2 3 2" xfId="15009" xr:uid="{1A95F77E-F4C2-4119-992A-AD2B070B1383}"/>
    <cellStyle name="Millares [0] 4 4 2 2 2 3 2 2" xfId="36512" xr:uid="{A910A240-4EBA-4EF0-A9C0-7EE5671F8E2E}"/>
    <cellStyle name="Millares [0] 4 4 2 2 2 3 3" xfId="21644" xr:uid="{977D589A-8971-4804-A896-A6B9A9908F36}"/>
    <cellStyle name="Millares [0] 4 4 2 2 2 3 3 2" xfId="43147" xr:uid="{90F31A33-9619-459F-884F-2277C1471168}"/>
    <cellStyle name="Millares [0] 4 4 2 2 2 3 4" xfId="28249" xr:uid="{6578412B-21AC-47C0-AA9B-D86A0D313900}"/>
    <cellStyle name="Millares [0] 4 4 2 2 2 3 5" xfId="49752" xr:uid="{0B2A9C90-BE6D-456B-BDC3-4859E8BCFF8A}"/>
    <cellStyle name="Millares [0] 4 4 2 2 2 4" xfId="8384" xr:uid="{5B256503-1A38-4085-9703-381D5F07BA3A}"/>
    <cellStyle name="Millares [0] 4 4 2 2 2 4 2" xfId="29887" xr:uid="{6CD6557E-7340-420D-A931-295E0BCBE9B5}"/>
    <cellStyle name="Millares [0] 4 4 2 2 2 5" xfId="10041" xr:uid="{CAA14395-8527-4573-AA9C-3B08CF9BDF9F}"/>
    <cellStyle name="Millares [0] 4 4 2 2 2 5 2" xfId="31544" xr:uid="{C6F06567-A70E-4B4C-B886-A98458AFE179}"/>
    <cellStyle name="Millares [0] 4 4 2 2 2 6" xfId="16676" xr:uid="{AED6B6BC-6C11-4964-A293-60A1308A52FD}"/>
    <cellStyle name="Millares [0] 4 4 2 2 2 6 2" xfId="38179" xr:uid="{ABD316C4-9764-4967-AB88-4A00EFC78232}"/>
    <cellStyle name="Millares [0] 4 4 2 2 2 7" xfId="23281" xr:uid="{794DC8E3-9D5B-45A0-95EF-0F81A91AC2BD}"/>
    <cellStyle name="Millares [0] 4 4 2 2 2 8" xfId="44784" xr:uid="{B608E329-FA77-4C6D-8F80-2BD1782A15F9}"/>
    <cellStyle name="Millares [0] 4 4 2 2 3" xfId="2462" xr:uid="{8E704403-C7BF-45D0-B549-EBE931DFAF8E}"/>
    <cellStyle name="Millares [0] 4 4 2 2 3 2" xfId="10728" xr:uid="{C39B9D80-5B0F-4E51-88E5-300994F5D121}"/>
    <cellStyle name="Millares [0] 4 4 2 2 3 2 2" xfId="32231" xr:uid="{9B040CEC-A1BC-4705-BD0A-A03C8085307D}"/>
    <cellStyle name="Millares [0] 4 4 2 2 3 3" xfId="17363" xr:uid="{58EDFEAA-D741-48BA-B69D-B788D97A7E82}"/>
    <cellStyle name="Millares [0] 4 4 2 2 3 3 2" xfId="38866" xr:uid="{AAC8D50E-6B24-4B5E-9816-45505D4D99CC}"/>
    <cellStyle name="Millares [0] 4 4 2 2 3 4" xfId="23968" xr:uid="{8CF26CBE-8417-47B6-BE1A-58B5D227AD22}"/>
    <cellStyle name="Millares [0] 4 4 2 2 3 5" xfId="45471" xr:uid="{3E105F26-7FE8-4345-AA26-60BD35A6E77A}"/>
    <cellStyle name="Millares [0] 4 4 2 2 4" xfId="2979" xr:uid="{DFE3F325-48B9-4716-BFDA-8564F95EE3BF}"/>
    <cellStyle name="Millares [0] 4 4 2 2 4 2" xfId="11245" xr:uid="{F7422A88-8E8D-4F3B-B76A-1C0E15858180}"/>
    <cellStyle name="Millares [0] 4 4 2 2 4 2 2" xfId="32748" xr:uid="{D04BCFEE-BE7C-4A42-9E4E-FC9A4B017269}"/>
    <cellStyle name="Millares [0] 4 4 2 2 4 3" xfId="17880" xr:uid="{27DA8AC5-CAFF-4704-9C10-A4924654B1A9}"/>
    <cellStyle name="Millares [0] 4 4 2 2 4 3 2" xfId="39383" xr:uid="{6C0CDE0C-6652-4D31-8AC4-7FD7CCEC3085}"/>
    <cellStyle name="Millares [0] 4 4 2 2 4 4" xfId="24485" xr:uid="{4069A13F-B4F2-4415-AB00-2E2FB7D7CC19}"/>
    <cellStyle name="Millares [0] 4 4 2 2 4 5" xfId="45988" xr:uid="{9F6BD203-B075-4D1E-B014-9D8A475D9FFF}"/>
    <cellStyle name="Millares [0] 4 4 2 2 5" xfId="3658" xr:uid="{A7506AE8-78CB-4BD1-9C8D-0E7B13D2CD65}"/>
    <cellStyle name="Millares [0] 4 4 2 2 5 2" xfId="11924" xr:uid="{AD51B25B-8EA6-43D7-ACBD-9E620F0FD812}"/>
    <cellStyle name="Millares [0] 4 4 2 2 5 2 2" xfId="33427" xr:uid="{28C6056C-23CF-4510-9D63-EBEEAEFA5CC7}"/>
    <cellStyle name="Millares [0] 4 4 2 2 5 3" xfId="18559" xr:uid="{B0051524-A51F-421C-A697-2C3452A76D49}"/>
    <cellStyle name="Millares [0] 4 4 2 2 5 3 2" xfId="40062" xr:uid="{4A5C131C-D64B-4BA6-B6AA-15573C5C2DA1}"/>
    <cellStyle name="Millares [0] 4 4 2 2 5 4" xfId="25164" xr:uid="{DCB4F82C-5035-4BFE-BFBE-C7A5F35687BF}"/>
    <cellStyle name="Millares [0] 4 4 2 2 5 5" xfId="46667" xr:uid="{FAC7CC32-C6A8-446C-9505-258639440502}"/>
    <cellStyle name="Millares [0] 4 4 2 2 6" xfId="5123" xr:uid="{0D9CEBAA-7700-4721-811F-D6F14B558D6A}"/>
    <cellStyle name="Millares [0] 4 4 2 2 6 2" xfId="13389" xr:uid="{D0C132ED-DBF7-47DB-BDC1-59FBEBEA923D}"/>
    <cellStyle name="Millares [0] 4 4 2 2 6 2 2" xfId="34892" xr:uid="{1D5375E9-6AAA-4519-B0C0-9F705F29C8CB}"/>
    <cellStyle name="Millares [0] 4 4 2 2 6 3" xfId="20024" xr:uid="{46CF87C5-9175-402F-BDD1-45E8B63F98F8}"/>
    <cellStyle name="Millares [0] 4 4 2 2 6 3 2" xfId="41527" xr:uid="{75AE08E9-C19E-4E66-9C78-D3239A14F8D2}"/>
    <cellStyle name="Millares [0] 4 4 2 2 6 4" xfId="26629" xr:uid="{6EBF152C-962A-4B58-8A28-8DD6260326D8}"/>
    <cellStyle name="Millares [0] 4 4 2 2 6 5" xfId="48132" xr:uid="{35A2091E-67F4-4CF5-87D4-CA3FFDB3666D}"/>
    <cellStyle name="Millares [0] 4 4 2 2 7" xfId="5797" xr:uid="{64D1CF97-EB8D-49D6-9B0C-70BF615E28B8}"/>
    <cellStyle name="Millares [0] 4 4 2 2 7 2" xfId="14063" xr:uid="{47A45E36-4F04-4771-B720-17A8EC7E4700}"/>
    <cellStyle name="Millares [0] 4 4 2 2 7 2 2" xfId="35566" xr:uid="{7A37721A-E73F-48F2-8CC9-B5F811E3B746}"/>
    <cellStyle name="Millares [0] 4 4 2 2 7 3" xfId="20698" xr:uid="{14359CF9-0407-4A1B-A4DC-318655E4C01C}"/>
    <cellStyle name="Millares [0] 4 4 2 2 7 3 2" xfId="42201" xr:uid="{7DCAB560-3149-4977-8B0A-8ADDABE29D87}"/>
    <cellStyle name="Millares [0] 4 4 2 2 7 4" xfId="27303" xr:uid="{F7583EB2-07E4-45B5-9D11-057A0FD24548}"/>
    <cellStyle name="Millares [0] 4 4 2 2 7 5" xfId="48806" xr:uid="{A44E87C3-58DA-471C-89F4-89BCD441D62D}"/>
    <cellStyle name="Millares [0] 4 4 2 2 8" xfId="7438" xr:uid="{54539AA2-62D9-4255-8D54-B547B2C85ABA}"/>
    <cellStyle name="Millares [0] 4 4 2 2 8 2" xfId="28941" xr:uid="{6FFBB7F1-5604-4B59-A4ED-7DF2B43A2CB8}"/>
    <cellStyle name="Millares [0] 4 4 2 2 9" xfId="9095" xr:uid="{2CC1F886-B01E-4297-9DD2-FC2B03EABBF2}"/>
    <cellStyle name="Millares [0] 4 4 2 2 9 2" xfId="30598" xr:uid="{052C511B-3312-49E5-9118-CE6BB546A993}"/>
    <cellStyle name="Millares [0] 4 4 2 3" xfId="1099" xr:uid="{62A157D3-AF85-45B4-BC7E-70E74E9B57BD}"/>
    <cellStyle name="Millares [0] 4 4 2 3 2" xfId="3928" xr:uid="{83F966F0-CDA0-426B-AA26-5D6872D92A4E}"/>
    <cellStyle name="Millares [0] 4 4 2 3 2 2" xfId="12194" xr:uid="{9C0865BE-DD2F-4813-AE7F-0078051464AC}"/>
    <cellStyle name="Millares [0] 4 4 2 3 2 2 2" xfId="33697" xr:uid="{2564D70B-EF12-42D8-BB06-8A0816F44B55}"/>
    <cellStyle name="Millares [0] 4 4 2 3 2 3" xfId="18829" xr:uid="{0BB3E7EB-5CC3-4861-83EB-E58F0D7F609B}"/>
    <cellStyle name="Millares [0] 4 4 2 3 2 3 2" xfId="40332" xr:uid="{0630C510-D73D-44D3-B1DC-82CA81DE2B5E}"/>
    <cellStyle name="Millares [0] 4 4 2 3 2 4" xfId="25434" xr:uid="{8BBE7419-38C3-4950-B027-170A3A4F1F16}"/>
    <cellStyle name="Millares [0] 4 4 2 3 2 5" xfId="46937" xr:uid="{EF61B89A-0D77-4C1E-93DE-DCA866D7EFF1}"/>
    <cellStyle name="Millares [0] 4 4 2 3 3" xfId="6067" xr:uid="{1B7A96AB-4FF4-4B97-A580-15EA8745214F}"/>
    <cellStyle name="Millares [0] 4 4 2 3 3 2" xfId="14333" xr:uid="{8E51B979-A239-446F-A3AC-AD0EFF2484B3}"/>
    <cellStyle name="Millares [0] 4 4 2 3 3 2 2" xfId="35836" xr:uid="{AB1DBD4B-5FA3-46C3-B350-EA8C4B1D5FCD}"/>
    <cellStyle name="Millares [0] 4 4 2 3 3 3" xfId="20968" xr:uid="{5DD793C1-C568-4D71-964B-33042042ED48}"/>
    <cellStyle name="Millares [0] 4 4 2 3 3 3 2" xfId="42471" xr:uid="{E92D46BC-7DB5-40F6-A7DF-C1023A7ECB74}"/>
    <cellStyle name="Millares [0] 4 4 2 3 3 4" xfId="27573" xr:uid="{52F0C86F-A9CA-488A-97D0-041A3CC82DEC}"/>
    <cellStyle name="Millares [0] 4 4 2 3 3 5" xfId="49076" xr:uid="{05408583-D591-457E-AB70-3463F22B9C54}"/>
    <cellStyle name="Millares [0] 4 4 2 3 4" xfId="7708" xr:uid="{103196C8-21AA-4FEA-B552-4C2B59DB1A29}"/>
    <cellStyle name="Millares [0] 4 4 2 3 4 2" xfId="29211" xr:uid="{46679214-ACFC-40DB-9818-83C4535A92E9}"/>
    <cellStyle name="Millares [0] 4 4 2 3 5" xfId="9365" xr:uid="{FD637662-19EE-4670-B331-EFE1A14A717C}"/>
    <cellStyle name="Millares [0] 4 4 2 3 5 2" xfId="30868" xr:uid="{B5C353E7-4DDD-4805-8193-E7D895E4E220}"/>
    <cellStyle name="Millares [0] 4 4 2 3 6" xfId="16000" xr:uid="{71221778-DDD3-45C7-A47F-A7B483D19FD3}"/>
    <cellStyle name="Millares [0] 4 4 2 3 6 2" xfId="37503" xr:uid="{9F37336C-5112-49B7-90FD-EFBD25D3F568}"/>
    <cellStyle name="Millares [0] 4 4 2 3 7" xfId="22605" xr:uid="{783A934C-01AF-4E8B-A5E7-7907387B6326}"/>
    <cellStyle name="Millares [0] 4 4 2 3 8" xfId="44108" xr:uid="{CD0D134B-87CF-4505-BBE4-E2E395CF0F8A}"/>
    <cellStyle name="Millares [0] 4 4 2 4" xfId="1495" xr:uid="{2E0AC170-5ED4-4C94-8F7C-6F8D3A093C15}"/>
    <cellStyle name="Millares [0] 4 4 2 4 2" xfId="4324" xr:uid="{2009547A-3ECD-4378-AC5C-9B632859870C}"/>
    <cellStyle name="Millares [0] 4 4 2 4 2 2" xfId="12590" xr:uid="{B0EEB3A5-01C4-4DF8-AC47-6F3D1E6AFA03}"/>
    <cellStyle name="Millares [0] 4 4 2 4 2 2 2" xfId="34093" xr:uid="{E02434D8-4AAE-4672-9784-9FF6F368A588}"/>
    <cellStyle name="Millares [0] 4 4 2 4 2 3" xfId="19225" xr:uid="{A0FFFE17-6B42-4A01-9131-D05D7C92E2A6}"/>
    <cellStyle name="Millares [0] 4 4 2 4 2 3 2" xfId="40728" xr:uid="{CCF2438E-DB25-4960-AC7F-D16FBA7884D1}"/>
    <cellStyle name="Millares [0] 4 4 2 4 2 4" xfId="25830" xr:uid="{C164C2BC-7287-4435-87CA-6DAEE7C18209}"/>
    <cellStyle name="Millares [0] 4 4 2 4 2 5" xfId="47333" xr:uid="{94DE57F7-D60C-4A0E-ADDD-85D8F1733AC5}"/>
    <cellStyle name="Millares [0] 4 4 2 4 3" xfId="6463" xr:uid="{E6995C17-ECB9-4D63-BC7F-428D7B38A784}"/>
    <cellStyle name="Millares [0] 4 4 2 4 3 2" xfId="14729" xr:uid="{F83F8D1C-4EA3-4CA0-A1FC-C37F79A63ECF}"/>
    <cellStyle name="Millares [0] 4 4 2 4 3 2 2" xfId="36232" xr:uid="{8FD4E912-C08F-4EAB-ACCF-C0A157C6E23C}"/>
    <cellStyle name="Millares [0] 4 4 2 4 3 3" xfId="21364" xr:uid="{71F8F11B-1D29-49BB-A540-5C2EC1127705}"/>
    <cellStyle name="Millares [0] 4 4 2 4 3 3 2" xfId="42867" xr:uid="{0ED6ECA6-E2EF-433C-86E0-5677B69BAECF}"/>
    <cellStyle name="Millares [0] 4 4 2 4 3 4" xfId="27969" xr:uid="{8ECAE885-7E02-4070-9D35-E22FE4A69E5C}"/>
    <cellStyle name="Millares [0] 4 4 2 4 3 5" xfId="49472" xr:uid="{FF52E153-CAEA-43C8-8CBE-B3EF16FEBDF7}"/>
    <cellStyle name="Millares [0] 4 4 2 4 4" xfId="8104" xr:uid="{F439DC25-0567-41BC-9FC4-169D2729358B}"/>
    <cellStyle name="Millares [0] 4 4 2 4 4 2" xfId="29607" xr:uid="{1BCE011F-5B09-462D-81DC-03BD6102D8A7}"/>
    <cellStyle name="Millares [0] 4 4 2 4 5" xfId="9761" xr:uid="{3811B980-532F-47E4-8EAD-C4F887D6F482}"/>
    <cellStyle name="Millares [0] 4 4 2 4 5 2" xfId="31264" xr:uid="{CB7723D2-0768-45D0-9630-25F524B74BCF}"/>
    <cellStyle name="Millares [0] 4 4 2 4 6" xfId="16396" xr:uid="{FF9147D7-3EBE-4B18-8DC3-B6EC1DDA1058}"/>
    <cellStyle name="Millares [0] 4 4 2 4 6 2" xfId="37899" xr:uid="{DD7C660E-9E17-4850-B467-F3F96BC0B0C6}"/>
    <cellStyle name="Millares [0] 4 4 2 4 7" xfId="23001" xr:uid="{E1487F84-92B5-4CED-ABC7-C41FF3C57B27}"/>
    <cellStyle name="Millares [0] 4 4 2 4 8" xfId="44504" xr:uid="{330D5026-00EA-4CC5-BB79-7DA00C5BDA8B}"/>
    <cellStyle name="Millares [0] 4 4 2 5" xfId="2182" xr:uid="{583D9F61-E220-411A-B73F-DEC53EFA91FB}"/>
    <cellStyle name="Millares [0] 4 4 2 5 2" xfId="10448" xr:uid="{53D7EE18-B193-493E-ADF9-9E8D1BDC0406}"/>
    <cellStyle name="Millares [0] 4 4 2 5 2 2" xfId="31951" xr:uid="{B100B6DB-5403-4CFA-B2E7-F228358FD62E}"/>
    <cellStyle name="Millares [0] 4 4 2 5 3" xfId="17083" xr:uid="{DC22B928-67AA-4492-B14B-CB8E2D6CC3E2}"/>
    <cellStyle name="Millares [0] 4 4 2 5 3 2" xfId="38586" xr:uid="{58ACECAE-2C33-4A84-BED7-818FF0D48FBC}"/>
    <cellStyle name="Millares [0] 4 4 2 5 4" xfId="23688" xr:uid="{230DFA5D-5FA1-46F4-B3EB-1EBCA8ECA2D8}"/>
    <cellStyle name="Millares [0] 4 4 2 5 5" xfId="45191" xr:uid="{16D84102-192C-4ADB-BA80-95201232CEDA}"/>
    <cellStyle name="Millares [0] 4 4 2 6" xfId="2728" xr:uid="{63DE8EEA-5DD4-4B93-8167-F2AE7912427B}"/>
    <cellStyle name="Millares [0] 4 4 2 6 2" xfId="10994" xr:uid="{527DCDF6-9621-46C7-9BC9-E1B8F20487FF}"/>
    <cellStyle name="Millares [0] 4 4 2 6 2 2" xfId="32497" xr:uid="{6D7F81E6-DB5C-4251-8A38-7ABF75DD8AD2}"/>
    <cellStyle name="Millares [0] 4 4 2 6 3" xfId="17629" xr:uid="{4144D7C5-C410-4F31-BAB5-0F3002D8FD69}"/>
    <cellStyle name="Millares [0] 4 4 2 6 3 2" xfId="39132" xr:uid="{9357224C-E90B-4E84-86C4-2D6F339044F7}"/>
    <cellStyle name="Millares [0] 4 4 2 6 4" xfId="24234" xr:uid="{308F6FFE-FB7D-4893-B4E8-F0E2A51F2C05}"/>
    <cellStyle name="Millares [0] 4 4 2 6 5" xfId="45737" xr:uid="{D95FC58C-1647-46B4-A47E-1ACA5DEA37CF}"/>
    <cellStyle name="Millares [0] 4 4 2 7" xfId="3378" xr:uid="{E8D598E2-000B-440C-B593-83E26FAD5389}"/>
    <cellStyle name="Millares [0] 4 4 2 7 2" xfId="11644" xr:uid="{CF5A10CF-C941-4EC8-BF5B-753F269B8044}"/>
    <cellStyle name="Millares [0] 4 4 2 7 2 2" xfId="33147" xr:uid="{04AEA71E-6BE6-48F1-8B5B-0017D7E13F63}"/>
    <cellStyle name="Millares [0] 4 4 2 7 3" xfId="18279" xr:uid="{3AD09EDF-EE21-4ED0-B7CE-3706CD25AA66}"/>
    <cellStyle name="Millares [0] 4 4 2 7 3 2" xfId="39782" xr:uid="{82C28913-A446-428C-9C6B-B54EB12E840A}"/>
    <cellStyle name="Millares [0] 4 4 2 7 4" xfId="24884" xr:uid="{EEDC3ECB-1EF6-4AB8-BC4F-BDB340E093AD}"/>
    <cellStyle name="Millares [0] 4 4 2 7 5" xfId="46387" xr:uid="{DC5DF4AB-7496-4F39-AC88-6781EA264B43}"/>
    <cellStyle name="Millares [0] 4 4 2 8" xfId="4872" xr:uid="{4C76569B-33DA-42FE-B437-4B404BA9ECB0}"/>
    <cellStyle name="Millares [0] 4 4 2 8 2" xfId="13138" xr:uid="{5519274B-C235-4F81-BC39-768A83685E38}"/>
    <cellStyle name="Millares [0] 4 4 2 8 2 2" xfId="34641" xr:uid="{FBE4F913-3E9D-4B84-9016-8E602AAD26A4}"/>
    <cellStyle name="Millares [0] 4 4 2 8 3" xfId="19773" xr:uid="{023C9B6B-38E7-44FA-BEA6-35DD0ED6D96E}"/>
    <cellStyle name="Millares [0] 4 4 2 8 3 2" xfId="41276" xr:uid="{5D9FAFB5-810E-43A6-9652-84E45AA6114A}"/>
    <cellStyle name="Millares [0] 4 4 2 8 4" xfId="26378" xr:uid="{E117F5FB-5B21-47E2-8E78-2225D24959A1}"/>
    <cellStyle name="Millares [0] 4 4 2 8 5" xfId="47881" xr:uid="{B1D16F1F-85BA-4B21-ACC3-2465815A24E7}"/>
    <cellStyle name="Millares [0] 4 4 2 9" xfId="5517" xr:uid="{7A5C8231-A448-4974-B10E-842B33DFD734}"/>
    <cellStyle name="Millares [0] 4 4 2 9 2" xfId="13783" xr:uid="{0447EAA4-929A-4D79-9720-F814AE4BD8DE}"/>
    <cellStyle name="Millares [0] 4 4 2 9 2 2" xfId="35286" xr:uid="{585D7A41-01B5-488D-B4DD-D4EC75462D4A}"/>
    <cellStyle name="Millares [0] 4 4 2 9 3" xfId="20418" xr:uid="{D4FAACB3-6182-4FF2-A620-63F4419248FD}"/>
    <cellStyle name="Millares [0] 4 4 2 9 3 2" xfId="41921" xr:uid="{61D7B7ED-AF88-4F9B-860A-BDDF470B2630}"/>
    <cellStyle name="Millares [0] 4 4 2 9 4" xfId="27023" xr:uid="{B7D63170-DF5C-423A-BFE3-FD03CC4BE340}"/>
    <cellStyle name="Millares [0] 4 4 2 9 5" xfId="48526" xr:uid="{ED77BA40-8E5B-427C-915E-8A2505424394}"/>
    <cellStyle name="Millares [0] 4 4 3" xfId="418" xr:uid="{2B44379B-3981-4735-826C-3CD4E4F71F52}"/>
    <cellStyle name="Millares [0] 4 4 3 10" xfId="15321" xr:uid="{5480BD6B-82CD-43E9-B49F-E03A68811D30}"/>
    <cellStyle name="Millares [0] 4 4 3 10 2" xfId="36824" xr:uid="{8DB7A722-4764-4E38-A83B-10C388B16E29}"/>
    <cellStyle name="Millares [0] 4 4 3 11" xfId="21926" xr:uid="{BAB1FA2A-5A31-4CB7-8687-0582C05A9C43}"/>
    <cellStyle name="Millares [0] 4 4 3 12" xfId="43429" xr:uid="{E395E48D-7714-4BDD-852D-0329DDE16B7B}"/>
    <cellStyle name="Millares [0] 4 4 3 2" xfId="1366" xr:uid="{0889FE75-32B8-4720-965F-BCAB8ED10937}"/>
    <cellStyle name="Millares [0] 4 4 3 2 2" xfId="4195" xr:uid="{8E1230B5-847B-42A0-8544-8952DB1602E8}"/>
    <cellStyle name="Millares [0] 4 4 3 2 2 2" xfId="12461" xr:uid="{4FDE785F-649F-46D4-9675-AA9575257FD9}"/>
    <cellStyle name="Millares [0] 4 4 3 2 2 2 2" xfId="33964" xr:uid="{A1C9335F-0D0F-4B31-BB78-0A5EAB0C4570}"/>
    <cellStyle name="Millares [0] 4 4 3 2 2 3" xfId="19096" xr:uid="{5FCEF3F9-6367-4E60-B5CC-1601555ACA82}"/>
    <cellStyle name="Millares [0] 4 4 3 2 2 3 2" xfId="40599" xr:uid="{1D20C8F3-6230-4B27-BAFF-3F408E9ECA89}"/>
    <cellStyle name="Millares [0] 4 4 3 2 2 4" xfId="25701" xr:uid="{A8A2A6A7-F8A6-4B46-BD5C-582EA4A926A7}"/>
    <cellStyle name="Millares [0] 4 4 3 2 2 5" xfId="47204" xr:uid="{C6B1E0E8-668B-4C2A-AD4A-5DDD5553D88E}"/>
    <cellStyle name="Millares [0] 4 4 3 2 3" xfId="6334" xr:uid="{AA4DA084-841E-4660-9EC6-38A1AEF5674B}"/>
    <cellStyle name="Millares [0] 4 4 3 2 3 2" xfId="14600" xr:uid="{61BCD127-12C4-4D00-8F58-079AEBAAC5B9}"/>
    <cellStyle name="Millares [0] 4 4 3 2 3 2 2" xfId="36103" xr:uid="{A7575F8B-CC9C-4A3D-BB56-5649D6FA432D}"/>
    <cellStyle name="Millares [0] 4 4 3 2 3 3" xfId="21235" xr:uid="{3203137C-6200-4847-9B28-00EEBF2C2722}"/>
    <cellStyle name="Millares [0] 4 4 3 2 3 3 2" xfId="42738" xr:uid="{A7B81282-D9FE-4924-8125-CD2D8C83825F}"/>
    <cellStyle name="Millares [0] 4 4 3 2 3 4" xfId="27840" xr:uid="{A19C5B17-4033-49F7-B666-99E689C79D65}"/>
    <cellStyle name="Millares [0] 4 4 3 2 3 5" xfId="49343" xr:uid="{70FEF697-F40C-4D06-8A96-67AD409E8BB9}"/>
    <cellStyle name="Millares [0] 4 4 3 2 4" xfId="7975" xr:uid="{B8E0C5B6-BA60-43B0-82F7-70BFFC76A0BE}"/>
    <cellStyle name="Millares [0] 4 4 3 2 4 2" xfId="29478" xr:uid="{7C012CB7-BEE8-4A0C-92FB-B74CE7BD185C}"/>
    <cellStyle name="Millares [0] 4 4 3 2 5" xfId="9632" xr:uid="{6AE0204F-50B8-4BFB-985B-C7139D4A7AFA}"/>
    <cellStyle name="Millares [0] 4 4 3 2 5 2" xfId="31135" xr:uid="{1EC2BBB9-FC5F-427D-AD6D-EC8B3843FBAE}"/>
    <cellStyle name="Millares [0] 4 4 3 2 6" xfId="16267" xr:uid="{41AE3621-45DC-4A0A-8940-E26C409495B0}"/>
    <cellStyle name="Millares [0] 4 4 3 2 6 2" xfId="37770" xr:uid="{F797DAF3-5FF6-48A3-B961-461B23191EEE}"/>
    <cellStyle name="Millares [0] 4 4 3 2 7" xfId="22872" xr:uid="{74EF4585-0B06-47E7-83E8-2039DF08D796}"/>
    <cellStyle name="Millares [0] 4 4 3 2 8" xfId="44375" xr:uid="{1BA1F1A7-B57C-4793-829D-7CC4ADAFCD5C}"/>
    <cellStyle name="Millares [0] 4 4 3 3" xfId="2053" xr:uid="{0AE25B9A-3FC9-40FF-A7A2-E055FA99AA5B}"/>
    <cellStyle name="Millares [0] 4 4 3 3 2" xfId="10319" xr:uid="{815E0095-D2AD-44A3-AFDD-B2B6DE12252B}"/>
    <cellStyle name="Millares [0] 4 4 3 3 2 2" xfId="31822" xr:uid="{6911F93E-22C6-4120-AD95-D7661C69AAFA}"/>
    <cellStyle name="Millares [0] 4 4 3 3 3" xfId="16954" xr:uid="{A6E8F40A-A32D-4FF6-8B3A-CE690E24F5AF}"/>
    <cellStyle name="Millares [0] 4 4 3 3 3 2" xfId="38457" xr:uid="{F2DCDFCC-367C-4853-BDF1-D0DBE37120C7}"/>
    <cellStyle name="Millares [0] 4 4 3 3 4" xfId="23559" xr:uid="{ED9F7834-157A-4EAC-B4D1-2ECA286BFC67}"/>
    <cellStyle name="Millares [0] 4 4 3 3 5" xfId="45062" xr:uid="{34D2BA72-7699-4822-914C-90CA73B5348C}"/>
    <cellStyle name="Millares [0] 4 4 3 4" xfId="2852" xr:uid="{FF361F35-AFE2-4F3A-B596-76E106F7500B}"/>
    <cellStyle name="Millares [0] 4 4 3 4 2" xfId="11118" xr:uid="{DA599A95-BF80-4FE5-8E64-E9AE8A851232}"/>
    <cellStyle name="Millares [0] 4 4 3 4 2 2" xfId="32621" xr:uid="{CF4F6DC9-D731-4B0F-A68C-00273CDECB65}"/>
    <cellStyle name="Millares [0] 4 4 3 4 3" xfId="17753" xr:uid="{1590F2D8-5526-48F7-A806-36F24CD30C5B}"/>
    <cellStyle name="Millares [0] 4 4 3 4 3 2" xfId="39256" xr:uid="{57327B02-15B2-4E04-8255-AC3FB45DAB6A}"/>
    <cellStyle name="Millares [0] 4 4 3 4 4" xfId="24358" xr:uid="{23FC26AC-62A6-444A-9868-5480C9098030}"/>
    <cellStyle name="Millares [0] 4 4 3 4 5" xfId="45861" xr:uid="{0208C3E7-29FE-4A7E-9C88-133BAB1C163C}"/>
    <cellStyle name="Millares [0] 4 4 3 5" xfId="3249" xr:uid="{EC892EB6-788E-493A-8696-B49DA39261C8}"/>
    <cellStyle name="Millares [0] 4 4 3 5 2" xfId="11515" xr:uid="{67F3CA7C-0A67-410C-8584-B65ADEC58F9E}"/>
    <cellStyle name="Millares [0] 4 4 3 5 2 2" xfId="33018" xr:uid="{20FAC308-7C3D-480B-A47C-80C229D7569C}"/>
    <cellStyle name="Millares [0] 4 4 3 5 3" xfId="18150" xr:uid="{0E10BAD1-1668-427E-80A1-4CFE865DCB3A}"/>
    <cellStyle name="Millares [0] 4 4 3 5 3 2" xfId="39653" xr:uid="{4C1D96EF-9CF1-432D-BB01-53616A8B3447}"/>
    <cellStyle name="Millares [0] 4 4 3 5 4" xfId="24755" xr:uid="{AF06E405-91C6-48D2-B1FC-8EE585CBAFA3}"/>
    <cellStyle name="Millares [0] 4 4 3 5 5" xfId="46258" xr:uid="{A65FA169-8DB4-4080-BA5F-EAFC7EDB5312}"/>
    <cellStyle name="Millares [0] 4 4 3 6" xfId="4996" xr:uid="{638FF9F2-9F55-409B-8D36-52A2F28AA14E}"/>
    <cellStyle name="Millares [0] 4 4 3 6 2" xfId="13262" xr:uid="{AB9166FA-B8CC-4250-891D-8045784EFC07}"/>
    <cellStyle name="Millares [0] 4 4 3 6 2 2" xfId="34765" xr:uid="{7D7E47B1-B620-4AAA-A5A0-6D009EF5FA83}"/>
    <cellStyle name="Millares [0] 4 4 3 6 3" xfId="19897" xr:uid="{360E793B-010C-42C2-8261-65A43882AE2C}"/>
    <cellStyle name="Millares [0] 4 4 3 6 3 2" xfId="41400" xr:uid="{11A14D5C-236A-4FDF-8A22-3CDA9F44DB53}"/>
    <cellStyle name="Millares [0] 4 4 3 6 4" xfId="26502" xr:uid="{B5A2BCDB-02D9-4E0E-9432-23CC51511C59}"/>
    <cellStyle name="Millares [0] 4 4 3 6 5" xfId="48005" xr:uid="{2575F9C8-DEF0-4834-A37A-24F95A1A70DF}"/>
    <cellStyle name="Millares [0] 4 4 3 7" xfId="5388" xr:uid="{78B380E3-EF60-44FC-94D3-9218ACF70E0B}"/>
    <cellStyle name="Millares [0] 4 4 3 7 2" xfId="13654" xr:uid="{320D6EEA-028E-466C-87B1-7738896D7789}"/>
    <cellStyle name="Millares [0] 4 4 3 7 2 2" xfId="35157" xr:uid="{8C4C9B44-8C45-45E9-B21D-8F9B57C78784}"/>
    <cellStyle name="Millares [0] 4 4 3 7 3" xfId="20289" xr:uid="{58E40BF5-991D-4B5E-9D3C-AC31E3D1AC98}"/>
    <cellStyle name="Millares [0] 4 4 3 7 3 2" xfId="41792" xr:uid="{AA809785-EEB4-41E3-B4DA-8C6D28942679}"/>
    <cellStyle name="Millares [0] 4 4 3 7 4" xfId="26894" xr:uid="{7A41215C-521A-453C-B4B5-79911B2F7B6D}"/>
    <cellStyle name="Millares [0] 4 4 3 7 5" xfId="48397" xr:uid="{3768A5AB-1D94-48A8-A450-04C242C6EF46}"/>
    <cellStyle name="Millares [0] 4 4 3 8" xfId="7029" xr:uid="{4F0B02CB-DC1A-4318-8FF5-373A0C72607F}"/>
    <cellStyle name="Millares [0] 4 4 3 8 2" xfId="28532" xr:uid="{1185CD11-E474-43FB-A0E1-AF2147FCC62C}"/>
    <cellStyle name="Millares [0] 4 4 3 9" xfId="8685" xr:uid="{60AF5EE9-E5E4-49E6-8178-E2F46A5D1CE2}"/>
    <cellStyle name="Millares [0] 4 4 3 9 2" xfId="30188" xr:uid="{78974D40-5A21-4C9C-84C5-DBFFFDDBE904}"/>
    <cellStyle name="Millares [0] 4 4 4" xfId="702" xr:uid="{008F141D-4374-41D0-8928-EF0EAD0A95DC}"/>
    <cellStyle name="Millares [0] 4 4 4 10" xfId="43711" xr:uid="{BC7A7871-B286-4712-9356-65726B2FE382}"/>
    <cellStyle name="Millares [0] 4 4 4 2" xfId="1648" xr:uid="{34715063-875E-4CDA-92ED-E3FB3CD85F8E}"/>
    <cellStyle name="Millares [0] 4 4 4 2 2" xfId="4477" xr:uid="{1EFBDAF0-DA5A-4E4A-A755-E098F6D53754}"/>
    <cellStyle name="Millares [0] 4 4 4 2 2 2" xfId="12743" xr:uid="{02471D0D-FE9F-444E-8800-5885D9A2052A}"/>
    <cellStyle name="Millares [0] 4 4 4 2 2 2 2" xfId="34246" xr:uid="{778C4D77-1D6D-467B-8803-3438C4CC508B}"/>
    <cellStyle name="Millares [0] 4 4 4 2 2 3" xfId="19378" xr:uid="{265B3504-DF58-40FC-BE17-EFAD13EB0E9F}"/>
    <cellStyle name="Millares [0] 4 4 4 2 2 3 2" xfId="40881" xr:uid="{1FFC691A-9795-46A8-BF21-373EA611B63C}"/>
    <cellStyle name="Millares [0] 4 4 4 2 2 4" xfId="25983" xr:uid="{4C93A3A6-5401-4D83-A9BE-ECDA3DC2CBA3}"/>
    <cellStyle name="Millares [0] 4 4 4 2 2 5" xfId="47486" xr:uid="{A2450BCA-503F-44B3-9DFA-745D7E1A8A4F}"/>
    <cellStyle name="Millares [0] 4 4 4 2 3" xfId="6616" xr:uid="{548420B2-DEBE-47AC-804D-A943AB39DD6F}"/>
    <cellStyle name="Millares [0] 4 4 4 2 3 2" xfId="14882" xr:uid="{23B1A4B4-5245-4D9E-97AE-632F4ECB2F46}"/>
    <cellStyle name="Millares [0] 4 4 4 2 3 2 2" xfId="36385" xr:uid="{FA0D8BE0-3D7F-445A-8C75-BE223A2318AA}"/>
    <cellStyle name="Millares [0] 4 4 4 2 3 3" xfId="21517" xr:uid="{DEA2C5EB-7339-43A0-A48F-543D64653457}"/>
    <cellStyle name="Millares [0] 4 4 4 2 3 3 2" xfId="43020" xr:uid="{3808BAE9-F6DF-419E-B4CB-4F450F7C2630}"/>
    <cellStyle name="Millares [0] 4 4 4 2 3 4" xfId="28122" xr:uid="{853323A0-D966-477C-B44B-19095BC3DFFE}"/>
    <cellStyle name="Millares [0] 4 4 4 2 3 5" xfId="49625" xr:uid="{992208AF-802B-4DAB-9F00-3C6C329FBF8E}"/>
    <cellStyle name="Millares [0] 4 4 4 2 4" xfId="8257" xr:uid="{78C0F4C9-FA96-4CE3-8C7D-7AB667D547D6}"/>
    <cellStyle name="Millares [0] 4 4 4 2 4 2" xfId="29760" xr:uid="{4BE6764C-EFFD-4C6D-8430-00D3DF6A85F8}"/>
    <cellStyle name="Millares [0] 4 4 4 2 5" xfId="9914" xr:uid="{E0B6B657-CDD8-471F-A1EB-49AF2031F6EC}"/>
    <cellStyle name="Millares [0] 4 4 4 2 5 2" xfId="31417" xr:uid="{287E6965-2CE2-4AD3-876F-A021CF3D7921}"/>
    <cellStyle name="Millares [0] 4 4 4 2 6" xfId="16549" xr:uid="{B0EA34BB-0B9A-45AF-A558-DE06848931FA}"/>
    <cellStyle name="Millares [0] 4 4 4 2 6 2" xfId="38052" xr:uid="{DC415431-2F94-42F9-8058-14DD8F484984}"/>
    <cellStyle name="Millares [0] 4 4 4 2 7" xfId="23154" xr:uid="{4D63CB0B-8200-46C9-9102-569671D337B7}"/>
    <cellStyle name="Millares [0] 4 4 4 2 8" xfId="44657" xr:uid="{35902DAB-BAAD-4492-AFCD-FF183D18348A}"/>
    <cellStyle name="Millares [0] 4 4 4 3" xfId="2335" xr:uid="{E30C53DC-AA4F-4D0B-8424-BC7C5E7F8AAF}"/>
    <cellStyle name="Millares [0] 4 4 4 3 2" xfId="10601" xr:uid="{629736D5-9097-43C9-92AF-22CBDE126556}"/>
    <cellStyle name="Millares [0] 4 4 4 3 2 2" xfId="32104" xr:uid="{D0E2BB6E-AF6D-4BD4-91FE-6A68E25B9B98}"/>
    <cellStyle name="Millares [0] 4 4 4 3 3" xfId="17236" xr:uid="{BD28E910-3975-443E-991C-E94EFDDABE93}"/>
    <cellStyle name="Millares [0] 4 4 4 3 3 2" xfId="38739" xr:uid="{0839E251-D5FA-490F-ADF7-DEC8E7FBD27A}"/>
    <cellStyle name="Millares [0] 4 4 4 3 4" xfId="23841" xr:uid="{73C38E41-47B6-4763-87D2-CBBDEC1621F8}"/>
    <cellStyle name="Millares [0] 4 4 4 3 5" xfId="45344" xr:uid="{4FAFAE7E-880B-46D8-B9CF-D4851B1F51DD}"/>
    <cellStyle name="Millares [0] 4 4 4 4" xfId="3531" xr:uid="{15ADCB25-B7A7-49E9-91AB-9614E57163D8}"/>
    <cellStyle name="Millares [0] 4 4 4 4 2" xfId="11797" xr:uid="{42323624-39D3-4776-8C56-B5619E56FC1F}"/>
    <cellStyle name="Millares [0] 4 4 4 4 2 2" xfId="33300" xr:uid="{B2088589-DB78-46DF-9078-D5508F016BF2}"/>
    <cellStyle name="Millares [0] 4 4 4 4 3" xfId="18432" xr:uid="{C2AF6542-C311-4B33-A0CA-CDFE96465DB6}"/>
    <cellStyle name="Millares [0] 4 4 4 4 3 2" xfId="39935" xr:uid="{DC507021-17D3-4982-8116-CC1421096543}"/>
    <cellStyle name="Millares [0] 4 4 4 4 4" xfId="25037" xr:uid="{C3B3ED6B-C091-43E1-8AAB-B877E42F0193}"/>
    <cellStyle name="Millares [0] 4 4 4 4 5" xfId="46540" xr:uid="{AF694AFD-3449-49E6-9D11-995F406FA800}"/>
    <cellStyle name="Millares [0] 4 4 4 5" xfId="5670" xr:uid="{18188785-946A-4F08-A7A1-78C7680A6762}"/>
    <cellStyle name="Millares [0] 4 4 4 5 2" xfId="13936" xr:uid="{CF3561AD-38F8-415E-B532-DF1EEC7581EC}"/>
    <cellStyle name="Millares [0] 4 4 4 5 2 2" xfId="35439" xr:uid="{AB0C01E9-D148-4F74-B7AD-AA90E3CE2A60}"/>
    <cellStyle name="Millares [0] 4 4 4 5 3" xfId="20571" xr:uid="{AF4E6437-6971-42E1-8C12-2BEA299351DD}"/>
    <cellStyle name="Millares [0] 4 4 4 5 3 2" xfId="42074" xr:uid="{E5FA1588-02F9-4784-B7D0-B5E8663C8DE1}"/>
    <cellStyle name="Millares [0] 4 4 4 5 4" xfId="27176" xr:uid="{29707BB4-09C3-41F7-B889-9EAAD70D8C3E}"/>
    <cellStyle name="Millares [0] 4 4 4 5 5" xfId="48679" xr:uid="{A70BB68E-AF38-4BA5-92B6-68289E6AEDE2}"/>
    <cellStyle name="Millares [0] 4 4 4 6" xfId="7311" xr:uid="{797B3429-B461-4A80-A334-B465667C0BDC}"/>
    <cellStyle name="Millares [0] 4 4 4 6 2" xfId="28814" xr:uid="{A7A6627A-C371-42CE-B51E-FFD59DF4D63E}"/>
    <cellStyle name="Millares [0] 4 4 4 7" xfId="8968" xr:uid="{9A2049A5-C329-497E-A6BF-1280422EDBB9}"/>
    <cellStyle name="Millares [0] 4 4 4 7 2" xfId="30471" xr:uid="{A6B984BF-A217-4E24-9283-2D4CAB8F4905}"/>
    <cellStyle name="Millares [0] 4 4 4 8" xfId="15603" xr:uid="{CCECE1B0-78B4-4455-9615-92BEC4F82C03}"/>
    <cellStyle name="Millares [0] 4 4 4 8 2" xfId="37106" xr:uid="{9AB2CBF5-09B1-461F-8425-F0113997F657}"/>
    <cellStyle name="Millares [0] 4 4 4 9" xfId="22208" xr:uid="{8AA3D968-5376-4291-A553-374E71C67F3C}"/>
    <cellStyle name="Millares [0] 4 4 5" xfId="971" xr:uid="{27185928-C34A-44E1-9B96-4047DC39DD72}"/>
    <cellStyle name="Millares [0] 4 4 5 2" xfId="3800" xr:uid="{5CB2A0AD-EAD6-4884-8465-8A6170C5C16F}"/>
    <cellStyle name="Millares [0] 4 4 5 2 2" xfId="12066" xr:uid="{5EEA74CF-CBF2-4BAA-A944-79587AA2A9A9}"/>
    <cellStyle name="Millares [0] 4 4 5 2 2 2" xfId="33569" xr:uid="{F4B216E8-A616-446D-9723-0B723C6977B2}"/>
    <cellStyle name="Millares [0] 4 4 5 2 3" xfId="18701" xr:uid="{BF8F1786-6E5B-4C24-B334-080D64AB4C5A}"/>
    <cellStyle name="Millares [0] 4 4 5 2 3 2" xfId="40204" xr:uid="{0B929354-20AC-4B7B-821E-645014BB350A}"/>
    <cellStyle name="Millares [0] 4 4 5 2 4" xfId="25306" xr:uid="{8621251F-BB8D-4D91-9FE0-83CF01450A53}"/>
    <cellStyle name="Millares [0] 4 4 5 2 5" xfId="46809" xr:uid="{D484261B-A634-4137-8752-8910CD8EA987}"/>
    <cellStyle name="Millares [0] 4 4 5 3" xfId="5939" xr:uid="{6A79EBAB-8CEE-4703-AA82-6213DC847B5C}"/>
    <cellStyle name="Millares [0] 4 4 5 3 2" xfId="14205" xr:uid="{C0F159C5-FD94-4D50-9887-1D1210F90C75}"/>
    <cellStyle name="Millares [0] 4 4 5 3 2 2" xfId="35708" xr:uid="{81FF98E3-EB18-45D4-884F-3C1F985C8533}"/>
    <cellStyle name="Millares [0] 4 4 5 3 3" xfId="20840" xr:uid="{74B9E909-647D-454A-9A74-0B856B92C3A9}"/>
    <cellStyle name="Millares [0] 4 4 5 3 3 2" xfId="42343" xr:uid="{0A1BF54E-646D-4D57-9252-43907C50F261}"/>
    <cellStyle name="Millares [0] 4 4 5 3 4" xfId="27445" xr:uid="{7440EFA2-3AB9-4091-9F23-2F66AB95334B}"/>
    <cellStyle name="Millares [0] 4 4 5 3 5" xfId="48948" xr:uid="{0FFD0D84-7873-44C8-B7A7-B2E81232D4EB}"/>
    <cellStyle name="Millares [0] 4 4 5 4" xfId="7580" xr:uid="{474C0BBD-5427-461F-ABDA-789B84DE230E}"/>
    <cellStyle name="Millares [0] 4 4 5 4 2" xfId="29083" xr:uid="{D9D97E74-17A9-42F0-A6CB-E235DA0302AF}"/>
    <cellStyle name="Millares [0] 4 4 5 5" xfId="9237" xr:uid="{4BEF4880-B3BB-4BBF-B9D0-A82FB679AF55}"/>
    <cellStyle name="Millares [0] 4 4 5 5 2" xfId="30740" xr:uid="{6C398955-BC1D-4802-A737-3F53A8B0B4BD}"/>
    <cellStyle name="Millares [0] 4 4 5 6" xfId="15872" xr:uid="{761F785B-14AD-44B6-AE8D-D9A7EED58BA7}"/>
    <cellStyle name="Millares [0] 4 4 5 6 2" xfId="37375" xr:uid="{B182FBA5-153E-4303-AF87-347AE3564D2E}"/>
    <cellStyle name="Millares [0] 4 4 5 7" xfId="22477" xr:uid="{478C7C96-3DCF-43AF-9170-3D3D00C70CB2}"/>
    <cellStyle name="Millares [0] 4 4 5 8" xfId="43980" xr:uid="{81C2365E-7609-4EEF-8B29-1D2C8F4F0285}"/>
    <cellStyle name="Millares [0] 4 4 6" xfId="1231" xr:uid="{A703BE38-3A0F-4578-A5A4-3FCC036CF59D}"/>
    <cellStyle name="Millares [0] 4 4 6 2" xfId="4060" xr:uid="{782F45F1-343C-4E72-9C0E-71FA91A01853}"/>
    <cellStyle name="Millares [0] 4 4 6 2 2" xfId="12326" xr:uid="{B5AB7157-49E5-434E-B5AA-BA308F6C925E}"/>
    <cellStyle name="Millares [0] 4 4 6 2 2 2" xfId="33829" xr:uid="{E820D2F0-7ECC-46BF-AE6B-70F5E0F1C611}"/>
    <cellStyle name="Millares [0] 4 4 6 2 3" xfId="18961" xr:uid="{4455DA2B-C3B2-4602-B71D-1908C23B4DC7}"/>
    <cellStyle name="Millares [0] 4 4 6 2 3 2" xfId="40464" xr:uid="{C63EAB79-89F7-49D3-93D1-36ED1CD0BFC3}"/>
    <cellStyle name="Millares [0] 4 4 6 2 4" xfId="25566" xr:uid="{BAABA8FF-7DD4-4512-A3F1-F2FF80DD2099}"/>
    <cellStyle name="Millares [0] 4 4 6 2 5" xfId="47069" xr:uid="{F92094A1-A836-446B-8900-CC8593B65B3B}"/>
    <cellStyle name="Millares [0] 4 4 6 3" xfId="6199" xr:uid="{22E41E58-CD9E-49EF-80CA-70E5BC0FAD9F}"/>
    <cellStyle name="Millares [0] 4 4 6 3 2" xfId="14465" xr:uid="{924E2642-196C-4DE1-BA6D-A1C714AB029E}"/>
    <cellStyle name="Millares [0] 4 4 6 3 2 2" xfId="35968" xr:uid="{278C1FCA-C2AE-4BB7-85A9-A88C54362686}"/>
    <cellStyle name="Millares [0] 4 4 6 3 3" xfId="21100" xr:uid="{20140277-798B-418A-98E9-66B02F839FF0}"/>
    <cellStyle name="Millares [0] 4 4 6 3 3 2" xfId="42603" xr:uid="{42BDCC75-7370-4AAA-A7CF-691089160AA6}"/>
    <cellStyle name="Millares [0] 4 4 6 3 4" xfId="27705" xr:uid="{B343F4E2-D27C-4920-9BE8-94747A8EB8CA}"/>
    <cellStyle name="Millares [0] 4 4 6 3 5" xfId="49208" xr:uid="{B8CBFAC5-6C6E-46AC-989C-249CE79F42DB}"/>
    <cellStyle name="Millares [0] 4 4 6 4" xfId="7840" xr:uid="{AC1ADF75-7370-4AB8-9582-33B1691A09BF}"/>
    <cellStyle name="Millares [0] 4 4 6 4 2" xfId="29343" xr:uid="{7E3D5C59-CD9D-4AAF-B49F-2A00C97AE1F8}"/>
    <cellStyle name="Millares [0] 4 4 6 5" xfId="9497" xr:uid="{F6110F96-3B47-47EC-9EDE-36E2D4EF6845}"/>
    <cellStyle name="Millares [0] 4 4 6 5 2" xfId="31000" xr:uid="{173BBF76-0D3D-482F-9F80-25292C9BE00E}"/>
    <cellStyle name="Millares [0] 4 4 6 6" xfId="16132" xr:uid="{5145441E-4A44-4EF2-A75B-B2271E843560}"/>
    <cellStyle name="Millares [0] 4 4 6 6 2" xfId="37635" xr:uid="{3E497126-5620-40B1-A46E-982CB2500771}"/>
    <cellStyle name="Millares [0] 4 4 6 7" xfId="22737" xr:uid="{949F828A-D5A6-4C78-83A8-938EADBCF707}"/>
    <cellStyle name="Millares [0] 4 4 6 8" xfId="44240" xr:uid="{7AAC2662-7D6E-4AA0-8813-9DD25B2BC989}"/>
    <cellStyle name="Millares [0] 4 4 7" xfId="1919" xr:uid="{5E1F6D9F-0270-43B6-B158-203D5241F293}"/>
    <cellStyle name="Millares [0] 4 4 7 2" xfId="10185" xr:uid="{315B06A4-19BB-4BBC-9B6B-49923FABB8C5}"/>
    <cellStyle name="Millares [0] 4 4 7 2 2" xfId="31688" xr:uid="{4C58C2E0-A859-4DC8-9423-13E0FCFCA989}"/>
    <cellStyle name="Millares [0] 4 4 7 3" xfId="16820" xr:uid="{0330FC53-8600-4C64-883C-9A629AD316F7}"/>
    <cellStyle name="Millares [0] 4 4 7 3 2" xfId="38323" xr:uid="{8AFD926C-8ED4-4565-A3DA-998000B76C40}"/>
    <cellStyle name="Millares [0] 4 4 7 4" xfId="23425" xr:uid="{061192E7-A822-49A1-969C-32978C399393}"/>
    <cellStyle name="Millares [0] 4 4 7 5" xfId="44928" xr:uid="{6B77B8E9-4202-476B-9165-FD1EB2816FF9}"/>
    <cellStyle name="Millares [0] 4 4 8" xfId="2604" xr:uid="{972FB873-F011-40E6-B1A5-D57E1EF78188}"/>
    <cellStyle name="Millares [0] 4 4 8 2" xfId="10870" xr:uid="{21CA22C5-963A-4328-9B28-6ED905E49B35}"/>
    <cellStyle name="Millares [0] 4 4 8 2 2" xfId="32373" xr:uid="{35EB90D0-DBB9-4084-AB5E-679B0C08AA34}"/>
    <cellStyle name="Millares [0] 4 4 8 3" xfId="17505" xr:uid="{DE11902A-5562-4201-A0ED-53CC89A26AF2}"/>
    <cellStyle name="Millares [0] 4 4 8 3 2" xfId="39008" xr:uid="{CF69E372-18A0-4230-A557-C679C8E157D3}"/>
    <cellStyle name="Millares [0] 4 4 8 4" xfId="24110" xr:uid="{51280E6E-847B-4645-B274-0B955D7FA3DE}"/>
    <cellStyle name="Millares [0] 4 4 8 5" xfId="45613" xr:uid="{1DC262CA-A8B7-4F75-896E-14FF4A18D898}"/>
    <cellStyle name="Millares [0] 4 4 9" xfId="3115" xr:uid="{854C8C6C-91EE-4C9C-B0D0-FFBA592637A4}"/>
    <cellStyle name="Millares [0] 4 4 9 2" xfId="11381" xr:uid="{DB9BE055-9679-4CC2-B971-1815A4A4A411}"/>
    <cellStyle name="Millares [0] 4 4 9 2 2" xfId="32884" xr:uid="{95534E33-0B5D-4D7C-B92B-FB492753C98B}"/>
    <cellStyle name="Millares [0] 4 4 9 3" xfId="18016" xr:uid="{00921BDD-61B8-4B95-A1AD-7F9F4F2B6B0D}"/>
    <cellStyle name="Millares [0] 4 4 9 3 2" xfId="39519" xr:uid="{2D104AB0-087C-4E9F-B5F4-2045709AC0FF}"/>
    <cellStyle name="Millares [0] 4 4 9 4" xfId="24621" xr:uid="{555109AF-CAAA-4B70-A8F9-D5114E4A804E}"/>
    <cellStyle name="Millares [0] 4 4 9 5" xfId="46124" xr:uid="{BB260E0A-136B-4560-90DA-EA248B332FAB}"/>
    <cellStyle name="Millares [0] 4 5" xfId="455" xr:uid="{1D0E63F2-9FAE-43AD-BD6A-F09E74BBD486}"/>
    <cellStyle name="Millares [0] 4 5 10" xfId="7066" xr:uid="{ABD5F5C9-943A-4C89-9058-1B681CC761AD}"/>
    <cellStyle name="Millares [0] 4 5 10 2" xfId="28569" xr:uid="{538389BD-DA18-4010-B53A-3E3C5178620C}"/>
    <cellStyle name="Millares [0] 4 5 11" xfId="8722" xr:uid="{7F91249F-1F0F-49EC-A8F9-00600417B6C5}"/>
    <cellStyle name="Millares [0] 4 5 11 2" xfId="30225" xr:uid="{5B88620D-E89D-4A53-8AFB-760F6051C7AE}"/>
    <cellStyle name="Millares [0] 4 5 12" xfId="15358" xr:uid="{EEA0260E-DCA1-4BC1-8F73-7117936A7A46}"/>
    <cellStyle name="Millares [0] 4 5 12 2" xfId="36861" xr:uid="{DDC0EA59-4B31-41EC-8FCE-32AD72186BAA}"/>
    <cellStyle name="Millares [0] 4 5 13" xfId="21963" xr:uid="{C9486DE6-8C6C-4966-9319-64EEE10961B2}"/>
    <cellStyle name="Millares [0] 4 5 14" xfId="43466" xr:uid="{23C0F4C6-0A32-49D7-85BF-26CAEF070892}"/>
    <cellStyle name="Millares [0] 4 5 2" xfId="737" xr:uid="{706AC25D-87FF-464A-85B0-83043C560915}"/>
    <cellStyle name="Millares [0] 4 5 2 10" xfId="15638" xr:uid="{3B7F3C23-1612-49F4-AD34-A8C76A1B5FD2}"/>
    <cellStyle name="Millares [0] 4 5 2 10 2" xfId="37141" xr:uid="{CE3FF29E-DCDC-434C-9F1A-3DF7DDA3EFF6}"/>
    <cellStyle name="Millares [0] 4 5 2 11" xfId="22243" xr:uid="{05175447-8BDA-4372-9284-367D2EA64589}"/>
    <cellStyle name="Millares [0] 4 5 2 12" xfId="43746" xr:uid="{6B29CA9B-3C09-4C41-97EC-7DA23E7B97D5}"/>
    <cellStyle name="Millares [0] 4 5 2 2" xfId="1683" xr:uid="{5525350A-E4D7-4EAD-A525-DAB9A0202BEB}"/>
    <cellStyle name="Millares [0] 4 5 2 2 2" xfId="4512" xr:uid="{AE106608-5582-4D20-8BA9-2B7689DD2BA9}"/>
    <cellStyle name="Millares [0] 4 5 2 2 2 2" xfId="12778" xr:uid="{D51FDE6E-579D-4D30-A31E-C28E41751922}"/>
    <cellStyle name="Millares [0] 4 5 2 2 2 2 2" xfId="34281" xr:uid="{DF00BFC9-8160-4026-B9B1-A1CDFE617071}"/>
    <cellStyle name="Millares [0] 4 5 2 2 2 3" xfId="19413" xr:uid="{01C7BCB2-A1CD-4670-A3CF-D80069ABC8C7}"/>
    <cellStyle name="Millares [0] 4 5 2 2 2 3 2" xfId="40916" xr:uid="{76C02F97-3955-4168-85EB-FDE4C7E56CE9}"/>
    <cellStyle name="Millares [0] 4 5 2 2 2 4" xfId="26018" xr:uid="{08EEC860-590D-4430-B3AB-E25ABE176989}"/>
    <cellStyle name="Millares [0] 4 5 2 2 2 5" xfId="47521" xr:uid="{2A75928D-22AB-4836-B3F0-8EF800859F23}"/>
    <cellStyle name="Millares [0] 4 5 2 2 3" xfId="6651" xr:uid="{479595BD-78D3-4AD8-9859-12B44890CAEB}"/>
    <cellStyle name="Millares [0] 4 5 2 2 3 2" xfId="14917" xr:uid="{DC59AFCB-363B-4569-8A57-B8CDB44048F1}"/>
    <cellStyle name="Millares [0] 4 5 2 2 3 2 2" xfId="36420" xr:uid="{8C272AAB-B654-4FC0-8464-042AD5E6F2E3}"/>
    <cellStyle name="Millares [0] 4 5 2 2 3 3" xfId="21552" xr:uid="{2ED01568-BEBC-45B3-8830-EE0A63C60F95}"/>
    <cellStyle name="Millares [0] 4 5 2 2 3 3 2" xfId="43055" xr:uid="{28EAB562-4F0C-4ED2-92FA-E94E42B6D040}"/>
    <cellStyle name="Millares [0] 4 5 2 2 3 4" xfId="28157" xr:uid="{9FFE2030-8B4B-4EF3-97A2-40848CBF86CB}"/>
    <cellStyle name="Millares [0] 4 5 2 2 3 5" xfId="49660" xr:uid="{3B3849A8-C7F9-4074-BEEC-26BBF1B2A9D3}"/>
    <cellStyle name="Millares [0] 4 5 2 2 4" xfId="8292" xr:uid="{0FDD280C-A6BA-4B19-99D8-7E954D3DD4C1}"/>
    <cellStyle name="Millares [0] 4 5 2 2 4 2" xfId="29795" xr:uid="{A780E8B3-1A87-438F-8137-E8966A5B5774}"/>
    <cellStyle name="Millares [0] 4 5 2 2 5" xfId="9949" xr:uid="{40EFDCAA-436A-4CEF-9789-0BF60D2AB40E}"/>
    <cellStyle name="Millares [0] 4 5 2 2 5 2" xfId="31452" xr:uid="{9CED0F13-9981-449C-90BF-88D5E00949EA}"/>
    <cellStyle name="Millares [0] 4 5 2 2 6" xfId="16584" xr:uid="{A308B096-D068-4164-9B3D-B58E0D2D0020}"/>
    <cellStyle name="Millares [0] 4 5 2 2 6 2" xfId="38087" xr:uid="{F006AC7C-9B67-468E-9797-EBA1561C3DE6}"/>
    <cellStyle name="Millares [0] 4 5 2 2 7" xfId="23189" xr:uid="{0907BC05-7669-4793-99DB-E17482A5D5D9}"/>
    <cellStyle name="Millares [0] 4 5 2 2 8" xfId="44692" xr:uid="{128825FA-A1B2-415E-86BF-FEF6B903E625}"/>
    <cellStyle name="Millares [0] 4 5 2 3" xfId="2370" xr:uid="{FBC700E4-76F2-46A2-A09D-1F6489B9882E}"/>
    <cellStyle name="Millares [0] 4 5 2 3 2" xfId="10636" xr:uid="{C3B958E0-E9FC-4A72-92B1-314B4C9B6B56}"/>
    <cellStyle name="Millares [0] 4 5 2 3 2 2" xfId="32139" xr:uid="{C97AA0FF-B51B-4C91-8757-B1F00AF56582}"/>
    <cellStyle name="Millares [0] 4 5 2 3 3" xfId="17271" xr:uid="{82EA3995-F178-4358-845E-BA6B53ADECED}"/>
    <cellStyle name="Millares [0] 4 5 2 3 3 2" xfId="38774" xr:uid="{C0D97DBC-9938-40BD-A630-166C119BBF07}"/>
    <cellStyle name="Millares [0] 4 5 2 3 4" xfId="23876" xr:uid="{4BDAE585-5F64-4BF6-9D22-05EC5FB98DB7}"/>
    <cellStyle name="Millares [0] 4 5 2 3 5" xfId="45379" xr:uid="{01F431EE-07B0-44AB-A646-C427A0696E91}"/>
    <cellStyle name="Millares [0] 4 5 2 4" xfId="2887" xr:uid="{4650BA46-51C6-462B-91FD-3AA4543CA31A}"/>
    <cellStyle name="Millares [0] 4 5 2 4 2" xfId="11153" xr:uid="{1602CE42-0F16-4AA4-862C-1256D8D1128C}"/>
    <cellStyle name="Millares [0] 4 5 2 4 2 2" xfId="32656" xr:uid="{ED28EC00-3B31-4572-A165-68FC38FE6A7E}"/>
    <cellStyle name="Millares [0] 4 5 2 4 3" xfId="17788" xr:uid="{1854F593-4986-4FFA-A093-B5F6E7CFFA7B}"/>
    <cellStyle name="Millares [0] 4 5 2 4 3 2" xfId="39291" xr:uid="{D5339890-CFF1-462B-8FCD-916DCC9C3788}"/>
    <cellStyle name="Millares [0] 4 5 2 4 4" xfId="24393" xr:uid="{999A54FB-9ABA-4533-AE25-0499996BB3A1}"/>
    <cellStyle name="Millares [0] 4 5 2 4 5" xfId="45896" xr:uid="{505BB633-5EBA-4829-B597-15A9CD7C0BE5}"/>
    <cellStyle name="Millares [0] 4 5 2 5" xfId="3566" xr:uid="{9639CA65-A36A-4523-9EFF-FB830EA7520B}"/>
    <cellStyle name="Millares [0] 4 5 2 5 2" xfId="11832" xr:uid="{23DC8D9F-6282-49BC-A1F3-7ED9A73E7EF5}"/>
    <cellStyle name="Millares [0] 4 5 2 5 2 2" xfId="33335" xr:uid="{03CC1F71-481E-481D-92C8-135CD345562D}"/>
    <cellStyle name="Millares [0] 4 5 2 5 3" xfId="18467" xr:uid="{4F3BEC84-4516-4B95-A252-01820E26285A}"/>
    <cellStyle name="Millares [0] 4 5 2 5 3 2" xfId="39970" xr:uid="{C650DF19-99E1-49ED-AF40-F8DAC6942C96}"/>
    <cellStyle name="Millares [0] 4 5 2 5 4" xfId="25072" xr:uid="{B37480C1-65D1-4043-9EFA-C55BC858B415}"/>
    <cellStyle name="Millares [0] 4 5 2 5 5" xfId="46575" xr:uid="{79D4DC3E-F2DE-4C08-8B8B-9394382EF95F}"/>
    <cellStyle name="Millares [0] 4 5 2 6" xfId="5031" xr:uid="{C7001B6E-D6C4-4ECE-8FAA-0352D331ED68}"/>
    <cellStyle name="Millares [0] 4 5 2 6 2" xfId="13297" xr:uid="{3D8305D7-5E08-46EC-B02D-B7A439E716F9}"/>
    <cellStyle name="Millares [0] 4 5 2 6 2 2" xfId="34800" xr:uid="{FE5BED92-D1A6-4C63-97BA-302988741AE9}"/>
    <cellStyle name="Millares [0] 4 5 2 6 3" xfId="19932" xr:uid="{13C60431-729A-4BB7-9497-5A43E236C9AA}"/>
    <cellStyle name="Millares [0] 4 5 2 6 3 2" xfId="41435" xr:uid="{DE9C5952-7896-46FB-BC3D-89C3D859CF1E}"/>
    <cellStyle name="Millares [0] 4 5 2 6 4" xfId="26537" xr:uid="{20140D9A-3FCD-4AAE-9EF7-0A502FCD3588}"/>
    <cellStyle name="Millares [0] 4 5 2 6 5" xfId="48040" xr:uid="{E90DB58F-E317-4848-B5BF-4711B6D775EE}"/>
    <cellStyle name="Millares [0] 4 5 2 7" xfId="5705" xr:uid="{870A323C-53B3-4089-ACCE-8C4BCC6BC269}"/>
    <cellStyle name="Millares [0] 4 5 2 7 2" xfId="13971" xr:uid="{D4067B4E-8C0D-43E8-B0BE-D0893E6C9104}"/>
    <cellStyle name="Millares [0] 4 5 2 7 2 2" xfId="35474" xr:uid="{3A5D3B4D-3F7B-457E-8145-0B984467B3A2}"/>
    <cellStyle name="Millares [0] 4 5 2 7 3" xfId="20606" xr:uid="{2405A268-3C54-43BB-B594-2E34E541C6B6}"/>
    <cellStyle name="Millares [0] 4 5 2 7 3 2" xfId="42109" xr:uid="{16D8A4CA-7DF0-4ACA-9D46-0528D91C4011}"/>
    <cellStyle name="Millares [0] 4 5 2 7 4" xfId="27211" xr:uid="{563622DB-CC3F-484A-83E4-4258F7A84CF2}"/>
    <cellStyle name="Millares [0] 4 5 2 7 5" xfId="48714" xr:uid="{C5AF1E48-B98E-4F59-B24E-984208FAD4FA}"/>
    <cellStyle name="Millares [0] 4 5 2 8" xfId="7346" xr:uid="{6E5A769B-8097-47D1-A57C-A6B9A7C08E4C}"/>
    <cellStyle name="Millares [0] 4 5 2 8 2" xfId="28849" xr:uid="{AED10077-1104-4B10-A464-7B71933BA66F}"/>
    <cellStyle name="Millares [0] 4 5 2 9" xfId="9003" xr:uid="{EB6CCC76-5187-4E2C-8CE6-F07081B9D37B}"/>
    <cellStyle name="Millares [0] 4 5 2 9 2" xfId="30506" xr:uid="{08F040B2-B04A-454A-BF4E-6A4382D78CEB}"/>
    <cellStyle name="Millares [0] 4 5 3" xfId="1007" xr:uid="{35B67694-8DBE-4A3B-9A6A-B3513B3ABD62}"/>
    <cellStyle name="Millares [0] 4 5 3 2" xfId="3836" xr:uid="{1C899132-A461-4E3D-B828-6C1565176944}"/>
    <cellStyle name="Millares [0] 4 5 3 2 2" xfId="12102" xr:uid="{464D8B73-FA41-421C-AE6B-1815AB2DDD67}"/>
    <cellStyle name="Millares [0] 4 5 3 2 2 2" xfId="33605" xr:uid="{367CCB10-2BE1-4F00-AD76-058DD8FCC90C}"/>
    <cellStyle name="Millares [0] 4 5 3 2 3" xfId="18737" xr:uid="{4530769B-A530-4FF7-90A6-4A2F450FE5F9}"/>
    <cellStyle name="Millares [0] 4 5 3 2 3 2" xfId="40240" xr:uid="{D0A2A159-80C8-4039-850B-C333A0179B08}"/>
    <cellStyle name="Millares [0] 4 5 3 2 4" xfId="25342" xr:uid="{A4F43FC1-5A43-474A-9127-C581F0ABFA15}"/>
    <cellStyle name="Millares [0] 4 5 3 2 5" xfId="46845" xr:uid="{861E1375-6C22-454F-A958-9BD392884280}"/>
    <cellStyle name="Millares [0] 4 5 3 3" xfId="5975" xr:uid="{A794895D-E40D-446B-A272-50FCCE67E9A1}"/>
    <cellStyle name="Millares [0] 4 5 3 3 2" xfId="14241" xr:uid="{C663B15A-DE64-433B-B690-240CE2587460}"/>
    <cellStyle name="Millares [0] 4 5 3 3 2 2" xfId="35744" xr:uid="{25CE32D4-F223-477C-A729-AD489339ADFD}"/>
    <cellStyle name="Millares [0] 4 5 3 3 3" xfId="20876" xr:uid="{ED984F02-46FE-4DAC-B6BF-1A0E585573BD}"/>
    <cellStyle name="Millares [0] 4 5 3 3 3 2" xfId="42379" xr:uid="{4247427D-1920-4D3E-9244-AD89FF39C5E5}"/>
    <cellStyle name="Millares [0] 4 5 3 3 4" xfId="27481" xr:uid="{DC28BAE3-3EE3-4635-A1B5-55647B2DC801}"/>
    <cellStyle name="Millares [0] 4 5 3 3 5" xfId="48984" xr:uid="{9C64100A-2FC2-4C76-BD72-88B47AC01A15}"/>
    <cellStyle name="Millares [0] 4 5 3 4" xfId="7616" xr:uid="{0C2D5F91-C2A0-4776-82BA-8E09CE548236}"/>
    <cellStyle name="Millares [0] 4 5 3 4 2" xfId="29119" xr:uid="{092F64E9-B8EA-415B-9C61-3C595C48BEB5}"/>
    <cellStyle name="Millares [0] 4 5 3 5" xfId="9273" xr:uid="{AACDDF91-3560-4E88-9459-0AD9E76DFD25}"/>
    <cellStyle name="Millares [0] 4 5 3 5 2" xfId="30776" xr:uid="{A315E58C-1E1D-4B96-BCAC-4F22EC8DF266}"/>
    <cellStyle name="Millares [0] 4 5 3 6" xfId="15908" xr:uid="{D658AE5E-0181-4115-8D73-67858D5E4179}"/>
    <cellStyle name="Millares [0] 4 5 3 6 2" xfId="37411" xr:uid="{345FEA96-0566-4407-9B53-073F6C8EE834}"/>
    <cellStyle name="Millares [0] 4 5 3 7" xfId="22513" xr:uid="{43414A21-4138-4FC0-80A7-8896C072FAF2}"/>
    <cellStyle name="Millares [0] 4 5 3 8" xfId="44016" xr:uid="{3BCCA9A0-1455-4C94-80D7-1E7E611A7448}"/>
    <cellStyle name="Millares [0] 4 5 4" xfId="1403" xr:uid="{5BFD9EA4-B2F5-4B8A-A6BC-1F7374216CBA}"/>
    <cellStyle name="Millares [0] 4 5 4 2" xfId="4232" xr:uid="{9E4762FA-A6A3-4BE7-8300-7B10F4A2AFBF}"/>
    <cellStyle name="Millares [0] 4 5 4 2 2" xfId="12498" xr:uid="{9E396215-4644-4657-A65A-C1DB3992EB95}"/>
    <cellStyle name="Millares [0] 4 5 4 2 2 2" xfId="34001" xr:uid="{AA5E5E4F-F0E2-45DE-AD1E-30CE6BBFF799}"/>
    <cellStyle name="Millares [0] 4 5 4 2 3" xfId="19133" xr:uid="{F935A219-4FBA-4FAE-939E-B84BA343C8E3}"/>
    <cellStyle name="Millares [0] 4 5 4 2 3 2" xfId="40636" xr:uid="{4C673BD0-9FDA-4F1D-8905-7A03EB7FFF97}"/>
    <cellStyle name="Millares [0] 4 5 4 2 4" xfId="25738" xr:uid="{5F6438CE-8AA9-4B61-822A-987532C90610}"/>
    <cellStyle name="Millares [0] 4 5 4 2 5" xfId="47241" xr:uid="{BE18B345-4B22-44C7-8EE2-B55B4933451D}"/>
    <cellStyle name="Millares [0] 4 5 4 3" xfId="6371" xr:uid="{9E762546-8C1A-4B2B-9D59-C28EDC20A3A2}"/>
    <cellStyle name="Millares [0] 4 5 4 3 2" xfId="14637" xr:uid="{C4CC3BA1-5632-49B7-A9E0-C15252D4E553}"/>
    <cellStyle name="Millares [0] 4 5 4 3 2 2" xfId="36140" xr:uid="{3F04912D-F13A-40DC-8E6B-3517989183D0}"/>
    <cellStyle name="Millares [0] 4 5 4 3 3" xfId="21272" xr:uid="{614F1080-812D-4446-85BF-88E57E21B08B}"/>
    <cellStyle name="Millares [0] 4 5 4 3 3 2" xfId="42775" xr:uid="{13F6CC38-224C-4DC2-BBD0-6E1AB63E9E67}"/>
    <cellStyle name="Millares [0] 4 5 4 3 4" xfId="27877" xr:uid="{D3263518-51F3-4B85-B5B6-452B05619199}"/>
    <cellStyle name="Millares [0] 4 5 4 3 5" xfId="49380" xr:uid="{F9407DE4-2D15-42A2-B2D1-D92CD8BB4B90}"/>
    <cellStyle name="Millares [0] 4 5 4 4" xfId="8012" xr:uid="{71CE57F8-7FF2-4657-A2D8-0C2A81725C83}"/>
    <cellStyle name="Millares [0] 4 5 4 4 2" xfId="29515" xr:uid="{47C0FF8C-EF27-42AB-858C-AC5E3C5DA237}"/>
    <cellStyle name="Millares [0] 4 5 4 5" xfId="9669" xr:uid="{07DE27B7-CEBC-49FE-A393-CFFCE81A8461}"/>
    <cellStyle name="Millares [0] 4 5 4 5 2" xfId="31172" xr:uid="{D69C0B75-DD32-42C8-B2C0-416C12509987}"/>
    <cellStyle name="Millares [0] 4 5 4 6" xfId="16304" xr:uid="{D625C5B7-932E-47BC-87BF-E16B7790A563}"/>
    <cellStyle name="Millares [0] 4 5 4 6 2" xfId="37807" xr:uid="{3B522BEF-F0BD-4F68-A28B-FBC7298F4237}"/>
    <cellStyle name="Millares [0] 4 5 4 7" xfId="22909" xr:uid="{655322EB-D684-40B7-83D9-0181F6DC0FBE}"/>
    <cellStyle name="Millares [0] 4 5 4 8" xfId="44412" xr:uid="{75E21A7A-C0E0-4CB6-84CC-8B5A2E407988}"/>
    <cellStyle name="Millares [0] 4 5 5" xfId="2090" xr:uid="{7CC35A72-3A12-4B08-A9EA-AF350E68F55D}"/>
    <cellStyle name="Millares [0] 4 5 5 2" xfId="10356" xr:uid="{6F16FEF3-7537-4BC7-881E-D0A290B708F3}"/>
    <cellStyle name="Millares [0] 4 5 5 2 2" xfId="31859" xr:uid="{F8DE0A80-FDBF-41C1-AC95-487A7CA19629}"/>
    <cellStyle name="Millares [0] 4 5 5 3" xfId="16991" xr:uid="{A7F0F89F-4F02-461C-BA18-AA9D5538BFA4}"/>
    <cellStyle name="Millares [0] 4 5 5 3 2" xfId="38494" xr:uid="{BDD9C174-F4B3-420B-B205-3A5A4E3E6A02}"/>
    <cellStyle name="Millares [0] 4 5 5 4" xfId="23596" xr:uid="{DFC486E7-18F7-4E28-83D3-90C40C7C27DF}"/>
    <cellStyle name="Millares [0] 4 5 5 5" xfId="45099" xr:uid="{BB6F00F3-1F9F-4CD1-A178-D6FEEE2427D3}"/>
    <cellStyle name="Millares [0] 4 5 6" xfId="2638" xr:uid="{895E7420-FC5C-4392-ADCA-91D56ACBEAEC}"/>
    <cellStyle name="Millares [0] 4 5 6 2" xfId="10904" xr:uid="{0D39E403-9777-4073-808C-5BC742E3699C}"/>
    <cellStyle name="Millares [0] 4 5 6 2 2" xfId="32407" xr:uid="{279711D2-2D9F-4FD2-9BE3-9D47599D7D9B}"/>
    <cellStyle name="Millares [0] 4 5 6 3" xfId="17539" xr:uid="{882D9888-E026-4268-985F-8AAE80CCA0AA}"/>
    <cellStyle name="Millares [0] 4 5 6 3 2" xfId="39042" xr:uid="{B0E3D75B-6A9A-40C6-8BBC-F7F7E27BB884}"/>
    <cellStyle name="Millares [0] 4 5 6 4" xfId="24144" xr:uid="{018E8608-51E5-43F0-A353-5671136D9A44}"/>
    <cellStyle name="Millares [0] 4 5 6 5" xfId="45647" xr:uid="{93C751CC-B422-41F8-BDC6-4E3BBDE12B1E}"/>
    <cellStyle name="Millares [0] 4 5 7" xfId="3286" xr:uid="{7100636F-FC96-42ED-9F5B-EABDDB13153C}"/>
    <cellStyle name="Millares [0] 4 5 7 2" xfId="11552" xr:uid="{33377F20-C6A2-4C66-8011-0423D5A6AA50}"/>
    <cellStyle name="Millares [0] 4 5 7 2 2" xfId="33055" xr:uid="{13C5E3D2-2075-4C3E-8D48-0B678963714B}"/>
    <cellStyle name="Millares [0] 4 5 7 3" xfId="18187" xr:uid="{25B2D374-B247-482D-BB86-F4070BCB060C}"/>
    <cellStyle name="Millares [0] 4 5 7 3 2" xfId="39690" xr:uid="{9FD90D56-60CC-4B1D-BF6B-D6C4416D0CAF}"/>
    <cellStyle name="Millares [0] 4 5 7 4" xfId="24792" xr:uid="{919B6499-6317-4201-9BCD-DFFF652E716A}"/>
    <cellStyle name="Millares [0] 4 5 7 5" xfId="46295" xr:uid="{2EABD53C-7A59-48F3-8811-A276E564E6A2}"/>
    <cellStyle name="Millares [0] 4 5 8" xfId="4782" xr:uid="{62B0BCE4-B5F6-486D-B339-EAA6268204DB}"/>
    <cellStyle name="Millares [0] 4 5 8 2" xfId="13048" xr:uid="{B6F6BAFA-3AD4-4523-BA06-2AE38DE7EE86}"/>
    <cellStyle name="Millares [0] 4 5 8 2 2" xfId="34551" xr:uid="{9E724930-6FE1-4F8F-8F70-4DB2C7763AB3}"/>
    <cellStyle name="Millares [0] 4 5 8 3" xfId="19683" xr:uid="{73EED521-4041-4B02-BAC4-CC033D35D559}"/>
    <cellStyle name="Millares [0] 4 5 8 3 2" xfId="41186" xr:uid="{52178239-7FF6-4265-8B37-660D32B37D9A}"/>
    <cellStyle name="Millares [0] 4 5 8 4" xfId="26288" xr:uid="{5A931652-74F7-4396-BA4D-21D848B2C0CF}"/>
    <cellStyle name="Millares [0] 4 5 8 5" xfId="47791" xr:uid="{848541FF-6B5A-47E0-88A5-9E9D69AD993E}"/>
    <cellStyle name="Millares [0] 4 5 9" xfId="5425" xr:uid="{BCD0368D-F854-4978-AD5F-8A1966072A87}"/>
    <cellStyle name="Millares [0] 4 5 9 2" xfId="13691" xr:uid="{6AB95183-D158-4402-9C97-3D0710CCEB14}"/>
    <cellStyle name="Millares [0] 4 5 9 2 2" xfId="35194" xr:uid="{F1E30819-AA33-4E08-93C1-D46C126309E2}"/>
    <cellStyle name="Millares [0] 4 5 9 3" xfId="20326" xr:uid="{351FA3DA-555E-40B3-919D-08955D49D386}"/>
    <cellStyle name="Millares [0] 4 5 9 3 2" xfId="41829" xr:uid="{2763D39D-CC2F-48D9-925F-D120C4537B05}"/>
    <cellStyle name="Millares [0] 4 5 9 4" xfId="26931" xr:uid="{F138CE6D-6A14-4700-A6E1-06D781426565}"/>
    <cellStyle name="Millares [0] 4 5 9 5" xfId="48434" xr:uid="{FAE23E51-4BBF-4E27-889C-96DF86695712}"/>
    <cellStyle name="Millares [0] 4 6" xfId="328" xr:uid="{F10DC4B9-B5F6-4AE0-A8DE-203B3A848C01}"/>
    <cellStyle name="Millares [0] 4 6 10" xfId="15231" xr:uid="{CD41DBCE-E177-484F-A5BF-4EA0DB2AA36D}"/>
    <cellStyle name="Millares [0] 4 6 10 2" xfId="36734" xr:uid="{F4323C73-40F7-40C4-A2C3-38DD9ACA84E9}"/>
    <cellStyle name="Millares [0] 4 6 11" xfId="21836" xr:uid="{64D67AC4-A6F9-497D-9F29-E30F877712D2}"/>
    <cellStyle name="Millares [0] 4 6 12" xfId="43339" xr:uid="{FE80CF0A-55E0-4384-B9C6-FDD7E0339238}"/>
    <cellStyle name="Millares [0] 4 6 2" xfId="1276" xr:uid="{B1A7C6E7-5376-4081-9527-1005AD895FE3}"/>
    <cellStyle name="Millares [0] 4 6 2 2" xfId="4105" xr:uid="{9ED767A2-2F28-45C8-A4CC-47079D1CB343}"/>
    <cellStyle name="Millares [0] 4 6 2 2 2" xfId="12371" xr:uid="{FF7EBD02-6FBA-4217-AC8D-62A2045F1381}"/>
    <cellStyle name="Millares [0] 4 6 2 2 2 2" xfId="33874" xr:uid="{C8161F16-EC32-4B54-934D-11975103A874}"/>
    <cellStyle name="Millares [0] 4 6 2 2 3" xfId="19006" xr:uid="{4B5BD3A5-7FC6-47B0-B554-53D3749C5F73}"/>
    <cellStyle name="Millares [0] 4 6 2 2 3 2" xfId="40509" xr:uid="{A1D27B3B-3287-4F79-9EC8-71E3FD300305}"/>
    <cellStyle name="Millares [0] 4 6 2 2 4" xfId="25611" xr:uid="{A6C4AE45-C637-41BE-A20C-D6A2C4997F65}"/>
    <cellStyle name="Millares [0] 4 6 2 2 5" xfId="47114" xr:uid="{24F5A401-A625-4E1B-8E0B-0865F855B9A3}"/>
    <cellStyle name="Millares [0] 4 6 2 3" xfId="6244" xr:uid="{10BB5DA0-B349-4F1D-84D8-00DA8CB86A3E}"/>
    <cellStyle name="Millares [0] 4 6 2 3 2" xfId="14510" xr:uid="{CE7A0232-EA50-436D-9484-FC4A8966FDDC}"/>
    <cellStyle name="Millares [0] 4 6 2 3 2 2" xfId="36013" xr:uid="{D549E9B1-00BF-4F5E-ACBC-36A6EF9BF5BE}"/>
    <cellStyle name="Millares [0] 4 6 2 3 3" xfId="21145" xr:uid="{4B3CB285-191B-4493-9F20-C2A07F575D35}"/>
    <cellStyle name="Millares [0] 4 6 2 3 3 2" xfId="42648" xr:uid="{C234CF7D-98F2-47C8-AAE2-1B3BED6F3AB1}"/>
    <cellStyle name="Millares [0] 4 6 2 3 4" xfId="27750" xr:uid="{E8AA29A6-F440-4939-A515-D06D5D3BBD82}"/>
    <cellStyle name="Millares [0] 4 6 2 3 5" xfId="49253" xr:uid="{6F897ED6-986A-4535-933F-16EB4ECE0AC5}"/>
    <cellStyle name="Millares [0] 4 6 2 4" xfId="7885" xr:uid="{B1809210-CB91-47C0-904C-2D29368999DB}"/>
    <cellStyle name="Millares [0] 4 6 2 4 2" xfId="29388" xr:uid="{9B788CAC-9412-48BA-B010-91EDA92DDAEF}"/>
    <cellStyle name="Millares [0] 4 6 2 5" xfId="9542" xr:uid="{7D42B31A-1D3E-4A17-96FC-34A18CED5D70}"/>
    <cellStyle name="Millares [0] 4 6 2 5 2" xfId="31045" xr:uid="{7B61F4A6-95E1-4623-BBDE-1A5E572410D1}"/>
    <cellStyle name="Millares [0] 4 6 2 6" xfId="16177" xr:uid="{282CDD4F-7E37-4826-A914-3AB027C0F42B}"/>
    <cellStyle name="Millares [0] 4 6 2 6 2" xfId="37680" xr:uid="{85B2945E-BEAB-4F9E-A38D-9486B014517A}"/>
    <cellStyle name="Millares [0] 4 6 2 7" xfId="22782" xr:uid="{0B3B7F2F-242B-4083-8FE4-4C01892676A4}"/>
    <cellStyle name="Millares [0] 4 6 2 8" xfId="44285" xr:uid="{B210EC85-807C-49C1-917C-093E8ADDA0A5}"/>
    <cellStyle name="Millares [0] 4 6 3" xfId="1963" xr:uid="{050A0FEF-65B1-4F93-8828-48B65E3F80FC}"/>
    <cellStyle name="Millares [0] 4 6 3 2" xfId="10229" xr:uid="{83923927-5822-4F88-B2ED-2939FFE93D43}"/>
    <cellStyle name="Millares [0] 4 6 3 2 2" xfId="31732" xr:uid="{DDE28DC4-9451-4306-B2C3-79A3DD310985}"/>
    <cellStyle name="Millares [0] 4 6 3 3" xfId="16864" xr:uid="{6A64FC9C-F403-4580-B25F-68E656F3ED8C}"/>
    <cellStyle name="Millares [0] 4 6 3 3 2" xfId="38367" xr:uid="{BB7EB821-8DFD-47C3-A3FD-B7767C87392E}"/>
    <cellStyle name="Millares [0] 4 6 3 4" xfId="23469" xr:uid="{6A49D16A-9248-42BC-96CD-7F5AA595ECBC}"/>
    <cellStyle name="Millares [0] 4 6 3 5" xfId="44972" xr:uid="{0491F56C-31B1-4643-AE5C-65CD6609DF91}"/>
    <cellStyle name="Millares [0] 4 6 4" xfId="2762" xr:uid="{6EA7B3BC-4038-417F-A929-819E438A3D7F}"/>
    <cellStyle name="Millares [0] 4 6 4 2" xfId="11028" xr:uid="{2531A88F-F538-4440-82A6-6389D94A998A}"/>
    <cellStyle name="Millares [0] 4 6 4 2 2" xfId="32531" xr:uid="{3FE86267-D4F1-4F5A-A618-D5EC8401CD43}"/>
    <cellStyle name="Millares [0] 4 6 4 3" xfId="17663" xr:uid="{CDB12D07-0F33-471D-A9BA-C7AC3E222B8D}"/>
    <cellStyle name="Millares [0] 4 6 4 3 2" xfId="39166" xr:uid="{99A0C32B-BDE6-45B2-BA73-5AFE4ACCB426}"/>
    <cellStyle name="Millares [0] 4 6 4 4" xfId="24268" xr:uid="{0F6F5687-C9D5-40F4-BB86-BA62638146B2}"/>
    <cellStyle name="Millares [0] 4 6 4 5" xfId="45771" xr:uid="{A33A6795-6BD0-46E5-9AB4-A99DCC280E30}"/>
    <cellStyle name="Millares [0] 4 6 5" xfId="3159" xr:uid="{64D1CD55-30C0-41C1-8EA9-5B920B2CC82C}"/>
    <cellStyle name="Millares [0] 4 6 5 2" xfId="11425" xr:uid="{8BF19EB1-7B05-4840-A9D0-E427C2B00CC5}"/>
    <cellStyle name="Millares [0] 4 6 5 2 2" xfId="32928" xr:uid="{44F58E2A-623B-4A63-8831-F42CA25406F9}"/>
    <cellStyle name="Millares [0] 4 6 5 3" xfId="18060" xr:uid="{626D6EAE-5568-41D9-BCCA-3078DE702185}"/>
    <cellStyle name="Millares [0] 4 6 5 3 2" xfId="39563" xr:uid="{96D09DC1-093B-4742-9B03-B46047A4781A}"/>
    <cellStyle name="Millares [0] 4 6 5 4" xfId="24665" xr:uid="{D6FEC9F8-752B-4FD1-B63A-4EB899E96CFC}"/>
    <cellStyle name="Millares [0] 4 6 5 5" xfId="46168" xr:uid="{3585D2C7-848D-4ECF-9123-F539BEABD110}"/>
    <cellStyle name="Millares [0] 4 6 6" xfId="4906" xr:uid="{A4077E1F-49C2-4F11-9F09-156B1BD46D58}"/>
    <cellStyle name="Millares [0] 4 6 6 2" xfId="13172" xr:uid="{60AAD59E-56AC-438C-9EC9-71B701F192C9}"/>
    <cellStyle name="Millares [0] 4 6 6 2 2" xfId="34675" xr:uid="{A95DA69A-DE81-4C1D-978B-5277F220EDD2}"/>
    <cellStyle name="Millares [0] 4 6 6 3" xfId="19807" xr:uid="{11439EFC-9C0C-4015-BC77-91625F1F1A58}"/>
    <cellStyle name="Millares [0] 4 6 6 3 2" xfId="41310" xr:uid="{8C7E8A5D-FE6D-48F8-BB2F-D50F61D2DF43}"/>
    <cellStyle name="Millares [0] 4 6 6 4" xfId="26412" xr:uid="{DA404075-1722-4C89-A59D-51CD3DE64E55}"/>
    <cellStyle name="Millares [0] 4 6 6 5" xfId="47915" xr:uid="{B268365F-B1E5-421B-96CB-274EB9B55E08}"/>
    <cellStyle name="Millares [0] 4 6 7" xfId="5298" xr:uid="{F6971014-2B48-49C6-B701-3B24DEA87C52}"/>
    <cellStyle name="Millares [0] 4 6 7 2" xfId="13564" xr:uid="{22B61A8C-A484-4F20-A42D-52EBA8AFACEC}"/>
    <cellStyle name="Millares [0] 4 6 7 2 2" xfId="35067" xr:uid="{D768B92E-6DFB-461E-856C-7A75340D2E57}"/>
    <cellStyle name="Millares [0] 4 6 7 3" xfId="20199" xr:uid="{43537A63-47C4-4852-AC0B-12A267BDAA3E}"/>
    <cellStyle name="Millares [0] 4 6 7 3 2" xfId="41702" xr:uid="{A902453F-D560-4AFF-A0C4-BB97E11A173C}"/>
    <cellStyle name="Millares [0] 4 6 7 4" xfId="26804" xr:uid="{B87CD76D-64E9-4CA1-93F8-4E0AACD0E783}"/>
    <cellStyle name="Millares [0] 4 6 7 5" xfId="48307" xr:uid="{9C1E733A-AD3E-4CCF-B024-4213DC572B81}"/>
    <cellStyle name="Millares [0] 4 6 8" xfId="6939" xr:uid="{25BBD78D-4074-4942-AEDA-1460E326C250}"/>
    <cellStyle name="Millares [0] 4 6 8 2" xfId="28442" xr:uid="{5B7CCCF9-1D26-4FAC-A6CA-BF0B5B5396CA}"/>
    <cellStyle name="Millares [0] 4 6 9" xfId="8595" xr:uid="{F7DF31C9-3A11-42C1-9F14-12E43D0643D7}"/>
    <cellStyle name="Millares [0] 4 6 9 2" xfId="30098" xr:uid="{9430593C-93D2-408E-8E80-1625E14979A2}"/>
    <cellStyle name="Millares [0] 4 7" xfId="612" xr:uid="{CD543FF1-20A0-422C-A899-96F6ECC39223}"/>
    <cellStyle name="Millares [0] 4 7 10" xfId="43621" xr:uid="{6B5EC24A-173D-4FDE-9292-1CFDA111C15D}"/>
    <cellStyle name="Millares [0] 4 7 2" xfId="1558" xr:uid="{583FD910-2C40-4681-82A8-385FB33F1273}"/>
    <cellStyle name="Millares [0] 4 7 2 2" xfId="4387" xr:uid="{D28F0CD5-3AAF-4A4E-8559-6DD37D8B61A0}"/>
    <cellStyle name="Millares [0] 4 7 2 2 2" xfId="12653" xr:uid="{F0862CAD-108A-443A-86E7-C9820356413B}"/>
    <cellStyle name="Millares [0] 4 7 2 2 2 2" xfId="34156" xr:uid="{5249E109-A7C6-4931-B0FC-3D51585A4B23}"/>
    <cellStyle name="Millares [0] 4 7 2 2 3" xfId="19288" xr:uid="{A89B49DA-2E1C-4588-8B47-A29CF37AC574}"/>
    <cellStyle name="Millares [0] 4 7 2 2 3 2" xfId="40791" xr:uid="{35FF730E-E085-4106-98A1-DD50AF417EEA}"/>
    <cellStyle name="Millares [0] 4 7 2 2 4" xfId="25893" xr:uid="{A1EADAB5-50A9-46C4-AE2F-4F32558D460E}"/>
    <cellStyle name="Millares [0] 4 7 2 2 5" xfId="47396" xr:uid="{D7AEDCA8-CD38-4C55-BDD8-7C9DC1C03B0B}"/>
    <cellStyle name="Millares [0] 4 7 2 3" xfId="6526" xr:uid="{1B5ADD87-2DA7-4FF5-AF5F-9E28927F5B2B}"/>
    <cellStyle name="Millares [0] 4 7 2 3 2" xfId="14792" xr:uid="{9B071157-A478-4C31-BE1C-CC6EA1DF3D36}"/>
    <cellStyle name="Millares [0] 4 7 2 3 2 2" xfId="36295" xr:uid="{E260E435-0A3C-46C5-BDF1-9236B172CE05}"/>
    <cellStyle name="Millares [0] 4 7 2 3 3" xfId="21427" xr:uid="{CF892B69-06F3-4E81-B7F4-D9B4909A915B}"/>
    <cellStyle name="Millares [0] 4 7 2 3 3 2" xfId="42930" xr:uid="{1C646908-6703-4922-8D8D-8941076C0D78}"/>
    <cellStyle name="Millares [0] 4 7 2 3 4" xfId="28032" xr:uid="{A2E966D6-364A-4CAB-9897-69DE3EFAC0B4}"/>
    <cellStyle name="Millares [0] 4 7 2 3 5" xfId="49535" xr:uid="{18B037E7-E7B4-4954-BA45-9BAD6FE9A3E6}"/>
    <cellStyle name="Millares [0] 4 7 2 4" xfId="8167" xr:uid="{12932EBA-7A03-429B-BE53-0F23A395A538}"/>
    <cellStyle name="Millares [0] 4 7 2 4 2" xfId="29670" xr:uid="{04A967FB-2D35-4E28-B7B6-89A8F0A5AE3B}"/>
    <cellStyle name="Millares [0] 4 7 2 5" xfId="9824" xr:uid="{4D3E3252-6D29-45D2-B57D-7AD30626B07F}"/>
    <cellStyle name="Millares [0] 4 7 2 5 2" xfId="31327" xr:uid="{521DD2B7-4339-426C-A7F0-3BC72E216B79}"/>
    <cellStyle name="Millares [0] 4 7 2 6" xfId="16459" xr:uid="{6736321A-D8E0-4968-B1A6-27242C4B1479}"/>
    <cellStyle name="Millares [0] 4 7 2 6 2" xfId="37962" xr:uid="{3424DC93-4B89-4F01-BE6A-012618B66856}"/>
    <cellStyle name="Millares [0] 4 7 2 7" xfId="23064" xr:uid="{12B8061F-B662-42AF-9B89-78E9D238E415}"/>
    <cellStyle name="Millares [0] 4 7 2 8" xfId="44567" xr:uid="{AB699E08-F8EF-4709-9E49-280FF8F8C516}"/>
    <cellStyle name="Millares [0] 4 7 3" xfId="2245" xr:uid="{82B43D79-28CB-4BDA-9302-74C15EAB3018}"/>
    <cellStyle name="Millares [0] 4 7 3 2" xfId="10511" xr:uid="{FA28AF22-0691-4C42-B96A-84CD41BF6EA9}"/>
    <cellStyle name="Millares [0] 4 7 3 2 2" xfId="32014" xr:uid="{5D629969-3343-4AE8-8018-785FD18D0862}"/>
    <cellStyle name="Millares [0] 4 7 3 3" xfId="17146" xr:uid="{1F1EA0AB-6329-4582-B3C5-133102CEB9B1}"/>
    <cellStyle name="Millares [0] 4 7 3 3 2" xfId="38649" xr:uid="{543C0A5A-F061-4812-9BCC-37E62C7698A7}"/>
    <cellStyle name="Millares [0] 4 7 3 4" xfId="23751" xr:uid="{13C97D16-2F71-44BE-98C0-C31AA36DDC09}"/>
    <cellStyle name="Millares [0] 4 7 3 5" xfId="45254" xr:uid="{3F81A17C-4A6B-4807-9C56-3F4645A08842}"/>
    <cellStyle name="Millares [0] 4 7 4" xfId="3441" xr:uid="{4341303F-8F13-424D-B31E-C6E538787233}"/>
    <cellStyle name="Millares [0] 4 7 4 2" xfId="11707" xr:uid="{364D723C-3184-47DD-B653-DB5343528FC1}"/>
    <cellStyle name="Millares [0] 4 7 4 2 2" xfId="33210" xr:uid="{AB0751B7-4986-4BC0-AF2C-882412D847FC}"/>
    <cellStyle name="Millares [0] 4 7 4 3" xfId="18342" xr:uid="{001EB500-4688-4CFD-A7BD-25DA0E0B1797}"/>
    <cellStyle name="Millares [0] 4 7 4 3 2" xfId="39845" xr:uid="{A65F6114-9973-41DA-8FAA-5F480A6556BA}"/>
    <cellStyle name="Millares [0] 4 7 4 4" xfId="24947" xr:uid="{5C610FFA-A587-4BF6-8FCE-B3FAC68F5EFE}"/>
    <cellStyle name="Millares [0] 4 7 4 5" xfId="46450" xr:uid="{29E3B001-7FD4-4907-B134-DC15AA4B384D}"/>
    <cellStyle name="Millares [0] 4 7 5" xfId="5580" xr:uid="{662D0BD8-B0CB-4CA6-8BEE-6F2F613ED5C0}"/>
    <cellStyle name="Millares [0] 4 7 5 2" xfId="13846" xr:uid="{50857B6B-2DA8-45CE-899D-884931D62169}"/>
    <cellStyle name="Millares [0] 4 7 5 2 2" xfId="35349" xr:uid="{77887570-3C40-4D40-8576-DC381CF06F68}"/>
    <cellStyle name="Millares [0] 4 7 5 3" xfId="20481" xr:uid="{E4D99685-1F1B-485A-8884-9FBE0D5D5318}"/>
    <cellStyle name="Millares [0] 4 7 5 3 2" xfId="41984" xr:uid="{5C683564-2D1E-4723-B3D1-6A1EBDCBF74A}"/>
    <cellStyle name="Millares [0] 4 7 5 4" xfId="27086" xr:uid="{4E55C08D-B360-47B2-A0BB-FAB1786140CA}"/>
    <cellStyle name="Millares [0] 4 7 5 5" xfId="48589" xr:uid="{AC20226C-0E8E-4237-B9EB-4227208B2818}"/>
    <cellStyle name="Millares [0] 4 7 6" xfId="7221" xr:uid="{6599FD08-BDE7-451B-B2F7-C6F2A3B6D017}"/>
    <cellStyle name="Millares [0] 4 7 6 2" xfId="28724" xr:uid="{632A6C36-01D3-4808-A9D5-F31577293B2A}"/>
    <cellStyle name="Millares [0] 4 7 7" xfId="8878" xr:uid="{1DB9C3E0-3250-406B-81E0-08938DD4900C}"/>
    <cellStyle name="Millares [0] 4 7 7 2" xfId="30381" xr:uid="{88D606A8-C24C-4B20-8F2F-DCE1BF59B389}"/>
    <cellStyle name="Millares [0] 4 7 8" xfId="15513" xr:uid="{690F3FF2-A893-4351-AF53-9BB93ECA84EB}"/>
    <cellStyle name="Millares [0] 4 7 8 2" xfId="37016" xr:uid="{5A7DE74A-5C76-4525-9F21-4B88D7021642}"/>
    <cellStyle name="Millares [0] 4 7 9" xfId="22118" xr:uid="{94A4D139-4FBD-4C70-8513-48AED35F9E73}"/>
    <cellStyle name="Millares [0] 4 8" xfId="880" xr:uid="{E7CB2374-7AB9-4FA4-85D1-CB141D9D5C8F}"/>
    <cellStyle name="Millares [0] 4 8 2" xfId="3709" xr:uid="{2D0AFF37-DBC0-4BB9-B9D1-548355118C5B}"/>
    <cellStyle name="Millares [0] 4 8 2 2" xfId="11975" xr:uid="{9FA6A430-5822-4F9A-A210-4C9BFAF3D604}"/>
    <cellStyle name="Millares [0] 4 8 2 2 2" xfId="33478" xr:uid="{F0673161-AE50-4E88-9D41-81DE3387D7C4}"/>
    <cellStyle name="Millares [0] 4 8 2 3" xfId="18610" xr:uid="{3A7C7775-447E-4307-B2EC-991A1A113426}"/>
    <cellStyle name="Millares [0] 4 8 2 3 2" xfId="40113" xr:uid="{36A6C9FB-4D4E-4D38-AE7F-7C2154A9D301}"/>
    <cellStyle name="Millares [0] 4 8 2 4" xfId="25215" xr:uid="{33A6928E-F59B-4BFB-BF51-E2412A984C51}"/>
    <cellStyle name="Millares [0] 4 8 2 5" xfId="46718" xr:uid="{6FBBFE3C-57A5-4AD9-8FA9-C8D522E2ADEA}"/>
    <cellStyle name="Millares [0] 4 8 3" xfId="5848" xr:uid="{F2FE64D0-3669-44F9-B80D-DC8683C2A206}"/>
    <cellStyle name="Millares [0] 4 8 3 2" xfId="14114" xr:uid="{ACEDDBAC-C408-4798-818F-ECCDB3CF81E9}"/>
    <cellStyle name="Millares [0] 4 8 3 2 2" xfId="35617" xr:uid="{E00DAE91-8629-47F8-9A2E-EF0C1D8348F6}"/>
    <cellStyle name="Millares [0] 4 8 3 3" xfId="20749" xr:uid="{C9003560-8B1C-4E66-BC93-4F4C8895DF65}"/>
    <cellStyle name="Millares [0] 4 8 3 3 2" xfId="42252" xr:uid="{9CA20741-E57A-49A1-A11F-6E94D027B71F}"/>
    <cellStyle name="Millares [0] 4 8 3 4" xfId="27354" xr:uid="{63B827D3-5D19-4C05-8D24-5D3B5FC35927}"/>
    <cellStyle name="Millares [0] 4 8 3 5" xfId="48857" xr:uid="{9EE7652E-AAF0-46DD-9A2F-160AC725EB52}"/>
    <cellStyle name="Millares [0] 4 8 4" xfId="7489" xr:uid="{D6570F1E-ECF9-4CBE-8A80-127CA444792C}"/>
    <cellStyle name="Millares [0] 4 8 4 2" xfId="28992" xr:uid="{3E427FEC-BD2F-4794-8F3F-B24A5E4B8973}"/>
    <cellStyle name="Millares [0] 4 8 5" xfId="9146" xr:uid="{3C310481-2FB7-493B-B5DF-E202B151160C}"/>
    <cellStyle name="Millares [0] 4 8 5 2" xfId="30649" xr:uid="{0B42CF4D-BD20-4AB0-84F7-83C2EFFE8096}"/>
    <cellStyle name="Millares [0] 4 8 6" xfId="15781" xr:uid="{52F51361-B829-421F-84B9-F2244860BD92}"/>
    <cellStyle name="Millares [0] 4 8 6 2" xfId="37284" xr:uid="{973226CF-929B-4EB5-9B4B-211484E83FD7}"/>
    <cellStyle name="Millares [0] 4 8 7" xfId="22386" xr:uid="{4F934FDC-08FE-42DA-A913-7C0C1788EE18}"/>
    <cellStyle name="Millares [0] 4 8 8" xfId="43889" xr:uid="{F135BA3D-BA98-4439-A861-6558A8179F39}"/>
    <cellStyle name="Millares [0] 4 9" xfId="1141" xr:uid="{482A28B1-9A2A-4FF5-8A8E-1BF6D5A94B24}"/>
    <cellStyle name="Millares [0] 4 9 2" xfId="3970" xr:uid="{638F415A-2DD3-4AAA-A213-8DF162FBC3B2}"/>
    <cellStyle name="Millares [0] 4 9 2 2" xfId="12236" xr:uid="{C803EBE0-D392-4606-9FFE-ED8493D1CAC6}"/>
    <cellStyle name="Millares [0] 4 9 2 2 2" xfId="33739" xr:uid="{B5591AEC-F9BB-45E0-BCB2-3EF35BD32CB5}"/>
    <cellStyle name="Millares [0] 4 9 2 3" xfId="18871" xr:uid="{2F164C3B-2C16-40EA-99D7-475AA87B5CBA}"/>
    <cellStyle name="Millares [0] 4 9 2 3 2" xfId="40374" xr:uid="{16401DFD-E143-407B-BB36-1929C994BE1E}"/>
    <cellStyle name="Millares [0] 4 9 2 4" xfId="25476" xr:uid="{C0D918F8-AF7E-4E28-B8DD-966A34A5802A}"/>
    <cellStyle name="Millares [0] 4 9 2 5" xfId="46979" xr:uid="{CD8B5D5F-6133-496B-A462-235EA129EB13}"/>
    <cellStyle name="Millares [0] 4 9 3" xfId="6109" xr:uid="{6269875D-7330-46C5-B241-936405CF7BD1}"/>
    <cellStyle name="Millares [0] 4 9 3 2" xfId="14375" xr:uid="{DC4D3427-7544-4D04-A687-B8AB525548A5}"/>
    <cellStyle name="Millares [0] 4 9 3 2 2" xfId="35878" xr:uid="{635D9C97-5A34-49EE-A84B-70D27A9A6A0C}"/>
    <cellStyle name="Millares [0] 4 9 3 3" xfId="21010" xr:uid="{9972AAAE-C7FF-49F6-8077-71CA737DFD49}"/>
    <cellStyle name="Millares [0] 4 9 3 3 2" xfId="42513" xr:uid="{D885AF37-EABD-4816-B9B8-84776BFBF09F}"/>
    <cellStyle name="Millares [0] 4 9 3 4" xfId="27615" xr:uid="{4BA6B4E3-2EA2-4824-B750-25A77CDF6FA1}"/>
    <cellStyle name="Millares [0] 4 9 3 5" xfId="49118" xr:uid="{05855186-FDB4-495C-B643-99A31C8C53CA}"/>
    <cellStyle name="Millares [0] 4 9 4" xfId="7750" xr:uid="{1D9514A0-032B-4613-B336-5BB503D85854}"/>
    <cellStyle name="Millares [0] 4 9 4 2" xfId="29253" xr:uid="{CDBD19F2-3A2C-40B5-9790-E7D6BC164639}"/>
    <cellStyle name="Millares [0] 4 9 5" xfId="9407" xr:uid="{418EF3B4-D652-4B76-BE13-AC49D7C1196D}"/>
    <cellStyle name="Millares [0] 4 9 5 2" xfId="30910" xr:uid="{2AA140EF-CCCE-4922-B82F-33136566CD03}"/>
    <cellStyle name="Millares [0] 4 9 6" xfId="16042" xr:uid="{6C963F3C-B2B8-41BA-88F9-61CD53F27419}"/>
    <cellStyle name="Millares [0] 4 9 6 2" xfId="37545" xr:uid="{B3C76901-AF3E-407A-A91F-1565964440DB}"/>
    <cellStyle name="Millares [0] 4 9 7" xfId="22647" xr:uid="{056D810B-D122-43AF-BC03-9136BE948C6B}"/>
    <cellStyle name="Millares [0] 4 9 8" xfId="44150" xr:uid="{0666FB95-2ECA-4254-9157-7C99BA28E43C}"/>
    <cellStyle name="Millares [0] 5" xfId="118" xr:uid="{3FCDF8E7-D339-4E55-9448-CA94560FCB99}"/>
    <cellStyle name="Millares [0] 5 10" xfId="3021" xr:uid="{6E2220A3-8560-4667-AD0C-1DD447AA77C4}"/>
    <cellStyle name="Millares [0] 5 10 2" xfId="11287" xr:uid="{47FDF515-F471-41A0-8D5F-6BBAAA42ECE1}"/>
    <cellStyle name="Millares [0] 5 10 2 2" xfId="32790" xr:uid="{A7982182-3804-49F6-AD23-4A9FDFB03E78}"/>
    <cellStyle name="Millares [0] 5 10 3" xfId="17922" xr:uid="{FB7D6136-5D3D-4FFF-AEC7-DD639E090B48}"/>
    <cellStyle name="Millares [0] 5 10 3 2" xfId="39425" xr:uid="{3BA68553-38A6-427B-8321-CFBB1B09E67A}"/>
    <cellStyle name="Millares [0] 5 10 4" xfId="24527" xr:uid="{4E9DA796-A8DA-4932-B373-85AF49082CC7}"/>
    <cellStyle name="Millares [0] 5 10 5" xfId="46030" xr:uid="{CEB86388-6700-48F2-9C5D-B878A17E2382}"/>
    <cellStyle name="Millares [0] 5 11" xfId="4656" xr:uid="{FC3D65D7-89F6-4664-B470-477A10C93E21}"/>
    <cellStyle name="Millares [0] 5 11 2" xfId="12922" xr:uid="{4A9778CE-6500-4779-A832-9ADECD9CB4C3}"/>
    <cellStyle name="Millares [0] 5 11 2 2" xfId="34425" xr:uid="{FB66F18D-1FB0-42BE-A491-861E37717E53}"/>
    <cellStyle name="Millares [0] 5 11 3" xfId="19557" xr:uid="{C1353796-8197-400A-A500-186BBE5B9114}"/>
    <cellStyle name="Millares [0] 5 11 3 2" xfId="41060" xr:uid="{51EBD7F3-C79B-413A-86B3-7F5C2B0C8A4D}"/>
    <cellStyle name="Millares [0] 5 11 4" xfId="26162" xr:uid="{D80D4E87-87EF-43E7-AC9D-F47388E8C39F}"/>
    <cellStyle name="Millares [0] 5 11 5" xfId="47665" xr:uid="{E975AF77-139C-48D7-9869-E6DCC3AD41CF}"/>
    <cellStyle name="Millares [0] 5 12" xfId="5159" xr:uid="{3E1309AD-6E48-4A9D-870B-55F7A68B163D}"/>
    <cellStyle name="Millares [0] 5 12 2" xfId="13425" xr:uid="{65CE9F16-E953-4C25-9D00-E7185C191382}"/>
    <cellStyle name="Millares [0] 5 12 2 2" xfId="34928" xr:uid="{077A6247-09AB-449E-B875-AC990A86024D}"/>
    <cellStyle name="Millares [0] 5 12 3" xfId="20060" xr:uid="{B22992D6-0A2A-489F-B71E-077F45A757AC}"/>
    <cellStyle name="Millares [0] 5 12 3 2" xfId="41563" xr:uid="{602B408C-3F7E-47A9-86B2-CFA6B31F6B5B}"/>
    <cellStyle name="Millares [0] 5 12 4" xfId="26665" xr:uid="{AE4670B4-5407-4F33-8979-6A95095D3753}"/>
    <cellStyle name="Millares [0] 5 12 5" xfId="48168" xr:uid="{EF62A25E-7F7F-4797-BA7D-D39EBE2BEA6D}"/>
    <cellStyle name="Millares [0] 5 13" xfId="6800" xr:uid="{FBD05A84-F29F-4CC2-8265-CC9BA5641D71}"/>
    <cellStyle name="Millares [0] 5 13 2" xfId="28303" xr:uid="{17DEBDEB-F2A3-497A-B61C-9C14076B4F03}"/>
    <cellStyle name="Millares [0] 5 14" xfId="8454" xr:uid="{BAAAF215-AFC0-4D49-8EDA-071F93507A79}"/>
    <cellStyle name="Millares [0] 5 14 2" xfId="29957" xr:uid="{1CD3CBD3-4A21-4D62-AF8E-716C9A1886C3}"/>
    <cellStyle name="Millares [0] 5 15" xfId="15093" xr:uid="{D565D9DE-2615-4474-9F31-2F7A834B1BE8}"/>
    <cellStyle name="Millares [0] 5 15 2" xfId="36596" xr:uid="{9052B1F6-FAB8-45DA-AAF3-0F1B6E4AE8F0}"/>
    <cellStyle name="Millares [0] 5 16" xfId="21698" xr:uid="{E5DA3BF8-CD30-4AF8-BA99-253CAE1DA12A}"/>
    <cellStyle name="Millares [0] 5 17" xfId="43201" xr:uid="{2D07925F-2788-4388-B036-AD782C75A26D}"/>
    <cellStyle name="Millares [0] 5 2" xfId="156" xr:uid="{6FE8DFF1-51C6-4898-9B84-2BCD765118F1}"/>
    <cellStyle name="Millares [0] 5 2 10" xfId="4693" xr:uid="{9A4CEF12-F1A1-4121-A576-C46AD83C657E}"/>
    <cellStyle name="Millares [0] 5 2 10 2" xfId="12959" xr:uid="{7B4E9749-99C1-4044-822A-79822C77BED4}"/>
    <cellStyle name="Millares [0] 5 2 10 2 2" xfId="34462" xr:uid="{4F252B05-19F7-4B6A-993B-90BC23FA4BB6}"/>
    <cellStyle name="Millares [0] 5 2 10 3" xfId="19594" xr:uid="{A5C37839-A07C-40F1-9432-8A9314135F8E}"/>
    <cellStyle name="Millares [0] 5 2 10 3 2" xfId="41097" xr:uid="{809ACCD4-CADE-4561-9C00-D5ACCFC18FC2}"/>
    <cellStyle name="Millares [0] 5 2 10 4" xfId="26199" xr:uid="{5A063AEE-C237-456C-A9F6-B03E41E33E87}"/>
    <cellStyle name="Millares [0] 5 2 10 5" xfId="47702" xr:uid="{75B7FCD1-9B5F-4125-8758-71B10A980509}"/>
    <cellStyle name="Millares [0] 5 2 11" xfId="5196" xr:uid="{0709D014-3D41-4F37-B0A7-B9BF0E7237F6}"/>
    <cellStyle name="Millares [0] 5 2 11 2" xfId="13462" xr:uid="{6F1FFD7B-0DD3-4445-9564-551BA1DE2A1B}"/>
    <cellStyle name="Millares [0] 5 2 11 2 2" xfId="34965" xr:uid="{0CB6A724-6E06-4579-A8DD-7F2F97278490}"/>
    <cellStyle name="Millares [0] 5 2 11 3" xfId="20097" xr:uid="{26ABE91C-55AA-4BDF-9F3E-3E197B290CD8}"/>
    <cellStyle name="Millares [0] 5 2 11 3 2" xfId="41600" xr:uid="{D0A16F15-898F-4547-AF75-1FB431A0C0B4}"/>
    <cellStyle name="Millares [0] 5 2 11 4" xfId="26702" xr:uid="{B9465360-DABF-4D97-B769-E18EA8004D39}"/>
    <cellStyle name="Millares [0] 5 2 11 5" xfId="48205" xr:uid="{4BB40DEB-2A22-4702-8D39-9993B1646957}"/>
    <cellStyle name="Millares [0] 5 2 12" xfId="6837" xr:uid="{4BA6D8B3-1BAB-46B4-BBE4-86D2B375E9AB}"/>
    <cellStyle name="Millares [0] 5 2 12 2" xfId="28340" xr:uid="{8A3DD12B-D186-47D7-BFDC-DD29EAF0AB93}"/>
    <cellStyle name="Millares [0] 5 2 13" xfId="8491" xr:uid="{25CE5BDE-7811-4CCC-BA39-6F9D654E3E71}"/>
    <cellStyle name="Millares [0] 5 2 13 2" xfId="29994" xr:uid="{3B1D3697-8476-4206-A52A-7CE463958C40}"/>
    <cellStyle name="Millares [0] 5 2 14" xfId="15130" xr:uid="{907BD3D3-6F6B-4E75-AB56-6BF307AA65BC}"/>
    <cellStyle name="Millares [0] 5 2 14 2" xfId="36633" xr:uid="{9936EECC-604E-49E1-9411-54711C6EDFD4}"/>
    <cellStyle name="Millares [0] 5 2 15" xfId="21735" xr:uid="{DEB89C0B-F833-4DE6-86D2-405D04A4ABCE}"/>
    <cellStyle name="Millares [0] 5 2 16" xfId="43238" xr:uid="{9039811A-E7DF-4F4C-A083-496EA1557EF4}"/>
    <cellStyle name="Millares [0] 5 2 2" xfId="488" xr:uid="{87A6D7CD-0E72-4D8C-B498-740759F7C481}"/>
    <cellStyle name="Millares [0] 5 2 2 10" xfId="7099" xr:uid="{237DC511-E56A-465B-B7FD-D63EF09443E3}"/>
    <cellStyle name="Millares [0] 5 2 2 10 2" xfId="28602" xr:uid="{BC27A04A-9390-43F5-983F-38F2F4819531}"/>
    <cellStyle name="Millares [0] 5 2 2 11" xfId="8755" xr:uid="{5B7C540D-5D93-419E-979D-502160090854}"/>
    <cellStyle name="Millares [0] 5 2 2 11 2" xfId="30258" xr:uid="{7EE1D484-ADA0-417D-9A9F-4AE68D282EAC}"/>
    <cellStyle name="Millares [0] 5 2 2 12" xfId="15391" xr:uid="{075F6361-50B7-44FA-B3F6-8CED262CC8FE}"/>
    <cellStyle name="Millares [0] 5 2 2 12 2" xfId="36894" xr:uid="{C74003B4-A94B-4FE6-9BCA-87A458B8DB82}"/>
    <cellStyle name="Millares [0] 5 2 2 13" xfId="21996" xr:uid="{B8983343-D60F-48D2-9AC7-05C092E6A4EA}"/>
    <cellStyle name="Millares [0] 5 2 2 14" xfId="43499" xr:uid="{96E57215-77B8-4028-BEEC-92FC49830A40}"/>
    <cellStyle name="Millares [0] 5 2 2 2" xfId="770" xr:uid="{E4D38D25-F756-4C9B-A7CB-5C435158BE77}"/>
    <cellStyle name="Millares [0] 5 2 2 2 10" xfId="15671" xr:uid="{B2AFB570-8681-44CA-9E61-7121C402D1D2}"/>
    <cellStyle name="Millares [0] 5 2 2 2 10 2" xfId="37174" xr:uid="{C006D16B-F6EF-4C7D-B03D-B251D805646F}"/>
    <cellStyle name="Millares [0] 5 2 2 2 11" xfId="22276" xr:uid="{622A470E-0B09-4749-8470-366459F6E62A}"/>
    <cellStyle name="Millares [0] 5 2 2 2 12" xfId="43779" xr:uid="{6C27AD5C-3003-48D3-A008-0102454E9E7A}"/>
    <cellStyle name="Millares [0] 5 2 2 2 2" xfId="1716" xr:uid="{9E1C6550-1CEA-4B17-8521-CB0EAC751D68}"/>
    <cellStyle name="Millares [0] 5 2 2 2 2 2" xfId="4545" xr:uid="{D133D5B2-ABAB-4028-8FCE-8FA363C87926}"/>
    <cellStyle name="Millares [0] 5 2 2 2 2 2 2" xfId="12811" xr:uid="{51583A06-490C-4F4E-9095-DB1647E31427}"/>
    <cellStyle name="Millares [0] 5 2 2 2 2 2 2 2" xfId="34314" xr:uid="{06B9FC90-2A9B-4A83-85FA-9815DC8B652C}"/>
    <cellStyle name="Millares [0] 5 2 2 2 2 2 3" xfId="19446" xr:uid="{4A6C6F20-D2F8-4DA3-8147-EBE4151E4E42}"/>
    <cellStyle name="Millares [0] 5 2 2 2 2 2 3 2" xfId="40949" xr:uid="{BF770DD7-719A-417A-A4CD-DC699BE1AE47}"/>
    <cellStyle name="Millares [0] 5 2 2 2 2 2 4" xfId="26051" xr:uid="{7C361CAD-00FE-4CD3-873E-FC067088291C}"/>
    <cellStyle name="Millares [0] 5 2 2 2 2 2 5" xfId="47554" xr:uid="{3C3B3D01-F7B9-4DDB-8875-EEA020D9B995}"/>
    <cellStyle name="Millares [0] 5 2 2 2 2 3" xfId="6684" xr:uid="{6A87BB34-071B-4666-8907-413B50A4C4F8}"/>
    <cellStyle name="Millares [0] 5 2 2 2 2 3 2" xfId="14950" xr:uid="{69414D94-3952-4A2A-8A2B-34316F908F50}"/>
    <cellStyle name="Millares [0] 5 2 2 2 2 3 2 2" xfId="36453" xr:uid="{5C5B75BE-EAF6-46C1-8A1A-7F435A9A7E81}"/>
    <cellStyle name="Millares [0] 5 2 2 2 2 3 3" xfId="21585" xr:uid="{6C3821F0-8218-49A8-A6CA-C71907AB3D83}"/>
    <cellStyle name="Millares [0] 5 2 2 2 2 3 3 2" xfId="43088" xr:uid="{08BF3420-54BB-4001-8773-2DCFEF039B8A}"/>
    <cellStyle name="Millares [0] 5 2 2 2 2 3 4" xfId="28190" xr:uid="{73DB5AF6-AA22-4F74-8063-5AFE62BBFFC7}"/>
    <cellStyle name="Millares [0] 5 2 2 2 2 3 5" xfId="49693" xr:uid="{FE2D2053-61BA-44C8-BDD1-0985130B8350}"/>
    <cellStyle name="Millares [0] 5 2 2 2 2 4" xfId="8325" xr:uid="{30B687A0-E473-49C0-8E20-B12F7C5C2BC7}"/>
    <cellStyle name="Millares [0] 5 2 2 2 2 4 2" xfId="29828" xr:uid="{9D2046C8-EA37-4EAB-B857-AE1F82B95867}"/>
    <cellStyle name="Millares [0] 5 2 2 2 2 5" xfId="9982" xr:uid="{BFD5B3B1-9037-48A5-9759-B3241F03D6C8}"/>
    <cellStyle name="Millares [0] 5 2 2 2 2 5 2" xfId="31485" xr:uid="{92D1729E-CEC6-4C0B-B80F-75062FC5C205}"/>
    <cellStyle name="Millares [0] 5 2 2 2 2 6" xfId="16617" xr:uid="{893203FB-6CF4-413A-B9BC-86CC5C3E9353}"/>
    <cellStyle name="Millares [0] 5 2 2 2 2 6 2" xfId="38120" xr:uid="{43B14156-42E5-41F1-8040-C0DD5705F9C7}"/>
    <cellStyle name="Millares [0] 5 2 2 2 2 7" xfId="23222" xr:uid="{0EE5605C-CAE5-4B67-8310-723449CB3C7E}"/>
    <cellStyle name="Millares [0] 5 2 2 2 2 8" xfId="44725" xr:uid="{9A0CB10E-CFE8-4572-B786-D207C5D99E5C}"/>
    <cellStyle name="Millares [0] 5 2 2 2 3" xfId="2403" xr:uid="{EE53B246-F9E3-4082-BA3E-89BE37D5A19C}"/>
    <cellStyle name="Millares [0] 5 2 2 2 3 2" xfId="10669" xr:uid="{ADA5FF4C-9119-4DDA-A77C-FA36F88DB1E2}"/>
    <cellStyle name="Millares [0] 5 2 2 2 3 2 2" xfId="32172" xr:uid="{8AEFED9D-CD1C-4C4B-B0CD-0C61D8E24BDE}"/>
    <cellStyle name="Millares [0] 5 2 2 2 3 3" xfId="17304" xr:uid="{20373479-ECDA-4931-9CF0-0C3E2A532853}"/>
    <cellStyle name="Millares [0] 5 2 2 2 3 3 2" xfId="38807" xr:uid="{076DDF02-3955-45ED-BC90-05BC8F4F0885}"/>
    <cellStyle name="Millares [0] 5 2 2 2 3 4" xfId="23909" xr:uid="{0FD2BD70-126F-4073-B90F-ED61240356E8}"/>
    <cellStyle name="Millares [0] 5 2 2 2 3 5" xfId="45412" xr:uid="{6174FFEC-1A55-44C8-A9C3-1168E8FC88DE}"/>
    <cellStyle name="Millares [0] 5 2 2 2 4" xfId="2920" xr:uid="{BE9FA3BC-E790-4FFB-89AF-595A7929BCB2}"/>
    <cellStyle name="Millares [0] 5 2 2 2 4 2" xfId="11186" xr:uid="{50FA47DE-98C1-4C73-98A7-70A09917016F}"/>
    <cellStyle name="Millares [0] 5 2 2 2 4 2 2" xfId="32689" xr:uid="{0395C54D-57CE-4FB1-9AB6-2286D96023E4}"/>
    <cellStyle name="Millares [0] 5 2 2 2 4 3" xfId="17821" xr:uid="{7FA2246D-11B6-462F-9D3A-EC767494B52F}"/>
    <cellStyle name="Millares [0] 5 2 2 2 4 3 2" xfId="39324" xr:uid="{5E3CA52E-B019-4E0A-ADF5-71F97EDF7305}"/>
    <cellStyle name="Millares [0] 5 2 2 2 4 4" xfId="24426" xr:uid="{46D27F41-A462-4EEC-835A-DD2A62C6B838}"/>
    <cellStyle name="Millares [0] 5 2 2 2 4 5" xfId="45929" xr:uid="{0869BF94-983D-467A-8B47-D1553A0E764B}"/>
    <cellStyle name="Millares [0] 5 2 2 2 5" xfId="3599" xr:uid="{3EB929D9-F065-4078-A13F-A7B79B45C88C}"/>
    <cellStyle name="Millares [0] 5 2 2 2 5 2" xfId="11865" xr:uid="{B51793B9-88E5-4AFD-8F95-E969B1180A28}"/>
    <cellStyle name="Millares [0] 5 2 2 2 5 2 2" xfId="33368" xr:uid="{0EB81BDF-82E0-4122-A03E-E49BEAD33FA7}"/>
    <cellStyle name="Millares [0] 5 2 2 2 5 3" xfId="18500" xr:uid="{14B974EC-C113-4EEC-8F25-B5D556F3CF8E}"/>
    <cellStyle name="Millares [0] 5 2 2 2 5 3 2" xfId="40003" xr:uid="{D8E56591-D9D5-442A-A137-671E4BD2EAC7}"/>
    <cellStyle name="Millares [0] 5 2 2 2 5 4" xfId="25105" xr:uid="{211198BB-CF7E-40C0-B352-01460780DF16}"/>
    <cellStyle name="Millares [0] 5 2 2 2 5 5" xfId="46608" xr:uid="{3D3396E2-9D11-49CC-B17B-F48BC6D0011A}"/>
    <cellStyle name="Millares [0] 5 2 2 2 6" xfId="5064" xr:uid="{FBBD07EA-EF21-496B-BF64-C52798BF42D3}"/>
    <cellStyle name="Millares [0] 5 2 2 2 6 2" xfId="13330" xr:uid="{E1A18BAB-93B3-4179-BAFC-3AAAC3E81E5C}"/>
    <cellStyle name="Millares [0] 5 2 2 2 6 2 2" xfId="34833" xr:uid="{DA246412-ADD2-47F0-972E-113D08FB8A58}"/>
    <cellStyle name="Millares [0] 5 2 2 2 6 3" xfId="19965" xr:uid="{EEFF4441-FCD1-4071-A682-9699B71E780F}"/>
    <cellStyle name="Millares [0] 5 2 2 2 6 3 2" xfId="41468" xr:uid="{24FEE515-5FB5-4435-A2E9-491EC671C4AD}"/>
    <cellStyle name="Millares [0] 5 2 2 2 6 4" xfId="26570" xr:uid="{57759D83-61A3-45D6-9412-F9893EA493B1}"/>
    <cellStyle name="Millares [0] 5 2 2 2 6 5" xfId="48073" xr:uid="{2F6E3214-1A9A-431F-B9C3-B374A9AB5C86}"/>
    <cellStyle name="Millares [0] 5 2 2 2 7" xfId="5738" xr:uid="{B5F373EC-CB3B-42F0-B6A7-D258A86A3342}"/>
    <cellStyle name="Millares [0] 5 2 2 2 7 2" xfId="14004" xr:uid="{6F68FC24-FE6C-4CFF-94ED-26BA1ECF1F44}"/>
    <cellStyle name="Millares [0] 5 2 2 2 7 2 2" xfId="35507" xr:uid="{E89868F9-05B6-4BCA-8370-268AC2ECA4B7}"/>
    <cellStyle name="Millares [0] 5 2 2 2 7 3" xfId="20639" xr:uid="{8A10B863-F438-4FB4-AF7F-1B7E89731756}"/>
    <cellStyle name="Millares [0] 5 2 2 2 7 3 2" xfId="42142" xr:uid="{C405DF24-EDAD-42FE-B451-110938A3ACB1}"/>
    <cellStyle name="Millares [0] 5 2 2 2 7 4" xfId="27244" xr:uid="{C7927D39-EEBD-4256-90E6-C4B21BA048EF}"/>
    <cellStyle name="Millares [0] 5 2 2 2 7 5" xfId="48747" xr:uid="{0950C6F0-E911-4C37-A36C-A4FA21D1C528}"/>
    <cellStyle name="Millares [0] 5 2 2 2 8" xfId="7379" xr:uid="{24FC3436-3BEC-4BA0-AE41-FB64539EC6DB}"/>
    <cellStyle name="Millares [0] 5 2 2 2 8 2" xfId="28882" xr:uid="{130064F3-F24F-4756-ABB7-6A33930D7A8F}"/>
    <cellStyle name="Millares [0] 5 2 2 2 9" xfId="9036" xr:uid="{06D33F06-884A-4C0C-9873-53012953EA2B}"/>
    <cellStyle name="Millares [0] 5 2 2 2 9 2" xfId="30539" xr:uid="{016331EA-DEFC-427F-B93E-4A226A5B9E26}"/>
    <cellStyle name="Millares [0] 5 2 2 3" xfId="1040" xr:uid="{AB0CB8F1-8E69-4392-B828-B8068D3024C1}"/>
    <cellStyle name="Millares [0] 5 2 2 3 2" xfId="3869" xr:uid="{1507A936-7971-43C2-831D-69295FA46B90}"/>
    <cellStyle name="Millares [0] 5 2 2 3 2 2" xfId="12135" xr:uid="{2E3239E8-7C60-4042-AC0E-877444328159}"/>
    <cellStyle name="Millares [0] 5 2 2 3 2 2 2" xfId="33638" xr:uid="{4777AFCA-16ED-46B4-9790-D467A2DEB77F}"/>
    <cellStyle name="Millares [0] 5 2 2 3 2 3" xfId="18770" xr:uid="{88FC7BCB-2F27-4005-BF96-4A874BFBB313}"/>
    <cellStyle name="Millares [0] 5 2 2 3 2 3 2" xfId="40273" xr:uid="{B382F395-A7A3-496D-82D7-1CAFB6B0A9CA}"/>
    <cellStyle name="Millares [0] 5 2 2 3 2 4" xfId="25375" xr:uid="{23F7B5A5-D559-4E39-A1E9-1118AE0D3072}"/>
    <cellStyle name="Millares [0] 5 2 2 3 2 5" xfId="46878" xr:uid="{404264F6-ADB0-40CD-B69B-B207DC203C22}"/>
    <cellStyle name="Millares [0] 5 2 2 3 3" xfId="6008" xr:uid="{F3CE0694-6D4A-409E-8E12-21754425D049}"/>
    <cellStyle name="Millares [0] 5 2 2 3 3 2" xfId="14274" xr:uid="{D5822A0C-69EF-4BC5-B94F-338E54306895}"/>
    <cellStyle name="Millares [0] 5 2 2 3 3 2 2" xfId="35777" xr:uid="{68D8E06C-D1DE-471E-B891-EC428E42B54D}"/>
    <cellStyle name="Millares [0] 5 2 2 3 3 3" xfId="20909" xr:uid="{6963BA54-E0AB-4672-96F6-C12D1DDABAFC}"/>
    <cellStyle name="Millares [0] 5 2 2 3 3 3 2" xfId="42412" xr:uid="{4E966025-F1DC-43F1-8721-436BB959A679}"/>
    <cellStyle name="Millares [0] 5 2 2 3 3 4" xfId="27514" xr:uid="{DA215AF6-CC09-49F2-A250-5B108712B5C4}"/>
    <cellStyle name="Millares [0] 5 2 2 3 3 5" xfId="49017" xr:uid="{8F7585FC-222B-4A59-9492-DE45ADD3DA8B}"/>
    <cellStyle name="Millares [0] 5 2 2 3 4" xfId="7649" xr:uid="{E62622E7-1891-464C-879A-BC818980AED1}"/>
    <cellStyle name="Millares [0] 5 2 2 3 4 2" xfId="29152" xr:uid="{D443F00A-5ABB-41B0-BBC2-D2884BF278A2}"/>
    <cellStyle name="Millares [0] 5 2 2 3 5" xfId="9306" xr:uid="{B7760E92-CCBF-4151-A347-BED779A269F2}"/>
    <cellStyle name="Millares [0] 5 2 2 3 5 2" xfId="30809" xr:uid="{5A26B319-CBEE-472B-A415-80B821F3FC33}"/>
    <cellStyle name="Millares [0] 5 2 2 3 6" xfId="15941" xr:uid="{E2387BD6-7373-4532-B8A2-6C72538BCAC6}"/>
    <cellStyle name="Millares [0] 5 2 2 3 6 2" xfId="37444" xr:uid="{3BF7025B-F292-43F5-8847-7AC182FE6DC1}"/>
    <cellStyle name="Millares [0] 5 2 2 3 7" xfId="22546" xr:uid="{2FAE7D9D-4ABA-411D-9D54-F9D6525BEEFD}"/>
    <cellStyle name="Millares [0] 5 2 2 3 8" xfId="44049" xr:uid="{3B938BE8-8293-4561-BD97-8891A8C6A407}"/>
    <cellStyle name="Millares [0] 5 2 2 4" xfId="1436" xr:uid="{BC7C0819-2AC6-49C6-87E3-DAE9C2A82D48}"/>
    <cellStyle name="Millares [0] 5 2 2 4 2" xfId="4265" xr:uid="{FD7DC3E3-DAE5-4C36-81B9-624B3E3ED7E4}"/>
    <cellStyle name="Millares [0] 5 2 2 4 2 2" xfId="12531" xr:uid="{F2E5F83E-3BC6-4D97-BC3A-BC6D1D6E8024}"/>
    <cellStyle name="Millares [0] 5 2 2 4 2 2 2" xfId="34034" xr:uid="{15CDD51A-E464-4759-AEF9-FD3DDE61AAE3}"/>
    <cellStyle name="Millares [0] 5 2 2 4 2 3" xfId="19166" xr:uid="{0922951F-4749-48CA-A031-5FE3D912A59B}"/>
    <cellStyle name="Millares [0] 5 2 2 4 2 3 2" xfId="40669" xr:uid="{DF60F865-A469-4E1E-95C5-17B02AA5AE31}"/>
    <cellStyle name="Millares [0] 5 2 2 4 2 4" xfId="25771" xr:uid="{80DA2BD4-7DAF-4864-9D03-093F89FB7849}"/>
    <cellStyle name="Millares [0] 5 2 2 4 2 5" xfId="47274" xr:uid="{0C4AACB7-3E04-4B05-A529-110A9BDFA4D8}"/>
    <cellStyle name="Millares [0] 5 2 2 4 3" xfId="6404" xr:uid="{5D327009-648B-485F-9730-FC1BB3AD31FD}"/>
    <cellStyle name="Millares [0] 5 2 2 4 3 2" xfId="14670" xr:uid="{3C78DC51-2AAC-4718-AB8C-A9D598E9F628}"/>
    <cellStyle name="Millares [0] 5 2 2 4 3 2 2" xfId="36173" xr:uid="{F3965C66-EB3F-4292-85BB-BC04424B03A3}"/>
    <cellStyle name="Millares [0] 5 2 2 4 3 3" xfId="21305" xr:uid="{0A11A7B6-E754-4F4E-BDE6-25D2516B6938}"/>
    <cellStyle name="Millares [0] 5 2 2 4 3 3 2" xfId="42808" xr:uid="{F4515035-ACB4-4A13-B98D-475F243C442A}"/>
    <cellStyle name="Millares [0] 5 2 2 4 3 4" xfId="27910" xr:uid="{A3D20261-26CC-466B-8A2E-6C918C37C9B8}"/>
    <cellStyle name="Millares [0] 5 2 2 4 3 5" xfId="49413" xr:uid="{CCF51982-515C-42F6-96DA-B3EB1F8891FA}"/>
    <cellStyle name="Millares [0] 5 2 2 4 4" xfId="8045" xr:uid="{817E4827-09E0-41E5-B235-82656E959CEA}"/>
    <cellStyle name="Millares [0] 5 2 2 4 4 2" xfId="29548" xr:uid="{0C8EA758-BB13-48AC-89C2-C29DD8F7727A}"/>
    <cellStyle name="Millares [0] 5 2 2 4 5" xfId="9702" xr:uid="{A79703F7-B2A3-458D-B4C3-6FF632F3C458}"/>
    <cellStyle name="Millares [0] 5 2 2 4 5 2" xfId="31205" xr:uid="{81957E84-C946-45AA-862E-81E59BC9D5A4}"/>
    <cellStyle name="Millares [0] 5 2 2 4 6" xfId="16337" xr:uid="{64558A49-F5E3-4466-8808-265911C1F4CA}"/>
    <cellStyle name="Millares [0] 5 2 2 4 6 2" xfId="37840" xr:uid="{9912ECF7-0D16-44D5-BB6A-CED9F77B0E8C}"/>
    <cellStyle name="Millares [0] 5 2 2 4 7" xfId="22942" xr:uid="{5BB71BD1-E661-43A0-B3D2-4BA35FF317FA}"/>
    <cellStyle name="Millares [0] 5 2 2 4 8" xfId="44445" xr:uid="{C17AB8BF-F564-4803-99B9-E363B11F1B22}"/>
    <cellStyle name="Millares [0] 5 2 2 5" xfId="2123" xr:uid="{EA147438-5602-4A19-A42E-1AD1A23D8211}"/>
    <cellStyle name="Millares [0] 5 2 2 5 2" xfId="10389" xr:uid="{D514B20B-5D6B-40B4-82F5-A0F90BA18DC5}"/>
    <cellStyle name="Millares [0] 5 2 2 5 2 2" xfId="31892" xr:uid="{346FB15D-F873-45D8-BCF6-74B126F18A6C}"/>
    <cellStyle name="Millares [0] 5 2 2 5 3" xfId="17024" xr:uid="{64270998-D32B-41C0-8FC2-6BFF90FEFD3A}"/>
    <cellStyle name="Millares [0] 5 2 2 5 3 2" xfId="38527" xr:uid="{80A237EB-28F5-4B19-B4C2-DCA0D0657F84}"/>
    <cellStyle name="Millares [0] 5 2 2 5 4" xfId="23629" xr:uid="{D679FEC2-392A-465F-844F-C2694B786953}"/>
    <cellStyle name="Millares [0] 5 2 2 5 5" xfId="45132" xr:uid="{41F6F209-49C0-466D-BC63-28DBD01D3523}"/>
    <cellStyle name="Millares [0] 5 2 2 6" xfId="2671" xr:uid="{1F0647BA-68E8-42AB-ACE6-6AF8238A9BE2}"/>
    <cellStyle name="Millares [0] 5 2 2 6 2" xfId="10937" xr:uid="{9EBE137D-D8A1-4B18-BA21-AD79C95C3618}"/>
    <cellStyle name="Millares [0] 5 2 2 6 2 2" xfId="32440" xr:uid="{F943F8E3-F096-4716-93FD-34C8D7AD3F1F}"/>
    <cellStyle name="Millares [0] 5 2 2 6 3" xfId="17572" xr:uid="{27D6D1C8-CF2A-415F-BC28-DE36B899E76B}"/>
    <cellStyle name="Millares [0] 5 2 2 6 3 2" xfId="39075" xr:uid="{A65D682A-BE95-4957-BF83-295A22EC00C2}"/>
    <cellStyle name="Millares [0] 5 2 2 6 4" xfId="24177" xr:uid="{67AAF027-7BB5-4109-9DAE-6E7FD7643EF0}"/>
    <cellStyle name="Millares [0] 5 2 2 6 5" xfId="45680" xr:uid="{148F12DF-24C2-443E-8811-1C386277050A}"/>
    <cellStyle name="Millares [0] 5 2 2 7" xfId="3319" xr:uid="{CFD40291-B1A1-4925-B48B-0AB55F6F133A}"/>
    <cellStyle name="Millares [0] 5 2 2 7 2" xfId="11585" xr:uid="{CA37AD0F-3F2F-4BAB-BFB6-C4DFF1A026A7}"/>
    <cellStyle name="Millares [0] 5 2 2 7 2 2" xfId="33088" xr:uid="{FB992733-AB8C-4CBB-8438-45C068C101EF}"/>
    <cellStyle name="Millares [0] 5 2 2 7 3" xfId="18220" xr:uid="{5C4B2F24-8C3D-4751-B929-5A597962D8B7}"/>
    <cellStyle name="Millares [0] 5 2 2 7 3 2" xfId="39723" xr:uid="{7D5AF803-4E0E-4BA4-880E-9A32652F38F4}"/>
    <cellStyle name="Millares [0] 5 2 2 7 4" xfId="24825" xr:uid="{B7FC341D-78EF-4CC8-81EF-3EE0F4C377D0}"/>
    <cellStyle name="Millares [0] 5 2 2 7 5" xfId="46328" xr:uid="{F5BF60F7-BBB4-4436-B02C-0970D334B0AB}"/>
    <cellStyle name="Millares [0] 5 2 2 8" xfId="4815" xr:uid="{43744D47-FC06-4868-B228-D17D750023C8}"/>
    <cellStyle name="Millares [0] 5 2 2 8 2" xfId="13081" xr:uid="{DD7451FC-55AF-47A9-A29B-F9E7415AEE2B}"/>
    <cellStyle name="Millares [0] 5 2 2 8 2 2" xfId="34584" xr:uid="{DA9DE5F5-5F11-4247-AA5D-FB5BA0A2DD5C}"/>
    <cellStyle name="Millares [0] 5 2 2 8 3" xfId="19716" xr:uid="{9FD16235-E766-4E04-A054-891FED4F6107}"/>
    <cellStyle name="Millares [0] 5 2 2 8 3 2" xfId="41219" xr:uid="{29E5DB2F-7A37-4A7B-A857-666735E25848}"/>
    <cellStyle name="Millares [0] 5 2 2 8 4" xfId="26321" xr:uid="{18A03DCB-DDAF-4CDB-B949-D5914A90C143}"/>
    <cellStyle name="Millares [0] 5 2 2 8 5" xfId="47824" xr:uid="{0F47E8FE-B9BB-4C02-9832-72FE19D60E5F}"/>
    <cellStyle name="Millares [0] 5 2 2 9" xfId="5458" xr:uid="{3D69FB9A-2F7A-449A-8921-D41DB94ADB7E}"/>
    <cellStyle name="Millares [0] 5 2 2 9 2" xfId="13724" xr:uid="{CAADF638-43BB-4CF6-B1E8-FD5EAC8CE4D7}"/>
    <cellStyle name="Millares [0] 5 2 2 9 2 2" xfId="35227" xr:uid="{025C67C3-F3B0-4DA3-9593-CFD4F0658400}"/>
    <cellStyle name="Millares [0] 5 2 2 9 3" xfId="20359" xr:uid="{D9250BF5-ACC7-45EB-AAD6-32C7F58193AF}"/>
    <cellStyle name="Millares [0] 5 2 2 9 3 2" xfId="41862" xr:uid="{6CA8F6D4-BC67-4604-A382-17B55445B6B0}"/>
    <cellStyle name="Millares [0] 5 2 2 9 4" xfId="26964" xr:uid="{3CEDAF9D-9AE5-4A55-AB08-0A08AE2553DC}"/>
    <cellStyle name="Millares [0] 5 2 2 9 5" xfId="48467" xr:uid="{BE1EBA78-71E0-47EE-BD14-608DC1B7E8F7}"/>
    <cellStyle name="Millares [0] 5 2 3" xfId="361" xr:uid="{55605B0B-033C-4CC6-908A-6F4E4BE25893}"/>
    <cellStyle name="Millares [0] 5 2 3 10" xfId="15264" xr:uid="{4779B708-FB79-4473-9439-4D331B64651A}"/>
    <cellStyle name="Millares [0] 5 2 3 10 2" xfId="36767" xr:uid="{853D4B6C-E94C-4344-AA08-773FFD52E8C3}"/>
    <cellStyle name="Millares [0] 5 2 3 11" xfId="21869" xr:uid="{670BA169-0067-4368-82F6-24FD220DF2EF}"/>
    <cellStyle name="Millares [0] 5 2 3 12" xfId="43372" xr:uid="{3FC4860B-E05F-44A9-B72E-5CE7E4EB260F}"/>
    <cellStyle name="Millares [0] 5 2 3 2" xfId="1309" xr:uid="{9A8B5520-9E37-43C1-8E5F-C6FD2CD2E676}"/>
    <cellStyle name="Millares [0] 5 2 3 2 2" xfId="4138" xr:uid="{55F1D3E4-58BB-4E33-896E-7DA513ED4D21}"/>
    <cellStyle name="Millares [0] 5 2 3 2 2 2" xfId="12404" xr:uid="{B826A850-D167-4987-AE88-E82285C7E7C2}"/>
    <cellStyle name="Millares [0] 5 2 3 2 2 2 2" xfId="33907" xr:uid="{5C894E70-9384-4A93-A79C-318C22D0E63D}"/>
    <cellStyle name="Millares [0] 5 2 3 2 2 3" xfId="19039" xr:uid="{8C874CFE-D906-49AD-8FA4-B4D3CDE2C459}"/>
    <cellStyle name="Millares [0] 5 2 3 2 2 3 2" xfId="40542" xr:uid="{765E0067-7E5C-42CB-8E70-D24B0A5DB72B}"/>
    <cellStyle name="Millares [0] 5 2 3 2 2 4" xfId="25644" xr:uid="{E4D99BA6-A8DF-48EF-A836-8C6CFDFD80F3}"/>
    <cellStyle name="Millares [0] 5 2 3 2 2 5" xfId="47147" xr:uid="{9352F066-921D-4DCD-849F-C258F2657181}"/>
    <cellStyle name="Millares [0] 5 2 3 2 3" xfId="6277" xr:uid="{C8ED3FFB-3AAA-4E42-AEA9-BBF5228562DF}"/>
    <cellStyle name="Millares [0] 5 2 3 2 3 2" xfId="14543" xr:uid="{6038AB14-720A-43F0-A6D8-0D1506C3A602}"/>
    <cellStyle name="Millares [0] 5 2 3 2 3 2 2" xfId="36046" xr:uid="{3E465CE9-E980-48A0-98A6-FBE575BD230B}"/>
    <cellStyle name="Millares [0] 5 2 3 2 3 3" xfId="21178" xr:uid="{A22964FD-4644-49FD-89FB-2BEDF77C1F6B}"/>
    <cellStyle name="Millares [0] 5 2 3 2 3 3 2" xfId="42681" xr:uid="{9A740C3F-2C39-4829-870F-6DEE39371E83}"/>
    <cellStyle name="Millares [0] 5 2 3 2 3 4" xfId="27783" xr:uid="{D90B2B2D-64D6-4F59-A125-65DB7648B7E7}"/>
    <cellStyle name="Millares [0] 5 2 3 2 3 5" xfId="49286" xr:uid="{E2127237-51DB-4E42-989A-01052B0CCBEE}"/>
    <cellStyle name="Millares [0] 5 2 3 2 4" xfId="7918" xr:uid="{B1B0C23C-3D9C-422E-80F8-20D1EFDE262B}"/>
    <cellStyle name="Millares [0] 5 2 3 2 4 2" xfId="29421" xr:uid="{8B21425D-77A4-4CBB-A2D0-77B331E4D137}"/>
    <cellStyle name="Millares [0] 5 2 3 2 5" xfId="9575" xr:uid="{B87A42BC-FD8D-4BC6-903B-A3AF4DAB390F}"/>
    <cellStyle name="Millares [0] 5 2 3 2 5 2" xfId="31078" xr:uid="{8CA77D2E-57BB-4B68-9A43-2F2F079B5586}"/>
    <cellStyle name="Millares [0] 5 2 3 2 6" xfId="16210" xr:uid="{393A1830-7122-49D6-868A-A6C61EF25EE5}"/>
    <cellStyle name="Millares [0] 5 2 3 2 6 2" xfId="37713" xr:uid="{1C0AE599-0B24-4B58-A6C3-8AABDC3F8424}"/>
    <cellStyle name="Millares [0] 5 2 3 2 7" xfId="22815" xr:uid="{E44D26F4-6B58-4E61-9435-B8C9E35E7A67}"/>
    <cellStyle name="Millares [0] 5 2 3 2 8" xfId="44318" xr:uid="{43D15E1E-6948-4A1A-8024-42D21CBB0382}"/>
    <cellStyle name="Millares [0] 5 2 3 3" xfId="1996" xr:uid="{A9EE12DD-A3AF-4E8C-96D3-749F2B7D8021}"/>
    <cellStyle name="Millares [0] 5 2 3 3 2" xfId="10262" xr:uid="{6CDA6329-1647-4588-BB9B-E0C68A3ACC52}"/>
    <cellStyle name="Millares [0] 5 2 3 3 2 2" xfId="31765" xr:uid="{475C5D3F-A5D3-4C37-8788-4418B23C4704}"/>
    <cellStyle name="Millares [0] 5 2 3 3 3" xfId="16897" xr:uid="{382336E4-875B-4453-9BAD-145B34256625}"/>
    <cellStyle name="Millares [0] 5 2 3 3 3 2" xfId="38400" xr:uid="{2ED508EF-BB76-420D-B6CB-E3F1F5F4C085}"/>
    <cellStyle name="Millares [0] 5 2 3 3 4" xfId="23502" xr:uid="{52F818B2-DDD9-4DD3-AAD1-5647BBB32528}"/>
    <cellStyle name="Millares [0] 5 2 3 3 5" xfId="45005" xr:uid="{55321017-FA7E-45E2-AFBD-16815E1518EF}"/>
    <cellStyle name="Millares [0] 5 2 3 4" xfId="2795" xr:uid="{A79FAC01-C101-4642-A80E-C2B21ED6064F}"/>
    <cellStyle name="Millares [0] 5 2 3 4 2" xfId="11061" xr:uid="{D6429B5F-3FCF-48A3-83C4-51E7B58E379F}"/>
    <cellStyle name="Millares [0] 5 2 3 4 2 2" xfId="32564" xr:uid="{A4838F16-1DB4-4CFB-9434-C67E7F686AA2}"/>
    <cellStyle name="Millares [0] 5 2 3 4 3" xfId="17696" xr:uid="{83100E1C-7835-4D5C-B7DF-52D58663AC4C}"/>
    <cellStyle name="Millares [0] 5 2 3 4 3 2" xfId="39199" xr:uid="{50FA5BC9-AB55-4D03-9C8E-7079336A1F8C}"/>
    <cellStyle name="Millares [0] 5 2 3 4 4" xfId="24301" xr:uid="{ADA0E6D6-A848-4CAB-9581-2C7F69C10007}"/>
    <cellStyle name="Millares [0] 5 2 3 4 5" xfId="45804" xr:uid="{92EFDB62-3E14-4A21-99C2-BC33C99A744A}"/>
    <cellStyle name="Millares [0] 5 2 3 5" xfId="3192" xr:uid="{88DB507E-6223-4C3A-B218-A0D2B3BE08A0}"/>
    <cellStyle name="Millares [0] 5 2 3 5 2" xfId="11458" xr:uid="{2B92669D-503A-4F1B-9575-7328491CC88E}"/>
    <cellStyle name="Millares [0] 5 2 3 5 2 2" xfId="32961" xr:uid="{FAAF33C2-1445-419C-8567-69C36665446F}"/>
    <cellStyle name="Millares [0] 5 2 3 5 3" xfId="18093" xr:uid="{ED3E23D7-DC32-4140-ADD4-C77523C35DA6}"/>
    <cellStyle name="Millares [0] 5 2 3 5 3 2" xfId="39596" xr:uid="{01E5EADC-A889-4002-9248-FF38FA263D9F}"/>
    <cellStyle name="Millares [0] 5 2 3 5 4" xfId="24698" xr:uid="{A1FE3ED8-6015-4DD1-9553-6CA33E64B71E}"/>
    <cellStyle name="Millares [0] 5 2 3 5 5" xfId="46201" xr:uid="{C83A7D7F-78CD-49F1-AA5B-7B4A64B0C6ED}"/>
    <cellStyle name="Millares [0] 5 2 3 6" xfId="4939" xr:uid="{8B8ACF55-9B2B-49F1-9F22-EA257F5F7CBC}"/>
    <cellStyle name="Millares [0] 5 2 3 6 2" xfId="13205" xr:uid="{04569B5F-7F39-4545-9885-EF2B4E66FF15}"/>
    <cellStyle name="Millares [0] 5 2 3 6 2 2" xfId="34708" xr:uid="{462FEEBF-0A7A-4158-94B8-0C1711421F3A}"/>
    <cellStyle name="Millares [0] 5 2 3 6 3" xfId="19840" xr:uid="{ED216E17-249B-4A65-975A-C33C721219E2}"/>
    <cellStyle name="Millares [0] 5 2 3 6 3 2" xfId="41343" xr:uid="{6C7E0F63-7F1C-4179-9F58-02D4841CFEA3}"/>
    <cellStyle name="Millares [0] 5 2 3 6 4" xfId="26445" xr:uid="{FF00CBFD-E011-492B-B0CD-8A6409DFD515}"/>
    <cellStyle name="Millares [0] 5 2 3 6 5" xfId="47948" xr:uid="{EF7FE74C-F5D5-48DA-ABF5-0266CFCA5ED1}"/>
    <cellStyle name="Millares [0] 5 2 3 7" xfId="5331" xr:uid="{53B67793-528B-433E-AD89-7DD84023A5C6}"/>
    <cellStyle name="Millares [0] 5 2 3 7 2" xfId="13597" xr:uid="{BB08088C-D879-4D11-BF68-70F78564158F}"/>
    <cellStyle name="Millares [0] 5 2 3 7 2 2" xfId="35100" xr:uid="{D6CCFFAC-538C-46DB-A6F0-95833273B90A}"/>
    <cellStyle name="Millares [0] 5 2 3 7 3" xfId="20232" xr:uid="{E776AB90-3450-4F8A-9B9A-29424AC9F497}"/>
    <cellStyle name="Millares [0] 5 2 3 7 3 2" xfId="41735" xr:uid="{081BA3A6-DFCB-4585-863D-152BD59DF80E}"/>
    <cellStyle name="Millares [0] 5 2 3 7 4" xfId="26837" xr:uid="{76E457D8-DDC0-4CAD-A8B1-A5691F5260FA}"/>
    <cellStyle name="Millares [0] 5 2 3 7 5" xfId="48340" xr:uid="{54ECFA98-E7D0-43CF-9663-433DBF36873C}"/>
    <cellStyle name="Millares [0] 5 2 3 8" xfId="6972" xr:uid="{60304096-D82C-4E26-A6B5-BDCBA37817A2}"/>
    <cellStyle name="Millares [0] 5 2 3 8 2" xfId="28475" xr:uid="{05F4B1CD-4051-4760-8427-EE7B2F9D39C7}"/>
    <cellStyle name="Millares [0] 5 2 3 9" xfId="8628" xr:uid="{EDB56D0B-3C18-40E1-94B5-75805C2AB734}"/>
    <cellStyle name="Millares [0] 5 2 3 9 2" xfId="30131" xr:uid="{84180432-B78B-4DC2-B6CD-8F1B5E26FFBF}"/>
    <cellStyle name="Millares [0] 5 2 4" xfId="645" xr:uid="{8AC60E03-8532-480A-9A1F-7BF97D9A57CC}"/>
    <cellStyle name="Millares [0] 5 2 4 10" xfId="43654" xr:uid="{AB5CD55F-50E9-4A87-BAD2-68A4C6747C38}"/>
    <cellStyle name="Millares [0] 5 2 4 2" xfId="1591" xr:uid="{1BA2C691-BFB7-44E4-9D36-02A7942FD609}"/>
    <cellStyle name="Millares [0] 5 2 4 2 2" xfId="4420" xr:uid="{BFF37F19-E2FD-4287-AB67-BB7AD789822C}"/>
    <cellStyle name="Millares [0] 5 2 4 2 2 2" xfId="12686" xr:uid="{124D824F-FFCE-4C72-B048-BB30593E3004}"/>
    <cellStyle name="Millares [0] 5 2 4 2 2 2 2" xfId="34189" xr:uid="{6BBC8D10-EA22-445A-9605-9408B2D3BCB9}"/>
    <cellStyle name="Millares [0] 5 2 4 2 2 3" xfId="19321" xr:uid="{4AAA8FF2-42F1-413F-95E8-B76B38571A20}"/>
    <cellStyle name="Millares [0] 5 2 4 2 2 3 2" xfId="40824" xr:uid="{E0768E25-32C2-414A-96C4-5C7EC1D11108}"/>
    <cellStyle name="Millares [0] 5 2 4 2 2 4" xfId="25926" xr:uid="{184672DC-628E-44EC-9182-23C3FACE9147}"/>
    <cellStyle name="Millares [0] 5 2 4 2 2 5" xfId="47429" xr:uid="{4688D39B-7E84-4757-96C3-D49B843BE907}"/>
    <cellStyle name="Millares [0] 5 2 4 2 3" xfId="6559" xr:uid="{511EA2EF-4A23-4802-8184-C0036B450DE0}"/>
    <cellStyle name="Millares [0] 5 2 4 2 3 2" xfId="14825" xr:uid="{4FF12719-41AC-4C77-95EC-7A8182DE6D70}"/>
    <cellStyle name="Millares [0] 5 2 4 2 3 2 2" xfId="36328" xr:uid="{E4097609-585B-47B2-94F8-FA718D549B87}"/>
    <cellStyle name="Millares [0] 5 2 4 2 3 3" xfId="21460" xr:uid="{E4C22352-1935-4C34-8F76-7FE0E01E9DBA}"/>
    <cellStyle name="Millares [0] 5 2 4 2 3 3 2" xfId="42963" xr:uid="{CD8E9C8A-0363-41C4-BC83-F152D72DE785}"/>
    <cellStyle name="Millares [0] 5 2 4 2 3 4" xfId="28065" xr:uid="{6BFDDF89-C30B-4863-9E9B-7467302B5FA3}"/>
    <cellStyle name="Millares [0] 5 2 4 2 3 5" xfId="49568" xr:uid="{C657B72E-5160-45B0-BCD2-4E1621E45470}"/>
    <cellStyle name="Millares [0] 5 2 4 2 4" xfId="8200" xr:uid="{2FF0C738-5DED-4AC6-B373-351556E8C944}"/>
    <cellStyle name="Millares [0] 5 2 4 2 4 2" xfId="29703" xr:uid="{7B32A5CD-ADA3-4EFA-83DA-5507C9D2081B}"/>
    <cellStyle name="Millares [0] 5 2 4 2 5" xfId="9857" xr:uid="{AFCBD717-23F4-4349-9D50-E41C4D8B92FD}"/>
    <cellStyle name="Millares [0] 5 2 4 2 5 2" xfId="31360" xr:uid="{46865E68-2582-47CF-ABFE-B47850826C36}"/>
    <cellStyle name="Millares [0] 5 2 4 2 6" xfId="16492" xr:uid="{D4DB9703-69E1-4810-BB60-6DAF274267EA}"/>
    <cellStyle name="Millares [0] 5 2 4 2 6 2" xfId="37995" xr:uid="{19ECB590-1FBF-4418-9614-1A9CB2397EF5}"/>
    <cellStyle name="Millares [0] 5 2 4 2 7" xfId="23097" xr:uid="{97066B29-7826-4FE5-93EC-7E217F920483}"/>
    <cellStyle name="Millares [0] 5 2 4 2 8" xfId="44600" xr:uid="{E60807CB-AA6A-49B0-AFAE-9C5B9A11843A}"/>
    <cellStyle name="Millares [0] 5 2 4 3" xfId="2278" xr:uid="{502BCF06-39C4-45DB-AC4A-32FC6860AC13}"/>
    <cellStyle name="Millares [0] 5 2 4 3 2" xfId="10544" xr:uid="{38A86E32-BC9A-46E0-882B-D90451B26D4B}"/>
    <cellStyle name="Millares [0] 5 2 4 3 2 2" xfId="32047" xr:uid="{1EECFE6C-B254-4829-B5BA-8A8426ED23B8}"/>
    <cellStyle name="Millares [0] 5 2 4 3 3" xfId="17179" xr:uid="{FECA5F79-FBD9-413C-A69A-2E7255E09525}"/>
    <cellStyle name="Millares [0] 5 2 4 3 3 2" xfId="38682" xr:uid="{4264F5CF-4110-413A-AC19-13FE7B8DF6B7}"/>
    <cellStyle name="Millares [0] 5 2 4 3 4" xfId="23784" xr:uid="{13542ACE-18E1-474D-94FE-232A18779229}"/>
    <cellStyle name="Millares [0] 5 2 4 3 5" xfId="45287" xr:uid="{4F1E16C0-C2B8-406A-BA14-8ED7D539B2CD}"/>
    <cellStyle name="Millares [0] 5 2 4 4" xfId="3474" xr:uid="{8D2F1C0F-7EC8-4D28-B51A-F177A1D13FA2}"/>
    <cellStyle name="Millares [0] 5 2 4 4 2" xfId="11740" xr:uid="{3322F464-47D7-4740-B703-18E75416F4CB}"/>
    <cellStyle name="Millares [0] 5 2 4 4 2 2" xfId="33243" xr:uid="{7F23C1CF-4AED-4643-B236-3A6DA3860D3F}"/>
    <cellStyle name="Millares [0] 5 2 4 4 3" xfId="18375" xr:uid="{1648C42B-B518-4E43-9120-703C345A6BE8}"/>
    <cellStyle name="Millares [0] 5 2 4 4 3 2" xfId="39878" xr:uid="{DD493410-5E92-40F3-B43E-34D9C0CE6F94}"/>
    <cellStyle name="Millares [0] 5 2 4 4 4" xfId="24980" xr:uid="{43C0DE8F-01FC-40B3-BBDB-76F60AC3AE5B}"/>
    <cellStyle name="Millares [0] 5 2 4 4 5" xfId="46483" xr:uid="{2567AE69-313B-41A2-A939-E78AAF002297}"/>
    <cellStyle name="Millares [0] 5 2 4 5" xfId="5613" xr:uid="{6F139AA9-D26D-4E44-8CEE-54CE23F2403C}"/>
    <cellStyle name="Millares [0] 5 2 4 5 2" xfId="13879" xr:uid="{7469F6DB-58D4-4C16-9994-5931285E6818}"/>
    <cellStyle name="Millares [0] 5 2 4 5 2 2" xfId="35382" xr:uid="{78A62167-8787-4891-BD9E-DF7C2E6A4F70}"/>
    <cellStyle name="Millares [0] 5 2 4 5 3" xfId="20514" xr:uid="{91EB42F2-E634-4ED9-B947-7D5946118823}"/>
    <cellStyle name="Millares [0] 5 2 4 5 3 2" xfId="42017" xr:uid="{31814F73-D0EE-4D84-801C-1F254CD30769}"/>
    <cellStyle name="Millares [0] 5 2 4 5 4" xfId="27119" xr:uid="{75E4280B-80AD-4061-99D0-34C4DD2F3361}"/>
    <cellStyle name="Millares [0] 5 2 4 5 5" xfId="48622" xr:uid="{07B3341E-6D04-4EDC-A70B-E54836B8AD08}"/>
    <cellStyle name="Millares [0] 5 2 4 6" xfId="7254" xr:uid="{1B2E8062-2813-44B7-948B-3EE2F9F5CA7A}"/>
    <cellStyle name="Millares [0] 5 2 4 6 2" xfId="28757" xr:uid="{5091614A-201F-46A7-9C7E-311C12718EAD}"/>
    <cellStyle name="Millares [0] 5 2 4 7" xfId="8911" xr:uid="{65E6DD28-7285-4E97-8B48-3DE1FF45031C}"/>
    <cellStyle name="Millares [0] 5 2 4 7 2" xfId="30414" xr:uid="{6C2D31D9-A3A6-4747-9E44-0B97CCE9FBFF}"/>
    <cellStyle name="Millares [0] 5 2 4 8" xfId="15546" xr:uid="{72D460D9-F0FC-4753-80B1-6541EF42774E}"/>
    <cellStyle name="Millares [0] 5 2 4 8 2" xfId="37049" xr:uid="{1083AB5B-3D73-4AA8-AD1D-4B1D36939D20}"/>
    <cellStyle name="Millares [0] 5 2 4 9" xfId="22151" xr:uid="{D94DB840-DC94-4865-8DCD-CAA528707212}"/>
    <cellStyle name="Millares [0] 5 2 5" xfId="913" xr:uid="{85D396B2-80D9-4D28-AFB9-6C716C35B869}"/>
    <cellStyle name="Millares [0] 5 2 5 2" xfId="3742" xr:uid="{62108576-F786-4A6F-96B4-69140A67FF02}"/>
    <cellStyle name="Millares [0] 5 2 5 2 2" xfId="12008" xr:uid="{01E72268-CC92-43C6-AA8E-22E368BB4AD4}"/>
    <cellStyle name="Millares [0] 5 2 5 2 2 2" xfId="33511" xr:uid="{2AEB7FDF-952A-4165-893A-C31771D0188A}"/>
    <cellStyle name="Millares [0] 5 2 5 2 3" xfId="18643" xr:uid="{7FFDFB19-30E4-4765-8F48-2F2327381A74}"/>
    <cellStyle name="Millares [0] 5 2 5 2 3 2" xfId="40146" xr:uid="{D3590FCF-1BBC-412F-94E3-22912FDE427A}"/>
    <cellStyle name="Millares [0] 5 2 5 2 4" xfId="25248" xr:uid="{90078EB6-4840-404B-BE94-885F93B14E48}"/>
    <cellStyle name="Millares [0] 5 2 5 2 5" xfId="46751" xr:uid="{760ADFD6-1A04-4C84-9D1F-678BBC5CE79E}"/>
    <cellStyle name="Millares [0] 5 2 5 3" xfId="5881" xr:uid="{F193CF0B-F4BC-4E12-A210-7784C8A111C7}"/>
    <cellStyle name="Millares [0] 5 2 5 3 2" xfId="14147" xr:uid="{929DBFDC-BBAA-458E-976C-8B2F000D6BD8}"/>
    <cellStyle name="Millares [0] 5 2 5 3 2 2" xfId="35650" xr:uid="{FFDF5094-090B-4B38-A572-DA14DF26B646}"/>
    <cellStyle name="Millares [0] 5 2 5 3 3" xfId="20782" xr:uid="{0F2B522A-0428-47D2-8611-1D6356A18DFF}"/>
    <cellStyle name="Millares [0] 5 2 5 3 3 2" xfId="42285" xr:uid="{775D65BB-D58B-402B-97F8-CBAAC7C13F15}"/>
    <cellStyle name="Millares [0] 5 2 5 3 4" xfId="27387" xr:uid="{4B7BE80E-E9B9-4CCB-ACD1-4C8C80406F1E}"/>
    <cellStyle name="Millares [0] 5 2 5 3 5" xfId="48890" xr:uid="{1D406F74-289D-4F4F-BCC4-81FD082B494F}"/>
    <cellStyle name="Millares [0] 5 2 5 4" xfId="7522" xr:uid="{12CFFC92-B491-4115-AEBC-A5305EDDC6DC}"/>
    <cellStyle name="Millares [0] 5 2 5 4 2" xfId="29025" xr:uid="{25B3B51B-6AE2-4A3B-869E-E5F6F6EE8165}"/>
    <cellStyle name="Millares [0] 5 2 5 5" xfId="9179" xr:uid="{B16629C2-A2D5-4981-A0D5-4F87877DD6F9}"/>
    <cellStyle name="Millares [0] 5 2 5 5 2" xfId="30682" xr:uid="{02B16D32-011E-4B9B-80D1-C74097043FCA}"/>
    <cellStyle name="Millares [0] 5 2 5 6" xfId="15814" xr:uid="{A39307F3-4CA3-4663-83AC-5E3870A46F13}"/>
    <cellStyle name="Millares [0] 5 2 5 6 2" xfId="37317" xr:uid="{EBB395FC-5DDF-4F77-8343-F9427B2E004C}"/>
    <cellStyle name="Millares [0] 5 2 5 7" xfId="22419" xr:uid="{09F397EB-D7E9-4762-9E24-C796AE98D7DA}"/>
    <cellStyle name="Millares [0] 5 2 5 8" xfId="43922" xr:uid="{D44AAD08-2780-4A55-A445-EA445D6431DD}"/>
    <cellStyle name="Millares [0] 5 2 6" xfId="1174" xr:uid="{7BD8A3F3-EBFA-4A2E-8B5F-21F84F3CBB65}"/>
    <cellStyle name="Millares [0] 5 2 6 2" xfId="4003" xr:uid="{DF7B4054-966E-4BFD-965B-05FE261B3A6A}"/>
    <cellStyle name="Millares [0] 5 2 6 2 2" xfId="12269" xr:uid="{42BA178B-EA57-4EE3-BBC6-57007F18E845}"/>
    <cellStyle name="Millares [0] 5 2 6 2 2 2" xfId="33772" xr:uid="{404874E6-FD05-4B54-9B19-C67CB17A4A26}"/>
    <cellStyle name="Millares [0] 5 2 6 2 3" xfId="18904" xr:uid="{79DB1210-2927-4A31-8B2F-E09848087578}"/>
    <cellStyle name="Millares [0] 5 2 6 2 3 2" xfId="40407" xr:uid="{1754CE8B-4DE9-4A54-8A64-78E45E388129}"/>
    <cellStyle name="Millares [0] 5 2 6 2 4" xfId="25509" xr:uid="{2AC7EFB3-B99F-4DE9-ADAE-B4E0E32D916A}"/>
    <cellStyle name="Millares [0] 5 2 6 2 5" xfId="47012" xr:uid="{6CD08279-EAE8-41B9-B88F-1EDD6C2AE8FB}"/>
    <cellStyle name="Millares [0] 5 2 6 3" xfId="6142" xr:uid="{34E37059-696E-45CF-9A2F-E5F649F6AB28}"/>
    <cellStyle name="Millares [0] 5 2 6 3 2" xfId="14408" xr:uid="{7CFB4019-FE97-4EB1-B9E0-68B34DF1C659}"/>
    <cellStyle name="Millares [0] 5 2 6 3 2 2" xfId="35911" xr:uid="{E635CA68-B39C-45A8-9E90-10C70ED53C15}"/>
    <cellStyle name="Millares [0] 5 2 6 3 3" xfId="21043" xr:uid="{E042633A-AF2D-4A86-8E50-C898255B47D0}"/>
    <cellStyle name="Millares [0] 5 2 6 3 3 2" xfId="42546" xr:uid="{02977E0C-6414-4EF1-84C4-33F9323C60CA}"/>
    <cellStyle name="Millares [0] 5 2 6 3 4" xfId="27648" xr:uid="{64484664-28CF-4977-A933-2BBE56E68D82}"/>
    <cellStyle name="Millares [0] 5 2 6 3 5" xfId="49151" xr:uid="{1709B7E7-FAE8-4A0C-9807-CEA5EF2FF872}"/>
    <cellStyle name="Millares [0] 5 2 6 4" xfId="7783" xr:uid="{9C1D98E4-A923-4F0B-A347-6CA529E27CA1}"/>
    <cellStyle name="Millares [0] 5 2 6 4 2" xfId="29286" xr:uid="{69694741-6B26-4D36-8A34-8442F6A5F824}"/>
    <cellStyle name="Millares [0] 5 2 6 5" xfId="9440" xr:uid="{397679EA-6E3B-4757-8236-FC2AEE265768}"/>
    <cellStyle name="Millares [0] 5 2 6 5 2" xfId="30943" xr:uid="{286386C8-D9A0-4931-8EE2-3705FEFD41AD}"/>
    <cellStyle name="Millares [0] 5 2 6 6" xfId="16075" xr:uid="{EEE74BA1-50BC-49CB-8A9E-A4A90BEBFFE1}"/>
    <cellStyle name="Millares [0] 5 2 6 6 2" xfId="37578" xr:uid="{2CA7EEA9-3DD5-4ABF-90C6-77183232A2B9}"/>
    <cellStyle name="Millares [0] 5 2 6 7" xfId="22680" xr:uid="{A6EA078A-D3B4-42AE-9035-CACCEAECD636}"/>
    <cellStyle name="Millares [0] 5 2 6 8" xfId="44183" xr:uid="{ED85908D-293D-4F97-86C3-8813CDD98CA0}"/>
    <cellStyle name="Millares [0] 5 2 7" xfId="1862" xr:uid="{CC5491CC-381B-42E3-AFB3-5787DF8E48D7}"/>
    <cellStyle name="Millares [0] 5 2 7 2" xfId="10128" xr:uid="{60842888-26B8-4C1D-B769-D38047D098B7}"/>
    <cellStyle name="Millares [0] 5 2 7 2 2" xfId="31631" xr:uid="{07043489-4BFC-4243-9684-475DECF4C0F1}"/>
    <cellStyle name="Millares [0] 5 2 7 3" xfId="16763" xr:uid="{50BAF5AB-FEC7-43C9-A6B8-88F59E61AB4C}"/>
    <cellStyle name="Millares [0] 5 2 7 3 2" xfId="38266" xr:uid="{1D2CD7F9-E428-418C-A736-246A04A70112}"/>
    <cellStyle name="Millares [0] 5 2 7 4" xfId="23368" xr:uid="{20606F41-082A-418E-86E4-7836EF6A83D1}"/>
    <cellStyle name="Millares [0] 5 2 7 5" xfId="44871" xr:uid="{BCF4BE0C-991C-4528-B8C4-5F780C34509C}"/>
    <cellStyle name="Millares [0] 5 2 8" xfId="2547" xr:uid="{A86FD1F9-5EEB-44DA-B967-20AD1F3DDC06}"/>
    <cellStyle name="Millares [0] 5 2 8 2" xfId="10813" xr:uid="{DC39B5D0-3981-4492-A3E2-AB07370D2CCF}"/>
    <cellStyle name="Millares [0] 5 2 8 2 2" xfId="32316" xr:uid="{E042E60A-F472-437F-9FAE-6A3C928C34AA}"/>
    <cellStyle name="Millares [0] 5 2 8 3" xfId="17448" xr:uid="{F1315073-AF2C-471A-8697-6F44A8B37B88}"/>
    <cellStyle name="Millares [0] 5 2 8 3 2" xfId="38951" xr:uid="{786161A4-9BF2-49BA-9D4C-16DFDDE3CF8A}"/>
    <cellStyle name="Millares [0] 5 2 8 4" xfId="24053" xr:uid="{BC95D6C8-D2C0-447C-9BF7-AE56109956A0}"/>
    <cellStyle name="Millares [0] 5 2 8 5" xfId="45556" xr:uid="{A5262DD7-7FA5-4D73-99E8-FE0236FEBF3D}"/>
    <cellStyle name="Millares [0] 5 2 9" xfId="3058" xr:uid="{5AFE82FB-3038-48E6-BDBE-2DC33DAB89AD}"/>
    <cellStyle name="Millares [0] 5 2 9 2" xfId="11324" xr:uid="{2988C461-79A9-4D80-8293-3AD154667228}"/>
    <cellStyle name="Millares [0] 5 2 9 2 2" xfId="32827" xr:uid="{C57245D4-1EDF-4B9B-8483-E10702BB3899}"/>
    <cellStyle name="Millares [0] 5 2 9 3" xfId="17959" xr:uid="{B70137A1-4347-4F70-AA3E-0327F3744CB4}"/>
    <cellStyle name="Millares [0] 5 2 9 3 2" xfId="39462" xr:uid="{B569E233-D158-441B-BEBE-197BD3FA7E5C}"/>
    <cellStyle name="Millares [0] 5 2 9 4" xfId="24564" xr:uid="{9E593F98-874F-4DA0-8725-967C06A43DED}"/>
    <cellStyle name="Millares [0] 5 2 9 5" xfId="46067" xr:uid="{F9066858-7121-4ED7-88DC-9A2180645AC4}"/>
    <cellStyle name="Millares [0] 5 3" xfId="451" xr:uid="{D85335D7-97F8-42DC-BDC1-322701C33F90}"/>
    <cellStyle name="Millares [0] 5 3 10" xfId="7062" xr:uid="{DD3EEC8C-AAAE-4E1C-9F8D-AFECC239578B}"/>
    <cellStyle name="Millares [0] 5 3 10 2" xfId="28565" xr:uid="{C1E15C43-6D79-498E-86D6-C4CE9A0FB35D}"/>
    <cellStyle name="Millares [0] 5 3 11" xfId="8718" xr:uid="{1D842D5F-75C3-48D9-A126-D62C56E705F8}"/>
    <cellStyle name="Millares [0] 5 3 11 2" xfId="30221" xr:uid="{CD425651-2FE2-4134-A4E5-847A25FFC965}"/>
    <cellStyle name="Millares [0] 5 3 12" xfId="15354" xr:uid="{444D3103-3E2E-4533-B5B2-3E33D6D5DF41}"/>
    <cellStyle name="Millares [0] 5 3 12 2" xfId="36857" xr:uid="{84592BE5-04A8-41FD-94F8-8A94EB501F6D}"/>
    <cellStyle name="Millares [0] 5 3 13" xfId="21959" xr:uid="{3A547D13-2769-459E-B815-F8EFD6F04031}"/>
    <cellStyle name="Millares [0] 5 3 14" xfId="43462" xr:uid="{916B72A4-EBCA-42F8-B15C-581C875D4EDF}"/>
    <cellStyle name="Millares [0] 5 3 2" xfId="733" xr:uid="{BE46B791-140F-493D-B237-9090E1CBBA53}"/>
    <cellStyle name="Millares [0] 5 3 2 10" xfId="15634" xr:uid="{296A19BF-C50E-4108-AF13-39107A1C40A3}"/>
    <cellStyle name="Millares [0] 5 3 2 10 2" xfId="37137" xr:uid="{0F47AD56-43CD-4C4C-B4C7-27D3D6CD5E3B}"/>
    <cellStyle name="Millares [0] 5 3 2 11" xfId="22239" xr:uid="{5DAB66EA-9A11-4D87-9AD4-0343A71C453D}"/>
    <cellStyle name="Millares [0] 5 3 2 12" xfId="43742" xr:uid="{A59752A1-9EB1-45C6-91A8-03A7D88D013F}"/>
    <cellStyle name="Millares [0] 5 3 2 2" xfId="1679" xr:uid="{3484A3CC-9CD2-4336-8D16-5E1644AAD592}"/>
    <cellStyle name="Millares [0] 5 3 2 2 2" xfId="4508" xr:uid="{876CFDA6-B9C9-446F-9DE7-FF883B9ACF83}"/>
    <cellStyle name="Millares [0] 5 3 2 2 2 2" xfId="12774" xr:uid="{EBA7D290-4859-4398-BBF4-8F3ACB96C452}"/>
    <cellStyle name="Millares [0] 5 3 2 2 2 2 2" xfId="34277" xr:uid="{4E4C423C-DBC2-4822-9A2B-1C7C88479D79}"/>
    <cellStyle name="Millares [0] 5 3 2 2 2 3" xfId="19409" xr:uid="{A1324DCA-6A0A-4ACB-ABB7-3AAF3AE6C8E8}"/>
    <cellStyle name="Millares [0] 5 3 2 2 2 3 2" xfId="40912" xr:uid="{9F5D33C0-0361-448E-B734-6E6E59869452}"/>
    <cellStyle name="Millares [0] 5 3 2 2 2 4" xfId="26014" xr:uid="{0A0258CA-62B8-4926-A54D-ED7204A016DE}"/>
    <cellStyle name="Millares [0] 5 3 2 2 2 5" xfId="47517" xr:uid="{0BB3526A-0131-4666-9742-EC8BE2C2AF4A}"/>
    <cellStyle name="Millares [0] 5 3 2 2 3" xfId="6647" xr:uid="{5CCF9A28-88A6-42E7-833D-E9372CD7C3A8}"/>
    <cellStyle name="Millares [0] 5 3 2 2 3 2" xfId="14913" xr:uid="{DA4E06F9-FCEB-4851-9AFB-383FBA7F8306}"/>
    <cellStyle name="Millares [0] 5 3 2 2 3 2 2" xfId="36416" xr:uid="{F9BF3E4A-0590-4427-829A-1EED829A90D5}"/>
    <cellStyle name="Millares [0] 5 3 2 2 3 3" xfId="21548" xr:uid="{8BBDE8A9-288B-4E44-8EC3-EFAD9B8BEA28}"/>
    <cellStyle name="Millares [0] 5 3 2 2 3 3 2" xfId="43051" xr:uid="{6D5188A1-AD3A-4309-B015-345B44CA9A6D}"/>
    <cellStyle name="Millares [0] 5 3 2 2 3 4" xfId="28153" xr:uid="{66CCBB79-4E7E-4299-8D8D-1B4F3345B252}"/>
    <cellStyle name="Millares [0] 5 3 2 2 3 5" xfId="49656" xr:uid="{03062567-A64E-4ECA-978E-7F614150DF85}"/>
    <cellStyle name="Millares [0] 5 3 2 2 4" xfId="8288" xr:uid="{BB029F6C-814D-4E08-B914-3C382A77B47C}"/>
    <cellStyle name="Millares [0] 5 3 2 2 4 2" xfId="29791" xr:uid="{D39CB851-8A34-4E0E-A414-0D6B1CE61851}"/>
    <cellStyle name="Millares [0] 5 3 2 2 5" xfId="9945" xr:uid="{CEA45AF8-B221-49B3-BDAB-EB4F6C9DCFB8}"/>
    <cellStyle name="Millares [0] 5 3 2 2 5 2" xfId="31448" xr:uid="{B54392EE-0894-43B7-86ED-0175F6A480DA}"/>
    <cellStyle name="Millares [0] 5 3 2 2 6" xfId="16580" xr:uid="{B5B49EF3-B6FE-4492-8788-16186D6B241F}"/>
    <cellStyle name="Millares [0] 5 3 2 2 6 2" xfId="38083" xr:uid="{D4729DC6-60EC-4871-AFE5-494FB0A6ADB4}"/>
    <cellStyle name="Millares [0] 5 3 2 2 7" xfId="23185" xr:uid="{40C6233B-707D-4716-9B66-EA17D0138478}"/>
    <cellStyle name="Millares [0] 5 3 2 2 8" xfId="44688" xr:uid="{00B9D7C6-C13F-47A5-8F7F-D372A3ADFD1F}"/>
    <cellStyle name="Millares [0] 5 3 2 3" xfId="2366" xr:uid="{02E2E687-1726-43E6-9020-F4FC2D84E415}"/>
    <cellStyle name="Millares [0] 5 3 2 3 2" xfId="10632" xr:uid="{A5D24272-7D29-48C3-9A31-FE24CC5B1742}"/>
    <cellStyle name="Millares [0] 5 3 2 3 2 2" xfId="32135" xr:uid="{949093F1-80DB-4331-957C-54CA033BCF33}"/>
    <cellStyle name="Millares [0] 5 3 2 3 3" xfId="17267" xr:uid="{B3CE3B8A-2953-404A-A33E-326112753C51}"/>
    <cellStyle name="Millares [0] 5 3 2 3 3 2" xfId="38770" xr:uid="{90C19B0C-DCAC-4962-89A1-9E95861CE030}"/>
    <cellStyle name="Millares [0] 5 3 2 3 4" xfId="23872" xr:uid="{205B82A3-559E-4562-B3ED-9B55AADB9E55}"/>
    <cellStyle name="Millares [0] 5 3 2 3 5" xfId="45375" xr:uid="{9229BC8F-A89D-41BA-BFBB-79767743254A}"/>
    <cellStyle name="Millares [0] 5 3 2 4" xfId="2883" xr:uid="{3F63E094-DC35-4C2E-BC1F-196ADAF70F92}"/>
    <cellStyle name="Millares [0] 5 3 2 4 2" xfId="11149" xr:uid="{C6DCAF55-7681-4645-BDBE-620FFD4BF018}"/>
    <cellStyle name="Millares [0] 5 3 2 4 2 2" xfId="32652" xr:uid="{2D112AEB-622A-4BB2-9648-A8F9C2E3F25C}"/>
    <cellStyle name="Millares [0] 5 3 2 4 3" xfId="17784" xr:uid="{C471966C-4F7C-4BD6-9603-CF17585AB321}"/>
    <cellStyle name="Millares [0] 5 3 2 4 3 2" xfId="39287" xr:uid="{7840F577-EC6F-433D-AAD2-99C108B060B8}"/>
    <cellStyle name="Millares [0] 5 3 2 4 4" xfId="24389" xr:uid="{D7354D0C-CCDF-47EE-A606-7E78BF53D660}"/>
    <cellStyle name="Millares [0] 5 3 2 4 5" xfId="45892" xr:uid="{2FDF4005-D975-4D63-9895-ED6154D05994}"/>
    <cellStyle name="Millares [0] 5 3 2 5" xfId="3562" xr:uid="{D0D4A890-F5F8-406E-A8D7-29534E9E81F8}"/>
    <cellStyle name="Millares [0] 5 3 2 5 2" xfId="11828" xr:uid="{0A94DB69-648E-4C2B-B8D1-A083EE44D3D6}"/>
    <cellStyle name="Millares [0] 5 3 2 5 2 2" xfId="33331" xr:uid="{EF9A48FE-B2FD-4BE7-930D-94FA07FA13E2}"/>
    <cellStyle name="Millares [0] 5 3 2 5 3" xfId="18463" xr:uid="{03FF083C-DA20-4C24-AC51-C44F4EBFD0E5}"/>
    <cellStyle name="Millares [0] 5 3 2 5 3 2" xfId="39966" xr:uid="{B3BC3B8C-745D-49B1-AE1E-11060EE084B3}"/>
    <cellStyle name="Millares [0] 5 3 2 5 4" xfId="25068" xr:uid="{68B813E8-5973-4BDF-9515-9999B0087A23}"/>
    <cellStyle name="Millares [0] 5 3 2 5 5" xfId="46571" xr:uid="{F053173A-D7BD-4D06-9D95-50F4C2D52CD7}"/>
    <cellStyle name="Millares [0] 5 3 2 6" xfId="5027" xr:uid="{994198EA-BA22-4589-8AE5-4BA9BBDBB9B0}"/>
    <cellStyle name="Millares [0] 5 3 2 6 2" xfId="13293" xr:uid="{59D6B44B-0349-464F-960D-69184E1171AB}"/>
    <cellStyle name="Millares [0] 5 3 2 6 2 2" xfId="34796" xr:uid="{669369FE-6018-49E3-A982-51D934C5D852}"/>
    <cellStyle name="Millares [0] 5 3 2 6 3" xfId="19928" xr:uid="{A00F5D2D-0545-4E35-9658-CA3B33AE3D09}"/>
    <cellStyle name="Millares [0] 5 3 2 6 3 2" xfId="41431" xr:uid="{90B1CE58-7FC7-4115-8FCD-690E54D4B5BF}"/>
    <cellStyle name="Millares [0] 5 3 2 6 4" xfId="26533" xr:uid="{50447D8E-B7AF-40A7-9517-C85F12F31DCD}"/>
    <cellStyle name="Millares [0] 5 3 2 6 5" xfId="48036" xr:uid="{0A681714-4255-47C4-BB8A-4C61BC5CD8EA}"/>
    <cellStyle name="Millares [0] 5 3 2 7" xfId="5701" xr:uid="{91C3DF9C-826C-4856-8150-A07780720CE2}"/>
    <cellStyle name="Millares [0] 5 3 2 7 2" xfId="13967" xr:uid="{247C1B38-F77C-46FB-B17B-6137F4C5AAC6}"/>
    <cellStyle name="Millares [0] 5 3 2 7 2 2" xfId="35470" xr:uid="{40845146-2AD4-417A-9AA2-0405CEB54ED2}"/>
    <cellStyle name="Millares [0] 5 3 2 7 3" xfId="20602" xr:uid="{93B6C766-5007-41F0-B5CF-0F1BC3B08080}"/>
    <cellStyle name="Millares [0] 5 3 2 7 3 2" xfId="42105" xr:uid="{80EFEAA9-23AD-44D5-916D-C2BBDD8A5941}"/>
    <cellStyle name="Millares [0] 5 3 2 7 4" xfId="27207" xr:uid="{3BA0D448-808E-40CC-B7CF-77C78E48DAFC}"/>
    <cellStyle name="Millares [0] 5 3 2 7 5" xfId="48710" xr:uid="{5619D65B-41FE-43FF-8F54-A8AF65863A38}"/>
    <cellStyle name="Millares [0] 5 3 2 8" xfId="7342" xr:uid="{66C65D42-8A2B-473F-8C40-758C7223E8AD}"/>
    <cellStyle name="Millares [0] 5 3 2 8 2" xfId="28845" xr:uid="{9E62C655-6F98-4EF6-957D-B2AB7A0E6B40}"/>
    <cellStyle name="Millares [0] 5 3 2 9" xfId="8999" xr:uid="{EBCC7C96-F9BC-4A41-9302-33E298F58BF0}"/>
    <cellStyle name="Millares [0] 5 3 2 9 2" xfId="30502" xr:uid="{78A0D5A9-1F2A-41FF-A1DD-7EE6D83EF3A5}"/>
    <cellStyle name="Millares [0] 5 3 3" xfId="1003" xr:uid="{AB98EA5C-3A9B-4A4C-BAE3-07872C289684}"/>
    <cellStyle name="Millares [0] 5 3 3 2" xfId="3832" xr:uid="{A9B7F9AF-E75B-4504-8DB0-031F02FB0B59}"/>
    <cellStyle name="Millares [0] 5 3 3 2 2" xfId="12098" xr:uid="{13676ECF-9AD3-4CD7-B6EC-83498B106278}"/>
    <cellStyle name="Millares [0] 5 3 3 2 2 2" xfId="33601" xr:uid="{AD3E3501-A406-4516-B21A-A124B0FA2756}"/>
    <cellStyle name="Millares [0] 5 3 3 2 3" xfId="18733" xr:uid="{A1C86DBF-67F3-45E7-9B2C-626F9C9DA6E4}"/>
    <cellStyle name="Millares [0] 5 3 3 2 3 2" xfId="40236" xr:uid="{A4D2C10A-4BE3-4AC4-90C9-978E11EEA8F3}"/>
    <cellStyle name="Millares [0] 5 3 3 2 4" xfId="25338" xr:uid="{1F9C9494-2005-47A8-9CA0-6FF13568DEE8}"/>
    <cellStyle name="Millares [0] 5 3 3 2 5" xfId="46841" xr:uid="{5A505284-B937-45D0-865A-33F8AB6C7E85}"/>
    <cellStyle name="Millares [0] 5 3 3 3" xfId="5971" xr:uid="{54CB6E21-84BE-460F-A0B7-51B5454C778B}"/>
    <cellStyle name="Millares [0] 5 3 3 3 2" xfId="14237" xr:uid="{BB5EF6DC-2EC7-4535-BBB8-5DB7C91402C6}"/>
    <cellStyle name="Millares [0] 5 3 3 3 2 2" xfId="35740" xr:uid="{7BA18CDD-9D35-4F8C-ABEB-79CCC077E06E}"/>
    <cellStyle name="Millares [0] 5 3 3 3 3" xfId="20872" xr:uid="{DDB1B287-D069-444F-8A1A-1BA2A074B06B}"/>
    <cellStyle name="Millares [0] 5 3 3 3 3 2" xfId="42375" xr:uid="{8940431E-BD7B-46CD-8A8D-F660E8B5FF70}"/>
    <cellStyle name="Millares [0] 5 3 3 3 4" xfId="27477" xr:uid="{27DAA4E7-352F-4E8B-BBF3-146FEC2C7F6B}"/>
    <cellStyle name="Millares [0] 5 3 3 3 5" xfId="48980" xr:uid="{60BFF09B-D70E-4388-8CDB-66C04DA0665E}"/>
    <cellStyle name="Millares [0] 5 3 3 4" xfId="7612" xr:uid="{E4C98244-D40B-4F3A-839B-577EE91E5C55}"/>
    <cellStyle name="Millares [0] 5 3 3 4 2" xfId="29115" xr:uid="{997CE339-01A4-49C9-80B7-677D8E6CBA5D}"/>
    <cellStyle name="Millares [0] 5 3 3 5" xfId="9269" xr:uid="{16DA4A97-9F22-46AE-9E36-8A1A9BA94396}"/>
    <cellStyle name="Millares [0] 5 3 3 5 2" xfId="30772" xr:uid="{49009BDF-E864-4F6E-9B8F-C09DFE2C9D93}"/>
    <cellStyle name="Millares [0] 5 3 3 6" xfId="15904" xr:uid="{BAA51AB3-1077-43A1-9F1A-5271064FA273}"/>
    <cellStyle name="Millares [0] 5 3 3 6 2" xfId="37407" xr:uid="{99CC1829-2CEF-4DDD-B47A-78FFA9364CE3}"/>
    <cellStyle name="Millares [0] 5 3 3 7" xfId="22509" xr:uid="{7B880BBA-D94E-426C-AB22-2F99F7D86AE8}"/>
    <cellStyle name="Millares [0] 5 3 3 8" xfId="44012" xr:uid="{E84F7D2E-F2E4-4A00-B76D-00680DC5AC2B}"/>
    <cellStyle name="Millares [0] 5 3 4" xfId="1399" xr:uid="{3E672496-DF53-4E7C-A06B-4492D60E3E84}"/>
    <cellStyle name="Millares [0] 5 3 4 2" xfId="4228" xr:uid="{B811A292-6714-4023-A275-06735F965A47}"/>
    <cellStyle name="Millares [0] 5 3 4 2 2" xfId="12494" xr:uid="{45E61271-FD1B-4F4F-8EFD-4CDB9F89CB7E}"/>
    <cellStyle name="Millares [0] 5 3 4 2 2 2" xfId="33997" xr:uid="{4CCDF9CE-B648-4DBA-ADED-4F1DA8AC1AFE}"/>
    <cellStyle name="Millares [0] 5 3 4 2 3" xfId="19129" xr:uid="{2EA60AAF-F0E7-4A41-A421-DF5FC280234B}"/>
    <cellStyle name="Millares [0] 5 3 4 2 3 2" xfId="40632" xr:uid="{00D29ED4-77E4-461D-8B23-3EBAEE35B966}"/>
    <cellStyle name="Millares [0] 5 3 4 2 4" xfId="25734" xr:uid="{8F98DD9C-D9F3-42FA-975C-4C79F82E0E84}"/>
    <cellStyle name="Millares [0] 5 3 4 2 5" xfId="47237" xr:uid="{1B7666FC-DE9A-4966-AF79-44F77E5F9FA3}"/>
    <cellStyle name="Millares [0] 5 3 4 3" xfId="6367" xr:uid="{F937C696-08CF-4C12-B9ED-4CB91BCEA786}"/>
    <cellStyle name="Millares [0] 5 3 4 3 2" xfId="14633" xr:uid="{3CF80A4D-6B21-40FF-9B48-7762AA0F6821}"/>
    <cellStyle name="Millares [0] 5 3 4 3 2 2" xfId="36136" xr:uid="{2EF61FCC-21CA-433A-BFA3-2312D22D55DB}"/>
    <cellStyle name="Millares [0] 5 3 4 3 3" xfId="21268" xr:uid="{9D5020A2-C7D8-415C-B8C5-6902B3883F14}"/>
    <cellStyle name="Millares [0] 5 3 4 3 3 2" xfId="42771" xr:uid="{69366C16-FD6A-44BC-964E-B090826F6956}"/>
    <cellStyle name="Millares [0] 5 3 4 3 4" xfId="27873" xr:uid="{64F04BDE-ECDB-4574-A249-98EFB8D1F3EE}"/>
    <cellStyle name="Millares [0] 5 3 4 3 5" xfId="49376" xr:uid="{D323C846-78A0-4F62-BB8A-33492DFF02CE}"/>
    <cellStyle name="Millares [0] 5 3 4 4" xfId="8008" xr:uid="{BBDCE04C-E41B-4295-93B5-2C93C346FA55}"/>
    <cellStyle name="Millares [0] 5 3 4 4 2" xfId="29511" xr:uid="{2CB07D9D-DD03-40FA-A99C-9B7501FAE73D}"/>
    <cellStyle name="Millares [0] 5 3 4 5" xfId="9665" xr:uid="{7D16C882-B6F7-464C-A8DD-8DFD62E43E11}"/>
    <cellStyle name="Millares [0] 5 3 4 5 2" xfId="31168" xr:uid="{E30DB604-780C-471E-8D78-AE8E57BD2664}"/>
    <cellStyle name="Millares [0] 5 3 4 6" xfId="16300" xr:uid="{6C72ED15-F202-46DA-8D00-E222365D7C48}"/>
    <cellStyle name="Millares [0] 5 3 4 6 2" xfId="37803" xr:uid="{5659C93B-3BAE-438D-BA10-86D439680A08}"/>
    <cellStyle name="Millares [0] 5 3 4 7" xfId="22905" xr:uid="{074E16BE-7CEF-4641-B475-27A2231FDF68}"/>
    <cellStyle name="Millares [0] 5 3 4 8" xfId="44408" xr:uid="{EC94DFDA-B910-44FB-8009-6C6BA3A9BA81}"/>
    <cellStyle name="Millares [0] 5 3 5" xfId="2086" xr:uid="{55BF41E9-30C2-475F-91B5-0F5CE412017D}"/>
    <cellStyle name="Millares [0] 5 3 5 2" xfId="10352" xr:uid="{B056DC71-1BDF-4CCC-A9E7-68FBB12DA8A3}"/>
    <cellStyle name="Millares [0] 5 3 5 2 2" xfId="31855" xr:uid="{84C6AEF3-624C-4C34-A86C-533457011513}"/>
    <cellStyle name="Millares [0] 5 3 5 3" xfId="16987" xr:uid="{8E4950DC-8F09-431B-9187-487B5515E8AE}"/>
    <cellStyle name="Millares [0] 5 3 5 3 2" xfId="38490" xr:uid="{23B81E3C-5141-460B-A446-AA2D6CA16660}"/>
    <cellStyle name="Millares [0] 5 3 5 4" xfId="23592" xr:uid="{5E72B69A-64D0-41B4-B19B-6C4721BBD7AF}"/>
    <cellStyle name="Millares [0] 5 3 5 5" xfId="45095" xr:uid="{01103BD3-AF2A-494F-A629-4FE622DA5DE8}"/>
    <cellStyle name="Millares [0] 5 3 6" xfId="2634" xr:uid="{B742372F-7821-424A-83D4-86FE669DBF91}"/>
    <cellStyle name="Millares [0] 5 3 6 2" xfId="10900" xr:uid="{07BDDDD3-1DBC-4651-AFD0-69DE64196677}"/>
    <cellStyle name="Millares [0] 5 3 6 2 2" xfId="32403" xr:uid="{54796D05-1605-49DF-B9BD-155B7E363DDD}"/>
    <cellStyle name="Millares [0] 5 3 6 3" xfId="17535" xr:uid="{729DA2A6-5C81-487E-838B-D9C7301382CE}"/>
    <cellStyle name="Millares [0] 5 3 6 3 2" xfId="39038" xr:uid="{F906FEA6-98E8-47F1-BD4C-CD534E670E94}"/>
    <cellStyle name="Millares [0] 5 3 6 4" xfId="24140" xr:uid="{773512AA-FD3B-484A-B5F6-DB8F209C0361}"/>
    <cellStyle name="Millares [0] 5 3 6 5" xfId="45643" xr:uid="{41AF0C30-B69A-41BD-9BB8-3E351A0B65C3}"/>
    <cellStyle name="Millares [0] 5 3 7" xfId="3282" xr:uid="{119BF737-8D42-4E32-92FA-2DF2EAC915B8}"/>
    <cellStyle name="Millares [0] 5 3 7 2" xfId="11548" xr:uid="{C3533D0E-2949-40C5-9273-2F4AD9C19524}"/>
    <cellStyle name="Millares [0] 5 3 7 2 2" xfId="33051" xr:uid="{BDD46B18-D34C-44DA-A205-591335190F7D}"/>
    <cellStyle name="Millares [0] 5 3 7 3" xfId="18183" xr:uid="{D70F6B4D-495E-4D85-ACBC-68AF3CB30CF1}"/>
    <cellStyle name="Millares [0] 5 3 7 3 2" xfId="39686" xr:uid="{25ED11A1-BECD-453C-8D34-DE3E440B0918}"/>
    <cellStyle name="Millares [0] 5 3 7 4" xfId="24788" xr:uid="{DDF116DB-9558-42D1-B0B3-B772514A8B3C}"/>
    <cellStyle name="Millares [0] 5 3 7 5" xfId="46291" xr:uid="{EB26AAB6-8928-4250-BE5C-6F62A80C5842}"/>
    <cellStyle name="Millares [0] 5 3 8" xfId="4778" xr:uid="{677714CA-862B-49DA-B2DA-98CC06818C49}"/>
    <cellStyle name="Millares [0] 5 3 8 2" xfId="13044" xr:uid="{3D646D61-8547-499D-A865-ADD14AD74ADB}"/>
    <cellStyle name="Millares [0] 5 3 8 2 2" xfId="34547" xr:uid="{A2727831-F41A-46F6-9F08-B589C0332B74}"/>
    <cellStyle name="Millares [0] 5 3 8 3" xfId="19679" xr:uid="{8C2B19AF-D202-42ED-A6BD-675206FF1BAE}"/>
    <cellStyle name="Millares [0] 5 3 8 3 2" xfId="41182" xr:uid="{94C81A71-EA89-4CBF-A7A8-F5C446147A9A}"/>
    <cellStyle name="Millares [0] 5 3 8 4" xfId="26284" xr:uid="{CEFCF7B2-E121-43DD-8900-C062C1BA8CAB}"/>
    <cellStyle name="Millares [0] 5 3 8 5" xfId="47787" xr:uid="{C1F0AA3D-868A-4CF0-A341-C3654FF1612F}"/>
    <cellStyle name="Millares [0] 5 3 9" xfId="5421" xr:uid="{34674E46-F1B4-4C0F-889F-AFFC760D08A3}"/>
    <cellStyle name="Millares [0] 5 3 9 2" xfId="13687" xr:uid="{59604B51-A196-4CA0-9957-8DC28FED9EC2}"/>
    <cellStyle name="Millares [0] 5 3 9 2 2" xfId="35190" xr:uid="{AF5DAC70-A664-46C3-9AFA-644406008690}"/>
    <cellStyle name="Millares [0] 5 3 9 3" xfId="20322" xr:uid="{F1D5E49C-30DA-471D-B594-3CF54E606461}"/>
    <cellStyle name="Millares [0] 5 3 9 3 2" xfId="41825" xr:uid="{E7024269-F48A-4693-B436-8B8A963BF83B}"/>
    <cellStyle name="Millares [0] 5 3 9 4" xfId="26927" xr:uid="{00DADC22-AE15-4FEE-9D4B-01DA50DA5A0C}"/>
    <cellStyle name="Millares [0] 5 3 9 5" xfId="48430" xr:uid="{E1A92327-799B-4E3D-9CB5-941D56D2CE00}"/>
    <cellStyle name="Millares [0] 5 4" xfId="324" xr:uid="{1B88FB6F-C976-40F1-A4E5-3551271C0A8A}"/>
    <cellStyle name="Millares [0] 5 4 10" xfId="15227" xr:uid="{A4D186D9-1936-4CB2-80E6-FAF58D25E36B}"/>
    <cellStyle name="Millares [0] 5 4 10 2" xfId="36730" xr:uid="{4200D817-2A2E-4875-890F-CE1A6628F35C}"/>
    <cellStyle name="Millares [0] 5 4 11" xfId="21832" xr:uid="{EA320E45-45D5-4CA6-986A-A3AC94EA8123}"/>
    <cellStyle name="Millares [0] 5 4 12" xfId="43335" xr:uid="{44BE37C8-940E-4010-A7B7-482ED4C24632}"/>
    <cellStyle name="Millares [0] 5 4 2" xfId="1272" xr:uid="{CDB3D34D-A669-4A5D-9CEB-F4B661B2F24B}"/>
    <cellStyle name="Millares [0] 5 4 2 2" xfId="4101" xr:uid="{0DF4CB58-4F96-49C8-B6F8-6D04C39A124C}"/>
    <cellStyle name="Millares [0] 5 4 2 2 2" xfId="12367" xr:uid="{DBBFCED9-284B-4A75-B2E8-FD180997C4E8}"/>
    <cellStyle name="Millares [0] 5 4 2 2 2 2" xfId="33870" xr:uid="{61EA9259-E8A1-409D-B764-AC3A89DC8746}"/>
    <cellStyle name="Millares [0] 5 4 2 2 3" xfId="19002" xr:uid="{C95C3516-6AAA-480A-A235-99BAE07DA570}"/>
    <cellStyle name="Millares [0] 5 4 2 2 3 2" xfId="40505" xr:uid="{C3FA4E67-AE03-4D12-9522-323BE9CB6AE2}"/>
    <cellStyle name="Millares [0] 5 4 2 2 4" xfId="25607" xr:uid="{8D3BD030-D281-430B-B5A9-0D3FC395CB47}"/>
    <cellStyle name="Millares [0] 5 4 2 2 5" xfId="47110" xr:uid="{02617376-2BB3-44B7-9DF7-B169BEEC41C1}"/>
    <cellStyle name="Millares [0] 5 4 2 3" xfId="6240" xr:uid="{BA9787F6-7E4C-4EE6-A6DF-F045244BFA73}"/>
    <cellStyle name="Millares [0] 5 4 2 3 2" xfId="14506" xr:uid="{74C3D573-82FD-41BF-B49C-4D8418EB3113}"/>
    <cellStyle name="Millares [0] 5 4 2 3 2 2" xfId="36009" xr:uid="{77AFC8B7-B21C-4226-AA96-4FFE0EC4A5F5}"/>
    <cellStyle name="Millares [0] 5 4 2 3 3" xfId="21141" xr:uid="{E71696B4-1BE4-40BD-9FED-92B336D8B770}"/>
    <cellStyle name="Millares [0] 5 4 2 3 3 2" xfId="42644" xr:uid="{EC6A803D-15CC-48B0-AAD8-389C6FEA8C50}"/>
    <cellStyle name="Millares [0] 5 4 2 3 4" xfId="27746" xr:uid="{13BB4B70-967B-4624-8887-393F5BF1C092}"/>
    <cellStyle name="Millares [0] 5 4 2 3 5" xfId="49249" xr:uid="{04A40329-9193-41DF-BB77-D17B2070C980}"/>
    <cellStyle name="Millares [0] 5 4 2 4" xfId="7881" xr:uid="{6DC66ADF-6B62-4B02-8B25-85B4287A729F}"/>
    <cellStyle name="Millares [0] 5 4 2 4 2" xfId="29384" xr:uid="{2E2A6EB3-9232-4C91-AC05-BAD8A0B5BB27}"/>
    <cellStyle name="Millares [0] 5 4 2 5" xfId="9538" xr:uid="{E2B69565-4C47-4A31-98B5-7430C2BBFDAB}"/>
    <cellStyle name="Millares [0] 5 4 2 5 2" xfId="31041" xr:uid="{26DDD81E-DE31-4AA3-ACC4-BC8F79AF6A88}"/>
    <cellStyle name="Millares [0] 5 4 2 6" xfId="16173" xr:uid="{73F51CF2-2DEE-43B6-B754-98673F356489}"/>
    <cellStyle name="Millares [0] 5 4 2 6 2" xfId="37676" xr:uid="{E6B0CF1A-F0A7-4E0E-B94E-7D4F7B5774FF}"/>
    <cellStyle name="Millares [0] 5 4 2 7" xfId="22778" xr:uid="{A2132307-61FF-4F1A-AAB2-6EE6BD88305A}"/>
    <cellStyle name="Millares [0] 5 4 2 8" xfId="44281" xr:uid="{9B2A9D91-0593-4A05-A9EA-D36B02874453}"/>
    <cellStyle name="Millares [0] 5 4 3" xfId="1959" xr:uid="{EA1DBD4D-BFC9-4C67-8C09-12A878F30ACB}"/>
    <cellStyle name="Millares [0] 5 4 3 2" xfId="10225" xr:uid="{78D4836C-D007-41C1-AADF-58CA64A4AA22}"/>
    <cellStyle name="Millares [0] 5 4 3 2 2" xfId="31728" xr:uid="{57519950-459E-45AF-8E57-F96C8D718502}"/>
    <cellStyle name="Millares [0] 5 4 3 3" xfId="16860" xr:uid="{5D99F725-93DD-4259-A203-EFD72F499372}"/>
    <cellStyle name="Millares [0] 5 4 3 3 2" xfId="38363" xr:uid="{D36DEB6A-DBF7-42E9-BBF4-7D02015E52D1}"/>
    <cellStyle name="Millares [0] 5 4 3 4" xfId="23465" xr:uid="{21DD8F61-C1B0-45DD-8C99-291DB68FEC59}"/>
    <cellStyle name="Millares [0] 5 4 3 5" xfId="44968" xr:uid="{EE90F182-0649-464A-A34F-7DD07A6C46E7}"/>
    <cellStyle name="Millares [0] 5 4 4" xfId="2758" xr:uid="{8CC8CBF6-B7FD-484F-A328-28AE76A6E367}"/>
    <cellStyle name="Millares [0] 5 4 4 2" xfId="11024" xr:uid="{AB430ED9-9772-492C-9B20-5AC6BAB24744}"/>
    <cellStyle name="Millares [0] 5 4 4 2 2" xfId="32527" xr:uid="{22D2AA47-3570-410D-BE2F-D1B715D5E68B}"/>
    <cellStyle name="Millares [0] 5 4 4 3" xfId="17659" xr:uid="{88E5C997-6C02-4F77-9549-BC84F8389661}"/>
    <cellStyle name="Millares [0] 5 4 4 3 2" xfId="39162" xr:uid="{7CC52AFF-C9FE-49E7-88E1-FD6418527FE0}"/>
    <cellStyle name="Millares [0] 5 4 4 4" xfId="24264" xr:uid="{02A0EB8E-C746-4320-B038-2A7D7CAD401A}"/>
    <cellStyle name="Millares [0] 5 4 4 5" xfId="45767" xr:uid="{322D7D89-AA00-44CF-B59F-0BBDC6E6B756}"/>
    <cellStyle name="Millares [0] 5 4 5" xfId="3155" xr:uid="{D28735D0-60D5-46F5-8530-E96C1D50BCF5}"/>
    <cellStyle name="Millares [0] 5 4 5 2" xfId="11421" xr:uid="{701AA795-820C-4B22-BDC6-E97AB826BB2B}"/>
    <cellStyle name="Millares [0] 5 4 5 2 2" xfId="32924" xr:uid="{1E511257-5768-49A1-B4D7-779BEB32B932}"/>
    <cellStyle name="Millares [0] 5 4 5 3" xfId="18056" xr:uid="{79CD89CC-9723-4B44-8FDB-99CD96F1E76B}"/>
    <cellStyle name="Millares [0] 5 4 5 3 2" xfId="39559" xr:uid="{0929A411-987D-402D-939A-0A057CAAAA88}"/>
    <cellStyle name="Millares [0] 5 4 5 4" xfId="24661" xr:uid="{B1672A90-94B5-4978-B772-1EC6C93C21EB}"/>
    <cellStyle name="Millares [0] 5 4 5 5" xfId="46164" xr:uid="{776A8AA4-E98F-4EEE-BDEC-AD3F165F786D}"/>
    <cellStyle name="Millares [0] 5 4 6" xfId="4902" xr:uid="{DAA41783-977C-4634-9322-44F5A4AC3E6A}"/>
    <cellStyle name="Millares [0] 5 4 6 2" xfId="13168" xr:uid="{481829FF-39D1-43B1-BB68-9184AEB9D4F5}"/>
    <cellStyle name="Millares [0] 5 4 6 2 2" xfId="34671" xr:uid="{D8C53D35-0461-4EAB-B91A-644764AFE38B}"/>
    <cellStyle name="Millares [0] 5 4 6 3" xfId="19803" xr:uid="{3BC57856-F183-4653-98F2-4DCF2219168D}"/>
    <cellStyle name="Millares [0] 5 4 6 3 2" xfId="41306" xr:uid="{34BD18DD-3105-4095-B487-D107C3ACA5BA}"/>
    <cellStyle name="Millares [0] 5 4 6 4" xfId="26408" xr:uid="{72430975-03C6-42D9-9B78-6AC9F62AC726}"/>
    <cellStyle name="Millares [0] 5 4 6 5" xfId="47911" xr:uid="{92A36BEF-4CDB-4605-894A-7038315F654A}"/>
    <cellStyle name="Millares [0] 5 4 7" xfId="5294" xr:uid="{52DC6D2A-7EFD-4D8F-84FA-5392398376CC}"/>
    <cellStyle name="Millares [0] 5 4 7 2" xfId="13560" xr:uid="{188D7E6B-89FD-49DF-A2B5-1FE83FC3CB57}"/>
    <cellStyle name="Millares [0] 5 4 7 2 2" xfId="35063" xr:uid="{BAA0C23F-101B-43FB-85CB-ED39CE6D1534}"/>
    <cellStyle name="Millares [0] 5 4 7 3" xfId="20195" xr:uid="{C5C88042-5A0C-44DC-8665-F2E255DACA37}"/>
    <cellStyle name="Millares [0] 5 4 7 3 2" xfId="41698" xr:uid="{C0B1CCAF-E10A-445D-8074-9D55B0C9C9F6}"/>
    <cellStyle name="Millares [0] 5 4 7 4" xfId="26800" xr:uid="{53DFC54D-7225-4018-84F0-2D12C46CCC2F}"/>
    <cellStyle name="Millares [0] 5 4 7 5" xfId="48303" xr:uid="{D7B16B4B-C348-49ED-B176-1BBA068CA6E2}"/>
    <cellStyle name="Millares [0] 5 4 8" xfId="6935" xr:uid="{051BF23B-0247-46DD-8361-0A36CFB584DA}"/>
    <cellStyle name="Millares [0] 5 4 8 2" xfId="28438" xr:uid="{54E83DBA-760E-4D91-BFC6-61C1D2103715}"/>
    <cellStyle name="Millares [0] 5 4 9" xfId="8591" xr:uid="{3C09A49C-C7B3-4A5F-857D-9359B2931DB1}"/>
    <cellStyle name="Millares [0] 5 4 9 2" xfId="30094" xr:uid="{2DD2ACFE-588F-495A-AF41-AFB0522BFCA0}"/>
    <cellStyle name="Millares [0] 5 5" xfId="608" xr:uid="{5EC8C10A-1E58-4F83-863E-FB79F81E26A7}"/>
    <cellStyle name="Millares [0] 5 5 10" xfId="43617" xr:uid="{351A07E5-F8AD-418D-99B6-D7CE027B4418}"/>
    <cellStyle name="Millares [0] 5 5 2" xfId="1554" xr:uid="{8420DAE5-D0BB-4CB1-A00C-72D01F5467FC}"/>
    <cellStyle name="Millares [0] 5 5 2 2" xfId="4383" xr:uid="{6702A0DF-D26E-4AAB-96A9-11771970439E}"/>
    <cellStyle name="Millares [0] 5 5 2 2 2" xfId="12649" xr:uid="{809F0BF9-8C30-4E03-A65A-3B3A8CF9A4F2}"/>
    <cellStyle name="Millares [0] 5 5 2 2 2 2" xfId="34152" xr:uid="{83281057-DA50-47DA-94DF-45E25D6DDC68}"/>
    <cellStyle name="Millares [0] 5 5 2 2 3" xfId="19284" xr:uid="{E08803D5-AD1F-472A-A584-34DA156BB79C}"/>
    <cellStyle name="Millares [0] 5 5 2 2 3 2" xfId="40787" xr:uid="{CD70AD02-DE32-4E32-BDD5-A580CDAEE476}"/>
    <cellStyle name="Millares [0] 5 5 2 2 4" xfId="25889" xr:uid="{2EAAD872-A091-4763-8D95-D79F9EBAE76F}"/>
    <cellStyle name="Millares [0] 5 5 2 2 5" xfId="47392" xr:uid="{3B265C08-0575-4E05-AE92-6A2F7CADFF07}"/>
    <cellStyle name="Millares [0] 5 5 2 3" xfId="6522" xr:uid="{97002C4D-3FC5-4FC6-B125-6BC3FF88B8D7}"/>
    <cellStyle name="Millares [0] 5 5 2 3 2" xfId="14788" xr:uid="{B3E2A484-70B3-4562-AA4F-B23EE40EDD72}"/>
    <cellStyle name="Millares [0] 5 5 2 3 2 2" xfId="36291" xr:uid="{7B6E827D-388C-4C4D-9108-55E5F6E6D785}"/>
    <cellStyle name="Millares [0] 5 5 2 3 3" xfId="21423" xr:uid="{FEE2FCBC-97B2-4A0E-B866-C320FB9C2088}"/>
    <cellStyle name="Millares [0] 5 5 2 3 3 2" xfId="42926" xr:uid="{2969C0AD-7FA0-4385-B8C1-D2E62E0792D3}"/>
    <cellStyle name="Millares [0] 5 5 2 3 4" xfId="28028" xr:uid="{809591B3-B27C-48F4-B99C-F2C54E01405B}"/>
    <cellStyle name="Millares [0] 5 5 2 3 5" xfId="49531" xr:uid="{B133581F-DEDE-4E19-8E21-9D1235F5BA3A}"/>
    <cellStyle name="Millares [0] 5 5 2 4" xfId="8163" xr:uid="{24B4264F-9144-4B3C-B7D5-DEF69252DCF5}"/>
    <cellStyle name="Millares [0] 5 5 2 4 2" xfId="29666" xr:uid="{6093A5C8-4547-4389-A8AB-CCD95A2D8E35}"/>
    <cellStyle name="Millares [0] 5 5 2 5" xfId="9820" xr:uid="{289DC8EE-799D-4171-9C06-8783599CDA25}"/>
    <cellStyle name="Millares [0] 5 5 2 5 2" xfId="31323" xr:uid="{DC01B9CB-5E69-4C8A-9D2A-4D62E70C16B7}"/>
    <cellStyle name="Millares [0] 5 5 2 6" xfId="16455" xr:uid="{FF221648-0734-4155-A33B-C1F42C3D8270}"/>
    <cellStyle name="Millares [0] 5 5 2 6 2" xfId="37958" xr:uid="{121D96FE-FE76-4F62-A8F8-F5B4ABCC6FA2}"/>
    <cellStyle name="Millares [0] 5 5 2 7" xfId="23060" xr:uid="{6ED01535-DC9F-48D0-A7F4-3BE786072DCF}"/>
    <cellStyle name="Millares [0] 5 5 2 8" xfId="44563" xr:uid="{1AB4CC23-D7BF-4FC1-8603-B7F1D80BA4FB}"/>
    <cellStyle name="Millares [0] 5 5 3" xfId="2241" xr:uid="{88F4CC0D-3AFA-4C95-81B2-DF42113C2A2B}"/>
    <cellStyle name="Millares [0] 5 5 3 2" xfId="10507" xr:uid="{69D9C930-8925-47AF-893F-531B7A49A1CF}"/>
    <cellStyle name="Millares [0] 5 5 3 2 2" xfId="32010" xr:uid="{5D086BC6-52EB-4791-BD59-BB8919562497}"/>
    <cellStyle name="Millares [0] 5 5 3 3" xfId="17142" xr:uid="{11421E15-E8D1-40AE-B09F-B88E71145A04}"/>
    <cellStyle name="Millares [0] 5 5 3 3 2" xfId="38645" xr:uid="{1C9FFDD0-C00E-40DA-BF3F-A3E68B9BE2D9}"/>
    <cellStyle name="Millares [0] 5 5 3 4" xfId="23747" xr:uid="{41AA266A-26EC-4C8D-88D1-D4D6D8114BCA}"/>
    <cellStyle name="Millares [0] 5 5 3 5" xfId="45250" xr:uid="{3880C900-CC54-42C5-9393-8BEC2C4751BD}"/>
    <cellStyle name="Millares [0] 5 5 4" xfId="3437" xr:uid="{A931F3A0-6C47-4E1B-BCAD-AF54E3B41E17}"/>
    <cellStyle name="Millares [0] 5 5 4 2" xfId="11703" xr:uid="{3451E5B6-1617-41EE-80C4-3E45C68427FD}"/>
    <cellStyle name="Millares [0] 5 5 4 2 2" xfId="33206" xr:uid="{FD00BACF-5487-4FBE-B944-662653A0A370}"/>
    <cellStyle name="Millares [0] 5 5 4 3" xfId="18338" xr:uid="{EB65DE9E-F3BD-4A20-A444-490B413F327D}"/>
    <cellStyle name="Millares [0] 5 5 4 3 2" xfId="39841" xr:uid="{135BE31E-DF2A-4864-A00F-F1978941E032}"/>
    <cellStyle name="Millares [0] 5 5 4 4" xfId="24943" xr:uid="{B36E6000-5CBD-4FD0-BD17-09A8273FC317}"/>
    <cellStyle name="Millares [0] 5 5 4 5" xfId="46446" xr:uid="{319698E5-34F3-404D-A194-DA1623F39948}"/>
    <cellStyle name="Millares [0] 5 5 5" xfId="5576" xr:uid="{72A049F6-4B8D-49F3-A287-4BB7E2DE045D}"/>
    <cellStyle name="Millares [0] 5 5 5 2" xfId="13842" xr:uid="{7CDD70C1-0EBF-4ABE-A098-88B1B2206498}"/>
    <cellStyle name="Millares [0] 5 5 5 2 2" xfId="35345" xr:uid="{25561736-1167-4BDF-B80B-0F4EA243B63F}"/>
    <cellStyle name="Millares [0] 5 5 5 3" xfId="20477" xr:uid="{301543B4-DEA6-462F-82E1-ED65C278ED59}"/>
    <cellStyle name="Millares [0] 5 5 5 3 2" xfId="41980" xr:uid="{289A1BFB-2A7E-4E92-A8AB-35ADB26AA9B8}"/>
    <cellStyle name="Millares [0] 5 5 5 4" xfId="27082" xr:uid="{7500D08D-D4B3-4D10-AE2E-48461E47F9E1}"/>
    <cellStyle name="Millares [0] 5 5 5 5" xfId="48585" xr:uid="{FD717B94-1E3C-410E-83C9-C94E0BE567CF}"/>
    <cellStyle name="Millares [0] 5 5 6" xfId="7217" xr:uid="{378C019E-447B-4F0D-B4C4-F0B755240105}"/>
    <cellStyle name="Millares [0] 5 5 6 2" xfId="28720" xr:uid="{1BA78784-3E80-444E-94F6-7DEBEE8C4414}"/>
    <cellStyle name="Millares [0] 5 5 7" xfId="8874" xr:uid="{B05D9CAC-A247-4C97-BD77-171AB24B463F}"/>
    <cellStyle name="Millares [0] 5 5 7 2" xfId="30377" xr:uid="{82C5A773-3190-45DD-AE24-BCFB8FE192E8}"/>
    <cellStyle name="Millares [0] 5 5 8" xfId="15509" xr:uid="{6A948087-1A5D-4172-92C2-639BAE312535}"/>
    <cellStyle name="Millares [0] 5 5 8 2" xfId="37012" xr:uid="{37F00B28-60F4-4F1F-A073-9AE827A10289}"/>
    <cellStyle name="Millares [0] 5 5 9" xfId="22114" xr:uid="{CF3989F1-5364-46FE-96F0-B24FA1BF4C08}"/>
    <cellStyle name="Millares [0] 5 6" xfId="876" xr:uid="{5FFAD837-5488-4A6A-A606-08FCC6A3004A}"/>
    <cellStyle name="Millares [0] 5 6 2" xfId="3705" xr:uid="{52FC5FCF-4A3F-450B-9D9A-63085AD57AF8}"/>
    <cellStyle name="Millares [0] 5 6 2 2" xfId="11971" xr:uid="{02D6EEFF-0E8B-44AD-907B-F855EC5E08FD}"/>
    <cellStyle name="Millares [0] 5 6 2 2 2" xfId="33474" xr:uid="{C6587CA2-2372-4EAF-A910-4CF214F5769F}"/>
    <cellStyle name="Millares [0] 5 6 2 3" xfId="18606" xr:uid="{A00E17D8-8E15-44C1-A1A2-EA453009AA2D}"/>
    <cellStyle name="Millares [0] 5 6 2 3 2" xfId="40109" xr:uid="{2263C701-E158-4D91-B67E-E2A269AFDD8E}"/>
    <cellStyle name="Millares [0] 5 6 2 4" xfId="25211" xr:uid="{7E400C03-C969-4127-84F1-7443BE70B205}"/>
    <cellStyle name="Millares [0] 5 6 2 5" xfId="46714" xr:uid="{FB177903-4E2F-4AEF-B592-BCFEA6CCF569}"/>
    <cellStyle name="Millares [0] 5 6 3" xfId="5844" xr:uid="{04458BFE-F224-4DEE-AF89-64F432B6E258}"/>
    <cellStyle name="Millares [0] 5 6 3 2" xfId="14110" xr:uid="{7C3DFFAE-C153-49C6-99C8-51F569CEB1D9}"/>
    <cellStyle name="Millares [0] 5 6 3 2 2" xfId="35613" xr:uid="{E0BC59FE-01AA-4231-94C4-1CC80D57008E}"/>
    <cellStyle name="Millares [0] 5 6 3 3" xfId="20745" xr:uid="{DDFECB73-46D6-48E0-B68A-F695F2F62366}"/>
    <cellStyle name="Millares [0] 5 6 3 3 2" xfId="42248" xr:uid="{A987AE48-3AF4-4FA4-83A7-7A0FF8529B9F}"/>
    <cellStyle name="Millares [0] 5 6 3 4" xfId="27350" xr:uid="{C0D416F9-831F-4D43-94CD-161F85EC4AC6}"/>
    <cellStyle name="Millares [0] 5 6 3 5" xfId="48853" xr:uid="{E2FD758B-A444-4E76-A9C1-22CE0032E19C}"/>
    <cellStyle name="Millares [0] 5 6 4" xfId="7485" xr:uid="{83E34DF9-DB9D-4731-A635-103D5BAFB3CC}"/>
    <cellStyle name="Millares [0] 5 6 4 2" xfId="28988" xr:uid="{CA72F555-F7C1-49F7-885D-3DD026BCD3A2}"/>
    <cellStyle name="Millares [0] 5 6 5" xfId="9142" xr:uid="{0C728F97-A339-48E7-AD11-4B11DA6E4F61}"/>
    <cellStyle name="Millares [0] 5 6 5 2" xfId="30645" xr:uid="{35CC24DF-AC3F-4A88-8612-B66C1B0DD2BD}"/>
    <cellStyle name="Millares [0] 5 6 6" xfId="15777" xr:uid="{20E199F5-F58E-4338-9C79-607A2564B3E6}"/>
    <cellStyle name="Millares [0] 5 6 6 2" xfId="37280" xr:uid="{852195F0-9433-4D8B-A162-0D66AE9282CE}"/>
    <cellStyle name="Millares [0] 5 6 7" xfId="22382" xr:uid="{A1A1D857-6F1D-457C-9DF0-638251A658A4}"/>
    <cellStyle name="Millares [0] 5 6 8" xfId="43885" xr:uid="{73F3807D-0BB9-4496-AE03-3AEF0873843B}"/>
    <cellStyle name="Millares [0] 5 7" xfId="1137" xr:uid="{69779FEB-BCEA-4696-A5FE-10C4B4B6D630}"/>
    <cellStyle name="Millares [0] 5 7 2" xfId="3966" xr:uid="{E57D58F0-E63A-48C2-A1CB-F9A0571BD75C}"/>
    <cellStyle name="Millares [0] 5 7 2 2" xfId="12232" xr:uid="{516AD2B9-EDBA-4B4A-B0CA-265449A04E81}"/>
    <cellStyle name="Millares [0] 5 7 2 2 2" xfId="33735" xr:uid="{4C0B8112-5160-429E-B6BC-8ED699D82074}"/>
    <cellStyle name="Millares [0] 5 7 2 3" xfId="18867" xr:uid="{86B7F4F6-99F1-4745-925E-1AC9D7C59807}"/>
    <cellStyle name="Millares [0] 5 7 2 3 2" xfId="40370" xr:uid="{4F4BA329-2590-4816-9E86-0DC8E568D16F}"/>
    <cellStyle name="Millares [0] 5 7 2 4" xfId="25472" xr:uid="{4FB34E56-CF40-4E74-8929-8F164ADE9C4A}"/>
    <cellStyle name="Millares [0] 5 7 2 5" xfId="46975" xr:uid="{922C001D-EF50-43EB-9DCB-1CFACE60D0C5}"/>
    <cellStyle name="Millares [0] 5 7 3" xfId="6105" xr:uid="{0FBB4AA8-CB48-403B-A38D-E268350DB004}"/>
    <cellStyle name="Millares [0] 5 7 3 2" xfId="14371" xr:uid="{4EEC507D-81F1-4305-91FF-693445C1C6F9}"/>
    <cellStyle name="Millares [0] 5 7 3 2 2" xfId="35874" xr:uid="{2D1B0FB0-7F2E-4765-B562-A45317E471C0}"/>
    <cellStyle name="Millares [0] 5 7 3 3" xfId="21006" xr:uid="{735E2C81-1FEC-44D1-A8B4-BE2DA410B710}"/>
    <cellStyle name="Millares [0] 5 7 3 3 2" xfId="42509" xr:uid="{AE0885EF-12C6-497D-949E-614E35C5708B}"/>
    <cellStyle name="Millares [0] 5 7 3 4" xfId="27611" xr:uid="{A054807C-B862-4F09-B34D-099904A543B9}"/>
    <cellStyle name="Millares [0] 5 7 3 5" xfId="49114" xr:uid="{ACD8F42E-1F95-4671-8816-564A806DE0B0}"/>
    <cellStyle name="Millares [0] 5 7 4" xfId="7746" xr:uid="{173812B0-0EF0-4599-9413-FDBFCDEC3BA7}"/>
    <cellStyle name="Millares [0] 5 7 4 2" xfId="29249" xr:uid="{481AB785-A46E-4937-B79D-BE799E0C550B}"/>
    <cellStyle name="Millares [0] 5 7 5" xfId="9403" xr:uid="{D5206940-FC56-4A69-90F5-E267776280F9}"/>
    <cellStyle name="Millares [0] 5 7 5 2" xfId="30906" xr:uid="{89D7372D-98EE-4DBA-9BB0-02C1BC98FA7C}"/>
    <cellStyle name="Millares [0] 5 7 6" xfId="16038" xr:uid="{6A795464-746A-4431-8C2A-99E6CAA616F2}"/>
    <cellStyle name="Millares [0] 5 7 6 2" xfId="37541" xr:uid="{E40927F3-C987-42E3-B830-AA2BD796E868}"/>
    <cellStyle name="Millares [0] 5 7 7" xfId="22643" xr:uid="{8850B508-B319-4E33-A839-B6B95A7AF48E}"/>
    <cellStyle name="Millares [0] 5 7 8" xfId="44146" xr:uid="{4D6A3ABF-D8C3-436D-B9E2-33C7EDC293DC}"/>
    <cellStyle name="Millares [0] 5 8" xfId="1825" xr:uid="{7A099FD0-AFBF-426B-BC06-95EF3D019504}"/>
    <cellStyle name="Millares [0] 5 8 2" xfId="10091" xr:uid="{6A907542-33A9-4F13-A321-01B23E5AB414}"/>
    <cellStyle name="Millares [0] 5 8 2 2" xfId="31594" xr:uid="{E05884CA-6E7A-4985-952E-CAA2C8714C13}"/>
    <cellStyle name="Millares [0] 5 8 3" xfId="16726" xr:uid="{252EEA44-E4A1-436B-92E9-F1763D85815A}"/>
    <cellStyle name="Millares [0] 5 8 3 2" xfId="38229" xr:uid="{4DCA5F0C-3014-401A-B2A8-DB0E46DFF514}"/>
    <cellStyle name="Millares [0] 5 8 4" xfId="23331" xr:uid="{1FDFF127-6199-41AE-B2E6-F4D8DD82DB36}"/>
    <cellStyle name="Millares [0] 5 8 5" xfId="44834" xr:uid="{F7E662C2-DD8E-465B-96EF-73E7066EA61A}"/>
    <cellStyle name="Millares [0] 5 9" xfId="2510" xr:uid="{EE0F8814-4064-4FF7-99D1-04F6932404F0}"/>
    <cellStyle name="Millares [0] 5 9 2" xfId="10776" xr:uid="{B441D259-2936-441F-80A0-BB2AE2CA1362}"/>
    <cellStyle name="Millares [0] 5 9 2 2" xfId="32279" xr:uid="{DAAB8EC9-F889-4BD9-A807-E4C0048DB621}"/>
    <cellStyle name="Millares [0] 5 9 3" xfId="17411" xr:uid="{73D9F985-43C1-4ACC-A2C8-D3527B40814A}"/>
    <cellStyle name="Millares [0] 5 9 3 2" xfId="38914" xr:uid="{1BAF5117-690C-4E58-A613-DC82644F7D15}"/>
    <cellStyle name="Millares [0] 5 9 4" xfId="24016" xr:uid="{E3D019F0-D0FE-469F-AD5F-30158032CF0A}"/>
    <cellStyle name="Millares [0] 5 9 5" xfId="45519" xr:uid="{84EDA83C-856F-4D62-8E93-006898756C72}"/>
    <cellStyle name="Millares [0] 6" xfId="138" xr:uid="{CB3647D8-5453-403E-BC9B-BAD99316F6B6}"/>
    <cellStyle name="Millares [0] 6 10" xfId="4675" xr:uid="{C0DCE49C-CF59-4219-8BC5-1D670889D2CB}"/>
    <cellStyle name="Millares [0] 6 10 2" xfId="12941" xr:uid="{03DB9EAA-EDFA-419B-826B-A5ECCFC1EDC3}"/>
    <cellStyle name="Millares [0] 6 10 2 2" xfId="34444" xr:uid="{3327ECAF-4757-4B17-9E32-843AC98657D1}"/>
    <cellStyle name="Millares [0] 6 10 3" xfId="19576" xr:uid="{E759012B-021A-402C-B4A8-F452EF16E058}"/>
    <cellStyle name="Millares [0] 6 10 3 2" xfId="41079" xr:uid="{61B63371-E2BA-40DD-9562-AB53350DE4A7}"/>
    <cellStyle name="Millares [0] 6 10 4" xfId="26181" xr:uid="{883937FE-4246-47F8-884D-6EDD8911003D}"/>
    <cellStyle name="Millares [0] 6 10 5" xfId="47684" xr:uid="{1EB19377-B573-4A22-8D35-B7E5401F3FB9}"/>
    <cellStyle name="Millares [0] 6 11" xfId="5178" xr:uid="{EC7ADAA8-C201-4AE2-B77F-6B8481FA22BF}"/>
    <cellStyle name="Millares [0] 6 11 2" xfId="13444" xr:uid="{436F6F55-1711-43C0-AE12-A9800BBD2F94}"/>
    <cellStyle name="Millares [0] 6 11 2 2" xfId="34947" xr:uid="{0B8201D3-4B99-4EBE-B3AA-DB81A19983D2}"/>
    <cellStyle name="Millares [0] 6 11 3" xfId="20079" xr:uid="{1514F959-963F-49F9-A884-2DF1D62F9205}"/>
    <cellStyle name="Millares [0] 6 11 3 2" xfId="41582" xr:uid="{A2DE9398-D9ED-44DA-BBE8-6EF3879FF8FA}"/>
    <cellStyle name="Millares [0] 6 11 4" xfId="26684" xr:uid="{D930D1E5-3BAB-4CF8-8517-D4898B44FC7D}"/>
    <cellStyle name="Millares [0] 6 11 5" xfId="48187" xr:uid="{11C08BEB-DF54-45E8-946E-728A1FC32863}"/>
    <cellStyle name="Millares [0] 6 12" xfId="6819" xr:uid="{1729FABF-FFB8-4205-8321-A2287BA73452}"/>
    <cellStyle name="Millares [0] 6 12 2" xfId="28322" xr:uid="{540E4AF0-9B02-4679-80AF-23B8AE64F67A}"/>
    <cellStyle name="Millares [0] 6 13" xfId="8473" xr:uid="{60AF1AC9-01E9-4928-86EC-0DA0250EC7A8}"/>
    <cellStyle name="Millares [0] 6 13 2" xfId="29976" xr:uid="{332B4110-719E-47C6-8767-03ED9B41CB5E}"/>
    <cellStyle name="Millares [0] 6 14" xfId="15112" xr:uid="{ECF92D29-4955-49DB-AAF9-018361B8A02F}"/>
    <cellStyle name="Millares [0] 6 14 2" xfId="36615" xr:uid="{CD87B795-CD6A-46C9-9D73-8BE3199E258D}"/>
    <cellStyle name="Millares [0] 6 15" xfId="21717" xr:uid="{97569BEB-87A2-4CC5-8C9A-A419B3AD326F}"/>
    <cellStyle name="Millares [0] 6 16" xfId="43220" xr:uid="{84D5BEBE-A002-4A7B-84C7-4FC558B968AD}"/>
    <cellStyle name="Millares [0] 6 2" xfId="470" xr:uid="{1CDFA9C5-E0BA-4285-A94A-2D99F1BCA474}"/>
    <cellStyle name="Millares [0] 6 2 10" xfId="7081" xr:uid="{940321E2-A7DB-48A0-BA18-6169A01A09A5}"/>
    <cellStyle name="Millares [0] 6 2 10 2" xfId="28584" xr:uid="{6E078708-B055-497F-B122-0BCDDC450047}"/>
    <cellStyle name="Millares [0] 6 2 11" xfId="8737" xr:uid="{35BB2BC1-0EB3-477D-AC09-BC8A5042DED5}"/>
    <cellStyle name="Millares [0] 6 2 11 2" xfId="30240" xr:uid="{C0DDCF9C-CF18-4F92-B5B4-E4102B0D31E5}"/>
    <cellStyle name="Millares [0] 6 2 12" xfId="15373" xr:uid="{6000127D-16F4-4E5C-80B8-79427D9DE37F}"/>
    <cellStyle name="Millares [0] 6 2 12 2" xfId="36876" xr:uid="{4F5E3B19-A1A9-4D8E-AE24-5B6A5DFAA841}"/>
    <cellStyle name="Millares [0] 6 2 13" xfId="21978" xr:uid="{41EA58B7-A8B9-4DB4-BDD2-8A4F2B0F6E41}"/>
    <cellStyle name="Millares [0] 6 2 14" xfId="43481" xr:uid="{BA4460E3-EE0C-464A-B808-8DDA43BAC93E}"/>
    <cellStyle name="Millares [0] 6 2 2" xfId="752" xr:uid="{F274DD58-E29D-4C45-B1F3-86C88F8C1269}"/>
    <cellStyle name="Millares [0] 6 2 2 10" xfId="15653" xr:uid="{424B0865-DC7E-4FED-9FDB-3490A734EAE1}"/>
    <cellStyle name="Millares [0] 6 2 2 10 2" xfId="37156" xr:uid="{93D22908-F2D9-4EA9-BDB0-2F2C2D50D620}"/>
    <cellStyle name="Millares [0] 6 2 2 11" xfId="22258" xr:uid="{8FEC8AB3-0595-41B1-B571-CD6FBE3699A2}"/>
    <cellStyle name="Millares [0] 6 2 2 12" xfId="43761" xr:uid="{9405BE82-E9E6-43C4-BC63-A09EDC62CB67}"/>
    <cellStyle name="Millares [0] 6 2 2 2" xfId="1698" xr:uid="{7DDFDF0F-6054-4A4D-80F7-2B472AD042C9}"/>
    <cellStyle name="Millares [0] 6 2 2 2 2" xfId="4527" xr:uid="{50DBD79D-7A66-4D97-A309-2162D312706B}"/>
    <cellStyle name="Millares [0] 6 2 2 2 2 2" xfId="12793" xr:uid="{A8738CF9-DBCF-4789-A23F-20FF1ADB1349}"/>
    <cellStyle name="Millares [0] 6 2 2 2 2 2 2" xfId="34296" xr:uid="{71893F4B-C04E-4A3C-9D14-846EB7256D62}"/>
    <cellStyle name="Millares [0] 6 2 2 2 2 3" xfId="19428" xr:uid="{1302DF53-D9AB-41F2-9E8D-7934414C34E0}"/>
    <cellStyle name="Millares [0] 6 2 2 2 2 3 2" xfId="40931" xr:uid="{04D60A4B-4690-473A-86C3-D9AB386CCFA9}"/>
    <cellStyle name="Millares [0] 6 2 2 2 2 4" xfId="26033" xr:uid="{0CBA7C63-10C2-4344-8A55-EF9083A7E563}"/>
    <cellStyle name="Millares [0] 6 2 2 2 2 5" xfId="47536" xr:uid="{2109DE21-E943-42C4-92C3-C1F303FFBD32}"/>
    <cellStyle name="Millares [0] 6 2 2 2 3" xfId="6666" xr:uid="{F34FBF98-366D-4344-8174-4A043EF25403}"/>
    <cellStyle name="Millares [0] 6 2 2 2 3 2" xfId="14932" xr:uid="{E52B4FF0-94A3-4B0A-BA81-542B24921765}"/>
    <cellStyle name="Millares [0] 6 2 2 2 3 2 2" xfId="36435" xr:uid="{37E1B908-92C0-4DB2-9FFF-BE4B413BE28B}"/>
    <cellStyle name="Millares [0] 6 2 2 2 3 3" xfId="21567" xr:uid="{3A0C3373-615B-45A2-BD9E-F8FDD3D51182}"/>
    <cellStyle name="Millares [0] 6 2 2 2 3 3 2" xfId="43070" xr:uid="{AE669E55-B424-4351-BACC-21DBA2357931}"/>
    <cellStyle name="Millares [0] 6 2 2 2 3 4" xfId="28172" xr:uid="{067810A2-6E58-41AF-AFBE-74AC32BDE396}"/>
    <cellStyle name="Millares [0] 6 2 2 2 3 5" xfId="49675" xr:uid="{00B29674-522B-4ADB-8FA4-1C0426DDAD4E}"/>
    <cellStyle name="Millares [0] 6 2 2 2 4" xfId="8307" xr:uid="{C7096FA2-625D-4C82-8C8A-70F54FC74EEA}"/>
    <cellStyle name="Millares [0] 6 2 2 2 4 2" xfId="29810" xr:uid="{AB51EB88-C479-4B03-BF08-0F40AD67D908}"/>
    <cellStyle name="Millares [0] 6 2 2 2 5" xfId="9964" xr:uid="{E6A8A3F7-BA1E-4FFE-8AF1-4238769FE668}"/>
    <cellStyle name="Millares [0] 6 2 2 2 5 2" xfId="31467" xr:uid="{FE5C277A-BE70-475C-9C6A-D3152E17E3F7}"/>
    <cellStyle name="Millares [0] 6 2 2 2 6" xfId="16599" xr:uid="{A1E3E739-F45C-40B8-BD03-9FA5F95E1030}"/>
    <cellStyle name="Millares [0] 6 2 2 2 6 2" xfId="38102" xr:uid="{0DED7F26-E2C0-4D40-A3BC-FF887806157A}"/>
    <cellStyle name="Millares [0] 6 2 2 2 7" xfId="23204" xr:uid="{E7933EA5-2879-40A4-AB38-8D22F943F4FE}"/>
    <cellStyle name="Millares [0] 6 2 2 2 8" xfId="44707" xr:uid="{6705428A-0171-43F6-A9AF-B3D6DF215A1A}"/>
    <cellStyle name="Millares [0] 6 2 2 3" xfId="2385" xr:uid="{BD0862AA-9EC3-4015-BBB1-C87014214B30}"/>
    <cellStyle name="Millares [0] 6 2 2 3 2" xfId="10651" xr:uid="{872E0429-9A7F-4128-96C4-56BEECD470F0}"/>
    <cellStyle name="Millares [0] 6 2 2 3 2 2" xfId="32154" xr:uid="{6890F78C-C524-453E-B37F-93A9E9AD2C59}"/>
    <cellStyle name="Millares [0] 6 2 2 3 3" xfId="17286" xr:uid="{1D33E06F-712D-42C4-91E3-D00E2965EE1F}"/>
    <cellStyle name="Millares [0] 6 2 2 3 3 2" xfId="38789" xr:uid="{C564B53F-6B15-441D-AD19-12846188E148}"/>
    <cellStyle name="Millares [0] 6 2 2 3 4" xfId="23891" xr:uid="{5412FFC1-0A2D-4362-992C-58AC9E7AB266}"/>
    <cellStyle name="Millares [0] 6 2 2 3 5" xfId="45394" xr:uid="{2E5536DD-EA79-4A7E-8080-392C5C54DE93}"/>
    <cellStyle name="Millares [0] 6 2 2 4" xfId="2902" xr:uid="{716581E1-CE13-47E2-8AEA-FBE50A5F63A4}"/>
    <cellStyle name="Millares [0] 6 2 2 4 2" xfId="11168" xr:uid="{968D885F-4058-42A5-834B-1F602ED8D806}"/>
    <cellStyle name="Millares [0] 6 2 2 4 2 2" xfId="32671" xr:uid="{49B78F9A-989E-4B7C-B31D-0E832D31081B}"/>
    <cellStyle name="Millares [0] 6 2 2 4 3" xfId="17803" xr:uid="{1E16AE37-3C09-47AB-8DD3-1AEA895A8B71}"/>
    <cellStyle name="Millares [0] 6 2 2 4 3 2" xfId="39306" xr:uid="{2E4A8555-2C53-4E21-96A6-C3E62B51511E}"/>
    <cellStyle name="Millares [0] 6 2 2 4 4" xfId="24408" xr:uid="{3E3FC407-B4FA-48F7-ADB4-567B130CB0C9}"/>
    <cellStyle name="Millares [0] 6 2 2 4 5" xfId="45911" xr:uid="{824D89D4-3A74-461E-9187-36A5022373C2}"/>
    <cellStyle name="Millares [0] 6 2 2 5" xfId="3581" xr:uid="{BEC15D0C-29EB-445B-BCF3-685B6B92C275}"/>
    <cellStyle name="Millares [0] 6 2 2 5 2" xfId="11847" xr:uid="{B88A1AF6-A2ED-454B-A551-E9C22962BE50}"/>
    <cellStyle name="Millares [0] 6 2 2 5 2 2" xfId="33350" xr:uid="{73F90AED-9E7D-4A6E-AD70-15B1A50A23AE}"/>
    <cellStyle name="Millares [0] 6 2 2 5 3" xfId="18482" xr:uid="{5D802E9F-D213-4869-B6CD-EF2245DE7594}"/>
    <cellStyle name="Millares [0] 6 2 2 5 3 2" xfId="39985" xr:uid="{F3390A70-3EB5-4127-9D60-547B5859C232}"/>
    <cellStyle name="Millares [0] 6 2 2 5 4" xfId="25087" xr:uid="{0F2409E7-B123-4E8F-949D-F34AA4A6E0EA}"/>
    <cellStyle name="Millares [0] 6 2 2 5 5" xfId="46590" xr:uid="{125DCFF1-F777-47FC-9AC2-10508116F7E7}"/>
    <cellStyle name="Millares [0] 6 2 2 6" xfId="5046" xr:uid="{8EA3716C-28BB-4BBF-8EE7-A1B05D184BC2}"/>
    <cellStyle name="Millares [0] 6 2 2 6 2" xfId="13312" xr:uid="{B12805B5-28FE-4E0C-9DCB-81606D7B6525}"/>
    <cellStyle name="Millares [0] 6 2 2 6 2 2" xfId="34815" xr:uid="{BE07C3B2-81C4-4F65-A8B2-882E0BA58335}"/>
    <cellStyle name="Millares [0] 6 2 2 6 3" xfId="19947" xr:uid="{55CA1A92-9E75-431E-934B-84A834778248}"/>
    <cellStyle name="Millares [0] 6 2 2 6 3 2" xfId="41450" xr:uid="{EA86CA56-E0CB-479C-B32F-7C9E3326349E}"/>
    <cellStyle name="Millares [0] 6 2 2 6 4" xfId="26552" xr:uid="{7902D833-13B0-4D7B-9359-8743FA68BCEE}"/>
    <cellStyle name="Millares [0] 6 2 2 6 5" xfId="48055" xr:uid="{FC58E51D-03A5-4726-A793-31E306EA0C83}"/>
    <cellStyle name="Millares [0] 6 2 2 7" xfId="5720" xr:uid="{94AC59D5-5A9E-4A45-A642-11E7278CD2F3}"/>
    <cellStyle name="Millares [0] 6 2 2 7 2" xfId="13986" xr:uid="{88F7ADA3-8804-4EB1-BBF1-794D9FE05817}"/>
    <cellStyle name="Millares [0] 6 2 2 7 2 2" xfId="35489" xr:uid="{1A346B57-0128-40A8-AAC5-99916C9264C3}"/>
    <cellStyle name="Millares [0] 6 2 2 7 3" xfId="20621" xr:uid="{AA95BA1C-FC5F-4F6C-85C6-3FA4546B3C87}"/>
    <cellStyle name="Millares [0] 6 2 2 7 3 2" xfId="42124" xr:uid="{2EF1FC3D-1E37-4803-8AE6-DBDF97F738BC}"/>
    <cellStyle name="Millares [0] 6 2 2 7 4" xfId="27226" xr:uid="{7CFE59B7-F9F4-4403-85DB-403B4AEA5652}"/>
    <cellStyle name="Millares [0] 6 2 2 7 5" xfId="48729" xr:uid="{0F45A2FE-F2BD-48A5-AC10-872EB5261B02}"/>
    <cellStyle name="Millares [0] 6 2 2 8" xfId="7361" xr:uid="{2C833398-15EF-49BB-8DC5-E0E4E2F925C4}"/>
    <cellStyle name="Millares [0] 6 2 2 8 2" xfId="28864" xr:uid="{002B09E0-EF3E-4BBE-ADE3-8697FAEC4AE1}"/>
    <cellStyle name="Millares [0] 6 2 2 9" xfId="9018" xr:uid="{BE3C8673-1B16-46C1-BBAC-0CEFE0D67BBA}"/>
    <cellStyle name="Millares [0] 6 2 2 9 2" xfId="30521" xr:uid="{69DC0BD4-2B0E-4FEE-AE30-C8C6E5C021CA}"/>
    <cellStyle name="Millares [0] 6 2 3" xfId="1022" xr:uid="{66087941-E245-473F-BD3B-1E148713A7E4}"/>
    <cellStyle name="Millares [0] 6 2 3 2" xfId="3851" xr:uid="{EECF8516-C984-45CF-BBEC-4F39ACC4F0C1}"/>
    <cellStyle name="Millares [0] 6 2 3 2 2" xfId="12117" xr:uid="{E1758FF3-F9E4-40DC-83E0-B2DCC7EA4E23}"/>
    <cellStyle name="Millares [0] 6 2 3 2 2 2" xfId="33620" xr:uid="{0DA09158-12EF-49AB-ADEA-5DD325B052C4}"/>
    <cellStyle name="Millares [0] 6 2 3 2 3" xfId="18752" xr:uid="{ED636060-2007-40B1-9A0E-67B2674F185A}"/>
    <cellStyle name="Millares [0] 6 2 3 2 3 2" xfId="40255" xr:uid="{39DDCA60-87E7-4940-A7B5-4B1F36659A3D}"/>
    <cellStyle name="Millares [0] 6 2 3 2 4" xfId="25357" xr:uid="{2A7F2C36-13FF-45CB-9009-F9914911E22B}"/>
    <cellStyle name="Millares [0] 6 2 3 2 5" xfId="46860" xr:uid="{74C21DF2-2CB2-49C9-A563-D90EFCBB7722}"/>
    <cellStyle name="Millares [0] 6 2 3 3" xfId="5990" xr:uid="{97516DAE-61F6-4650-AA78-C979A3DA95C4}"/>
    <cellStyle name="Millares [0] 6 2 3 3 2" xfId="14256" xr:uid="{2EBED56A-5B2F-42DD-9082-BCBB8304937B}"/>
    <cellStyle name="Millares [0] 6 2 3 3 2 2" xfId="35759" xr:uid="{049F88CD-5D67-4BF2-A9A3-D541208DF151}"/>
    <cellStyle name="Millares [0] 6 2 3 3 3" xfId="20891" xr:uid="{AF5EF36A-7B4C-4CF5-86CA-0F7C4459781F}"/>
    <cellStyle name="Millares [0] 6 2 3 3 3 2" xfId="42394" xr:uid="{AF3FFECA-E217-4DEB-9B70-A2E2EC7A9026}"/>
    <cellStyle name="Millares [0] 6 2 3 3 4" xfId="27496" xr:uid="{0AAFCB28-FE91-4750-89D7-D32BE663EC26}"/>
    <cellStyle name="Millares [0] 6 2 3 3 5" xfId="48999" xr:uid="{F20577B4-6263-4FEB-8942-8C54064EC624}"/>
    <cellStyle name="Millares [0] 6 2 3 4" xfId="7631" xr:uid="{5DBC53A2-111B-4464-A6F4-1FAA762F5133}"/>
    <cellStyle name="Millares [0] 6 2 3 4 2" xfId="29134" xr:uid="{C56AC074-029E-43A4-A2EA-06A399466D23}"/>
    <cellStyle name="Millares [0] 6 2 3 5" xfId="9288" xr:uid="{1A0AC1B5-0EB9-4851-AF1A-4AEF9BC909BC}"/>
    <cellStyle name="Millares [0] 6 2 3 5 2" xfId="30791" xr:uid="{0B25D32F-025F-4AF8-BC57-20DA302459D6}"/>
    <cellStyle name="Millares [0] 6 2 3 6" xfId="15923" xr:uid="{469C7624-C3EB-479D-8466-869E77E2E9EA}"/>
    <cellStyle name="Millares [0] 6 2 3 6 2" xfId="37426" xr:uid="{E622ADA5-DFBD-4C65-92B3-E9D34412C139}"/>
    <cellStyle name="Millares [0] 6 2 3 7" xfId="22528" xr:uid="{FF8DA8AF-128D-4369-95E7-BC6DE45C104A}"/>
    <cellStyle name="Millares [0] 6 2 3 8" xfId="44031" xr:uid="{14536551-2280-424A-8122-0B32A703DC88}"/>
    <cellStyle name="Millares [0] 6 2 4" xfId="1418" xr:uid="{3384B407-B145-40E1-8627-2C026DFE71AE}"/>
    <cellStyle name="Millares [0] 6 2 4 2" xfId="4247" xr:uid="{FD38842E-4CA8-41EE-BC9C-1BBEBD0E8A98}"/>
    <cellStyle name="Millares [0] 6 2 4 2 2" xfId="12513" xr:uid="{2ED9A073-247D-40A4-9F2B-23E08EA11676}"/>
    <cellStyle name="Millares [0] 6 2 4 2 2 2" xfId="34016" xr:uid="{FEACDD38-344C-4ED2-9D6C-F4C754E0E928}"/>
    <cellStyle name="Millares [0] 6 2 4 2 3" xfId="19148" xr:uid="{91B3DCB6-1549-45F1-89A8-35CE4E72A11B}"/>
    <cellStyle name="Millares [0] 6 2 4 2 3 2" xfId="40651" xr:uid="{A729263C-0126-4C19-80C4-AE9C20470A1E}"/>
    <cellStyle name="Millares [0] 6 2 4 2 4" xfId="25753" xr:uid="{4E7BAA76-FA46-4C76-BCF1-258AD75C588E}"/>
    <cellStyle name="Millares [0] 6 2 4 2 5" xfId="47256" xr:uid="{3B494F8D-F00B-490E-AC4A-F1F09031AF62}"/>
    <cellStyle name="Millares [0] 6 2 4 3" xfId="6386" xr:uid="{9F6B566F-C411-4671-93D3-76920A0C0B11}"/>
    <cellStyle name="Millares [0] 6 2 4 3 2" xfId="14652" xr:uid="{12E7954D-8B94-4FDB-BC35-C0EE93B0CF16}"/>
    <cellStyle name="Millares [0] 6 2 4 3 2 2" xfId="36155" xr:uid="{6F92D325-9060-499D-963C-71CDBFB6BD14}"/>
    <cellStyle name="Millares [0] 6 2 4 3 3" xfId="21287" xr:uid="{847F9A7E-2707-4B51-8B6F-CE767DD6ED7B}"/>
    <cellStyle name="Millares [0] 6 2 4 3 3 2" xfId="42790" xr:uid="{CA422A7D-D052-4BF8-96B1-D7F7AEA8ADA5}"/>
    <cellStyle name="Millares [0] 6 2 4 3 4" xfId="27892" xr:uid="{44C028D1-CD3B-490E-9E25-52C1990F74D6}"/>
    <cellStyle name="Millares [0] 6 2 4 3 5" xfId="49395" xr:uid="{AF128DFA-55ED-4AC4-85E1-9D635610A946}"/>
    <cellStyle name="Millares [0] 6 2 4 4" xfId="8027" xr:uid="{D37E3571-36C5-4E25-8DE3-CF9E68259165}"/>
    <cellStyle name="Millares [0] 6 2 4 4 2" xfId="29530" xr:uid="{68AFCC59-D607-4CC1-9A67-11EBEC4DD5D6}"/>
    <cellStyle name="Millares [0] 6 2 4 5" xfId="9684" xr:uid="{EE939851-6EA5-4B06-9E84-89488802907A}"/>
    <cellStyle name="Millares [0] 6 2 4 5 2" xfId="31187" xr:uid="{B42102A3-1B4D-482A-99C3-8DCF8F0D20CA}"/>
    <cellStyle name="Millares [0] 6 2 4 6" xfId="16319" xr:uid="{28475CEC-B5A0-4083-A6DC-97C8235F8AC6}"/>
    <cellStyle name="Millares [0] 6 2 4 6 2" xfId="37822" xr:uid="{58342051-479C-4CB8-A134-4F275D1A26B6}"/>
    <cellStyle name="Millares [0] 6 2 4 7" xfId="22924" xr:uid="{496AD74F-487F-4F8F-AAA6-516D4A8E9B6C}"/>
    <cellStyle name="Millares [0] 6 2 4 8" xfId="44427" xr:uid="{1ACC69D3-DE93-4A2F-A2DA-E8959951060C}"/>
    <cellStyle name="Millares [0] 6 2 5" xfId="2105" xr:uid="{9E61AAC5-B404-4A18-A1DA-B1DA7B8AF664}"/>
    <cellStyle name="Millares [0] 6 2 5 2" xfId="10371" xr:uid="{8F79BCAE-FA7C-4328-BB57-D46A79B1D8A9}"/>
    <cellStyle name="Millares [0] 6 2 5 2 2" xfId="31874" xr:uid="{E13F6F5D-7E9A-4B9F-9AD3-A1D827BAE460}"/>
    <cellStyle name="Millares [0] 6 2 5 3" xfId="17006" xr:uid="{BC35A574-CCAD-4097-AA97-A23E9363D799}"/>
    <cellStyle name="Millares [0] 6 2 5 3 2" xfId="38509" xr:uid="{D8AAF941-CB5C-4F19-975A-9CA65ED38C74}"/>
    <cellStyle name="Millares [0] 6 2 5 4" xfId="23611" xr:uid="{E5EDE2CA-8E7B-45D0-877B-E1FA5847CC50}"/>
    <cellStyle name="Millares [0] 6 2 5 5" xfId="45114" xr:uid="{3F218B39-41E5-4CCE-8102-36E9F79B8F4B}"/>
    <cellStyle name="Millares [0] 6 2 6" xfId="2653" xr:uid="{1D71C482-9394-4592-B119-798F609FCB4D}"/>
    <cellStyle name="Millares [0] 6 2 6 2" xfId="10919" xr:uid="{2605FDD6-EED4-4015-81EB-C28C970C303E}"/>
    <cellStyle name="Millares [0] 6 2 6 2 2" xfId="32422" xr:uid="{DB005059-3CF6-4002-86EE-6C719106D941}"/>
    <cellStyle name="Millares [0] 6 2 6 3" xfId="17554" xr:uid="{27D8677E-F348-466D-A67F-63CD6ADC27A0}"/>
    <cellStyle name="Millares [0] 6 2 6 3 2" xfId="39057" xr:uid="{0F97D742-5E97-46A8-9B72-ADF707862ACF}"/>
    <cellStyle name="Millares [0] 6 2 6 4" xfId="24159" xr:uid="{2E903853-7FBE-4E63-A196-F564F0BD9E66}"/>
    <cellStyle name="Millares [0] 6 2 6 5" xfId="45662" xr:uid="{BF0A01C3-7E0E-4ECE-A18D-810B95D508E2}"/>
    <cellStyle name="Millares [0] 6 2 7" xfId="3301" xr:uid="{06955058-3A21-46E0-B0DB-C962693ECC0B}"/>
    <cellStyle name="Millares [0] 6 2 7 2" xfId="11567" xr:uid="{7B6B84A9-1A5F-4D46-9CC6-C88E98D9B918}"/>
    <cellStyle name="Millares [0] 6 2 7 2 2" xfId="33070" xr:uid="{C608FD85-9E3A-4CC8-8AE0-B25EB3CD06C5}"/>
    <cellStyle name="Millares [0] 6 2 7 3" xfId="18202" xr:uid="{6FE42CAE-0E89-4BAD-802A-BBFC10548DE8}"/>
    <cellStyle name="Millares [0] 6 2 7 3 2" xfId="39705" xr:uid="{5CC82507-AAD2-4815-BD4B-36571D6CAE38}"/>
    <cellStyle name="Millares [0] 6 2 7 4" xfId="24807" xr:uid="{396E3D1B-4A05-4B7C-867C-0EA79F841DFB}"/>
    <cellStyle name="Millares [0] 6 2 7 5" xfId="46310" xr:uid="{ED9F4F13-CD8D-412C-A795-7E8146622811}"/>
    <cellStyle name="Millares [0] 6 2 8" xfId="4797" xr:uid="{9DCFFCF8-4CB0-40EE-8843-F78C1D156E32}"/>
    <cellStyle name="Millares [0] 6 2 8 2" xfId="13063" xr:uid="{50E3D842-C285-49BA-ADE6-A07E230C972B}"/>
    <cellStyle name="Millares [0] 6 2 8 2 2" xfId="34566" xr:uid="{8AD8E84B-2EB3-4353-ADA3-8060F385978A}"/>
    <cellStyle name="Millares [0] 6 2 8 3" xfId="19698" xr:uid="{7526E897-F934-41FE-A1ED-A39394C84CE2}"/>
    <cellStyle name="Millares [0] 6 2 8 3 2" xfId="41201" xr:uid="{61D1D8D4-9C6B-43CC-A911-E19D8EC8178E}"/>
    <cellStyle name="Millares [0] 6 2 8 4" xfId="26303" xr:uid="{73121FD7-0C98-45F4-A184-4AE45184BB5A}"/>
    <cellStyle name="Millares [0] 6 2 8 5" xfId="47806" xr:uid="{7EE9FB0E-1707-41DA-9F48-308F4EF79129}"/>
    <cellStyle name="Millares [0] 6 2 9" xfId="5440" xr:uid="{1DA31EAA-BF32-4880-9CB2-30DA3024244C}"/>
    <cellStyle name="Millares [0] 6 2 9 2" xfId="13706" xr:uid="{55E61F20-46D8-43AC-AC2A-F353AE1CC1EC}"/>
    <cellStyle name="Millares [0] 6 2 9 2 2" xfId="35209" xr:uid="{13B548E5-648A-4FE2-A1BC-4A6DBACC4A47}"/>
    <cellStyle name="Millares [0] 6 2 9 3" xfId="20341" xr:uid="{1B1F6361-3784-4A4D-8C82-B45AA957036C}"/>
    <cellStyle name="Millares [0] 6 2 9 3 2" xfId="41844" xr:uid="{6C325040-6702-48D3-A669-13C2AB8B3C2E}"/>
    <cellStyle name="Millares [0] 6 2 9 4" xfId="26946" xr:uid="{A8E84C70-1E80-4807-8B26-D1DEE9F46F4A}"/>
    <cellStyle name="Millares [0] 6 2 9 5" xfId="48449" xr:uid="{267C057B-7B5C-41FC-BC53-A782BC235F9D}"/>
    <cellStyle name="Millares [0] 6 3" xfId="343" xr:uid="{1CBC52CD-3678-405F-A4B2-39CAD01DC392}"/>
    <cellStyle name="Millares [0] 6 3 10" xfId="15246" xr:uid="{C8C719F3-F4C2-4B5B-A520-A88F8A7C3DC0}"/>
    <cellStyle name="Millares [0] 6 3 10 2" xfId="36749" xr:uid="{736C69B0-E37E-4DC5-A90A-4E647EBAC391}"/>
    <cellStyle name="Millares [0] 6 3 11" xfId="21851" xr:uid="{46D184DD-E0C4-451B-97BC-F10A7099DF8E}"/>
    <cellStyle name="Millares [0] 6 3 12" xfId="43354" xr:uid="{90BD249E-B23A-480D-B059-DD496E9D411A}"/>
    <cellStyle name="Millares [0] 6 3 2" xfId="1291" xr:uid="{AE8AC076-69F9-49BF-B62E-610C6AAD3F7E}"/>
    <cellStyle name="Millares [0] 6 3 2 2" xfId="4120" xr:uid="{8AC51CB6-7BF2-4780-ACBA-E9CC759C83D7}"/>
    <cellStyle name="Millares [0] 6 3 2 2 2" xfId="12386" xr:uid="{72954E8E-1405-4E57-A9E2-C36F24C2D1DA}"/>
    <cellStyle name="Millares [0] 6 3 2 2 2 2" xfId="33889" xr:uid="{C3D89B78-B4ED-4C04-AC27-355EF402F234}"/>
    <cellStyle name="Millares [0] 6 3 2 2 3" xfId="19021" xr:uid="{7100E1A1-3B0B-475C-8411-03323FC2F053}"/>
    <cellStyle name="Millares [0] 6 3 2 2 3 2" xfId="40524" xr:uid="{AFED65DA-5691-4BA7-AED7-D9FF5A0B6392}"/>
    <cellStyle name="Millares [0] 6 3 2 2 4" xfId="25626" xr:uid="{FAA29246-BAC0-4CD7-A1F8-D0988CBD5CA7}"/>
    <cellStyle name="Millares [0] 6 3 2 2 5" xfId="47129" xr:uid="{A4C11138-B397-4D95-AC0C-FF94E36D825B}"/>
    <cellStyle name="Millares [0] 6 3 2 3" xfId="6259" xr:uid="{97AF7864-D111-4F0F-97B9-49AB8E8FF4BF}"/>
    <cellStyle name="Millares [0] 6 3 2 3 2" xfId="14525" xr:uid="{6928566B-3303-43EC-869C-74CD28C7C0E0}"/>
    <cellStyle name="Millares [0] 6 3 2 3 2 2" xfId="36028" xr:uid="{02E001AA-5627-4ACC-99DE-2294DD9B1AF6}"/>
    <cellStyle name="Millares [0] 6 3 2 3 3" xfId="21160" xr:uid="{D68D4222-514A-401D-BD95-D26AAF927EA3}"/>
    <cellStyle name="Millares [0] 6 3 2 3 3 2" xfId="42663" xr:uid="{8249E437-6B48-40C7-8237-307419BB7618}"/>
    <cellStyle name="Millares [0] 6 3 2 3 4" xfId="27765" xr:uid="{CEC75A36-91B6-4770-9996-762F28862A22}"/>
    <cellStyle name="Millares [0] 6 3 2 3 5" xfId="49268" xr:uid="{8D89EC77-A20E-4785-ACA4-C71CD6ADA747}"/>
    <cellStyle name="Millares [0] 6 3 2 4" xfId="7900" xr:uid="{FFAA2E82-B2A5-4A1B-9774-F0566947BA14}"/>
    <cellStyle name="Millares [0] 6 3 2 4 2" xfId="29403" xr:uid="{B85D23A0-3DEC-40D6-98DF-8BBA8EB5AD89}"/>
    <cellStyle name="Millares [0] 6 3 2 5" xfId="9557" xr:uid="{A1B1A1A8-0C2B-49DC-81C6-2F4E98BE6685}"/>
    <cellStyle name="Millares [0] 6 3 2 5 2" xfId="31060" xr:uid="{6EFE4815-6CCD-40B0-B83A-B5182D753202}"/>
    <cellStyle name="Millares [0] 6 3 2 6" xfId="16192" xr:uid="{084D66FA-D273-4744-9485-0AEC21AA5478}"/>
    <cellStyle name="Millares [0] 6 3 2 6 2" xfId="37695" xr:uid="{BBD67769-9B69-4605-8246-D41755966F83}"/>
    <cellStyle name="Millares [0] 6 3 2 7" xfId="22797" xr:uid="{CDA98B8B-2F1F-4CB2-960F-E36C1293F27E}"/>
    <cellStyle name="Millares [0] 6 3 2 8" xfId="44300" xr:uid="{85FA0E36-4FF0-4792-92FF-5FD6F1664B60}"/>
    <cellStyle name="Millares [0] 6 3 3" xfId="1978" xr:uid="{24880773-4D2E-4831-8B10-F465241B6065}"/>
    <cellStyle name="Millares [0] 6 3 3 2" xfId="10244" xr:uid="{7777DD62-63B1-408C-A02D-CE9772E892B3}"/>
    <cellStyle name="Millares [0] 6 3 3 2 2" xfId="31747" xr:uid="{054B0AD2-5684-4D61-BEFD-7F297B5651F1}"/>
    <cellStyle name="Millares [0] 6 3 3 3" xfId="16879" xr:uid="{CD899BE8-AD49-44EA-ACEE-E16BB1316407}"/>
    <cellStyle name="Millares [0] 6 3 3 3 2" xfId="38382" xr:uid="{939D7785-9ED6-420B-9E45-1C880C71F3A3}"/>
    <cellStyle name="Millares [0] 6 3 3 4" xfId="23484" xr:uid="{D0A2FA95-C258-4547-8A4C-0CE464F8F8B0}"/>
    <cellStyle name="Millares [0] 6 3 3 5" xfId="44987" xr:uid="{D2AA97D0-6A00-47C4-A2AF-F5FFD2ACF715}"/>
    <cellStyle name="Millares [0] 6 3 4" xfId="2777" xr:uid="{F611F048-B44C-4198-AF51-4829A4C0ACE6}"/>
    <cellStyle name="Millares [0] 6 3 4 2" xfId="11043" xr:uid="{510592CC-30B3-433A-BC4B-98A9B3AABC4F}"/>
    <cellStyle name="Millares [0] 6 3 4 2 2" xfId="32546" xr:uid="{0A779C6A-E3BB-4C69-AD76-D931EF26817A}"/>
    <cellStyle name="Millares [0] 6 3 4 3" xfId="17678" xr:uid="{6CA094BF-3172-4846-BAF2-D28C6182D386}"/>
    <cellStyle name="Millares [0] 6 3 4 3 2" xfId="39181" xr:uid="{44FA1B9D-A348-4241-81DE-2B1B80C6243D}"/>
    <cellStyle name="Millares [0] 6 3 4 4" xfId="24283" xr:uid="{1E75220B-B66B-4F15-870D-3C00470CD9D4}"/>
    <cellStyle name="Millares [0] 6 3 4 5" xfId="45786" xr:uid="{9740C229-87B3-4FBE-B193-64FE5257B834}"/>
    <cellStyle name="Millares [0] 6 3 5" xfId="3174" xr:uid="{C6DCB058-1691-4C2F-9F82-73C2EA45D230}"/>
    <cellStyle name="Millares [0] 6 3 5 2" xfId="11440" xr:uid="{88AD4B69-14E3-4BEA-83DC-E67A6FBCF599}"/>
    <cellStyle name="Millares [0] 6 3 5 2 2" xfId="32943" xr:uid="{022420E1-D671-4110-B402-A5BC45E54AAB}"/>
    <cellStyle name="Millares [0] 6 3 5 3" xfId="18075" xr:uid="{9CB92193-2D81-4C4D-BC05-0A90BFEBCDFC}"/>
    <cellStyle name="Millares [0] 6 3 5 3 2" xfId="39578" xr:uid="{6FEA2367-00B3-43DE-9DCD-8043F5012025}"/>
    <cellStyle name="Millares [0] 6 3 5 4" xfId="24680" xr:uid="{C1355301-620C-4DCB-B2CA-D84E8832804D}"/>
    <cellStyle name="Millares [0] 6 3 5 5" xfId="46183" xr:uid="{69D33659-228F-4F44-AD8C-BC458FF133D3}"/>
    <cellStyle name="Millares [0] 6 3 6" xfId="4921" xr:uid="{D77DD436-3E2F-4844-9608-21928017A609}"/>
    <cellStyle name="Millares [0] 6 3 6 2" xfId="13187" xr:uid="{7E38E019-474A-4773-85C2-4AE2775E85CA}"/>
    <cellStyle name="Millares [0] 6 3 6 2 2" xfId="34690" xr:uid="{C4EC0526-16C3-4FAC-BCF4-295C9D0BBE92}"/>
    <cellStyle name="Millares [0] 6 3 6 3" xfId="19822" xr:uid="{B4816572-6F8D-4D11-9515-F8224942BECD}"/>
    <cellStyle name="Millares [0] 6 3 6 3 2" xfId="41325" xr:uid="{C8B2D07C-8B4C-4A7D-8A66-7210E69C07DD}"/>
    <cellStyle name="Millares [0] 6 3 6 4" xfId="26427" xr:uid="{AA747CD2-65E8-4142-A7A4-5D404DCABFA5}"/>
    <cellStyle name="Millares [0] 6 3 6 5" xfId="47930" xr:uid="{137E5112-71FD-401A-8A19-FF4335894FCB}"/>
    <cellStyle name="Millares [0] 6 3 7" xfId="5313" xr:uid="{D23E0B63-6194-459E-8011-B2717A2C7AF0}"/>
    <cellStyle name="Millares [0] 6 3 7 2" xfId="13579" xr:uid="{BD87F0D4-275A-4131-9398-C14222C4CEB7}"/>
    <cellStyle name="Millares [0] 6 3 7 2 2" xfId="35082" xr:uid="{F73AAC33-4381-46D8-A86F-376118D324DF}"/>
    <cellStyle name="Millares [0] 6 3 7 3" xfId="20214" xr:uid="{231F5560-7E70-4D2F-8CBD-4871FDE9E30D}"/>
    <cellStyle name="Millares [0] 6 3 7 3 2" xfId="41717" xr:uid="{CECBB42A-A3F1-4760-8EDB-CB038606C5EA}"/>
    <cellStyle name="Millares [0] 6 3 7 4" xfId="26819" xr:uid="{77E11373-CD0B-466F-ADF3-1ACE6B8155B0}"/>
    <cellStyle name="Millares [0] 6 3 7 5" xfId="48322" xr:uid="{71D34295-44E2-4FAA-97F9-3832AD7C657C}"/>
    <cellStyle name="Millares [0] 6 3 8" xfId="6954" xr:uid="{79324846-F1FC-4CC7-8D10-8DE82CF55FFE}"/>
    <cellStyle name="Millares [0] 6 3 8 2" xfId="28457" xr:uid="{D10F996E-59CE-4564-92BA-D361BD61756A}"/>
    <cellStyle name="Millares [0] 6 3 9" xfId="8610" xr:uid="{453CE10D-090B-4DBE-AC61-96D09A2E403A}"/>
    <cellStyle name="Millares [0] 6 3 9 2" xfId="30113" xr:uid="{453F784A-31C7-4A4A-80FC-A9CB382795DA}"/>
    <cellStyle name="Millares [0] 6 4" xfId="627" xr:uid="{0B59D7D9-FB9B-4EFF-8497-8BCDE1F8373B}"/>
    <cellStyle name="Millares [0] 6 4 10" xfId="43636" xr:uid="{373D2A6B-7A5E-413F-A23A-8BD09CA8E0A4}"/>
    <cellStyle name="Millares [0] 6 4 2" xfId="1573" xr:uid="{C3248581-ED3A-409C-8A01-B36E6CF81E49}"/>
    <cellStyle name="Millares [0] 6 4 2 2" xfId="4402" xr:uid="{3D33CA88-9B3C-49C9-B67F-C8EB5724B2E0}"/>
    <cellStyle name="Millares [0] 6 4 2 2 2" xfId="12668" xr:uid="{A37169F3-C1C8-4BDB-A31E-DD30B5D07E1C}"/>
    <cellStyle name="Millares [0] 6 4 2 2 2 2" xfId="34171" xr:uid="{E168CBEB-B0EC-412E-9327-257B027DDCA0}"/>
    <cellStyle name="Millares [0] 6 4 2 2 3" xfId="19303" xr:uid="{0FFDA3C7-CE6C-4FE1-919A-0354100EF676}"/>
    <cellStyle name="Millares [0] 6 4 2 2 3 2" xfId="40806" xr:uid="{14EE2A4E-E724-482E-AFE9-FF2CC5804D92}"/>
    <cellStyle name="Millares [0] 6 4 2 2 4" xfId="25908" xr:uid="{EE9F3BC0-3E67-4737-A6AE-C70EC5C03141}"/>
    <cellStyle name="Millares [0] 6 4 2 2 5" xfId="47411" xr:uid="{D5A9E511-7B23-41BE-A64A-F37009400982}"/>
    <cellStyle name="Millares [0] 6 4 2 3" xfId="6541" xr:uid="{0B2FCCBB-F895-47FC-84F7-C5442221407C}"/>
    <cellStyle name="Millares [0] 6 4 2 3 2" xfId="14807" xr:uid="{D5DEDA83-5DA7-4710-BCC3-E4C743BB2896}"/>
    <cellStyle name="Millares [0] 6 4 2 3 2 2" xfId="36310" xr:uid="{AA04157A-332C-4FAC-BDA5-A0569CE5E66E}"/>
    <cellStyle name="Millares [0] 6 4 2 3 3" xfId="21442" xr:uid="{A56841F9-269B-4CEC-8696-8C5B50367F73}"/>
    <cellStyle name="Millares [0] 6 4 2 3 3 2" xfId="42945" xr:uid="{15D73E94-32A5-4381-AD9A-074B3195613A}"/>
    <cellStyle name="Millares [0] 6 4 2 3 4" xfId="28047" xr:uid="{A43226DD-9906-45EB-A56D-1BD4486FA0F1}"/>
    <cellStyle name="Millares [0] 6 4 2 3 5" xfId="49550" xr:uid="{91F77BC7-4640-4E46-80EB-9A62B6A28476}"/>
    <cellStyle name="Millares [0] 6 4 2 4" xfId="8182" xr:uid="{F14CE939-F2F7-4537-BBC5-E1FDECC1CCBF}"/>
    <cellStyle name="Millares [0] 6 4 2 4 2" xfId="29685" xr:uid="{52D97706-CEFC-4E83-86B8-582C1E3E55EE}"/>
    <cellStyle name="Millares [0] 6 4 2 5" xfId="9839" xr:uid="{1D3E8D21-D388-4662-834E-D2595BE1D562}"/>
    <cellStyle name="Millares [0] 6 4 2 5 2" xfId="31342" xr:uid="{3B42F882-D649-4525-9A07-7919DB9FEDCF}"/>
    <cellStyle name="Millares [0] 6 4 2 6" xfId="16474" xr:uid="{3EAABC33-85A0-42DE-8EF5-7A6C9E99A768}"/>
    <cellStyle name="Millares [0] 6 4 2 6 2" xfId="37977" xr:uid="{FF4A9F96-A0A7-442B-A5F6-15D0886729AF}"/>
    <cellStyle name="Millares [0] 6 4 2 7" xfId="23079" xr:uid="{3F382C83-4C77-4942-9024-55F1FF43F82C}"/>
    <cellStyle name="Millares [0] 6 4 2 8" xfId="44582" xr:uid="{C56CE660-33B1-427C-905E-F0CBB8A491EF}"/>
    <cellStyle name="Millares [0] 6 4 3" xfId="2260" xr:uid="{0AC62581-4714-45E6-AAB6-48EBE538D82E}"/>
    <cellStyle name="Millares [0] 6 4 3 2" xfId="10526" xr:uid="{346F7C9F-B22B-42C8-B632-0609ABA5C6CF}"/>
    <cellStyle name="Millares [0] 6 4 3 2 2" xfId="32029" xr:uid="{A0FF0A0A-E3A1-4A5A-9924-2DA00D9BF101}"/>
    <cellStyle name="Millares [0] 6 4 3 3" xfId="17161" xr:uid="{7837D6AB-6183-4478-BA71-A3204FCFFD29}"/>
    <cellStyle name="Millares [0] 6 4 3 3 2" xfId="38664" xr:uid="{A6E603C3-9A70-42CF-B388-116E23C74885}"/>
    <cellStyle name="Millares [0] 6 4 3 4" xfId="23766" xr:uid="{CC7D8AB8-086F-4FDC-9A46-FA940BAA2221}"/>
    <cellStyle name="Millares [0] 6 4 3 5" xfId="45269" xr:uid="{6161EF35-D9F5-4358-AFD5-AC6EF8ED8B45}"/>
    <cellStyle name="Millares [0] 6 4 4" xfId="3456" xr:uid="{0C70D058-F257-4000-8769-9AF5473CFD6E}"/>
    <cellStyle name="Millares [0] 6 4 4 2" xfId="11722" xr:uid="{EB3D6A2C-6CBD-48FA-B600-E451FADC8085}"/>
    <cellStyle name="Millares [0] 6 4 4 2 2" xfId="33225" xr:uid="{3AC303B1-6E0B-4E40-BBB1-DF1B3BB9A257}"/>
    <cellStyle name="Millares [0] 6 4 4 3" xfId="18357" xr:uid="{5933BACA-12B8-4081-AC82-25B1427DE8E5}"/>
    <cellStyle name="Millares [0] 6 4 4 3 2" xfId="39860" xr:uid="{BE8A630A-5BF7-49AC-96A0-41976BB1F741}"/>
    <cellStyle name="Millares [0] 6 4 4 4" xfId="24962" xr:uid="{4389C64B-0BA2-41DE-9857-9A3C657540FD}"/>
    <cellStyle name="Millares [0] 6 4 4 5" xfId="46465" xr:uid="{66A5E86B-2BC7-44CD-B06A-AC69ED074F19}"/>
    <cellStyle name="Millares [0] 6 4 5" xfId="5595" xr:uid="{5D3AFC4F-C4C2-41F0-965B-F51F2AB1AADF}"/>
    <cellStyle name="Millares [0] 6 4 5 2" xfId="13861" xr:uid="{0889457F-E54F-4813-99BE-4707B4E33E31}"/>
    <cellStyle name="Millares [0] 6 4 5 2 2" xfId="35364" xr:uid="{182DB010-066C-414F-9C64-C05D8AECE892}"/>
    <cellStyle name="Millares [0] 6 4 5 3" xfId="20496" xr:uid="{38F92F0D-936E-4074-A55E-E26F2E3D2C54}"/>
    <cellStyle name="Millares [0] 6 4 5 3 2" xfId="41999" xr:uid="{219C7AAC-EFC1-4300-A2E9-4FFD6C0440EB}"/>
    <cellStyle name="Millares [0] 6 4 5 4" xfId="27101" xr:uid="{EB28E2F4-7D2D-40F6-8933-F968ADD9CB2B}"/>
    <cellStyle name="Millares [0] 6 4 5 5" xfId="48604" xr:uid="{4E71F84A-2270-4FAB-BC82-CBF825F49B4B}"/>
    <cellStyle name="Millares [0] 6 4 6" xfId="7236" xr:uid="{1692969B-7B6A-4208-9FF7-A47BC231C289}"/>
    <cellStyle name="Millares [0] 6 4 6 2" xfId="28739" xr:uid="{E1C734D2-A80F-4345-BE29-B21F699217FC}"/>
    <cellStyle name="Millares [0] 6 4 7" xfId="8893" xr:uid="{1F4795FD-6C3D-49A3-BE74-299A06F35558}"/>
    <cellStyle name="Millares [0] 6 4 7 2" xfId="30396" xr:uid="{77C84E74-4103-4A53-81B6-C1E2F01BFD05}"/>
    <cellStyle name="Millares [0] 6 4 8" xfId="15528" xr:uid="{71274D71-92BC-4E99-A6EA-02100CE113F9}"/>
    <cellStyle name="Millares [0] 6 4 8 2" xfId="37031" xr:uid="{7BD6CACF-B4DE-4565-A82F-5FA187C3791A}"/>
    <cellStyle name="Millares [0] 6 4 9" xfId="22133" xr:uid="{F4AF7822-8881-4D40-AEE8-CCF4B3DA7D96}"/>
    <cellStyle name="Millares [0] 6 5" xfId="895" xr:uid="{A14C662B-435B-452B-A662-95101133EC81}"/>
    <cellStyle name="Millares [0] 6 5 2" xfId="3724" xr:uid="{DE62EC14-5E4A-41D4-96DB-32E8A7E5327F}"/>
    <cellStyle name="Millares [0] 6 5 2 2" xfId="11990" xr:uid="{ED88EC23-E927-4479-ADC9-6598D40B7EB8}"/>
    <cellStyle name="Millares [0] 6 5 2 2 2" xfId="33493" xr:uid="{143EC469-0076-4D9E-B2BC-088441121C13}"/>
    <cellStyle name="Millares [0] 6 5 2 3" xfId="18625" xr:uid="{B99F217A-2AEA-4753-8F1D-A2C443C7818D}"/>
    <cellStyle name="Millares [0] 6 5 2 3 2" xfId="40128" xr:uid="{8942C884-D44A-4143-A77E-D0094EE3F2DA}"/>
    <cellStyle name="Millares [0] 6 5 2 4" xfId="25230" xr:uid="{BADBA803-DB89-4A72-97AC-1745B5FA7BB2}"/>
    <cellStyle name="Millares [0] 6 5 2 5" xfId="46733" xr:uid="{F6C8296C-65F7-4C30-A261-9977153AB1E4}"/>
    <cellStyle name="Millares [0] 6 5 3" xfId="5863" xr:uid="{2DD46ED6-3526-4E20-87ED-FF3F5F32DEC2}"/>
    <cellStyle name="Millares [0] 6 5 3 2" xfId="14129" xr:uid="{9C6DEBBC-C3DA-4656-8CB8-FDB249BF4E3E}"/>
    <cellStyle name="Millares [0] 6 5 3 2 2" xfId="35632" xr:uid="{332B5781-D629-482E-A28E-26699BEC222C}"/>
    <cellStyle name="Millares [0] 6 5 3 3" xfId="20764" xr:uid="{D10797DC-076C-4CA5-9D90-8A1119A74B67}"/>
    <cellStyle name="Millares [0] 6 5 3 3 2" xfId="42267" xr:uid="{36722F15-A73D-4490-B733-AC626DE4BCE0}"/>
    <cellStyle name="Millares [0] 6 5 3 4" xfId="27369" xr:uid="{F4070B89-76F1-4BE9-91A4-2FA1EF105816}"/>
    <cellStyle name="Millares [0] 6 5 3 5" xfId="48872" xr:uid="{C76B2FAE-3EB3-4880-B83C-24B640C4B137}"/>
    <cellStyle name="Millares [0] 6 5 4" xfId="7504" xr:uid="{C2565E42-C366-4A23-A17D-81211475D9BB}"/>
    <cellStyle name="Millares [0] 6 5 4 2" xfId="29007" xr:uid="{10A9306B-E28F-4680-9C33-8BCA5552BECC}"/>
    <cellStyle name="Millares [0] 6 5 5" xfId="9161" xr:uid="{78CB5D13-D5BF-4C02-BF16-EF3894E51D88}"/>
    <cellStyle name="Millares [0] 6 5 5 2" xfId="30664" xr:uid="{D50D30B7-2BC3-4D28-ABEC-7A49C08EF4E2}"/>
    <cellStyle name="Millares [0] 6 5 6" xfId="15796" xr:uid="{429AE7BB-2BCE-4AA4-A3DE-5B494276CD4A}"/>
    <cellStyle name="Millares [0] 6 5 6 2" xfId="37299" xr:uid="{E44374CB-FAC6-480E-ACBB-965E4EF438AD}"/>
    <cellStyle name="Millares [0] 6 5 7" xfId="22401" xr:uid="{0A2833D5-0262-4973-AB23-AFE7D461FC43}"/>
    <cellStyle name="Millares [0] 6 5 8" xfId="43904" xr:uid="{54FCDD85-622E-4669-A1AE-BABA8FC24761}"/>
    <cellStyle name="Millares [0] 6 6" xfId="1156" xr:uid="{CB4BA671-4DA2-4BCB-8718-DA25FA9E863B}"/>
    <cellStyle name="Millares [0] 6 6 2" xfId="3985" xr:uid="{A1CFD82B-6F46-445B-BC8B-D4C58FC8463A}"/>
    <cellStyle name="Millares [0] 6 6 2 2" xfId="12251" xr:uid="{127BDD5B-AE6A-41B0-843F-E57BBF6C28C9}"/>
    <cellStyle name="Millares [0] 6 6 2 2 2" xfId="33754" xr:uid="{9AD8C293-AF15-4A83-890B-C0E63D0E72F9}"/>
    <cellStyle name="Millares [0] 6 6 2 3" xfId="18886" xr:uid="{EE1A3EAC-7798-4EC8-B5E6-6DE02759A14D}"/>
    <cellStyle name="Millares [0] 6 6 2 3 2" xfId="40389" xr:uid="{AFFC313E-FD08-4359-9A2F-E349401B9832}"/>
    <cellStyle name="Millares [0] 6 6 2 4" xfId="25491" xr:uid="{25C21D81-6074-4D23-B059-3AFFC73BB919}"/>
    <cellStyle name="Millares [0] 6 6 2 5" xfId="46994" xr:uid="{55145D5A-D1B7-4ED5-8E13-3E81B94DF50F}"/>
    <cellStyle name="Millares [0] 6 6 3" xfId="6124" xr:uid="{D246E8D8-2E7E-420E-B166-9A26D165B00D}"/>
    <cellStyle name="Millares [0] 6 6 3 2" xfId="14390" xr:uid="{30069309-0DB8-430D-95DF-B6CEF458D36B}"/>
    <cellStyle name="Millares [0] 6 6 3 2 2" xfId="35893" xr:uid="{090C36DD-7183-4E68-A851-7672330F8264}"/>
    <cellStyle name="Millares [0] 6 6 3 3" xfId="21025" xr:uid="{7DA35154-BEB4-4D22-B652-44A4029C05A3}"/>
    <cellStyle name="Millares [0] 6 6 3 3 2" xfId="42528" xr:uid="{8BE68078-7F32-491B-B5F8-F88FA2601E77}"/>
    <cellStyle name="Millares [0] 6 6 3 4" xfId="27630" xr:uid="{DB0477B1-835C-4652-8729-5075EDCAFB3E}"/>
    <cellStyle name="Millares [0] 6 6 3 5" xfId="49133" xr:uid="{36A4AA57-9065-45CC-A373-18420753502B}"/>
    <cellStyle name="Millares [0] 6 6 4" xfId="7765" xr:uid="{108F1D32-F9F2-4D1A-8C8D-358CC52AC5CF}"/>
    <cellStyle name="Millares [0] 6 6 4 2" xfId="29268" xr:uid="{B9BA9000-0DD8-41EC-9284-92133A024E2F}"/>
    <cellStyle name="Millares [0] 6 6 5" xfId="9422" xr:uid="{8DD52402-C1E2-4761-AB04-DDE35FF6D450}"/>
    <cellStyle name="Millares [0] 6 6 5 2" xfId="30925" xr:uid="{12781261-FC77-4A09-95BD-9FF674CB5405}"/>
    <cellStyle name="Millares [0] 6 6 6" xfId="16057" xr:uid="{15EE8D24-406E-4D79-9BDF-A78DE459FD69}"/>
    <cellStyle name="Millares [0] 6 6 6 2" xfId="37560" xr:uid="{CB8EA4B9-5196-4FD8-9493-9B154E178A21}"/>
    <cellStyle name="Millares [0] 6 6 7" xfId="22662" xr:uid="{4FBC2874-DB0B-4CC6-88F2-B1CB2A68F3F2}"/>
    <cellStyle name="Millares [0] 6 6 8" xfId="44165" xr:uid="{8D958F0A-A9E9-408F-9425-314CA815966A}"/>
    <cellStyle name="Millares [0] 6 7" xfId="1844" xr:uid="{FDC65EE4-7755-4EDD-BC6A-1A725AC4E4AD}"/>
    <cellStyle name="Millares [0] 6 7 2" xfId="10110" xr:uid="{ED647945-F3C6-4DEA-BA08-3703ED6D94D0}"/>
    <cellStyle name="Millares [0] 6 7 2 2" xfId="31613" xr:uid="{1D58FCEF-F9CB-40DF-9009-2DD13384E668}"/>
    <cellStyle name="Millares [0] 6 7 3" xfId="16745" xr:uid="{FD5A2622-1B1D-465D-96C8-F7E0DE1531E7}"/>
    <cellStyle name="Millares [0] 6 7 3 2" xfId="38248" xr:uid="{3EA9281E-6F16-4F36-B77F-19C32396B198}"/>
    <cellStyle name="Millares [0] 6 7 4" xfId="23350" xr:uid="{41945556-0E63-4C23-9B13-FCE500DCB17E}"/>
    <cellStyle name="Millares [0] 6 7 5" xfId="44853" xr:uid="{33014B76-1303-4E18-93F6-9600DADE2116}"/>
    <cellStyle name="Millares [0] 6 8" xfId="2529" xr:uid="{337EC779-46CE-4980-8F96-325870DA78C0}"/>
    <cellStyle name="Millares [0] 6 8 2" xfId="10795" xr:uid="{B8D76125-89A5-4656-8F97-CC75B1B32782}"/>
    <cellStyle name="Millares [0] 6 8 2 2" xfId="32298" xr:uid="{666A1A53-AF5C-4A16-B5AB-D98CFC7AD7B8}"/>
    <cellStyle name="Millares [0] 6 8 3" xfId="17430" xr:uid="{D840B649-3DB8-46F1-B5F7-C8385F270361}"/>
    <cellStyle name="Millares [0] 6 8 3 2" xfId="38933" xr:uid="{DDD7DA1F-A9FA-4667-930C-849752BDD4A6}"/>
    <cellStyle name="Millares [0] 6 8 4" xfId="24035" xr:uid="{731D1DC2-BF52-426B-9240-C6043B641E95}"/>
    <cellStyle name="Millares [0] 6 8 5" xfId="45538" xr:uid="{9A22FDE6-82ED-4657-BE64-6B516D20BFF1}"/>
    <cellStyle name="Millares [0] 6 9" xfId="3040" xr:uid="{72E403FB-EB5F-466D-B43A-5E3AB0C7E7C0}"/>
    <cellStyle name="Millares [0] 6 9 2" xfId="11306" xr:uid="{978B1250-7713-4751-8C89-C05D8865231D}"/>
    <cellStyle name="Millares [0] 6 9 2 2" xfId="32809" xr:uid="{8FC86F6D-F0F2-47EF-8345-BF9FC1C47177}"/>
    <cellStyle name="Millares [0] 6 9 3" xfId="17941" xr:uid="{40D3ACC4-0022-40CB-A567-B0E70D66DF43}"/>
    <cellStyle name="Millares [0] 6 9 3 2" xfId="39444" xr:uid="{EA36B84C-11DC-43D1-B6E7-9F3A16220A92}"/>
    <cellStyle name="Millares [0] 6 9 4" xfId="24546" xr:uid="{AC3A79D3-73F9-4AC7-A15A-B1CFE748BA42}"/>
    <cellStyle name="Millares [0] 6 9 5" xfId="46049" xr:uid="{47871355-4AD0-4215-AA87-185968F4CBB7}"/>
    <cellStyle name="Millares [0] 7" xfId="139" xr:uid="{17B8E5B5-DD6C-4F4B-AA52-90B13576A119}"/>
    <cellStyle name="Millares [0] 7 10" xfId="4676" xr:uid="{B80D0E3E-382B-424B-8C49-B41946756ED9}"/>
    <cellStyle name="Millares [0] 7 10 2" xfId="12942" xr:uid="{E1F59AC8-4EDF-4DA7-AC96-6D1E52EDD09C}"/>
    <cellStyle name="Millares [0] 7 10 2 2" xfId="34445" xr:uid="{2FE0B7FE-7DE9-4E68-9B66-E570CB3CEE53}"/>
    <cellStyle name="Millares [0] 7 10 3" xfId="19577" xr:uid="{393026CB-EDA6-4ABE-A773-124EF7B87746}"/>
    <cellStyle name="Millares [0] 7 10 3 2" xfId="41080" xr:uid="{4E5948AA-0FFE-4EA6-A775-D7475C837BEF}"/>
    <cellStyle name="Millares [0] 7 10 4" xfId="26182" xr:uid="{578529DB-D0B1-4EBB-BBF9-77F1779014A6}"/>
    <cellStyle name="Millares [0] 7 10 5" xfId="47685" xr:uid="{D1E6E695-5990-49F5-BC86-FDCD0FA61A15}"/>
    <cellStyle name="Millares [0] 7 11" xfId="5179" xr:uid="{8984A077-61B9-4CC7-BE67-C24000302569}"/>
    <cellStyle name="Millares [0] 7 11 2" xfId="13445" xr:uid="{0FCD0C15-1DA1-45AD-ACC0-A2911119059D}"/>
    <cellStyle name="Millares [0] 7 11 2 2" xfId="34948" xr:uid="{3EFDE28A-6659-4F49-8FD3-8390AEC70095}"/>
    <cellStyle name="Millares [0] 7 11 3" xfId="20080" xr:uid="{1E0A5933-BF0E-459E-8E15-CD8817F89925}"/>
    <cellStyle name="Millares [0] 7 11 3 2" xfId="41583" xr:uid="{7FF9EE68-594E-411A-A223-6AB287BAD15A}"/>
    <cellStyle name="Millares [0] 7 11 4" xfId="26685" xr:uid="{545E4698-C005-4233-9EFB-83EDC5915851}"/>
    <cellStyle name="Millares [0] 7 11 5" xfId="48188" xr:uid="{61B7ADF3-B060-4829-BE7E-667BB64A4F97}"/>
    <cellStyle name="Millares [0] 7 12" xfId="6820" xr:uid="{37085041-502E-4218-801A-BEC8B6D8A106}"/>
    <cellStyle name="Millares [0] 7 12 2" xfId="28323" xr:uid="{2E119F3B-039C-4D7F-BE74-B7B53C7AACC4}"/>
    <cellStyle name="Millares [0] 7 13" xfId="8474" xr:uid="{4562872A-C44E-4D09-B389-802B632C676D}"/>
    <cellStyle name="Millares [0] 7 13 2" xfId="29977" xr:uid="{8F59F46C-80F4-4541-B875-51825664406E}"/>
    <cellStyle name="Millares [0] 7 14" xfId="15113" xr:uid="{A8D3A0B3-2AE2-4C72-B39C-1A723578D5F9}"/>
    <cellStyle name="Millares [0] 7 14 2" xfId="36616" xr:uid="{C9970996-808E-411E-AB10-936B2542F843}"/>
    <cellStyle name="Millares [0] 7 15" xfId="21718" xr:uid="{031DEA27-0B08-4D5F-857D-9C90F3D008F1}"/>
    <cellStyle name="Millares [0] 7 16" xfId="43221" xr:uid="{73EC35C9-612C-46AD-944D-F961B4E6349D}"/>
    <cellStyle name="Millares [0] 7 2" xfId="471" xr:uid="{2948FFAD-DC63-4072-8FF0-D11E34268617}"/>
    <cellStyle name="Millares [0] 7 2 10" xfId="7082" xr:uid="{3D3DB7C8-EFBD-40F2-A9C9-58BC512C86EF}"/>
    <cellStyle name="Millares [0] 7 2 10 2" xfId="28585" xr:uid="{917EE517-890A-4E61-BB94-E4A1CB023D9A}"/>
    <cellStyle name="Millares [0] 7 2 11" xfId="8738" xr:uid="{6388BF10-820B-47B0-A3EF-72AB1548E2B0}"/>
    <cellStyle name="Millares [0] 7 2 11 2" xfId="30241" xr:uid="{17B2E9AE-920E-4EF2-9653-8185A3714332}"/>
    <cellStyle name="Millares [0] 7 2 12" xfId="15374" xr:uid="{F8687895-C5C3-4746-8D15-AFEB0006CB88}"/>
    <cellStyle name="Millares [0] 7 2 12 2" xfId="36877" xr:uid="{8D4B5489-D4A5-459D-896B-4CF655D697BB}"/>
    <cellStyle name="Millares [0] 7 2 13" xfId="21979" xr:uid="{A03E5423-EA96-48D7-BBA0-F108C1C9BB63}"/>
    <cellStyle name="Millares [0] 7 2 14" xfId="43482" xr:uid="{88853CCE-F296-4104-9EE3-23C3F8760DCC}"/>
    <cellStyle name="Millares [0] 7 2 2" xfId="753" xr:uid="{E1B3E42D-56E6-41D5-A2F8-55DA405EBDD3}"/>
    <cellStyle name="Millares [0] 7 2 2 10" xfId="15654" xr:uid="{702B6303-FE22-4887-AB9B-800925632E66}"/>
    <cellStyle name="Millares [0] 7 2 2 10 2" xfId="37157" xr:uid="{5A45B5C7-E8E9-4AB7-BE27-F843ACFBDFE4}"/>
    <cellStyle name="Millares [0] 7 2 2 11" xfId="22259" xr:uid="{F2EBD799-27D0-4AC0-A6CB-E388402EAD49}"/>
    <cellStyle name="Millares [0] 7 2 2 12" xfId="43762" xr:uid="{D70EB1C7-9227-4215-BFE3-6384971C55EE}"/>
    <cellStyle name="Millares [0] 7 2 2 2" xfId="1699" xr:uid="{6B3DD65D-7CB2-49C0-BA41-4EC3005BF784}"/>
    <cellStyle name="Millares [0] 7 2 2 2 2" xfId="4528" xr:uid="{A5F15612-83C3-4969-A7F6-8529D0B0144A}"/>
    <cellStyle name="Millares [0] 7 2 2 2 2 2" xfId="12794" xr:uid="{B07CB3CD-A76C-4540-8E0F-90F250FE50D8}"/>
    <cellStyle name="Millares [0] 7 2 2 2 2 2 2" xfId="34297" xr:uid="{D6D28FE2-459D-456E-A378-D37AFA5A74F2}"/>
    <cellStyle name="Millares [0] 7 2 2 2 2 3" xfId="19429" xr:uid="{2DCDEBFF-EE02-4456-8BB8-17F7E04BBA51}"/>
    <cellStyle name="Millares [0] 7 2 2 2 2 3 2" xfId="40932" xr:uid="{5516061D-47F5-48D5-AAB3-B77A4B9CA23D}"/>
    <cellStyle name="Millares [0] 7 2 2 2 2 4" xfId="26034" xr:uid="{FDC2CC8E-855A-4E58-AF3D-45E0DEB5BF3E}"/>
    <cellStyle name="Millares [0] 7 2 2 2 2 5" xfId="47537" xr:uid="{EF33AB43-816E-40BD-A553-D6F98B8270FA}"/>
    <cellStyle name="Millares [0] 7 2 2 2 3" xfId="6667" xr:uid="{E2FF09F6-E6C2-4BA5-BF24-608AA6EB770E}"/>
    <cellStyle name="Millares [0] 7 2 2 2 3 2" xfId="14933" xr:uid="{6E89233B-202F-4243-854C-38938F86A4F3}"/>
    <cellStyle name="Millares [0] 7 2 2 2 3 2 2" xfId="36436" xr:uid="{63127105-D812-4B08-8662-17BC7847FC4E}"/>
    <cellStyle name="Millares [0] 7 2 2 2 3 3" xfId="21568" xr:uid="{AA08D2CF-CA23-46FA-9294-DB2CC85A702F}"/>
    <cellStyle name="Millares [0] 7 2 2 2 3 3 2" xfId="43071" xr:uid="{442306F1-FA57-4F49-8075-8EEF11ADA44A}"/>
    <cellStyle name="Millares [0] 7 2 2 2 3 4" xfId="28173" xr:uid="{F423A500-BD20-45F4-A017-E7A25B346AB1}"/>
    <cellStyle name="Millares [0] 7 2 2 2 3 5" xfId="49676" xr:uid="{AA739C21-0426-43B7-95A2-1B4D0199B54B}"/>
    <cellStyle name="Millares [0] 7 2 2 2 4" xfId="8308" xr:uid="{F693C8B1-6001-4430-A530-552A39BC0143}"/>
    <cellStyle name="Millares [0] 7 2 2 2 4 2" xfId="29811" xr:uid="{9C76200D-2CC3-44CF-A824-4E5CC9EFD393}"/>
    <cellStyle name="Millares [0] 7 2 2 2 5" xfId="9965" xr:uid="{BE49D8A7-3E26-442E-8B0D-1BEF402C2BA8}"/>
    <cellStyle name="Millares [0] 7 2 2 2 5 2" xfId="31468" xr:uid="{6720CCE3-5205-4491-98DE-82C70AC65E37}"/>
    <cellStyle name="Millares [0] 7 2 2 2 6" xfId="16600" xr:uid="{438440D8-B48B-43FE-9947-37CD6ABFD0E1}"/>
    <cellStyle name="Millares [0] 7 2 2 2 6 2" xfId="38103" xr:uid="{102C9BF1-3D40-4853-A0E6-1DB5A096751B}"/>
    <cellStyle name="Millares [0] 7 2 2 2 7" xfId="23205" xr:uid="{C2383760-5059-4C15-A951-1072E1D5D5D8}"/>
    <cellStyle name="Millares [0] 7 2 2 2 8" xfId="44708" xr:uid="{AB16DAE9-35CD-41E3-801B-F9E44964E43E}"/>
    <cellStyle name="Millares [0] 7 2 2 3" xfId="2386" xr:uid="{390C51DE-DC9B-471E-8040-DD5F9518763E}"/>
    <cellStyle name="Millares [0] 7 2 2 3 2" xfId="10652" xr:uid="{B47D9115-0B77-4799-B19C-3C2CBA14332D}"/>
    <cellStyle name="Millares [0] 7 2 2 3 2 2" xfId="32155" xr:uid="{76937893-5674-4563-A930-6B843DAE3775}"/>
    <cellStyle name="Millares [0] 7 2 2 3 3" xfId="17287" xr:uid="{BB3D088E-F7FA-4E22-94A1-8C2E599D1B9D}"/>
    <cellStyle name="Millares [0] 7 2 2 3 3 2" xfId="38790" xr:uid="{267AC0D6-0249-4FF5-887A-72424C3B605E}"/>
    <cellStyle name="Millares [0] 7 2 2 3 4" xfId="23892" xr:uid="{F73FA6FD-BF92-43BC-AEC4-57B9ADC86B8D}"/>
    <cellStyle name="Millares [0] 7 2 2 3 5" xfId="45395" xr:uid="{4FEE2DC3-66B3-4620-8AB5-94103FFE0D66}"/>
    <cellStyle name="Millares [0] 7 2 2 4" xfId="2903" xr:uid="{4E7AF45E-2A4E-49AA-854A-2ACFA249F1A0}"/>
    <cellStyle name="Millares [0] 7 2 2 4 2" xfId="11169" xr:uid="{87EFCB0D-DE05-494A-BC0A-FAC9A63AC362}"/>
    <cellStyle name="Millares [0] 7 2 2 4 2 2" xfId="32672" xr:uid="{1EAD7CCC-3404-4F5F-BDDF-9E3B83F21E31}"/>
    <cellStyle name="Millares [0] 7 2 2 4 3" xfId="17804" xr:uid="{4D7BD089-0535-4008-9CA2-B4440DB5C749}"/>
    <cellStyle name="Millares [0] 7 2 2 4 3 2" xfId="39307" xr:uid="{43B6A62D-00B1-4F30-B3B1-E6FA5184CD61}"/>
    <cellStyle name="Millares [0] 7 2 2 4 4" xfId="24409" xr:uid="{E30D91B8-7623-4860-A82E-15D7EF327CFF}"/>
    <cellStyle name="Millares [0] 7 2 2 4 5" xfId="45912" xr:uid="{7E03E824-D909-4C5B-BB1D-6777803D0C23}"/>
    <cellStyle name="Millares [0] 7 2 2 5" xfId="3582" xr:uid="{5A5FEAE3-2CF3-4330-8768-ABD07803B361}"/>
    <cellStyle name="Millares [0] 7 2 2 5 2" xfId="11848" xr:uid="{4073CC6F-0198-4E0F-A083-099AF36790E7}"/>
    <cellStyle name="Millares [0] 7 2 2 5 2 2" xfId="33351" xr:uid="{93779F00-53CD-4651-90D2-3C623C7C1C03}"/>
    <cellStyle name="Millares [0] 7 2 2 5 3" xfId="18483" xr:uid="{366390D2-011A-47E5-9556-3F7DC363A9A2}"/>
    <cellStyle name="Millares [0] 7 2 2 5 3 2" xfId="39986" xr:uid="{5FD7BF9B-196E-469C-88C2-079808F54429}"/>
    <cellStyle name="Millares [0] 7 2 2 5 4" xfId="25088" xr:uid="{A249E2B7-5424-47BB-BAE3-1D4070729543}"/>
    <cellStyle name="Millares [0] 7 2 2 5 5" xfId="46591" xr:uid="{16A42F0F-7A7E-489C-9929-0D75FB6D5103}"/>
    <cellStyle name="Millares [0] 7 2 2 6" xfId="5047" xr:uid="{072339B2-9546-4109-89C0-F9707A31F478}"/>
    <cellStyle name="Millares [0] 7 2 2 6 2" xfId="13313" xr:uid="{508A62DA-BA3D-48E9-A0C2-725C95A1F34E}"/>
    <cellStyle name="Millares [0] 7 2 2 6 2 2" xfId="34816" xr:uid="{21144E8E-15ED-4662-8426-FE9D7A4A5E64}"/>
    <cellStyle name="Millares [0] 7 2 2 6 3" xfId="19948" xr:uid="{303ECE40-05E1-497F-AED2-554C0BC808A5}"/>
    <cellStyle name="Millares [0] 7 2 2 6 3 2" xfId="41451" xr:uid="{12FE1A18-F6A1-4C56-A07F-C5415E2581BA}"/>
    <cellStyle name="Millares [0] 7 2 2 6 4" xfId="26553" xr:uid="{97EBDA0B-FCAF-4DAD-B206-D301A64D5CC0}"/>
    <cellStyle name="Millares [0] 7 2 2 6 5" xfId="48056" xr:uid="{C9BE0D69-521F-40EE-BFFB-94F5583366D1}"/>
    <cellStyle name="Millares [0] 7 2 2 7" xfId="5721" xr:uid="{4AD56A6B-7252-484F-B790-71ACA36ACE3C}"/>
    <cellStyle name="Millares [0] 7 2 2 7 2" xfId="13987" xr:uid="{90804A31-9A32-4C4F-9A82-36C23F460FD7}"/>
    <cellStyle name="Millares [0] 7 2 2 7 2 2" xfId="35490" xr:uid="{AF7A627D-E1BB-4157-948A-A5BBEC93C3FE}"/>
    <cellStyle name="Millares [0] 7 2 2 7 3" xfId="20622" xr:uid="{9EE9EF2C-B287-4B58-88DB-576D6BFC2494}"/>
    <cellStyle name="Millares [0] 7 2 2 7 3 2" xfId="42125" xr:uid="{961C5A6D-F91B-4586-8B28-9D64B6708ADF}"/>
    <cellStyle name="Millares [0] 7 2 2 7 4" xfId="27227" xr:uid="{4AABAD49-F430-4513-89AE-939A4C636A4B}"/>
    <cellStyle name="Millares [0] 7 2 2 7 5" xfId="48730" xr:uid="{D46E3E62-BAF9-49D7-91ED-CCB2792F10AC}"/>
    <cellStyle name="Millares [0] 7 2 2 8" xfId="7362" xr:uid="{25C6F516-A55A-4E6B-94C6-D69C18F77105}"/>
    <cellStyle name="Millares [0] 7 2 2 8 2" xfId="28865" xr:uid="{A39EC7ED-482A-49AE-8126-043FB333EA7E}"/>
    <cellStyle name="Millares [0] 7 2 2 9" xfId="9019" xr:uid="{AF810AC0-44A8-4C0F-8925-CE6802431E4C}"/>
    <cellStyle name="Millares [0] 7 2 2 9 2" xfId="30522" xr:uid="{E4BC2F71-AC46-432D-91C4-E7B714C7AA99}"/>
    <cellStyle name="Millares [0] 7 2 3" xfId="1023" xr:uid="{601E957F-816D-46CA-8234-73CE3691592C}"/>
    <cellStyle name="Millares [0] 7 2 3 2" xfId="3852" xr:uid="{03006E95-F731-4A53-8231-843BDBB4D852}"/>
    <cellStyle name="Millares [0] 7 2 3 2 2" xfId="12118" xr:uid="{6430A425-DE09-4237-A402-98905FFB55C8}"/>
    <cellStyle name="Millares [0] 7 2 3 2 2 2" xfId="33621" xr:uid="{C4F369F6-E71F-4C05-AE87-6F0B297B6955}"/>
    <cellStyle name="Millares [0] 7 2 3 2 3" xfId="18753" xr:uid="{966EC74B-4365-449D-845F-72A605D62765}"/>
    <cellStyle name="Millares [0] 7 2 3 2 3 2" xfId="40256" xr:uid="{E9A18041-0B9C-4F58-B2DE-263F377D3C6B}"/>
    <cellStyle name="Millares [0] 7 2 3 2 4" xfId="25358" xr:uid="{4CFD2F54-E60C-4126-ADBF-83055D823441}"/>
    <cellStyle name="Millares [0] 7 2 3 2 5" xfId="46861" xr:uid="{25FD7A33-8C5D-40D3-B161-42C508D9EA80}"/>
    <cellStyle name="Millares [0] 7 2 3 3" xfId="5991" xr:uid="{782AA6B3-F0D4-4CBB-A1B5-EA359EF9F51C}"/>
    <cellStyle name="Millares [0] 7 2 3 3 2" xfId="14257" xr:uid="{EB72EC56-B5CF-43B8-B55B-59ADBF2301E3}"/>
    <cellStyle name="Millares [0] 7 2 3 3 2 2" xfId="35760" xr:uid="{743261DB-6C24-4DED-880D-2ED4533F81F8}"/>
    <cellStyle name="Millares [0] 7 2 3 3 3" xfId="20892" xr:uid="{DF8B75D4-75FC-4A40-B177-5A1DC1FFEC60}"/>
    <cellStyle name="Millares [0] 7 2 3 3 3 2" xfId="42395" xr:uid="{70BEE6D2-9CB4-4BCA-9929-E5D6F73CAAE7}"/>
    <cellStyle name="Millares [0] 7 2 3 3 4" xfId="27497" xr:uid="{D91DC0D1-F491-4799-8CC8-24549F21DC73}"/>
    <cellStyle name="Millares [0] 7 2 3 3 5" xfId="49000" xr:uid="{086E2BAE-2F6B-47B3-A8DD-1683A7FC21C2}"/>
    <cellStyle name="Millares [0] 7 2 3 4" xfId="7632" xr:uid="{67732755-BD02-4A97-94CD-5DCBC6960BF2}"/>
    <cellStyle name="Millares [0] 7 2 3 4 2" xfId="29135" xr:uid="{33B43DE7-AEDA-455A-B1A6-31DABCDE0C96}"/>
    <cellStyle name="Millares [0] 7 2 3 5" xfId="9289" xr:uid="{33F7F3FA-C5DD-44D6-A8D5-930835676B47}"/>
    <cellStyle name="Millares [0] 7 2 3 5 2" xfId="30792" xr:uid="{2AA472D5-600D-4108-9B3A-6D4B0AC45948}"/>
    <cellStyle name="Millares [0] 7 2 3 6" xfId="15924" xr:uid="{9FF8BA49-A403-4AD2-8A10-DD8C96412ED8}"/>
    <cellStyle name="Millares [0] 7 2 3 6 2" xfId="37427" xr:uid="{2E0AE2BE-53C5-461C-BC79-5881E6870FA3}"/>
    <cellStyle name="Millares [0] 7 2 3 7" xfId="22529" xr:uid="{99A340B6-6191-42B1-879A-176F2D680807}"/>
    <cellStyle name="Millares [0] 7 2 3 8" xfId="44032" xr:uid="{4CCF4DDA-C170-47FC-BEAC-E35B723E62FC}"/>
    <cellStyle name="Millares [0] 7 2 4" xfId="1419" xr:uid="{1220F307-081D-40A6-9A3A-A0DC6A3FE153}"/>
    <cellStyle name="Millares [0] 7 2 4 2" xfId="4248" xr:uid="{7DC44FBA-0658-46B8-811E-C22B7490ECC5}"/>
    <cellStyle name="Millares [0] 7 2 4 2 2" xfId="12514" xr:uid="{F4FE9890-6F3F-41D1-960A-88AD39E23E8F}"/>
    <cellStyle name="Millares [0] 7 2 4 2 2 2" xfId="34017" xr:uid="{A22506FE-86DA-4907-89A8-785FE23B719A}"/>
    <cellStyle name="Millares [0] 7 2 4 2 3" xfId="19149" xr:uid="{9AB46A33-AE47-42D1-AB06-2A37300EBA4C}"/>
    <cellStyle name="Millares [0] 7 2 4 2 3 2" xfId="40652" xr:uid="{10E557F9-A2F5-415D-8357-F5D2256E1B40}"/>
    <cellStyle name="Millares [0] 7 2 4 2 4" xfId="25754" xr:uid="{463D38AD-249E-445E-A81C-5E6E4977D382}"/>
    <cellStyle name="Millares [0] 7 2 4 2 5" xfId="47257" xr:uid="{5EA85615-02B3-4E85-8D5C-FEC9BEF93258}"/>
    <cellStyle name="Millares [0] 7 2 4 3" xfId="6387" xr:uid="{553D7C60-FEDB-40D4-B4F4-E4759EA534BD}"/>
    <cellStyle name="Millares [0] 7 2 4 3 2" xfId="14653" xr:uid="{C2F2B16E-0FA3-41CF-B02B-C7D47F546C41}"/>
    <cellStyle name="Millares [0] 7 2 4 3 2 2" xfId="36156" xr:uid="{B481FD97-8228-401A-A158-0844046A2D81}"/>
    <cellStyle name="Millares [0] 7 2 4 3 3" xfId="21288" xr:uid="{E19364EB-7441-4A16-BE73-529DFC248E5D}"/>
    <cellStyle name="Millares [0] 7 2 4 3 3 2" xfId="42791" xr:uid="{E4A15951-A693-4137-A613-3D9573E01C66}"/>
    <cellStyle name="Millares [0] 7 2 4 3 4" xfId="27893" xr:uid="{B884A8AC-AF3B-4C10-A2F5-2358D01A9EB0}"/>
    <cellStyle name="Millares [0] 7 2 4 3 5" xfId="49396" xr:uid="{22C6B805-5C99-41AC-80C6-38F20FF2CFED}"/>
    <cellStyle name="Millares [0] 7 2 4 4" xfId="8028" xr:uid="{6BB9C3E6-EB9C-4946-ADB5-2E05E824E550}"/>
    <cellStyle name="Millares [0] 7 2 4 4 2" xfId="29531" xr:uid="{21EED682-FA7A-4D13-8F48-DC239602A636}"/>
    <cellStyle name="Millares [0] 7 2 4 5" xfId="9685" xr:uid="{ACFB844F-3499-4A82-B003-275BB0473695}"/>
    <cellStyle name="Millares [0] 7 2 4 5 2" xfId="31188" xr:uid="{3422A145-DF15-4E47-A507-2EEBA0AAC9B2}"/>
    <cellStyle name="Millares [0] 7 2 4 6" xfId="16320" xr:uid="{42A1A569-DA0D-4F54-8488-1A59398CF229}"/>
    <cellStyle name="Millares [0] 7 2 4 6 2" xfId="37823" xr:uid="{FE9488B0-0A22-462F-AE7A-9223FEBFE70D}"/>
    <cellStyle name="Millares [0] 7 2 4 7" xfId="22925" xr:uid="{37DC2EE4-BC0F-4774-B630-4F7B16B52958}"/>
    <cellStyle name="Millares [0] 7 2 4 8" xfId="44428" xr:uid="{3F1906C0-75A0-499E-9461-0466C3B811AF}"/>
    <cellStyle name="Millares [0] 7 2 5" xfId="2106" xr:uid="{FFE18E72-F95B-4E70-A057-DE3B91252D6B}"/>
    <cellStyle name="Millares [0] 7 2 5 2" xfId="10372" xr:uid="{8239D722-73F0-4CE8-9D80-6C9673127A4C}"/>
    <cellStyle name="Millares [0] 7 2 5 2 2" xfId="31875" xr:uid="{67CE344D-F3C9-4997-B995-5C3DEA9D38B4}"/>
    <cellStyle name="Millares [0] 7 2 5 3" xfId="17007" xr:uid="{B413FB46-5871-4E26-A265-42B09E314D75}"/>
    <cellStyle name="Millares [0] 7 2 5 3 2" xfId="38510" xr:uid="{38CD0F86-A27D-4191-86C2-8E34FE345C69}"/>
    <cellStyle name="Millares [0] 7 2 5 4" xfId="23612" xr:uid="{2926C770-4999-4181-9052-6BF1777FCE43}"/>
    <cellStyle name="Millares [0] 7 2 5 5" xfId="45115" xr:uid="{AB13A4E2-A459-4811-91CC-06027CB6319B}"/>
    <cellStyle name="Millares [0] 7 2 6" xfId="2654" xr:uid="{1D2823C6-8776-4C56-B78E-0DC4AD758444}"/>
    <cellStyle name="Millares [0] 7 2 6 2" xfId="10920" xr:uid="{A4B3ED9A-19E4-48FD-9729-C1343109C80E}"/>
    <cellStyle name="Millares [0] 7 2 6 2 2" xfId="32423" xr:uid="{0B761204-0E8C-4F6C-AAD6-6042EE7C3C2E}"/>
    <cellStyle name="Millares [0] 7 2 6 3" xfId="17555" xr:uid="{47314096-1BC8-4612-8359-C07FEA641F23}"/>
    <cellStyle name="Millares [0] 7 2 6 3 2" xfId="39058" xr:uid="{6771143A-8744-4B45-87CF-79EA486A2FA5}"/>
    <cellStyle name="Millares [0] 7 2 6 4" xfId="24160" xr:uid="{C70B957B-FE85-4770-AD09-4EAB8EEDDD16}"/>
    <cellStyle name="Millares [0] 7 2 6 5" xfId="45663" xr:uid="{F7D3B790-DEFC-44C7-ACCE-CEDF9D72A773}"/>
    <cellStyle name="Millares [0] 7 2 7" xfId="3302" xr:uid="{EEED926C-A072-4EF4-B6E0-6B29799094F7}"/>
    <cellStyle name="Millares [0] 7 2 7 2" xfId="11568" xr:uid="{6B090B55-7764-4DBD-AFEE-4F012F728432}"/>
    <cellStyle name="Millares [0] 7 2 7 2 2" xfId="33071" xr:uid="{C96E841D-4A46-4E32-B3FC-E9C610BAF15A}"/>
    <cellStyle name="Millares [0] 7 2 7 3" xfId="18203" xr:uid="{5603E5E3-852E-4918-9D23-DBA4E51B17E8}"/>
    <cellStyle name="Millares [0] 7 2 7 3 2" xfId="39706" xr:uid="{A0728289-7E92-4137-967C-7CF7C3BADDA7}"/>
    <cellStyle name="Millares [0] 7 2 7 4" xfId="24808" xr:uid="{671F6694-87DB-4235-A3C4-DDC198BFDFA6}"/>
    <cellStyle name="Millares [0] 7 2 7 5" xfId="46311" xr:uid="{D9BE13F7-FB98-4A1C-B1AC-CA3C38F58BB9}"/>
    <cellStyle name="Millares [0] 7 2 8" xfId="4798" xr:uid="{236655C4-E346-4363-BE00-EDC0E69591C5}"/>
    <cellStyle name="Millares [0] 7 2 8 2" xfId="13064" xr:uid="{1189D30D-3AA7-413B-B36E-7FC6A2B28311}"/>
    <cellStyle name="Millares [0] 7 2 8 2 2" xfId="34567" xr:uid="{96699E57-6A33-4D90-B7A6-8EE161F27F01}"/>
    <cellStyle name="Millares [0] 7 2 8 3" xfId="19699" xr:uid="{FAF7F681-CAB4-4E75-B959-5E4CF5151D06}"/>
    <cellStyle name="Millares [0] 7 2 8 3 2" xfId="41202" xr:uid="{EBA0EA98-DD60-4B93-AF96-3FFA6EDCA04D}"/>
    <cellStyle name="Millares [0] 7 2 8 4" xfId="26304" xr:uid="{7385A183-EBEB-436E-BEAE-A553EEC42C1A}"/>
    <cellStyle name="Millares [0] 7 2 8 5" xfId="47807" xr:uid="{B9E6E18F-2341-4D9E-BBF9-7F8DA6E4C9E5}"/>
    <cellStyle name="Millares [0] 7 2 9" xfId="5441" xr:uid="{CFB2A1D0-32A0-4B20-81FE-98003E6BC8AE}"/>
    <cellStyle name="Millares [0] 7 2 9 2" xfId="13707" xr:uid="{44DDF273-9406-4356-AB79-A5FB285EE415}"/>
    <cellStyle name="Millares [0] 7 2 9 2 2" xfId="35210" xr:uid="{CF515058-2AA1-44FB-B76A-09F5E9B8E179}"/>
    <cellStyle name="Millares [0] 7 2 9 3" xfId="20342" xr:uid="{F7FA5FC7-3C40-4654-83EC-3DE8C58EC0E5}"/>
    <cellStyle name="Millares [0] 7 2 9 3 2" xfId="41845" xr:uid="{124DD545-D830-492E-8FBE-82E036340D46}"/>
    <cellStyle name="Millares [0] 7 2 9 4" xfId="26947" xr:uid="{1F1FB6A2-E252-47AE-B9A2-76EBFC35930A}"/>
    <cellStyle name="Millares [0] 7 2 9 5" xfId="48450" xr:uid="{BED4BBF8-517B-426E-A9F0-1C636DD6F279}"/>
    <cellStyle name="Millares [0] 7 3" xfId="344" xr:uid="{C11536A5-1440-42F2-9B78-3A46CCC11F56}"/>
    <cellStyle name="Millares [0] 7 3 10" xfId="15247" xr:uid="{C773F0E8-1BA5-45AB-A720-109734053DEC}"/>
    <cellStyle name="Millares [0] 7 3 10 2" xfId="36750" xr:uid="{5FB6478F-85FC-41B1-AD59-60F5F22539BB}"/>
    <cellStyle name="Millares [0] 7 3 11" xfId="21852" xr:uid="{66B959BF-9F5A-480E-90C4-D3E7A4930ECC}"/>
    <cellStyle name="Millares [0] 7 3 12" xfId="43355" xr:uid="{0140491D-AE5C-4F96-9BB6-20E1065B4805}"/>
    <cellStyle name="Millares [0] 7 3 2" xfId="1292" xr:uid="{0350CC78-12BF-493F-BAF6-D79209116F31}"/>
    <cellStyle name="Millares [0] 7 3 2 2" xfId="4121" xr:uid="{EC64C8AB-595A-44BD-99CE-8C65DC4CBC6A}"/>
    <cellStyle name="Millares [0] 7 3 2 2 2" xfId="12387" xr:uid="{29B0E64A-18DC-4B46-A7E8-50C045657043}"/>
    <cellStyle name="Millares [0] 7 3 2 2 2 2" xfId="33890" xr:uid="{CB56692B-ADF3-4954-9DD6-353A0CEF24EC}"/>
    <cellStyle name="Millares [0] 7 3 2 2 3" xfId="19022" xr:uid="{A35D902B-D9C4-4A60-AA93-A397113ED66F}"/>
    <cellStyle name="Millares [0] 7 3 2 2 3 2" xfId="40525" xr:uid="{7B63604C-04FF-46A9-AA8E-9A5AD05B8047}"/>
    <cellStyle name="Millares [0] 7 3 2 2 4" xfId="25627" xr:uid="{3BC194D5-3493-41A5-83DC-67FA0C86610A}"/>
    <cellStyle name="Millares [0] 7 3 2 2 5" xfId="47130" xr:uid="{5D80F9DE-D552-4363-81D0-A8D12FEF9F59}"/>
    <cellStyle name="Millares [0] 7 3 2 3" xfId="6260" xr:uid="{9C5AAA57-5026-4D1A-B196-1E76AEAAFAA7}"/>
    <cellStyle name="Millares [0] 7 3 2 3 2" xfId="14526" xr:uid="{E06DA9D9-BB02-43F7-8D43-7D82E9843523}"/>
    <cellStyle name="Millares [0] 7 3 2 3 2 2" xfId="36029" xr:uid="{42C59D4D-AD18-4175-BB1B-150F6C112D89}"/>
    <cellStyle name="Millares [0] 7 3 2 3 3" xfId="21161" xr:uid="{8F743F2D-3C60-4D67-91D8-7CD657341875}"/>
    <cellStyle name="Millares [0] 7 3 2 3 3 2" xfId="42664" xr:uid="{B5285868-B2DE-4F23-A96E-A0E762CE8A93}"/>
    <cellStyle name="Millares [0] 7 3 2 3 4" xfId="27766" xr:uid="{7038ABD0-32D8-4B4A-B5F7-90A6B201707A}"/>
    <cellStyle name="Millares [0] 7 3 2 3 5" xfId="49269" xr:uid="{838AD64B-73C9-4127-B370-983DA32BFF8A}"/>
    <cellStyle name="Millares [0] 7 3 2 4" xfId="7901" xr:uid="{D7FA48FC-9B7D-495B-B059-8AEFCBEB54DF}"/>
    <cellStyle name="Millares [0] 7 3 2 4 2" xfId="29404" xr:uid="{D1D4EC02-3EC9-475F-9422-8DBCDFE91DB0}"/>
    <cellStyle name="Millares [0] 7 3 2 5" xfId="9558" xr:uid="{9FC49093-DA09-4371-AC24-8646E5E61DE6}"/>
    <cellStyle name="Millares [0] 7 3 2 5 2" xfId="31061" xr:uid="{979D3B55-78EA-42B7-BD4F-852994D26CA4}"/>
    <cellStyle name="Millares [0] 7 3 2 6" xfId="16193" xr:uid="{D9AEF133-3038-49B1-83F8-1F6F89CB8CA5}"/>
    <cellStyle name="Millares [0] 7 3 2 6 2" xfId="37696" xr:uid="{8A8A7B11-3EC2-4B76-8977-4D3553E77227}"/>
    <cellStyle name="Millares [0] 7 3 2 7" xfId="22798" xr:uid="{D6797FFD-B24C-4740-9A46-A9ED7590BB71}"/>
    <cellStyle name="Millares [0] 7 3 2 8" xfId="44301" xr:uid="{35EA5C8A-3F1B-4601-8E7F-B20638C6B1EE}"/>
    <cellStyle name="Millares [0] 7 3 3" xfId="1979" xr:uid="{D362DC31-92E1-441E-A077-A4A5640632A9}"/>
    <cellStyle name="Millares [0] 7 3 3 2" xfId="10245" xr:uid="{6567DBB0-259A-41D6-BACE-EEE51A1C3168}"/>
    <cellStyle name="Millares [0] 7 3 3 2 2" xfId="31748" xr:uid="{38A6CCAD-9E50-4E14-8FF0-E78609A886F7}"/>
    <cellStyle name="Millares [0] 7 3 3 3" xfId="16880" xr:uid="{97879242-F996-44BD-A5D2-81CEA2BF213F}"/>
    <cellStyle name="Millares [0] 7 3 3 3 2" xfId="38383" xr:uid="{6C56F7A6-C2DF-418D-9FF5-B1FD784622C2}"/>
    <cellStyle name="Millares [0] 7 3 3 4" xfId="23485" xr:uid="{D053A1EF-13DF-4A74-AA9C-B7BCB4547FE7}"/>
    <cellStyle name="Millares [0] 7 3 3 5" xfId="44988" xr:uid="{3EC4593A-F8FE-40D7-BAD5-51949471C760}"/>
    <cellStyle name="Millares [0] 7 3 4" xfId="2778" xr:uid="{0E36D76E-F905-493D-B1A8-2EFFC6C94BCC}"/>
    <cellStyle name="Millares [0] 7 3 4 2" xfId="11044" xr:uid="{D2FC9A0F-7022-448C-830F-F8BE359C8840}"/>
    <cellStyle name="Millares [0] 7 3 4 2 2" xfId="32547" xr:uid="{32004941-77CB-47FD-B721-929AC3DFFF7E}"/>
    <cellStyle name="Millares [0] 7 3 4 3" xfId="17679" xr:uid="{AB630850-9AEB-41C9-BD47-7EF20ECA8EB9}"/>
    <cellStyle name="Millares [0] 7 3 4 3 2" xfId="39182" xr:uid="{1B11A301-E9EA-45C4-A596-2345A630BBC8}"/>
    <cellStyle name="Millares [0] 7 3 4 4" xfId="24284" xr:uid="{FCC2D9DC-4746-4398-89F9-7A230552B364}"/>
    <cellStyle name="Millares [0] 7 3 4 5" xfId="45787" xr:uid="{6DBB404B-A9EE-4319-8856-ACE2D19EC529}"/>
    <cellStyle name="Millares [0] 7 3 5" xfId="3175" xr:uid="{DCC06E75-4B00-4571-A96F-870B49BED065}"/>
    <cellStyle name="Millares [0] 7 3 5 2" xfId="11441" xr:uid="{120ED0C7-A82E-40C4-8469-BF39A22F9319}"/>
    <cellStyle name="Millares [0] 7 3 5 2 2" xfId="32944" xr:uid="{A2BF2923-6DB1-4289-9B2A-0D5BD9D475E6}"/>
    <cellStyle name="Millares [0] 7 3 5 3" xfId="18076" xr:uid="{C12A881B-7268-45EF-8E66-5D5849F3EA6A}"/>
    <cellStyle name="Millares [0] 7 3 5 3 2" xfId="39579" xr:uid="{9B7D9570-4826-4E54-BC02-0260BD9DA008}"/>
    <cellStyle name="Millares [0] 7 3 5 4" xfId="24681" xr:uid="{EB574699-4874-4268-BF64-FE9056EA5859}"/>
    <cellStyle name="Millares [0] 7 3 5 5" xfId="46184" xr:uid="{8FBDB243-56BC-4211-9BF0-2AB455DEC219}"/>
    <cellStyle name="Millares [0] 7 3 6" xfId="4922" xr:uid="{D70A08A7-3101-4AA6-A44E-5AAF36F3D838}"/>
    <cellStyle name="Millares [0] 7 3 6 2" xfId="13188" xr:uid="{654D7CE2-1669-4438-833C-271CEFC181CE}"/>
    <cellStyle name="Millares [0] 7 3 6 2 2" xfId="34691" xr:uid="{76336F30-3F66-41B7-A3AF-14E26E638F46}"/>
    <cellStyle name="Millares [0] 7 3 6 3" xfId="19823" xr:uid="{4D5925F0-A74A-4CC6-BD9E-E053AE6D2F9C}"/>
    <cellStyle name="Millares [0] 7 3 6 3 2" xfId="41326" xr:uid="{C43AD792-009D-4A4C-8547-DFB5ADE8B2B9}"/>
    <cellStyle name="Millares [0] 7 3 6 4" xfId="26428" xr:uid="{02DDF45C-FECC-461D-A27E-99464A533DB5}"/>
    <cellStyle name="Millares [0] 7 3 6 5" xfId="47931" xr:uid="{0C34BE67-4423-4195-9BE5-C1888733AE8A}"/>
    <cellStyle name="Millares [0] 7 3 7" xfId="5314" xr:uid="{606BDD37-1CA0-4832-99C2-CAB0EF52DF46}"/>
    <cellStyle name="Millares [0] 7 3 7 2" xfId="13580" xr:uid="{4A55A4B8-1886-4F87-BF9A-D4FD39B4C312}"/>
    <cellStyle name="Millares [0] 7 3 7 2 2" xfId="35083" xr:uid="{A9643698-07EF-48E0-A5E2-BE6FBF28ABA2}"/>
    <cellStyle name="Millares [0] 7 3 7 3" xfId="20215" xr:uid="{8E40C570-7EF8-47A7-832C-C76FA9DFFDED}"/>
    <cellStyle name="Millares [0] 7 3 7 3 2" xfId="41718" xr:uid="{048D495D-D7D9-4823-AD85-FFFA4C06762A}"/>
    <cellStyle name="Millares [0] 7 3 7 4" xfId="26820" xr:uid="{63551FC2-B520-40CE-98E0-B6CADBEF4FC1}"/>
    <cellStyle name="Millares [0] 7 3 7 5" xfId="48323" xr:uid="{2A3D40C7-8726-43A4-A00A-27E9E5A9E592}"/>
    <cellStyle name="Millares [0] 7 3 8" xfId="6955" xr:uid="{B1E97ABF-8000-4003-852B-C0159E08B264}"/>
    <cellStyle name="Millares [0] 7 3 8 2" xfId="28458" xr:uid="{AC5E26C3-2973-4FFD-AE19-9BB272C85E2A}"/>
    <cellStyle name="Millares [0] 7 3 9" xfId="8611" xr:uid="{C6580D08-C1F8-4E71-9C14-566CD8520FCE}"/>
    <cellStyle name="Millares [0] 7 3 9 2" xfId="30114" xr:uid="{B24390FA-48B8-47A0-A3CC-AB5D557ADAD6}"/>
    <cellStyle name="Millares [0] 7 4" xfId="628" xr:uid="{598EA458-F808-4157-8F40-FC3E74872310}"/>
    <cellStyle name="Millares [0] 7 4 10" xfId="43637" xr:uid="{9AD026F8-5020-463E-A747-8BD3D9B0EBAE}"/>
    <cellStyle name="Millares [0] 7 4 2" xfId="1574" xr:uid="{6A647C01-95AE-491A-831C-0C0A4E5521B5}"/>
    <cellStyle name="Millares [0] 7 4 2 2" xfId="4403" xr:uid="{AF98B11C-4AC3-467F-BB2A-463704F1DFBD}"/>
    <cellStyle name="Millares [0] 7 4 2 2 2" xfId="12669" xr:uid="{3BBFB58A-C2D6-41AE-AB0D-F501FCBB181A}"/>
    <cellStyle name="Millares [0] 7 4 2 2 2 2" xfId="34172" xr:uid="{2DDBFFB9-5400-4948-8620-B28C60DD5193}"/>
    <cellStyle name="Millares [0] 7 4 2 2 3" xfId="19304" xr:uid="{F57C5E0F-BF39-4755-9818-D24FD5D8C494}"/>
    <cellStyle name="Millares [0] 7 4 2 2 3 2" xfId="40807" xr:uid="{F44741AF-8980-4350-883E-DA8A9953FC4C}"/>
    <cellStyle name="Millares [0] 7 4 2 2 4" xfId="25909" xr:uid="{72436ED3-F1F6-4330-A2C3-EA7B8273C1AD}"/>
    <cellStyle name="Millares [0] 7 4 2 2 5" xfId="47412" xr:uid="{7799AC08-93DD-4077-8AA0-D86859029FB3}"/>
    <cellStyle name="Millares [0] 7 4 2 3" xfId="6542" xr:uid="{86A7F7D0-85C2-4A91-8239-38EC09EA1DEE}"/>
    <cellStyle name="Millares [0] 7 4 2 3 2" xfId="14808" xr:uid="{B8B06C5C-1B94-431F-905D-DA276897AEFA}"/>
    <cellStyle name="Millares [0] 7 4 2 3 2 2" xfId="36311" xr:uid="{88C1AF5E-D6FF-4C43-AA87-AE794DA7E51B}"/>
    <cellStyle name="Millares [0] 7 4 2 3 3" xfId="21443" xr:uid="{A6EF2E7D-DF29-43F5-BFEA-81E937974F03}"/>
    <cellStyle name="Millares [0] 7 4 2 3 3 2" xfId="42946" xr:uid="{C253E67F-1F05-4AAC-94F8-E4131D2F1747}"/>
    <cellStyle name="Millares [0] 7 4 2 3 4" xfId="28048" xr:uid="{BAB89689-490B-49F7-9136-929908CB4E92}"/>
    <cellStyle name="Millares [0] 7 4 2 3 5" xfId="49551" xr:uid="{354F54A5-AEED-417F-8448-9AEAC2F77675}"/>
    <cellStyle name="Millares [0] 7 4 2 4" xfId="8183" xr:uid="{3304EAA5-247E-4FD6-A5E4-4E716C4050CE}"/>
    <cellStyle name="Millares [0] 7 4 2 4 2" xfId="29686" xr:uid="{CEBC3596-D6E7-469F-8025-F2D5FC9101B9}"/>
    <cellStyle name="Millares [0] 7 4 2 5" xfId="9840" xr:uid="{E65CCD3F-1EA6-421E-86F7-2E06089DFAA5}"/>
    <cellStyle name="Millares [0] 7 4 2 5 2" xfId="31343" xr:uid="{D620355A-46ED-4A6E-A843-DC03C1EB7B0E}"/>
    <cellStyle name="Millares [0] 7 4 2 6" xfId="16475" xr:uid="{6D146C12-B075-48FB-B239-11C9A6A4A041}"/>
    <cellStyle name="Millares [0] 7 4 2 6 2" xfId="37978" xr:uid="{C591D414-D9A4-4D11-A6D2-D358051777B1}"/>
    <cellStyle name="Millares [0] 7 4 2 7" xfId="23080" xr:uid="{23324F86-E85F-4CA9-9379-2EC590592137}"/>
    <cellStyle name="Millares [0] 7 4 2 8" xfId="44583" xr:uid="{9E3B63E8-46D4-4F00-AA0A-B01CEEAADFE1}"/>
    <cellStyle name="Millares [0] 7 4 3" xfId="2261" xr:uid="{760C65C9-6B77-4899-9054-B7742CAE9ED8}"/>
    <cellStyle name="Millares [0] 7 4 3 2" xfId="10527" xr:uid="{C4FC06CE-1D56-4AE7-8EE5-7C237C5C9133}"/>
    <cellStyle name="Millares [0] 7 4 3 2 2" xfId="32030" xr:uid="{03948C90-08AA-494F-B73F-44D3CD2D4963}"/>
    <cellStyle name="Millares [0] 7 4 3 3" xfId="17162" xr:uid="{7A28933F-FE79-4C49-AF89-9062A6EDB96C}"/>
    <cellStyle name="Millares [0] 7 4 3 3 2" xfId="38665" xr:uid="{825E521E-9D15-409B-80D5-D87A97D4901D}"/>
    <cellStyle name="Millares [0] 7 4 3 4" xfId="23767" xr:uid="{62D7545E-14FA-4DB3-9447-654DA7FE982E}"/>
    <cellStyle name="Millares [0] 7 4 3 5" xfId="45270" xr:uid="{5B2C0210-D57D-4CD0-9A92-309467C628E7}"/>
    <cellStyle name="Millares [0] 7 4 4" xfId="3457" xr:uid="{836346A7-689C-4F0A-8C93-E263DF20A4CA}"/>
    <cellStyle name="Millares [0] 7 4 4 2" xfId="11723" xr:uid="{B5945795-E9FD-4F38-9DE5-5701C4967D10}"/>
    <cellStyle name="Millares [0] 7 4 4 2 2" xfId="33226" xr:uid="{CDBCD90F-C41F-4258-9FF3-1903502D5668}"/>
    <cellStyle name="Millares [0] 7 4 4 3" xfId="18358" xr:uid="{C8A706C9-1C74-49CE-B29A-2A123F83DCCF}"/>
    <cellStyle name="Millares [0] 7 4 4 3 2" xfId="39861" xr:uid="{4AC982C0-5E6F-4ACA-83E8-5DEE7CBFD779}"/>
    <cellStyle name="Millares [0] 7 4 4 4" xfId="24963" xr:uid="{7BD121A5-1845-484B-AC04-16BC41C8E080}"/>
    <cellStyle name="Millares [0] 7 4 4 5" xfId="46466" xr:uid="{277BCC81-6CEC-449C-A76E-5382A48E0F18}"/>
    <cellStyle name="Millares [0] 7 4 5" xfId="5596" xr:uid="{481F2A50-495B-431A-B09D-3904F95433C3}"/>
    <cellStyle name="Millares [0] 7 4 5 2" xfId="13862" xr:uid="{0085A9F8-AC8D-4007-9B31-E1ACB42B602A}"/>
    <cellStyle name="Millares [0] 7 4 5 2 2" xfId="35365" xr:uid="{45D52467-E83D-4FF1-BEE5-736204CBE4DC}"/>
    <cellStyle name="Millares [0] 7 4 5 3" xfId="20497" xr:uid="{49E459AD-5CBD-4AEB-B7F2-7EC4FB5BB4BD}"/>
    <cellStyle name="Millares [0] 7 4 5 3 2" xfId="42000" xr:uid="{B383FC1F-9EAE-4690-9D2A-49A67F1CB4FC}"/>
    <cellStyle name="Millares [0] 7 4 5 4" xfId="27102" xr:uid="{3BC9BBB4-E31A-418C-8BA2-0A71A632CB40}"/>
    <cellStyle name="Millares [0] 7 4 5 5" xfId="48605" xr:uid="{B2FFBE5C-2600-4A29-A106-3AC17E98E45B}"/>
    <cellStyle name="Millares [0] 7 4 6" xfId="7237" xr:uid="{32254003-4BEF-4B25-844A-88CC8454065A}"/>
    <cellStyle name="Millares [0] 7 4 6 2" xfId="28740" xr:uid="{57CD8913-D92A-4AC3-9A7F-5E2064ED4156}"/>
    <cellStyle name="Millares [0] 7 4 7" xfId="8894" xr:uid="{E3001867-8A3B-4B67-8B47-F78489F68A12}"/>
    <cellStyle name="Millares [0] 7 4 7 2" xfId="30397" xr:uid="{ECC16F95-12F8-4736-80AE-A548B52FA8CD}"/>
    <cellStyle name="Millares [0] 7 4 8" xfId="15529" xr:uid="{84FE46C9-09F8-42B3-AA2B-09C756E03E94}"/>
    <cellStyle name="Millares [0] 7 4 8 2" xfId="37032" xr:uid="{C52B0016-0FAF-4BE1-AE57-41E05F0E9651}"/>
    <cellStyle name="Millares [0] 7 4 9" xfId="22134" xr:uid="{D85DB486-9695-4461-969A-CBBCD1F7B40B}"/>
    <cellStyle name="Millares [0] 7 5" xfId="896" xr:uid="{3EA0512D-03BC-4ACB-9FE7-90B823B44A35}"/>
    <cellStyle name="Millares [0] 7 5 2" xfId="3725" xr:uid="{9C152A96-34CB-4FD8-937A-0C6489C719E3}"/>
    <cellStyle name="Millares [0] 7 5 2 2" xfId="11991" xr:uid="{4DC1C814-E578-41F0-A02C-6B9835D2F2DD}"/>
    <cellStyle name="Millares [0] 7 5 2 2 2" xfId="33494" xr:uid="{4D16E8CE-DB18-4A8F-9845-E11B468D95C4}"/>
    <cellStyle name="Millares [0] 7 5 2 3" xfId="18626" xr:uid="{A040A107-D595-4999-BE12-5241E36A110A}"/>
    <cellStyle name="Millares [0] 7 5 2 3 2" xfId="40129" xr:uid="{0537606F-A151-4F67-9D98-155124F19D3F}"/>
    <cellStyle name="Millares [0] 7 5 2 4" xfId="25231" xr:uid="{27C41D90-D8B5-4F82-BDF9-595BC56D3A0B}"/>
    <cellStyle name="Millares [0] 7 5 2 5" xfId="46734" xr:uid="{DC7CC544-D95A-4230-8232-3C08F842DF53}"/>
    <cellStyle name="Millares [0] 7 5 3" xfId="5864" xr:uid="{C6FC4AFE-6F22-4DE7-97A8-F00C65F506F7}"/>
    <cellStyle name="Millares [0] 7 5 3 2" xfId="14130" xr:uid="{CFA261B9-8B0B-4790-97FF-1E6CA74AD48F}"/>
    <cellStyle name="Millares [0] 7 5 3 2 2" xfId="35633" xr:uid="{E312594F-6C28-44B5-9AAB-7B185B7ADE1A}"/>
    <cellStyle name="Millares [0] 7 5 3 3" xfId="20765" xr:uid="{CB85BD5A-5575-477B-A330-D8D85DB2DA49}"/>
    <cellStyle name="Millares [0] 7 5 3 3 2" xfId="42268" xr:uid="{DA21353F-DF5C-4C83-B0FE-7B0160A785CA}"/>
    <cellStyle name="Millares [0] 7 5 3 4" xfId="27370" xr:uid="{16F0DC08-E6AF-4BA6-AA4A-A696BE30D10F}"/>
    <cellStyle name="Millares [0] 7 5 3 5" xfId="48873" xr:uid="{5ED8E999-EA2F-4AA7-B0B9-C275C8EFF08F}"/>
    <cellStyle name="Millares [0] 7 5 4" xfId="7505" xr:uid="{F5B86F2C-0CB0-4F76-9C00-E1E2CF72563E}"/>
    <cellStyle name="Millares [0] 7 5 4 2" xfId="29008" xr:uid="{62A7BF36-08F6-4EC3-9DA8-C5E8955150FF}"/>
    <cellStyle name="Millares [0] 7 5 5" xfId="9162" xr:uid="{60AA60B3-E5D5-4A40-A620-6E51A8299EF4}"/>
    <cellStyle name="Millares [0] 7 5 5 2" xfId="30665" xr:uid="{4E819891-4C48-422E-885E-6CE5B20B9144}"/>
    <cellStyle name="Millares [0] 7 5 6" xfId="15797" xr:uid="{83E718E0-64EA-4D3E-B58A-EC6E3FA35160}"/>
    <cellStyle name="Millares [0] 7 5 6 2" xfId="37300" xr:uid="{3EB690E8-2C23-4A4C-B2F2-4DA7F0F9E3E3}"/>
    <cellStyle name="Millares [0] 7 5 7" xfId="22402" xr:uid="{C9EEF189-D545-4B7C-B74F-21D34FEAE177}"/>
    <cellStyle name="Millares [0] 7 5 8" xfId="43905" xr:uid="{2C92DD4D-0EAE-4698-ADD5-BF8A948F42DE}"/>
    <cellStyle name="Millares [0] 7 6" xfId="1157" xr:uid="{3078B59E-0D06-4CBE-9C7B-C1F263C8B2B8}"/>
    <cellStyle name="Millares [0] 7 6 2" xfId="3986" xr:uid="{961373DD-28C6-4535-BA5B-40FCBA90D3E1}"/>
    <cellStyle name="Millares [0] 7 6 2 2" xfId="12252" xr:uid="{C6C04E1E-220A-4873-B52B-CDF91D4FEED0}"/>
    <cellStyle name="Millares [0] 7 6 2 2 2" xfId="33755" xr:uid="{E2A8144E-ED82-4C8F-9E31-BC8D4A2D7DF5}"/>
    <cellStyle name="Millares [0] 7 6 2 3" xfId="18887" xr:uid="{5E6A4CAE-4B58-4C7F-8DF5-62D0E211DE7B}"/>
    <cellStyle name="Millares [0] 7 6 2 3 2" xfId="40390" xr:uid="{6F584467-D6F7-45D9-919B-41F738E47C9C}"/>
    <cellStyle name="Millares [0] 7 6 2 4" xfId="25492" xr:uid="{82ADD8D5-8A6D-4734-AD18-76AAF2B88328}"/>
    <cellStyle name="Millares [0] 7 6 2 5" xfId="46995" xr:uid="{C1ABD93A-98CD-4EBD-8A7A-0FA109C1A380}"/>
    <cellStyle name="Millares [0] 7 6 3" xfId="6125" xr:uid="{1B1C5908-37A6-4D52-973E-338D60B77B29}"/>
    <cellStyle name="Millares [0] 7 6 3 2" xfId="14391" xr:uid="{A1DC7175-BB6A-46C8-A62E-C2F42F6F2CC3}"/>
    <cellStyle name="Millares [0] 7 6 3 2 2" xfId="35894" xr:uid="{11CE87BD-CCFE-4BDF-9B73-1460C7D80281}"/>
    <cellStyle name="Millares [0] 7 6 3 3" xfId="21026" xr:uid="{CC3D1035-3666-474A-9E93-3989E6E87425}"/>
    <cellStyle name="Millares [0] 7 6 3 3 2" xfId="42529" xr:uid="{A1AEEC2E-2652-451F-86AB-6C8422D71B56}"/>
    <cellStyle name="Millares [0] 7 6 3 4" xfId="27631" xr:uid="{017E0200-6C32-4C89-9F58-D1F2F61492F1}"/>
    <cellStyle name="Millares [0] 7 6 3 5" xfId="49134" xr:uid="{096910D0-189A-4FA9-BF60-98DCDD8EF909}"/>
    <cellStyle name="Millares [0] 7 6 4" xfId="7766" xr:uid="{5956BC4B-3978-4D46-A7D0-03B531CB950D}"/>
    <cellStyle name="Millares [0] 7 6 4 2" xfId="29269" xr:uid="{61314603-291E-4309-8F62-F2336D7CA632}"/>
    <cellStyle name="Millares [0] 7 6 5" xfId="9423" xr:uid="{90A10934-9ACA-459E-B26B-58904AF2257C}"/>
    <cellStyle name="Millares [0] 7 6 5 2" xfId="30926" xr:uid="{3DE89125-BC65-4F4F-8023-A2114E9F55EA}"/>
    <cellStyle name="Millares [0] 7 6 6" xfId="16058" xr:uid="{8B9C9182-FF1A-4EEF-AE16-B343EB0E6C33}"/>
    <cellStyle name="Millares [0] 7 6 6 2" xfId="37561" xr:uid="{8DC58517-D5B6-4067-BE55-91BD60AD8211}"/>
    <cellStyle name="Millares [0] 7 6 7" xfId="22663" xr:uid="{D4D1077C-887D-4223-A319-2F6226137EC2}"/>
    <cellStyle name="Millares [0] 7 6 8" xfId="44166" xr:uid="{E8A1FEBE-B6A6-49D5-8455-ADBA8C36EEC1}"/>
    <cellStyle name="Millares [0] 7 7" xfId="1845" xr:uid="{461F642E-251C-42CA-B4E9-940C6C5B5C14}"/>
    <cellStyle name="Millares [0] 7 7 2" xfId="10111" xr:uid="{DCEAB07F-4D69-4230-A004-4A63D13C9FAA}"/>
    <cellStyle name="Millares [0] 7 7 2 2" xfId="31614" xr:uid="{D8BE1762-76A9-43C8-B569-93F5D125A576}"/>
    <cellStyle name="Millares [0] 7 7 3" xfId="16746" xr:uid="{48DBB0AD-6E9B-4CAF-A1CE-F45484862A79}"/>
    <cellStyle name="Millares [0] 7 7 3 2" xfId="38249" xr:uid="{8D2A18D8-9A30-452A-A795-38A85D8E100D}"/>
    <cellStyle name="Millares [0] 7 7 4" xfId="23351" xr:uid="{B235A14A-8AA4-4EDD-86AE-D0C6C5499586}"/>
    <cellStyle name="Millares [0] 7 7 5" xfId="44854" xr:uid="{E535DC7A-B85B-475F-A115-4CFA85141F66}"/>
    <cellStyle name="Millares [0] 7 8" xfId="2530" xr:uid="{BDB22134-F0F2-4958-B11B-2D37EB69CAA1}"/>
    <cellStyle name="Millares [0] 7 8 2" xfId="10796" xr:uid="{31F8BBCD-8480-4F4C-9826-1CA9F07B336A}"/>
    <cellStyle name="Millares [0] 7 8 2 2" xfId="32299" xr:uid="{3B2E6E09-B7AD-46EE-A2B4-ACE79E417829}"/>
    <cellStyle name="Millares [0] 7 8 3" xfId="17431" xr:uid="{49CD950D-73B9-4E66-B2E2-C84491E00A03}"/>
    <cellStyle name="Millares [0] 7 8 3 2" xfId="38934" xr:uid="{63056CAB-2396-46D1-B81B-4EBD1A45CD5D}"/>
    <cellStyle name="Millares [0] 7 8 4" xfId="24036" xr:uid="{D2E97AAF-8E3C-4274-A5A2-DF85140CCBB4}"/>
    <cellStyle name="Millares [0] 7 8 5" xfId="45539" xr:uid="{E71B4FA6-3BF5-4AB4-A82B-495A2EF0C51D}"/>
    <cellStyle name="Millares [0] 7 9" xfId="3041" xr:uid="{B525CDCE-6357-446A-B4BA-3386B907EA4A}"/>
    <cellStyle name="Millares [0] 7 9 2" xfId="11307" xr:uid="{70D80964-E007-4E8D-B3BC-581773DDA6CF}"/>
    <cellStyle name="Millares [0] 7 9 2 2" xfId="32810" xr:uid="{6EFDD823-66BB-4525-B50C-0F5661FBF916}"/>
    <cellStyle name="Millares [0] 7 9 3" xfId="17942" xr:uid="{7C923C6A-CCBC-49F0-A781-E718FC315E11}"/>
    <cellStyle name="Millares [0] 7 9 3 2" xfId="39445" xr:uid="{4E6CBB7D-6E3A-4833-8B24-A28E27490261}"/>
    <cellStyle name="Millares [0] 7 9 4" xfId="24547" xr:uid="{7F3890A7-F79C-455D-99FE-C3AC92F3401B}"/>
    <cellStyle name="Millares [0] 7 9 5" xfId="46050" xr:uid="{EF283A13-2B6A-4099-B454-14650680B518}"/>
    <cellStyle name="Millares [0] 8" xfId="197" xr:uid="{A0057FA1-76A0-43B4-A3D1-C709B29CD335}"/>
    <cellStyle name="Millares [0] 8 10" xfId="4716" xr:uid="{36D2F4F7-71B5-442E-9A4A-59C1FF20C4E2}"/>
    <cellStyle name="Millares [0] 8 10 2" xfId="12982" xr:uid="{213A233E-D4F8-4752-AF75-C59009EB86EF}"/>
    <cellStyle name="Millares [0] 8 10 2 2" xfId="34485" xr:uid="{9FFAD696-1114-41E1-B8D4-5BFDF03EA79E}"/>
    <cellStyle name="Millares [0] 8 10 3" xfId="19617" xr:uid="{A9CCFD1B-19FD-4E0F-9DF8-E4E98158E859}"/>
    <cellStyle name="Millares [0] 8 10 3 2" xfId="41120" xr:uid="{93869816-3F5A-4FE7-91FC-D7B07AAA71F2}"/>
    <cellStyle name="Millares [0] 8 10 4" xfId="26222" xr:uid="{279D392B-CF1C-49DC-81EC-11BEAA9DE6ED}"/>
    <cellStyle name="Millares [0] 8 10 5" xfId="47725" xr:uid="{F1B07CA6-5921-4D21-B7BC-1F282F5EF8C9}"/>
    <cellStyle name="Millares [0] 8 11" xfId="5219" xr:uid="{DC9DA15A-81C0-4011-8DD5-1FE69D1D970D}"/>
    <cellStyle name="Millares [0] 8 11 2" xfId="13485" xr:uid="{B53409F9-58F4-4FAF-9FB3-5893F0569AC4}"/>
    <cellStyle name="Millares [0] 8 11 2 2" xfId="34988" xr:uid="{0AFAC43C-40CA-4B14-9498-8D76E723E0BF}"/>
    <cellStyle name="Millares [0] 8 11 3" xfId="20120" xr:uid="{AD274A14-96B4-4863-AB33-0581DC00D98F}"/>
    <cellStyle name="Millares [0] 8 11 3 2" xfId="41623" xr:uid="{3A58F836-2A33-4DC9-8D82-FC0F83026ACE}"/>
    <cellStyle name="Millares [0] 8 11 4" xfId="26725" xr:uid="{32BB3895-8A70-4595-BDB3-F82C1A23BF38}"/>
    <cellStyle name="Millares [0] 8 11 5" xfId="48228" xr:uid="{41905CF7-E75E-4977-92E2-745F23B096FB}"/>
    <cellStyle name="Millares [0] 8 12" xfId="6860" xr:uid="{26727318-0C8E-4507-B85E-DC7C816AF7F7}"/>
    <cellStyle name="Millares [0] 8 12 2" xfId="28363" xr:uid="{431E9BBE-496B-41CA-9736-602E9DF887DA}"/>
    <cellStyle name="Millares [0] 8 13" xfId="8514" xr:uid="{902EF8E6-BD45-42C0-9D24-8AB6BD81695E}"/>
    <cellStyle name="Millares [0] 8 13 2" xfId="30017" xr:uid="{F5F8EE87-FA4F-488B-AE53-5486F287AC35}"/>
    <cellStyle name="Millares [0] 8 14" xfId="15153" xr:uid="{48CA181D-157B-4A98-901B-36819E6C4579}"/>
    <cellStyle name="Millares [0] 8 14 2" xfId="36656" xr:uid="{FC5D1984-6398-49AE-A96E-F2EBACFE28AC}"/>
    <cellStyle name="Millares [0] 8 15" xfId="21758" xr:uid="{E969C855-8F5A-4886-A234-BBC4972CFA5E}"/>
    <cellStyle name="Millares [0] 8 16" xfId="43261" xr:uid="{CDAA791B-A141-4275-968A-0A1D8918C03E}"/>
    <cellStyle name="Millares [0] 8 2" xfId="512" xr:uid="{ADF7C08D-7087-415F-BF64-C0CD4FF9ACDD}"/>
    <cellStyle name="Millares [0] 8 2 10" xfId="7123" xr:uid="{19D9572C-FC4B-4C6C-ABFB-46EB040400C1}"/>
    <cellStyle name="Millares [0] 8 2 10 2" xfId="28626" xr:uid="{D15B1B2F-759A-4D03-95AF-F321A13BE4C3}"/>
    <cellStyle name="Millares [0] 8 2 11" xfId="8779" xr:uid="{E4528C3B-D932-443A-B6EB-65BEA9B21A95}"/>
    <cellStyle name="Millares [0] 8 2 11 2" xfId="30282" xr:uid="{AA01B9C6-3D4A-486B-940A-1C1F7607157A}"/>
    <cellStyle name="Millares [0] 8 2 12" xfId="15415" xr:uid="{5969CF48-2419-42C2-8850-F52A74211113}"/>
    <cellStyle name="Millares [0] 8 2 12 2" xfId="36918" xr:uid="{C3823DE8-6814-4850-B9DA-0728C2B4CB55}"/>
    <cellStyle name="Millares [0] 8 2 13" xfId="22020" xr:uid="{0D0E1C00-6E80-42B8-980D-8AEE18D39E9A}"/>
    <cellStyle name="Millares [0] 8 2 14" xfId="43523" xr:uid="{CDFD4B80-606C-46E4-B9DC-BB81D2414DAF}"/>
    <cellStyle name="Millares [0] 8 2 2" xfId="794" xr:uid="{37F79085-5A7C-44F4-A438-0A8F5A7D160B}"/>
    <cellStyle name="Millares [0] 8 2 2 10" xfId="15695" xr:uid="{38B96415-709B-4433-B426-FA7D7ADEB1A2}"/>
    <cellStyle name="Millares [0] 8 2 2 10 2" xfId="37198" xr:uid="{09B9AB55-6F83-42FB-8AA0-BCE49D609164}"/>
    <cellStyle name="Millares [0] 8 2 2 11" xfId="22300" xr:uid="{ADCF97BC-728B-4E97-90B9-812B57B34499}"/>
    <cellStyle name="Millares [0] 8 2 2 12" xfId="43803" xr:uid="{A8616107-B7B2-4007-8DED-3A367A3EDCAB}"/>
    <cellStyle name="Millares [0] 8 2 2 2" xfId="1740" xr:uid="{D942DBD6-BF8F-4FF6-9E74-40E994B054B3}"/>
    <cellStyle name="Millares [0] 8 2 2 2 2" xfId="4569" xr:uid="{6647FC3C-30B9-4B99-91B7-EAF12582B317}"/>
    <cellStyle name="Millares [0] 8 2 2 2 2 2" xfId="12835" xr:uid="{7141C160-5A10-4ED7-A954-8D1D4D01B5FC}"/>
    <cellStyle name="Millares [0] 8 2 2 2 2 2 2" xfId="34338" xr:uid="{7FCBAF53-862A-40F5-B810-1842DD63798B}"/>
    <cellStyle name="Millares [0] 8 2 2 2 2 3" xfId="19470" xr:uid="{F07179F7-81A8-4479-BA58-6674CE7F5CF2}"/>
    <cellStyle name="Millares [0] 8 2 2 2 2 3 2" xfId="40973" xr:uid="{CAB6F597-916B-465B-A23D-6A1CB9D0952E}"/>
    <cellStyle name="Millares [0] 8 2 2 2 2 4" xfId="26075" xr:uid="{1ECA9985-B792-480D-AE7B-F294D178A5BE}"/>
    <cellStyle name="Millares [0] 8 2 2 2 2 5" xfId="47578" xr:uid="{A81179F3-2869-456E-AEF2-E115F07180C4}"/>
    <cellStyle name="Millares [0] 8 2 2 2 3" xfId="6708" xr:uid="{4959686D-92BA-477E-9AAA-51602DE0CB46}"/>
    <cellStyle name="Millares [0] 8 2 2 2 3 2" xfId="14974" xr:uid="{117887EF-FA86-49E2-90A5-4FC47CF451A9}"/>
    <cellStyle name="Millares [0] 8 2 2 2 3 2 2" xfId="36477" xr:uid="{7E099DF3-4CAB-4679-9174-9EA200A7421C}"/>
    <cellStyle name="Millares [0] 8 2 2 2 3 3" xfId="21609" xr:uid="{D9C7DF56-57A6-49D1-B42D-1BE49C54CE0B}"/>
    <cellStyle name="Millares [0] 8 2 2 2 3 3 2" xfId="43112" xr:uid="{B9DDCBC6-7E77-4D1F-B9A1-34BFC7F228BD}"/>
    <cellStyle name="Millares [0] 8 2 2 2 3 4" xfId="28214" xr:uid="{4290529A-CED1-46DA-AC33-8446429F49AE}"/>
    <cellStyle name="Millares [0] 8 2 2 2 3 5" xfId="49717" xr:uid="{DE592183-C59C-4384-A1E3-B22A813413DF}"/>
    <cellStyle name="Millares [0] 8 2 2 2 4" xfId="8349" xr:uid="{35474DE1-99E7-4217-8C06-B2C905570FDC}"/>
    <cellStyle name="Millares [0] 8 2 2 2 4 2" xfId="29852" xr:uid="{A2510DE4-8896-47D8-8CAE-7E7BD5687D5D}"/>
    <cellStyle name="Millares [0] 8 2 2 2 5" xfId="10006" xr:uid="{EE41B472-77C3-4BDD-B7CA-D29086C68D4A}"/>
    <cellStyle name="Millares [0] 8 2 2 2 5 2" xfId="31509" xr:uid="{39987D2A-AD09-42BC-B79C-CBD37EA412DF}"/>
    <cellStyle name="Millares [0] 8 2 2 2 6" xfId="16641" xr:uid="{6E633089-5128-429C-B2C1-24ED941F11E9}"/>
    <cellStyle name="Millares [0] 8 2 2 2 6 2" xfId="38144" xr:uid="{6FBE8FF1-0E58-4DF9-B080-01DF0E13EF0C}"/>
    <cellStyle name="Millares [0] 8 2 2 2 7" xfId="23246" xr:uid="{B21CB1E4-38C6-42A0-B740-95C998015A80}"/>
    <cellStyle name="Millares [0] 8 2 2 2 8" xfId="44749" xr:uid="{D9DE31EF-907F-4AF1-AD9F-5FECA380521A}"/>
    <cellStyle name="Millares [0] 8 2 2 3" xfId="2427" xr:uid="{BA7420B5-4B2A-4C4A-B4A0-8A7DC2ABC60A}"/>
    <cellStyle name="Millares [0] 8 2 2 3 2" xfId="10693" xr:uid="{AB4C9995-C4C0-43FE-B78E-FB34B43C6C98}"/>
    <cellStyle name="Millares [0] 8 2 2 3 2 2" xfId="32196" xr:uid="{467D1250-CEBC-4ED6-A25D-3723B2D677A5}"/>
    <cellStyle name="Millares [0] 8 2 2 3 3" xfId="17328" xr:uid="{3D2109A3-56EF-40EA-B5E9-DFE60CAED524}"/>
    <cellStyle name="Millares [0] 8 2 2 3 3 2" xfId="38831" xr:uid="{ECED4A43-7D57-4FD7-8479-DBA99DC51C16}"/>
    <cellStyle name="Millares [0] 8 2 2 3 4" xfId="23933" xr:uid="{F8349000-3ECF-4813-8302-DDD57BDBC519}"/>
    <cellStyle name="Millares [0] 8 2 2 3 5" xfId="45436" xr:uid="{1A1A88B5-072B-4253-B2FE-9E872901816B}"/>
    <cellStyle name="Millares [0] 8 2 2 4" xfId="2944" xr:uid="{14BE397E-5B90-491D-944E-5E52EC88C6C6}"/>
    <cellStyle name="Millares [0] 8 2 2 4 2" xfId="11210" xr:uid="{E18DBA96-911C-4708-A231-100235D719A6}"/>
    <cellStyle name="Millares [0] 8 2 2 4 2 2" xfId="32713" xr:uid="{6A0EF4B7-2E3D-490A-9708-45E5D149C943}"/>
    <cellStyle name="Millares [0] 8 2 2 4 3" xfId="17845" xr:uid="{311A24F0-C94F-4478-8C6C-631C7960FAE3}"/>
    <cellStyle name="Millares [0] 8 2 2 4 3 2" xfId="39348" xr:uid="{35C11273-9F43-4CE7-B0A7-A1318B424FD2}"/>
    <cellStyle name="Millares [0] 8 2 2 4 4" xfId="24450" xr:uid="{07B6664F-EC92-4132-94D2-01165CFC0080}"/>
    <cellStyle name="Millares [0] 8 2 2 4 5" xfId="45953" xr:uid="{03E6F205-D3A2-4EB9-8E17-331E162A451A}"/>
    <cellStyle name="Millares [0] 8 2 2 5" xfId="3623" xr:uid="{AA148AEF-D9AB-436F-8B22-6E66F7884055}"/>
    <cellStyle name="Millares [0] 8 2 2 5 2" xfId="11889" xr:uid="{77885EE2-B9F3-438E-A930-59907CBC783F}"/>
    <cellStyle name="Millares [0] 8 2 2 5 2 2" xfId="33392" xr:uid="{C5A4022D-35C7-4CE9-8524-8591D3845545}"/>
    <cellStyle name="Millares [0] 8 2 2 5 3" xfId="18524" xr:uid="{91AF6F0E-AC20-41B7-AD60-8A604A43B0E8}"/>
    <cellStyle name="Millares [0] 8 2 2 5 3 2" xfId="40027" xr:uid="{929644C6-1786-4282-8F7D-44E7F9E2342E}"/>
    <cellStyle name="Millares [0] 8 2 2 5 4" xfId="25129" xr:uid="{8A32FBC4-66E5-4F96-8C3F-2DEAC2F4C5D7}"/>
    <cellStyle name="Millares [0] 8 2 2 5 5" xfId="46632" xr:uid="{2A941686-640B-4DE2-9D50-3F2658B4283B}"/>
    <cellStyle name="Millares [0] 8 2 2 6" xfId="5088" xr:uid="{0867CEE0-492E-4F88-986A-D0FE1C7087AB}"/>
    <cellStyle name="Millares [0] 8 2 2 6 2" xfId="13354" xr:uid="{6448C240-2D9F-4FF1-BA20-6A44B86BC994}"/>
    <cellStyle name="Millares [0] 8 2 2 6 2 2" xfId="34857" xr:uid="{DB7B5DC4-0A7C-49AA-9121-B60070458C07}"/>
    <cellStyle name="Millares [0] 8 2 2 6 3" xfId="19989" xr:uid="{867FCE5A-66D9-47AB-9945-EBE51B7A1709}"/>
    <cellStyle name="Millares [0] 8 2 2 6 3 2" xfId="41492" xr:uid="{939FF9ED-0F72-4888-AD8F-4C3788943B69}"/>
    <cellStyle name="Millares [0] 8 2 2 6 4" xfId="26594" xr:uid="{BDFEB50A-C323-4E38-BE3F-6C4E1ED239E5}"/>
    <cellStyle name="Millares [0] 8 2 2 6 5" xfId="48097" xr:uid="{4E7EDDF1-6D81-436A-9932-5352B22EDFDD}"/>
    <cellStyle name="Millares [0] 8 2 2 7" xfId="5762" xr:uid="{679949B6-3EA5-48C4-B841-1DBACE0353D8}"/>
    <cellStyle name="Millares [0] 8 2 2 7 2" xfId="14028" xr:uid="{57261F3E-AE71-4627-8F36-6A523B583286}"/>
    <cellStyle name="Millares [0] 8 2 2 7 2 2" xfId="35531" xr:uid="{AD743F27-697F-40DC-A3F8-89DF3A560C6A}"/>
    <cellStyle name="Millares [0] 8 2 2 7 3" xfId="20663" xr:uid="{755DF416-5641-4423-B39E-4C80D006AF8F}"/>
    <cellStyle name="Millares [0] 8 2 2 7 3 2" xfId="42166" xr:uid="{A35794B6-4CC4-4268-89D0-D5FFC1158015}"/>
    <cellStyle name="Millares [0] 8 2 2 7 4" xfId="27268" xr:uid="{695C2D61-368E-4F16-B8EF-824A18613465}"/>
    <cellStyle name="Millares [0] 8 2 2 7 5" xfId="48771" xr:uid="{113AF9E7-1A93-4CA7-9E29-EAD293B35DCE}"/>
    <cellStyle name="Millares [0] 8 2 2 8" xfId="7403" xr:uid="{CE6E728A-26A8-4008-9225-464BD4F2CF06}"/>
    <cellStyle name="Millares [0] 8 2 2 8 2" xfId="28906" xr:uid="{E69804BD-E306-4BFE-92BA-94A265348040}"/>
    <cellStyle name="Millares [0] 8 2 2 9" xfId="9060" xr:uid="{261E87EB-800D-41E9-AA7E-352DFF773BCB}"/>
    <cellStyle name="Millares [0] 8 2 2 9 2" xfId="30563" xr:uid="{D31B0E6A-C4B1-4137-B974-82856A039F31}"/>
    <cellStyle name="Millares [0] 8 2 3" xfId="1064" xr:uid="{4BB0A67D-D331-47EE-A634-2A47D3DB696B}"/>
    <cellStyle name="Millares [0] 8 2 3 2" xfId="3893" xr:uid="{B9149C0B-F190-490E-B39C-D5A20FD94DF5}"/>
    <cellStyle name="Millares [0] 8 2 3 2 2" xfId="12159" xr:uid="{5B440E15-0EAE-4A2D-B65F-A7D6DD711FD3}"/>
    <cellStyle name="Millares [0] 8 2 3 2 2 2" xfId="33662" xr:uid="{C692F926-7EB0-4559-A5CC-070C5B47C288}"/>
    <cellStyle name="Millares [0] 8 2 3 2 3" xfId="18794" xr:uid="{20E980D9-544B-4E95-972A-4F410DA1CB3F}"/>
    <cellStyle name="Millares [0] 8 2 3 2 3 2" xfId="40297" xr:uid="{5C8DA89E-E9E5-4630-91A6-081107CF4353}"/>
    <cellStyle name="Millares [0] 8 2 3 2 4" xfId="25399" xr:uid="{BEB77037-C706-4F30-A555-DECFF9183F98}"/>
    <cellStyle name="Millares [0] 8 2 3 2 5" xfId="46902" xr:uid="{5E99B9BD-B351-4B62-83A8-00E479F9CAC0}"/>
    <cellStyle name="Millares [0] 8 2 3 3" xfId="6032" xr:uid="{B06516B1-4DD8-423A-8613-44CAE4177CE0}"/>
    <cellStyle name="Millares [0] 8 2 3 3 2" xfId="14298" xr:uid="{DAF3F109-89D1-4D1C-9D2A-4184DBB81405}"/>
    <cellStyle name="Millares [0] 8 2 3 3 2 2" xfId="35801" xr:uid="{F0720786-29CC-4C41-A441-A30B25BCB0C7}"/>
    <cellStyle name="Millares [0] 8 2 3 3 3" xfId="20933" xr:uid="{E4CD50CD-373C-4884-B537-C37D27235F5B}"/>
    <cellStyle name="Millares [0] 8 2 3 3 3 2" xfId="42436" xr:uid="{1EBC6A29-895E-42BA-8985-D72DA78B0EBE}"/>
    <cellStyle name="Millares [0] 8 2 3 3 4" xfId="27538" xr:uid="{277AC709-1504-4052-A7A2-6BCAE15E59BB}"/>
    <cellStyle name="Millares [0] 8 2 3 3 5" xfId="49041" xr:uid="{7B4D3C2C-E501-46D1-85BE-B4E6545FF22A}"/>
    <cellStyle name="Millares [0] 8 2 3 4" xfId="7673" xr:uid="{44D8B4F5-6935-4B01-A58F-1C91B4FFFB97}"/>
    <cellStyle name="Millares [0] 8 2 3 4 2" xfId="29176" xr:uid="{D316C292-F365-4AC4-8543-45C916466FEC}"/>
    <cellStyle name="Millares [0] 8 2 3 5" xfId="9330" xr:uid="{A5814B91-80EA-4A6B-B2B6-D614BABB300A}"/>
    <cellStyle name="Millares [0] 8 2 3 5 2" xfId="30833" xr:uid="{7FAE6E68-B9D7-40BC-8B1E-6893B3ECEBCC}"/>
    <cellStyle name="Millares [0] 8 2 3 6" xfId="15965" xr:uid="{AA944A42-138B-460F-95C3-19AC74F05A01}"/>
    <cellStyle name="Millares [0] 8 2 3 6 2" xfId="37468" xr:uid="{A765F38A-90E7-4D47-8152-780DA95900C7}"/>
    <cellStyle name="Millares [0] 8 2 3 7" xfId="22570" xr:uid="{EF65459A-10BD-433F-BC2F-DEE27E8B9BD5}"/>
    <cellStyle name="Millares [0] 8 2 3 8" xfId="44073" xr:uid="{70B87CDE-9ECC-441D-B8DB-B7E0E808DF92}"/>
    <cellStyle name="Millares [0] 8 2 4" xfId="1460" xr:uid="{7E3C2466-D175-4190-B1C4-AB3DDE1C374D}"/>
    <cellStyle name="Millares [0] 8 2 4 2" xfId="4289" xr:uid="{92AA14DF-33A8-4F9D-9263-F9709E27DA1D}"/>
    <cellStyle name="Millares [0] 8 2 4 2 2" xfId="12555" xr:uid="{5DE16FAE-D463-4CC5-B54F-FA142A00FF6A}"/>
    <cellStyle name="Millares [0] 8 2 4 2 2 2" xfId="34058" xr:uid="{A553D920-2271-47D7-A3DA-6639BE3CFB30}"/>
    <cellStyle name="Millares [0] 8 2 4 2 3" xfId="19190" xr:uid="{A1806E16-E2E1-4EC3-B471-3098BB529EA8}"/>
    <cellStyle name="Millares [0] 8 2 4 2 3 2" xfId="40693" xr:uid="{CF45308D-32E8-4E78-A442-0537E1F20BD8}"/>
    <cellStyle name="Millares [0] 8 2 4 2 4" xfId="25795" xr:uid="{339620DC-C131-472A-AE55-7DF72286DFE7}"/>
    <cellStyle name="Millares [0] 8 2 4 2 5" xfId="47298" xr:uid="{77229634-B537-4AAC-A333-C730681B24BE}"/>
    <cellStyle name="Millares [0] 8 2 4 3" xfId="6428" xr:uid="{32989BDF-7951-4D93-BF61-88A0A1867AB9}"/>
    <cellStyle name="Millares [0] 8 2 4 3 2" xfId="14694" xr:uid="{23B968B9-A3F0-4DA9-B3BD-852775C07DA1}"/>
    <cellStyle name="Millares [0] 8 2 4 3 2 2" xfId="36197" xr:uid="{C44082FE-99A6-4447-9269-8F1C47B119D7}"/>
    <cellStyle name="Millares [0] 8 2 4 3 3" xfId="21329" xr:uid="{1576C2C3-6F71-4BAA-8BA9-71F9AA028490}"/>
    <cellStyle name="Millares [0] 8 2 4 3 3 2" xfId="42832" xr:uid="{6C5CCA31-ABEB-438D-8D62-484B3A1CB0F6}"/>
    <cellStyle name="Millares [0] 8 2 4 3 4" xfId="27934" xr:uid="{73433FBE-08FC-42D4-B4A3-79FE519A5885}"/>
    <cellStyle name="Millares [0] 8 2 4 3 5" xfId="49437" xr:uid="{627E02AE-DB9F-412B-9D91-409E1448C688}"/>
    <cellStyle name="Millares [0] 8 2 4 4" xfId="8069" xr:uid="{BAE47E7F-2DA2-49F2-AA62-D9CB003A7F7B}"/>
    <cellStyle name="Millares [0] 8 2 4 4 2" xfId="29572" xr:uid="{0957E893-B53E-4581-AF0A-683F0F7FC12E}"/>
    <cellStyle name="Millares [0] 8 2 4 5" xfId="9726" xr:uid="{3411A9CA-F75B-4E69-BF3B-55AE5ADFA9DE}"/>
    <cellStyle name="Millares [0] 8 2 4 5 2" xfId="31229" xr:uid="{58E3177B-822D-474E-8ADC-D9DC4D7A1AE0}"/>
    <cellStyle name="Millares [0] 8 2 4 6" xfId="16361" xr:uid="{14A70106-A072-47B4-857F-9E3656B7A6F7}"/>
    <cellStyle name="Millares [0] 8 2 4 6 2" xfId="37864" xr:uid="{CFD44E41-A0BA-427A-A6DD-E85E39B8BDB9}"/>
    <cellStyle name="Millares [0] 8 2 4 7" xfId="22966" xr:uid="{E2C11910-0F74-49B1-A50D-0793ABCA3585}"/>
    <cellStyle name="Millares [0] 8 2 4 8" xfId="44469" xr:uid="{0C9D1B3E-E5B1-41FC-ABFA-FFE384CB7C59}"/>
    <cellStyle name="Millares [0] 8 2 5" xfId="2147" xr:uid="{6E2F063C-C2D1-48E8-9E47-4DA5F95CCD9F}"/>
    <cellStyle name="Millares [0] 8 2 5 2" xfId="10413" xr:uid="{AA57E339-0DEB-4FBD-ABED-D07AF27523C4}"/>
    <cellStyle name="Millares [0] 8 2 5 2 2" xfId="31916" xr:uid="{678B954D-8981-434B-8753-0D1D374C93A2}"/>
    <cellStyle name="Millares [0] 8 2 5 3" xfId="17048" xr:uid="{4CAF058B-675B-4F4A-8436-BAE964D706ED}"/>
    <cellStyle name="Millares [0] 8 2 5 3 2" xfId="38551" xr:uid="{3965B0AE-1A3F-4F1E-8A2B-12AA464C3E31}"/>
    <cellStyle name="Millares [0] 8 2 5 4" xfId="23653" xr:uid="{49F2BCD9-BEBB-4D3D-B598-6558C96B9EF8}"/>
    <cellStyle name="Millares [0] 8 2 5 5" xfId="45156" xr:uid="{8E3D496D-EF4D-4F5E-B58C-CA4AB826F208}"/>
    <cellStyle name="Millares [0] 8 2 6" xfId="2694" xr:uid="{1BD7A24D-390D-452E-91A5-FAA3CE96850B}"/>
    <cellStyle name="Millares [0] 8 2 6 2" xfId="10960" xr:uid="{21ACB5EE-5CB9-4F5F-946B-1AA4312CAFFC}"/>
    <cellStyle name="Millares [0] 8 2 6 2 2" xfId="32463" xr:uid="{EBA0A646-E33C-4374-8583-2971C1B3683D}"/>
    <cellStyle name="Millares [0] 8 2 6 3" xfId="17595" xr:uid="{AADE44B1-860E-48A6-A35C-CD8FA191FBD8}"/>
    <cellStyle name="Millares [0] 8 2 6 3 2" xfId="39098" xr:uid="{1BF3196C-14F1-47D4-87D8-A4EFA8C089CD}"/>
    <cellStyle name="Millares [0] 8 2 6 4" xfId="24200" xr:uid="{15E9BBD4-6049-4C89-9197-69FB290C2F57}"/>
    <cellStyle name="Millares [0] 8 2 6 5" xfId="45703" xr:uid="{84BED2AC-68F6-410B-9479-55F97B938EB3}"/>
    <cellStyle name="Millares [0] 8 2 7" xfId="3343" xr:uid="{27864F97-01FD-4D4B-8D77-C306AD1E3E58}"/>
    <cellStyle name="Millares [0] 8 2 7 2" xfId="11609" xr:uid="{CE6322A0-6CFE-431A-A42F-6176F2E3FB41}"/>
    <cellStyle name="Millares [0] 8 2 7 2 2" xfId="33112" xr:uid="{E9BF6654-DD06-4800-88BD-EDC6E6B5147A}"/>
    <cellStyle name="Millares [0] 8 2 7 3" xfId="18244" xr:uid="{0AE050B0-A491-45B0-AAA9-168227F20DA5}"/>
    <cellStyle name="Millares [0] 8 2 7 3 2" xfId="39747" xr:uid="{687D9E1B-2C6C-457B-9C43-262D7B34D941}"/>
    <cellStyle name="Millares [0] 8 2 7 4" xfId="24849" xr:uid="{73A9E9FF-9572-461F-91C4-31B57BE9077A}"/>
    <cellStyle name="Millares [0] 8 2 7 5" xfId="46352" xr:uid="{B2832ADF-B227-4181-9475-9F93AA29AB19}"/>
    <cellStyle name="Millares [0] 8 2 8" xfId="4838" xr:uid="{99A60180-E42A-4FC3-BA67-A7C4F484D377}"/>
    <cellStyle name="Millares [0] 8 2 8 2" xfId="13104" xr:uid="{9D06B6D5-3D9C-4DD5-9ADE-3798255C7ACA}"/>
    <cellStyle name="Millares [0] 8 2 8 2 2" xfId="34607" xr:uid="{4F7E3F55-393B-4F98-A6E9-0BEB833EDC81}"/>
    <cellStyle name="Millares [0] 8 2 8 3" xfId="19739" xr:uid="{F4879CA6-C8B4-45B3-9346-181DD994E346}"/>
    <cellStyle name="Millares [0] 8 2 8 3 2" xfId="41242" xr:uid="{6938441B-4A5F-402B-9DE1-BAE66B6968EC}"/>
    <cellStyle name="Millares [0] 8 2 8 4" xfId="26344" xr:uid="{BF7356A0-2282-4C80-B72B-80AF04A531CD}"/>
    <cellStyle name="Millares [0] 8 2 8 5" xfId="47847" xr:uid="{C9F2204D-A4F7-4860-95AF-686DC8975CC1}"/>
    <cellStyle name="Millares [0] 8 2 9" xfId="5482" xr:uid="{E3F23D62-0434-4AE5-871A-7CA0E6CACDD4}"/>
    <cellStyle name="Millares [0] 8 2 9 2" xfId="13748" xr:uid="{255181DD-A963-40BC-B3BB-F26CF0BABC3B}"/>
    <cellStyle name="Millares [0] 8 2 9 2 2" xfId="35251" xr:uid="{D223F4ED-7AA8-45D9-976C-69BF7A89324A}"/>
    <cellStyle name="Millares [0] 8 2 9 3" xfId="20383" xr:uid="{5BB17F23-4477-4F22-96BD-2307FD917A84}"/>
    <cellStyle name="Millares [0] 8 2 9 3 2" xfId="41886" xr:uid="{720BBFF1-D8C3-441F-9504-8D0DCC334B53}"/>
    <cellStyle name="Millares [0] 8 2 9 4" xfId="26988" xr:uid="{17E7D287-6560-418C-B28A-8266F9D501F1}"/>
    <cellStyle name="Millares [0] 8 2 9 5" xfId="48491" xr:uid="{67399A09-06F3-4424-BA2D-E9245171B36D}"/>
    <cellStyle name="Millares [0] 8 3" xfId="384" xr:uid="{B4A9870D-7028-43D1-96A9-A1C94500E2AE}"/>
    <cellStyle name="Millares [0] 8 3 10" xfId="15287" xr:uid="{26B1D31C-9A5B-4E79-B9E9-D3788DE295FD}"/>
    <cellStyle name="Millares [0] 8 3 10 2" xfId="36790" xr:uid="{DD208C8B-8C15-4505-ADAA-5592FA3752F6}"/>
    <cellStyle name="Millares [0] 8 3 11" xfId="21892" xr:uid="{9169EB45-4680-455A-AC42-9EA941782399}"/>
    <cellStyle name="Millares [0] 8 3 12" xfId="43395" xr:uid="{B4198FBB-4255-479F-A6E0-D0158C1D6AE0}"/>
    <cellStyle name="Millares [0] 8 3 2" xfId="1332" xr:uid="{285F13BE-D4E8-4A0F-9DE3-8F449FB03D7C}"/>
    <cellStyle name="Millares [0] 8 3 2 2" xfId="4161" xr:uid="{6AA21750-58AA-407B-B19F-440BCDB9AC86}"/>
    <cellStyle name="Millares [0] 8 3 2 2 2" xfId="12427" xr:uid="{E8382D16-E364-4D53-AE8D-9615E1E46A07}"/>
    <cellStyle name="Millares [0] 8 3 2 2 2 2" xfId="33930" xr:uid="{D3CE01C3-FAAE-4C9F-A5DA-D9DD2A7535B7}"/>
    <cellStyle name="Millares [0] 8 3 2 2 3" xfId="19062" xr:uid="{86D46A30-EF8A-4E93-8CDC-6C1519FA8F42}"/>
    <cellStyle name="Millares [0] 8 3 2 2 3 2" xfId="40565" xr:uid="{6A954684-C403-459F-887D-7AB5A9875E11}"/>
    <cellStyle name="Millares [0] 8 3 2 2 4" xfId="25667" xr:uid="{1A590B00-313E-4668-B81D-E14342FD9411}"/>
    <cellStyle name="Millares [0] 8 3 2 2 5" xfId="47170" xr:uid="{B3E46537-FC29-4E00-B2AA-B58FFAB6FE33}"/>
    <cellStyle name="Millares [0] 8 3 2 3" xfId="6300" xr:uid="{F8FD40DF-D3B4-499F-AAB7-EAAE517DF772}"/>
    <cellStyle name="Millares [0] 8 3 2 3 2" xfId="14566" xr:uid="{07897016-EA65-46A5-A08B-828E2B34231D}"/>
    <cellStyle name="Millares [0] 8 3 2 3 2 2" xfId="36069" xr:uid="{EAF388B8-1E10-4DC8-87B6-8E5F102AEAB9}"/>
    <cellStyle name="Millares [0] 8 3 2 3 3" xfId="21201" xr:uid="{D34FD5D3-0723-4879-A39C-35E0F328C268}"/>
    <cellStyle name="Millares [0] 8 3 2 3 3 2" xfId="42704" xr:uid="{2EE031FC-4246-4C4E-BC63-32F810511D95}"/>
    <cellStyle name="Millares [0] 8 3 2 3 4" xfId="27806" xr:uid="{AC40FE65-6911-465A-BBD4-DCC87E164B3F}"/>
    <cellStyle name="Millares [0] 8 3 2 3 5" xfId="49309" xr:uid="{62C1E634-2D47-4E42-B583-BF5345E8B805}"/>
    <cellStyle name="Millares [0] 8 3 2 4" xfId="7941" xr:uid="{E4FB0749-E637-4591-9798-C928BDCEFFFE}"/>
    <cellStyle name="Millares [0] 8 3 2 4 2" xfId="29444" xr:uid="{67B073EB-45EB-4395-8867-C32D24DA8B54}"/>
    <cellStyle name="Millares [0] 8 3 2 5" xfId="9598" xr:uid="{77F11839-108E-48E6-8FEF-E4EEB5DA9C81}"/>
    <cellStyle name="Millares [0] 8 3 2 5 2" xfId="31101" xr:uid="{E4EFC8F7-334E-4DA0-BBA1-DAB4D160C4B0}"/>
    <cellStyle name="Millares [0] 8 3 2 6" xfId="16233" xr:uid="{24EC2052-BBDF-4D7A-8B85-FE5218A2BAAD}"/>
    <cellStyle name="Millares [0] 8 3 2 6 2" xfId="37736" xr:uid="{11F968C4-CC46-4212-8942-9D834BA5B42D}"/>
    <cellStyle name="Millares [0] 8 3 2 7" xfId="22838" xr:uid="{2E15E646-2F44-4832-96D2-D31D1D76B531}"/>
    <cellStyle name="Millares [0] 8 3 2 8" xfId="44341" xr:uid="{D833E33B-B356-49AC-BB94-0291396034C7}"/>
    <cellStyle name="Millares [0] 8 3 3" xfId="2019" xr:uid="{E5881E6C-2747-4EEC-98D0-A1DF63CC7570}"/>
    <cellStyle name="Millares [0] 8 3 3 2" xfId="10285" xr:uid="{D46F7D71-A4A2-4764-89BD-2588BF27EDA1}"/>
    <cellStyle name="Millares [0] 8 3 3 2 2" xfId="31788" xr:uid="{8B983920-3A4B-4E1F-A270-F08F025874E6}"/>
    <cellStyle name="Millares [0] 8 3 3 3" xfId="16920" xr:uid="{20C94139-141E-4571-AE34-633065D6C19A}"/>
    <cellStyle name="Millares [0] 8 3 3 3 2" xfId="38423" xr:uid="{3D22B07D-C796-41B1-B53C-ABD07B2F9A9F}"/>
    <cellStyle name="Millares [0] 8 3 3 4" xfId="23525" xr:uid="{6773F585-AB37-4425-B26C-91B7D0C9A4BF}"/>
    <cellStyle name="Millares [0] 8 3 3 5" xfId="45028" xr:uid="{BF6D6A0A-7D45-46AF-9E50-39A40165A06F}"/>
    <cellStyle name="Millares [0] 8 3 4" xfId="2818" xr:uid="{88B6AE33-DCE0-4BB4-9ABC-01BE6B8A4D95}"/>
    <cellStyle name="Millares [0] 8 3 4 2" xfId="11084" xr:uid="{623B63D8-B4CA-4D93-87B1-80130AE42982}"/>
    <cellStyle name="Millares [0] 8 3 4 2 2" xfId="32587" xr:uid="{8777DE88-3C14-4408-B23D-F48E66796F41}"/>
    <cellStyle name="Millares [0] 8 3 4 3" xfId="17719" xr:uid="{E6FBAC33-96A6-4EB5-AB9F-59151902A679}"/>
    <cellStyle name="Millares [0] 8 3 4 3 2" xfId="39222" xr:uid="{9E45E510-048F-4C7B-87A7-6B0A88802234}"/>
    <cellStyle name="Millares [0] 8 3 4 4" xfId="24324" xr:uid="{0B1A50A9-61AA-42B7-9EBE-9E9FB9C00A63}"/>
    <cellStyle name="Millares [0] 8 3 4 5" xfId="45827" xr:uid="{7E8B5DDD-FB62-46B3-9A9D-8D3ED53B5301}"/>
    <cellStyle name="Millares [0] 8 3 5" xfId="3215" xr:uid="{1956C2B5-F5DC-4015-90F2-893E51B3266A}"/>
    <cellStyle name="Millares [0] 8 3 5 2" xfId="11481" xr:uid="{1593B063-7D78-41F0-987A-7D36B7528BED}"/>
    <cellStyle name="Millares [0] 8 3 5 2 2" xfId="32984" xr:uid="{ED293360-317F-4232-A1A7-2C88AC498662}"/>
    <cellStyle name="Millares [0] 8 3 5 3" xfId="18116" xr:uid="{B589C377-3EBD-49AD-8CC7-77398315E6D1}"/>
    <cellStyle name="Millares [0] 8 3 5 3 2" xfId="39619" xr:uid="{252DCF57-3C47-419B-9C03-2AA725201448}"/>
    <cellStyle name="Millares [0] 8 3 5 4" xfId="24721" xr:uid="{18019583-7EB2-4F2A-BD1E-57390511FCAE}"/>
    <cellStyle name="Millares [0] 8 3 5 5" xfId="46224" xr:uid="{28ECDDC9-235A-4A3D-A9F7-8071F2D008DB}"/>
    <cellStyle name="Millares [0] 8 3 6" xfId="4962" xr:uid="{F4878F72-1749-4673-8B66-BBA9A142AED2}"/>
    <cellStyle name="Millares [0] 8 3 6 2" xfId="13228" xr:uid="{9C66C200-D4F4-43D3-9DD4-76966E765F65}"/>
    <cellStyle name="Millares [0] 8 3 6 2 2" xfId="34731" xr:uid="{F6393997-A3F2-4677-A6B0-D39F4FD5DCFF}"/>
    <cellStyle name="Millares [0] 8 3 6 3" xfId="19863" xr:uid="{D25DD805-0CA1-4C6E-8FCD-278DB976D676}"/>
    <cellStyle name="Millares [0] 8 3 6 3 2" xfId="41366" xr:uid="{A434EAB3-F69C-4155-9602-F96EABCD926F}"/>
    <cellStyle name="Millares [0] 8 3 6 4" xfId="26468" xr:uid="{34270828-FE9D-47A4-A163-49710414764A}"/>
    <cellStyle name="Millares [0] 8 3 6 5" xfId="47971" xr:uid="{9C10EA5E-5A8B-4B7B-ACCB-076F3944EE15}"/>
    <cellStyle name="Millares [0] 8 3 7" xfId="5354" xr:uid="{2F679914-1B43-4E5E-BD26-224262F9E481}"/>
    <cellStyle name="Millares [0] 8 3 7 2" xfId="13620" xr:uid="{1D5DF90C-221F-4E17-94C6-DB4783A05E63}"/>
    <cellStyle name="Millares [0] 8 3 7 2 2" xfId="35123" xr:uid="{D358A4A2-2503-4652-A078-6EC1D9618D21}"/>
    <cellStyle name="Millares [0] 8 3 7 3" xfId="20255" xr:uid="{159991FA-4C50-4E58-8951-E1FCF9683E6A}"/>
    <cellStyle name="Millares [0] 8 3 7 3 2" xfId="41758" xr:uid="{B4BEF456-0F1B-4402-A242-8D08893B9905}"/>
    <cellStyle name="Millares [0] 8 3 7 4" xfId="26860" xr:uid="{40F6591D-236B-440D-BDE3-4168DF2BF8E5}"/>
    <cellStyle name="Millares [0] 8 3 7 5" xfId="48363" xr:uid="{45D619C4-2B29-4CF4-A0AC-B9F8FFAF4277}"/>
    <cellStyle name="Millares [0] 8 3 8" xfId="6995" xr:uid="{C6C313A3-E861-4FAE-A738-CA5CBA2E33FC}"/>
    <cellStyle name="Millares [0] 8 3 8 2" xfId="28498" xr:uid="{8490CB13-1764-41B6-8FEB-4AF1EC47AC1C}"/>
    <cellStyle name="Millares [0] 8 3 9" xfId="8651" xr:uid="{36341337-8B98-4462-8B16-2791A1AD719C}"/>
    <cellStyle name="Millares [0] 8 3 9 2" xfId="30154" xr:uid="{36A69A54-FB77-4120-9BF4-C4A2AF9B6C51}"/>
    <cellStyle name="Millares [0] 8 4" xfId="668" xr:uid="{1BA8CA15-6019-4E16-AC4E-ADD0290E7A6B}"/>
    <cellStyle name="Millares [0] 8 4 10" xfId="43677" xr:uid="{C1A9B6F8-2CEB-41F5-B6AD-0CC02F250CD5}"/>
    <cellStyle name="Millares [0] 8 4 2" xfId="1614" xr:uid="{AD99D29A-9393-4BAF-A791-E4EBDFAAEED6}"/>
    <cellStyle name="Millares [0] 8 4 2 2" xfId="4443" xr:uid="{E1BE113E-1E83-47DE-BA7F-D5D01D23F14F}"/>
    <cellStyle name="Millares [0] 8 4 2 2 2" xfId="12709" xr:uid="{C1328862-2A9E-46E2-AB68-99150EAFCF25}"/>
    <cellStyle name="Millares [0] 8 4 2 2 2 2" xfId="34212" xr:uid="{03D24C42-DB8D-4B4A-BF99-6ADD3AC89420}"/>
    <cellStyle name="Millares [0] 8 4 2 2 3" xfId="19344" xr:uid="{0A70AF50-DB32-448C-980E-AE05AF8AE792}"/>
    <cellStyle name="Millares [0] 8 4 2 2 3 2" xfId="40847" xr:uid="{9DE74D60-95E3-48FB-8235-C7E83DB6E529}"/>
    <cellStyle name="Millares [0] 8 4 2 2 4" xfId="25949" xr:uid="{B190C21B-4581-4C45-BFFD-25D5DFD13FF8}"/>
    <cellStyle name="Millares [0] 8 4 2 2 5" xfId="47452" xr:uid="{6B33102D-7265-4667-9138-0B6E32CB5E54}"/>
    <cellStyle name="Millares [0] 8 4 2 3" xfId="6582" xr:uid="{E8651060-7F60-4177-9B22-F07A1F93D902}"/>
    <cellStyle name="Millares [0] 8 4 2 3 2" xfId="14848" xr:uid="{2F7B6C08-5ED0-4A95-B7CF-D638C6B13B65}"/>
    <cellStyle name="Millares [0] 8 4 2 3 2 2" xfId="36351" xr:uid="{5A2B75BE-9AEE-40E5-AE97-6193FD3F3E32}"/>
    <cellStyle name="Millares [0] 8 4 2 3 3" xfId="21483" xr:uid="{110E1AC4-BD15-4E7C-B2F9-CD5FDBF280C1}"/>
    <cellStyle name="Millares [0] 8 4 2 3 3 2" xfId="42986" xr:uid="{92E26360-D721-4CB7-9E41-A0D70E285B06}"/>
    <cellStyle name="Millares [0] 8 4 2 3 4" xfId="28088" xr:uid="{F9C2CCEC-C70E-4AD7-BE0D-8C70734E96AA}"/>
    <cellStyle name="Millares [0] 8 4 2 3 5" xfId="49591" xr:uid="{2E5807C4-E760-4570-B5CE-143E2E29D005}"/>
    <cellStyle name="Millares [0] 8 4 2 4" xfId="8223" xr:uid="{EFE2E33D-F112-48E5-942D-0997ED318CDE}"/>
    <cellStyle name="Millares [0] 8 4 2 4 2" xfId="29726" xr:uid="{652DA325-B3E1-46C7-8F6F-6356E0AED2F9}"/>
    <cellStyle name="Millares [0] 8 4 2 5" xfId="9880" xr:uid="{713372DD-D784-45B2-9F17-1D0436559378}"/>
    <cellStyle name="Millares [0] 8 4 2 5 2" xfId="31383" xr:uid="{9A9456B8-0853-43B8-A8FF-32980ADDF2AF}"/>
    <cellStyle name="Millares [0] 8 4 2 6" xfId="16515" xr:uid="{8119B711-CB2E-48AD-A648-214BE7455B87}"/>
    <cellStyle name="Millares [0] 8 4 2 6 2" xfId="38018" xr:uid="{B2E9D586-597D-4AB1-81D9-E7AC4B07CB4C}"/>
    <cellStyle name="Millares [0] 8 4 2 7" xfId="23120" xr:uid="{10A42151-734E-42B3-A70B-F1AE97A694B0}"/>
    <cellStyle name="Millares [0] 8 4 2 8" xfId="44623" xr:uid="{1147F9BE-7449-4725-B2AE-285B685D9AA4}"/>
    <cellStyle name="Millares [0] 8 4 3" xfId="2301" xr:uid="{D3A41DFD-BC61-4F3D-B6F9-11E822224E0D}"/>
    <cellStyle name="Millares [0] 8 4 3 2" xfId="10567" xr:uid="{71791458-020F-4F8E-A188-7473A3E781A5}"/>
    <cellStyle name="Millares [0] 8 4 3 2 2" xfId="32070" xr:uid="{710F4DFE-4518-4BAD-A2E5-10CD1AB9E51C}"/>
    <cellStyle name="Millares [0] 8 4 3 3" xfId="17202" xr:uid="{3D49236A-2964-454D-896E-E9F5969A44DD}"/>
    <cellStyle name="Millares [0] 8 4 3 3 2" xfId="38705" xr:uid="{333847CA-C3D6-4A53-8CA1-6F4E774F9411}"/>
    <cellStyle name="Millares [0] 8 4 3 4" xfId="23807" xr:uid="{DBD28729-925A-4877-851E-4FF0D21EB2BB}"/>
    <cellStyle name="Millares [0] 8 4 3 5" xfId="45310" xr:uid="{3215D934-2ADE-44F7-A7BD-32B11D90BCF9}"/>
    <cellStyle name="Millares [0] 8 4 4" xfId="3497" xr:uid="{9964EF0B-3019-4BF3-8A25-08CBEFD72B67}"/>
    <cellStyle name="Millares [0] 8 4 4 2" xfId="11763" xr:uid="{83B9FF94-2EB1-420B-9479-709608CD6222}"/>
    <cellStyle name="Millares [0] 8 4 4 2 2" xfId="33266" xr:uid="{0C6EC227-23CE-435D-ACDC-37D39EAC5FF9}"/>
    <cellStyle name="Millares [0] 8 4 4 3" xfId="18398" xr:uid="{E650433C-6007-48ED-B987-9AC729AF5F15}"/>
    <cellStyle name="Millares [0] 8 4 4 3 2" xfId="39901" xr:uid="{EF1A18C9-776D-4739-B241-39A151135460}"/>
    <cellStyle name="Millares [0] 8 4 4 4" xfId="25003" xr:uid="{2FA5D7A2-AB1D-467E-8944-EAE255C299C7}"/>
    <cellStyle name="Millares [0] 8 4 4 5" xfId="46506" xr:uid="{A4DCBEE7-42DF-4C2F-87F4-5AEBA33597A0}"/>
    <cellStyle name="Millares [0] 8 4 5" xfId="5636" xr:uid="{5D767650-DA50-467E-8B05-CCD9E3740025}"/>
    <cellStyle name="Millares [0] 8 4 5 2" xfId="13902" xr:uid="{CE6B8ED7-6560-4E74-87D8-8439EF0F56E5}"/>
    <cellStyle name="Millares [0] 8 4 5 2 2" xfId="35405" xr:uid="{61290094-905E-4827-A3B4-60C80FCA8150}"/>
    <cellStyle name="Millares [0] 8 4 5 3" xfId="20537" xr:uid="{E4764EC9-371C-400A-A1DB-2FC791937713}"/>
    <cellStyle name="Millares [0] 8 4 5 3 2" xfId="42040" xr:uid="{D82AB930-A4A8-4DFB-82EE-4267358A5661}"/>
    <cellStyle name="Millares [0] 8 4 5 4" xfId="27142" xr:uid="{07A3FF54-A49D-422D-8C4E-7E7B43DAB745}"/>
    <cellStyle name="Millares [0] 8 4 5 5" xfId="48645" xr:uid="{6F71B2F3-43C0-42AF-9DA5-09FE341611B7}"/>
    <cellStyle name="Millares [0] 8 4 6" xfId="7277" xr:uid="{E6855D79-AFAF-4E2C-BCB3-9F67A8CE9372}"/>
    <cellStyle name="Millares [0] 8 4 6 2" xfId="28780" xr:uid="{A4E14E9E-1F99-48B7-82C2-B8EBAD56474D}"/>
    <cellStyle name="Millares [0] 8 4 7" xfId="8934" xr:uid="{2DAC1A23-CDF7-4D49-875C-45256ED53194}"/>
    <cellStyle name="Millares [0] 8 4 7 2" xfId="30437" xr:uid="{D957268A-A483-432F-A319-FCAEEA4314C9}"/>
    <cellStyle name="Millares [0] 8 4 8" xfId="15569" xr:uid="{4B1F6A96-1BEF-4030-A91A-5136F55AD66D}"/>
    <cellStyle name="Millares [0] 8 4 8 2" xfId="37072" xr:uid="{1E8C9DCC-C3E4-4875-BC24-54F580B6175A}"/>
    <cellStyle name="Millares [0] 8 4 9" xfId="22174" xr:uid="{AD4529C9-DA85-42B7-A014-77E2A1C71A93}"/>
    <cellStyle name="Millares [0] 8 5" xfId="936" xr:uid="{3F3E72AF-6F5C-43DE-B3D8-D33D0EEECFD1}"/>
    <cellStyle name="Millares [0] 8 5 2" xfId="3765" xr:uid="{CF03757C-F80B-4D2F-9322-F8780DCC16A1}"/>
    <cellStyle name="Millares [0] 8 5 2 2" xfId="12031" xr:uid="{4D687400-36E0-44C8-9676-746830668C26}"/>
    <cellStyle name="Millares [0] 8 5 2 2 2" xfId="33534" xr:uid="{79B31C75-CF2F-4826-9C45-13C12B04D954}"/>
    <cellStyle name="Millares [0] 8 5 2 3" xfId="18666" xr:uid="{620BCDB9-F72D-4422-9BDF-3FD7E2591F4B}"/>
    <cellStyle name="Millares [0] 8 5 2 3 2" xfId="40169" xr:uid="{0C0D06BB-E6D3-4AA5-A1E9-9AE3C086709B}"/>
    <cellStyle name="Millares [0] 8 5 2 4" xfId="25271" xr:uid="{D73D4F91-489E-4C5B-A14A-EE29865BE5F9}"/>
    <cellStyle name="Millares [0] 8 5 2 5" xfId="46774" xr:uid="{A3BE5576-B897-429D-A353-FDA55852C823}"/>
    <cellStyle name="Millares [0] 8 5 3" xfId="5904" xr:uid="{ED17CF10-9D7D-4982-928C-9AC03581C26A}"/>
    <cellStyle name="Millares [0] 8 5 3 2" xfId="14170" xr:uid="{7D55A2B6-66AC-4AFF-AA5A-037DAAC8C40D}"/>
    <cellStyle name="Millares [0] 8 5 3 2 2" xfId="35673" xr:uid="{BC9635A3-C911-4D6A-9656-9E53F44A0004}"/>
    <cellStyle name="Millares [0] 8 5 3 3" xfId="20805" xr:uid="{7D6E204F-B060-4E0F-A7EE-44E0F5F6713F}"/>
    <cellStyle name="Millares [0] 8 5 3 3 2" xfId="42308" xr:uid="{1E455066-0962-44E3-BB2F-87D51D74BB97}"/>
    <cellStyle name="Millares [0] 8 5 3 4" xfId="27410" xr:uid="{9FBDCDA3-62A6-43F4-A6C1-9A4029AA861C}"/>
    <cellStyle name="Millares [0] 8 5 3 5" xfId="48913" xr:uid="{4C1A1B41-627B-4402-AF40-A6B43415C0D2}"/>
    <cellStyle name="Millares [0] 8 5 4" xfId="7545" xr:uid="{3A53B06B-C65C-4788-A9EE-8BB9F8914916}"/>
    <cellStyle name="Millares [0] 8 5 4 2" xfId="29048" xr:uid="{6D329899-60CE-474B-8F9C-9D82CE22DF3D}"/>
    <cellStyle name="Millares [0] 8 5 5" xfId="9202" xr:uid="{4411501E-4255-4393-A216-A8732687D055}"/>
    <cellStyle name="Millares [0] 8 5 5 2" xfId="30705" xr:uid="{87102F3B-A9E3-442D-B7CC-87F5F8A1FF1D}"/>
    <cellStyle name="Millares [0] 8 5 6" xfId="15837" xr:uid="{CC8D6354-E3E5-475E-B2A3-C635F085274B}"/>
    <cellStyle name="Millares [0] 8 5 6 2" xfId="37340" xr:uid="{DF6A67AD-3F65-41EF-A655-9792026DD7C4}"/>
    <cellStyle name="Millares [0] 8 5 7" xfId="22442" xr:uid="{A8B76496-0E3C-43F6-A005-0368AB90380B}"/>
    <cellStyle name="Millares [0] 8 5 8" xfId="43945" xr:uid="{84BE05C0-97EE-4665-975D-C9617899E4AE}"/>
    <cellStyle name="Millares [0] 8 6" xfId="1197" xr:uid="{8B9F9B11-F274-4BDB-95AD-0096EB5D4494}"/>
    <cellStyle name="Millares [0] 8 6 2" xfId="4026" xr:uid="{2368139C-F2E8-45EF-9040-AD3BBBCE097D}"/>
    <cellStyle name="Millares [0] 8 6 2 2" xfId="12292" xr:uid="{0AEF4083-0B19-4B65-AC08-585595EACFC8}"/>
    <cellStyle name="Millares [0] 8 6 2 2 2" xfId="33795" xr:uid="{0EEDE47E-B54F-481A-AC35-B383E3E1EC05}"/>
    <cellStyle name="Millares [0] 8 6 2 3" xfId="18927" xr:uid="{FAC541FB-E028-4BAF-8884-7BFA7E4F9A1A}"/>
    <cellStyle name="Millares [0] 8 6 2 3 2" xfId="40430" xr:uid="{7E46B510-ECAD-4AC7-B1E2-20E68FB62F5E}"/>
    <cellStyle name="Millares [0] 8 6 2 4" xfId="25532" xr:uid="{FB595A7E-1EB6-4BC2-96AA-2DDA81CF98B3}"/>
    <cellStyle name="Millares [0] 8 6 2 5" xfId="47035" xr:uid="{24987477-6A43-4F11-A6F1-D8A19FB19685}"/>
    <cellStyle name="Millares [0] 8 6 3" xfId="6165" xr:uid="{E4966DBD-7ED8-4F41-8512-6B8B16302968}"/>
    <cellStyle name="Millares [0] 8 6 3 2" xfId="14431" xr:uid="{F2F1058F-1289-4C8B-945F-5F0E167186D0}"/>
    <cellStyle name="Millares [0] 8 6 3 2 2" xfId="35934" xr:uid="{A2ABFC68-21D8-4DC9-A9E0-9A6CDEF9ADD1}"/>
    <cellStyle name="Millares [0] 8 6 3 3" xfId="21066" xr:uid="{1A4B6423-11F9-48A5-844A-BF8B76935EDE}"/>
    <cellStyle name="Millares [0] 8 6 3 3 2" xfId="42569" xr:uid="{A7E6924D-6BCC-41FC-B3A9-1AB113D3F13F}"/>
    <cellStyle name="Millares [0] 8 6 3 4" xfId="27671" xr:uid="{62932446-62EC-47D6-9FEE-05CD22A2D816}"/>
    <cellStyle name="Millares [0] 8 6 3 5" xfId="49174" xr:uid="{AE9D95D1-1282-44F1-971B-0D8B96D5F382}"/>
    <cellStyle name="Millares [0] 8 6 4" xfId="7806" xr:uid="{FFDA342F-7230-4824-A4F2-A9CC6BB7958C}"/>
    <cellStyle name="Millares [0] 8 6 4 2" xfId="29309" xr:uid="{00D47EB8-6CF4-4B66-9719-C0CFCC99FE59}"/>
    <cellStyle name="Millares [0] 8 6 5" xfId="9463" xr:uid="{33AADCDA-1F09-4530-84BD-A4888C440984}"/>
    <cellStyle name="Millares [0] 8 6 5 2" xfId="30966" xr:uid="{DA834028-5BFF-4053-BD94-855971E2DDA7}"/>
    <cellStyle name="Millares [0] 8 6 6" xfId="16098" xr:uid="{6023F22A-7954-4E9E-BAF6-A35E3E7621A5}"/>
    <cellStyle name="Millares [0] 8 6 6 2" xfId="37601" xr:uid="{185BCBB7-054E-4AF5-826D-E9477891CEBA}"/>
    <cellStyle name="Millares [0] 8 6 7" xfId="22703" xr:uid="{96651C6D-D9B8-45CB-9C96-1AA1D9E43541}"/>
    <cellStyle name="Millares [0] 8 6 8" xfId="44206" xr:uid="{777E18CE-1503-4743-A196-429475D6954C}"/>
    <cellStyle name="Millares [0] 8 7" xfId="1885" xr:uid="{31C294A5-CB8C-4BD1-BB9F-D54694C6B05E}"/>
    <cellStyle name="Millares [0] 8 7 2" xfId="10151" xr:uid="{F4C61380-83AB-4F01-8AD7-70385ECBA88C}"/>
    <cellStyle name="Millares [0] 8 7 2 2" xfId="31654" xr:uid="{D5FB4185-F784-4342-8B1C-76FB194CB5E2}"/>
    <cellStyle name="Millares [0] 8 7 3" xfId="16786" xr:uid="{43F15CC0-1973-4AC5-ADF1-146FD0BD7E17}"/>
    <cellStyle name="Millares [0] 8 7 3 2" xfId="38289" xr:uid="{DDF4BF71-A3B6-43AF-859F-0C81EACE3DC3}"/>
    <cellStyle name="Millares [0] 8 7 4" xfId="23391" xr:uid="{23B86FA0-FD2A-4E97-BBCE-51769BFFCB69}"/>
    <cellStyle name="Millares [0] 8 7 5" xfId="44894" xr:uid="{381022E2-B0E1-4033-B130-508E8C822057}"/>
    <cellStyle name="Millares [0] 8 8" xfId="2570" xr:uid="{877AF5F4-5C54-470E-A434-DBE9C5887100}"/>
    <cellStyle name="Millares [0] 8 8 2" xfId="10836" xr:uid="{A1970F40-6898-4FD9-A753-45541DF87279}"/>
    <cellStyle name="Millares [0] 8 8 2 2" xfId="32339" xr:uid="{CEC4C4BB-CE58-4EDC-9830-F65E7E5DB25C}"/>
    <cellStyle name="Millares [0] 8 8 3" xfId="17471" xr:uid="{DD49F2A4-31A0-47F9-A37E-619983A8F421}"/>
    <cellStyle name="Millares [0] 8 8 3 2" xfId="38974" xr:uid="{B3BD8289-CEE3-4AEA-85B3-B08360F84482}"/>
    <cellStyle name="Millares [0] 8 8 4" xfId="24076" xr:uid="{43A532CA-A9E2-49B3-825E-B11FD01A72C9}"/>
    <cellStyle name="Millares [0] 8 8 5" xfId="45579" xr:uid="{4C62CB0F-B3AF-4C45-AE9A-F2B028FC03FC}"/>
    <cellStyle name="Millares [0] 8 9" xfId="3081" xr:uid="{3FE110F3-B991-4883-BDB2-07D51DF7FF0E}"/>
    <cellStyle name="Millares [0] 8 9 2" xfId="11347" xr:uid="{A7A0C65F-7BCD-4EF0-A53D-A01A8823AD4F}"/>
    <cellStyle name="Millares [0] 8 9 2 2" xfId="32850" xr:uid="{8A9D8B8F-8A82-4C6C-BA05-FC7325FBBBD9}"/>
    <cellStyle name="Millares [0] 8 9 3" xfId="17982" xr:uid="{4B601A24-CBCB-4CF6-8C5C-5FBA65497D68}"/>
    <cellStyle name="Millares [0] 8 9 3 2" xfId="39485" xr:uid="{03E80674-4D52-4431-B416-FD85AF0C7092}"/>
    <cellStyle name="Millares [0] 8 9 4" xfId="24587" xr:uid="{31B41BF8-D15D-4337-8EA0-96B7D3C324C3}"/>
    <cellStyle name="Millares [0] 8 9 5" xfId="46090" xr:uid="{77F73714-3B02-433E-81BC-A2D3F588A4C8}"/>
    <cellStyle name="Millares [0] 9" xfId="216" xr:uid="{1F8F81B0-F8B0-4C11-BE63-54B33E711767}"/>
    <cellStyle name="Millares [0] 9 10" xfId="4735" xr:uid="{DA461B19-A423-44F2-85C4-CF2D69398BE5}"/>
    <cellStyle name="Millares [0] 9 10 2" xfId="13001" xr:uid="{BBF94A08-1279-4177-BAC5-CAC093772D6F}"/>
    <cellStyle name="Millares [0] 9 10 2 2" xfId="34504" xr:uid="{1AE547EB-7E4B-48C8-83EB-D486B490B853}"/>
    <cellStyle name="Millares [0] 9 10 3" xfId="19636" xr:uid="{9EA25301-87B3-4C1D-A8D7-CBAAF20A1C55}"/>
    <cellStyle name="Millares [0] 9 10 3 2" xfId="41139" xr:uid="{23AAC42B-39B6-4B96-9A1E-3ECBC0205FDF}"/>
    <cellStyle name="Millares [0] 9 10 4" xfId="26241" xr:uid="{9589D304-A483-4F80-B251-D513E11CE0FD}"/>
    <cellStyle name="Millares [0] 9 10 5" xfId="47744" xr:uid="{1533CCF3-AB80-4FE2-9DCD-707A49781803}"/>
    <cellStyle name="Millares [0] 9 11" xfId="5238" xr:uid="{4208A98C-01DF-44D1-8BC0-124926C7710B}"/>
    <cellStyle name="Millares [0] 9 11 2" xfId="13504" xr:uid="{7E243A9B-2AFC-4ACD-B629-F42B7DB637C3}"/>
    <cellStyle name="Millares [0] 9 11 2 2" xfId="35007" xr:uid="{5D614C48-134E-4161-9D4A-0CD5EE9F0593}"/>
    <cellStyle name="Millares [0] 9 11 3" xfId="20139" xr:uid="{E045774E-9B7B-40BF-BA39-DDF89D740257}"/>
    <cellStyle name="Millares [0] 9 11 3 2" xfId="41642" xr:uid="{9518D6DF-5BF2-48A9-9542-1056C731071F}"/>
    <cellStyle name="Millares [0] 9 11 4" xfId="26744" xr:uid="{A6761DAF-48F8-469A-8D4C-EB6E57951A71}"/>
    <cellStyle name="Millares [0] 9 11 5" xfId="48247" xr:uid="{B67436B3-7B5E-4E58-854D-3006C3AC8094}"/>
    <cellStyle name="Millares [0] 9 12" xfId="6879" xr:uid="{888F7AD0-2D6C-465B-AB82-58062BA5FF13}"/>
    <cellStyle name="Millares [0] 9 12 2" xfId="28382" xr:uid="{E667D5B5-701E-4BEC-9887-ADD00E8B656E}"/>
    <cellStyle name="Millares [0] 9 13" xfId="8533" xr:uid="{8219032B-EB38-4146-86CF-E25EF124D10B}"/>
    <cellStyle name="Millares [0] 9 13 2" xfId="30036" xr:uid="{2436E938-2C43-43BC-804C-9E42D4BDCA6E}"/>
    <cellStyle name="Millares [0] 9 14" xfId="15172" xr:uid="{0F8DFA85-F383-4C01-963E-136ECF7E6E9B}"/>
    <cellStyle name="Millares [0] 9 14 2" xfId="36675" xr:uid="{8024788A-C58D-4FC3-A558-5BC7382BFE94}"/>
    <cellStyle name="Millares [0] 9 15" xfId="21777" xr:uid="{5CD07013-1FEA-4961-9D3E-09BBDA16E28D}"/>
    <cellStyle name="Millares [0] 9 16" xfId="43280" xr:uid="{F40DAD68-6492-4604-8D34-7A42D197FAF1}"/>
    <cellStyle name="Millares [0] 9 2" xfId="531" xr:uid="{AEEAF059-5E09-4FB1-87ED-0CAAEFFA9C8D}"/>
    <cellStyle name="Millares [0] 9 2 10" xfId="7142" xr:uid="{603DA4EB-E3E1-4066-A3FC-926F3CA56AC4}"/>
    <cellStyle name="Millares [0] 9 2 10 2" xfId="28645" xr:uid="{F0F27490-0062-4FAB-BDD5-7CDF5FFBAB2A}"/>
    <cellStyle name="Millares [0] 9 2 11" xfId="8798" xr:uid="{1492DA72-22E4-4CCD-9ABD-3289FA59BADA}"/>
    <cellStyle name="Millares [0] 9 2 11 2" xfId="30301" xr:uid="{361D565C-A041-4576-BAF5-F2818F08A72C}"/>
    <cellStyle name="Millares [0] 9 2 12" xfId="15434" xr:uid="{9C6ED6EC-A7C6-436A-8281-1C8A1D53AE12}"/>
    <cellStyle name="Millares [0] 9 2 12 2" xfId="36937" xr:uid="{C096D2EE-8120-45F1-87A3-0411318C690B}"/>
    <cellStyle name="Millares [0] 9 2 13" xfId="22039" xr:uid="{82D6476F-873C-4A81-A74D-6464951CE23E}"/>
    <cellStyle name="Millares [0] 9 2 14" xfId="43542" xr:uid="{CA3FF721-E274-4118-ABC3-8574CD865785}"/>
    <cellStyle name="Millares [0] 9 2 2" xfId="813" xr:uid="{4047FB8C-233A-4982-9E23-F047F148F2C8}"/>
    <cellStyle name="Millares [0] 9 2 2 10" xfId="15714" xr:uid="{AF9B15B3-780B-4C71-AC31-D54195ADA981}"/>
    <cellStyle name="Millares [0] 9 2 2 10 2" xfId="37217" xr:uid="{D5280E1A-2899-40FF-8C29-2A186A25BE1B}"/>
    <cellStyle name="Millares [0] 9 2 2 11" xfId="22319" xr:uid="{1FA862A6-C373-486F-AD92-36B4EEBE0F4C}"/>
    <cellStyle name="Millares [0] 9 2 2 12" xfId="43822" xr:uid="{690626DB-696C-4DAE-93A4-4A6A51BA5ADE}"/>
    <cellStyle name="Millares [0] 9 2 2 2" xfId="1759" xr:uid="{7D679C22-F63C-4D4F-A9B2-23912E67578D}"/>
    <cellStyle name="Millares [0] 9 2 2 2 2" xfId="4588" xr:uid="{A3F31BDA-D466-426E-A65F-D9FA2115A896}"/>
    <cellStyle name="Millares [0] 9 2 2 2 2 2" xfId="12854" xr:uid="{B83A6826-014F-4525-94E4-DB54471C508D}"/>
    <cellStyle name="Millares [0] 9 2 2 2 2 2 2" xfId="34357" xr:uid="{FA81CE9A-1E09-4D09-9020-DAB90E4A6C6F}"/>
    <cellStyle name="Millares [0] 9 2 2 2 2 3" xfId="19489" xr:uid="{CC5F9D83-CBE9-4DD8-8224-54600DC07088}"/>
    <cellStyle name="Millares [0] 9 2 2 2 2 3 2" xfId="40992" xr:uid="{96078274-1552-4F67-BBF7-A7616456668D}"/>
    <cellStyle name="Millares [0] 9 2 2 2 2 4" xfId="26094" xr:uid="{5BB4102D-464C-48CC-B8DE-A68A2B9147C9}"/>
    <cellStyle name="Millares [0] 9 2 2 2 2 5" xfId="47597" xr:uid="{FF7E9BCA-C444-4DD6-AC2C-74ACF3B6215B}"/>
    <cellStyle name="Millares [0] 9 2 2 2 3" xfId="6727" xr:uid="{4CAB750E-9638-4810-8BB2-CA75266D70F8}"/>
    <cellStyle name="Millares [0] 9 2 2 2 3 2" xfId="14993" xr:uid="{DC49412C-5C4B-46AB-A43A-8C89963B6F64}"/>
    <cellStyle name="Millares [0] 9 2 2 2 3 2 2" xfId="36496" xr:uid="{2A873A09-3DD8-4CA9-9A41-4045B8DA76CD}"/>
    <cellStyle name="Millares [0] 9 2 2 2 3 3" xfId="21628" xr:uid="{7DD28F81-F042-4BF6-AA36-1AE7B2316404}"/>
    <cellStyle name="Millares [0] 9 2 2 2 3 3 2" xfId="43131" xr:uid="{B1981117-C4F8-40F7-9025-CF76DF6D7EAE}"/>
    <cellStyle name="Millares [0] 9 2 2 2 3 4" xfId="28233" xr:uid="{3B6DB5C2-B649-4F79-9B42-1E9FAA6CBD4E}"/>
    <cellStyle name="Millares [0] 9 2 2 2 3 5" xfId="49736" xr:uid="{EC6E5F33-051D-4FBC-8831-5EDE68E2B4A8}"/>
    <cellStyle name="Millares [0] 9 2 2 2 4" xfId="8368" xr:uid="{2A417211-FE30-4965-8F3C-A2E957F8EBD8}"/>
    <cellStyle name="Millares [0] 9 2 2 2 4 2" xfId="29871" xr:uid="{3FCE58C1-1F9D-460B-B3B9-117207D1CB5A}"/>
    <cellStyle name="Millares [0] 9 2 2 2 5" xfId="10025" xr:uid="{C0EA5E97-C545-42F2-A4EB-B6D298C4F677}"/>
    <cellStyle name="Millares [0] 9 2 2 2 5 2" xfId="31528" xr:uid="{18D1B1DA-835A-4F47-A222-AAE85B61ACE3}"/>
    <cellStyle name="Millares [0] 9 2 2 2 6" xfId="16660" xr:uid="{8A777B90-27BE-478E-83BB-3C59B95AC047}"/>
    <cellStyle name="Millares [0] 9 2 2 2 6 2" xfId="38163" xr:uid="{E0D23681-B756-4507-A6FD-21FED5A9EA2E}"/>
    <cellStyle name="Millares [0] 9 2 2 2 7" xfId="23265" xr:uid="{1E5E3D15-02E8-4F9B-95F1-E7CF1791C79B}"/>
    <cellStyle name="Millares [0] 9 2 2 2 8" xfId="44768" xr:uid="{C516C566-890F-45F5-8D96-A08F91B767C7}"/>
    <cellStyle name="Millares [0] 9 2 2 3" xfId="2446" xr:uid="{1C793418-B160-402E-8CA4-B591F58F7697}"/>
    <cellStyle name="Millares [0] 9 2 2 3 2" xfId="10712" xr:uid="{F467D183-709B-407D-B2E2-4C848DC524FA}"/>
    <cellStyle name="Millares [0] 9 2 2 3 2 2" xfId="32215" xr:uid="{D323EC7D-D9C2-4272-BB83-9BCA1FC3F063}"/>
    <cellStyle name="Millares [0] 9 2 2 3 3" xfId="17347" xr:uid="{6F4B4F78-13A6-415A-B855-6D5B9FFFA572}"/>
    <cellStyle name="Millares [0] 9 2 2 3 3 2" xfId="38850" xr:uid="{CFB7975A-3A38-45A5-9C9B-4CE70FF781AD}"/>
    <cellStyle name="Millares [0] 9 2 2 3 4" xfId="23952" xr:uid="{ED4A6789-CAD6-4802-8CE3-8249D58D45B2}"/>
    <cellStyle name="Millares [0] 9 2 2 3 5" xfId="45455" xr:uid="{8B678045-7522-4A33-9EE7-30EAC9C0E324}"/>
    <cellStyle name="Millares [0] 9 2 2 4" xfId="2963" xr:uid="{62052A56-C0A0-45ED-AF9C-114C23B7D236}"/>
    <cellStyle name="Millares [0] 9 2 2 4 2" xfId="11229" xr:uid="{C23CD357-E17A-4B87-B336-B4F0461BEFD7}"/>
    <cellStyle name="Millares [0] 9 2 2 4 2 2" xfId="32732" xr:uid="{40FCBAA1-A0CC-4462-8BDC-41CB1CCE47CD}"/>
    <cellStyle name="Millares [0] 9 2 2 4 3" xfId="17864" xr:uid="{0E13FC4B-6D95-469E-97FD-44B58DDAB183}"/>
    <cellStyle name="Millares [0] 9 2 2 4 3 2" xfId="39367" xr:uid="{57EFB49F-6F61-402A-8495-166F2E7EB285}"/>
    <cellStyle name="Millares [0] 9 2 2 4 4" xfId="24469" xr:uid="{62C74807-EC56-4870-B6B7-F0B546639664}"/>
    <cellStyle name="Millares [0] 9 2 2 4 5" xfId="45972" xr:uid="{CA6E8077-FC84-4FCE-B346-4512FCD417C2}"/>
    <cellStyle name="Millares [0] 9 2 2 5" xfId="3642" xr:uid="{529CF15D-635F-4635-9246-DA97B91246D9}"/>
    <cellStyle name="Millares [0] 9 2 2 5 2" xfId="11908" xr:uid="{9FC04395-FBD0-4119-B40F-5FC64C026FEF}"/>
    <cellStyle name="Millares [0] 9 2 2 5 2 2" xfId="33411" xr:uid="{BED8939E-0F21-4543-B92E-04981F91802D}"/>
    <cellStyle name="Millares [0] 9 2 2 5 3" xfId="18543" xr:uid="{609B40A3-6C13-46F9-91B6-681D0EFA9AB6}"/>
    <cellStyle name="Millares [0] 9 2 2 5 3 2" xfId="40046" xr:uid="{6E891748-DAF6-4AD3-B333-72314B361BF3}"/>
    <cellStyle name="Millares [0] 9 2 2 5 4" xfId="25148" xr:uid="{06EF6C3B-A9D5-4D72-AA83-094F8F0F81EC}"/>
    <cellStyle name="Millares [0] 9 2 2 5 5" xfId="46651" xr:uid="{ACB93556-466E-44C2-B85E-621FFB8A17E2}"/>
    <cellStyle name="Millares [0] 9 2 2 6" xfId="5107" xr:uid="{7CE126E8-BF8A-4731-9884-EF013C812C96}"/>
    <cellStyle name="Millares [0] 9 2 2 6 2" xfId="13373" xr:uid="{5E26F583-84F3-4321-96A7-1E1CBCAED1A4}"/>
    <cellStyle name="Millares [0] 9 2 2 6 2 2" xfId="34876" xr:uid="{FF66AF77-9E0D-49A3-BF04-43F576D8C976}"/>
    <cellStyle name="Millares [0] 9 2 2 6 3" xfId="20008" xr:uid="{538D91D3-E8FB-4923-8915-F96EFBD20EF4}"/>
    <cellStyle name="Millares [0] 9 2 2 6 3 2" xfId="41511" xr:uid="{8D1C79AA-A392-406B-BB14-D0F46ED51EE1}"/>
    <cellStyle name="Millares [0] 9 2 2 6 4" xfId="26613" xr:uid="{84DB80E3-D7E9-471B-927B-3D0136F73E88}"/>
    <cellStyle name="Millares [0] 9 2 2 6 5" xfId="48116" xr:uid="{5733BE8D-49D4-4C3D-8D41-8CFE302803AB}"/>
    <cellStyle name="Millares [0] 9 2 2 7" xfId="5781" xr:uid="{339B0C77-24C5-43EF-873C-2CF6F296A000}"/>
    <cellStyle name="Millares [0] 9 2 2 7 2" xfId="14047" xr:uid="{416CB059-5E04-44BD-99ED-2D42F63EA92B}"/>
    <cellStyle name="Millares [0] 9 2 2 7 2 2" xfId="35550" xr:uid="{F40E0555-F352-4CAC-9A49-1E353DBECC6E}"/>
    <cellStyle name="Millares [0] 9 2 2 7 3" xfId="20682" xr:uid="{6F95BF64-A60D-4507-9345-ABD2D983DBAE}"/>
    <cellStyle name="Millares [0] 9 2 2 7 3 2" xfId="42185" xr:uid="{D4944999-4F4D-4F19-8A54-30536D3B4A8E}"/>
    <cellStyle name="Millares [0] 9 2 2 7 4" xfId="27287" xr:uid="{3DBA6D2D-D56E-4616-BA83-0CA5884DE54D}"/>
    <cellStyle name="Millares [0] 9 2 2 7 5" xfId="48790" xr:uid="{5F0FC0F2-1866-42B6-A180-92BD40585594}"/>
    <cellStyle name="Millares [0] 9 2 2 8" xfId="7422" xr:uid="{0934B0F8-7D20-4C13-8400-0868DAFD4CFD}"/>
    <cellStyle name="Millares [0] 9 2 2 8 2" xfId="28925" xr:uid="{7D192909-275C-4399-8B58-A5E0A0F96BDE}"/>
    <cellStyle name="Millares [0] 9 2 2 9" xfId="9079" xr:uid="{46996DBC-EED9-4733-99D1-F76C81F6B725}"/>
    <cellStyle name="Millares [0] 9 2 2 9 2" xfId="30582" xr:uid="{9C913DAE-28CE-4BC7-B242-27372638A4F0}"/>
    <cellStyle name="Millares [0] 9 2 3" xfId="1083" xr:uid="{9FF92FB2-6A33-4F82-A594-CCFF372800FB}"/>
    <cellStyle name="Millares [0] 9 2 3 2" xfId="3912" xr:uid="{6099F41A-0756-4A12-9F58-37E6A56C746A}"/>
    <cellStyle name="Millares [0] 9 2 3 2 2" xfId="12178" xr:uid="{B5496AAF-B3C4-4D51-9F1E-A1EF4C0B3A18}"/>
    <cellStyle name="Millares [0] 9 2 3 2 2 2" xfId="33681" xr:uid="{C3D1C41A-DC8A-4FD3-A6C9-26067A995BFB}"/>
    <cellStyle name="Millares [0] 9 2 3 2 3" xfId="18813" xr:uid="{1522B845-2961-45E0-9990-CE98B73468F3}"/>
    <cellStyle name="Millares [0] 9 2 3 2 3 2" xfId="40316" xr:uid="{E8C6F016-4744-421B-91D6-3D338D5F2AF8}"/>
    <cellStyle name="Millares [0] 9 2 3 2 4" xfId="25418" xr:uid="{7D57F93B-443E-4E0C-A6AD-C300A6DBDF33}"/>
    <cellStyle name="Millares [0] 9 2 3 2 5" xfId="46921" xr:uid="{B49609AB-E264-489E-8162-527265E266D8}"/>
    <cellStyle name="Millares [0] 9 2 3 3" xfId="6051" xr:uid="{D2D03E75-2999-48DB-B038-60571F24C5E1}"/>
    <cellStyle name="Millares [0] 9 2 3 3 2" xfId="14317" xr:uid="{A37EB859-D3D2-432A-9D26-A3DACAB90786}"/>
    <cellStyle name="Millares [0] 9 2 3 3 2 2" xfId="35820" xr:uid="{7DBB7CE0-C729-46EE-8F1E-160E081F93EC}"/>
    <cellStyle name="Millares [0] 9 2 3 3 3" xfId="20952" xr:uid="{2BE98F8E-75D1-428F-80C1-9DA8D9D6D640}"/>
    <cellStyle name="Millares [0] 9 2 3 3 3 2" xfId="42455" xr:uid="{E3DB0B60-20FF-4A2D-8581-2C1CB355044E}"/>
    <cellStyle name="Millares [0] 9 2 3 3 4" xfId="27557" xr:uid="{35B58A17-F47B-461C-B0E6-34EE2804617A}"/>
    <cellStyle name="Millares [0] 9 2 3 3 5" xfId="49060" xr:uid="{F00F8C67-5206-4ADE-8432-208107441170}"/>
    <cellStyle name="Millares [0] 9 2 3 4" xfId="7692" xr:uid="{409131C0-F4B0-45EF-8516-1A3099F6C727}"/>
    <cellStyle name="Millares [0] 9 2 3 4 2" xfId="29195" xr:uid="{C6CED40F-7FBA-4B71-A5F7-ED13C329C1C3}"/>
    <cellStyle name="Millares [0] 9 2 3 5" xfId="9349" xr:uid="{3CE098D0-8E6F-4E4F-8D79-CD1A79A76B7D}"/>
    <cellStyle name="Millares [0] 9 2 3 5 2" xfId="30852" xr:uid="{C61D53E7-8EF8-46E1-B516-2B6FF535DDE4}"/>
    <cellStyle name="Millares [0] 9 2 3 6" xfId="15984" xr:uid="{F0727909-671F-4A60-ACD6-D7CDDC48BD39}"/>
    <cellStyle name="Millares [0] 9 2 3 6 2" xfId="37487" xr:uid="{F6C2DB12-5940-4487-AB21-EEB449ACD843}"/>
    <cellStyle name="Millares [0] 9 2 3 7" xfId="22589" xr:uid="{02091C2D-33C7-4CC0-83C3-3F471C2D9B74}"/>
    <cellStyle name="Millares [0] 9 2 3 8" xfId="44092" xr:uid="{7B7E9130-5BEB-4FE3-BB9F-F9EED2975DA4}"/>
    <cellStyle name="Millares [0] 9 2 4" xfId="1479" xr:uid="{5C4CAE16-61EE-47DB-9B2D-86DBC94A4AE4}"/>
    <cellStyle name="Millares [0] 9 2 4 2" xfId="4308" xr:uid="{F7568753-D0BA-469B-BCFB-5547B4825B22}"/>
    <cellStyle name="Millares [0] 9 2 4 2 2" xfId="12574" xr:uid="{C0F2F73D-0927-45CA-B83B-CEADB418BAB4}"/>
    <cellStyle name="Millares [0] 9 2 4 2 2 2" xfId="34077" xr:uid="{FCDE83DE-74B7-40BE-AB05-E4B9CCBB66BF}"/>
    <cellStyle name="Millares [0] 9 2 4 2 3" xfId="19209" xr:uid="{E1675EB3-0CC4-425D-AF18-85846BA7C5C4}"/>
    <cellStyle name="Millares [0] 9 2 4 2 3 2" xfId="40712" xr:uid="{E46AE90C-1C38-4C39-B1F3-D0BDD4B7C75A}"/>
    <cellStyle name="Millares [0] 9 2 4 2 4" xfId="25814" xr:uid="{3537EF0B-DCD7-4320-8FAD-B5D781BF55A6}"/>
    <cellStyle name="Millares [0] 9 2 4 2 5" xfId="47317" xr:uid="{01B0B522-29EE-4E7E-B19F-F99264DA5F7B}"/>
    <cellStyle name="Millares [0] 9 2 4 3" xfId="6447" xr:uid="{CC18DFFA-1418-497C-A3A0-DDF907F7F622}"/>
    <cellStyle name="Millares [0] 9 2 4 3 2" xfId="14713" xr:uid="{57E1F77E-66A2-4EF5-BDC5-AEFC3498E736}"/>
    <cellStyle name="Millares [0] 9 2 4 3 2 2" xfId="36216" xr:uid="{1630063C-0497-4A8A-B812-3CB54A1D18C9}"/>
    <cellStyle name="Millares [0] 9 2 4 3 3" xfId="21348" xr:uid="{83EEDA73-4A6B-497D-A760-F695C417F5BD}"/>
    <cellStyle name="Millares [0] 9 2 4 3 3 2" xfId="42851" xr:uid="{94FDE4FA-7431-4385-AC2E-00E05775212A}"/>
    <cellStyle name="Millares [0] 9 2 4 3 4" xfId="27953" xr:uid="{A10B9BFF-20FF-411B-8FE2-8982E602B3AC}"/>
    <cellStyle name="Millares [0] 9 2 4 3 5" xfId="49456" xr:uid="{4838FC17-E5DF-4818-95EC-9229D2CC6CAB}"/>
    <cellStyle name="Millares [0] 9 2 4 4" xfId="8088" xr:uid="{1772F826-ECF2-4F80-82FD-638C66206F90}"/>
    <cellStyle name="Millares [0] 9 2 4 4 2" xfId="29591" xr:uid="{8B024A50-E3EF-4604-8960-B82FCD597393}"/>
    <cellStyle name="Millares [0] 9 2 4 5" xfId="9745" xr:uid="{55811A4F-AC5A-4003-BFB0-B7EE301CC148}"/>
    <cellStyle name="Millares [0] 9 2 4 5 2" xfId="31248" xr:uid="{07AA7663-95EB-4E45-9FA3-172E1B44AE5E}"/>
    <cellStyle name="Millares [0] 9 2 4 6" xfId="16380" xr:uid="{BBC6147E-2F0B-4858-81DF-EA50F4FAA5F4}"/>
    <cellStyle name="Millares [0] 9 2 4 6 2" xfId="37883" xr:uid="{C37E39DC-0918-4977-B4C0-FD793638C328}"/>
    <cellStyle name="Millares [0] 9 2 4 7" xfId="22985" xr:uid="{D4B73CEA-58FA-4879-AE15-23BD2493F604}"/>
    <cellStyle name="Millares [0] 9 2 4 8" xfId="44488" xr:uid="{9EFCDF07-21B7-43F0-9C25-8DE3909EB9A0}"/>
    <cellStyle name="Millares [0] 9 2 5" xfId="2166" xr:uid="{EFC7A6AA-4B9C-4DE7-AA9D-CB58B679CA52}"/>
    <cellStyle name="Millares [0] 9 2 5 2" xfId="10432" xr:uid="{475C6A4C-37C6-4A0E-B3D4-D9BA3270B639}"/>
    <cellStyle name="Millares [0] 9 2 5 2 2" xfId="31935" xr:uid="{D6AFB2D6-4710-410E-B228-D14A48DEF2C1}"/>
    <cellStyle name="Millares [0] 9 2 5 3" xfId="17067" xr:uid="{8DFEBD89-8C08-4C2D-8DBB-F5D827FAF405}"/>
    <cellStyle name="Millares [0] 9 2 5 3 2" xfId="38570" xr:uid="{D6008F68-05D5-416A-8D29-4649835FD4D7}"/>
    <cellStyle name="Millares [0] 9 2 5 4" xfId="23672" xr:uid="{0CA53894-6B0C-4B44-BA09-FC6013D64F59}"/>
    <cellStyle name="Millares [0] 9 2 5 5" xfId="45175" xr:uid="{67C8C102-E70B-483E-ACE7-F936187792AE}"/>
    <cellStyle name="Millares [0] 9 2 6" xfId="2713" xr:uid="{46E44349-1C93-42E6-9151-6C66FEDF8BFF}"/>
    <cellStyle name="Millares [0] 9 2 6 2" xfId="10979" xr:uid="{F401DE27-0845-433C-A235-275E75C2ED67}"/>
    <cellStyle name="Millares [0] 9 2 6 2 2" xfId="32482" xr:uid="{D74F6676-C6FB-4BAB-8B7A-41A46B77F32A}"/>
    <cellStyle name="Millares [0] 9 2 6 3" xfId="17614" xr:uid="{1641297B-A255-45A4-A557-5574B2927771}"/>
    <cellStyle name="Millares [0] 9 2 6 3 2" xfId="39117" xr:uid="{D47A9C10-8104-4181-9861-EFFABB1C1EA9}"/>
    <cellStyle name="Millares [0] 9 2 6 4" xfId="24219" xr:uid="{99DDB034-7A14-4F7A-9968-44D949B76588}"/>
    <cellStyle name="Millares [0] 9 2 6 5" xfId="45722" xr:uid="{CF5C3220-0290-45C9-9E20-0AC585E80EF5}"/>
    <cellStyle name="Millares [0] 9 2 7" xfId="3362" xr:uid="{B87D5845-67CB-42D0-923F-EF651535D70F}"/>
    <cellStyle name="Millares [0] 9 2 7 2" xfId="11628" xr:uid="{6CB5F26A-3C56-4ACE-91B4-E528A13CB1BD}"/>
    <cellStyle name="Millares [0] 9 2 7 2 2" xfId="33131" xr:uid="{ADAF1BDB-B8F3-4C31-8906-865062D61855}"/>
    <cellStyle name="Millares [0] 9 2 7 3" xfId="18263" xr:uid="{03A9732F-DCC4-40F5-9377-CFDE8F22718A}"/>
    <cellStyle name="Millares [0] 9 2 7 3 2" xfId="39766" xr:uid="{EF5CE13D-646B-4261-B769-7B118FBCFF42}"/>
    <cellStyle name="Millares [0] 9 2 7 4" xfId="24868" xr:uid="{6D61D541-1A8F-4BF4-8597-143C697E4F5A}"/>
    <cellStyle name="Millares [0] 9 2 7 5" xfId="46371" xr:uid="{DECC75DB-F485-47DD-9E86-587D635E1811}"/>
    <cellStyle name="Millares [0] 9 2 8" xfId="4857" xr:uid="{747096E0-93D3-44BD-B145-315F1E767097}"/>
    <cellStyle name="Millares [0] 9 2 8 2" xfId="13123" xr:uid="{3084EB2D-9D97-463B-BC29-C94EF50704BE}"/>
    <cellStyle name="Millares [0] 9 2 8 2 2" xfId="34626" xr:uid="{8CEE966B-8BF9-47B2-8299-2DA2E6F42DE1}"/>
    <cellStyle name="Millares [0] 9 2 8 3" xfId="19758" xr:uid="{80B898F1-7A4A-438C-AF47-CA3F199E8826}"/>
    <cellStyle name="Millares [0] 9 2 8 3 2" xfId="41261" xr:uid="{DC1ECE14-27D9-4F4C-AB8F-A8D8CC6D2333}"/>
    <cellStyle name="Millares [0] 9 2 8 4" xfId="26363" xr:uid="{2008BDB6-C687-4439-A044-3EBE66BC0BFA}"/>
    <cellStyle name="Millares [0] 9 2 8 5" xfId="47866" xr:uid="{E5550C18-EA38-4997-BB7A-E21B4DE1A209}"/>
    <cellStyle name="Millares [0] 9 2 9" xfId="5501" xr:uid="{A799559C-0696-4648-9CE4-7FA6D66C4AA2}"/>
    <cellStyle name="Millares [0] 9 2 9 2" xfId="13767" xr:uid="{A46EF9CF-A8F6-4696-9A5D-08A00ECACC79}"/>
    <cellStyle name="Millares [0] 9 2 9 2 2" xfId="35270" xr:uid="{E2468F4E-DA9D-4290-8BD3-D3ED39EE78E6}"/>
    <cellStyle name="Millares [0] 9 2 9 3" xfId="20402" xr:uid="{D098451E-4D31-4E71-852C-139B04B690CF}"/>
    <cellStyle name="Millares [0] 9 2 9 3 2" xfId="41905" xr:uid="{1985E9B5-9976-40E2-8C83-9543768B849D}"/>
    <cellStyle name="Millares [0] 9 2 9 4" xfId="27007" xr:uid="{D6EF3319-016C-4C1E-B5AD-FD77692C5456}"/>
    <cellStyle name="Millares [0] 9 2 9 5" xfId="48510" xr:uid="{CE4455AB-D9F5-4032-BD74-23D085AC0CD0}"/>
    <cellStyle name="Millares [0] 9 3" xfId="403" xr:uid="{D8BFD6EA-B213-4338-887D-62C895614BD1}"/>
    <cellStyle name="Millares [0] 9 3 10" xfId="15306" xr:uid="{35C24D68-09DA-4EC7-80E5-5E4E8A3CB6A7}"/>
    <cellStyle name="Millares [0] 9 3 10 2" xfId="36809" xr:uid="{291B0C03-0AA8-4122-AF43-FD5D4D86FFE6}"/>
    <cellStyle name="Millares [0] 9 3 11" xfId="21911" xr:uid="{063B6B73-1F12-4808-B839-CAF4150EAD3C}"/>
    <cellStyle name="Millares [0] 9 3 12" xfId="43414" xr:uid="{FBB203FB-C477-4969-8BF8-180DFF37628C}"/>
    <cellStyle name="Millares [0] 9 3 2" xfId="1351" xr:uid="{DAD2B6D7-B763-4EEE-9E11-ADEDA06B9F2E}"/>
    <cellStyle name="Millares [0] 9 3 2 2" xfId="4180" xr:uid="{D54BB4A6-5C43-4B0A-B78F-452167719FCE}"/>
    <cellStyle name="Millares [0] 9 3 2 2 2" xfId="12446" xr:uid="{57DB8F05-5212-43EB-AA18-CCB666984E65}"/>
    <cellStyle name="Millares [0] 9 3 2 2 2 2" xfId="33949" xr:uid="{C39090FC-EAFB-4004-A754-A975C9356959}"/>
    <cellStyle name="Millares [0] 9 3 2 2 3" xfId="19081" xr:uid="{57F7BB9D-40B3-42D4-84C3-5F39439273CD}"/>
    <cellStyle name="Millares [0] 9 3 2 2 3 2" xfId="40584" xr:uid="{78F5D841-CCF0-4D97-959D-9FBC295538BB}"/>
    <cellStyle name="Millares [0] 9 3 2 2 4" xfId="25686" xr:uid="{3447BE21-FD7E-4582-B01E-BBBFF48B4EE5}"/>
    <cellStyle name="Millares [0] 9 3 2 2 5" xfId="47189" xr:uid="{81DCDC6A-B190-4C76-B967-FBD9C6F6196A}"/>
    <cellStyle name="Millares [0] 9 3 2 3" xfId="6319" xr:uid="{3736E685-C4FF-4C6B-9FA5-D0B5AF0FA112}"/>
    <cellStyle name="Millares [0] 9 3 2 3 2" xfId="14585" xr:uid="{6A2571DB-CBF9-4898-BE59-2C0137A832F5}"/>
    <cellStyle name="Millares [0] 9 3 2 3 2 2" xfId="36088" xr:uid="{FBC205CE-86C6-4652-BE57-88373F65F28C}"/>
    <cellStyle name="Millares [0] 9 3 2 3 3" xfId="21220" xr:uid="{611BF16A-5962-4386-BA38-6256605C9539}"/>
    <cellStyle name="Millares [0] 9 3 2 3 3 2" xfId="42723" xr:uid="{CEDF538D-4C5C-4DF6-A3BA-9680BC203156}"/>
    <cellStyle name="Millares [0] 9 3 2 3 4" xfId="27825" xr:uid="{14EAB663-A653-4278-B8A2-F77D12919874}"/>
    <cellStyle name="Millares [0] 9 3 2 3 5" xfId="49328" xr:uid="{B0C718D7-3362-4472-BE90-F88C8912755E}"/>
    <cellStyle name="Millares [0] 9 3 2 4" xfId="7960" xr:uid="{7D1D308D-A520-497A-8B9B-17381383047A}"/>
    <cellStyle name="Millares [0] 9 3 2 4 2" xfId="29463" xr:uid="{77B017C8-B4C9-43B2-B25E-9F105E75200E}"/>
    <cellStyle name="Millares [0] 9 3 2 5" xfId="9617" xr:uid="{1B229E37-D796-4B60-B1CF-A5B564BFE5EB}"/>
    <cellStyle name="Millares [0] 9 3 2 5 2" xfId="31120" xr:uid="{1A071C47-6066-4606-81C2-5B3F106D3B01}"/>
    <cellStyle name="Millares [0] 9 3 2 6" xfId="16252" xr:uid="{B7479B9A-A81B-44BB-B8DC-44E93E8F010B}"/>
    <cellStyle name="Millares [0] 9 3 2 6 2" xfId="37755" xr:uid="{6B4F7437-2DFD-46E7-BAF6-B9ABEEF7D2B7}"/>
    <cellStyle name="Millares [0] 9 3 2 7" xfId="22857" xr:uid="{97C996CB-0C2B-46E8-9BDB-97911EA2C66C}"/>
    <cellStyle name="Millares [0] 9 3 2 8" xfId="44360" xr:uid="{EB24D615-352E-4F27-B457-5F5BD6645B4C}"/>
    <cellStyle name="Millares [0] 9 3 3" xfId="2038" xr:uid="{4A6BE6FD-3E0B-4629-98F8-BDC1206AAEE8}"/>
    <cellStyle name="Millares [0] 9 3 3 2" xfId="10304" xr:uid="{9A402A1E-5196-43AF-99A7-80A820C5A457}"/>
    <cellStyle name="Millares [0] 9 3 3 2 2" xfId="31807" xr:uid="{AC47B701-E256-4D07-9D4B-D843DD618FDB}"/>
    <cellStyle name="Millares [0] 9 3 3 3" xfId="16939" xr:uid="{9EB97AA4-67A1-445D-92C0-9996846A3896}"/>
    <cellStyle name="Millares [0] 9 3 3 3 2" xfId="38442" xr:uid="{5E9616CF-29A3-4790-AA07-C3DAA40FC062}"/>
    <cellStyle name="Millares [0] 9 3 3 4" xfId="23544" xr:uid="{E30573DA-C037-4C2B-8C24-9B21843578DC}"/>
    <cellStyle name="Millares [0] 9 3 3 5" xfId="45047" xr:uid="{71056465-6731-4D8E-8068-90C3F9245B64}"/>
    <cellStyle name="Millares [0] 9 3 4" xfId="2837" xr:uid="{597847F8-A2C6-4F71-B702-84CBFFAAE413}"/>
    <cellStyle name="Millares [0] 9 3 4 2" xfId="11103" xr:uid="{925002C7-4914-406E-A3F4-55A6C000D624}"/>
    <cellStyle name="Millares [0] 9 3 4 2 2" xfId="32606" xr:uid="{337069EA-3479-4797-B3F1-AE4A1DE35BB6}"/>
    <cellStyle name="Millares [0] 9 3 4 3" xfId="17738" xr:uid="{28D6835B-2166-46DE-BE17-2C6C0A0C33DA}"/>
    <cellStyle name="Millares [0] 9 3 4 3 2" xfId="39241" xr:uid="{5A8F2F99-FA42-4F9A-BB7B-0EA6D156FB94}"/>
    <cellStyle name="Millares [0] 9 3 4 4" xfId="24343" xr:uid="{DFA67136-7878-43CB-87C3-209F8193284A}"/>
    <cellStyle name="Millares [0] 9 3 4 5" xfId="45846" xr:uid="{9CF06ACA-9DE9-4AEC-A8FE-90E782BEFB26}"/>
    <cellStyle name="Millares [0] 9 3 5" xfId="3234" xr:uid="{91113310-0BCB-4FF0-A961-FC4FFAD27A32}"/>
    <cellStyle name="Millares [0] 9 3 5 2" xfId="11500" xr:uid="{857732CC-2D41-4EFE-A8FF-342A15C9CA5C}"/>
    <cellStyle name="Millares [0] 9 3 5 2 2" xfId="33003" xr:uid="{C4CA8706-1691-4EF2-A566-98389DAA4418}"/>
    <cellStyle name="Millares [0] 9 3 5 3" xfId="18135" xr:uid="{C0170F59-2EA0-4F46-B27F-64F2F5E69574}"/>
    <cellStyle name="Millares [0] 9 3 5 3 2" xfId="39638" xr:uid="{70C0D60B-0F50-4C6E-89BE-2EA71C749128}"/>
    <cellStyle name="Millares [0] 9 3 5 4" xfId="24740" xr:uid="{595C6918-3B14-473C-871D-C152D93D7E02}"/>
    <cellStyle name="Millares [0] 9 3 5 5" xfId="46243" xr:uid="{0FC7FF43-CDF6-4736-A6F6-E088CC1D141F}"/>
    <cellStyle name="Millares [0] 9 3 6" xfId="4981" xr:uid="{305184A3-158E-4D67-9E1B-2D6C653BC6F4}"/>
    <cellStyle name="Millares [0] 9 3 6 2" xfId="13247" xr:uid="{FFCC8164-1A58-4D27-AEE6-1887A1E098D1}"/>
    <cellStyle name="Millares [0] 9 3 6 2 2" xfId="34750" xr:uid="{A01AFC6D-3982-490F-97E6-656EF83D3EFC}"/>
    <cellStyle name="Millares [0] 9 3 6 3" xfId="19882" xr:uid="{9EAC0185-88E6-4106-952C-B8AA557FB2EE}"/>
    <cellStyle name="Millares [0] 9 3 6 3 2" xfId="41385" xr:uid="{571EFC00-DD1F-4A0E-AEE8-942E9E1DDB29}"/>
    <cellStyle name="Millares [0] 9 3 6 4" xfId="26487" xr:uid="{376E8446-03BA-4E46-BE0E-723DF27C0FFB}"/>
    <cellStyle name="Millares [0] 9 3 6 5" xfId="47990" xr:uid="{874C1AE5-D9E0-4DF3-85F6-CC25FEB47EF3}"/>
    <cellStyle name="Millares [0] 9 3 7" xfId="5373" xr:uid="{60C7AFEB-228E-415F-9326-8EFCD89AB291}"/>
    <cellStyle name="Millares [0] 9 3 7 2" xfId="13639" xr:uid="{819EEAC3-3B51-48FA-B93E-5930EF1486D3}"/>
    <cellStyle name="Millares [0] 9 3 7 2 2" xfId="35142" xr:uid="{CB72C95A-E19B-4368-976B-4765CD02E9B9}"/>
    <cellStyle name="Millares [0] 9 3 7 3" xfId="20274" xr:uid="{4A467A53-5479-4069-A9A5-2C9170D576F7}"/>
    <cellStyle name="Millares [0] 9 3 7 3 2" xfId="41777" xr:uid="{001B4A7C-FE27-48A3-8498-8354A11D5187}"/>
    <cellStyle name="Millares [0] 9 3 7 4" xfId="26879" xr:uid="{3FF951B5-4B02-4A92-9722-6C1438A65DBD}"/>
    <cellStyle name="Millares [0] 9 3 7 5" xfId="48382" xr:uid="{0825B2B6-E9CA-4290-B6A9-2D4B6C8E9598}"/>
    <cellStyle name="Millares [0] 9 3 8" xfId="7014" xr:uid="{CE1C2934-553C-479E-9999-2A5A4AE3DB56}"/>
    <cellStyle name="Millares [0] 9 3 8 2" xfId="28517" xr:uid="{AFE37EDB-1C66-422C-AB2D-AC4A5C8D427F}"/>
    <cellStyle name="Millares [0] 9 3 9" xfId="8670" xr:uid="{1F165504-9E9A-4DF6-B26B-A861056CB5B0}"/>
    <cellStyle name="Millares [0] 9 3 9 2" xfId="30173" xr:uid="{127513A6-D150-4BA8-B30D-E35804E0DA07}"/>
    <cellStyle name="Millares [0] 9 4" xfId="687" xr:uid="{429200DE-C568-4EC3-8EF7-46D9458DA7E4}"/>
    <cellStyle name="Millares [0] 9 4 10" xfId="43696" xr:uid="{E6FA02E2-843A-491B-ADFD-E088A180DC52}"/>
    <cellStyle name="Millares [0] 9 4 2" xfId="1633" xr:uid="{18F80882-10F4-4D3E-8C95-331B8287CE2F}"/>
    <cellStyle name="Millares [0] 9 4 2 2" xfId="4462" xr:uid="{29FE532C-4C8A-4502-94F3-F90CDA56A3DC}"/>
    <cellStyle name="Millares [0] 9 4 2 2 2" xfId="12728" xr:uid="{A08FB38D-244C-4AA1-97D0-9C8E66627DCC}"/>
    <cellStyle name="Millares [0] 9 4 2 2 2 2" xfId="34231" xr:uid="{26B26F3A-D8EF-4914-B53F-A57DE8A7F840}"/>
    <cellStyle name="Millares [0] 9 4 2 2 3" xfId="19363" xr:uid="{861D9F8B-8FE0-4EEA-888C-02C741B06677}"/>
    <cellStyle name="Millares [0] 9 4 2 2 3 2" xfId="40866" xr:uid="{6E6EDE47-FE51-4F0E-B391-C4A2CDCE625E}"/>
    <cellStyle name="Millares [0] 9 4 2 2 4" xfId="25968" xr:uid="{DACEFCCC-DFAC-40AC-9128-D90ED8DC4D00}"/>
    <cellStyle name="Millares [0] 9 4 2 2 5" xfId="47471" xr:uid="{C4979D0F-88C5-4B70-AFE8-54994F4D3F23}"/>
    <cellStyle name="Millares [0] 9 4 2 3" xfId="6601" xr:uid="{657F77BD-B4A7-4597-86FB-A88938E44FD6}"/>
    <cellStyle name="Millares [0] 9 4 2 3 2" xfId="14867" xr:uid="{84FA3342-CD1C-4E67-8C9F-915D5678EB82}"/>
    <cellStyle name="Millares [0] 9 4 2 3 2 2" xfId="36370" xr:uid="{07A72870-1B53-4E67-B153-B4724823E9A7}"/>
    <cellStyle name="Millares [0] 9 4 2 3 3" xfId="21502" xr:uid="{24FB48CC-515E-401A-A938-98BE106E376A}"/>
    <cellStyle name="Millares [0] 9 4 2 3 3 2" xfId="43005" xr:uid="{01151092-D51B-4427-9434-4F106CB38E5D}"/>
    <cellStyle name="Millares [0] 9 4 2 3 4" xfId="28107" xr:uid="{58101FD0-AA4C-4026-9C42-D5025BEAFA44}"/>
    <cellStyle name="Millares [0] 9 4 2 3 5" xfId="49610" xr:uid="{7E0A3E49-E3A1-46E0-B1F1-897CD5AEFD90}"/>
    <cellStyle name="Millares [0] 9 4 2 4" xfId="8242" xr:uid="{DC908CBA-1DB9-46A9-97E6-6995AC716427}"/>
    <cellStyle name="Millares [0] 9 4 2 4 2" xfId="29745" xr:uid="{C175A22B-80FE-415C-8850-5EB2AA81AE45}"/>
    <cellStyle name="Millares [0] 9 4 2 5" xfId="9899" xr:uid="{0C24FD28-F90C-42F3-8803-C1C413615651}"/>
    <cellStyle name="Millares [0] 9 4 2 5 2" xfId="31402" xr:uid="{0B317232-70F9-49D4-8659-DE0470D053BF}"/>
    <cellStyle name="Millares [0] 9 4 2 6" xfId="16534" xr:uid="{7C370A7B-E723-4D69-8CA9-0ABA91B1A941}"/>
    <cellStyle name="Millares [0] 9 4 2 6 2" xfId="38037" xr:uid="{9EC35856-0FCC-4F01-B349-B4B7EECA1D43}"/>
    <cellStyle name="Millares [0] 9 4 2 7" xfId="23139" xr:uid="{A16D6234-C504-4DA6-B0DF-5DF8293FD473}"/>
    <cellStyle name="Millares [0] 9 4 2 8" xfId="44642" xr:uid="{8BB98EF0-4E84-417F-AA63-5FAA2D98714B}"/>
    <cellStyle name="Millares [0] 9 4 3" xfId="2320" xr:uid="{F361C5A7-C441-4F03-8501-EEE69CC596A1}"/>
    <cellStyle name="Millares [0] 9 4 3 2" xfId="10586" xr:uid="{E7524710-8AF5-41E0-9F86-DEB102918C18}"/>
    <cellStyle name="Millares [0] 9 4 3 2 2" xfId="32089" xr:uid="{835838C4-BCF6-4790-A743-91516BC5B4DF}"/>
    <cellStyle name="Millares [0] 9 4 3 3" xfId="17221" xr:uid="{0CC0E370-A44B-43EA-9C76-B00BBDF647EB}"/>
    <cellStyle name="Millares [0] 9 4 3 3 2" xfId="38724" xr:uid="{BF9DED99-77F7-4C0D-8C30-FB22B9EDC085}"/>
    <cellStyle name="Millares [0] 9 4 3 4" xfId="23826" xr:uid="{E2A04311-153F-42C8-B23C-A77BA04EB44C}"/>
    <cellStyle name="Millares [0] 9 4 3 5" xfId="45329" xr:uid="{4DC5E503-8591-42ED-A246-D15429047814}"/>
    <cellStyle name="Millares [0] 9 4 4" xfId="3516" xr:uid="{033EFD21-CBBB-432B-B043-EB858D2489E8}"/>
    <cellStyle name="Millares [0] 9 4 4 2" xfId="11782" xr:uid="{33826045-6E9B-4040-890E-E9B40D338298}"/>
    <cellStyle name="Millares [0] 9 4 4 2 2" xfId="33285" xr:uid="{7D999775-68A5-47F2-979F-750D119D632B}"/>
    <cellStyle name="Millares [0] 9 4 4 3" xfId="18417" xr:uid="{4CB88A66-93A1-407F-AEC8-3CD5CDA67EC6}"/>
    <cellStyle name="Millares [0] 9 4 4 3 2" xfId="39920" xr:uid="{2C6BC5F3-5FE4-4EC6-B268-8D489FD3F4ED}"/>
    <cellStyle name="Millares [0] 9 4 4 4" xfId="25022" xr:uid="{9F0B22A7-BB41-4063-986C-2C6FA8ADA6FF}"/>
    <cellStyle name="Millares [0] 9 4 4 5" xfId="46525" xr:uid="{20F71484-9CA7-452A-85A4-C6AB535B86A9}"/>
    <cellStyle name="Millares [0] 9 4 5" xfId="5655" xr:uid="{9E2A69BF-4E08-4694-AE8E-BB31D99461AF}"/>
    <cellStyle name="Millares [0] 9 4 5 2" xfId="13921" xr:uid="{9FBB993C-8E51-47C7-83A7-6D81937D5E46}"/>
    <cellStyle name="Millares [0] 9 4 5 2 2" xfId="35424" xr:uid="{80E5E32B-A5EF-4AF1-9B08-420B4DC225BF}"/>
    <cellStyle name="Millares [0] 9 4 5 3" xfId="20556" xr:uid="{B1529573-ABE3-4C62-B5B6-C1889A22745E}"/>
    <cellStyle name="Millares [0] 9 4 5 3 2" xfId="42059" xr:uid="{3AED1D16-2417-4AF0-A315-23D4F9DAADAB}"/>
    <cellStyle name="Millares [0] 9 4 5 4" xfId="27161" xr:uid="{E9439913-D4DB-4B24-A4B9-506268D3598A}"/>
    <cellStyle name="Millares [0] 9 4 5 5" xfId="48664" xr:uid="{87B164E0-04B6-4175-9055-DE614541B8D3}"/>
    <cellStyle name="Millares [0] 9 4 6" xfId="7296" xr:uid="{B90BC1D5-3BB5-444D-889F-EC740EE80BCC}"/>
    <cellStyle name="Millares [0] 9 4 6 2" xfId="28799" xr:uid="{9D591E59-F93B-4214-BA89-07A1B60858C0}"/>
    <cellStyle name="Millares [0] 9 4 7" xfId="8953" xr:uid="{6AF00033-7E34-4ABD-BDB6-C959140C4B9E}"/>
    <cellStyle name="Millares [0] 9 4 7 2" xfId="30456" xr:uid="{BBDE99EB-A16D-4BE8-96CD-20826C7F18B4}"/>
    <cellStyle name="Millares [0] 9 4 8" xfId="15588" xr:uid="{63084CE0-DDC7-4B7D-BE96-EFAE42E77D5B}"/>
    <cellStyle name="Millares [0] 9 4 8 2" xfId="37091" xr:uid="{A9BA4913-3964-4ED6-9B16-EA2284AC0B78}"/>
    <cellStyle name="Millares [0] 9 4 9" xfId="22193" xr:uid="{8A23573A-014F-402B-98B4-729E681C39AD}"/>
    <cellStyle name="Millares [0] 9 5" xfId="955" xr:uid="{87EAD251-9A32-42FC-B276-8FDD0E705D72}"/>
    <cellStyle name="Millares [0] 9 5 2" xfId="3784" xr:uid="{338019B0-089B-48F1-A08F-279301CD6F75}"/>
    <cellStyle name="Millares [0] 9 5 2 2" xfId="12050" xr:uid="{2ADF6D93-75B3-4DFB-876E-2E67CB46405A}"/>
    <cellStyle name="Millares [0] 9 5 2 2 2" xfId="33553" xr:uid="{3B1FF5B0-5AB1-4307-A49C-0C234DFD3776}"/>
    <cellStyle name="Millares [0] 9 5 2 3" xfId="18685" xr:uid="{9D2D7A39-9855-4586-8E8F-77B39BD8B0CD}"/>
    <cellStyle name="Millares [0] 9 5 2 3 2" xfId="40188" xr:uid="{8C93113F-F129-44D6-B6FA-983CFA3F0F1A}"/>
    <cellStyle name="Millares [0] 9 5 2 4" xfId="25290" xr:uid="{6BAB846A-45AB-4CFC-AB37-C907AFC1B0F5}"/>
    <cellStyle name="Millares [0] 9 5 2 5" xfId="46793" xr:uid="{6C8493FB-63F5-421B-B158-CC3873A56C64}"/>
    <cellStyle name="Millares [0] 9 5 3" xfId="5923" xr:uid="{7812AC0C-08EA-4336-8FF6-A44818A5E58C}"/>
    <cellStyle name="Millares [0] 9 5 3 2" xfId="14189" xr:uid="{00116701-6314-4D3C-9580-584ED4AED072}"/>
    <cellStyle name="Millares [0] 9 5 3 2 2" xfId="35692" xr:uid="{933B8551-AC6A-4FE4-B3B0-4175D4AB00D6}"/>
    <cellStyle name="Millares [0] 9 5 3 3" xfId="20824" xr:uid="{7F2B2456-3081-4DAF-BBEF-838AF7ACBD7C}"/>
    <cellStyle name="Millares [0] 9 5 3 3 2" xfId="42327" xr:uid="{CECA8B3A-522C-4097-9F6C-F78362A0FA46}"/>
    <cellStyle name="Millares [0] 9 5 3 4" xfId="27429" xr:uid="{A79CAA71-14C3-49B3-99AE-1C0D77F19031}"/>
    <cellStyle name="Millares [0] 9 5 3 5" xfId="48932" xr:uid="{8E18AF05-1411-4A8F-8E5A-23D6CF699E31}"/>
    <cellStyle name="Millares [0] 9 5 4" xfId="7564" xr:uid="{114018F6-EE2D-4FCE-8762-3675EA28070F}"/>
    <cellStyle name="Millares [0] 9 5 4 2" xfId="29067" xr:uid="{A088DA6E-DD37-4534-87B4-A40224228584}"/>
    <cellStyle name="Millares [0] 9 5 5" xfId="9221" xr:uid="{D1E55CC8-AE95-49AD-B871-48A3DC83260C}"/>
    <cellStyle name="Millares [0] 9 5 5 2" xfId="30724" xr:uid="{6A90493F-4729-418E-A63B-F18A2528213F}"/>
    <cellStyle name="Millares [0] 9 5 6" xfId="15856" xr:uid="{1A27F7E5-0553-498B-AE5D-1B0A041E6A0C}"/>
    <cellStyle name="Millares [0] 9 5 6 2" xfId="37359" xr:uid="{A4DC84A2-FE6E-4298-9751-7E31F8EE8528}"/>
    <cellStyle name="Millares [0] 9 5 7" xfId="22461" xr:uid="{08206C5E-DF2D-42A2-8B11-DCB6D1A212AD}"/>
    <cellStyle name="Millares [0] 9 5 8" xfId="43964" xr:uid="{1D188EA4-6638-4B4F-9EE6-BE3DFC3A926F}"/>
    <cellStyle name="Millares [0] 9 6" xfId="1216" xr:uid="{998CE3C5-CCE6-418B-9385-C7385D69B8D5}"/>
    <cellStyle name="Millares [0] 9 6 2" xfId="4045" xr:uid="{F81F84D2-B215-4D99-A831-B0E6AAE085C4}"/>
    <cellStyle name="Millares [0] 9 6 2 2" xfId="12311" xr:uid="{48AB2094-640E-4B44-9C1F-AE82BD4B8D67}"/>
    <cellStyle name="Millares [0] 9 6 2 2 2" xfId="33814" xr:uid="{DAD157B4-9F7D-4CD9-81FA-511963A9E77A}"/>
    <cellStyle name="Millares [0] 9 6 2 3" xfId="18946" xr:uid="{9AC6892D-6E42-4AAF-BC26-6E38D1C3DDA4}"/>
    <cellStyle name="Millares [0] 9 6 2 3 2" xfId="40449" xr:uid="{014A3B66-FB95-40BA-8F55-212FC4E17439}"/>
    <cellStyle name="Millares [0] 9 6 2 4" xfId="25551" xr:uid="{226E7264-B3D0-4833-ABFD-B54710699E67}"/>
    <cellStyle name="Millares [0] 9 6 2 5" xfId="47054" xr:uid="{DE69DB43-2D92-4A5B-A002-A10AA8984C8F}"/>
    <cellStyle name="Millares [0] 9 6 3" xfId="6184" xr:uid="{64BE92B6-AC39-4B51-9E9D-C0F206026318}"/>
    <cellStyle name="Millares [0] 9 6 3 2" xfId="14450" xr:uid="{E652CA1E-9BC4-4365-86DD-C3344808F7A3}"/>
    <cellStyle name="Millares [0] 9 6 3 2 2" xfId="35953" xr:uid="{D04C77E6-FBEE-4081-987F-A779494CB16B}"/>
    <cellStyle name="Millares [0] 9 6 3 3" xfId="21085" xr:uid="{901013D9-B8CA-46DF-A859-D30D144E0ED0}"/>
    <cellStyle name="Millares [0] 9 6 3 3 2" xfId="42588" xr:uid="{C997D080-C532-4A3D-B29F-98B99DD3A7B5}"/>
    <cellStyle name="Millares [0] 9 6 3 4" xfId="27690" xr:uid="{64CDB158-8C78-4FDA-9723-E5C8BE08B836}"/>
    <cellStyle name="Millares [0] 9 6 3 5" xfId="49193" xr:uid="{AE6F0E71-BFD3-46C2-B644-3E3633768316}"/>
    <cellStyle name="Millares [0] 9 6 4" xfId="7825" xr:uid="{FC234212-3689-4D0C-88D7-1DFE72857166}"/>
    <cellStyle name="Millares [0] 9 6 4 2" xfId="29328" xr:uid="{502424F2-8BEF-4AC5-B3B3-4654BC648C50}"/>
    <cellStyle name="Millares [0] 9 6 5" xfId="9482" xr:uid="{AF6EB265-D2F2-4CE8-AE92-100A9B5227BE}"/>
    <cellStyle name="Millares [0] 9 6 5 2" xfId="30985" xr:uid="{E4B4DA38-8A3A-4557-80BB-3B8F74AB3036}"/>
    <cellStyle name="Millares [0] 9 6 6" xfId="16117" xr:uid="{0C3A5E97-2897-4B56-B9B4-34916F6A971E}"/>
    <cellStyle name="Millares [0] 9 6 6 2" xfId="37620" xr:uid="{F94B09D9-1E95-43F0-9B22-D523BFBFB78E}"/>
    <cellStyle name="Millares [0] 9 6 7" xfId="22722" xr:uid="{C6877EEB-C313-4669-B7CC-D9CCC2AD9A4F}"/>
    <cellStyle name="Millares [0] 9 6 8" xfId="44225" xr:uid="{2A0609B5-C400-4494-8458-20D550EBFAD9}"/>
    <cellStyle name="Millares [0] 9 7" xfId="1904" xr:uid="{C7FE040B-7FD4-4B25-8450-CCA49BD65201}"/>
    <cellStyle name="Millares [0] 9 7 2" xfId="10170" xr:uid="{EDF4A1FC-010F-470C-A33C-3103D354D796}"/>
    <cellStyle name="Millares [0] 9 7 2 2" xfId="31673" xr:uid="{5A52E0A8-E2D4-4B19-B564-8F0E8D7640EA}"/>
    <cellStyle name="Millares [0] 9 7 3" xfId="16805" xr:uid="{25ABDBCB-A983-4F46-B439-47A4D581A88E}"/>
    <cellStyle name="Millares [0] 9 7 3 2" xfId="38308" xr:uid="{1E552168-9533-4D11-9F0A-7627B815940A}"/>
    <cellStyle name="Millares [0] 9 7 4" xfId="23410" xr:uid="{F47BB1CD-180E-4F75-A231-DB91A25740E1}"/>
    <cellStyle name="Millares [0] 9 7 5" xfId="44913" xr:uid="{E60356B5-6170-4BD7-928B-A4926543BEA0}"/>
    <cellStyle name="Millares [0] 9 8" xfId="2589" xr:uid="{7B06E5AA-A98B-410E-874D-2BCA8BAD813E}"/>
    <cellStyle name="Millares [0] 9 8 2" xfId="10855" xr:uid="{0B8A0CCF-1F4C-4192-B1FF-FDAC43F387AE}"/>
    <cellStyle name="Millares [0] 9 8 2 2" xfId="32358" xr:uid="{7213D3FC-F69A-4A44-9C07-4E21F0C0FC59}"/>
    <cellStyle name="Millares [0] 9 8 3" xfId="17490" xr:uid="{7E871ABB-3418-47F6-9E65-82F309CBBB82}"/>
    <cellStyle name="Millares [0] 9 8 3 2" xfId="38993" xr:uid="{7CC70A2D-6365-40CB-A0E2-6E9E3728D5E9}"/>
    <cellStyle name="Millares [0] 9 8 4" xfId="24095" xr:uid="{D5AC19E6-F8C3-4FA0-B50B-1D890128FDFF}"/>
    <cellStyle name="Millares [0] 9 8 5" xfId="45598" xr:uid="{D918044C-607E-4006-A7A9-C597E5809CD6}"/>
    <cellStyle name="Millares [0] 9 9" xfId="3100" xr:uid="{CBB5E60C-59F1-4534-B6EF-7EDD281357EB}"/>
    <cellStyle name="Millares [0] 9 9 2" xfId="11366" xr:uid="{E9F9A5FC-D54D-4326-A89E-15BB0BF2900A}"/>
    <cellStyle name="Millares [0] 9 9 2 2" xfId="32869" xr:uid="{1D26F9DE-D86C-46E7-B7C2-A0719860AB5B}"/>
    <cellStyle name="Millares [0] 9 9 3" xfId="18001" xr:uid="{28CB40FD-ECB6-4B17-A3C0-6E5911DF7996}"/>
    <cellStyle name="Millares [0] 9 9 3 2" xfId="39504" xr:uid="{23339720-F3F3-41F2-8A04-D9A99EB63578}"/>
    <cellStyle name="Millares [0] 9 9 4" xfId="24606" xr:uid="{4F2E9E14-70C6-4A63-A981-1F0A80324509}"/>
    <cellStyle name="Millares [0] 9 9 5" xfId="46109" xr:uid="{C1C38C3A-E049-40CE-8673-4086513DA4ED}"/>
    <cellStyle name="Millares 10" xfId="112" xr:uid="{B9EE1D9B-E13E-4DFF-AA69-132888B2C4C3}"/>
    <cellStyle name="Millares 100" xfId="6790" xr:uid="{213BD617-3B54-42FA-BF46-0838C00739F8}"/>
    <cellStyle name="Millares 100 11" xfId="11" xr:uid="{00000000-0005-0000-0000-000005000000}"/>
    <cellStyle name="Millares 100 11 2" xfId="124" xr:uid="{2D043382-7A70-4151-B281-AF3B8648C801}"/>
    <cellStyle name="Millares 100 11 2 10" xfId="3027" xr:uid="{85A2AE1F-F17C-4E51-B1BB-1C4C39796A3E}"/>
    <cellStyle name="Millares 100 11 2 10 2" xfId="11293" xr:uid="{DFD67B49-38DF-420A-A796-B92AB2DF4410}"/>
    <cellStyle name="Millares 100 11 2 10 2 2" xfId="32796" xr:uid="{3F61461A-FFF0-4F77-8D98-B3989DAC5E51}"/>
    <cellStyle name="Millares 100 11 2 10 3" xfId="17928" xr:uid="{9A066BC9-2656-4C4C-BC5C-41991E3B9468}"/>
    <cellStyle name="Millares 100 11 2 10 3 2" xfId="39431" xr:uid="{FAC8D801-382E-4B8E-85F1-4329FA2B9030}"/>
    <cellStyle name="Millares 100 11 2 10 4" xfId="24533" xr:uid="{B9C7F7E2-5CFE-42D3-B110-283288386ACC}"/>
    <cellStyle name="Millares 100 11 2 10 5" xfId="46036" xr:uid="{4884D88C-F252-409D-9525-846625086B04}"/>
    <cellStyle name="Millares 100 11 2 11" xfId="4662" xr:uid="{31AA03F6-797D-4F78-AD0D-77D28773CB23}"/>
    <cellStyle name="Millares 100 11 2 11 2" xfId="12928" xr:uid="{830D796B-4DA9-4A46-869B-5E2E806E01A9}"/>
    <cellStyle name="Millares 100 11 2 11 2 2" xfId="34431" xr:uid="{BEC943D2-090E-4C4F-AAB7-948FB5404A38}"/>
    <cellStyle name="Millares 100 11 2 11 3" xfId="19563" xr:uid="{F3D7266F-6596-4E43-A4C0-E0689A92609E}"/>
    <cellStyle name="Millares 100 11 2 11 3 2" xfId="41066" xr:uid="{4532CAD5-0E8F-4618-98CD-8DF1132370E0}"/>
    <cellStyle name="Millares 100 11 2 11 4" xfId="26168" xr:uid="{AB7FCCD4-7BEC-4ADD-9323-43A075C4915B}"/>
    <cellStyle name="Millares 100 11 2 11 5" xfId="47671" xr:uid="{B86A9F15-77FF-4149-8144-0CCD6351C5F3}"/>
    <cellStyle name="Millares 100 11 2 12" xfId="5165" xr:uid="{5F57F300-C428-48D0-B956-179D2A8F00B2}"/>
    <cellStyle name="Millares 100 11 2 12 2" xfId="13431" xr:uid="{AAA0769D-7E20-4815-AC8B-751586355F21}"/>
    <cellStyle name="Millares 100 11 2 12 2 2" xfId="34934" xr:uid="{74C90671-09FB-4F52-BE0F-5A71BCA7DC5D}"/>
    <cellStyle name="Millares 100 11 2 12 3" xfId="20066" xr:uid="{C91FCDA7-EF98-4671-B455-35E7935C9CEE}"/>
    <cellStyle name="Millares 100 11 2 12 3 2" xfId="41569" xr:uid="{03530382-DECA-459C-8E46-9FFDEF572C31}"/>
    <cellStyle name="Millares 100 11 2 12 4" xfId="26671" xr:uid="{00F7B61A-D0DD-4EB4-A3A9-0E35D3AE37CF}"/>
    <cellStyle name="Millares 100 11 2 12 5" xfId="48174" xr:uid="{DA297414-0F03-4B49-8C71-650A2808D420}"/>
    <cellStyle name="Millares 100 11 2 13" xfId="6806" xr:uid="{FD420D1D-03CF-4D82-80F8-0780DA577F01}"/>
    <cellStyle name="Millares 100 11 2 13 2" xfId="28309" xr:uid="{6337C6A7-BDD9-42B6-A944-CF8637659D20}"/>
    <cellStyle name="Millares 100 11 2 14" xfId="8460" xr:uid="{7EEE963C-BF95-4963-8B11-3EC31DF09173}"/>
    <cellStyle name="Millares 100 11 2 14 2" xfId="29963" xr:uid="{20A0EF1F-F10B-4FAB-87CD-B4A0055B919F}"/>
    <cellStyle name="Millares 100 11 2 15" xfId="15099" xr:uid="{C68CAD4E-29E1-4B65-9157-5649EB575B77}"/>
    <cellStyle name="Millares 100 11 2 15 2" xfId="36602" xr:uid="{99E4DD26-6BBB-4C3E-871C-C86E738E89CA}"/>
    <cellStyle name="Millares 100 11 2 16" xfId="21704" xr:uid="{584F38B1-91F4-49B8-AEFA-E211B83BB923}"/>
    <cellStyle name="Millares 100 11 2 17" xfId="43207" xr:uid="{B93F149B-46E8-46BE-9792-1C34F387C6B4}"/>
    <cellStyle name="Millares 100 11 2 2" xfId="162" xr:uid="{AF2359CE-9149-4900-8362-DA16CC1F227C}"/>
    <cellStyle name="Millares 100 11 2 2 10" xfId="4699" xr:uid="{77DA8894-BCBE-43EC-B4C8-3E782295DC2F}"/>
    <cellStyle name="Millares 100 11 2 2 10 2" xfId="12965" xr:uid="{D29E832C-7484-4703-B3D3-01C41E2350DD}"/>
    <cellStyle name="Millares 100 11 2 2 10 2 2" xfId="34468" xr:uid="{7332A642-067A-49EA-A5A9-2A6BD8A09BD0}"/>
    <cellStyle name="Millares 100 11 2 2 10 3" xfId="19600" xr:uid="{2E6F0049-95E8-43EF-990D-157879753394}"/>
    <cellStyle name="Millares 100 11 2 2 10 3 2" xfId="41103" xr:uid="{701ECE6E-5ED6-4520-BA4E-775CA3CA9462}"/>
    <cellStyle name="Millares 100 11 2 2 10 4" xfId="26205" xr:uid="{ECA6BB98-05A3-465F-9FC9-E8D420F6EAD3}"/>
    <cellStyle name="Millares 100 11 2 2 10 5" xfId="47708" xr:uid="{25D96BE3-C934-4459-AC6D-AF0C90E2E25D}"/>
    <cellStyle name="Millares 100 11 2 2 11" xfId="5202" xr:uid="{3B04F016-A870-41A0-901D-70A1E3AE3D08}"/>
    <cellStyle name="Millares 100 11 2 2 11 2" xfId="13468" xr:uid="{FD0C962E-B52B-4839-AE1D-BAC7D63C90C1}"/>
    <cellStyle name="Millares 100 11 2 2 11 2 2" xfId="34971" xr:uid="{2A49F9FA-688E-4D04-9528-45807A2FE198}"/>
    <cellStyle name="Millares 100 11 2 2 11 3" xfId="20103" xr:uid="{E8E3CE3A-4FD8-4FBD-8163-A2186AC3B023}"/>
    <cellStyle name="Millares 100 11 2 2 11 3 2" xfId="41606" xr:uid="{D4D9D4F7-AA80-41B7-A315-A86E84765589}"/>
    <cellStyle name="Millares 100 11 2 2 11 4" xfId="26708" xr:uid="{B0EB22B4-4311-45C9-B9C4-AC6A724347FE}"/>
    <cellStyle name="Millares 100 11 2 2 11 5" xfId="48211" xr:uid="{47AFEB7A-B975-436D-9075-8ABC739F69CB}"/>
    <cellStyle name="Millares 100 11 2 2 12" xfId="6843" xr:uid="{4F8CA5AF-7B4E-468F-AE3E-6F6B7121075E}"/>
    <cellStyle name="Millares 100 11 2 2 12 2" xfId="28346" xr:uid="{2F5D0F05-E224-4859-86ED-8C8F5D16830D}"/>
    <cellStyle name="Millares 100 11 2 2 13" xfId="8497" xr:uid="{5326B6F6-A412-4888-AEFC-43AADCD513E7}"/>
    <cellStyle name="Millares 100 11 2 2 13 2" xfId="30000" xr:uid="{C7302B8D-6FDA-42DC-9389-9DEF76C44B1D}"/>
    <cellStyle name="Millares 100 11 2 2 14" xfId="15136" xr:uid="{101E0A4F-23EC-409A-8ED8-22B08A04F7EC}"/>
    <cellStyle name="Millares 100 11 2 2 14 2" xfId="36639" xr:uid="{AC7E3A91-EA61-4F70-A659-858EB83C54AB}"/>
    <cellStyle name="Millares 100 11 2 2 15" xfId="21741" xr:uid="{0A7CC294-A151-4092-9863-DFB0202BE1A4}"/>
    <cellStyle name="Millares 100 11 2 2 16" xfId="43244" xr:uid="{FDBA8FCF-AEE5-49D0-B2FD-43472EED5C1C}"/>
    <cellStyle name="Millares 100 11 2 2 2" xfId="494" xr:uid="{60D5E2DF-3AF6-4188-9DE9-F7EC4F858C50}"/>
    <cellStyle name="Millares 100 11 2 2 2 10" xfId="7105" xr:uid="{A1274FFC-13A0-49D6-87D7-12FBFCF4C115}"/>
    <cellStyle name="Millares 100 11 2 2 2 10 2" xfId="28608" xr:uid="{A93EE096-22FF-470D-841A-1AE97F2E51FA}"/>
    <cellStyle name="Millares 100 11 2 2 2 11" xfId="8761" xr:uid="{66A3DDFE-F483-4760-952A-9B3F5854548B}"/>
    <cellStyle name="Millares 100 11 2 2 2 11 2" xfId="30264" xr:uid="{44550428-9FE7-4F87-89D0-F3CEA2C22C95}"/>
    <cellStyle name="Millares 100 11 2 2 2 12" xfId="15397" xr:uid="{CD923E11-6772-460D-BBBD-C6020497EB9A}"/>
    <cellStyle name="Millares 100 11 2 2 2 12 2" xfId="36900" xr:uid="{6DFFB4DA-A6C1-4B8D-95CB-274640B75471}"/>
    <cellStyle name="Millares 100 11 2 2 2 13" xfId="22002" xr:uid="{BE975DE2-26A6-4F3D-8E98-9AE5A0A6035F}"/>
    <cellStyle name="Millares 100 11 2 2 2 14" xfId="43505" xr:uid="{A203BEC8-9F5B-4FE3-BA0E-9287DAA842EB}"/>
    <cellStyle name="Millares 100 11 2 2 2 2" xfId="776" xr:uid="{DA6A50A8-592E-4784-BCB8-BCA09DF69813}"/>
    <cellStyle name="Millares 100 11 2 2 2 2 10" xfId="15677" xr:uid="{14C74A8C-3572-4AD7-930E-92C4EC2C8E53}"/>
    <cellStyle name="Millares 100 11 2 2 2 2 10 2" xfId="37180" xr:uid="{A6E30784-599D-4E2F-A8ED-46D4DC2E42E0}"/>
    <cellStyle name="Millares 100 11 2 2 2 2 11" xfId="22282" xr:uid="{1737126A-50A5-496D-AFE2-E23F2CB93811}"/>
    <cellStyle name="Millares 100 11 2 2 2 2 12" xfId="43785" xr:uid="{11E43668-A831-4DB4-84FD-C93D28A1C695}"/>
    <cellStyle name="Millares 100 11 2 2 2 2 2" xfId="1722" xr:uid="{5B28F433-29F0-4DF0-8421-7B21C8347752}"/>
    <cellStyle name="Millares 100 11 2 2 2 2 2 2" xfId="4551" xr:uid="{98BD2D9C-F465-44BB-AFFD-049BF9E405F2}"/>
    <cellStyle name="Millares 100 11 2 2 2 2 2 2 2" xfId="12817" xr:uid="{523FC2DC-A003-4569-BBF5-F3FFB0EFDB00}"/>
    <cellStyle name="Millares 100 11 2 2 2 2 2 2 2 2" xfId="34320" xr:uid="{D7F7C0B3-0CFC-41D3-B45A-56450FD6919F}"/>
    <cellStyle name="Millares 100 11 2 2 2 2 2 2 3" xfId="19452" xr:uid="{63DEA661-A5C5-4229-A96A-D9ABCDE6A07E}"/>
    <cellStyle name="Millares 100 11 2 2 2 2 2 2 3 2" xfId="40955" xr:uid="{B5E81751-DF1F-40FC-832A-7D43DAE005E7}"/>
    <cellStyle name="Millares 100 11 2 2 2 2 2 2 4" xfId="26057" xr:uid="{B34D5FF0-383E-44C2-8A41-0221FAE862D5}"/>
    <cellStyle name="Millares 100 11 2 2 2 2 2 2 5" xfId="47560" xr:uid="{ACABDBC9-353D-4E06-96D5-C228BD1CAA66}"/>
    <cellStyle name="Millares 100 11 2 2 2 2 2 3" xfId="6690" xr:uid="{26189670-7FFF-4C1C-8DD2-545225A89DC8}"/>
    <cellStyle name="Millares 100 11 2 2 2 2 2 3 2" xfId="14956" xr:uid="{715E8EE0-FBC5-4B49-8C51-9F772CCFFF27}"/>
    <cellStyle name="Millares 100 11 2 2 2 2 2 3 2 2" xfId="36459" xr:uid="{13B587F9-8EBD-47B6-BADD-6D2123D39869}"/>
    <cellStyle name="Millares 100 11 2 2 2 2 2 3 3" xfId="21591" xr:uid="{3DA0165C-FAB1-48CE-A36E-3886F7B2EF14}"/>
    <cellStyle name="Millares 100 11 2 2 2 2 2 3 3 2" xfId="43094" xr:uid="{713D5E84-F583-4D83-AFED-047626835CBA}"/>
    <cellStyle name="Millares 100 11 2 2 2 2 2 3 4" xfId="28196" xr:uid="{A99FA788-7244-47C7-8F07-7E27B9841C36}"/>
    <cellStyle name="Millares 100 11 2 2 2 2 2 3 5" xfId="49699" xr:uid="{024421D8-A1BB-4E9F-BF8D-05480DB8D379}"/>
    <cellStyle name="Millares 100 11 2 2 2 2 2 4" xfId="8331" xr:uid="{DEFF48AB-ED50-4E71-ABBA-2638CF5EACF7}"/>
    <cellStyle name="Millares 100 11 2 2 2 2 2 4 2" xfId="29834" xr:uid="{0922E355-24E1-462C-B861-9FFAC36FD1A6}"/>
    <cellStyle name="Millares 100 11 2 2 2 2 2 5" xfId="9988" xr:uid="{F4DAE39A-F507-43F7-BF27-65A74A083645}"/>
    <cellStyle name="Millares 100 11 2 2 2 2 2 5 2" xfId="31491" xr:uid="{BA0769E5-E628-4997-9B62-073BE86B2638}"/>
    <cellStyle name="Millares 100 11 2 2 2 2 2 6" xfId="16623" xr:uid="{59BB0737-C267-42CE-A48F-D630C446D6FB}"/>
    <cellStyle name="Millares 100 11 2 2 2 2 2 6 2" xfId="38126" xr:uid="{1A8FA87D-80C0-4308-ACBC-026379EB1332}"/>
    <cellStyle name="Millares 100 11 2 2 2 2 2 7" xfId="23228" xr:uid="{1FF4740E-BD98-4538-B0A2-D3B4C5F94756}"/>
    <cellStyle name="Millares 100 11 2 2 2 2 2 8" xfId="44731" xr:uid="{A16B0557-733A-4D02-87D8-C5C08B558886}"/>
    <cellStyle name="Millares 100 11 2 2 2 2 3" xfId="2409" xr:uid="{DEE1E624-0EB3-4F0C-802C-615CCD888952}"/>
    <cellStyle name="Millares 100 11 2 2 2 2 3 2" xfId="10675" xr:uid="{36BFFBF3-BCAA-4ADB-98BF-15A16DF8ADA5}"/>
    <cellStyle name="Millares 100 11 2 2 2 2 3 2 2" xfId="32178" xr:uid="{E21098DF-9DBC-4F3B-BAE8-CD29A4E5AEDC}"/>
    <cellStyle name="Millares 100 11 2 2 2 2 3 3" xfId="17310" xr:uid="{924FF990-0103-4995-86EC-1BB8FB26E1CF}"/>
    <cellStyle name="Millares 100 11 2 2 2 2 3 3 2" xfId="38813" xr:uid="{3A2D581F-0167-474E-887F-BAD125CD13A1}"/>
    <cellStyle name="Millares 100 11 2 2 2 2 3 4" xfId="23915" xr:uid="{505F57A0-FE66-4B55-8E8B-35E04FE1ADD0}"/>
    <cellStyle name="Millares 100 11 2 2 2 2 3 5" xfId="45418" xr:uid="{8C6A4FA6-E69D-463E-9566-22356C626E2F}"/>
    <cellStyle name="Millares 100 11 2 2 2 2 4" xfId="2926" xr:uid="{2349E7A2-39B4-41E6-AD07-2D3F905C5A61}"/>
    <cellStyle name="Millares 100 11 2 2 2 2 4 2" xfId="11192" xr:uid="{6F63FF35-A451-4D14-A198-E0A2B8958013}"/>
    <cellStyle name="Millares 100 11 2 2 2 2 4 2 2" xfId="32695" xr:uid="{1E576FE5-3226-49D6-9E98-3CAABA89F384}"/>
    <cellStyle name="Millares 100 11 2 2 2 2 4 3" xfId="17827" xr:uid="{DA3ABB1B-2FB9-4C0B-9504-932022510486}"/>
    <cellStyle name="Millares 100 11 2 2 2 2 4 3 2" xfId="39330" xr:uid="{F16426A7-8F2B-4F3A-A81E-85BE4EB2274B}"/>
    <cellStyle name="Millares 100 11 2 2 2 2 4 4" xfId="24432" xr:uid="{AE1AC520-A09D-495B-9EC2-F9B9E39808F4}"/>
    <cellStyle name="Millares 100 11 2 2 2 2 4 5" xfId="45935" xr:uid="{F94E7DCC-296C-4234-89D2-8446D4065664}"/>
    <cellStyle name="Millares 100 11 2 2 2 2 5" xfId="3605" xr:uid="{F283915C-351D-4D2D-8A9C-8A1D6A939E39}"/>
    <cellStyle name="Millares 100 11 2 2 2 2 5 2" xfId="11871" xr:uid="{5E7C3583-AADB-42DA-BD16-F8EE08F83915}"/>
    <cellStyle name="Millares 100 11 2 2 2 2 5 2 2" xfId="33374" xr:uid="{5609AC55-D203-4A26-A303-8354D74E6224}"/>
    <cellStyle name="Millares 100 11 2 2 2 2 5 3" xfId="18506" xr:uid="{12A669E4-2067-4EA2-8F06-3A683FFA1440}"/>
    <cellStyle name="Millares 100 11 2 2 2 2 5 3 2" xfId="40009" xr:uid="{D899FF8D-F9B7-420F-BD67-0E8EAE2881ED}"/>
    <cellStyle name="Millares 100 11 2 2 2 2 5 4" xfId="25111" xr:uid="{204D192E-390C-4F47-93B1-A2FA56B2A1FD}"/>
    <cellStyle name="Millares 100 11 2 2 2 2 5 5" xfId="46614" xr:uid="{7E6D53C4-570D-4E00-AA16-2B05FBE043F6}"/>
    <cellStyle name="Millares 100 11 2 2 2 2 6" xfId="5070" xr:uid="{636E7E4D-528C-4688-B90E-08B8F5F350AF}"/>
    <cellStyle name="Millares 100 11 2 2 2 2 6 2" xfId="13336" xr:uid="{9E81AE4F-A8F0-43D8-BFEC-CDD407AC4F7C}"/>
    <cellStyle name="Millares 100 11 2 2 2 2 6 2 2" xfId="34839" xr:uid="{4E81CB29-D927-46E8-90C6-61D4FA88061A}"/>
    <cellStyle name="Millares 100 11 2 2 2 2 6 3" xfId="19971" xr:uid="{08329738-0466-402B-B363-A0FEC6AC1D90}"/>
    <cellStyle name="Millares 100 11 2 2 2 2 6 3 2" xfId="41474" xr:uid="{8857EED1-CA0A-4A8E-B58B-C08F5AA6F83C}"/>
    <cellStyle name="Millares 100 11 2 2 2 2 6 4" xfId="26576" xr:uid="{DBE5747A-8E13-4AD4-9805-00EC8135D27E}"/>
    <cellStyle name="Millares 100 11 2 2 2 2 6 5" xfId="48079" xr:uid="{9717F854-37F6-4B50-A34D-98472DDCADA1}"/>
    <cellStyle name="Millares 100 11 2 2 2 2 7" xfId="5744" xr:uid="{A44BBEB6-C21A-4D9F-8CB5-364F62289E21}"/>
    <cellStyle name="Millares 100 11 2 2 2 2 7 2" xfId="14010" xr:uid="{156B045D-4C4D-428E-B020-1E5A1B820D53}"/>
    <cellStyle name="Millares 100 11 2 2 2 2 7 2 2" xfId="35513" xr:uid="{A8840D9D-EFA4-43F9-ADAD-D8877326E31D}"/>
    <cellStyle name="Millares 100 11 2 2 2 2 7 3" xfId="20645" xr:uid="{BAC418D9-8742-47B2-8AE8-A893474C6698}"/>
    <cellStyle name="Millares 100 11 2 2 2 2 7 3 2" xfId="42148" xr:uid="{5B6AF0EB-4602-4396-B2E0-8F5408429020}"/>
    <cellStyle name="Millares 100 11 2 2 2 2 7 4" xfId="27250" xr:uid="{03B58DC0-192A-4964-9888-8F71B1A7ADE3}"/>
    <cellStyle name="Millares 100 11 2 2 2 2 7 5" xfId="48753" xr:uid="{7B3EC92B-A212-4573-B550-7872EDE1ACFD}"/>
    <cellStyle name="Millares 100 11 2 2 2 2 8" xfId="7385" xr:uid="{A2541684-8C95-4A17-BB5D-BFE23D78CCDD}"/>
    <cellStyle name="Millares 100 11 2 2 2 2 8 2" xfId="28888" xr:uid="{6A6A7BDD-1EB6-43F9-AA9F-7B065E4FD382}"/>
    <cellStyle name="Millares 100 11 2 2 2 2 9" xfId="9042" xr:uid="{F14DB317-D46B-4C07-8A32-C8D9BB8936E2}"/>
    <cellStyle name="Millares 100 11 2 2 2 2 9 2" xfId="30545" xr:uid="{8E22C87F-E28B-4CDF-AB00-5500BA877980}"/>
    <cellStyle name="Millares 100 11 2 2 2 3" xfId="1046" xr:uid="{B7763956-3086-4A29-BA4F-C5B1807953AA}"/>
    <cellStyle name="Millares 100 11 2 2 2 3 2" xfId="3875" xr:uid="{122C5AE6-2DCF-4CBE-A68F-581D405E3442}"/>
    <cellStyle name="Millares 100 11 2 2 2 3 2 2" xfId="12141" xr:uid="{A03B750C-0549-42AF-8B87-A9026A4CB584}"/>
    <cellStyle name="Millares 100 11 2 2 2 3 2 2 2" xfId="33644" xr:uid="{A194E98E-4A02-4274-829F-2975DAB4F991}"/>
    <cellStyle name="Millares 100 11 2 2 2 3 2 3" xfId="18776" xr:uid="{20595214-F31A-4F46-9BD4-C6DD53582C99}"/>
    <cellStyle name="Millares 100 11 2 2 2 3 2 3 2" xfId="40279" xr:uid="{228B9AA2-80E5-4A4F-A65F-3ECE45C46093}"/>
    <cellStyle name="Millares 100 11 2 2 2 3 2 4" xfId="25381" xr:uid="{BF69F9C8-1EE4-4944-8059-3D2997CF4335}"/>
    <cellStyle name="Millares 100 11 2 2 2 3 2 5" xfId="46884" xr:uid="{80B879F4-406C-4EAB-A6B0-0C2E83F2DD0C}"/>
    <cellStyle name="Millares 100 11 2 2 2 3 3" xfId="6014" xr:uid="{9D6E37DF-5A56-475D-A115-5E4012E56A62}"/>
    <cellStyle name="Millares 100 11 2 2 2 3 3 2" xfId="14280" xr:uid="{F86BCC39-AC24-4ED2-BF98-F3EBEFAE5C04}"/>
    <cellStyle name="Millares 100 11 2 2 2 3 3 2 2" xfId="35783" xr:uid="{237F2803-46F7-40ED-927B-A8C9A96DC1D4}"/>
    <cellStyle name="Millares 100 11 2 2 2 3 3 3" xfId="20915" xr:uid="{3DCB1128-3664-4936-B7EF-E7D803490EAC}"/>
    <cellStyle name="Millares 100 11 2 2 2 3 3 3 2" xfId="42418" xr:uid="{007BBBF3-A78C-43BD-9BB4-A7253E3B66CB}"/>
    <cellStyle name="Millares 100 11 2 2 2 3 3 4" xfId="27520" xr:uid="{2532585B-5996-468F-85E4-45CA8C72F5E7}"/>
    <cellStyle name="Millares 100 11 2 2 2 3 3 5" xfId="49023" xr:uid="{61247A7C-7A05-4CC6-901B-89D8F58527BF}"/>
    <cellStyle name="Millares 100 11 2 2 2 3 4" xfId="7655" xr:uid="{9F13CFA2-A630-4C7B-92B6-63BC574A6673}"/>
    <cellStyle name="Millares 100 11 2 2 2 3 4 2" xfId="29158" xr:uid="{99B8709C-58D8-41AD-B271-721402DFAE04}"/>
    <cellStyle name="Millares 100 11 2 2 2 3 5" xfId="9312" xr:uid="{257EDF92-B2A6-4693-B5A5-5061B9E6234B}"/>
    <cellStyle name="Millares 100 11 2 2 2 3 5 2" xfId="30815" xr:uid="{62EFFE35-2B06-482F-A634-7DBF50EF4BF4}"/>
    <cellStyle name="Millares 100 11 2 2 2 3 6" xfId="15947" xr:uid="{B2B5A483-CC24-4749-95B4-6999A3851655}"/>
    <cellStyle name="Millares 100 11 2 2 2 3 6 2" xfId="37450" xr:uid="{B1AD13DA-5FFF-4B6A-BB04-1683B795AEB3}"/>
    <cellStyle name="Millares 100 11 2 2 2 3 7" xfId="22552" xr:uid="{6FAB2D01-A0CD-4818-B1DE-322657D99CB3}"/>
    <cellStyle name="Millares 100 11 2 2 2 3 8" xfId="44055" xr:uid="{FB9BDFEC-72F6-438B-BE24-DFE9D62C428F}"/>
    <cellStyle name="Millares 100 11 2 2 2 4" xfId="1442" xr:uid="{0462A68C-F124-4EAE-A616-63087FB76763}"/>
    <cellStyle name="Millares 100 11 2 2 2 4 2" xfId="4271" xr:uid="{5F152549-917D-4085-B911-6504B1439716}"/>
    <cellStyle name="Millares 100 11 2 2 2 4 2 2" xfId="12537" xr:uid="{E7B6E392-2E93-449C-B14F-24A29D740401}"/>
    <cellStyle name="Millares 100 11 2 2 2 4 2 2 2" xfId="34040" xr:uid="{53AC6C1F-A98D-457A-A2C2-CC14775CD411}"/>
    <cellStyle name="Millares 100 11 2 2 2 4 2 3" xfId="19172" xr:uid="{403AFD94-CAA1-43AA-BF5B-2821BDB102BE}"/>
    <cellStyle name="Millares 100 11 2 2 2 4 2 3 2" xfId="40675" xr:uid="{57735CEA-6279-43C7-A883-194AB1071F68}"/>
    <cellStyle name="Millares 100 11 2 2 2 4 2 4" xfId="25777" xr:uid="{E0DFD2E5-5638-4C80-B4FD-A10262FE5A3B}"/>
    <cellStyle name="Millares 100 11 2 2 2 4 2 5" xfId="47280" xr:uid="{B3FA159A-6CF7-46C6-97C3-B7B1E8111EF5}"/>
    <cellStyle name="Millares 100 11 2 2 2 4 3" xfId="6410" xr:uid="{03120714-26A3-438B-B02C-7230270D559F}"/>
    <cellStyle name="Millares 100 11 2 2 2 4 3 2" xfId="14676" xr:uid="{75C1718F-39DA-4291-A9D4-E75D1ED56232}"/>
    <cellStyle name="Millares 100 11 2 2 2 4 3 2 2" xfId="36179" xr:uid="{334A93C7-F941-4385-BFB7-80D6DDF85070}"/>
    <cellStyle name="Millares 100 11 2 2 2 4 3 3" xfId="21311" xr:uid="{70214C51-CFA2-49D4-BE1A-A0EC605674BC}"/>
    <cellStyle name="Millares 100 11 2 2 2 4 3 3 2" xfId="42814" xr:uid="{0F25179B-D390-4030-A3B9-2DECF8F39B14}"/>
    <cellStyle name="Millares 100 11 2 2 2 4 3 4" xfId="27916" xr:uid="{7E637A0F-7B4B-4FA8-8B0F-0C7CE00B2DC6}"/>
    <cellStyle name="Millares 100 11 2 2 2 4 3 5" xfId="49419" xr:uid="{C6F94BB4-981A-4785-9409-3D76312D9D9D}"/>
    <cellStyle name="Millares 100 11 2 2 2 4 4" xfId="8051" xr:uid="{83E2DF21-F8BD-430F-84A6-F456378E566F}"/>
    <cellStyle name="Millares 100 11 2 2 2 4 4 2" xfId="29554" xr:uid="{882FA263-F76B-4F1E-978A-0D9973BFC3FC}"/>
    <cellStyle name="Millares 100 11 2 2 2 4 5" xfId="9708" xr:uid="{BD664DE4-F9B9-4F2F-8476-61CC09457EE9}"/>
    <cellStyle name="Millares 100 11 2 2 2 4 5 2" xfId="31211" xr:uid="{35AEF972-45D3-4ABA-BAC7-6A3E9F3475C6}"/>
    <cellStyle name="Millares 100 11 2 2 2 4 6" xfId="16343" xr:uid="{CD351024-133B-4B5C-9B74-F01920DD8A06}"/>
    <cellStyle name="Millares 100 11 2 2 2 4 6 2" xfId="37846" xr:uid="{1125FCC0-181A-403C-97AC-F0D18069F4E0}"/>
    <cellStyle name="Millares 100 11 2 2 2 4 7" xfId="22948" xr:uid="{F559512B-F9E4-48D3-89B6-95346399F2D0}"/>
    <cellStyle name="Millares 100 11 2 2 2 4 8" xfId="44451" xr:uid="{EA3707B1-5BE7-4E2D-B5D1-67CCE1BCF311}"/>
    <cellStyle name="Millares 100 11 2 2 2 5" xfId="2129" xr:uid="{DDE05EE6-0E03-4763-A317-90359D95AE5B}"/>
    <cellStyle name="Millares 100 11 2 2 2 5 2" xfId="10395" xr:uid="{1E355832-720C-41AF-B652-83707BF03E71}"/>
    <cellStyle name="Millares 100 11 2 2 2 5 2 2" xfId="31898" xr:uid="{CCB03054-F460-48EF-952C-52D96FD43E26}"/>
    <cellStyle name="Millares 100 11 2 2 2 5 3" xfId="17030" xr:uid="{7AD488FD-23A2-426A-A8A6-A3A255C6DA47}"/>
    <cellStyle name="Millares 100 11 2 2 2 5 3 2" xfId="38533" xr:uid="{DFC704C7-8BDA-40A8-95F2-CACAE503DDBC}"/>
    <cellStyle name="Millares 100 11 2 2 2 5 4" xfId="23635" xr:uid="{BCC642FA-70D6-4E4B-AB3B-63C08E8A1ED9}"/>
    <cellStyle name="Millares 100 11 2 2 2 5 5" xfId="45138" xr:uid="{02615E32-81CC-4023-8039-732967FD51F3}"/>
    <cellStyle name="Millares 100 11 2 2 2 6" xfId="2677" xr:uid="{4467555A-A2BC-4AF8-ABFA-0A63926C7130}"/>
    <cellStyle name="Millares 100 11 2 2 2 6 2" xfId="10943" xr:uid="{5E783C43-B55E-4B38-A96E-CE985EE516BE}"/>
    <cellStyle name="Millares 100 11 2 2 2 6 2 2" xfId="32446" xr:uid="{45A20E78-6BD5-4411-A4D8-ACED75CD8095}"/>
    <cellStyle name="Millares 100 11 2 2 2 6 3" xfId="17578" xr:uid="{F3AF7090-7D73-4E1A-A5C8-99CB79536CBA}"/>
    <cellStyle name="Millares 100 11 2 2 2 6 3 2" xfId="39081" xr:uid="{C57059D5-69DA-4593-8854-87957BFFC7E5}"/>
    <cellStyle name="Millares 100 11 2 2 2 6 4" xfId="24183" xr:uid="{354655AF-67E4-4357-84CA-C9C393BDA040}"/>
    <cellStyle name="Millares 100 11 2 2 2 6 5" xfId="45686" xr:uid="{6EBCCDEE-5F6A-4037-8A0E-B8D8C2ABF81A}"/>
    <cellStyle name="Millares 100 11 2 2 2 7" xfId="3325" xr:uid="{02BCCB7E-ADF0-4B60-90E2-FA2C53D78AB7}"/>
    <cellStyle name="Millares 100 11 2 2 2 7 2" xfId="11591" xr:uid="{567894DC-6136-4B48-A567-4943B6588E11}"/>
    <cellStyle name="Millares 100 11 2 2 2 7 2 2" xfId="33094" xr:uid="{A05ED00A-BFD0-42ED-AF03-EB8C40360389}"/>
    <cellStyle name="Millares 100 11 2 2 2 7 3" xfId="18226" xr:uid="{81A2C565-1E3E-4917-A456-4EDECA6CC981}"/>
    <cellStyle name="Millares 100 11 2 2 2 7 3 2" xfId="39729" xr:uid="{B3256458-5F10-4859-A644-029EF123F72B}"/>
    <cellStyle name="Millares 100 11 2 2 2 7 4" xfId="24831" xr:uid="{51E87915-0CF6-4672-BE56-71DECB7D5BD8}"/>
    <cellStyle name="Millares 100 11 2 2 2 7 5" xfId="46334" xr:uid="{7AE0B81B-B8A2-474A-BBB4-C5ACEFC80DBE}"/>
    <cellStyle name="Millares 100 11 2 2 2 8" xfId="4821" xr:uid="{955F2D75-1BC7-4E79-B6DF-8B0F487E21AA}"/>
    <cellStyle name="Millares 100 11 2 2 2 8 2" xfId="13087" xr:uid="{B6E3D865-FA34-4AD0-8A6F-D6169CE25DC8}"/>
    <cellStyle name="Millares 100 11 2 2 2 8 2 2" xfId="34590" xr:uid="{150A1D56-0DA7-45EE-B0CC-E6EC1BAA6CB4}"/>
    <cellStyle name="Millares 100 11 2 2 2 8 3" xfId="19722" xr:uid="{DAE3433A-6256-4211-8895-F16A47779908}"/>
    <cellStyle name="Millares 100 11 2 2 2 8 3 2" xfId="41225" xr:uid="{B217FEF0-3786-4766-B1CB-D9DB00CAC84C}"/>
    <cellStyle name="Millares 100 11 2 2 2 8 4" xfId="26327" xr:uid="{4CFD3D69-127D-40E9-A7CD-4F389EFBEF64}"/>
    <cellStyle name="Millares 100 11 2 2 2 8 5" xfId="47830" xr:uid="{C412F6F5-DE50-4CCC-BE1C-C6112A3DEBAB}"/>
    <cellStyle name="Millares 100 11 2 2 2 9" xfId="5464" xr:uid="{B3C99509-1C80-4061-A547-F8940403E06C}"/>
    <cellStyle name="Millares 100 11 2 2 2 9 2" xfId="13730" xr:uid="{0AB55C4B-33B3-47BC-94FE-5467CBB51157}"/>
    <cellStyle name="Millares 100 11 2 2 2 9 2 2" xfId="35233" xr:uid="{C70672AA-D2C3-497C-BEA1-818398457137}"/>
    <cellStyle name="Millares 100 11 2 2 2 9 3" xfId="20365" xr:uid="{6CF44926-BE24-4696-AF44-C23F5AEE5AF0}"/>
    <cellStyle name="Millares 100 11 2 2 2 9 3 2" xfId="41868" xr:uid="{8F3248F6-009B-47CA-9811-FF3364FD3350}"/>
    <cellStyle name="Millares 100 11 2 2 2 9 4" xfId="26970" xr:uid="{6B3DFA19-04D6-43BC-823C-8E2434729774}"/>
    <cellStyle name="Millares 100 11 2 2 2 9 5" xfId="48473" xr:uid="{637616C6-78D4-48CA-83F3-0F0596142ADA}"/>
    <cellStyle name="Millares 100 11 2 2 3" xfId="367" xr:uid="{1309C7E5-212E-4186-8116-DD135984743A}"/>
    <cellStyle name="Millares 100 11 2 2 3 10" xfId="15270" xr:uid="{6E87F70C-6065-41C0-B806-F548E3DEE5E4}"/>
    <cellStyle name="Millares 100 11 2 2 3 10 2" xfId="36773" xr:uid="{CCD1EFE2-BC87-4724-8032-A8DE5ABF1877}"/>
    <cellStyle name="Millares 100 11 2 2 3 11" xfId="21875" xr:uid="{5BE6A84C-B06A-46E5-A946-357ED34387C3}"/>
    <cellStyle name="Millares 100 11 2 2 3 12" xfId="43378" xr:uid="{A355053A-55D8-45C2-B454-3FF801C89405}"/>
    <cellStyle name="Millares 100 11 2 2 3 2" xfId="1315" xr:uid="{F5BD4B03-041E-4828-966F-41CE4667260D}"/>
    <cellStyle name="Millares 100 11 2 2 3 2 2" xfId="4144" xr:uid="{C9D36C6D-5A09-4F3F-8F12-3220836DDADB}"/>
    <cellStyle name="Millares 100 11 2 2 3 2 2 2" xfId="12410" xr:uid="{41BE11D4-ECC7-439E-AA54-3BCCED84BF0A}"/>
    <cellStyle name="Millares 100 11 2 2 3 2 2 2 2" xfId="33913" xr:uid="{0D1DC00E-0DB3-4F88-B251-61B855C3B4EE}"/>
    <cellStyle name="Millares 100 11 2 2 3 2 2 3" xfId="19045" xr:uid="{1F542F0A-712E-42F5-8DB5-A54520C30DF8}"/>
    <cellStyle name="Millares 100 11 2 2 3 2 2 3 2" xfId="40548" xr:uid="{3AC3E469-5CEE-4AB3-BE00-87977A96C5DB}"/>
    <cellStyle name="Millares 100 11 2 2 3 2 2 4" xfId="25650" xr:uid="{4121EBA9-40B9-4C99-AA73-CD7A7241441C}"/>
    <cellStyle name="Millares 100 11 2 2 3 2 2 5" xfId="47153" xr:uid="{D800D8F4-6D02-49A9-A2BF-2B2EC68B6EF5}"/>
    <cellStyle name="Millares 100 11 2 2 3 2 3" xfId="6283" xr:uid="{367F4D6A-5120-447D-9877-07BB129CD56B}"/>
    <cellStyle name="Millares 100 11 2 2 3 2 3 2" xfId="14549" xr:uid="{89591AFC-6AB9-418F-9A35-BBD6C1E3205E}"/>
    <cellStyle name="Millares 100 11 2 2 3 2 3 2 2" xfId="36052" xr:uid="{C3B9E336-92A1-4107-A0C2-7483390281F5}"/>
    <cellStyle name="Millares 100 11 2 2 3 2 3 3" xfId="21184" xr:uid="{99893A34-4CA8-46F9-A371-55849B237FF4}"/>
    <cellStyle name="Millares 100 11 2 2 3 2 3 3 2" xfId="42687" xr:uid="{CA2E8595-5B92-4061-BB0B-8960C7FEF32D}"/>
    <cellStyle name="Millares 100 11 2 2 3 2 3 4" xfId="27789" xr:uid="{4ECD67AD-1EC4-448E-A8BA-7EC1B31A0E57}"/>
    <cellStyle name="Millares 100 11 2 2 3 2 3 5" xfId="49292" xr:uid="{732CF9C1-B4E1-4F5F-92C3-B2C394EBD7E0}"/>
    <cellStyle name="Millares 100 11 2 2 3 2 4" xfId="7924" xr:uid="{88D570D6-277B-4850-ADB7-FB3D0A8E33DC}"/>
    <cellStyle name="Millares 100 11 2 2 3 2 4 2" xfId="29427" xr:uid="{6EFBF06A-20C3-4083-8DD5-E2DBF78A1FC0}"/>
    <cellStyle name="Millares 100 11 2 2 3 2 5" xfId="9581" xr:uid="{94262EAB-1AFF-481A-91EA-D15E98B7817D}"/>
    <cellStyle name="Millares 100 11 2 2 3 2 5 2" xfId="31084" xr:uid="{E6B5FDE0-9895-439F-9CFE-F6329B4A74F5}"/>
    <cellStyle name="Millares 100 11 2 2 3 2 6" xfId="16216" xr:uid="{81421CB4-211B-4201-84FC-85A2C6414F9F}"/>
    <cellStyle name="Millares 100 11 2 2 3 2 6 2" xfId="37719" xr:uid="{E7860839-E950-47C5-85E8-77A93E905A1F}"/>
    <cellStyle name="Millares 100 11 2 2 3 2 7" xfId="22821" xr:uid="{FF1BE1DE-F9EC-453A-95D8-A1D8CCF20C9E}"/>
    <cellStyle name="Millares 100 11 2 2 3 2 8" xfId="44324" xr:uid="{DBD331DD-4F5A-4297-B7C7-B5552E2FCE99}"/>
    <cellStyle name="Millares 100 11 2 2 3 3" xfId="2002" xr:uid="{DA266F0A-6669-4CF0-9F3F-7D8F12B31C42}"/>
    <cellStyle name="Millares 100 11 2 2 3 3 2" xfId="10268" xr:uid="{794639DA-9521-4524-BD6D-9FF39C28814F}"/>
    <cellStyle name="Millares 100 11 2 2 3 3 2 2" xfId="31771" xr:uid="{345AC68F-21A6-4319-B95E-EEB2F8072990}"/>
    <cellStyle name="Millares 100 11 2 2 3 3 3" xfId="16903" xr:uid="{7E2C9C01-33C2-4DF8-B7AA-61190E2F385F}"/>
    <cellStyle name="Millares 100 11 2 2 3 3 3 2" xfId="38406" xr:uid="{D6308037-C81C-4A16-828A-9FDB2E1D54A9}"/>
    <cellStyle name="Millares 100 11 2 2 3 3 4" xfId="23508" xr:uid="{71331DBA-50EB-459C-AC25-9F9F75D199F2}"/>
    <cellStyle name="Millares 100 11 2 2 3 3 5" xfId="45011" xr:uid="{DCEBC3A4-60EE-4604-856D-CE9DA72AEBBF}"/>
    <cellStyle name="Millares 100 11 2 2 3 4" xfId="2801" xr:uid="{1A57AE4D-EC66-4461-AC25-C051E5309AE4}"/>
    <cellStyle name="Millares 100 11 2 2 3 4 2" xfId="11067" xr:uid="{BAE5F453-2088-4B93-BB9D-C28822148EB8}"/>
    <cellStyle name="Millares 100 11 2 2 3 4 2 2" xfId="32570" xr:uid="{38B270B9-110D-4F16-998D-6DE26F3ADBAB}"/>
    <cellStyle name="Millares 100 11 2 2 3 4 3" xfId="17702" xr:uid="{E24CF4A6-DC38-4712-949D-94D6450E3CDF}"/>
    <cellStyle name="Millares 100 11 2 2 3 4 3 2" xfId="39205" xr:uid="{076D9E29-5F7D-463F-B7C5-4A56D5B8856E}"/>
    <cellStyle name="Millares 100 11 2 2 3 4 4" xfId="24307" xr:uid="{B62BB617-6C04-4F0A-95C0-A9C16E6E00B0}"/>
    <cellStyle name="Millares 100 11 2 2 3 4 5" xfId="45810" xr:uid="{86A16A3F-CB48-4568-AA09-9AA3B3DB85B3}"/>
    <cellStyle name="Millares 100 11 2 2 3 5" xfId="3198" xr:uid="{47B9E5B9-112C-4A2F-8C80-B7E231CBDEE0}"/>
    <cellStyle name="Millares 100 11 2 2 3 5 2" xfId="11464" xr:uid="{F6CF8090-1C57-4E3E-9529-BD6BA3B580CB}"/>
    <cellStyle name="Millares 100 11 2 2 3 5 2 2" xfId="32967" xr:uid="{94D88439-DA0C-4A17-98C4-C05905EA235A}"/>
    <cellStyle name="Millares 100 11 2 2 3 5 3" xfId="18099" xr:uid="{C5D83B29-7873-42D8-8C55-ECE369300E02}"/>
    <cellStyle name="Millares 100 11 2 2 3 5 3 2" xfId="39602" xr:uid="{27EA03C0-C826-4FAF-A6D6-D744CEDFABF8}"/>
    <cellStyle name="Millares 100 11 2 2 3 5 4" xfId="24704" xr:uid="{07CDAB28-E41A-4023-8D44-1EDD8B1D0175}"/>
    <cellStyle name="Millares 100 11 2 2 3 5 5" xfId="46207" xr:uid="{529BDCC1-F05E-4452-9853-D3AA57BF2567}"/>
    <cellStyle name="Millares 100 11 2 2 3 6" xfId="4945" xr:uid="{5DA3CF54-38D7-4C1C-9E67-19C363A08124}"/>
    <cellStyle name="Millares 100 11 2 2 3 6 2" xfId="13211" xr:uid="{F0C52D48-5598-44D7-9916-AEC391E3221A}"/>
    <cellStyle name="Millares 100 11 2 2 3 6 2 2" xfId="34714" xr:uid="{6AA1D3D4-CF67-4638-B379-0AFB1DCABD09}"/>
    <cellStyle name="Millares 100 11 2 2 3 6 3" xfId="19846" xr:uid="{3FDAB4F8-72FA-4C24-A108-4B9CD7589466}"/>
    <cellStyle name="Millares 100 11 2 2 3 6 3 2" xfId="41349" xr:uid="{BEB1582C-9FEF-4264-B851-DC464102B418}"/>
    <cellStyle name="Millares 100 11 2 2 3 6 4" xfId="26451" xr:uid="{4F5BBC5F-B162-4410-B2F1-62FDA2A6EC81}"/>
    <cellStyle name="Millares 100 11 2 2 3 6 5" xfId="47954" xr:uid="{31EAFE11-687A-49F0-BD86-757125113B60}"/>
    <cellStyle name="Millares 100 11 2 2 3 7" xfId="5337" xr:uid="{2B602323-94B1-43CA-ADE1-C60D5F2D5686}"/>
    <cellStyle name="Millares 100 11 2 2 3 7 2" xfId="13603" xr:uid="{93D0A4A0-B6FF-413F-9B8F-B73F63C9C813}"/>
    <cellStyle name="Millares 100 11 2 2 3 7 2 2" xfId="35106" xr:uid="{7ED8F9AF-18B4-417D-99CC-8374F7B1EED6}"/>
    <cellStyle name="Millares 100 11 2 2 3 7 3" xfId="20238" xr:uid="{9F5EF176-F0DB-4C4E-8065-D4848FF24BC5}"/>
    <cellStyle name="Millares 100 11 2 2 3 7 3 2" xfId="41741" xr:uid="{3357A8A8-8217-4199-9848-6238ECC857C3}"/>
    <cellStyle name="Millares 100 11 2 2 3 7 4" xfId="26843" xr:uid="{F7B07F92-D951-4A80-B62D-B3857EFC6B34}"/>
    <cellStyle name="Millares 100 11 2 2 3 7 5" xfId="48346" xr:uid="{61703CFF-2059-4459-9F94-CDBBB4A5754C}"/>
    <cellStyle name="Millares 100 11 2 2 3 8" xfId="6978" xr:uid="{DB492E76-CF7A-4BE1-A286-ACF034EC5C4A}"/>
    <cellStyle name="Millares 100 11 2 2 3 8 2" xfId="28481" xr:uid="{56C30238-4376-4C1E-B10D-045209651442}"/>
    <cellStyle name="Millares 100 11 2 2 3 9" xfId="8634" xr:uid="{71B6D05A-5B45-42E8-B19C-6DA17D2C36CE}"/>
    <cellStyle name="Millares 100 11 2 2 3 9 2" xfId="30137" xr:uid="{D78B47A5-F09E-4602-9253-9CCE3EE68210}"/>
    <cellStyle name="Millares 100 11 2 2 4" xfId="651" xr:uid="{811E1A0C-5B70-4DCB-9130-780E3C650046}"/>
    <cellStyle name="Millares 100 11 2 2 4 10" xfId="43660" xr:uid="{6C6A6151-BCA7-4548-9BB0-673FB1678AF6}"/>
    <cellStyle name="Millares 100 11 2 2 4 2" xfId="1597" xr:uid="{9818FBD6-3835-4F0E-A7E9-28BDC42C89FC}"/>
    <cellStyle name="Millares 100 11 2 2 4 2 2" xfId="4426" xr:uid="{81640DBE-0B05-4222-9B94-20B4B2FA1FE5}"/>
    <cellStyle name="Millares 100 11 2 2 4 2 2 2" xfId="12692" xr:uid="{7FCF21A7-8F4E-42B5-B658-A96CAEDFE1A7}"/>
    <cellStyle name="Millares 100 11 2 2 4 2 2 2 2" xfId="34195" xr:uid="{1655E6DB-D2E1-49B6-B554-91DB2EFACAA7}"/>
    <cellStyle name="Millares 100 11 2 2 4 2 2 3" xfId="19327" xr:uid="{C594F602-37E3-4BE9-A6A6-4ED383E2F96F}"/>
    <cellStyle name="Millares 100 11 2 2 4 2 2 3 2" xfId="40830" xr:uid="{774AA260-4BBE-41E7-B29D-05E8EBB2BD28}"/>
    <cellStyle name="Millares 100 11 2 2 4 2 2 4" xfId="25932" xr:uid="{BADE7ACC-0E96-49FB-A6EB-03CC8661DBDC}"/>
    <cellStyle name="Millares 100 11 2 2 4 2 2 5" xfId="47435" xr:uid="{77A4725B-9A31-469F-B895-9BAEC6AA2B31}"/>
    <cellStyle name="Millares 100 11 2 2 4 2 3" xfId="6565" xr:uid="{9F9294E7-7144-4B0B-8BB8-8F09BFF2737C}"/>
    <cellStyle name="Millares 100 11 2 2 4 2 3 2" xfId="14831" xr:uid="{408123B9-8FA8-41BC-9A43-3F119A3C007C}"/>
    <cellStyle name="Millares 100 11 2 2 4 2 3 2 2" xfId="36334" xr:uid="{D43F6B72-D945-441E-B97C-3CA4100AA9EB}"/>
    <cellStyle name="Millares 100 11 2 2 4 2 3 3" xfId="21466" xr:uid="{0AA0B102-52A0-45A4-82ED-5B477602B343}"/>
    <cellStyle name="Millares 100 11 2 2 4 2 3 3 2" xfId="42969" xr:uid="{3D1B7B7D-0035-46A4-BBDA-F82AE95C97D5}"/>
    <cellStyle name="Millares 100 11 2 2 4 2 3 4" xfId="28071" xr:uid="{1BC505A1-6CF1-4747-8436-1C1647D605E4}"/>
    <cellStyle name="Millares 100 11 2 2 4 2 3 5" xfId="49574" xr:uid="{B8BA3BB2-5C28-4C63-9A97-269C91EF13BC}"/>
    <cellStyle name="Millares 100 11 2 2 4 2 4" xfId="8206" xr:uid="{42C5CC7E-552F-4D5A-8CFC-6D523CC6138B}"/>
    <cellStyle name="Millares 100 11 2 2 4 2 4 2" xfId="29709" xr:uid="{7145139E-B28B-4313-80F8-4D64AC712C61}"/>
    <cellStyle name="Millares 100 11 2 2 4 2 5" xfId="9863" xr:uid="{B583DB23-451C-4069-980F-FD15793C1906}"/>
    <cellStyle name="Millares 100 11 2 2 4 2 5 2" xfId="31366" xr:uid="{7084FB79-4FDA-4003-9F20-62DD0A91ABD0}"/>
    <cellStyle name="Millares 100 11 2 2 4 2 6" xfId="16498" xr:uid="{C7876A12-926E-4296-B6C9-2E052BF064BD}"/>
    <cellStyle name="Millares 100 11 2 2 4 2 6 2" xfId="38001" xr:uid="{924315BD-2E0C-4B51-A060-E9BBCA946E99}"/>
    <cellStyle name="Millares 100 11 2 2 4 2 7" xfId="23103" xr:uid="{03A36E73-3051-46B6-9983-33DCEF0AFC7E}"/>
    <cellStyle name="Millares 100 11 2 2 4 2 8" xfId="44606" xr:uid="{DCF525EE-74D2-4C71-B66D-7D822A4DB1B0}"/>
    <cellStyle name="Millares 100 11 2 2 4 3" xfId="2284" xr:uid="{FAB78A7E-7C3D-46C3-913D-770628A2C73E}"/>
    <cellStyle name="Millares 100 11 2 2 4 3 2" xfId="10550" xr:uid="{9735ECAF-0979-4D23-A14B-60C7B69F5B68}"/>
    <cellStyle name="Millares 100 11 2 2 4 3 2 2" xfId="32053" xr:uid="{BC2EE30A-ABD8-4791-BF19-74358AE26FDA}"/>
    <cellStyle name="Millares 100 11 2 2 4 3 3" xfId="17185" xr:uid="{DD667675-A250-4D9E-8079-555A04E5DA44}"/>
    <cellStyle name="Millares 100 11 2 2 4 3 3 2" xfId="38688" xr:uid="{449281C6-65F4-4AF9-AAC6-F5037948932F}"/>
    <cellStyle name="Millares 100 11 2 2 4 3 4" xfId="23790" xr:uid="{C45D3D8F-7803-4D90-BB4D-711B5BF35641}"/>
    <cellStyle name="Millares 100 11 2 2 4 3 5" xfId="45293" xr:uid="{04DDF888-4CA7-4DC1-BED1-5A3FBAADCA0C}"/>
    <cellStyle name="Millares 100 11 2 2 4 4" xfId="3480" xr:uid="{43724DDA-50FC-47CF-8466-ACDF57997AD7}"/>
    <cellStyle name="Millares 100 11 2 2 4 4 2" xfId="11746" xr:uid="{5AA7A3A1-5373-4EF2-B2BE-98D6066073A2}"/>
    <cellStyle name="Millares 100 11 2 2 4 4 2 2" xfId="33249" xr:uid="{BF37FE0B-5D33-4A66-B690-5BB51247DAFB}"/>
    <cellStyle name="Millares 100 11 2 2 4 4 3" xfId="18381" xr:uid="{2CF57C98-D941-431A-9346-C4F77B849F42}"/>
    <cellStyle name="Millares 100 11 2 2 4 4 3 2" xfId="39884" xr:uid="{0168AEEF-1B01-4CFC-BA58-2E7F4C037D92}"/>
    <cellStyle name="Millares 100 11 2 2 4 4 4" xfId="24986" xr:uid="{0FA6BC65-1C34-4FD8-8F7C-EB228575F460}"/>
    <cellStyle name="Millares 100 11 2 2 4 4 5" xfId="46489" xr:uid="{2113BAC1-01DF-43D8-9482-EC876527ED15}"/>
    <cellStyle name="Millares 100 11 2 2 4 5" xfId="5619" xr:uid="{AB1F0C48-EB24-442E-A3E9-C15C7564C037}"/>
    <cellStyle name="Millares 100 11 2 2 4 5 2" xfId="13885" xr:uid="{F4FC9B01-7484-45F9-AEE9-0CA8BE67511C}"/>
    <cellStyle name="Millares 100 11 2 2 4 5 2 2" xfId="35388" xr:uid="{02774955-F0F5-4BD9-9C8A-01E1FB8CEE17}"/>
    <cellStyle name="Millares 100 11 2 2 4 5 3" xfId="20520" xr:uid="{FC5BB649-B5B3-4C44-9705-E68D63F37487}"/>
    <cellStyle name="Millares 100 11 2 2 4 5 3 2" xfId="42023" xr:uid="{46A00C8C-1724-4B36-9D27-AE207B3316FB}"/>
    <cellStyle name="Millares 100 11 2 2 4 5 4" xfId="27125" xr:uid="{565CD6AD-6FBF-488A-BB2E-E1A320273ED5}"/>
    <cellStyle name="Millares 100 11 2 2 4 5 5" xfId="48628" xr:uid="{887A0B8D-4DD8-43EB-BCC0-1D94E670BB3F}"/>
    <cellStyle name="Millares 100 11 2 2 4 6" xfId="7260" xr:uid="{B30474E5-75F7-45D2-9F85-60AEB4BF3172}"/>
    <cellStyle name="Millares 100 11 2 2 4 6 2" xfId="28763" xr:uid="{FB947B8D-8872-4E45-9E3D-5BE56818DBA7}"/>
    <cellStyle name="Millares 100 11 2 2 4 7" xfId="8917" xr:uid="{29DE3843-C833-49DD-9C5A-009E9231E031}"/>
    <cellStyle name="Millares 100 11 2 2 4 7 2" xfId="30420" xr:uid="{027174C7-E25B-4D53-A437-E6AE0A0BF32B}"/>
    <cellStyle name="Millares 100 11 2 2 4 8" xfId="15552" xr:uid="{7AD96966-E80C-4D16-B633-FF522327A7FA}"/>
    <cellStyle name="Millares 100 11 2 2 4 8 2" xfId="37055" xr:uid="{BBFB247C-D79F-4FAA-8AB7-9ECE206A54B6}"/>
    <cellStyle name="Millares 100 11 2 2 4 9" xfId="22157" xr:uid="{BDAD3F73-B97E-4A07-BFC8-00A6DC1A3185}"/>
    <cellStyle name="Millares 100 11 2 2 5" xfId="919" xr:uid="{1B74B33D-B763-4C8C-9CE4-F1416227BE62}"/>
    <cellStyle name="Millares 100 11 2 2 5 2" xfId="3748" xr:uid="{E7D0F6E5-A725-4E56-BEDF-F7D2E61A6002}"/>
    <cellStyle name="Millares 100 11 2 2 5 2 2" xfId="12014" xr:uid="{7A3E2C48-EE3F-43FC-B646-B8423830BAA9}"/>
    <cellStyle name="Millares 100 11 2 2 5 2 2 2" xfId="33517" xr:uid="{EA53E738-0E26-40CE-9754-569AC6DB09AF}"/>
    <cellStyle name="Millares 100 11 2 2 5 2 3" xfId="18649" xr:uid="{30A7BFBF-0AB7-4423-8BF0-DF67CCB6C697}"/>
    <cellStyle name="Millares 100 11 2 2 5 2 3 2" xfId="40152" xr:uid="{23C7717B-29D1-4F9C-B195-0E1D13E00342}"/>
    <cellStyle name="Millares 100 11 2 2 5 2 4" xfId="25254" xr:uid="{823680EC-6127-48EE-B569-AF9301461222}"/>
    <cellStyle name="Millares 100 11 2 2 5 2 5" xfId="46757" xr:uid="{3651CB1A-5292-49D0-A009-B52640C0EF93}"/>
    <cellStyle name="Millares 100 11 2 2 5 3" xfId="5887" xr:uid="{2A5376EC-B30D-44C7-AEF3-5AA35648DB72}"/>
    <cellStyle name="Millares 100 11 2 2 5 3 2" xfId="14153" xr:uid="{9D41333B-AB0D-4EA7-A466-68B948E7F250}"/>
    <cellStyle name="Millares 100 11 2 2 5 3 2 2" xfId="35656" xr:uid="{A4BF878D-CC3D-410A-B8FA-819C9F1B20F3}"/>
    <cellStyle name="Millares 100 11 2 2 5 3 3" xfId="20788" xr:uid="{9B2C554E-96DE-45FA-832C-0A34B13E6145}"/>
    <cellStyle name="Millares 100 11 2 2 5 3 3 2" xfId="42291" xr:uid="{A61CC4AE-BFC1-47C4-93C7-B58BFE868A6F}"/>
    <cellStyle name="Millares 100 11 2 2 5 3 4" xfId="27393" xr:uid="{CD6E88D0-2BBF-42AD-A697-6F11EA096CB0}"/>
    <cellStyle name="Millares 100 11 2 2 5 3 5" xfId="48896" xr:uid="{2D7057CE-358A-4F9F-8E51-021C22147771}"/>
    <cellStyle name="Millares 100 11 2 2 5 4" xfId="7528" xr:uid="{CDB22193-E131-4C4B-A884-C18A3F6196B1}"/>
    <cellStyle name="Millares 100 11 2 2 5 4 2" xfId="29031" xr:uid="{9F2D014C-D302-4816-9B5C-F2CB7E8B08D4}"/>
    <cellStyle name="Millares 100 11 2 2 5 5" xfId="9185" xr:uid="{3BA3D73A-D082-4745-B71C-3FE4E8C0E4D2}"/>
    <cellStyle name="Millares 100 11 2 2 5 5 2" xfId="30688" xr:uid="{0EBEACE5-F4E1-4811-8FC5-0F85A24F66E8}"/>
    <cellStyle name="Millares 100 11 2 2 5 6" xfId="15820" xr:uid="{070260A2-F320-4F25-8A2D-6910F828F0A7}"/>
    <cellStyle name="Millares 100 11 2 2 5 6 2" xfId="37323" xr:uid="{46F70E74-8AF9-4267-A2DD-1CAE2CCD853D}"/>
    <cellStyle name="Millares 100 11 2 2 5 7" xfId="22425" xr:uid="{0397E5A9-9D2B-49D9-855D-80A4BD2A55A5}"/>
    <cellStyle name="Millares 100 11 2 2 5 8" xfId="43928" xr:uid="{F1B729ED-6599-48CB-873E-D1B3E8F8CE3A}"/>
    <cellStyle name="Millares 100 11 2 2 6" xfId="1180" xr:uid="{4F008AC2-98D0-4E08-AF19-422A46677DF1}"/>
    <cellStyle name="Millares 100 11 2 2 6 2" xfId="4009" xr:uid="{AF423F5F-6A7F-4943-8D2F-12A29BE710F1}"/>
    <cellStyle name="Millares 100 11 2 2 6 2 2" xfId="12275" xr:uid="{0A51C087-5FE9-40BF-BE99-9300516434BC}"/>
    <cellStyle name="Millares 100 11 2 2 6 2 2 2" xfId="33778" xr:uid="{F26FE7C2-CBAF-43FF-AE9C-74CF5DD35CDD}"/>
    <cellStyle name="Millares 100 11 2 2 6 2 3" xfId="18910" xr:uid="{EFC112CB-ACE1-467D-8095-0878E48B25FD}"/>
    <cellStyle name="Millares 100 11 2 2 6 2 3 2" xfId="40413" xr:uid="{AF0D41DD-2501-4479-A38A-6CFD7C00429B}"/>
    <cellStyle name="Millares 100 11 2 2 6 2 4" xfId="25515" xr:uid="{DD3998E8-BE58-46BF-A4ED-9083CDF518AD}"/>
    <cellStyle name="Millares 100 11 2 2 6 2 5" xfId="47018" xr:uid="{77859AE7-0647-45DF-A2C7-2DF6179E7D2C}"/>
    <cellStyle name="Millares 100 11 2 2 6 3" xfId="6148" xr:uid="{D420A9CF-A5BB-43FF-8B91-5F2A6159746D}"/>
    <cellStyle name="Millares 100 11 2 2 6 3 2" xfId="14414" xr:uid="{856C781A-314B-4764-A54A-D69006DB7A3C}"/>
    <cellStyle name="Millares 100 11 2 2 6 3 2 2" xfId="35917" xr:uid="{28B962A7-9453-4F2B-A45E-E2E4C414729A}"/>
    <cellStyle name="Millares 100 11 2 2 6 3 3" xfId="21049" xr:uid="{5D5CE771-1F11-4981-A13A-38926812B662}"/>
    <cellStyle name="Millares 100 11 2 2 6 3 3 2" xfId="42552" xr:uid="{2CE832B5-86A6-43DD-B2F6-3240E83989A2}"/>
    <cellStyle name="Millares 100 11 2 2 6 3 4" xfId="27654" xr:uid="{F6F103D6-BBFA-4C88-9998-360ECE2A28A1}"/>
    <cellStyle name="Millares 100 11 2 2 6 3 5" xfId="49157" xr:uid="{C5FB2206-D222-42A6-8FAD-5229C3330787}"/>
    <cellStyle name="Millares 100 11 2 2 6 4" xfId="7789" xr:uid="{B6E50BF9-3536-4437-B3E2-4263758331B3}"/>
    <cellStyle name="Millares 100 11 2 2 6 4 2" xfId="29292" xr:uid="{70A2F653-2FCE-41E7-8943-3ABAB7C17A6B}"/>
    <cellStyle name="Millares 100 11 2 2 6 5" xfId="9446" xr:uid="{76734329-47BE-4898-BCD8-D410FCE45F11}"/>
    <cellStyle name="Millares 100 11 2 2 6 5 2" xfId="30949" xr:uid="{5D3B830C-3AFE-49E3-8620-9BC7C2A69D51}"/>
    <cellStyle name="Millares 100 11 2 2 6 6" xfId="16081" xr:uid="{53A9410D-CBD6-46C3-9957-A34638293703}"/>
    <cellStyle name="Millares 100 11 2 2 6 6 2" xfId="37584" xr:uid="{848E6BC8-0CB5-4280-AF8E-070C7E13A609}"/>
    <cellStyle name="Millares 100 11 2 2 6 7" xfId="22686" xr:uid="{63ED576B-6E9B-49DE-847F-9922F0E12B45}"/>
    <cellStyle name="Millares 100 11 2 2 6 8" xfId="44189" xr:uid="{7831A27B-79DE-4525-BA5C-D6646B25EDC9}"/>
    <cellStyle name="Millares 100 11 2 2 7" xfId="1868" xr:uid="{08F5BA51-95C2-4ACE-9A04-10C0258A6DB3}"/>
    <cellStyle name="Millares 100 11 2 2 7 2" xfId="10134" xr:uid="{E6CA4E19-01A2-42D8-A896-53ACCFAFFA17}"/>
    <cellStyle name="Millares 100 11 2 2 7 2 2" xfId="31637" xr:uid="{7B4578F4-D081-4E9A-B5E1-D36067CDCCD5}"/>
    <cellStyle name="Millares 100 11 2 2 7 3" xfId="16769" xr:uid="{23205285-CA79-4EAE-B0FB-064DA216D2FE}"/>
    <cellStyle name="Millares 100 11 2 2 7 3 2" xfId="38272" xr:uid="{9EE0EE3F-FFBB-45D3-9262-045534065408}"/>
    <cellStyle name="Millares 100 11 2 2 7 4" xfId="23374" xr:uid="{C64B2D33-2D78-4F60-957B-36190F0DFD41}"/>
    <cellStyle name="Millares 100 11 2 2 7 5" xfId="44877" xr:uid="{C3244B46-FACA-41CA-B68E-7EB1894E5E3C}"/>
    <cellStyle name="Millares 100 11 2 2 8" xfId="2553" xr:uid="{EFCB4291-AD5F-4F9F-9EE1-33CC66FCB2DF}"/>
    <cellStyle name="Millares 100 11 2 2 8 2" xfId="10819" xr:uid="{DE20A10F-06D3-431D-8B22-E68CAE46D684}"/>
    <cellStyle name="Millares 100 11 2 2 8 2 2" xfId="32322" xr:uid="{01D662C5-3ABE-40A4-839E-33C4AEA115C9}"/>
    <cellStyle name="Millares 100 11 2 2 8 3" xfId="17454" xr:uid="{5993AF0B-B7CD-4734-AF73-9C18FC73B65C}"/>
    <cellStyle name="Millares 100 11 2 2 8 3 2" xfId="38957" xr:uid="{9349989F-23DD-49B9-8548-834D59F40FFB}"/>
    <cellStyle name="Millares 100 11 2 2 8 4" xfId="24059" xr:uid="{E4695E66-7949-4B67-82C8-0B5033BF78B3}"/>
    <cellStyle name="Millares 100 11 2 2 8 5" xfId="45562" xr:uid="{72D98D92-13CC-4C9A-8BF1-20D703A2BDF9}"/>
    <cellStyle name="Millares 100 11 2 2 9" xfId="3064" xr:uid="{71AC76F3-D6DD-42F3-A710-D343EE759B5F}"/>
    <cellStyle name="Millares 100 11 2 2 9 2" xfId="11330" xr:uid="{272A0085-A53D-44E0-8BB4-00224C3779A7}"/>
    <cellStyle name="Millares 100 11 2 2 9 2 2" xfId="32833" xr:uid="{A5770B97-6D24-4608-BE05-F8823B5B64CB}"/>
    <cellStyle name="Millares 100 11 2 2 9 3" xfId="17965" xr:uid="{B3AFCBCA-BBC3-4631-AD53-45D033F9F8EB}"/>
    <cellStyle name="Millares 100 11 2 2 9 3 2" xfId="39468" xr:uid="{D5C20161-0402-4C4D-BD7C-D62D9998D65F}"/>
    <cellStyle name="Millares 100 11 2 2 9 4" xfId="24570" xr:uid="{E0A353C4-5194-4C20-B59B-50D8BACE2C8B}"/>
    <cellStyle name="Millares 100 11 2 2 9 5" xfId="46073" xr:uid="{2AD66FAC-1A67-4898-BB0D-B09994919861}"/>
    <cellStyle name="Millares 100 11 2 3" xfId="457" xr:uid="{5C367736-DF88-47D8-BAB5-84728C72DC82}"/>
    <cellStyle name="Millares 100 11 2 3 10" xfId="7068" xr:uid="{9272B5E0-ECFA-4F31-B211-7C00024A78F3}"/>
    <cellStyle name="Millares 100 11 2 3 10 2" xfId="28571" xr:uid="{1595697A-B5D9-4A44-82F6-69F046813562}"/>
    <cellStyle name="Millares 100 11 2 3 11" xfId="8724" xr:uid="{42AD4D45-19A8-479A-9B60-D1E2DB48D0B9}"/>
    <cellStyle name="Millares 100 11 2 3 11 2" xfId="30227" xr:uid="{E6A1EDDD-88B5-433D-93AA-A429551BB2BB}"/>
    <cellStyle name="Millares 100 11 2 3 12" xfId="15360" xr:uid="{CF9E0F3F-6A42-4CDE-9EB4-F44E51CB2992}"/>
    <cellStyle name="Millares 100 11 2 3 12 2" xfId="36863" xr:uid="{7D0DCA97-27D2-485C-B15A-AAE62865F52D}"/>
    <cellStyle name="Millares 100 11 2 3 13" xfId="21965" xr:uid="{20B242ED-3A5E-44AF-8BA3-39A8D59FDE29}"/>
    <cellStyle name="Millares 100 11 2 3 14" xfId="43468" xr:uid="{9352205A-343F-46BA-BA7D-F65E698826F5}"/>
    <cellStyle name="Millares 100 11 2 3 2" xfId="739" xr:uid="{BE57D113-34F6-4EEE-B870-56395BC45FAB}"/>
    <cellStyle name="Millares 100 11 2 3 2 10" xfId="15640" xr:uid="{FA50710F-C2C1-408F-9A75-F58676D4AEE7}"/>
    <cellStyle name="Millares 100 11 2 3 2 10 2" xfId="37143" xr:uid="{55DA76A5-0F7C-4AAA-86F9-188D776747E1}"/>
    <cellStyle name="Millares 100 11 2 3 2 11" xfId="22245" xr:uid="{2177EDBB-E7C8-405F-B456-1261A2BC7F30}"/>
    <cellStyle name="Millares 100 11 2 3 2 12" xfId="43748" xr:uid="{47B8431D-BD32-44E4-AF98-B1204FF2AD19}"/>
    <cellStyle name="Millares 100 11 2 3 2 2" xfId="1685" xr:uid="{98C6945A-1407-47B2-9A8D-03ED2AE16595}"/>
    <cellStyle name="Millares 100 11 2 3 2 2 2" xfId="4514" xr:uid="{EDAF7FC0-752F-458B-8FEF-147F7A0FE03E}"/>
    <cellStyle name="Millares 100 11 2 3 2 2 2 2" xfId="12780" xr:uid="{9F3A6BD5-5ADA-436F-8D3F-5BE092A54FAB}"/>
    <cellStyle name="Millares 100 11 2 3 2 2 2 2 2" xfId="34283" xr:uid="{69A73CDF-8979-4477-8755-5C54398E2F0B}"/>
    <cellStyle name="Millares 100 11 2 3 2 2 2 3" xfId="19415" xr:uid="{BE6A96DB-0A45-430B-B8E7-AB260FFA2CFD}"/>
    <cellStyle name="Millares 100 11 2 3 2 2 2 3 2" xfId="40918" xr:uid="{A40038F9-C90D-4197-BFEC-717CE85D05E5}"/>
    <cellStyle name="Millares 100 11 2 3 2 2 2 4" xfId="26020" xr:uid="{B6773B1A-7F9D-4386-87E3-6A853787E579}"/>
    <cellStyle name="Millares 100 11 2 3 2 2 2 5" xfId="47523" xr:uid="{D1860E69-3944-4CBE-B8F8-34A06C1A3022}"/>
    <cellStyle name="Millares 100 11 2 3 2 2 3" xfId="6653" xr:uid="{2B7DF2A8-BB40-4DBE-9172-A3D7AF7FF17A}"/>
    <cellStyle name="Millares 100 11 2 3 2 2 3 2" xfId="14919" xr:uid="{19A66596-A063-44D9-BDA8-53AEEE0C3CC7}"/>
    <cellStyle name="Millares 100 11 2 3 2 2 3 2 2" xfId="36422" xr:uid="{F84C3A8E-663C-4114-A1E2-927CFC823C1B}"/>
    <cellStyle name="Millares 100 11 2 3 2 2 3 3" xfId="21554" xr:uid="{3CC2DB54-5767-4381-B119-ACEA158CC4CD}"/>
    <cellStyle name="Millares 100 11 2 3 2 2 3 3 2" xfId="43057" xr:uid="{562C2703-FA22-416C-AEE6-2A9E026D4AF4}"/>
    <cellStyle name="Millares 100 11 2 3 2 2 3 4" xfId="28159" xr:uid="{951A3ACC-56E0-4A71-A2C2-ED0797A35F68}"/>
    <cellStyle name="Millares 100 11 2 3 2 2 3 5" xfId="49662" xr:uid="{8D894B9A-D787-4861-A7E2-1F5868F4DF72}"/>
    <cellStyle name="Millares 100 11 2 3 2 2 4" xfId="8294" xr:uid="{BAC9C5DD-560A-491D-82AA-5DCE95698B90}"/>
    <cellStyle name="Millares 100 11 2 3 2 2 4 2" xfId="29797" xr:uid="{DB17DE51-73CF-40E0-82B3-BAD10A9A4494}"/>
    <cellStyle name="Millares 100 11 2 3 2 2 5" xfId="9951" xr:uid="{553C722B-C408-419A-A62E-44D5C6BAE7D5}"/>
    <cellStyle name="Millares 100 11 2 3 2 2 5 2" xfId="31454" xr:uid="{0BDE449C-8070-494D-9BFE-AC49F81ED066}"/>
    <cellStyle name="Millares 100 11 2 3 2 2 6" xfId="16586" xr:uid="{AFBE54EB-6B2D-4C06-B2A3-E15719E88C11}"/>
    <cellStyle name="Millares 100 11 2 3 2 2 6 2" xfId="38089" xr:uid="{81AA7C04-3F59-4124-870F-EEF9E73B7199}"/>
    <cellStyle name="Millares 100 11 2 3 2 2 7" xfId="23191" xr:uid="{1FB3F865-C97F-4DF3-BC4B-CFC4870116BF}"/>
    <cellStyle name="Millares 100 11 2 3 2 2 8" xfId="44694" xr:uid="{45D3A591-80C5-476F-94CD-8EF28B3B78CD}"/>
    <cellStyle name="Millares 100 11 2 3 2 3" xfId="2372" xr:uid="{760C4DA0-30DE-496D-A957-B9D7BCBF0AF4}"/>
    <cellStyle name="Millares 100 11 2 3 2 3 2" xfId="10638" xr:uid="{25E521EC-C58F-4CDA-AA5C-5FAB3EF03413}"/>
    <cellStyle name="Millares 100 11 2 3 2 3 2 2" xfId="32141" xr:uid="{E1941781-85DB-47B4-B362-780D6A6B1415}"/>
    <cellStyle name="Millares 100 11 2 3 2 3 3" xfId="17273" xr:uid="{ED7AF43C-E41E-4FA8-B566-F0C26E330FA0}"/>
    <cellStyle name="Millares 100 11 2 3 2 3 3 2" xfId="38776" xr:uid="{68FF80DB-8CF1-46D2-97F3-03BF681C5E0A}"/>
    <cellStyle name="Millares 100 11 2 3 2 3 4" xfId="23878" xr:uid="{92C27783-0889-49E4-8C0E-E353A4BA0943}"/>
    <cellStyle name="Millares 100 11 2 3 2 3 5" xfId="45381" xr:uid="{6AEBC5A2-9494-422C-A969-27BEFB492A5F}"/>
    <cellStyle name="Millares 100 11 2 3 2 4" xfId="2889" xr:uid="{28BD07E5-4D98-4791-8399-E66B6F1406D3}"/>
    <cellStyle name="Millares 100 11 2 3 2 4 2" xfId="11155" xr:uid="{3B9043E3-C6B2-4CD4-AE84-FD383D432686}"/>
    <cellStyle name="Millares 100 11 2 3 2 4 2 2" xfId="32658" xr:uid="{AE181C15-2189-497A-914E-E35659921203}"/>
    <cellStyle name="Millares 100 11 2 3 2 4 3" xfId="17790" xr:uid="{54B54662-D9E4-43E7-B899-62B70966151B}"/>
    <cellStyle name="Millares 100 11 2 3 2 4 3 2" xfId="39293" xr:uid="{E7ECCE13-53A3-4743-AA43-47908DA7171E}"/>
    <cellStyle name="Millares 100 11 2 3 2 4 4" xfId="24395" xr:uid="{0DD9FAE6-B034-482F-8463-F9FBD653653C}"/>
    <cellStyle name="Millares 100 11 2 3 2 4 5" xfId="45898" xr:uid="{4B9FE1C1-AA11-4172-886A-B49E1D5B37DC}"/>
    <cellStyle name="Millares 100 11 2 3 2 5" xfId="3568" xr:uid="{BD796975-E96F-48EC-8CAB-67C1A37C83AB}"/>
    <cellStyle name="Millares 100 11 2 3 2 5 2" xfId="11834" xr:uid="{42CA4F37-FC40-4CC2-857A-90635F663BC3}"/>
    <cellStyle name="Millares 100 11 2 3 2 5 2 2" xfId="33337" xr:uid="{C32F738B-F3DF-4901-98B9-D641AF5E8BA8}"/>
    <cellStyle name="Millares 100 11 2 3 2 5 3" xfId="18469" xr:uid="{2C3434A4-EED3-4245-B9E7-2A8464BF072A}"/>
    <cellStyle name="Millares 100 11 2 3 2 5 3 2" xfId="39972" xr:uid="{F80142EF-DD3B-4BCA-BF44-4FB04B3AC245}"/>
    <cellStyle name="Millares 100 11 2 3 2 5 4" xfId="25074" xr:uid="{33E55BC0-7A4D-4330-8170-DED0650D907B}"/>
    <cellStyle name="Millares 100 11 2 3 2 5 5" xfId="46577" xr:uid="{A346A935-74C3-4A8D-8E26-60463E041C43}"/>
    <cellStyle name="Millares 100 11 2 3 2 6" xfId="5033" xr:uid="{84DA7CB1-7E2F-403F-994D-7A7526F35439}"/>
    <cellStyle name="Millares 100 11 2 3 2 6 2" xfId="13299" xr:uid="{FE908EBF-2FA1-4C2F-B6A8-3EF057CB3575}"/>
    <cellStyle name="Millares 100 11 2 3 2 6 2 2" xfId="34802" xr:uid="{AFA2BD33-156F-4E40-8BDC-36909666AE9D}"/>
    <cellStyle name="Millares 100 11 2 3 2 6 3" xfId="19934" xr:uid="{06B62366-1F2C-46CF-9B9A-13E3AF766F4E}"/>
    <cellStyle name="Millares 100 11 2 3 2 6 3 2" xfId="41437" xr:uid="{76E73BD3-E7C7-4CB6-B25A-DFFB57BB6621}"/>
    <cellStyle name="Millares 100 11 2 3 2 6 4" xfId="26539" xr:uid="{D7F38C26-FAC1-4F05-A2A2-B5EA255243D8}"/>
    <cellStyle name="Millares 100 11 2 3 2 6 5" xfId="48042" xr:uid="{1473ABF5-187B-40F2-8121-F8F53B22E73E}"/>
    <cellStyle name="Millares 100 11 2 3 2 7" xfId="5707" xr:uid="{2B0AB4D3-ACF7-4D6A-AEE7-23F47FFA881C}"/>
    <cellStyle name="Millares 100 11 2 3 2 7 2" xfId="13973" xr:uid="{5F0D4F39-ED4E-4690-AA03-A66116F4AF6C}"/>
    <cellStyle name="Millares 100 11 2 3 2 7 2 2" xfId="35476" xr:uid="{C3795177-952A-4AF4-9287-FAA07CC9A169}"/>
    <cellStyle name="Millares 100 11 2 3 2 7 3" xfId="20608" xr:uid="{DFC04776-A15C-4639-BF3E-FABC7DB58EB5}"/>
    <cellStyle name="Millares 100 11 2 3 2 7 3 2" xfId="42111" xr:uid="{4A3963D3-4180-4BFD-9743-C28853871129}"/>
    <cellStyle name="Millares 100 11 2 3 2 7 4" xfId="27213" xr:uid="{8F5B542E-83B6-4F7F-AE33-A01DFA920F03}"/>
    <cellStyle name="Millares 100 11 2 3 2 7 5" xfId="48716" xr:uid="{15D7219E-5E84-4C11-ACFE-1C846C9A0A58}"/>
    <cellStyle name="Millares 100 11 2 3 2 8" xfId="7348" xr:uid="{A7B73755-2274-44FD-9E59-105AC3DC4C7B}"/>
    <cellStyle name="Millares 100 11 2 3 2 8 2" xfId="28851" xr:uid="{360E05E9-73BB-48AD-923F-71B24E0C084C}"/>
    <cellStyle name="Millares 100 11 2 3 2 9" xfId="9005" xr:uid="{C006749C-FF15-46BF-A7AC-8A66E06A3E94}"/>
    <cellStyle name="Millares 100 11 2 3 2 9 2" xfId="30508" xr:uid="{C2041027-CF6D-45E2-8FAE-DBA5891185A1}"/>
    <cellStyle name="Millares 100 11 2 3 3" xfId="1009" xr:uid="{011348CC-0229-411D-B802-FC8EB2CB0CBA}"/>
    <cellStyle name="Millares 100 11 2 3 3 2" xfId="3838" xr:uid="{2D4C9A11-EC0D-49E2-A364-EFC98F156F64}"/>
    <cellStyle name="Millares 100 11 2 3 3 2 2" xfId="12104" xr:uid="{643398FF-C08D-4D87-A04A-623A0DD6E330}"/>
    <cellStyle name="Millares 100 11 2 3 3 2 2 2" xfId="33607" xr:uid="{3156EC25-94E3-4B8C-80CC-BCB5A7B9787C}"/>
    <cellStyle name="Millares 100 11 2 3 3 2 3" xfId="18739" xr:uid="{04DE9846-B917-466E-B6B8-7E629DD822DD}"/>
    <cellStyle name="Millares 100 11 2 3 3 2 3 2" xfId="40242" xr:uid="{633B918A-A206-4064-835B-B5CC4887AED1}"/>
    <cellStyle name="Millares 100 11 2 3 3 2 4" xfId="25344" xr:uid="{30547F61-6C1D-4004-97B0-040D2AA49F80}"/>
    <cellStyle name="Millares 100 11 2 3 3 2 5" xfId="46847" xr:uid="{710B5B04-1936-4F99-B005-9D058B40530B}"/>
    <cellStyle name="Millares 100 11 2 3 3 3" xfId="5977" xr:uid="{4B0F2400-B461-4DD3-B1DB-77D23776744E}"/>
    <cellStyle name="Millares 100 11 2 3 3 3 2" xfId="14243" xr:uid="{B353E860-8108-4BD5-B469-523C86704210}"/>
    <cellStyle name="Millares 100 11 2 3 3 3 2 2" xfId="35746" xr:uid="{6302325C-0678-452A-91C9-1CF0AC1DA712}"/>
    <cellStyle name="Millares 100 11 2 3 3 3 3" xfId="20878" xr:uid="{27108E7E-1FE4-4038-B88A-6514D73AB81C}"/>
    <cellStyle name="Millares 100 11 2 3 3 3 3 2" xfId="42381" xr:uid="{67687393-726D-43CA-9066-D9E8EEEB7E6F}"/>
    <cellStyle name="Millares 100 11 2 3 3 3 4" xfId="27483" xr:uid="{2670A5AF-07B9-4870-8FD7-2B03F5B034C7}"/>
    <cellStyle name="Millares 100 11 2 3 3 3 5" xfId="48986" xr:uid="{D5CE39DC-48DA-4322-BDA0-4BBFFA2DE6D9}"/>
    <cellStyle name="Millares 100 11 2 3 3 4" xfId="7618" xr:uid="{9AAEDA0F-110B-40CE-9FDC-138CF2100179}"/>
    <cellStyle name="Millares 100 11 2 3 3 4 2" xfId="29121" xr:uid="{8A5ED3C9-81B8-4122-90B3-0BE91DF1B476}"/>
    <cellStyle name="Millares 100 11 2 3 3 5" xfId="9275" xr:uid="{8D61518B-E0F6-47DD-942A-95BC989D2AAC}"/>
    <cellStyle name="Millares 100 11 2 3 3 5 2" xfId="30778" xr:uid="{9F04892D-0548-488E-9992-D5D6CF5F9A70}"/>
    <cellStyle name="Millares 100 11 2 3 3 6" xfId="15910" xr:uid="{B5F2F7ED-018F-4CB4-9BA0-BD1751BB0E92}"/>
    <cellStyle name="Millares 100 11 2 3 3 6 2" xfId="37413" xr:uid="{F578D396-C91C-4F1E-B8D7-68CDCC9494C6}"/>
    <cellStyle name="Millares 100 11 2 3 3 7" xfId="22515" xr:uid="{37602D4D-BF11-44EF-B58E-BA05BA2BC626}"/>
    <cellStyle name="Millares 100 11 2 3 3 8" xfId="44018" xr:uid="{7EF3C2C6-26AD-4EDA-8DB7-895256E17906}"/>
    <cellStyle name="Millares 100 11 2 3 4" xfId="1405" xr:uid="{B9AA1851-06F6-4D04-A5B2-6C867C4BA059}"/>
    <cellStyle name="Millares 100 11 2 3 4 2" xfId="4234" xr:uid="{706281CE-5CA3-44C7-92F0-61370B1B0232}"/>
    <cellStyle name="Millares 100 11 2 3 4 2 2" xfId="12500" xr:uid="{1BC97A0F-B34E-4060-A8A6-75C9C4D2A4F7}"/>
    <cellStyle name="Millares 100 11 2 3 4 2 2 2" xfId="34003" xr:uid="{664558B3-ADF5-4ACC-8970-A79CED4EE8C2}"/>
    <cellStyle name="Millares 100 11 2 3 4 2 3" xfId="19135" xr:uid="{3E511A8A-9F36-4D58-94CB-38856CE3CCA2}"/>
    <cellStyle name="Millares 100 11 2 3 4 2 3 2" xfId="40638" xr:uid="{9834694B-6214-4266-9D5C-7C3687406BE3}"/>
    <cellStyle name="Millares 100 11 2 3 4 2 4" xfId="25740" xr:uid="{40DBF7C1-C300-4D51-9EE4-559D6D8B73C6}"/>
    <cellStyle name="Millares 100 11 2 3 4 2 5" xfId="47243" xr:uid="{5D9FE007-838E-4359-886F-DCCA19E1D2CA}"/>
    <cellStyle name="Millares 100 11 2 3 4 3" xfId="6373" xr:uid="{C21D3401-4AF5-4E7B-8C33-18EEEB807194}"/>
    <cellStyle name="Millares 100 11 2 3 4 3 2" xfId="14639" xr:uid="{5434FA0D-A1D6-45F0-908C-DFAB46F52E9D}"/>
    <cellStyle name="Millares 100 11 2 3 4 3 2 2" xfId="36142" xr:uid="{35460327-DFC1-45B4-9EDB-3D9AABF72B70}"/>
    <cellStyle name="Millares 100 11 2 3 4 3 3" xfId="21274" xr:uid="{77427ABD-CA3A-4C52-AD11-C2649FD5D6CA}"/>
    <cellStyle name="Millares 100 11 2 3 4 3 3 2" xfId="42777" xr:uid="{41985E51-69CF-4294-A89C-357A68E26E34}"/>
    <cellStyle name="Millares 100 11 2 3 4 3 4" xfId="27879" xr:uid="{751775DC-1540-49A6-9336-105B49DBD973}"/>
    <cellStyle name="Millares 100 11 2 3 4 3 5" xfId="49382" xr:uid="{10C809E8-7669-4AE3-BBAB-5AB19CE29464}"/>
    <cellStyle name="Millares 100 11 2 3 4 4" xfId="8014" xr:uid="{AB1D6C14-2F9A-46B7-A5E4-672D7F99EA5C}"/>
    <cellStyle name="Millares 100 11 2 3 4 4 2" xfId="29517" xr:uid="{2A245CEC-114F-4F6B-8426-AC0C1F1E53EC}"/>
    <cellStyle name="Millares 100 11 2 3 4 5" xfId="9671" xr:uid="{A5F45066-F295-4EAC-BA46-34E5EB07495F}"/>
    <cellStyle name="Millares 100 11 2 3 4 5 2" xfId="31174" xr:uid="{D6A03AB9-85C6-415D-A65F-8FBEC7727A28}"/>
    <cellStyle name="Millares 100 11 2 3 4 6" xfId="16306" xr:uid="{ABB2DDA1-2FF6-4C43-8DC8-3A4D75D78066}"/>
    <cellStyle name="Millares 100 11 2 3 4 6 2" xfId="37809" xr:uid="{5B1971B9-641A-42CA-B761-0F0981AAAE25}"/>
    <cellStyle name="Millares 100 11 2 3 4 7" xfId="22911" xr:uid="{15B5BDFB-8E1D-4937-8B3E-CC26F65FE3A1}"/>
    <cellStyle name="Millares 100 11 2 3 4 8" xfId="44414" xr:uid="{B79CA6D7-1AE1-48F1-AF4F-B5D291D08A7C}"/>
    <cellStyle name="Millares 100 11 2 3 5" xfId="2092" xr:uid="{904780A8-BAA7-43AF-AF5F-749C4C280EC4}"/>
    <cellStyle name="Millares 100 11 2 3 5 2" xfId="10358" xr:uid="{C48AA4DF-EB9D-451F-9344-9609E8C33E67}"/>
    <cellStyle name="Millares 100 11 2 3 5 2 2" xfId="31861" xr:uid="{E68B7880-C978-4CCE-BBE1-3CDAC7168582}"/>
    <cellStyle name="Millares 100 11 2 3 5 3" xfId="16993" xr:uid="{AF3B311C-217E-40CA-9694-20C2871554E5}"/>
    <cellStyle name="Millares 100 11 2 3 5 3 2" xfId="38496" xr:uid="{C7C4D718-105E-4961-B079-90FD200A9B50}"/>
    <cellStyle name="Millares 100 11 2 3 5 4" xfId="23598" xr:uid="{06FA8CB7-85C4-46E7-AD84-22A33C16A79D}"/>
    <cellStyle name="Millares 100 11 2 3 5 5" xfId="45101" xr:uid="{D65E9B97-AE79-4896-8057-6EB977EAD31D}"/>
    <cellStyle name="Millares 100 11 2 3 6" xfId="2640" xr:uid="{0CFDBC69-84F1-4D61-A5CF-EAD9077C872E}"/>
    <cellStyle name="Millares 100 11 2 3 6 2" xfId="10906" xr:uid="{1F29CC1A-5455-4876-B473-DEE096ECC7CC}"/>
    <cellStyle name="Millares 100 11 2 3 6 2 2" xfId="32409" xr:uid="{745B96F8-9C43-4C0A-B35F-9401687E8E79}"/>
    <cellStyle name="Millares 100 11 2 3 6 3" xfId="17541" xr:uid="{33B8F95E-43A9-474B-A8A6-DAA0152B757E}"/>
    <cellStyle name="Millares 100 11 2 3 6 3 2" xfId="39044" xr:uid="{A1C72671-F669-46DF-B133-4503AA2046F9}"/>
    <cellStyle name="Millares 100 11 2 3 6 4" xfId="24146" xr:uid="{239686A7-E915-4862-AF4B-3BE8D0BD07A5}"/>
    <cellStyle name="Millares 100 11 2 3 6 5" xfId="45649" xr:uid="{F2BD7B17-FC58-4532-9399-40B9BAF2A31C}"/>
    <cellStyle name="Millares 100 11 2 3 7" xfId="3288" xr:uid="{1440A270-7FB7-45FC-8703-E2A8F866E465}"/>
    <cellStyle name="Millares 100 11 2 3 7 2" xfId="11554" xr:uid="{74DB0867-2589-48FF-BAE7-D76E807459C4}"/>
    <cellStyle name="Millares 100 11 2 3 7 2 2" xfId="33057" xr:uid="{FF498677-A028-4B58-9802-8EBA4E7AEED0}"/>
    <cellStyle name="Millares 100 11 2 3 7 3" xfId="18189" xr:uid="{493B6102-4C42-48E1-A4BA-10CEB6B59099}"/>
    <cellStyle name="Millares 100 11 2 3 7 3 2" xfId="39692" xr:uid="{8B866BA8-E25D-4FB4-88B9-27FF2515B3A1}"/>
    <cellStyle name="Millares 100 11 2 3 7 4" xfId="24794" xr:uid="{750DAC6E-51E1-43DC-B9D8-8995218F8DA4}"/>
    <cellStyle name="Millares 100 11 2 3 7 5" xfId="46297" xr:uid="{F80CB927-5777-48B8-AD01-4BC8D52749CE}"/>
    <cellStyle name="Millares 100 11 2 3 8" xfId="4784" xr:uid="{E056F9BD-9AC9-4DFE-9C0C-B7C91A58AE69}"/>
    <cellStyle name="Millares 100 11 2 3 8 2" xfId="13050" xr:uid="{33926B10-0495-4F86-90A5-99C67BFED81B}"/>
    <cellStyle name="Millares 100 11 2 3 8 2 2" xfId="34553" xr:uid="{71A6F848-CA5A-44F2-8CC6-1262333D9DA0}"/>
    <cellStyle name="Millares 100 11 2 3 8 3" xfId="19685" xr:uid="{715377EA-9096-478C-8BF5-D10560C4CC5B}"/>
    <cellStyle name="Millares 100 11 2 3 8 3 2" xfId="41188" xr:uid="{7DA42B8E-F1D2-4E5D-AE9C-8A75C10FDF79}"/>
    <cellStyle name="Millares 100 11 2 3 8 4" xfId="26290" xr:uid="{1B50484D-DB03-440D-84DF-78BDFA23AA7D}"/>
    <cellStyle name="Millares 100 11 2 3 8 5" xfId="47793" xr:uid="{536E8FFC-AF86-4310-896F-6EBF571DC32E}"/>
    <cellStyle name="Millares 100 11 2 3 9" xfId="5427" xr:uid="{3BBE9B5B-F553-4A96-8A86-AE1BBF522C64}"/>
    <cellStyle name="Millares 100 11 2 3 9 2" xfId="13693" xr:uid="{B3C7C078-C941-4A9A-AEA4-13D3ACF3CD91}"/>
    <cellStyle name="Millares 100 11 2 3 9 2 2" xfId="35196" xr:uid="{22646700-1AE8-49CD-8B68-8BAFEB38045B}"/>
    <cellStyle name="Millares 100 11 2 3 9 3" xfId="20328" xr:uid="{53572E34-99E3-4484-8D77-AE6523831AFA}"/>
    <cellStyle name="Millares 100 11 2 3 9 3 2" xfId="41831" xr:uid="{D502908A-D7A2-49F9-9CFA-4AB39292D14B}"/>
    <cellStyle name="Millares 100 11 2 3 9 4" xfId="26933" xr:uid="{6CB929C8-BEA1-49A3-8490-B45AED604F67}"/>
    <cellStyle name="Millares 100 11 2 3 9 5" xfId="48436" xr:uid="{B5F27C62-E594-4DA1-BFFE-09AC64FF358F}"/>
    <cellStyle name="Millares 100 11 2 4" xfId="330" xr:uid="{68B77ECA-83DF-4BED-A22A-B30C92465285}"/>
    <cellStyle name="Millares 100 11 2 4 10" xfId="15233" xr:uid="{B12067BB-99BF-46CA-8FA3-D8283A93B902}"/>
    <cellStyle name="Millares 100 11 2 4 10 2" xfId="36736" xr:uid="{0D84D6BE-ED6F-4EA0-A5DA-DA3DAA99711B}"/>
    <cellStyle name="Millares 100 11 2 4 11" xfId="21838" xr:uid="{68DEFCA1-FE44-40F2-B5D6-1D72288F2392}"/>
    <cellStyle name="Millares 100 11 2 4 12" xfId="43341" xr:uid="{0D508B54-66EA-468F-A6B4-6625EBD133D4}"/>
    <cellStyle name="Millares 100 11 2 4 2" xfId="1278" xr:uid="{A4506DF0-7229-49EF-B70C-D941D8EA15AD}"/>
    <cellStyle name="Millares 100 11 2 4 2 2" xfId="4107" xr:uid="{F76970DF-FA99-4E99-AEE0-23AF3D6B36AD}"/>
    <cellStyle name="Millares 100 11 2 4 2 2 2" xfId="12373" xr:uid="{9DB96BF2-A733-4B13-A5DF-B819B74363B6}"/>
    <cellStyle name="Millares 100 11 2 4 2 2 2 2" xfId="33876" xr:uid="{E582E5E0-2FCE-400E-9D38-F56A0AB2A8D1}"/>
    <cellStyle name="Millares 100 11 2 4 2 2 3" xfId="19008" xr:uid="{2277C60F-E9E7-49EE-80A0-B53CDD88F9CA}"/>
    <cellStyle name="Millares 100 11 2 4 2 2 3 2" xfId="40511" xr:uid="{D079D8EB-19DF-4E17-960B-808F1CC89F31}"/>
    <cellStyle name="Millares 100 11 2 4 2 2 4" xfId="25613" xr:uid="{9C3C8C17-D720-4889-9103-ADFCBB8D5129}"/>
    <cellStyle name="Millares 100 11 2 4 2 2 5" xfId="47116" xr:uid="{021A8665-DD6B-468A-86E7-2EF9832B748D}"/>
    <cellStyle name="Millares 100 11 2 4 2 3" xfId="6246" xr:uid="{156E407C-8A10-4A15-AB22-BCCF6364992E}"/>
    <cellStyle name="Millares 100 11 2 4 2 3 2" xfId="14512" xr:uid="{A5237B59-C1C9-4151-9A1B-76C637D9105A}"/>
    <cellStyle name="Millares 100 11 2 4 2 3 2 2" xfId="36015" xr:uid="{18AE87D9-88A8-4289-8A4F-9C1C310BFBDD}"/>
    <cellStyle name="Millares 100 11 2 4 2 3 3" xfId="21147" xr:uid="{BD370336-3DDA-4FC8-99D2-2B622BD4B510}"/>
    <cellStyle name="Millares 100 11 2 4 2 3 3 2" xfId="42650" xr:uid="{FA555A40-364F-417B-AAD0-1F84E72E8138}"/>
    <cellStyle name="Millares 100 11 2 4 2 3 4" xfId="27752" xr:uid="{225A17D8-34C8-4400-AA2F-6D3190020ACF}"/>
    <cellStyle name="Millares 100 11 2 4 2 3 5" xfId="49255" xr:uid="{BF78FD0F-D910-4AFE-BCB8-3883B0439797}"/>
    <cellStyle name="Millares 100 11 2 4 2 4" xfId="7887" xr:uid="{110FB369-C094-4671-A987-96F2229EB6E3}"/>
    <cellStyle name="Millares 100 11 2 4 2 4 2" xfId="29390" xr:uid="{0EA98B1B-8B93-4BA6-97FD-7CC4E6D85153}"/>
    <cellStyle name="Millares 100 11 2 4 2 5" xfId="9544" xr:uid="{3D6832CF-A19E-4F4F-A6DB-2A7C3BCDFEA9}"/>
    <cellStyle name="Millares 100 11 2 4 2 5 2" xfId="31047" xr:uid="{A7A4605A-70FC-432E-BF57-00F74D781AAE}"/>
    <cellStyle name="Millares 100 11 2 4 2 6" xfId="16179" xr:uid="{960872E9-7BDE-41BC-8C7F-797F99C70DAF}"/>
    <cellStyle name="Millares 100 11 2 4 2 6 2" xfId="37682" xr:uid="{1A89F3ED-49FD-4033-A2A2-5832A0E1020C}"/>
    <cellStyle name="Millares 100 11 2 4 2 7" xfId="22784" xr:uid="{13F82F9E-65CD-4E32-B937-528F89B6F813}"/>
    <cellStyle name="Millares 100 11 2 4 2 8" xfId="44287" xr:uid="{ED7B9F92-EE22-4324-BAEB-231411CB7397}"/>
    <cellStyle name="Millares 100 11 2 4 3" xfId="1965" xr:uid="{D889FCF6-7E83-4358-92D8-827B7A4A1D98}"/>
    <cellStyle name="Millares 100 11 2 4 3 2" xfId="10231" xr:uid="{F444CA3D-C3B5-4D6A-A56D-748DC274EA88}"/>
    <cellStyle name="Millares 100 11 2 4 3 2 2" xfId="31734" xr:uid="{F1ED2010-1E5B-40F9-9778-20B0A08BACA9}"/>
    <cellStyle name="Millares 100 11 2 4 3 3" xfId="16866" xr:uid="{F751E523-C68B-4ECC-94D2-DF673E6501E1}"/>
    <cellStyle name="Millares 100 11 2 4 3 3 2" xfId="38369" xr:uid="{D9FFC14D-2649-4982-9722-DA2D53D2B642}"/>
    <cellStyle name="Millares 100 11 2 4 3 4" xfId="23471" xr:uid="{CF393747-5EEE-4B37-9F65-33CAD6D294CF}"/>
    <cellStyle name="Millares 100 11 2 4 3 5" xfId="44974" xr:uid="{10E6FD55-AD10-4B59-AD12-D5908C36590E}"/>
    <cellStyle name="Millares 100 11 2 4 4" xfId="2764" xr:uid="{094F7B59-DAD0-4985-82EC-4C1CE8EF46A6}"/>
    <cellStyle name="Millares 100 11 2 4 4 2" xfId="11030" xr:uid="{4F70622D-FDB1-4EF4-B731-9A6C05D65C45}"/>
    <cellStyle name="Millares 100 11 2 4 4 2 2" xfId="32533" xr:uid="{D4FCBFD0-B3F6-496B-8C10-E7FD3270F07D}"/>
    <cellStyle name="Millares 100 11 2 4 4 3" xfId="17665" xr:uid="{876202CA-30DC-48BC-AF91-BC18AB7E6121}"/>
    <cellStyle name="Millares 100 11 2 4 4 3 2" xfId="39168" xr:uid="{0ECA4CE0-A4D5-435E-9D40-85CE88F638DE}"/>
    <cellStyle name="Millares 100 11 2 4 4 4" xfId="24270" xr:uid="{788798FD-80F9-43CD-A507-5502A53CF0A7}"/>
    <cellStyle name="Millares 100 11 2 4 4 5" xfId="45773" xr:uid="{FF5A4FDD-05A2-46ED-8ACC-116807DE674A}"/>
    <cellStyle name="Millares 100 11 2 4 5" xfId="3161" xr:uid="{E5B3554F-49EF-48F1-9E9A-E98B3103E359}"/>
    <cellStyle name="Millares 100 11 2 4 5 2" xfId="11427" xr:uid="{0FA333C0-22F6-460C-959D-AF81EF5B5F2C}"/>
    <cellStyle name="Millares 100 11 2 4 5 2 2" xfId="32930" xr:uid="{4A252560-1DDE-43B7-9163-9B2ABED71D42}"/>
    <cellStyle name="Millares 100 11 2 4 5 3" xfId="18062" xr:uid="{592EF1DA-C4E5-4220-BC8B-0301F757C38B}"/>
    <cellStyle name="Millares 100 11 2 4 5 3 2" xfId="39565" xr:uid="{2D6DC60A-7DF7-42DE-87E0-66507BA8F371}"/>
    <cellStyle name="Millares 100 11 2 4 5 4" xfId="24667" xr:uid="{2DD57C18-8E25-44C4-AD00-E49DAFF95148}"/>
    <cellStyle name="Millares 100 11 2 4 5 5" xfId="46170" xr:uid="{E78EAFEF-0CB2-46C1-91B8-53F1C521D3DB}"/>
    <cellStyle name="Millares 100 11 2 4 6" xfId="4908" xr:uid="{2E8D269C-9870-4B96-88AA-46C35422E12A}"/>
    <cellStyle name="Millares 100 11 2 4 6 2" xfId="13174" xr:uid="{7701C760-5787-4272-BC2F-C3AE7FE65A1B}"/>
    <cellStyle name="Millares 100 11 2 4 6 2 2" xfId="34677" xr:uid="{590233BC-336C-4431-A498-3C1532B02C40}"/>
    <cellStyle name="Millares 100 11 2 4 6 3" xfId="19809" xr:uid="{97EE85A7-C941-48D3-AEC4-554AFAAFF4DA}"/>
    <cellStyle name="Millares 100 11 2 4 6 3 2" xfId="41312" xr:uid="{1214939A-C6B8-4DDE-98AB-05272E4AEE60}"/>
    <cellStyle name="Millares 100 11 2 4 6 4" xfId="26414" xr:uid="{D2AC6DF7-2A2E-463A-B8A0-57855909B3A8}"/>
    <cellStyle name="Millares 100 11 2 4 6 5" xfId="47917" xr:uid="{433ED56E-A1E8-46B7-9DD5-F51C0531AF1E}"/>
    <cellStyle name="Millares 100 11 2 4 7" xfId="5300" xr:uid="{B9C1605A-B772-4872-9F8E-E0324285110B}"/>
    <cellStyle name="Millares 100 11 2 4 7 2" xfId="13566" xr:uid="{F9C7A647-6794-4156-ACB1-D1ACA87978E6}"/>
    <cellStyle name="Millares 100 11 2 4 7 2 2" xfId="35069" xr:uid="{7D91713B-2703-4D72-8F22-A70FFD355C5A}"/>
    <cellStyle name="Millares 100 11 2 4 7 3" xfId="20201" xr:uid="{DD2EFF5E-728D-49CB-A5F9-B0E51E9BE72D}"/>
    <cellStyle name="Millares 100 11 2 4 7 3 2" xfId="41704" xr:uid="{F614D3EB-FDB2-4BE3-A3E3-F876B0B60959}"/>
    <cellStyle name="Millares 100 11 2 4 7 4" xfId="26806" xr:uid="{40A31F37-360B-47AE-85BB-C8A42C7A56C9}"/>
    <cellStyle name="Millares 100 11 2 4 7 5" xfId="48309" xr:uid="{CB636B06-3D99-428C-BF3C-641821E07A74}"/>
    <cellStyle name="Millares 100 11 2 4 8" xfId="6941" xr:uid="{6B2E1EFF-18F0-4C04-BF27-B059854A0DCD}"/>
    <cellStyle name="Millares 100 11 2 4 8 2" xfId="28444" xr:uid="{E036B525-2B85-4055-9D63-DBF8F3C6610F}"/>
    <cellStyle name="Millares 100 11 2 4 9" xfId="8597" xr:uid="{D33C597B-B253-4786-AC73-817929E1DCF9}"/>
    <cellStyle name="Millares 100 11 2 4 9 2" xfId="30100" xr:uid="{D25453E2-A8BE-4ABC-8AD5-5042D0E4EA29}"/>
    <cellStyle name="Millares 100 11 2 5" xfId="614" xr:uid="{4C5A428F-19E7-4B45-B2C3-E765B29538D4}"/>
    <cellStyle name="Millares 100 11 2 5 10" xfId="43623" xr:uid="{A1B0DAD7-678D-466D-893A-3CDC44C4DA14}"/>
    <cellStyle name="Millares 100 11 2 5 2" xfId="1560" xr:uid="{C53EAF68-95D4-4D12-848D-41952CEEC7C4}"/>
    <cellStyle name="Millares 100 11 2 5 2 2" xfId="4389" xr:uid="{6FD4A4C0-024E-43E6-BF26-CF5BAA9A1485}"/>
    <cellStyle name="Millares 100 11 2 5 2 2 2" xfId="12655" xr:uid="{B05166ED-3950-4295-8B90-142FF7934FAA}"/>
    <cellStyle name="Millares 100 11 2 5 2 2 2 2" xfId="34158" xr:uid="{B796D058-CF86-455C-8BD9-CAE74C2EE637}"/>
    <cellStyle name="Millares 100 11 2 5 2 2 3" xfId="19290" xr:uid="{96D75A46-9503-4138-9BAD-8192B1ED3A8B}"/>
    <cellStyle name="Millares 100 11 2 5 2 2 3 2" xfId="40793" xr:uid="{9A323A4E-612A-4A65-866C-9815EB544613}"/>
    <cellStyle name="Millares 100 11 2 5 2 2 4" xfId="25895" xr:uid="{355D8878-0DDC-4EE5-B6AC-0C5B7130EF1D}"/>
    <cellStyle name="Millares 100 11 2 5 2 2 5" xfId="47398" xr:uid="{0FAD482F-6868-4C4A-BB7F-E50927E9C542}"/>
    <cellStyle name="Millares 100 11 2 5 2 3" xfId="6528" xr:uid="{CC7AE50B-D044-404A-8B44-F3638F50A742}"/>
    <cellStyle name="Millares 100 11 2 5 2 3 2" xfId="14794" xr:uid="{5330CDB2-8413-4060-842D-7C3488DCD023}"/>
    <cellStyle name="Millares 100 11 2 5 2 3 2 2" xfId="36297" xr:uid="{C36F73EE-E458-42EA-AF8C-C01779CD4639}"/>
    <cellStyle name="Millares 100 11 2 5 2 3 3" xfId="21429" xr:uid="{D4BE259A-01AF-46C2-8BA4-D6E89A1582D3}"/>
    <cellStyle name="Millares 100 11 2 5 2 3 3 2" xfId="42932" xr:uid="{D674BABC-17C1-4A9F-B97E-926F8CC4C0C7}"/>
    <cellStyle name="Millares 100 11 2 5 2 3 4" xfId="28034" xr:uid="{C82133DB-41F6-4258-9F68-85EAA448164F}"/>
    <cellStyle name="Millares 100 11 2 5 2 3 5" xfId="49537" xr:uid="{CDA0506A-4A5D-4041-8E26-4A8F2EB92023}"/>
    <cellStyle name="Millares 100 11 2 5 2 4" xfId="8169" xr:uid="{7E1F36ED-7243-42A1-8E5F-B68D16A1DA1E}"/>
    <cellStyle name="Millares 100 11 2 5 2 4 2" xfId="29672" xr:uid="{CBA27108-5E82-4FF7-A8A6-4FD2668997C7}"/>
    <cellStyle name="Millares 100 11 2 5 2 5" xfId="9826" xr:uid="{FC2372B4-9222-4F20-A6B4-E7B6073AF18B}"/>
    <cellStyle name="Millares 100 11 2 5 2 5 2" xfId="31329" xr:uid="{9CA71F0D-9561-473F-BB06-8917E96878DE}"/>
    <cellStyle name="Millares 100 11 2 5 2 6" xfId="16461" xr:uid="{3254F8D3-20A1-41A2-8489-2C16F3457C4A}"/>
    <cellStyle name="Millares 100 11 2 5 2 6 2" xfId="37964" xr:uid="{0FE8CB0C-E8A7-4BAF-A295-E9D08E0F5199}"/>
    <cellStyle name="Millares 100 11 2 5 2 7" xfId="23066" xr:uid="{17ACC6A4-4678-4CC0-8CB0-81986A82ACA8}"/>
    <cellStyle name="Millares 100 11 2 5 2 8" xfId="44569" xr:uid="{212F78CC-D435-481C-BC95-6DB29CF5E5DD}"/>
    <cellStyle name="Millares 100 11 2 5 3" xfId="2247" xr:uid="{554E618F-71E7-4439-9AB7-E9EABD53CCE0}"/>
    <cellStyle name="Millares 100 11 2 5 3 2" xfId="10513" xr:uid="{8F2595B1-C01F-4E48-A8D2-323B685C2C82}"/>
    <cellStyle name="Millares 100 11 2 5 3 2 2" xfId="32016" xr:uid="{E2441F18-33FC-41AA-B9AF-050F46353409}"/>
    <cellStyle name="Millares 100 11 2 5 3 3" xfId="17148" xr:uid="{07B72257-7B06-44DE-894E-873D087CFFC9}"/>
    <cellStyle name="Millares 100 11 2 5 3 3 2" xfId="38651" xr:uid="{00DB6152-33D1-4DFC-A852-16F2BDA9D3A8}"/>
    <cellStyle name="Millares 100 11 2 5 3 4" xfId="23753" xr:uid="{C003B712-9081-48E2-BF71-65AD882FB4A0}"/>
    <cellStyle name="Millares 100 11 2 5 3 5" xfId="45256" xr:uid="{5BB7264C-8C42-4A2F-B5A8-5FFC007273FA}"/>
    <cellStyle name="Millares 100 11 2 5 4" xfId="3443" xr:uid="{23C79CD5-8E0E-4F6C-8478-3BB8E324E4BF}"/>
    <cellStyle name="Millares 100 11 2 5 4 2" xfId="11709" xr:uid="{449BF2C5-C78E-4295-A5E8-3C06AC67EC23}"/>
    <cellStyle name="Millares 100 11 2 5 4 2 2" xfId="33212" xr:uid="{91251012-A963-4C10-AF24-1F00FDB12C45}"/>
    <cellStyle name="Millares 100 11 2 5 4 3" xfId="18344" xr:uid="{5B0FCC31-4E69-4B25-B9E9-0ACA222BC8AB}"/>
    <cellStyle name="Millares 100 11 2 5 4 3 2" xfId="39847" xr:uid="{39A88BD7-A7BB-4BA7-9357-EE3086BF8643}"/>
    <cellStyle name="Millares 100 11 2 5 4 4" xfId="24949" xr:uid="{BFEC6963-6B45-4A42-926A-D6718465EDB6}"/>
    <cellStyle name="Millares 100 11 2 5 4 5" xfId="46452" xr:uid="{0B0998EB-D9A5-4C39-8F56-DAA5EC47F167}"/>
    <cellStyle name="Millares 100 11 2 5 5" xfId="5582" xr:uid="{8889C572-3985-4556-B94A-499498DB6AD9}"/>
    <cellStyle name="Millares 100 11 2 5 5 2" xfId="13848" xr:uid="{EE12874D-8646-43DA-A7AA-EDB970416BD3}"/>
    <cellStyle name="Millares 100 11 2 5 5 2 2" xfId="35351" xr:uid="{6A741CD3-6F7F-4569-8FFA-92C94F47CAA8}"/>
    <cellStyle name="Millares 100 11 2 5 5 3" xfId="20483" xr:uid="{0996BEE5-06AC-4423-B0FC-E4D1FFE6710E}"/>
    <cellStyle name="Millares 100 11 2 5 5 3 2" xfId="41986" xr:uid="{D2ABB529-AA6F-4E1F-A5F1-6ED85AFAC810}"/>
    <cellStyle name="Millares 100 11 2 5 5 4" xfId="27088" xr:uid="{5E290D2F-2C00-462D-8DE4-7C6FDC8BB7F9}"/>
    <cellStyle name="Millares 100 11 2 5 5 5" xfId="48591" xr:uid="{10B3BC1F-C233-4575-A374-D7481346AE94}"/>
    <cellStyle name="Millares 100 11 2 5 6" xfId="7223" xr:uid="{A617B517-7879-4D66-AB52-15377FE054A3}"/>
    <cellStyle name="Millares 100 11 2 5 6 2" xfId="28726" xr:uid="{E53B4A3E-7280-4DB9-B974-0711EE1FB006}"/>
    <cellStyle name="Millares 100 11 2 5 7" xfId="8880" xr:uid="{C990354E-1866-48BB-B830-18BBF5650526}"/>
    <cellStyle name="Millares 100 11 2 5 7 2" xfId="30383" xr:uid="{1230FEB8-ABF8-4850-B67B-D043E32F29C6}"/>
    <cellStyle name="Millares 100 11 2 5 8" xfId="15515" xr:uid="{15EC15B0-D7FD-44B6-962D-7C6D69E1928F}"/>
    <cellStyle name="Millares 100 11 2 5 8 2" xfId="37018" xr:uid="{0BC207C0-A3A9-47A3-A709-4F5E688955BC}"/>
    <cellStyle name="Millares 100 11 2 5 9" xfId="22120" xr:uid="{8F52FAAF-45DF-4575-8BA6-E77766EDD864}"/>
    <cellStyle name="Millares 100 11 2 6" xfId="882" xr:uid="{801157EF-B527-4738-8849-1E7DECCC679E}"/>
    <cellStyle name="Millares 100 11 2 6 2" xfId="3711" xr:uid="{EA0C5D8B-2804-4D9B-9C5D-DB47168337A2}"/>
    <cellStyle name="Millares 100 11 2 6 2 2" xfId="11977" xr:uid="{94D43A99-16D4-4403-BDE0-1F61B587FEE8}"/>
    <cellStyle name="Millares 100 11 2 6 2 2 2" xfId="33480" xr:uid="{3D94D1E0-7720-4B91-AE4A-3B7C57FE5061}"/>
    <cellStyle name="Millares 100 11 2 6 2 3" xfId="18612" xr:uid="{EE8FBA93-75AF-4B41-B176-006F650F2A5E}"/>
    <cellStyle name="Millares 100 11 2 6 2 3 2" xfId="40115" xr:uid="{852B33E0-C073-4F19-99ED-789B2098B727}"/>
    <cellStyle name="Millares 100 11 2 6 2 4" xfId="25217" xr:uid="{974208D1-1DE3-4CA2-A98D-7A242B2FC39B}"/>
    <cellStyle name="Millares 100 11 2 6 2 5" xfId="46720" xr:uid="{F36E1EFF-A05F-4EC3-8EC0-942A60DA9703}"/>
    <cellStyle name="Millares 100 11 2 6 3" xfId="5850" xr:uid="{ED3DC7A7-5602-4C48-8320-1C5BD0A70AD2}"/>
    <cellStyle name="Millares 100 11 2 6 3 2" xfId="14116" xr:uid="{B810897B-119A-43AE-9320-38E3915F6980}"/>
    <cellStyle name="Millares 100 11 2 6 3 2 2" xfId="35619" xr:uid="{A67387C8-564B-415F-8021-835028EEA56D}"/>
    <cellStyle name="Millares 100 11 2 6 3 3" xfId="20751" xr:uid="{28AE342F-D957-4D32-B8A6-67F338FE6EEB}"/>
    <cellStyle name="Millares 100 11 2 6 3 3 2" xfId="42254" xr:uid="{CFE257AF-A577-4038-B7CA-52DFC16644D6}"/>
    <cellStyle name="Millares 100 11 2 6 3 4" xfId="27356" xr:uid="{1983DE61-890D-4399-AE21-8817EAA7B064}"/>
    <cellStyle name="Millares 100 11 2 6 3 5" xfId="48859" xr:uid="{443BA7E4-5422-4C16-933D-01A92734DD12}"/>
    <cellStyle name="Millares 100 11 2 6 4" xfId="7491" xr:uid="{4494264C-9A66-40BE-8331-F2282AD7ADB6}"/>
    <cellStyle name="Millares 100 11 2 6 4 2" xfId="28994" xr:uid="{47FEA8C7-078F-4FAB-B531-B3663D969898}"/>
    <cellStyle name="Millares 100 11 2 6 5" xfId="9148" xr:uid="{04F0442D-C43B-4838-8148-1ACD2E891F01}"/>
    <cellStyle name="Millares 100 11 2 6 5 2" xfId="30651" xr:uid="{D1A873DF-724A-4266-8787-F773F33CA6D3}"/>
    <cellStyle name="Millares 100 11 2 6 6" xfId="15783" xr:uid="{1783723E-327E-4E69-9939-0EB86AEE222A}"/>
    <cellStyle name="Millares 100 11 2 6 6 2" xfId="37286" xr:uid="{F2FAE7E9-2F7F-4E0F-8833-715CCD797176}"/>
    <cellStyle name="Millares 100 11 2 6 7" xfId="22388" xr:uid="{6BB98D66-0E55-4989-8888-13D349026E5B}"/>
    <cellStyle name="Millares 100 11 2 6 8" xfId="43891" xr:uid="{7789F974-CD01-47EF-BAC8-550E1B2A47A2}"/>
    <cellStyle name="Millares 100 11 2 7" xfId="1143" xr:uid="{5111A8EB-B12B-4B30-B6AC-41BF45ACF0DD}"/>
    <cellStyle name="Millares 100 11 2 7 2" xfId="3972" xr:uid="{4EAB3D60-C316-4D39-A80A-70581A999914}"/>
    <cellStyle name="Millares 100 11 2 7 2 2" xfId="12238" xr:uid="{76C343BD-E358-4D7C-912C-BAB6CBC3227C}"/>
    <cellStyle name="Millares 100 11 2 7 2 2 2" xfId="33741" xr:uid="{3E6E9BF5-8229-4F43-8912-66D9B9C939BD}"/>
    <cellStyle name="Millares 100 11 2 7 2 3" xfId="18873" xr:uid="{B6D6E319-7683-4906-8653-A555D26977A8}"/>
    <cellStyle name="Millares 100 11 2 7 2 3 2" xfId="40376" xr:uid="{17D8F299-90D1-40F9-BDEF-55AFE80B202E}"/>
    <cellStyle name="Millares 100 11 2 7 2 4" xfId="25478" xr:uid="{09E566CE-1323-4677-9C7E-CBC88F0E3F3E}"/>
    <cellStyle name="Millares 100 11 2 7 2 5" xfId="46981" xr:uid="{22226649-98BE-48BC-8F93-CD855FC0A534}"/>
    <cellStyle name="Millares 100 11 2 7 3" xfId="6111" xr:uid="{D6F519B5-4E05-446B-AAF1-BC97BD97BE49}"/>
    <cellStyle name="Millares 100 11 2 7 3 2" xfId="14377" xr:uid="{F5220228-CF96-48DF-986B-7B095DB7BABC}"/>
    <cellStyle name="Millares 100 11 2 7 3 2 2" xfId="35880" xr:uid="{B45C1078-6FFB-4511-B080-8A126F44C236}"/>
    <cellStyle name="Millares 100 11 2 7 3 3" xfId="21012" xr:uid="{D936F59A-381F-4519-B658-4CCA89F26006}"/>
    <cellStyle name="Millares 100 11 2 7 3 3 2" xfId="42515" xr:uid="{199CBA1E-24D2-4D71-8291-1E3F010E7D31}"/>
    <cellStyle name="Millares 100 11 2 7 3 4" xfId="27617" xr:uid="{21B18156-7086-4D70-81BC-B3BED9EB5E2C}"/>
    <cellStyle name="Millares 100 11 2 7 3 5" xfId="49120" xr:uid="{13D2A1EE-21E6-415A-AC5B-21CD06618107}"/>
    <cellStyle name="Millares 100 11 2 7 4" xfId="7752" xr:uid="{BD71A4BE-F5FC-4FC9-8D17-217D327F8269}"/>
    <cellStyle name="Millares 100 11 2 7 4 2" xfId="29255" xr:uid="{05A7E4E0-981A-4727-9F15-5709852C04C1}"/>
    <cellStyle name="Millares 100 11 2 7 5" xfId="9409" xr:uid="{DAC1981C-EFFB-4C3D-9F0A-407FC08EDA22}"/>
    <cellStyle name="Millares 100 11 2 7 5 2" xfId="30912" xr:uid="{B66D493D-ECF2-471C-B43D-7B5D7AFF05A6}"/>
    <cellStyle name="Millares 100 11 2 7 6" xfId="16044" xr:uid="{EA981425-7BD8-4F8E-81B2-F68A0CF8CA9E}"/>
    <cellStyle name="Millares 100 11 2 7 6 2" xfId="37547" xr:uid="{6EF44173-D9A4-4F96-A41E-158DE8D35F8A}"/>
    <cellStyle name="Millares 100 11 2 7 7" xfId="22649" xr:uid="{F7D86360-814C-442F-AE6E-C003CF58B7EA}"/>
    <cellStyle name="Millares 100 11 2 7 8" xfId="44152" xr:uid="{4B389933-B209-4F29-9E19-A5ED5F0A04DE}"/>
    <cellStyle name="Millares 100 11 2 8" xfId="1831" xr:uid="{C4B57AF6-4D10-4620-8A6E-9317195D7269}"/>
    <cellStyle name="Millares 100 11 2 8 2" xfId="10097" xr:uid="{4FCDE8C1-E004-4F78-919F-26CE99FEAA07}"/>
    <cellStyle name="Millares 100 11 2 8 2 2" xfId="31600" xr:uid="{75F27B79-82D1-4F6C-A7A1-34AA4EB35DC7}"/>
    <cellStyle name="Millares 100 11 2 8 3" xfId="16732" xr:uid="{1C5D870C-F852-41BB-AB98-8AF368A26639}"/>
    <cellStyle name="Millares 100 11 2 8 3 2" xfId="38235" xr:uid="{ABE6E5C0-2931-462F-BA14-5E18F1C26917}"/>
    <cellStyle name="Millares 100 11 2 8 4" xfId="23337" xr:uid="{9DE5D991-648C-42F1-B413-5A03EA4EEA6E}"/>
    <cellStyle name="Millares 100 11 2 8 5" xfId="44840" xr:uid="{CF137B0B-5C2C-49AE-9DFE-16BDCFFD2A3B}"/>
    <cellStyle name="Millares 100 11 2 9" xfId="2516" xr:uid="{EE6DCA39-2E56-4BBD-8CE9-FA4F4FE4C05E}"/>
    <cellStyle name="Millares 100 11 2 9 2" xfId="10782" xr:uid="{FE55FC8E-7458-444D-B2F1-A4D236204782}"/>
    <cellStyle name="Millares 100 11 2 9 2 2" xfId="32285" xr:uid="{01576842-9F5C-44C9-A2F9-6A79FF995082}"/>
    <cellStyle name="Millares 100 11 2 9 3" xfId="17417" xr:uid="{99E9189B-092E-440B-9BD2-E4E30C931051}"/>
    <cellStyle name="Millares 100 11 2 9 3 2" xfId="38920" xr:uid="{67392526-FE5F-4F13-9B8D-AC09D6016C0C}"/>
    <cellStyle name="Millares 100 11 2 9 4" xfId="24022" xr:uid="{C4C1AFFB-6367-4FBB-B5A7-2D3938BBAFF9}"/>
    <cellStyle name="Millares 100 11 2 9 5" xfId="45525" xr:uid="{495E9F8A-FB94-4C41-A4DF-5013C5C5CBF6}"/>
    <cellStyle name="Millares 100 11 3" xfId="144" xr:uid="{D55C97A5-E683-49C2-9DD2-9DDDEC53A714}"/>
    <cellStyle name="Millares 100 11 3 10" xfId="4681" xr:uid="{D7C44F7D-0BDF-4190-8EFA-16E07F4CEA57}"/>
    <cellStyle name="Millares 100 11 3 10 2" xfId="12947" xr:uid="{6DF543B7-D7C4-4581-8486-14FA7C0919EB}"/>
    <cellStyle name="Millares 100 11 3 10 2 2" xfId="34450" xr:uid="{C50B8601-9946-4CCD-A28C-F20036959C57}"/>
    <cellStyle name="Millares 100 11 3 10 3" xfId="19582" xr:uid="{65AE5D86-7958-4005-BFD7-29D1F0915A22}"/>
    <cellStyle name="Millares 100 11 3 10 3 2" xfId="41085" xr:uid="{CD2C380C-A520-46A4-A98A-05F456FA73BA}"/>
    <cellStyle name="Millares 100 11 3 10 4" xfId="26187" xr:uid="{CF78541E-A3A2-4B5F-ABB7-18AF03E7203D}"/>
    <cellStyle name="Millares 100 11 3 10 5" xfId="47690" xr:uid="{EFA7DA6F-93E4-473C-A63D-C51867F7251F}"/>
    <cellStyle name="Millares 100 11 3 11" xfId="5184" xr:uid="{A63D6FD5-19CA-45DE-A2B0-46F3383D4816}"/>
    <cellStyle name="Millares 100 11 3 11 2" xfId="13450" xr:uid="{76B516AB-6F05-4AAC-9294-55A4D9D01B53}"/>
    <cellStyle name="Millares 100 11 3 11 2 2" xfId="34953" xr:uid="{1067BD56-435C-40AB-A74D-7557B710F656}"/>
    <cellStyle name="Millares 100 11 3 11 3" xfId="20085" xr:uid="{AA986E16-6B95-4881-AC4C-C0D6F47ED047}"/>
    <cellStyle name="Millares 100 11 3 11 3 2" xfId="41588" xr:uid="{47D05CF4-97E6-4F4B-9F5C-9BA7BA55448C}"/>
    <cellStyle name="Millares 100 11 3 11 4" xfId="26690" xr:uid="{133426D6-5CB5-4ED3-BC14-D8CD4AAE59BC}"/>
    <cellStyle name="Millares 100 11 3 11 5" xfId="48193" xr:uid="{3EA7412A-A67D-45FE-9430-77E5EE8FA6EE}"/>
    <cellStyle name="Millares 100 11 3 12" xfId="6825" xr:uid="{311849C9-FB1C-460D-A5B2-15BD2FAAE771}"/>
    <cellStyle name="Millares 100 11 3 12 2" xfId="28328" xr:uid="{4D1442DE-C574-4E49-9224-AE5F0D74B49C}"/>
    <cellStyle name="Millares 100 11 3 13" xfId="8479" xr:uid="{67E306DD-2B94-4531-AFF4-F24B0649AAEF}"/>
    <cellStyle name="Millares 100 11 3 13 2" xfId="29982" xr:uid="{638D5FC5-A80B-4CC1-B282-B61E9D7DE1A5}"/>
    <cellStyle name="Millares 100 11 3 14" xfId="15118" xr:uid="{254C2A18-6EEB-445A-BEB1-CCE8240A8285}"/>
    <cellStyle name="Millares 100 11 3 14 2" xfId="36621" xr:uid="{50AB4D4A-1CC8-4EA1-81C5-9C746D3027B3}"/>
    <cellStyle name="Millares 100 11 3 15" xfId="21723" xr:uid="{99CF861A-4E10-4129-8F55-0FFE5389BAC2}"/>
    <cellStyle name="Millares 100 11 3 16" xfId="43226" xr:uid="{25063419-6E03-42AF-9C55-D44651CDFC2B}"/>
    <cellStyle name="Millares 100 11 3 2" xfId="476" xr:uid="{A672DC42-46D0-4D8D-B7CF-A570DFF63814}"/>
    <cellStyle name="Millares 100 11 3 2 10" xfId="7087" xr:uid="{E5748F98-0DEB-4BAF-BF12-27C3A5B345AA}"/>
    <cellStyle name="Millares 100 11 3 2 10 2" xfId="28590" xr:uid="{EE58EBF4-983E-4A2F-9416-2EC30FC6A225}"/>
    <cellStyle name="Millares 100 11 3 2 11" xfId="8743" xr:uid="{1FCC1CCD-1B28-491E-914C-A174AA4D32D1}"/>
    <cellStyle name="Millares 100 11 3 2 11 2" xfId="30246" xr:uid="{F4505C2F-A8B6-460A-B59A-9F3E44BBA3C7}"/>
    <cellStyle name="Millares 100 11 3 2 12" xfId="15379" xr:uid="{F3A88086-6430-42D6-A3F5-0C200EA00068}"/>
    <cellStyle name="Millares 100 11 3 2 12 2" xfId="36882" xr:uid="{BAEDEAFA-C8CA-4108-9011-CB4CBCE34D3C}"/>
    <cellStyle name="Millares 100 11 3 2 13" xfId="21984" xr:uid="{EFE27525-59E6-4AFF-B3C5-9B91B97A4D31}"/>
    <cellStyle name="Millares 100 11 3 2 14" xfId="43487" xr:uid="{E31E594D-65D2-4B2B-A6A5-A682025BFDF6}"/>
    <cellStyle name="Millares 100 11 3 2 2" xfId="758" xr:uid="{C0557128-EA6A-482E-82DA-D1F9A92AE605}"/>
    <cellStyle name="Millares 100 11 3 2 2 10" xfId="15659" xr:uid="{C9C5D0D7-3BE7-4660-A84A-53BEA47794BA}"/>
    <cellStyle name="Millares 100 11 3 2 2 10 2" xfId="37162" xr:uid="{44B6CE4E-0E4E-4977-AFC7-8F4474CAF675}"/>
    <cellStyle name="Millares 100 11 3 2 2 11" xfId="22264" xr:uid="{A4A7FE70-8E15-4243-AF91-1F0BC35C79F9}"/>
    <cellStyle name="Millares 100 11 3 2 2 12" xfId="43767" xr:uid="{4D6C4DB6-1424-4143-BC09-CD0670B58644}"/>
    <cellStyle name="Millares 100 11 3 2 2 2" xfId="1704" xr:uid="{217FE0F3-427A-4D84-85B5-C62556768BA6}"/>
    <cellStyle name="Millares 100 11 3 2 2 2 2" xfId="4533" xr:uid="{471D3748-B41A-40B9-89C2-F9C4553131FB}"/>
    <cellStyle name="Millares 100 11 3 2 2 2 2 2" xfId="12799" xr:uid="{D41BF0EF-7323-4AEE-A0F4-1330E16FD2CC}"/>
    <cellStyle name="Millares 100 11 3 2 2 2 2 2 2" xfId="34302" xr:uid="{CE16B185-1ABD-4952-8647-B97C538BFB98}"/>
    <cellStyle name="Millares 100 11 3 2 2 2 2 3" xfId="19434" xr:uid="{0BB01088-9188-4219-B0D7-DEAB479E8D5F}"/>
    <cellStyle name="Millares 100 11 3 2 2 2 2 3 2" xfId="40937" xr:uid="{7AA08BE0-74A0-4BCC-8BA5-B0FAAB9CE70B}"/>
    <cellStyle name="Millares 100 11 3 2 2 2 2 4" xfId="26039" xr:uid="{8CDAF050-4671-4DEC-9B02-58EBD175B262}"/>
    <cellStyle name="Millares 100 11 3 2 2 2 2 5" xfId="47542" xr:uid="{7C008118-4133-4BAB-95FC-551F65BEEBAE}"/>
    <cellStyle name="Millares 100 11 3 2 2 2 3" xfId="6672" xr:uid="{F3C37DCE-8FAD-4A56-A70E-8994FC22D61D}"/>
    <cellStyle name="Millares 100 11 3 2 2 2 3 2" xfId="14938" xr:uid="{5B58259B-E03D-4EC8-BCDD-3CD156829203}"/>
    <cellStyle name="Millares 100 11 3 2 2 2 3 2 2" xfId="36441" xr:uid="{83856F52-26B4-4F9D-849A-DA5021ECF8A3}"/>
    <cellStyle name="Millares 100 11 3 2 2 2 3 3" xfId="21573" xr:uid="{2F0BEC40-1B2E-448A-BE96-4B4DC7467BA2}"/>
    <cellStyle name="Millares 100 11 3 2 2 2 3 3 2" xfId="43076" xr:uid="{274041F7-C62A-4653-AE82-FC012F24DF11}"/>
    <cellStyle name="Millares 100 11 3 2 2 2 3 4" xfId="28178" xr:uid="{ADFB4A35-1777-49ED-90C9-F6C4DE7E884F}"/>
    <cellStyle name="Millares 100 11 3 2 2 2 3 5" xfId="49681" xr:uid="{0A5C8196-5776-4F5B-9B66-F8C9004E5EE3}"/>
    <cellStyle name="Millares 100 11 3 2 2 2 4" xfId="8313" xr:uid="{3ECC9B8A-C020-460C-BECC-0311DD7A692F}"/>
    <cellStyle name="Millares 100 11 3 2 2 2 4 2" xfId="29816" xr:uid="{647D45C6-AEC4-4781-940E-E5C2748679E1}"/>
    <cellStyle name="Millares 100 11 3 2 2 2 5" xfId="9970" xr:uid="{D35DAFC4-9C61-40EE-BFDC-1418CD8917F9}"/>
    <cellStyle name="Millares 100 11 3 2 2 2 5 2" xfId="31473" xr:uid="{EA2A657A-72CD-4CBF-B0F9-8C079A41EA65}"/>
    <cellStyle name="Millares 100 11 3 2 2 2 6" xfId="16605" xr:uid="{5BCE97EB-B7E7-4E3E-BC9A-3C4C45864FED}"/>
    <cellStyle name="Millares 100 11 3 2 2 2 6 2" xfId="38108" xr:uid="{0EE8190A-2209-4F4D-AFC6-23A5C7F180B1}"/>
    <cellStyle name="Millares 100 11 3 2 2 2 7" xfId="23210" xr:uid="{0C12A2CE-2172-4C4E-8BBA-9F05B1A307E8}"/>
    <cellStyle name="Millares 100 11 3 2 2 2 8" xfId="44713" xr:uid="{CF55977E-9785-41F1-A446-B189272F133C}"/>
    <cellStyle name="Millares 100 11 3 2 2 3" xfId="2391" xr:uid="{6F6E56CE-7E27-4F53-964F-39DEEBC28EFD}"/>
    <cellStyle name="Millares 100 11 3 2 2 3 2" xfId="10657" xr:uid="{285D15B0-ACB2-49D6-870B-AC6AC7819E4F}"/>
    <cellStyle name="Millares 100 11 3 2 2 3 2 2" xfId="32160" xr:uid="{7D514C2B-0C39-4308-A4D8-EC65E5355FFC}"/>
    <cellStyle name="Millares 100 11 3 2 2 3 3" xfId="17292" xr:uid="{E6B0B945-2DF1-4BA9-85CC-44E0CF8A9E35}"/>
    <cellStyle name="Millares 100 11 3 2 2 3 3 2" xfId="38795" xr:uid="{A05B9BE6-BEE0-4800-A902-4B127896EB28}"/>
    <cellStyle name="Millares 100 11 3 2 2 3 4" xfId="23897" xr:uid="{BAF63CA3-8004-4BBB-A632-A22724E9A1FD}"/>
    <cellStyle name="Millares 100 11 3 2 2 3 5" xfId="45400" xr:uid="{126A1BF8-95E5-4545-97DC-2DAD5C63DF2E}"/>
    <cellStyle name="Millares 100 11 3 2 2 4" xfId="2908" xr:uid="{20C41A38-22E6-4B31-B052-369B2D6A5385}"/>
    <cellStyle name="Millares 100 11 3 2 2 4 2" xfId="11174" xr:uid="{ECB8A814-C5AB-4BE3-96E6-2893C79B8DBF}"/>
    <cellStyle name="Millares 100 11 3 2 2 4 2 2" xfId="32677" xr:uid="{A40E845B-6EE7-464E-A217-F58BB61D0566}"/>
    <cellStyle name="Millares 100 11 3 2 2 4 3" xfId="17809" xr:uid="{FDF3AC9A-DA98-4AF9-BC49-451244613427}"/>
    <cellStyle name="Millares 100 11 3 2 2 4 3 2" xfId="39312" xr:uid="{7D581FFD-FD8D-4018-BB2B-9764DB519AD1}"/>
    <cellStyle name="Millares 100 11 3 2 2 4 4" xfId="24414" xr:uid="{2A3102AD-4225-4627-B98C-4406F311F30C}"/>
    <cellStyle name="Millares 100 11 3 2 2 4 5" xfId="45917" xr:uid="{9AC2FC68-FDF8-44CD-A171-15C20CE32295}"/>
    <cellStyle name="Millares 100 11 3 2 2 5" xfId="3587" xr:uid="{817478FB-16D2-4354-83DA-8E0EFBBF09AB}"/>
    <cellStyle name="Millares 100 11 3 2 2 5 2" xfId="11853" xr:uid="{349FC3D1-47A2-4CBD-9ED2-087404BA3DED}"/>
    <cellStyle name="Millares 100 11 3 2 2 5 2 2" xfId="33356" xr:uid="{13348DEA-F9F6-424C-AEE5-795B28E4B474}"/>
    <cellStyle name="Millares 100 11 3 2 2 5 3" xfId="18488" xr:uid="{13CF77E2-EE8F-4C02-8563-A92DD495D1F5}"/>
    <cellStyle name="Millares 100 11 3 2 2 5 3 2" xfId="39991" xr:uid="{6EE52474-DC8E-4D29-8F16-10B86E48E33E}"/>
    <cellStyle name="Millares 100 11 3 2 2 5 4" xfId="25093" xr:uid="{BC5E8EED-0DB7-4EDE-9438-23943CFB0BDF}"/>
    <cellStyle name="Millares 100 11 3 2 2 5 5" xfId="46596" xr:uid="{1B12D459-6CEB-440B-8F35-383947A559F3}"/>
    <cellStyle name="Millares 100 11 3 2 2 6" xfId="5052" xr:uid="{B98FA575-FD82-4914-8506-8556373B5116}"/>
    <cellStyle name="Millares 100 11 3 2 2 6 2" xfId="13318" xr:uid="{1C09C39C-E7D6-4B4A-A93C-055B6E66A290}"/>
    <cellStyle name="Millares 100 11 3 2 2 6 2 2" xfId="34821" xr:uid="{601C30D9-5F9A-4EC8-B737-3DB88D6CF809}"/>
    <cellStyle name="Millares 100 11 3 2 2 6 3" xfId="19953" xr:uid="{9392629A-5FDF-4235-9318-A6B67B33F65F}"/>
    <cellStyle name="Millares 100 11 3 2 2 6 3 2" xfId="41456" xr:uid="{BDE6B58C-344A-4518-A8AB-20C3706194EC}"/>
    <cellStyle name="Millares 100 11 3 2 2 6 4" xfId="26558" xr:uid="{0C3BA50F-0B5C-4B64-A70B-FC2EE15F5E4F}"/>
    <cellStyle name="Millares 100 11 3 2 2 6 5" xfId="48061" xr:uid="{16440B4E-99AC-4208-8853-229CB7D39F01}"/>
    <cellStyle name="Millares 100 11 3 2 2 7" xfId="5726" xr:uid="{A3131D20-BD23-4144-8C43-DE2F02179F06}"/>
    <cellStyle name="Millares 100 11 3 2 2 7 2" xfId="13992" xr:uid="{B8DB84E0-CB8A-4F34-ABA5-8D2A6D0C057D}"/>
    <cellStyle name="Millares 100 11 3 2 2 7 2 2" xfId="35495" xr:uid="{F608C49A-BD15-422A-B6C9-481B53B2BB1D}"/>
    <cellStyle name="Millares 100 11 3 2 2 7 3" xfId="20627" xr:uid="{EA12784B-3E35-47BC-BA06-32A021900FA5}"/>
    <cellStyle name="Millares 100 11 3 2 2 7 3 2" xfId="42130" xr:uid="{2E731317-D07C-4F86-99A7-CC03976D4FB8}"/>
    <cellStyle name="Millares 100 11 3 2 2 7 4" xfId="27232" xr:uid="{DE19580E-62CA-4B6E-8B5D-6B45F8119FFF}"/>
    <cellStyle name="Millares 100 11 3 2 2 7 5" xfId="48735" xr:uid="{96515B5E-3881-4161-A889-C43519421B7D}"/>
    <cellStyle name="Millares 100 11 3 2 2 8" xfId="7367" xr:uid="{B0A77A66-F37B-489B-8CF2-9730191BFAA9}"/>
    <cellStyle name="Millares 100 11 3 2 2 8 2" xfId="28870" xr:uid="{542E440A-DBC7-4ECE-A242-AA8E662D46FC}"/>
    <cellStyle name="Millares 100 11 3 2 2 9" xfId="9024" xr:uid="{BF86E508-D934-4F9B-BD15-F1B7499FBEF3}"/>
    <cellStyle name="Millares 100 11 3 2 2 9 2" xfId="30527" xr:uid="{0DCF9C86-07A9-40EA-841F-9AEC3F2DB9A1}"/>
    <cellStyle name="Millares 100 11 3 2 3" xfId="1028" xr:uid="{7A035F67-DA27-4AE5-B379-E84E7F7CE005}"/>
    <cellStyle name="Millares 100 11 3 2 3 2" xfId="3857" xr:uid="{475404A0-74FA-40BB-BE46-EEBCBA2309BC}"/>
    <cellStyle name="Millares 100 11 3 2 3 2 2" xfId="12123" xr:uid="{3EF15719-4DA5-445D-B3B9-D3DC8541EA75}"/>
    <cellStyle name="Millares 100 11 3 2 3 2 2 2" xfId="33626" xr:uid="{C571CC1B-DA09-4CB0-A47F-7F72E3A9AD71}"/>
    <cellStyle name="Millares 100 11 3 2 3 2 3" xfId="18758" xr:uid="{EC0D2A34-97FC-436F-85D6-342035A64339}"/>
    <cellStyle name="Millares 100 11 3 2 3 2 3 2" xfId="40261" xr:uid="{8E915294-90F2-4189-905E-66B4B178F1CA}"/>
    <cellStyle name="Millares 100 11 3 2 3 2 4" xfId="25363" xr:uid="{697A6A33-9D3B-4AE9-B645-BB5559BB4A8E}"/>
    <cellStyle name="Millares 100 11 3 2 3 2 5" xfId="46866" xr:uid="{3A8EA5ED-6BC7-4FF4-8ECB-F1988746B399}"/>
    <cellStyle name="Millares 100 11 3 2 3 3" xfId="5996" xr:uid="{6EF4F87F-34CE-4152-B72E-D470683808DB}"/>
    <cellStyle name="Millares 100 11 3 2 3 3 2" xfId="14262" xr:uid="{D560C510-97C2-4A36-8742-39A66079713B}"/>
    <cellStyle name="Millares 100 11 3 2 3 3 2 2" xfId="35765" xr:uid="{B46A182A-5A37-4179-AD4F-B9CFF8362C74}"/>
    <cellStyle name="Millares 100 11 3 2 3 3 3" xfId="20897" xr:uid="{18A2DCB9-96F3-4499-A76F-2871E47ECF89}"/>
    <cellStyle name="Millares 100 11 3 2 3 3 3 2" xfId="42400" xr:uid="{2CC1CB78-A7FD-4D03-B8EB-E8A4A554DA06}"/>
    <cellStyle name="Millares 100 11 3 2 3 3 4" xfId="27502" xr:uid="{38662788-D5E9-4AE6-BD2A-B890255A7C99}"/>
    <cellStyle name="Millares 100 11 3 2 3 3 5" xfId="49005" xr:uid="{7B75496E-EA2A-4946-B4C7-080EFCBB1216}"/>
    <cellStyle name="Millares 100 11 3 2 3 4" xfId="7637" xr:uid="{B292F923-7526-4E8F-A2BD-34A487BEA307}"/>
    <cellStyle name="Millares 100 11 3 2 3 4 2" xfId="29140" xr:uid="{48DD920D-9DAA-4FBB-B983-6198DA5CCFA0}"/>
    <cellStyle name="Millares 100 11 3 2 3 5" xfId="9294" xr:uid="{506E3CBC-BC28-4CE1-8A21-A60AA4C325EF}"/>
    <cellStyle name="Millares 100 11 3 2 3 5 2" xfId="30797" xr:uid="{3D15548A-3A3C-402D-B562-007DC78266C5}"/>
    <cellStyle name="Millares 100 11 3 2 3 6" xfId="15929" xr:uid="{5081BDE5-AA4B-481D-97A6-E93D1EC27700}"/>
    <cellStyle name="Millares 100 11 3 2 3 6 2" xfId="37432" xr:uid="{066AF565-2459-41E8-AC73-355E654488CE}"/>
    <cellStyle name="Millares 100 11 3 2 3 7" xfId="22534" xr:uid="{E74960D6-4CC5-45E5-81D6-3618BD1393B6}"/>
    <cellStyle name="Millares 100 11 3 2 3 8" xfId="44037" xr:uid="{9A69D7B4-1654-45F1-98C0-B351C0A8B94F}"/>
    <cellStyle name="Millares 100 11 3 2 4" xfId="1424" xr:uid="{EFED7631-C6E2-4A71-9ACE-C32A361862BB}"/>
    <cellStyle name="Millares 100 11 3 2 4 2" xfId="4253" xr:uid="{5AE472C0-B471-433A-BC0B-020FFAAB85D3}"/>
    <cellStyle name="Millares 100 11 3 2 4 2 2" xfId="12519" xr:uid="{8E422935-FBD9-4849-B225-B8127314566E}"/>
    <cellStyle name="Millares 100 11 3 2 4 2 2 2" xfId="34022" xr:uid="{D7295B5D-6E93-4038-AC68-D0D02F7EAE20}"/>
    <cellStyle name="Millares 100 11 3 2 4 2 3" xfId="19154" xr:uid="{CB582645-C56E-4F7F-B786-90FBF97924D1}"/>
    <cellStyle name="Millares 100 11 3 2 4 2 3 2" xfId="40657" xr:uid="{5290D2DD-D8AE-4294-9F08-8D0139ABD1D0}"/>
    <cellStyle name="Millares 100 11 3 2 4 2 4" xfId="25759" xr:uid="{08B0F3C6-CF62-4A9C-940A-73E06AA83575}"/>
    <cellStyle name="Millares 100 11 3 2 4 2 5" xfId="47262" xr:uid="{321B7213-AD09-4A5A-9CD1-A4F5511D5911}"/>
    <cellStyle name="Millares 100 11 3 2 4 3" xfId="6392" xr:uid="{5CFEEF9D-43A7-447F-B7F2-169B83E7268A}"/>
    <cellStyle name="Millares 100 11 3 2 4 3 2" xfId="14658" xr:uid="{542E1335-48BE-49D8-8769-E1A930CBD9E2}"/>
    <cellStyle name="Millares 100 11 3 2 4 3 2 2" xfId="36161" xr:uid="{6952ABAB-C9ED-4222-AEB8-0BF603D50070}"/>
    <cellStyle name="Millares 100 11 3 2 4 3 3" xfId="21293" xr:uid="{A82AF3B7-ED57-4B67-85E8-7995DF76E3AB}"/>
    <cellStyle name="Millares 100 11 3 2 4 3 3 2" xfId="42796" xr:uid="{D596CE79-0A32-4CC8-81B7-7AC3436AE24E}"/>
    <cellStyle name="Millares 100 11 3 2 4 3 4" xfId="27898" xr:uid="{60B9B60A-59F3-4910-B322-1E04144B819E}"/>
    <cellStyle name="Millares 100 11 3 2 4 3 5" xfId="49401" xr:uid="{CCF8BDDD-AE5A-47C2-9333-938F689B1BA0}"/>
    <cellStyle name="Millares 100 11 3 2 4 4" xfId="8033" xr:uid="{3405FBB2-28E0-4F30-8D12-96CEF121B6C7}"/>
    <cellStyle name="Millares 100 11 3 2 4 4 2" xfId="29536" xr:uid="{72D9A81D-D666-46AC-9DE7-2C45BCA8D7EE}"/>
    <cellStyle name="Millares 100 11 3 2 4 5" xfId="9690" xr:uid="{62B3D0FF-2AC5-4084-B1DA-ACE790E6BF87}"/>
    <cellStyle name="Millares 100 11 3 2 4 5 2" xfId="31193" xr:uid="{B5A733EE-E2CE-4CF8-8ED4-067524197AA5}"/>
    <cellStyle name="Millares 100 11 3 2 4 6" xfId="16325" xr:uid="{B619B833-B733-4878-A742-C7A0EB9D11F0}"/>
    <cellStyle name="Millares 100 11 3 2 4 6 2" xfId="37828" xr:uid="{29861DF8-1A67-4099-95A5-4CEA91D2548C}"/>
    <cellStyle name="Millares 100 11 3 2 4 7" xfId="22930" xr:uid="{12515B9C-95C5-4071-9425-F31A90E94F2D}"/>
    <cellStyle name="Millares 100 11 3 2 4 8" xfId="44433" xr:uid="{A87665A3-A075-415B-8F58-12D67B14F3DB}"/>
    <cellStyle name="Millares 100 11 3 2 5" xfId="2111" xr:uid="{08855CDA-2B88-4D36-AF1B-D563FD4EAC0B}"/>
    <cellStyle name="Millares 100 11 3 2 5 2" xfId="10377" xr:uid="{440D2B7E-3576-4416-8B28-7C02ED995717}"/>
    <cellStyle name="Millares 100 11 3 2 5 2 2" xfId="31880" xr:uid="{2166710F-AF3F-457A-8E6C-0199AA7EA8E5}"/>
    <cellStyle name="Millares 100 11 3 2 5 3" xfId="17012" xr:uid="{2612B49D-7BD8-4FE4-9079-6192ED05E929}"/>
    <cellStyle name="Millares 100 11 3 2 5 3 2" xfId="38515" xr:uid="{5241CA17-E7D1-453D-8EDB-13BD221233EB}"/>
    <cellStyle name="Millares 100 11 3 2 5 4" xfId="23617" xr:uid="{58894C58-CD6C-4569-B304-ADE225FE704A}"/>
    <cellStyle name="Millares 100 11 3 2 5 5" xfId="45120" xr:uid="{E8BFF340-ED26-4BBD-8357-A7A7C3479F87}"/>
    <cellStyle name="Millares 100 11 3 2 6" xfId="2659" xr:uid="{206176D9-3CBB-4BFA-9C4A-4853A2CDEA83}"/>
    <cellStyle name="Millares 100 11 3 2 6 2" xfId="10925" xr:uid="{0E9D32C4-A900-4772-A410-132A115CF280}"/>
    <cellStyle name="Millares 100 11 3 2 6 2 2" xfId="32428" xr:uid="{7ED7B1BB-7DB4-46B6-A0EE-AC2DFEB43F94}"/>
    <cellStyle name="Millares 100 11 3 2 6 3" xfId="17560" xr:uid="{D934FFF5-C1C7-41F1-BE96-28ED0E7FCD58}"/>
    <cellStyle name="Millares 100 11 3 2 6 3 2" xfId="39063" xr:uid="{FAEB1BF0-E4A3-435E-93BA-4D179C95CDF0}"/>
    <cellStyle name="Millares 100 11 3 2 6 4" xfId="24165" xr:uid="{655DD6AC-30E2-4725-A199-82F01467AB13}"/>
    <cellStyle name="Millares 100 11 3 2 6 5" xfId="45668" xr:uid="{AA74467F-3653-45E2-B059-E0382B53011C}"/>
    <cellStyle name="Millares 100 11 3 2 7" xfId="3307" xr:uid="{5983DBFA-27FA-4FD1-B830-C11F96CE1499}"/>
    <cellStyle name="Millares 100 11 3 2 7 2" xfId="11573" xr:uid="{A83CFEA0-6CC3-4F30-A526-23B57748D9B8}"/>
    <cellStyle name="Millares 100 11 3 2 7 2 2" xfId="33076" xr:uid="{21B2AABC-5383-47A3-BFE8-ED3E73A1A612}"/>
    <cellStyle name="Millares 100 11 3 2 7 3" xfId="18208" xr:uid="{0695B044-7A00-4E81-929F-B8B7AEF991D1}"/>
    <cellStyle name="Millares 100 11 3 2 7 3 2" xfId="39711" xr:uid="{F7B6578C-A5E0-453F-BEA6-494E0E2F5D04}"/>
    <cellStyle name="Millares 100 11 3 2 7 4" xfId="24813" xr:uid="{684B7C65-3F9B-42A7-9FF9-9B614E4EFE73}"/>
    <cellStyle name="Millares 100 11 3 2 7 5" xfId="46316" xr:uid="{545D71B3-D928-4B98-A658-F628968A6B85}"/>
    <cellStyle name="Millares 100 11 3 2 8" xfId="4803" xr:uid="{142DE8B0-6828-4097-B7C8-DF55DACEE490}"/>
    <cellStyle name="Millares 100 11 3 2 8 2" xfId="13069" xr:uid="{0098FD25-F5C3-42BE-AA25-79AD0AB8549F}"/>
    <cellStyle name="Millares 100 11 3 2 8 2 2" xfId="34572" xr:uid="{1969E220-75D7-434E-8300-9378BD75D7D1}"/>
    <cellStyle name="Millares 100 11 3 2 8 3" xfId="19704" xr:uid="{99F57E35-3277-48F6-B682-B4A0178B4881}"/>
    <cellStyle name="Millares 100 11 3 2 8 3 2" xfId="41207" xr:uid="{5D3B710A-3AF9-4267-BC4D-4B56B791DB00}"/>
    <cellStyle name="Millares 100 11 3 2 8 4" xfId="26309" xr:uid="{8888F131-DCE7-4347-AFE0-CBA1885EF959}"/>
    <cellStyle name="Millares 100 11 3 2 8 5" xfId="47812" xr:uid="{15113087-B072-478B-987D-98C4B626D35D}"/>
    <cellStyle name="Millares 100 11 3 2 9" xfId="5446" xr:uid="{28EEFC3C-12A3-49E6-9BA0-D79E74BAD1D5}"/>
    <cellStyle name="Millares 100 11 3 2 9 2" xfId="13712" xr:uid="{FCA8F51A-D686-435B-B509-64E5ADBE81AE}"/>
    <cellStyle name="Millares 100 11 3 2 9 2 2" xfId="35215" xr:uid="{6D787D60-3131-4A91-BFC1-0503B1504241}"/>
    <cellStyle name="Millares 100 11 3 2 9 3" xfId="20347" xr:uid="{EDE500A0-389B-4036-AF73-20E1D890C444}"/>
    <cellStyle name="Millares 100 11 3 2 9 3 2" xfId="41850" xr:uid="{719324F6-A73C-4019-A52A-4844349ED450}"/>
    <cellStyle name="Millares 100 11 3 2 9 4" xfId="26952" xr:uid="{97DAE7D9-572D-4616-AE2D-9AE5066E7AB8}"/>
    <cellStyle name="Millares 100 11 3 2 9 5" xfId="48455" xr:uid="{8C9A4BF2-4855-4123-A99F-9D002CB5DAF5}"/>
    <cellStyle name="Millares 100 11 3 3" xfId="349" xr:uid="{669184BE-EFD0-4724-AF9A-955690D85EC5}"/>
    <cellStyle name="Millares 100 11 3 3 10" xfId="15252" xr:uid="{0BE6BCBA-E5BF-44B3-8D35-CFC478A96F08}"/>
    <cellStyle name="Millares 100 11 3 3 10 2" xfId="36755" xr:uid="{4A3DC3FC-5EC0-4AA0-84AB-4530631000B0}"/>
    <cellStyle name="Millares 100 11 3 3 11" xfId="21857" xr:uid="{91D02D5A-2DBC-473A-9EB0-EEBF9F1DDE7E}"/>
    <cellStyle name="Millares 100 11 3 3 12" xfId="43360" xr:uid="{3EA9667D-3CF7-4BE7-AC9E-D1A76125C581}"/>
    <cellStyle name="Millares 100 11 3 3 2" xfId="1297" xr:uid="{10CDB79F-4290-4B32-8AD2-66B838259ACE}"/>
    <cellStyle name="Millares 100 11 3 3 2 2" xfId="4126" xr:uid="{A712DE69-63FB-40F1-B13E-4A3714345769}"/>
    <cellStyle name="Millares 100 11 3 3 2 2 2" xfId="12392" xr:uid="{D0E7125F-779B-4B45-A299-FEE142E605AE}"/>
    <cellStyle name="Millares 100 11 3 3 2 2 2 2" xfId="33895" xr:uid="{496CEE11-3635-436B-BCC9-5EB94C7D932E}"/>
    <cellStyle name="Millares 100 11 3 3 2 2 3" xfId="19027" xr:uid="{DFA3103C-A979-4F46-B3D1-518C4625027B}"/>
    <cellStyle name="Millares 100 11 3 3 2 2 3 2" xfId="40530" xr:uid="{9A9BF62C-9684-4AA1-9A02-8024AFC1D927}"/>
    <cellStyle name="Millares 100 11 3 3 2 2 4" xfId="25632" xr:uid="{DAB62B59-2762-484F-8D0A-A4AA37D50A2F}"/>
    <cellStyle name="Millares 100 11 3 3 2 2 5" xfId="47135" xr:uid="{63E4C71D-A908-4D49-A393-56612249CB1B}"/>
    <cellStyle name="Millares 100 11 3 3 2 3" xfId="6265" xr:uid="{CF320B41-577D-4167-A9E0-0F341A10B737}"/>
    <cellStyle name="Millares 100 11 3 3 2 3 2" xfId="14531" xr:uid="{C69276E6-3251-438A-BF47-3258BBC488F5}"/>
    <cellStyle name="Millares 100 11 3 3 2 3 2 2" xfId="36034" xr:uid="{F1CF294E-E6B2-49A7-AC04-0013D23F2762}"/>
    <cellStyle name="Millares 100 11 3 3 2 3 3" xfId="21166" xr:uid="{C6AA630A-4A10-498E-80DA-C13C755941DD}"/>
    <cellStyle name="Millares 100 11 3 3 2 3 3 2" xfId="42669" xr:uid="{FC696E83-7CB6-4519-9709-667EB7DE3172}"/>
    <cellStyle name="Millares 100 11 3 3 2 3 4" xfId="27771" xr:uid="{3D04B9EB-BA25-4DF6-A0C4-3C18AA79EFC7}"/>
    <cellStyle name="Millares 100 11 3 3 2 3 5" xfId="49274" xr:uid="{2AF1CDA4-AB21-426F-9E9F-8924999357A6}"/>
    <cellStyle name="Millares 100 11 3 3 2 4" xfId="7906" xr:uid="{5C744101-FC75-46A8-98FD-9DD140F3471E}"/>
    <cellStyle name="Millares 100 11 3 3 2 4 2" xfId="29409" xr:uid="{0021B22F-3016-4F1B-B8C0-07838B6D9D2F}"/>
    <cellStyle name="Millares 100 11 3 3 2 5" xfId="9563" xr:uid="{C5B143ED-0496-450F-B1C7-07D9520CC712}"/>
    <cellStyle name="Millares 100 11 3 3 2 5 2" xfId="31066" xr:uid="{F6C85EFF-BD24-46C6-9054-622C91092BE9}"/>
    <cellStyle name="Millares 100 11 3 3 2 6" xfId="16198" xr:uid="{B4D7DD20-9D76-4EFC-AF56-EB84A381ABEF}"/>
    <cellStyle name="Millares 100 11 3 3 2 6 2" xfId="37701" xr:uid="{4F44C5D7-3F7A-41DE-99E5-3C08AE40FF35}"/>
    <cellStyle name="Millares 100 11 3 3 2 7" xfId="22803" xr:uid="{445CD548-E6BC-4B15-8EDA-842E281966D1}"/>
    <cellStyle name="Millares 100 11 3 3 2 8" xfId="44306" xr:uid="{67030036-C7BD-4C32-9D90-E10A4378E6F1}"/>
    <cellStyle name="Millares 100 11 3 3 3" xfId="1984" xr:uid="{C87B0F70-D45D-4713-952B-A43023E18E56}"/>
    <cellStyle name="Millares 100 11 3 3 3 2" xfId="10250" xr:uid="{36BF5716-E832-4169-9FDF-E489F764E53C}"/>
    <cellStyle name="Millares 100 11 3 3 3 2 2" xfId="31753" xr:uid="{D1A825E5-C11B-48FE-92BA-B0E067ECC4EE}"/>
    <cellStyle name="Millares 100 11 3 3 3 3" xfId="16885" xr:uid="{FF1D877B-E7FB-4E4A-A2FA-8C8BCA648410}"/>
    <cellStyle name="Millares 100 11 3 3 3 3 2" xfId="38388" xr:uid="{F3AD0666-4C03-4F85-9281-6C38477852C3}"/>
    <cellStyle name="Millares 100 11 3 3 3 4" xfId="23490" xr:uid="{A4A5550F-5F6B-4405-86A4-0CF8A9A7089C}"/>
    <cellStyle name="Millares 100 11 3 3 3 5" xfId="44993" xr:uid="{F777783E-4A41-4093-8DC8-E73D6ECAD0D1}"/>
    <cellStyle name="Millares 100 11 3 3 4" xfId="2783" xr:uid="{B691CC60-D675-4CC5-AD10-7C3F04919C63}"/>
    <cellStyle name="Millares 100 11 3 3 4 2" xfId="11049" xr:uid="{5C44037A-3D1D-4878-BC22-136DF380529A}"/>
    <cellStyle name="Millares 100 11 3 3 4 2 2" xfId="32552" xr:uid="{76527A9A-86C5-49FE-BF4F-EF3CCF6C19FE}"/>
    <cellStyle name="Millares 100 11 3 3 4 3" xfId="17684" xr:uid="{7761956F-32E2-4A23-A43F-66138DBA1E9F}"/>
    <cellStyle name="Millares 100 11 3 3 4 3 2" xfId="39187" xr:uid="{FB844E0E-1577-4EBC-8E30-79ABEBADA4B0}"/>
    <cellStyle name="Millares 100 11 3 3 4 4" xfId="24289" xr:uid="{EA54C2DE-4A27-419D-A1E5-677856BB92BC}"/>
    <cellStyle name="Millares 100 11 3 3 4 5" xfId="45792" xr:uid="{4AB42A36-64E6-4AA2-A899-2BC21BEBCDCA}"/>
    <cellStyle name="Millares 100 11 3 3 5" xfId="3180" xr:uid="{C3624A2F-46CE-4C22-B641-5277ECA71433}"/>
    <cellStyle name="Millares 100 11 3 3 5 2" xfId="11446" xr:uid="{E00CBE2E-8A50-468B-9AA9-BB11E38DCFA8}"/>
    <cellStyle name="Millares 100 11 3 3 5 2 2" xfId="32949" xr:uid="{1362C89E-DA0D-45F2-B994-790B2578A8C6}"/>
    <cellStyle name="Millares 100 11 3 3 5 3" xfId="18081" xr:uid="{BA8A71A2-5266-45A0-9DF3-2921C33622E0}"/>
    <cellStyle name="Millares 100 11 3 3 5 3 2" xfId="39584" xr:uid="{885FA673-15B8-4209-AECE-FC8368ABE5C9}"/>
    <cellStyle name="Millares 100 11 3 3 5 4" xfId="24686" xr:uid="{044C0D17-CA09-46F7-AC9B-4EB315A1F2E7}"/>
    <cellStyle name="Millares 100 11 3 3 5 5" xfId="46189" xr:uid="{1C858681-E278-4FFF-AAAB-09F39475A25F}"/>
    <cellStyle name="Millares 100 11 3 3 6" xfId="4927" xr:uid="{C98634E2-FA9D-4D5F-8A50-9855B29DFA6D}"/>
    <cellStyle name="Millares 100 11 3 3 6 2" xfId="13193" xr:uid="{CCCDDD14-E53A-499B-B0A9-48C396052EE9}"/>
    <cellStyle name="Millares 100 11 3 3 6 2 2" xfId="34696" xr:uid="{2E6AA9CA-1EA0-4A62-9674-DECA6E5503D3}"/>
    <cellStyle name="Millares 100 11 3 3 6 3" xfId="19828" xr:uid="{CF4E4C3E-C4D7-4EEC-BE98-39AD86E3BBC8}"/>
    <cellStyle name="Millares 100 11 3 3 6 3 2" xfId="41331" xr:uid="{E9A2F436-FD78-41F1-9A60-9114BB9A6D88}"/>
    <cellStyle name="Millares 100 11 3 3 6 4" xfId="26433" xr:uid="{6182B142-E0FD-43C2-B289-9C8FB6F37938}"/>
    <cellStyle name="Millares 100 11 3 3 6 5" xfId="47936" xr:uid="{0058E158-B195-498B-8878-B903E4DA840B}"/>
    <cellStyle name="Millares 100 11 3 3 7" xfId="5319" xr:uid="{5836A1AE-2328-40CD-88E9-635AC5D774BE}"/>
    <cellStyle name="Millares 100 11 3 3 7 2" xfId="13585" xr:uid="{D66C315A-A9CB-4F4B-868C-B9D2C991941E}"/>
    <cellStyle name="Millares 100 11 3 3 7 2 2" xfId="35088" xr:uid="{3FF8AAB6-7D8D-40AC-B349-D5D0DD588A52}"/>
    <cellStyle name="Millares 100 11 3 3 7 3" xfId="20220" xr:uid="{D924F33D-1954-49ED-86C5-3B6B1F0B76A6}"/>
    <cellStyle name="Millares 100 11 3 3 7 3 2" xfId="41723" xr:uid="{FA54BEBF-96C9-4C00-B0E3-02101B4DA1C5}"/>
    <cellStyle name="Millares 100 11 3 3 7 4" xfId="26825" xr:uid="{C463F612-70ED-4019-A6B1-2BE351B09D14}"/>
    <cellStyle name="Millares 100 11 3 3 7 5" xfId="48328" xr:uid="{B182BA77-7A9D-4FBE-88BD-52FCB03E9A79}"/>
    <cellStyle name="Millares 100 11 3 3 8" xfId="6960" xr:uid="{EAB767B2-59C8-4771-886E-FBF2383C5761}"/>
    <cellStyle name="Millares 100 11 3 3 8 2" xfId="28463" xr:uid="{90235A27-20CC-470B-B4D8-F4A9BB442DC1}"/>
    <cellStyle name="Millares 100 11 3 3 9" xfId="8616" xr:uid="{ACC320FC-DAF2-4E53-9807-FFFFD09E850B}"/>
    <cellStyle name="Millares 100 11 3 3 9 2" xfId="30119" xr:uid="{7B0B5789-2B28-4A2B-9509-B7C7FE4C65CD}"/>
    <cellStyle name="Millares 100 11 3 4" xfId="633" xr:uid="{61A4BB82-99C5-4401-978F-841D9B8E1C72}"/>
    <cellStyle name="Millares 100 11 3 4 10" xfId="43642" xr:uid="{7C32D1B7-98E5-4367-86BF-539D856FD1B0}"/>
    <cellStyle name="Millares 100 11 3 4 2" xfId="1579" xr:uid="{0C1E00AE-3A85-4AD3-B687-E05B873525B3}"/>
    <cellStyle name="Millares 100 11 3 4 2 2" xfId="4408" xr:uid="{B2C56FFD-97DD-442C-8EE1-1957C8FE47D2}"/>
    <cellStyle name="Millares 100 11 3 4 2 2 2" xfId="12674" xr:uid="{0C2018F3-66A8-4D08-B054-3B6D48539775}"/>
    <cellStyle name="Millares 100 11 3 4 2 2 2 2" xfId="34177" xr:uid="{1202E5E8-56CF-4067-AC1A-E41DC3FCC2F0}"/>
    <cellStyle name="Millares 100 11 3 4 2 2 3" xfId="19309" xr:uid="{FD6AC6C7-76A4-40B6-9585-F2A53797524F}"/>
    <cellStyle name="Millares 100 11 3 4 2 2 3 2" xfId="40812" xr:uid="{13B2AC4A-C286-459A-8212-68CB3C67A59D}"/>
    <cellStyle name="Millares 100 11 3 4 2 2 4" xfId="25914" xr:uid="{41EF08CD-0476-456C-A8A2-0CE980F4B93D}"/>
    <cellStyle name="Millares 100 11 3 4 2 2 5" xfId="47417" xr:uid="{CA9BC03B-520E-433D-8EF6-A9D7B67857BC}"/>
    <cellStyle name="Millares 100 11 3 4 2 3" xfId="6547" xr:uid="{C7E1BE33-9983-44EB-A289-B84920F11154}"/>
    <cellStyle name="Millares 100 11 3 4 2 3 2" xfId="14813" xr:uid="{2A72A7DD-5E49-4C74-952D-9B64F03DD500}"/>
    <cellStyle name="Millares 100 11 3 4 2 3 2 2" xfId="36316" xr:uid="{7C26312C-E17B-4BA9-A698-AAC6CFE66CFA}"/>
    <cellStyle name="Millares 100 11 3 4 2 3 3" xfId="21448" xr:uid="{8A04C149-C15B-4701-A6C6-9936F4C79A05}"/>
    <cellStyle name="Millares 100 11 3 4 2 3 3 2" xfId="42951" xr:uid="{BC9E06E8-6B2D-40B6-9E35-019333E562DD}"/>
    <cellStyle name="Millares 100 11 3 4 2 3 4" xfId="28053" xr:uid="{F954943A-B5F9-448C-B674-6EF4099ECC6F}"/>
    <cellStyle name="Millares 100 11 3 4 2 3 5" xfId="49556" xr:uid="{EDC5B761-186C-47A1-9757-BE6178AB1FE6}"/>
    <cellStyle name="Millares 100 11 3 4 2 4" xfId="8188" xr:uid="{5E5D4CE4-5B08-42E7-9EFB-85CDC5F1DD50}"/>
    <cellStyle name="Millares 100 11 3 4 2 4 2" xfId="29691" xr:uid="{03D705BD-8605-48D7-ADBB-A66DCB172AB8}"/>
    <cellStyle name="Millares 100 11 3 4 2 5" xfId="9845" xr:uid="{F44D4285-A78A-41D9-9ABD-E4BD8487323D}"/>
    <cellStyle name="Millares 100 11 3 4 2 5 2" xfId="31348" xr:uid="{22520A69-7D0D-4669-9AA0-55DF97D9E028}"/>
    <cellStyle name="Millares 100 11 3 4 2 6" xfId="16480" xr:uid="{66EE7070-03ED-45DC-8B32-6935FD9B8064}"/>
    <cellStyle name="Millares 100 11 3 4 2 6 2" xfId="37983" xr:uid="{0A5A593A-4F0C-4B5F-9A62-F1FF311B65F9}"/>
    <cellStyle name="Millares 100 11 3 4 2 7" xfId="23085" xr:uid="{97BB2E3A-67BF-418E-9BEA-C9441A2915C4}"/>
    <cellStyle name="Millares 100 11 3 4 2 8" xfId="44588" xr:uid="{3F0415FE-1917-46AA-9053-C904AF6D177C}"/>
    <cellStyle name="Millares 100 11 3 4 3" xfId="2266" xr:uid="{23E38482-2997-47EA-B545-2381DA63E63F}"/>
    <cellStyle name="Millares 100 11 3 4 3 2" xfId="10532" xr:uid="{B85830DE-628C-4A9F-9D80-59837409E290}"/>
    <cellStyle name="Millares 100 11 3 4 3 2 2" xfId="32035" xr:uid="{92EAA29F-4633-4412-94C2-1F1F4004C6B9}"/>
    <cellStyle name="Millares 100 11 3 4 3 3" xfId="17167" xr:uid="{F9E63A6B-58F8-4C64-A53E-9FA36A076D33}"/>
    <cellStyle name="Millares 100 11 3 4 3 3 2" xfId="38670" xr:uid="{01B1DDA1-ABA8-4D7B-9FB2-380EF8FAD80D}"/>
    <cellStyle name="Millares 100 11 3 4 3 4" xfId="23772" xr:uid="{11ADA7CF-C2A3-4EDE-A877-53B7652D6E5B}"/>
    <cellStyle name="Millares 100 11 3 4 3 5" xfId="45275" xr:uid="{0BDC37DB-AE19-4365-89E2-5DD07356D879}"/>
    <cellStyle name="Millares 100 11 3 4 4" xfId="3462" xr:uid="{9700D999-78D1-4F4B-97E4-A3E257CF5C79}"/>
    <cellStyle name="Millares 100 11 3 4 4 2" xfId="11728" xr:uid="{4D14CC9E-65CB-47CF-A4C2-0131108DEEAF}"/>
    <cellStyle name="Millares 100 11 3 4 4 2 2" xfId="33231" xr:uid="{7FD6BBE3-E93D-40E1-97FF-B976360D93C6}"/>
    <cellStyle name="Millares 100 11 3 4 4 3" xfId="18363" xr:uid="{A083072E-833C-4EF8-B107-BE971B1DD1F3}"/>
    <cellStyle name="Millares 100 11 3 4 4 3 2" xfId="39866" xr:uid="{AE022763-F916-4EDB-A4CD-F796B8CB55FB}"/>
    <cellStyle name="Millares 100 11 3 4 4 4" xfId="24968" xr:uid="{10A11654-C508-42AF-9854-678C2E0D8510}"/>
    <cellStyle name="Millares 100 11 3 4 4 5" xfId="46471" xr:uid="{02D21BFA-4C55-46ED-B577-E78E4DA47A95}"/>
    <cellStyle name="Millares 100 11 3 4 5" xfId="5601" xr:uid="{CF940D58-2EF7-4B09-A053-F1F34B001BA1}"/>
    <cellStyle name="Millares 100 11 3 4 5 2" xfId="13867" xr:uid="{42B81596-3950-4FC5-B7ED-3DE9FFE98B3E}"/>
    <cellStyle name="Millares 100 11 3 4 5 2 2" xfId="35370" xr:uid="{D2606D0F-EDC1-42D3-A949-C9A6D537DABE}"/>
    <cellStyle name="Millares 100 11 3 4 5 3" xfId="20502" xr:uid="{CDDD71EF-71BE-4BED-9719-4630B16A15D1}"/>
    <cellStyle name="Millares 100 11 3 4 5 3 2" xfId="42005" xr:uid="{9E5EDFA3-4414-45B2-8EEF-D4AD94AA2608}"/>
    <cellStyle name="Millares 100 11 3 4 5 4" xfId="27107" xr:uid="{1F860206-4A1F-42F4-8995-8834428F7198}"/>
    <cellStyle name="Millares 100 11 3 4 5 5" xfId="48610" xr:uid="{A99B8482-D316-4656-B644-C44B894874BD}"/>
    <cellStyle name="Millares 100 11 3 4 6" xfId="7242" xr:uid="{917B9678-456A-4D3C-A92C-D7086D6B64D7}"/>
    <cellStyle name="Millares 100 11 3 4 6 2" xfId="28745" xr:uid="{D28FF861-372C-4DF0-BE47-A9FED46FF85F}"/>
    <cellStyle name="Millares 100 11 3 4 7" xfId="8899" xr:uid="{B46EB820-0C3E-4846-8BBA-BABC5FCABC89}"/>
    <cellStyle name="Millares 100 11 3 4 7 2" xfId="30402" xr:uid="{A070A9D0-9CE4-41F5-BB63-30D77C877098}"/>
    <cellStyle name="Millares 100 11 3 4 8" xfId="15534" xr:uid="{FA646E85-BE3E-4413-9327-C66BC4BF121C}"/>
    <cellStyle name="Millares 100 11 3 4 8 2" xfId="37037" xr:uid="{A59D9AE1-76A2-4293-B3AE-F2E24E466F4D}"/>
    <cellStyle name="Millares 100 11 3 4 9" xfId="22139" xr:uid="{EF330202-A99F-4F28-B777-20294F096CBE}"/>
    <cellStyle name="Millares 100 11 3 5" xfId="901" xr:uid="{7E232D38-4F62-42F2-9607-44217A658A54}"/>
    <cellStyle name="Millares 100 11 3 5 2" xfId="3730" xr:uid="{66602196-88B4-439B-A26B-A3E79A4EC2B6}"/>
    <cellStyle name="Millares 100 11 3 5 2 2" xfId="11996" xr:uid="{7A22B1F0-A47A-4878-B28E-6F58C8B6C5CB}"/>
    <cellStyle name="Millares 100 11 3 5 2 2 2" xfId="33499" xr:uid="{371DF4C5-19BD-4CE6-86C5-3ABD23A1E82E}"/>
    <cellStyle name="Millares 100 11 3 5 2 3" xfId="18631" xr:uid="{E5290134-6B8C-40B3-ACA5-545437CFBE55}"/>
    <cellStyle name="Millares 100 11 3 5 2 3 2" xfId="40134" xr:uid="{2834A425-63CA-4E4D-B3C5-6BB393B1F670}"/>
    <cellStyle name="Millares 100 11 3 5 2 4" xfId="25236" xr:uid="{356BBBD5-AA38-4E66-AEE9-609059385CD6}"/>
    <cellStyle name="Millares 100 11 3 5 2 5" xfId="46739" xr:uid="{46A8A7E1-EB4B-4F72-9FE7-99695682213D}"/>
    <cellStyle name="Millares 100 11 3 5 3" xfId="5869" xr:uid="{7EC22536-0116-4EC7-91FD-25352C369D01}"/>
    <cellStyle name="Millares 100 11 3 5 3 2" xfId="14135" xr:uid="{8A14F7A9-8CF1-446B-88EE-2636EC85A2DD}"/>
    <cellStyle name="Millares 100 11 3 5 3 2 2" xfId="35638" xr:uid="{F86A76F5-0BC5-4AA2-AE7D-A1B8CDB7A388}"/>
    <cellStyle name="Millares 100 11 3 5 3 3" xfId="20770" xr:uid="{7F551122-7FCB-4929-BF33-5B30169BDDFB}"/>
    <cellStyle name="Millares 100 11 3 5 3 3 2" xfId="42273" xr:uid="{528A31BE-1C45-4EE8-94F1-174D64C639BC}"/>
    <cellStyle name="Millares 100 11 3 5 3 4" xfId="27375" xr:uid="{E1C9908D-4BC9-4936-A8A7-3508CC75DA46}"/>
    <cellStyle name="Millares 100 11 3 5 3 5" xfId="48878" xr:uid="{F59BF08A-A177-4094-BF43-8ABB5C420162}"/>
    <cellStyle name="Millares 100 11 3 5 4" xfId="7510" xr:uid="{7C487C41-685F-4189-920E-0BAE20A695B6}"/>
    <cellStyle name="Millares 100 11 3 5 4 2" xfId="29013" xr:uid="{3F954432-A752-4183-9B03-EE748CAFD875}"/>
    <cellStyle name="Millares 100 11 3 5 5" xfId="9167" xr:uid="{18B26380-7662-4F97-88F5-83A06FC82D84}"/>
    <cellStyle name="Millares 100 11 3 5 5 2" xfId="30670" xr:uid="{FDB347A4-E9A0-4DCB-8398-D307B06F4412}"/>
    <cellStyle name="Millares 100 11 3 5 6" xfId="15802" xr:uid="{7E6827D6-8FD8-4428-A628-A5B0DF8D537A}"/>
    <cellStyle name="Millares 100 11 3 5 6 2" xfId="37305" xr:uid="{24C3ED7D-A08E-43F1-99D6-3BDAA3491A1B}"/>
    <cellStyle name="Millares 100 11 3 5 7" xfId="22407" xr:uid="{D680B0DD-31BB-42A3-9937-BA4002E015F5}"/>
    <cellStyle name="Millares 100 11 3 5 8" xfId="43910" xr:uid="{02961EC4-DEB4-44D6-94E5-8B289FAE7AEF}"/>
    <cellStyle name="Millares 100 11 3 6" xfId="1162" xr:uid="{25C7E7E8-5334-4415-B95E-2F731809AAFC}"/>
    <cellStyle name="Millares 100 11 3 6 2" xfId="3991" xr:uid="{475D0982-B57C-4FBE-98CD-782E6BFA5C84}"/>
    <cellStyle name="Millares 100 11 3 6 2 2" xfId="12257" xr:uid="{6E3EFA76-37AB-4574-BF83-B58FCEE2922E}"/>
    <cellStyle name="Millares 100 11 3 6 2 2 2" xfId="33760" xr:uid="{D1F4ABDC-51F3-43DE-9E2F-A9768916B25F}"/>
    <cellStyle name="Millares 100 11 3 6 2 3" xfId="18892" xr:uid="{99CC49AB-55AC-4533-8A71-A45E1CF05D09}"/>
    <cellStyle name="Millares 100 11 3 6 2 3 2" xfId="40395" xr:uid="{15994682-81A6-4EE4-AB82-AC6007E34771}"/>
    <cellStyle name="Millares 100 11 3 6 2 4" xfId="25497" xr:uid="{07126B88-02A7-449A-928A-403C9F18D843}"/>
    <cellStyle name="Millares 100 11 3 6 2 5" xfId="47000" xr:uid="{D63D9485-DFEF-42B2-A4E7-DB4BB7548E69}"/>
    <cellStyle name="Millares 100 11 3 6 3" xfId="6130" xr:uid="{7B554F48-7A68-4B10-8804-1215F2AB97C0}"/>
    <cellStyle name="Millares 100 11 3 6 3 2" xfId="14396" xr:uid="{31D8A66A-771E-4D8C-9963-91358F97637D}"/>
    <cellStyle name="Millares 100 11 3 6 3 2 2" xfId="35899" xr:uid="{15208747-BD1F-493D-AD5E-8D6413B260DF}"/>
    <cellStyle name="Millares 100 11 3 6 3 3" xfId="21031" xr:uid="{BF36D9E3-A1D1-42E8-B59C-31ACBF482E22}"/>
    <cellStyle name="Millares 100 11 3 6 3 3 2" xfId="42534" xr:uid="{D8EE16E9-6208-4340-95AE-A1EE6A256DBC}"/>
    <cellStyle name="Millares 100 11 3 6 3 4" xfId="27636" xr:uid="{5D1C37B4-B102-4DD2-A13B-89852858AB23}"/>
    <cellStyle name="Millares 100 11 3 6 3 5" xfId="49139" xr:uid="{0B412B95-9D6B-49E7-8489-4DC362B89EA2}"/>
    <cellStyle name="Millares 100 11 3 6 4" xfId="7771" xr:uid="{D253CFA6-C401-4A0E-BE35-9EA1C69055C5}"/>
    <cellStyle name="Millares 100 11 3 6 4 2" xfId="29274" xr:uid="{31E7F12F-7A4E-4CF9-A415-21D1DE3A306C}"/>
    <cellStyle name="Millares 100 11 3 6 5" xfId="9428" xr:uid="{DF246AE1-0EC0-406E-A04A-E40841F228CF}"/>
    <cellStyle name="Millares 100 11 3 6 5 2" xfId="30931" xr:uid="{200A9F5F-78AB-46A9-A016-DB52B9A5BAFD}"/>
    <cellStyle name="Millares 100 11 3 6 6" xfId="16063" xr:uid="{B843B1E7-BFF6-42F9-B62E-3A8BEC6F6CAC}"/>
    <cellStyle name="Millares 100 11 3 6 6 2" xfId="37566" xr:uid="{63C9238E-6203-46F1-BA93-A0C524E6D8F1}"/>
    <cellStyle name="Millares 100 11 3 6 7" xfId="22668" xr:uid="{8A68593C-BA0B-41B6-8A19-99B6E7074CA5}"/>
    <cellStyle name="Millares 100 11 3 6 8" xfId="44171" xr:uid="{DB9F18A2-80EE-41D0-86C8-1C60F65BCB56}"/>
    <cellStyle name="Millares 100 11 3 7" xfId="1850" xr:uid="{8B0AE5DA-753F-4591-AAB8-F4A53918B000}"/>
    <cellStyle name="Millares 100 11 3 7 2" xfId="10116" xr:uid="{E51708F2-23ED-4B67-9322-75CE2477D0DA}"/>
    <cellStyle name="Millares 100 11 3 7 2 2" xfId="31619" xr:uid="{F7FDE629-810E-4C32-90DE-1B689EAF929B}"/>
    <cellStyle name="Millares 100 11 3 7 3" xfId="16751" xr:uid="{AE969E6D-C4C9-4BDE-806E-9E5B8E0A1080}"/>
    <cellStyle name="Millares 100 11 3 7 3 2" xfId="38254" xr:uid="{AD031A8E-EDEF-4374-94FF-0E6CAD002858}"/>
    <cellStyle name="Millares 100 11 3 7 4" xfId="23356" xr:uid="{B2C5EC4A-BDEF-44B2-B48D-CA003F7BDC07}"/>
    <cellStyle name="Millares 100 11 3 7 5" xfId="44859" xr:uid="{A5F429E2-2AD4-41BD-854D-FEA742F8C9BD}"/>
    <cellStyle name="Millares 100 11 3 8" xfId="2535" xr:uid="{AAB2044B-2236-43B4-8146-73A3A223E54B}"/>
    <cellStyle name="Millares 100 11 3 8 2" xfId="10801" xr:uid="{04865633-5805-4368-B45A-9CAD31B06EB4}"/>
    <cellStyle name="Millares 100 11 3 8 2 2" xfId="32304" xr:uid="{3FC4BAB6-F6FB-4FFE-AB57-B6230B998135}"/>
    <cellStyle name="Millares 100 11 3 8 3" xfId="17436" xr:uid="{34CBA636-3D8B-4271-B64D-A6D4F6E4F53F}"/>
    <cellStyle name="Millares 100 11 3 8 3 2" xfId="38939" xr:uid="{0D0536A9-498D-431F-B754-655C5CAA701E}"/>
    <cellStyle name="Millares 100 11 3 8 4" xfId="24041" xr:uid="{7369C7A5-8149-4D84-889C-75617B6367F8}"/>
    <cellStyle name="Millares 100 11 3 8 5" xfId="45544" xr:uid="{591866ED-6083-4A59-B577-690DEA4AEAD5}"/>
    <cellStyle name="Millares 100 11 3 9" xfId="3046" xr:uid="{24BBB5CF-E437-404D-BD5A-BA0F54FF369F}"/>
    <cellStyle name="Millares 100 11 3 9 2" xfId="11312" xr:uid="{92298697-F693-43BC-849E-E012D2160E28}"/>
    <cellStyle name="Millares 100 11 3 9 2 2" xfId="32815" xr:uid="{DCCA23D8-F649-4FCF-916A-B2D008647AE7}"/>
    <cellStyle name="Millares 100 11 3 9 3" xfId="17947" xr:uid="{26AA54AD-E673-49CD-A75C-B2ECBBC7A2F2}"/>
    <cellStyle name="Millares 100 11 3 9 3 2" xfId="39450" xr:uid="{A50CD680-4017-4647-8A30-D90E1F35706C}"/>
    <cellStyle name="Millares 100 11 3 9 4" xfId="24552" xr:uid="{9A802914-0518-4D6E-8EAB-A319D89200A7}"/>
    <cellStyle name="Millares 100 11 3 9 5" xfId="46055" xr:uid="{B38FEFBE-B852-4BA3-9EE3-262F359760C4}"/>
    <cellStyle name="Millares 100 11 4" xfId="203" xr:uid="{0DF1DA03-A3B6-4CC9-A472-7329BBFD5DF8}"/>
    <cellStyle name="Millares 100 11 4 10" xfId="4722" xr:uid="{9B72C0DE-BD5C-448D-A29F-2BA59EFDE5D1}"/>
    <cellStyle name="Millares 100 11 4 10 2" xfId="12988" xr:uid="{9F63F30D-9DFD-45AD-A294-A6E7FB02E362}"/>
    <cellStyle name="Millares 100 11 4 10 2 2" xfId="34491" xr:uid="{8EA9A1C4-4489-4D28-BFCE-5F1ADE6B6E6B}"/>
    <cellStyle name="Millares 100 11 4 10 3" xfId="19623" xr:uid="{C7CB66D6-9736-4705-8184-80DE823FD340}"/>
    <cellStyle name="Millares 100 11 4 10 3 2" xfId="41126" xr:uid="{1A18690C-EBB7-45FE-978E-07D54E633105}"/>
    <cellStyle name="Millares 100 11 4 10 4" xfId="26228" xr:uid="{0962C050-DC8C-4296-A143-7CF5165ADDE5}"/>
    <cellStyle name="Millares 100 11 4 10 5" xfId="47731" xr:uid="{6B706BED-C6ED-45C9-A83E-593DE767ED34}"/>
    <cellStyle name="Millares 100 11 4 11" xfId="5225" xr:uid="{8FFD6682-9BB2-4A5B-A950-B33D288B80D3}"/>
    <cellStyle name="Millares 100 11 4 11 2" xfId="13491" xr:uid="{0867C845-02EA-4C1A-9E5B-E443C1811A66}"/>
    <cellStyle name="Millares 100 11 4 11 2 2" xfId="34994" xr:uid="{C8C91F9C-141A-4473-9613-B81FC95005F0}"/>
    <cellStyle name="Millares 100 11 4 11 3" xfId="20126" xr:uid="{1622429B-5773-4B78-9AC8-99F2EA6D3BD0}"/>
    <cellStyle name="Millares 100 11 4 11 3 2" xfId="41629" xr:uid="{9B66F29C-3CE1-4B46-ABFF-AAB991ABFBAF}"/>
    <cellStyle name="Millares 100 11 4 11 4" xfId="26731" xr:uid="{382EC671-0CB3-4DCA-8441-F7112F1884F4}"/>
    <cellStyle name="Millares 100 11 4 11 5" xfId="48234" xr:uid="{4662C620-844B-4821-94DD-F2B2C3B11F17}"/>
    <cellStyle name="Millares 100 11 4 12" xfId="6866" xr:uid="{93367622-826F-4FDA-AE6B-E24FB06D7F06}"/>
    <cellStyle name="Millares 100 11 4 12 2" xfId="28369" xr:uid="{563F5286-42BC-40BD-AA8B-183D4E291ADC}"/>
    <cellStyle name="Millares 100 11 4 13" xfId="8520" xr:uid="{79A97D1D-CBF6-47E1-A488-A3CD6966618F}"/>
    <cellStyle name="Millares 100 11 4 13 2" xfId="30023" xr:uid="{09FC3597-1EAC-46B9-9026-C889EFC373CD}"/>
    <cellStyle name="Millares 100 11 4 14" xfId="15159" xr:uid="{D81D0004-BA4D-4B25-BD73-81C8C38C201C}"/>
    <cellStyle name="Millares 100 11 4 14 2" xfId="36662" xr:uid="{69B65FF6-F0DE-4907-A5C6-147847285A82}"/>
    <cellStyle name="Millares 100 11 4 15" xfId="21764" xr:uid="{1BE42C48-6E58-4C6A-8342-F5AEE9CFF271}"/>
    <cellStyle name="Millares 100 11 4 16" xfId="43267" xr:uid="{AACEF512-A39D-4430-BB7D-F041B7546C35}"/>
    <cellStyle name="Millares 100 11 4 2" xfId="518" xr:uid="{231D6A67-0B7A-43A5-BCF8-3FEC54E8DA33}"/>
    <cellStyle name="Millares 100 11 4 2 10" xfId="7129" xr:uid="{FF1D69B2-119B-4DBD-A8F7-DE8E0B7C5FBC}"/>
    <cellStyle name="Millares 100 11 4 2 10 2" xfId="28632" xr:uid="{A597E467-C971-4251-BF3D-00E24B4F4BD6}"/>
    <cellStyle name="Millares 100 11 4 2 11" xfId="8785" xr:uid="{4F578212-1C1E-4761-B3CD-046AD9A06B8A}"/>
    <cellStyle name="Millares 100 11 4 2 11 2" xfId="30288" xr:uid="{9AAAA4C0-71D6-44FF-ADFD-4B8AF3C76C64}"/>
    <cellStyle name="Millares 100 11 4 2 12" xfId="15421" xr:uid="{0A8D030C-4000-4D5C-B764-92152F311F0E}"/>
    <cellStyle name="Millares 100 11 4 2 12 2" xfId="36924" xr:uid="{9740DE40-22AD-4D39-B76E-13CDB2122467}"/>
    <cellStyle name="Millares 100 11 4 2 13" xfId="22026" xr:uid="{9E57F534-6FC1-43AB-A679-C50A4F5D10F6}"/>
    <cellStyle name="Millares 100 11 4 2 14" xfId="43529" xr:uid="{3A471BC7-FFE9-40AF-9592-B210D972F3C5}"/>
    <cellStyle name="Millares 100 11 4 2 2" xfId="800" xr:uid="{9D0451ED-ED3C-4300-92C0-6E72D99975D0}"/>
    <cellStyle name="Millares 100 11 4 2 2 10" xfId="15701" xr:uid="{94EBA33A-97A9-4E23-A175-413D700EB33A}"/>
    <cellStyle name="Millares 100 11 4 2 2 10 2" xfId="37204" xr:uid="{1486FF6E-C199-46D7-90CF-AE0C20042788}"/>
    <cellStyle name="Millares 100 11 4 2 2 11" xfId="22306" xr:uid="{5A1EA653-9427-4372-A0E0-3510A1F5E4A1}"/>
    <cellStyle name="Millares 100 11 4 2 2 12" xfId="43809" xr:uid="{588D41B3-01B6-4119-9708-42A56228B3D6}"/>
    <cellStyle name="Millares 100 11 4 2 2 2" xfId="1746" xr:uid="{24FD4726-EB40-4873-9477-428175B0FD39}"/>
    <cellStyle name="Millares 100 11 4 2 2 2 2" xfId="4575" xr:uid="{CCF5C21C-2426-4A4C-9A00-3130BF756D80}"/>
    <cellStyle name="Millares 100 11 4 2 2 2 2 2" xfId="12841" xr:uid="{E3AB71BF-6043-47E6-96CA-8B3103DAE35E}"/>
    <cellStyle name="Millares 100 11 4 2 2 2 2 2 2" xfId="34344" xr:uid="{E19D0D83-FD15-47EB-BE0A-7B81CF97E1F6}"/>
    <cellStyle name="Millares 100 11 4 2 2 2 2 3" xfId="19476" xr:uid="{7D3EFDAD-FF84-42D7-8F43-89D899375790}"/>
    <cellStyle name="Millares 100 11 4 2 2 2 2 3 2" xfId="40979" xr:uid="{E67D9023-3C56-47E9-8CFF-D4C8F9F65A22}"/>
    <cellStyle name="Millares 100 11 4 2 2 2 2 4" xfId="26081" xr:uid="{82B8BDD8-BCCC-4BB2-A72A-8AB6AD60A7A8}"/>
    <cellStyle name="Millares 100 11 4 2 2 2 2 5" xfId="47584" xr:uid="{8C4309F4-71C1-4778-8987-69898062F581}"/>
    <cellStyle name="Millares 100 11 4 2 2 2 3" xfId="6714" xr:uid="{EC04846D-C027-4D6D-B66F-FE8DADC58895}"/>
    <cellStyle name="Millares 100 11 4 2 2 2 3 2" xfId="14980" xr:uid="{8D38581D-3116-4E93-8C67-3675A4EF2F83}"/>
    <cellStyle name="Millares 100 11 4 2 2 2 3 2 2" xfId="36483" xr:uid="{716D004E-19EA-422F-A278-10935DB5BEAB}"/>
    <cellStyle name="Millares 100 11 4 2 2 2 3 3" xfId="21615" xr:uid="{7E7E0603-38DC-4BDD-A6B5-1641014DC623}"/>
    <cellStyle name="Millares 100 11 4 2 2 2 3 3 2" xfId="43118" xr:uid="{8B0615EE-B102-44F7-8405-66815E9781EE}"/>
    <cellStyle name="Millares 100 11 4 2 2 2 3 4" xfId="28220" xr:uid="{7AE841FC-B30D-441E-8B45-2D1132FB4112}"/>
    <cellStyle name="Millares 100 11 4 2 2 2 3 5" xfId="49723" xr:uid="{C37D2E36-A7E0-485A-A8A0-7D94D5CD49E3}"/>
    <cellStyle name="Millares 100 11 4 2 2 2 4" xfId="8355" xr:uid="{497DB3EF-EC8A-4DB2-8299-5AC7B107EDBF}"/>
    <cellStyle name="Millares 100 11 4 2 2 2 4 2" xfId="29858" xr:uid="{54ECFADB-BE60-4135-93E8-43154296EE6E}"/>
    <cellStyle name="Millares 100 11 4 2 2 2 5" xfId="10012" xr:uid="{9161C565-B628-445F-9B9C-CF237C7D75A9}"/>
    <cellStyle name="Millares 100 11 4 2 2 2 5 2" xfId="31515" xr:uid="{317B6653-6F28-4D02-94DE-359DDF710066}"/>
    <cellStyle name="Millares 100 11 4 2 2 2 6" xfId="16647" xr:uid="{CCDF6DB4-720D-45F1-940B-146BDE234DB8}"/>
    <cellStyle name="Millares 100 11 4 2 2 2 6 2" xfId="38150" xr:uid="{F0532190-8A08-43C4-97FC-C06E3A04BCE7}"/>
    <cellStyle name="Millares 100 11 4 2 2 2 7" xfId="23252" xr:uid="{F42BC31E-D37B-4603-975B-DF93D94FDEB6}"/>
    <cellStyle name="Millares 100 11 4 2 2 2 8" xfId="44755" xr:uid="{ABCCA466-489A-4F9A-BD56-AAEC835FFDF9}"/>
    <cellStyle name="Millares 100 11 4 2 2 3" xfId="2433" xr:uid="{F110EA6D-7DF0-4E31-985B-46697D49D5DA}"/>
    <cellStyle name="Millares 100 11 4 2 2 3 2" xfId="10699" xr:uid="{2EE35E02-8F00-4ECF-976E-809C9D5901E3}"/>
    <cellStyle name="Millares 100 11 4 2 2 3 2 2" xfId="32202" xr:uid="{D20CBB4C-74CF-40FB-8898-9EC205D3E749}"/>
    <cellStyle name="Millares 100 11 4 2 2 3 3" xfId="17334" xr:uid="{FA345482-16E1-4FE9-A284-9C73AA22C41D}"/>
    <cellStyle name="Millares 100 11 4 2 2 3 3 2" xfId="38837" xr:uid="{B13F26CB-418A-4130-9773-F92120829649}"/>
    <cellStyle name="Millares 100 11 4 2 2 3 4" xfId="23939" xr:uid="{013100DF-F02D-4E04-B53F-30EA7657B6F5}"/>
    <cellStyle name="Millares 100 11 4 2 2 3 5" xfId="45442" xr:uid="{4EEB01EC-D360-4146-A690-71EAB9E86C86}"/>
    <cellStyle name="Millares 100 11 4 2 2 4" xfId="2950" xr:uid="{6D6FA745-8053-4B36-8FF6-6E1E84BF5A75}"/>
    <cellStyle name="Millares 100 11 4 2 2 4 2" xfId="11216" xr:uid="{3BAC370B-0629-4C37-8590-2A44C1E06E23}"/>
    <cellStyle name="Millares 100 11 4 2 2 4 2 2" xfId="32719" xr:uid="{6A27A430-C314-4036-84FA-10E90148B0F8}"/>
    <cellStyle name="Millares 100 11 4 2 2 4 3" xfId="17851" xr:uid="{79701126-568E-49AF-BBD8-A6FFB14315CC}"/>
    <cellStyle name="Millares 100 11 4 2 2 4 3 2" xfId="39354" xr:uid="{E8072C80-4970-4CB2-85EB-E141D0BA3F78}"/>
    <cellStyle name="Millares 100 11 4 2 2 4 4" xfId="24456" xr:uid="{1E89BBEA-D259-40E2-AEA4-F1DD0306BA52}"/>
    <cellStyle name="Millares 100 11 4 2 2 4 5" xfId="45959" xr:uid="{ED1F5DAC-F75A-443C-ACD6-1E175A1E7B9E}"/>
    <cellStyle name="Millares 100 11 4 2 2 5" xfId="3629" xr:uid="{C261E956-A27A-4BC0-B4F9-D06B62D6431E}"/>
    <cellStyle name="Millares 100 11 4 2 2 5 2" xfId="11895" xr:uid="{9FEF2F59-E651-4C5C-8B01-919BA64622B1}"/>
    <cellStyle name="Millares 100 11 4 2 2 5 2 2" xfId="33398" xr:uid="{AD5D7A60-73DF-476B-B238-B293AB5F664C}"/>
    <cellStyle name="Millares 100 11 4 2 2 5 3" xfId="18530" xr:uid="{21B97A63-86D2-4CB9-ADAA-970BEAED1432}"/>
    <cellStyle name="Millares 100 11 4 2 2 5 3 2" xfId="40033" xr:uid="{92E02D1D-8904-4FB1-97CE-27303A611FC6}"/>
    <cellStyle name="Millares 100 11 4 2 2 5 4" xfId="25135" xr:uid="{D3A93500-DD29-4BA7-8BA3-E09A003F8C8B}"/>
    <cellStyle name="Millares 100 11 4 2 2 5 5" xfId="46638" xr:uid="{0D76B087-DA97-4860-9E14-F01D9830376F}"/>
    <cellStyle name="Millares 100 11 4 2 2 6" xfId="5094" xr:uid="{AD4E5196-9A9C-43CC-A200-B7AF11A39F10}"/>
    <cellStyle name="Millares 100 11 4 2 2 6 2" xfId="13360" xr:uid="{6D3CE2CC-523F-495C-9404-CEF67FB9E9AA}"/>
    <cellStyle name="Millares 100 11 4 2 2 6 2 2" xfId="34863" xr:uid="{3F3FE8D9-2044-4C06-AE77-F7FDC08266F1}"/>
    <cellStyle name="Millares 100 11 4 2 2 6 3" xfId="19995" xr:uid="{67DB8760-5962-46BE-BE5F-C6F8EC73E4BE}"/>
    <cellStyle name="Millares 100 11 4 2 2 6 3 2" xfId="41498" xr:uid="{21588C77-ACB1-433D-B0C6-73F4ED0072B2}"/>
    <cellStyle name="Millares 100 11 4 2 2 6 4" xfId="26600" xr:uid="{350C2BD6-309C-465F-AD95-F8390C60A976}"/>
    <cellStyle name="Millares 100 11 4 2 2 6 5" xfId="48103" xr:uid="{8D9A81B6-2769-4391-8846-3822472C3889}"/>
    <cellStyle name="Millares 100 11 4 2 2 7" xfId="5768" xr:uid="{61AFDB99-D344-4698-9845-4C87953FF296}"/>
    <cellStyle name="Millares 100 11 4 2 2 7 2" xfId="14034" xr:uid="{82988BAB-D220-4DF3-A4C9-A4CACB57FEE4}"/>
    <cellStyle name="Millares 100 11 4 2 2 7 2 2" xfId="35537" xr:uid="{ADC3593D-8C9F-4D69-BCC2-59933A0E27E4}"/>
    <cellStyle name="Millares 100 11 4 2 2 7 3" xfId="20669" xr:uid="{C42B11DF-A3A6-4B33-BF03-1B32C4D11639}"/>
    <cellStyle name="Millares 100 11 4 2 2 7 3 2" xfId="42172" xr:uid="{C2059972-71A6-47C1-8E95-1259DEC6DA81}"/>
    <cellStyle name="Millares 100 11 4 2 2 7 4" xfId="27274" xr:uid="{D1D43ABD-3EF9-4F6F-8D33-29256983DBBD}"/>
    <cellStyle name="Millares 100 11 4 2 2 7 5" xfId="48777" xr:uid="{4E4A28E4-16DF-4535-86B8-26A7E64B5AA9}"/>
    <cellStyle name="Millares 100 11 4 2 2 8" xfId="7409" xr:uid="{00ED2756-F123-4F5F-954D-14804EBDC163}"/>
    <cellStyle name="Millares 100 11 4 2 2 8 2" xfId="28912" xr:uid="{FF318C5F-2E01-45D6-87BA-AC8A5E10B211}"/>
    <cellStyle name="Millares 100 11 4 2 2 9" xfId="9066" xr:uid="{B0100986-BA95-45AC-936A-E5C8D3353538}"/>
    <cellStyle name="Millares 100 11 4 2 2 9 2" xfId="30569" xr:uid="{4E61854C-F894-4E18-85D0-97620771EEBD}"/>
    <cellStyle name="Millares 100 11 4 2 3" xfId="1070" xr:uid="{1FC84338-AB50-4BA3-9F27-89A1A4420D60}"/>
    <cellStyle name="Millares 100 11 4 2 3 2" xfId="3899" xr:uid="{134E3E1F-D5F6-4714-84CA-C7A979F7BC6F}"/>
    <cellStyle name="Millares 100 11 4 2 3 2 2" xfId="12165" xr:uid="{19184B00-10E6-46C6-8AE7-C8078EAA3A0F}"/>
    <cellStyle name="Millares 100 11 4 2 3 2 2 2" xfId="33668" xr:uid="{152A1A4E-36CD-4D98-9338-86870813EFF1}"/>
    <cellStyle name="Millares 100 11 4 2 3 2 3" xfId="18800" xr:uid="{763A048C-A83E-497D-A725-D231B732440A}"/>
    <cellStyle name="Millares 100 11 4 2 3 2 3 2" xfId="40303" xr:uid="{30B41ECB-945F-45E5-98E2-A82F7FABF506}"/>
    <cellStyle name="Millares 100 11 4 2 3 2 4" xfId="25405" xr:uid="{AC2CAEE8-7D82-42F7-8CCB-E2E052C9F132}"/>
    <cellStyle name="Millares 100 11 4 2 3 2 5" xfId="46908" xr:uid="{714244EF-20F7-49C6-908C-EFE0D9F1DDC1}"/>
    <cellStyle name="Millares 100 11 4 2 3 3" xfId="6038" xr:uid="{6F939D99-4368-4811-BC29-EE751423A8F4}"/>
    <cellStyle name="Millares 100 11 4 2 3 3 2" xfId="14304" xr:uid="{457FA6F9-30C6-43BB-84ED-A065C62639AD}"/>
    <cellStyle name="Millares 100 11 4 2 3 3 2 2" xfId="35807" xr:uid="{EB46BC99-519B-43C9-A985-4C0E2BBFFD62}"/>
    <cellStyle name="Millares 100 11 4 2 3 3 3" xfId="20939" xr:uid="{0916508F-AF3F-4F71-8E14-537A6486008D}"/>
    <cellStyle name="Millares 100 11 4 2 3 3 3 2" xfId="42442" xr:uid="{45259D60-7A8D-4B49-AF07-BF12B8863FCD}"/>
    <cellStyle name="Millares 100 11 4 2 3 3 4" xfId="27544" xr:uid="{8936F373-C6F1-4EAE-B87C-35136E1C70A7}"/>
    <cellStyle name="Millares 100 11 4 2 3 3 5" xfId="49047" xr:uid="{2235C78D-C788-477E-AEE4-0ADC53A46789}"/>
    <cellStyle name="Millares 100 11 4 2 3 4" xfId="7679" xr:uid="{786AB2BC-CEB0-4AFC-967B-F7D7CA4612EF}"/>
    <cellStyle name="Millares 100 11 4 2 3 4 2" xfId="29182" xr:uid="{9B1BDAD9-FDD2-4757-9B14-8225C9FE17BE}"/>
    <cellStyle name="Millares 100 11 4 2 3 5" xfId="9336" xr:uid="{19431FC5-1ECB-4BE0-9257-AC0ECE931A40}"/>
    <cellStyle name="Millares 100 11 4 2 3 5 2" xfId="30839" xr:uid="{3511A9D3-0325-438A-A8DF-1C42DE1D4178}"/>
    <cellStyle name="Millares 100 11 4 2 3 6" xfId="15971" xr:uid="{CBD3D18E-966D-43EF-8BFA-557E66D4D478}"/>
    <cellStyle name="Millares 100 11 4 2 3 6 2" xfId="37474" xr:uid="{B41437EC-E6B0-4D8C-B385-5E56377C5913}"/>
    <cellStyle name="Millares 100 11 4 2 3 7" xfId="22576" xr:uid="{F3F2DAF3-DF58-4863-8EAC-A3B2FDA9B207}"/>
    <cellStyle name="Millares 100 11 4 2 3 8" xfId="44079" xr:uid="{61054737-45C2-452B-98AF-4F9D86E9D169}"/>
    <cellStyle name="Millares 100 11 4 2 4" xfId="1466" xr:uid="{79A6496E-DAA8-4A4D-BE61-01542BACFD3A}"/>
    <cellStyle name="Millares 100 11 4 2 4 2" xfId="4295" xr:uid="{4B9CC50D-71AE-4B6B-8AE3-5FFD43003083}"/>
    <cellStyle name="Millares 100 11 4 2 4 2 2" xfId="12561" xr:uid="{52755360-F5A8-4EF7-A5F5-C83FA4B83DE8}"/>
    <cellStyle name="Millares 100 11 4 2 4 2 2 2" xfId="34064" xr:uid="{02A758DD-BB40-426A-B855-1F463AA82A7A}"/>
    <cellStyle name="Millares 100 11 4 2 4 2 3" xfId="19196" xr:uid="{C0784C3D-8EFA-4F61-8C21-6301058FFE8F}"/>
    <cellStyle name="Millares 100 11 4 2 4 2 3 2" xfId="40699" xr:uid="{54ECB3C9-8B5F-4884-88EA-7648CCA894FF}"/>
    <cellStyle name="Millares 100 11 4 2 4 2 4" xfId="25801" xr:uid="{62B2C79E-F961-42D1-A955-571C5848F92C}"/>
    <cellStyle name="Millares 100 11 4 2 4 2 5" xfId="47304" xr:uid="{74D0F1B1-C945-4D2B-844F-5052697DF68A}"/>
    <cellStyle name="Millares 100 11 4 2 4 3" xfId="6434" xr:uid="{5B6FAC54-9E5F-425A-9922-CA987B984356}"/>
    <cellStyle name="Millares 100 11 4 2 4 3 2" xfId="14700" xr:uid="{043D9529-63F4-4F69-987D-0807B91EB360}"/>
    <cellStyle name="Millares 100 11 4 2 4 3 2 2" xfId="36203" xr:uid="{16E4A13E-C332-4C73-B6F8-CD6654AECDE5}"/>
    <cellStyle name="Millares 100 11 4 2 4 3 3" xfId="21335" xr:uid="{D768C13E-90CA-4C4D-867B-6AE65379942B}"/>
    <cellStyle name="Millares 100 11 4 2 4 3 3 2" xfId="42838" xr:uid="{66B9083F-7E42-4587-8AB4-6C242D9DBF10}"/>
    <cellStyle name="Millares 100 11 4 2 4 3 4" xfId="27940" xr:uid="{DDCB580E-388A-4316-8700-E1C1D01F1158}"/>
    <cellStyle name="Millares 100 11 4 2 4 3 5" xfId="49443" xr:uid="{020ED8EF-41D9-4904-AC6D-D96BDA68B7A3}"/>
    <cellStyle name="Millares 100 11 4 2 4 4" xfId="8075" xr:uid="{395354AE-FD74-4B20-9BB1-265B700D099E}"/>
    <cellStyle name="Millares 100 11 4 2 4 4 2" xfId="29578" xr:uid="{8CDE94E3-164F-4EF5-B365-449C8F81F59B}"/>
    <cellStyle name="Millares 100 11 4 2 4 5" xfId="9732" xr:uid="{8566AC2F-6876-4796-BD90-A87625DB6220}"/>
    <cellStyle name="Millares 100 11 4 2 4 5 2" xfId="31235" xr:uid="{41B7CB7C-A805-4533-95F8-24216EE5B473}"/>
    <cellStyle name="Millares 100 11 4 2 4 6" xfId="16367" xr:uid="{B690346F-B09E-49DC-B457-D3221FCCEACB}"/>
    <cellStyle name="Millares 100 11 4 2 4 6 2" xfId="37870" xr:uid="{65F3D376-9FDD-4592-804A-6902D0838A14}"/>
    <cellStyle name="Millares 100 11 4 2 4 7" xfId="22972" xr:uid="{11D9F5EC-46DE-4BB5-A271-A93AF893CB8F}"/>
    <cellStyle name="Millares 100 11 4 2 4 8" xfId="44475" xr:uid="{3015E80D-7073-45C1-8BB8-E6118AAD24C1}"/>
    <cellStyle name="Millares 100 11 4 2 5" xfId="2153" xr:uid="{71A8F415-270D-4B26-BF66-59CBC507CFCE}"/>
    <cellStyle name="Millares 100 11 4 2 5 2" xfId="10419" xr:uid="{F40A47D4-B0AB-4E15-A101-32B876905468}"/>
    <cellStyle name="Millares 100 11 4 2 5 2 2" xfId="31922" xr:uid="{9745C3D1-F5D7-4373-B3F5-FFBF92B0164A}"/>
    <cellStyle name="Millares 100 11 4 2 5 3" xfId="17054" xr:uid="{72B6AEE5-3025-4BC6-B644-4F3CE9010F87}"/>
    <cellStyle name="Millares 100 11 4 2 5 3 2" xfId="38557" xr:uid="{C748B754-3B0E-4511-B295-49A847C48C19}"/>
    <cellStyle name="Millares 100 11 4 2 5 4" xfId="23659" xr:uid="{3FF209F9-1539-4B75-A697-C06895B6E714}"/>
    <cellStyle name="Millares 100 11 4 2 5 5" xfId="45162" xr:uid="{227EEF98-1629-4196-98AF-DAECB1EBEB75}"/>
    <cellStyle name="Millares 100 11 4 2 6" xfId="2700" xr:uid="{DD229407-2F31-43EA-AD3E-B1F84E57D99B}"/>
    <cellStyle name="Millares 100 11 4 2 6 2" xfId="10966" xr:uid="{AB4A0E90-9613-45B5-8CAB-BEC9FD955439}"/>
    <cellStyle name="Millares 100 11 4 2 6 2 2" xfId="32469" xr:uid="{254C3A0B-845C-4264-863E-5E3253776815}"/>
    <cellStyle name="Millares 100 11 4 2 6 3" xfId="17601" xr:uid="{8E68DC7A-CABB-491B-83B8-D4675D9D0B55}"/>
    <cellStyle name="Millares 100 11 4 2 6 3 2" xfId="39104" xr:uid="{4D54BF58-4EF0-42D2-A828-B3C801DF83F3}"/>
    <cellStyle name="Millares 100 11 4 2 6 4" xfId="24206" xr:uid="{5B79DDD2-7413-4880-9DC9-0B2299689853}"/>
    <cellStyle name="Millares 100 11 4 2 6 5" xfId="45709" xr:uid="{B4A78A87-36DA-4BD8-B055-0714435EB587}"/>
    <cellStyle name="Millares 100 11 4 2 7" xfId="3349" xr:uid="{575CA85B-F538-4F97-A9A1-25B603E2EA22}"/>
    <cellStyle name="Millares 100 11 4 2 7 2" xfId="11615" xr:uid="{E5B5E7BC-D223-40AC-BEF6-93B6FF610016}"/>
    <cellStyle name="Millares 100 11 4 2 7 2 2" xfId="33118" xr:uid="{898498D2-2E06-47A5-A1AF-CE4BA6684B46}"/>
    <cellStyle name="Millares 100 11 4 2 7 3" xfId="18250" xr:uid="{4AEFDFAA-7CD7-4B0B-8BDA-0840DE46CB23}"/>
    <cellStyle name="Millares 100 11 4 2 7 3 2" xfId="39753" xr:uid="{CA1D9A91-764D-4399-A73C-C198F1542187}"/>
    <cellStyle name="Millares 100 11 4 2 7 4" xfId="24855" xr:uid="{FE16290B-BF33-4E54-A23D-76BECC765183}"/>
    <cellStyle name="Millares 100 11 4 2 7 5" xfId="46358" xr:uid="{683B9A71-C4D5-4204-BD76-68189A5BAE47}"/>
    <cellStyle name="Millares 100 11 4 2 8" xfId="4844" xr:uid="{76EC060E-095F-48B8-BD55-8A4BB4068397}"/>
    <cellStyle name="Millares 100 11 4 2 8 2" xfId="13110" xr:uid="{06825172-8D4C-4367-ABC2-892AC3772703}"/>
    <cellStyle name="Millares 100 11 4 2 8 2 2" xfId="34613" xr:uid="{40DE8201-33E2-4E1C-B2F5-4025931FB99F}"/>
    <cellStyle name="Millares 100 11 4 2 8 3" xfId="19745" xr:uid="{8595DE5C-4398-4AD8-89F4-9B53FFD5EDDA}"/>
    <cellStyle name="Millares 100 11 4 2 8 3 2" xfId="41248" xr:uid="{0505E742-1E5F-4E15-83F2-52500AC223AD}"/>
    <cellStyle name="Millares 100 11 4 2 8 4" xfId="26350" xr:uid="{4851978F-3CB0-4D37-A05F-297C8609178E}"/>
    <cellStyle name="Millares 100 11 4 2 8 5" xfId="47853" xr:uid="{72BBBE4A-E4C8-4F77-98F4-C09C2DA11C04}"/>
    <cellStyle name="Millares 100 11 4 2 9" xfId="5488" xr:uid="{A02A5196-B9CB-41BB-9670-DFCBBFB3C082}"/>
    <cellStyle name="Millares 100 11 4 2 9 2" xfId="13754" xr:uid="{8A3A9560-832F-470D-888B-AB74C7CF757E}"/>
    <cellStyle name="Millares 100 11 4 2 9 2 2" xfId="35257" xr:uid="{84838814-19F1-4CF7-8856-17DDDEF6AB70}"/>
    <cellStyle name="Millares 100 11 4 2 9 3" xfId="20389" xr:uid="{E3BA09EF-DD02-456C-AD19-8FD963FC1523}"/>
    <cellStyle name="Millares 100 11 4 2 9 3 2" xfId="41892" xr:uid="{4233FFB0-5A22-4C51-9EE7-CC2FC00FD098}"/>
    <cellStyle name="Millares 100 11 4 2 9 4" xfId="26994" xr:uid="{9D53DEC5-CEB4-43D0-B0A9-EED3099DA452}"/>
    <cellStyle name="Millares 100 11 4 2 9 5" xfId="48497" xr:uid="{C6849773-D12A-4DA0-8356-5C04453E2A0F}"/>
    <cellStyle name="Millares 100 11 4 3" xfId="390" xr:uid="{CC177CBD-76F5-4FC8-A8AC-E2E3DBC6BB48}"/>
    <cellStyle name="Millares 100 11 4 3 10" xfId="15293" xr:uid="{06A2AED5-C2B9-4A7A-AF6F-BCCACCE35FFC}"/>
    <cellStyle name="Millares 100 11 4 3 10 2" xfId="36796" xr:uid="{406EB44A-BFF2-4C76-9C1E-CFF10364EEE5}"/>
    <cellStyle name="Millares 100 11 4 3 11" xfId="21898" xr:uid="{92A204A0-B48F-4962-A912-620EA76EEA35}"/>
    <cellStyle name="Millares 100 11 4 3 12" xfId="43401" xr:uid="{6D786C57-1DF3-48A5-89A8-3E1D48DB251D}"/>
    <cellStyle name="Millares 100 11 4 3 2" xfId="1338" xr:uid="{D48ECE04-CA39-4F26-A501-04B14B0002A5}"/>
    <cellStyle name="Millares 100 11 4 3 2 2" xfId="4167" xr:uid="{1C6FB95B-BAA2-4F9E-936C-F2900D389C27}"/>
    <cellStyle name="Millares 100 11 4 3 2 2 2" xfId="12433" xr:uid="{F366744E-3A8A-444A-B305-54F53AB24AE1}"/>
    <cellStyle name="Millares 100 11 4 3 2 2 2 2" xfId="33936" xr:uid="{D05FB756-AD15-4EC9-92BC-D9283F2FD5CE}"/>
    <cellStyle name="Millares 100 11 4 3 2 2 3" xfId="19068" xr:uid="{2CEAF988-ECC3-4883-9285-70B79177F5F3}"/>
    <cellStyle name="Millares 100 11 4 3 2 2 3 2" xfId="40571" xr:uid="{A61E96D9-A7E2-445B-97FE-7135ADF43EB0}"/>
    <cellStyle name="Millares 100 11 4 3 2 2 4" xfId="25673" xr:uid="{83C8A3E5-F2A0-4C1D-8FAB-129E8B1A160A}"/>
    <cellStyle name="Millares 100 11 4 3 2 2 5" xfId="47176" xr:uid="{2A3693CB-43AD-4A8A-A16B-998B57DF6CDE}"/>
    <cellStyle name="Millares 100 11 4 3 2 3" xfId="6306" xr:uid="{151E3AD2-0C2B-4C24-9FC3-2ECF4D503F53}"/>
    <cellStyle name="Millares 100 11 4 3 2 3 2" xfId="14572" xr:uid="{E164BD84-DC0F-45D0-8B1C-AEB7723C505E}"/>
    <cellStyle name="Millares 100 11 4 3 2 3 2 2" xfId="36075" xr:uid="{333D25D2-77FB-48A0-8313-A521F501A2FB}"/>
    <cellStyle name="Millares 100 11 4 3 2 3 3" xfId="21207" xr:uid="{903001F2-91BF-4273-B160-FAD7A2C3B031}"/>
    <cellStyle name="Millares 100 11 4 3 2 3 3 2" xfId="42710" xr:uid="{0A011A94-4222-459D-9AFF-19E8E05CC6CE}"/>
    <cellStyle name="Millares 100 11 4 3 2 3 4" xfId="27812" xr:uid="{928B298D-69BF-4835-B22F-D70227980E89}"/>
    <cellStyle name="Millares 100 11 4 3 2 3 5" xfId="49315" xr:uid="{D3786E3A-5A87-40C9-AFD1-A60F1B1237D1}"/>
    <cellStyle name="Millares 100 11 4 3 2 4" xfId="7947" xr:uid="{4927283D-6A16-4334-A367-0BE8D8A17394}"/>
    <cellStyle name="Millares 100 11 4 3 2 4 2" xfId="29450" xr:uid="{F94CC77D-D05E-41BF-B8CD-F66ACB8069A7}"/>
    <cellStyle name="Millares 100 11 4 3 2 5" xfId="9604" xr:uid="{D8F6FDE0-110C-4C78-82CA-437AC0BAD251}"/>
    <cellStyle name="Millares 100 11 4 3 2 5 2" xfId="31107" xr:uid="{3816BF76-61E5-495B-A540-D93CE5B0884A}"/>
    <cellStyle name="Millares 100 11 4 3 2 6" xfId="16239" xr:uid="{BCE326DD-C575-42D2-87B3-92CB083A9F3D}"/>
    <cellStyle name="Millares 100 11 4 3 2 6 2" xfId="37742" xr:uid="{C935F255-5993-4950-8C81-8E810B049ADE}"/>
    <cellStyle name="Millares 100 11 4 3 2 7" xfId="22844" xr:uid="{AC370C3E-E5F4-43AB-BAFC-CBBD9450418E}"/>
    <cellStyle name="Millares 100 11 4 3 2 8" xfId="44347" xr:uid="{84203BF3-855A-4BA6-BC94-7A5C35B7B63F}"/>
    <cellStyle name="Millares 100 11 4 3 3" xfId="2025" xr:uid="{3C67F844-3B40-4972-A649-CD1BD501462B}"/>
    <cellStyle name="Millares 100 11 4 3 3 2" xfId="10291" xr:uid="{D3837A71-664C-4D9F-8C32-9756D0CF29E7}"/>
    <cellStyle name="Millares 100 11 4 3 3 2 2" xfId="31794" xr:uid="{ED6879C5-51A7-472B-8A6F-C7F3A8768E51}"/>
    <cellStyle name="Millares 100 11 4 3 3 3" xfId="16926" xr:uid="{8E9580FB-3CEC-4B91-9EEE-AB800AF88435}"/>
    <cellStyle name="Millares 100 11 4 3 3 3 2" xfId="38429" xr:uid="{FA6A6A35-3C15-47AC-B2B3-2C8F5305FB93}"/>
    <cellStyle name="Millares 100 11 4 3 3 4" xfId="23531" xr:uid="{E7A3297C-F489-4F3F-9D72-1AB1951C055C}"/>
    <cellStyle name="Millares 100 11 4 3 3 5" xfId="45034" xr:uid="{8B4BDD5C-EB32-46A8-A1F1-5B19DCACFC10}"/>
    <cellStyle name="Millares 100 11 4 3 4" xfId="2824" xr:uid="{5840CFE2-3FF9-4C68-8349-8E784FA93F11}"/>
    <cellStyle name="Millares 100 11 4 3 4 2" xfId="11090" xr:uid="{4C34E117-AAAC-4540-BC86-F136F3430B9A}"/>
    <cellStyle name="Millares 100 11 4 3 4 2 2" xfId="32593" xr:uid="{71D82DB9-7752-4AE0-BBCE-E65DDC60FABB}"/>
    <cellStyle name="Millares 100 11 4 3 4 3" xfId="17725" xr:uid="{3FF13548-F1DC-4DA7-9EAF-221589F3AD6F}"/>
    <cellStyle name="Millares 100 11 4 3 4 3 2" xfId="39228" xr:uid="{376F1179-A05D-4BE2-B85E-3874A62E7A6A}"/>
    <cellStyle name="Millares 100 11 4 3 4 4" xfId="24330" xr:uid="{D5FDB377-F2A5-4A76-AF73-C9C9C33DCC7F}"/>
    <cellStyle name="Millares 100 11 4 3 4 5" xfId="45833" xr:uid="{52FBE975-E7EA-4D59-87D6-5504AA17B3A7}"/>
    <cellStyle name="Millares 100 11 4 3 5" xfId="3221" xr:uid="{2DF817CF-BCD8-41FE-9961-1AB7F2BCB335}"/>
    <cellStyle name="Millares 100 11 4 3 5 2" xfId="11487" xr:uid="{9A7A21CA-6BCD-4CD9-B8AA-A3D102DD9432}"/>
    <cellStyle name="Millares 100 11 4 3 5 2 2" xfId="32990" xr:uid="{0C290D5A-F3CD-4D35-B537-1DD00379384D}"/>
    <cellStyle name="Millares 100 11 4 3 5 3" xfId="18122" xr:uid="{676F5AA0-D65F-434D-AD26-8EF8134F73D3}"/>
    <cellStyle name="Millares 100 11 4 3 5 3 2" xfId="39625" xr:uid="{64693437-0F0D-4C86-9A84-5EABB4F73F14}"/>
    <cellStyle name="Millares 100 11 4 3 5 4" xfId="24727" xr:uid="{9E448BE2-13C9-4323-8890-9F3EFFB31834}"/>
    <cellStyle name="Millares 100 11 4 3 5 5" xfId="46230" xr:uid="{BDA2B107-BB7E-4EAF-A4F1-68616B095682}"/>
    <cellStyle name="Millares 100 11 4 3 6" xfId="4968" xr:uid="{E9389945-59B8-40BF-B381-D8146B26834F}"/>
    <cellStyle name="Millares 100 11 4 3 6 2" xfId="13234" xr:uid="{CBD5701F-E2B6-4CD8-A5F0-340348F016AB}"/>
    <cellStyle name="Millares 100 11 4 3 6 2 2" xfId="34737" xr:uid="{E9F4ADED-EF44-4B3D-8A1E-2B8E73F6CB12}"/>
    <cellStyle name="Millares 100 11 4 3 6 3" xfId="19869" xr:uid="{7A405969-E57C-4555-B9B6-DAAB2329E4C0}"/>
    <cellStyle name="Millares 100 11 4 3 6 3 2" xfId="41372" xr:uid="{91F7DD75-366A-4237-A16A-343D4812D765}"/>
    <cellStyle name="Millares 100 11 4 3 6 4" xfId="26474" xr:uid="{841CDC8E-3AFA-4AC1-970B-B67DD7ED44BB}"/>
    <cellStyle name="Millares 100 11 4 3 6 5" xfId="47977" xr:uid="{5C04C15C-BA79-45DA-99F1-12EF1BFDE446}"/>
    <cellStyle name="Millares 100 11 4 3 7" xfId="5360" xr:uid="{37EFD8E4-CB53-4780-9FB4-937C166E9B18}"/>
    <cellStyle name="Millares 100 11 4 3 7 2" xfId="13626" xr:uid="{700A53B8-B6E9-474A-8D6F-FD987B042957}"/>
    <cellStyle name="Millares 100 11 4 3 7 2 2" xfId="35129" xr:uid="{4B9684FD-73FE-4653-9104-E3ADF63101A1}"/>
    <cellStyle name="Millares 100 11 4 3 7 3" xfId="20261" xr:uid="{CB7CEB84-0DF6-4DC6-9F5A-EE0E3104A007}"/>
    <cellStyle name="Millares 100 11 4 3 7 3 2" xfId="41764" xr:uid="{B05DE37D-C993-4FFA-AB7F-7743B63FEC65}"/>
    <cellStyle name="Millares 100 11 4 3 7 4" xfId="26866" xr:uid="{DF33ED41-78E5-4E6D-A90E-8471EB7658FE}"/>
    <cellStyle name="Millares 100 11 4 3 7 5" xfId="48369" xr:uid="{2B1AEE4B-2089-4863-A941-B93C56826404}"/>
    <cellStyle name="Millares 100 11 4 3 8" xfId="7001" xr:uid="{9D01E92D-6594-4070-A753-9D7BFF764FB8}"/>
    <cellStyle name="Millares 100 11 4 3 8 2" xfId="28504" xr:uid="{D05B2FD9-3E35-4603-9FB2-E27000730A49}"/>
    <cellStyle name="Millares 100 11 4 3 9" xfId="8657" xr:uid="{99C69C70-CF7C-4070-B3F9-FB50D24ED6E6}"/>
    <cellStyle name="Millares 100 11 4 3 9 2" xfId="30160" xr:uid="{CFCF2C26-F9F4-4A15-868C-C0774AEC3947}"/>
    <cellStyle name="Millares 100 11 4 4" xfId="674" xr:uid="{92A37F0E-F7FF-488B-8658-83CAF2CD3511}"/>
    <cellStyle name="Millares 100 11 4 4 10" xfId="43683" xr:uid="{1EED6566-7D08-4E1D-942E-0927CD9E6CC1}"/>
    <cellStyle name="Millares 100 11 4 4 2" xfId="1620" xr:uid="{32B1BD22-808C-477C-9822-F60C3FC7EA96}"/>
    <cellStyle name="Millares 100 11 4 4 2 2" xfId="4449" xr:uid="{765859F3-B5A0-4236-88F3-A79EB85C8798}"/>
    <cellStyle name="Millares 100 11 4 4 2 2 2" xfId="12715" xr:uid="{DF57851C-F120-4B38-9315-2E95A615F269}"/>
    <cellStyle name="Millares 100 11 4 4 2 2 2 2" xfId="34218" xr:uid="{386424E0-FED1-4BD9-8A34-23CBA62183CA}"/>
    <cellStyle name="Millares 100 11 4 4 2 2 3" xfId="19350" xr:uid="{8B84CF58-E4B0-40C1-B442-8651D842D5F9}"/>
    <cellStyle name="Millares 100 11 4 4 2 2 3 2" xfId="40853" xr:uid="{C2AC81C0-D3DC-41AD-9491-4565B4BE64FB}"/>
    <cellStyle name="Millares 100 11 4 4 2 2 4" xfId="25955" xr:uid="{007AF20C-0C2D-4E1B-8CEA-0C3D20D4AE44}"/>
    <cellStyle name="Millares 100 11 4 4 2 2 5" xfId="47458" xr:uid="{2D2CC8BC-0398-423A-8DE1-F77230ADCFDF}"/>
    <cellStyle name="Millares 100 11 4 4 2 3" xfId="6588" xr:uid="{34A29D4D-201F-4594-8137-E15A02EA77A1}"/>
    <cellStyle name="Millares 100 11 4 4 2 3 2" xfId="14854" xr:uid="{600B2B09-A161-4169-A149-54E4C0C3C037}"/>
    <cellStyle name="Millares 100 11 4 4 2 3 2 2" xfId="36357" xr:uid="{B76442DA-EAA2-481D-814C-659568E618C5}"/>
    <cellStyle name="Millares 100 11 4 4 2 3 3" xfId="21489" xr:uid="{EC2B0A31-5F90-4475-A6DC-A00E967D17CE}"/>
    <cellStyle name="Millares 100 11 4 4 2 3 3 2" xfId="42992" xr:uid="{9092BFF3-9A9D-4812-B3EF-418FAD41FA49}"/>
    <cellStyle name="Millares 100 11 4 4 2 3 4" xfId="28094" xr:uid="{2DD2E9B2-3311-4DCA-B173-E1922B649295}"/>
    <cellStyle name="Millares 100 11 4 4 2 3 5" xfId="49597" xr:uid="{311CE2F8-D3BB-40EA-9D89-94119AD73F46}"/>
    <cellStyle name="Millares 100 11 4 4 2 4" xfId="8229" xr:uid="{37F44748-DE3F-4BEB-8B73-10E85820210D}"/>
    <cellStyle name="Millares 100 11 4 4 2 4 2" xfId="29732" xr:uid="{7F50B6DF-71C2-4670-9CB6-F89A19647625}"/>
    <cellStyle name="Millares 100 11 4 4 2 5" xfId="9886" xr:uid="{AFD4F4CC-E7EA-49A7-B72B-F14C2E90B287}"/>
    <cellStyle name="Millares 100 11 4 4 2 5 2" xfId="31389" xr:uid="{B31E3B5E-DA41-4F04-836E-3D117E2BF713}"/>
    <cellStyle name="Millares 100 11 4 4 2 6" xfId="16521" xr:uid="{5730FFFF-621A-49B6-8857-FC2AB8033530}"/>
    <cellStyle name="Millares 100 11 4 4 2 6 2" xfId="38024" xr:uid="{33F328B9-723C-43B5-9A94-F7F1B04D7CA6}"/>
    <cellStyle name="Millares 100 11 4 4 2 7" xfId="23126" xr:uid="{533094B8-9492-49A3-ACA6-03709F849C95}"/>
    <cellStyle name="Millares 100 11 4 4 2 8" xfId="44629" xr:uid="{E8DBB3A6-1F96-41BB-B852-ABA5E350EF34}"/>
    <cellStyle name="Millares 100 11 4 4 3" xfId="2307" xr:uid="{86CBFC2E-9516-463F-B7AD-CFE99E49FA8C}"/>
    <cellStyle name="Millares 100 11 4 4 3 2" xfId="10573" xr:uid="{9332C34C-E565-4EDE-8006-FF6FE4CBB312}"/>
    <cellStyle name="Millares 100 11 4 4 3 2 2" xfId="32076" xr:uid="{A3D0BC2B-E731-4D73-AEFB-1980AF0680CE}"/>
    <cellStyle name="Millares 100 11 4 4 3 3" xfId="17208" xr:uid="{18F8D0B8-2634-4E59-92D2-F70F0BD96EF7}"/>
    <cellStyle name="Millares 100 11 4 4 3 3 2" xfId="38711" xr:uid="{0FC85F33-CED2-4145-B26F-7D9D475CED6A}"/>
    <cellStyle name="Millares 100 11 4 4 3 4" xfId="23813" xr:uid="{4726259C-6D9F-4E74-872F-0E7E11A581DB}"/>
    <cellStyle name="Millares 100 11 4 4 3 5" xfId="45316" xr:uid="{40E2DAED-DC04-4984-A7AE-4EF0C7F2D071}"/>
    <cellStyle name="Millares 100 11 4 4 4" xfId="3503" xr:uid="{C4467F7D-EFEE-428C-9AD6-8D099B4E2B8E}"/>
    <cellStyle name="Millares 100 11 4 4 4 2" xfId="11769" xr:uid="{BF5C8D86-3D3A-4B3B-B78E-A2849092D614}"/>
    <cellStyle name="Millares 100 11 4 4 4 2 2" xfId="33272" xr:uid="{B9C12895-ECB0-4092-BD8F-2782EDAE53D9}"/>
    <cellStyle name="Millares 100 11 4 4 4 3" xfId="18404" xr:uid="{FC5E1460-63AB-4D2B-80D0-E34E2F9804BA}"/>
    <cellStyle name="Millares 100 11 4 4 4 3 2" xfId="39907" xr:uid="{861F66A8-F088-479C-A760-01C8BD4E5BEF}"/>
    <cellStyle name="Millares 100 11 4 4 4 4" xfId="25009" xr:uid="{4ACBBB3B-3A80-45C6-B6AA-E4B4BACF8396}"/>
    <cellStyle name="Millares 100 11 4 4 4 5" xfId="46512" xr:uid="{33224E48-CE7F-4EBC-907D-1F8F58051B31}"/>
    <cellStyle name="Millares 100 11 4 4 5" xfId="5642" xr:uid="{1016AD4B-0F87-4F92-9488-F43A7EF68C9B}"/>
    <cellStyle name="Millares 100 11 4 4 5 2" xfId="13908" xr:uid="{D3D02E1C-4CDF-4E55-9795-C6DD10D3427F}"/>
    <cellStyle name="Millares 100 11 4 4 5 2 2" xfId="35411" xr:uid="{0E9FE8BB-42D8-4EE6-8025-5B56391FCE1D}"/>
    <cellStyle name="Millares 100 11 4 4 5 3" xfId="20543" xr:uid="{1F2796C1-34F4-4AD1-8092-EE4D3DBBD3E5}"/>
    <cellStyle name="Millares 100 11 4 4 5 3 2" xfId="42046" xr:uid="{F3C08BA4-A6A1-45FB-9E47-3A1CC4C9FEF9}"/>
    <cellStyle name="Millares 100 11 4 4 5 4" xfId="27148" xr:uid="{EAB3CE73-2F0E-4DD3-AD22-28CDD2F497BD}"/>
    <cellStyle name="Millares 100 11 4 4 5 5" xfId="48651" xr:uid="{598293F2-AF85-4277-9CF1-FE030228E2F9}"/>
    <cellStyle name="Millares 100 11 4 4 6" xfId="7283" xr:uid="{2BC6BFF1-6AF4-496D-8007-4C3F58B01475}"/>
    <cellStyle name="Millares 100 11 4 4 6 2" xfId="28786" xr:uid="{EE70D83F-ED72-411C-ABBC-F1A9CAE6B905}"/>
    <cellStyle name="Millares 100 11 4 4 7" xfId="8940" xr:uid="{48F6D744-02A9-43B1-9A41-561AF136F69E}"/>
    <cellStyle name="Millares 100 11 4 4 7 2" xfId="30443" xr:uid="{8AE2D124-3CA2-4AA8-BE76-642EE6986194}"/>
    <cellStyle name="Millares 100 11 4 4 8" xfId="15575" xr:uid="{87609E7F-8499-431C-BE80-21F523850A97}"/>
    <cellStyle name="Millares 100 11 4 4 8 2" xfId="37078" xr:uid="{C2A614DE-EFF4-400E-BBCE-B4BA78D501A2}"/>
    <cellStyle name="Millares 100 11 4 4 9" xfId="22180" xr:uid="{0090D23F-7666-499D-AC9C-B6A4293D1A0A}"/>
    <cellStyle name="Millares 100 11 4 5" xfId="942" xr:uid="{288BBE55-2B7C-4DF2-B872-DA3E16C261C1}"/>
    <cellStyle name="Millares 100 11 4 5 2" xfId="3771" xr:uid="{65DFF335-5DB9-428C-9AEB-15C1EAC8255F}"/>
    <cellStyle name="Millares 100 11 4 5 2 2" xfId="12037" xr:uid="{E8FA93C7-D990-4B96-A9B6-6C3550485445}"/>
    <cellStyle name="Millares 100 11 4 5 2 2 2" xfId="33540" xr:uid="{4EEF5D94-C3E1-4153-800C-6207410170C3}"/>
    <cellStyle name="Millares 100 11 4 5 2 3" xfId="18672" xr:uid="{E5B46406-CED7-4B34-8195-C7AE0571D16C}"/>
    <cellStyle name="Millares 100 11 4 5 2 3 2" xfId="40175" xr:uid="{735880F3-BC74-48AB-97FC-47D987019100}"/>
    <cellStyle name="Millares 100 11 4 5 2 4" xfId="25277" xr:uid="{0631D12D-F9F8-4DCD-8E14-FD763A805E5F}"/>
    <cellStyle name="Millares 100 11 4 5 2 5" xfId="46780" xr:uid="{BD8BD9EA-D356-40A4-972B-C9298317A5F6}"/>
    <cellStyle name="Millares 100 11 4 5 3" xfId="5910" xr:uid="{2B910438-ED1F-490C-B87C-46E7F2F1D603}"/>
    <cellStyle name="Millares 100 11 4 5 3 2" xfId="14176" xr:uid="{926852B4-42F0-4AE1-B262-5D5DFC0BBC20}"/>
    <cellStyle name="Millares 100 11 4 5 3 2 2" xfId="35679" xr:uid="{FF8CEFF1-ED31-4C55-9D92-22024973DB24}"/>
    <cellStyle name="Millares 100 11 4 5 3 3" xfId="20811" xr:uid="{6C827E11-4FB7-47D4-B42D-714BC74C2186}"/>
    <cellStyle name="Millares 100 11 4 5 3 3 2" xfId="42314" xr:uid="{E4933DC3-E31D-40EE-9077-15B93C8D6FEA}"/>
    <cellStyle name="Millares 100 11 4 5 3 4" xfId="27416" xr:uid="{29D241B0-27B5-4152-9650-4002251C3F0D}"/>
    <cellStyle name="Millares 100 11 4 5 3 5" xfId="48919" xr:uid="{DD43948A-B756-4692-A9B6-02DC71E6CF9B}"/>
    <cellStyle name="Millares 100 11 4 5 4" xfId="7551" xr:uid="{705D8E27-82A0-4C6E-950A-104639A02456}"/>
    <cellStyle name="Millares 100 11 4 5 4 2" xfId="29054" xr:uid="{972E53F4-F87B-440E-A4AA-C11CA5163181}"/>
    <cellStyle name="Millares 100 11 4 5 5" xfId="9208" xr:uid="{36214C79-824C-4525-96AA-4F4E49A0033A}"/>
    <cellStyle name="Millares 100 11 4 5 5 2" xfId="30711" xr:uid="{F9CF4246-9E0A-442D-B0AE-A4B0CBCDA312}"/>
    <cellStyle name="Millares 100 11 4 5 6" xfId="15843" xr:uid="{429C8579-5F24-4F98-8C54-27046B83F6B7}"/>
    <cellStyle name="Millares 100 11 4 5 6 2" xfId="37346" xr:uid="{5804AC0A-D037-4DE1-9A05-9C7900157EF2}"/>
    <cellStyle name="Millares 100 11 4 5 7" xfId="22448" xr:uid="{5FF4DE5F-289F-4011-B32A-4757AE16674B}"/>
    <cellStyle name="Millares 100 11 4 5 8" xfId="43951" xr:uid="{A0B00EF0-A903-4E31-9704-259F1C30F3F9}"/>
    <cellStyle name="Millares 100 11 4 6" xfId="1203" xr:uid="{8183638D-16C4-499A-AEAB-7554C9A3EC2E}"/>
    <cellStyle name="Millares 100 11 4 6 2" xfId="4032" xr:uid="{47A28E93-D462-496A-8A57-C2440788B3CC}"/>
    <cellStyle name="Millares 100 11 4 6 2 2" xfId="12298" xr:uid="{C5C5FC7F-D630-4D72-8BA3-7A34D55AEC49}"/>
    <cellStyle name="Millares 100 11 4 6 2 2 2" xfId="33801" xr:uid="{970996A6-33B4-4044-8AED-A1EEA4522638}"/>
    <cellStyle name="Millares 100 11 4 6 2 3" xfId="18933" xr:uid="{32F116C4-5838-406F-AB93-0FE8B7B3422E}"/>
    <cellStyle name="Millares 100 11 4 6 2 3 2" xfId="40436" xr:uid="{9BCA61EF-22C3-4B99-8FD3-137B7C112C27}"/>
    <cellStyle name="Millares 100 11 4 6 2 4" xfId="25538" xr:uid="{6341888B-ED42-42B7-B154-FC4B68CF2AA4}"/>
    <cellStyle name="Millares 100 11 4 6 2 5" xfId="47041" xr:uid="{93B874C0-95C6-4EAC-A529-4A1DBAC54BCA}"/>
    <cellStyle name="Millares 100 11 4 6 3" xfId="6171" xr:uid="{0B6BBEB1-9957-4A77-8DC5-D76B5073BF2A}"/>
    <cellStyle name="Millares 100 11 4 6 3 2" xfId="14437" xr:uid="{33BF7A7C-CE54-4ECD-946F-05A25EA13877}"/>
    <cellStyle name="Millares 100 11 4 6 3 2 2" xfId="35940" xr:uid="{BEA42466-FC5C-4299-886B-CDE521196C7D}"/>
    <cellStyle name="Millares 100 11 4 6 3 3" xfId="21072" xr:uid="{4B440B25-2F6A-4996-8BC8-BB7BB8EA33F0}"/>
    <cellStyle name="Millares 100 11 4 6 3 3 2" xfId="42575" xr:uid="{9FA9BBDB-E6C8-4ACB-9E24-FEF27E40E2CE}"/>
    <cellStyle name="Millares 100 11 4 6 3 4" xfId="27677" xr:uid="{164954F8-2DD7-421D-BEC9-67BD2F672EA5}"/>
    <cellStyle name="Millares 100 11 4 6 3 5" xfId="49180" xr:uid="{701C5F9D-EAEA-403B-9C8D-6739A4E9B830}"/>
    <cellStyle name="Millares 100 11 4 6 4" xfId="7812" xr:uid="{461A23A1-B9F3-4376-95AA-A30EE135A8D5}"/>
    <cellStyle name="Millares 100 11 4 6 4 2" xfId="29315" xr:uid="{111FBD04-1ECD-48CF-B016-62631ECADB06}"/>
    <cellStyle name="Millares 100 11 4 6 5" xfId="9469" xr:uid="{8E310E32-7D83-4966-BB85-5346E8451947}"/>
    <cellStyle name="Millares 100 11 4 6 5 2" xfId="30972" xr:uid="{8DB58244-B4A4-4BA2-AA2A-352B450B2EDE}"/>
    <cellStyle name="Millares 100 11 4 6 6" xfId="16104" xr:uid="{AB3AB90A-D24F-4F1D-B02B-D7DAEA09BE8E}"/>
    <cellStyle name="Millares 100 11 4 6 6 2" xfId="37607" xr:uid="{2C842539-4BB2-412E-82E6-35A82755CBEF}"/>
    <cellStyle name="Millares 100 11 4 6 7" xfId="22709" xr:uid="{A8095D6E-7D31-4DD5-80BB-5F3ED6418EE3}"/>
    <cellStyle name="Millares 100 11 4 6 8" xfId="44212" xr:uid="{FA6792FC-9780-4A9B-AB8D-0D83117865DA}"/>
    <cellStyle name="Millares 100 11 4 7" xfId="1891" xr:uid="{1F9DA0A5-5A77-402E-A7E6-4993BB07EF85}"/>
    <cellStyle name="Millares 100 11 4 7 2" xfId="10157" xr:uid="{3B1083FE-C26F-49B6-A39C-841B949CE173}"/>
    <cellStyle name="Millares 100 11 4 7 2 2" xfId="31660" xr:uid="{B1215B11-5C8C-4CB4-903A-65ACD1D0040D}"/>
    <cellStyle name="Millares 100 11 4 7 3" xfId="16792" xr:uid="{91CD409B-C415-4609-AECE-A3EC5128CCC4}"/>
    <cellStyle name="Millares 100 11 4 7 3 2" xfId="38295" xr:uid="{85EF5929-B40B-4564-89E7-E5D92762B28C}"/>
    <cellStyle name="Millares 100 11 4 7 4" xfId="23397" xr:uid="{0B445411-312C-4137-821F-942AAB3AF0A6}"/>
    <cellStyle name="Millares 100 11 4 7 5" xfId="44900" xr:uid="{1640C72F-9077-4D99-952C-EF59E3BAD73D}"/>
    <cellStyle name="Millares 100 11 4 8" xfId="2576" xr:uid="{03AF54B4-F35C-40CB-A8AA-4EBA1CE00038}"/>
    <cellStyle name="Millares 100 11 4 8 2" xfId="10842" xr:uid="{12454CA3-8772-4C6A-BB2A-1D876758C2B3}"/>
    <cellStyle name="Millares 100 11 4 8 2 2" xfId="32345" xr:uid="{0319F6B2-C2A2-4DCC-AD5E-B1C85605B168}"/>
    <cellStyle name="Millares 100 11 4 8 3" xfId="17477" xr:uid="{C0AD9B79-A29D-43FB-AC61-5CACCAC65FB8}"/>
    <cellStyle name="Millares 100 11 4 8 3 2" xfId="38980" xr:uid="{3A7D8392-566E-4A21-9DF8-B10032713B9A}"/>
    <cellStyle name="Millares 100 11 4 8 4" xfId="24082" xr:uid="{600007D8-EC40-48BE-9619-45838A0D347C}"/>
    <cellStyle name="Millares 100 11 4 8 5" xfId="45585" xr:uid="{20C005CC-F6AD-4269-B2C0-45541E76365D}"/>
    <cellStyle name="Millares 100 11 4 9" xfId="3087" xr:uid="{4DCDA63B-BC66-4C04-8334-88C7D5A21EE8}"/>
    <cellStyle name="Millares 100 11 4 9 2" xfId="11353" xr:uid="{1AA8499C-5E8E-4B96-A6C0-E10784305C89}"/>
    <cellStyle name="Millares 100 11 4 9 2 2" xfId="32856" xr:uid="{1F58C154-0882-47BD-9F00-1E11B4F5768D}"/>
    <cellStyle name="Millares 100 11 4 9 3" xfId="17988" xr:uid="{AFB8E166-48EF-4A01-9ECE-BBC475549A4F}"/>
    <cellStyle name="Millares 100 11 4 9 3 2" xfId="39491" xr:uid="{B4660787-893E-4593-8E9F-0E7F298D8F39}"/>
    <cellStyle name="Millares 100 11 4 9 4" xfId="24593" xr:uid="{5AD1A8B5-3BFD-42EB-AF69-4FED281DFA45}"/>
    <cellStyle name="Millares 100 11 4 9 5" xfId="46096" xr:uid="{B0C3F007-64DA-4417-B974-3AFE5ABE9E71}"/>
    <cellStyle name="Millares 100 11 5" xfId="238" xr:uid="{9D7FC377-3C71-4A4D-9DEC-E9B79DA11FF7}"/>
    <cellStyle name="Millares 100 11 5 10" xfId="4752" xr:uid="{F88A955B-7D7A-4855-AA3D-4AD5EB15146A}"/>
    <cellStyle name="Millares 100 11 5 10 2" xfId="13018" xr:uid="{2761A7EE-26F5-4F0A-A130-E11AB53381C1}"/>
    <cellStyle name="Millares 100 11 5 10 2 2" xfId="34521" xr:uid="{20F17E08-7ECD-4B51-94B7-AF9AD0103318}"/>
    <cellStyle name="Millares 100 11 5 10 3" xfId="19653" xr:uid="{989A3EF3-8FDE-4BCC-A138-97E8A6E15A13}"/>
    <cellStyle name="Millares 100 11 5 10 3 2" xfId="41156" xr:uid="{643373C7-0C94-463B-B12F-F4AB36ABACB4}"/>
    <cellStyle name="Millares 100 11 5 10 4" xfId="26258" xr:uid="{57FEA416-F93F-4909-B6E0-AA885430C811}"/>
    <cellStyle name="Millares 100 11 5 10 5" xfId="47761" xr:uid="{16B6CC92-23AA-44A7-B280-E2BB734DF84C}"/>
    <cellStyle name="Millares 100 11 5 11" xfId="5255" xr:uid="{8D443B5A-7DFE-481C-845A-7F62AD16523F}"/>
    <cellStyle name="Millares 100 11 5 11 2" xfId="13521" xr:uid="{4857E9AE-ED9C-495F-BAB0-84CC85F8B947}"/>
    <cellStyle name="Millares 100 11 5 11 2 2" xfId="35024" xr:uid="{5675141E-18B0-4EF7-9697-990A60DFF392}"/>
    <cellStyle name="Millares 100 11 5 11 3" xfId="20156" xr:uid="{2AA3E29C-1E61-4982-BA50-07A687EEA40C}"/>
    <cellStyle name="Millares 100 11 5 11 3 2" xfId="41659" xr:uid="{9B2E1AB1-762E-4053-9DDE-F86CA7C03888}"/>
    <cellStyle name="Millares 100 11 5 11 4" xfId="26761" xr:uid="{07E0B0FE-402A-4633-9744-34F2235C9894}"/>
    <cellStyle name="Millares 100 11 5 11 5" xfId="48264" xr:uid="{FAEB4DB6-FC10-4794-AF0F-D8C8045B6303}"/>
    <cellStyle name="Millares 100 11 5 12" xfId="6896" xr:uid="{4F44229C-7EA4-4164-89AC-0739418510D9}"/>
    <cellStyle name="Millares 100 11 5 12 2" xfId="28399" xr:uid="{C1384EE0-A414-4BB7-9768-96D4041E2E37}"/>
    <cellStyle name="Millares 100 11 5 13" xfId="8551" xr:uid="{27630CF7-9E3D-4093-BB4D-D32674848210}"/>
    <cellStyle name="Millares 100 11 5 13 2" xfId="30054" xr:uid="{5266DC99-9656-483E-9A7F-B0BCE2722D89}"/>
    <cellStyle name="Millares 100 11 5 14" xfId="15189" xr:uid="{205B3136-1E47-45E9-9BBB-B3AE21B02CC3}"/>
    <cellStyle name="Millares 100 11 5 14 2" xfId="36692" xr:uid="{71AF5E34-F1E6-427A-B5A9-96A685D99D9C}"/>
    <cellStyle name="Millares 100 11 5 15" xfId="21794" xr:uid="{C5F32098-216F-461D-BFEC-0B510E9F0976}"/>
    <cellStyle name="Millares 100 11 5 16" xfId="43297" xr:uid="{8440931E-DE47-4827-811E-2B5F8451B1F3}"/>
    <cellStyle name="Millares 100 11 5 2" xfId="549" xr:uid="{5D009606-EE32-4DE0-B312-BAAFE2E23034}"/>
    <cellStyle name="Millares 100 11 5 2 10" xfId="7160" xr:uid="{2D2EB658-AB7F-4DB1-8896-0E84C14444DC}"/>
    <cellStyle name="Millares 100 11 5 2 10 2" xfId="28663" xr:uid="{149232F4-FD9F-4EF8-A964-C1A0E9BEB0AA}"/>
    <cellStyle name="Millares 100 11 5 2 11" xfId="8816" xr:uid="{EDF63994-6A39-41C3-9499-8CBD56FEBB1A}"/>
    <cellStyle name="Millares 100 11 5 2 11 2" xfId="30319" xr:uid="{CD22ED35-9A14-488E-AFD3-086C34F1E299}"/>
    <cellStyle name="Millares 100 11 5 2 12" xfId="15452" xr:uid="{6A7CEB35-4F9E-47C8-B2C3-0A467D58486C}"/>
    <cellStyle name="Millares 100 11 5 2 12 2" xfId="36955" xr:uid="{01E7E04D-A84C-4140-BB0B-F6340EE2E6F0}"/>
    <cellStyle name="Millares 100 11 5 2 13" xfId="22057" xr:uid="{EAAF29C4-C73E-484D-8FEE-B53C435A4E34}"/>
    <cellStyle name="Millares 100 11 5 2 14" xfId="43560" xr:uid="{B5A2B077-1B35-4CD5-9B92-4C9CE64E3681}"/>
    <cellStyle name="Millares 100 11 5 2 2" xfId="831" xr:uid="{F29CF17E-5F9B-4CCA-AB7E-87210A72F37A}"/>
    <cellStyle name="Millares 100 11 5 2 2 10" xfId="15732" xr:uid="{7EF47D27-B562-45B0-812B-9B1107EACAB5}"/>
    <cellStyle name="Millares 100 11 5 2 2 10 2" xfId="37235" xr:uid="{0B85C253-F8BC-4029-8EEA-7DC9FDFF7072}"/>
    <cellStyle name="Millares 100 11 5 2 2 11" xfId="22337" xr:uid="{BBF00687-3844-4895-A659-FCE1849B5BC5}"/>
    <cellStyle name="Millares 100 11 5 2 2 12" xfId="43840" xr:uid="{85CCFA9B-2A48-4D73-8442-0E84F48B2DC3}"/>
    <cellStyle name="Millares 100 11 5 2 2 2" xfId="1777" xr:uid="{1D2252EE-8FEF-40BC-83F7-8D6F8FA76CD7}"/>
    <cellStyle name="Millares 100 11 5 2 2 2 2" xfId="4606" xr:uid="{5E7B19C2-DCE0-4E77-806D-AABA7C6C8D13}"/>
    <cellStyle name="Millares 100 11 5 2 2 2 2 2" xfId="12872" xr:uid="{53D0C32B-DE73-4A89-8837-C39FBF5A0DF1}"/>
    <cellStyle name="Millares 100 11 5 2 2 2 2 2 2" xfId="34375" xr:uid="{A26BD558-6970-449D-B213-E6B6C922513E}"/>
    <cellStyle name="Millares 100 11 5 2 2 2 2 3" xfId="19507" xr:uid="{012C16C1-0F7E-4017-B61D-19AA8F29234E}"/>
    <cellStyle name="Millares 100 11 5 2 2 2 2 3 2" xfId="41010" xr:uid="{8AD1BAC4-BF63-4187-9D2C-3E0C8C5B582B}"/>
    <cellStyle name="Millares 100 11 5 2 2 2 2 4" xfId="26112" xr:uid="{96B69E7A-24B6-4F3D-94EE-8CEB8A7E0D1F}"/>
    <cellStyle name="Millares 100 11 5 2 2 2 2 5" xfId="47615" xr:uid="{8DA3D7F7-45EA-4E80-9F54-E9340F457030}"/>
    <cellStyle name="Millares 100 11 5 2 2 2 3" xfId="6745" xr:uid="{1A5B4ACD-E7D9-4444-A040-5F48CCD34414}"/>
    <cellStyle name="Millares 100 11 5 2 2 2 3 2" xfId="15011" xr:uid="{8C177FBF-E4E3-42FD-8836-EC8695E31BAB}"/>
    <cellStyle name="Millares 100 11 5 2 2 2 3 2 2" xfId="36514" xr:uid="{93FC934A-E914-4D8B-B662-F304558D7A54}"/>
    <cellStyle name="Millares 100 11 5 2 2 2 3 3" xfId="21646" xr:uid="{6E12384B-35D1-4FF9-A3EB-B5D209F35A23}"/>
    <cellStyle name="Millares 100 11 5 2 2 2 3 3 2" xfId="43149" xr:uid="{13480F56-6E38-4745-B07E-8DB55CDC1A42}"/>
    <cellStyle name="Millares 100 11 5 2 2 2 3 4" xfId="28251" xr:uid="{A8EEA342-FF69-4C2A-8DB7-6D74C5AEA7B0}"/>
    <cellStyle name="Millares 100 11 5 2 2 2 3 5" xfId="49754" xr:uid="{CD61B928-74E3-49BF-9235-3E781569D036}"/>
    <cellStyle name="Millares 100 11 5 2 2 2 4" xfId="8386" xr:uid="{2825198B-14A9-411D-AD20-BD94985CAC13}"/>
    <cellStyle name="Millares 100 11 5 2 2 2 4 2" xfId="29889" xr:uid="{5C4D69E4-976C-414B-ADF7-6442DC766D81}"/>
    <cellStyle name="Millares 100 11 5 2 2 2 5" xfId="10043" xr:uid="{ED475088-ABEB-4A2D-8B22-0D583A2F63F6}"/>
    <cellStyle name="Millares 100 11 5 2 2 2 5 2" xfId="31546" xr:uid="{D3381CAD-F955-4150-8597-4BCDB8FFC9FD}"/>
    <cellStyle name="Millares 100 11 5 2 2 2 6" xfId="16678" xr:uid="{85D0C896-AE80-4266-8881-989B571B7C44}"/>
    <cellStyle name="Millares 100 11 5 2 2 2 6 2" xfId="38181" xr:uid="{7687D6CF-FEA8-4362-AB7F-96B626D25DC7}"/>
    <cellStyle name="Millares 100 11 5 2 2 2 7" xfId="23283" xr:uid="{08F87F75-0D58-48F2-92A4-2E9C634C1EAA}"/>
    <cellStyle name="Millares 100 11 5 2 2 2 8" xfId="44786" xr:uid="{EF1E7360-1E75-4DFB-8911-8B89B31FE062}"/>
    <cellStyle name="Millares 100 11 5 2 2 3" xfId="2464" xr:uid="{433D376C-30D9-43F4-91B5-3D0BA51E97DF}"/>
    <cellStyle name="Millares 100 11 5 2 2 3 2" xfId="10730" xr:uid="{1590CD80-6D82-4DD3-A0E1-6D5702476DD3}"/>
    <cellStyle name="Millares 100 11 5 2 2 3 2 2" xfId="32233" xr:uid="{9FCD1AE4-D9F0-4557-9822-057C211F35E4}"/>
    <cellStyle name="Millares 100 11 5 2 2 3 3" xfId="17365" xr:uid="{43AD926E-FF41-436E-9F54-53153C9D2B33}"/>
    <cellStyle name="Millares 100 11 5 2 2 3 3 2" xfId="38868" xr:uid="{4C4227CF-5878-4E98-9654-678B1ACA4900}"/>
    <cellStyle name="Millares 100 11 5 2 2 3 4" xfId="23970" xr:uid="{161C174D-3069-4A63-AA9F-B08F83AA87ED}"/>
    <cellStyle name="Millares 100 11 5 2 2 3 5" xfId="45473" xr:uid="{871F9A1F-97EE-4558-AF36-9DA8BF56B651}"/>
    <cellStyle name="Millares 100 11 5 2 2 4" xfId="2981" xr:uid="{D7D3B91E-C6EF-44AA-8646-9BF36A0F33D9}"/>
    <cellStyle name="Millares 100 11 5 2 2 4 2" xfId="11247" xr:uid="{927BD658-FBB7-4262-BF59-A5823DE3F4CD}"/>
    <cellStyle name="Millares 100 11 5 2 2 4 2 2" xfId="32750" xr:uid="{42332E5B-0861-44ED-9EC7-0C20FEC8FF70}"/>
    <cellStyle name="Millares 100 11 5 2 2 4 3" xfId="17882" xr:uid="{A3C2952A-B1F0-42C4-A7C5-D3F5F88379C5}"/>
    <cellStyle name="Millares 100 11 5 2 2 4 3 2" xfId="39385" xr:uid="{661FC54F-6A64-48C2-9792-4A122345AC40}"/>
    <cellStyle name="Millares 100 11 5 2 2 4 4" xfId="24487" xr:uid="{A91779C5-39EA-478D-A0E0-9D5D44EF8DF2}"/>
    <cellStyle name="Millares 100 11 5 2 2 4 5" xfId="45990" xr:uid="{6534B448-51F6-4BED-8CC6-9D9AB47CE2C1}"/>
    <cellStyle name="Millares 100 11 5 2 2 5" xfId="3660" xr:uid="{F74AEF96-6D18-473A-AC3F-4054588AAB93}"/>
    <cellStyle name="Millares 100 11 5 2 2 5 2" xfId="11926" xr:uid="{E3CF1DF4-3D2C-41BE-8543-F065E578C3AC}"/>
    <cellStyle name="Millares 100 11 5 2 2 5 2 2" xfId="33429" xr:uid="{E9F31080-269F-4EA3-B936-03AB6EC2FD3D}"/>
    <cellStyle name="Millares 100 11 5 2 2 5 3" xfId="18561" xr:uid="{42EE50FF-515D-49B2-9AE6-B13E82741803}"/>
    <cellStyle name="Millares 100 11 5 2 2 5 3 2" xfId="40064" xr:uid="{659232A1-C8D2-4BFB-BD0C-9262BF93678B}"/>
    <cellStyle name="Millares 100 11 5 2 2 5 4" xfId="25166" xr:uid="{592E2A31-2DB7-48CE-8246-9C5195F9F620}"/>
    <cellStyle name="Millares 100 11 5 2 2 5 5" xfId="46669" xr:uid="{C57217EF-BE21-4B97-875C-0D4479FC03FC}"/>
    <cellStyle name="Millares 100 11 5 2 2 6" xfId="5125" xr:uid="{26603A03-727B-425D-A960-432255C47074}"/>
    <cellStyle name="Millares 100 11 5 2 2 6 2" xfId="13391" xr:uid="{5503E983-3DE5-4BAB-A1AF-00684CAE1CED}"/>
    <cellStyle name="Millares 100 11 5 2 2 6 2 2" xfId="34894" xr:uid="{130EA8B2-283D-4B09-92B5-A95EEC239F93}"/>
    <cellStyle name="Millares 100 11 5 2 2 6 3" xfId="20026" xr:uid="{4B505707-C398-4700-8FD5-B8EA86CDF65C}"/>
    <cellStyle name="Millares 100 11 5 2 2 6 3 2" xfId="41529" xr:uid="{52540BF5-ADC5-4263-B743-C58B55ADF6CE}"/>
    <cellStyle name="Millares 100 11 5 2 2 6 4" xfId="26631" xr:uid="{EFB7480B-BAA1-4A6F-8001-B272E5EF5540}"/>
    <cellStyle name="Millares 100 11 5 2 2 6 5" xfId="48134" xr:uid="{716AD209-D4B4-4DCF-8D41-231A23A07DC5}"/>
    <cellStyle name="Millares 100 11 5 2 2 7" xfId="5799" xr:uid="{9F3800A8-8644-4E12-A670-905A115D5B09}"/>
    <cellStyle name="Millares 100 11 5 2 2 7 2" xfId="14065" xr:uid="{A7C1725B-31B4-44EB-9A8C-88EE412E489A}"/>
    <cellStyle name="Millares 100 11 5 2 2 7 2 2" xfId="35568" xr:uid="{D1499BA9-9488-4B0B-8B66-A65652816D37}"/>
    <cellStyle name="Millares 100 11 5 2 2 7 3" xfId="20700" xr:uid="{D2384DB0-E2B2-4B33-848D-6DCDDC3F757D}"/>
    <cellStyle name="Millares 100 11 5 2 2 7 3 2" xfId="42203" xr:uid="{BA9318E8-6A43-4EC3-B627-039758CD00A5}"/>
    <cellStyle name="Millares 100 11 5 2 2 7 4" xfId="27305" xr:uid="{15015D20-0669-4A90-8F4B-648149FCFE5A}"/>
    <cellStyle name="Millares 100 11 5 2 2 7 5" xfId="48808" xr:uid="{1A226208-25BC-4170-AFFF-9819A9405D84}"/>
    <cellStyle name="Millares 100 11 5 2 2 8" xfId="7440" xr:uid="{5AC36630-150A-400C-A1C3-A455A92CCDA5}"/>
    <cellStyle name="Millares 100 11 5 2 2 8 2" xfId="28943" xr:uid="{75752C1C-E2BE-436C-BA8B-21E4F6F98827}"/>
    <cellStyle name="Millares 100 11 5 2 2 9" xfId="9097" xr:uid="{5E69F45E-47F3-44A2-9DCA-5875D00DEAC0}"/>
    <cellStyle name="Millares 100 11 5 2 2 9 2" xfId="30600" xr:uid="{E82D1E70-C4BE-41BC-985D-AC50C999819B}"/>
    <cellStyle name="Millares 100 11 5 2 3" xfId="1101" xr:uid="{19BF70D5-13E1-4658-BA5C-06E9AB6198CF}"/>
    <cellStyle name="Millares 100 11 5 2 3 2" xfId="3930" xr:uid="{8E617EFD-B87E-4C09-A3F7-033775855475}"/>
    <cellStyle name="Millares 100 11 5 2 3 2 2" xfId="12196" xr:uid="{468B0884-BBBF-42E8-8D55-FD926DC4EC3C}"/>
    <cellStyle name="Millares 100 11 5 2 3 2 2 2" xfId="33699" xr:uid="{E147A127-5805-47DB-ABAD-F4EACDEA0686}"/>
    <cellStyle name="Millares 100 11 5 2 3 2 3" xfId="18831" xr:uid="{E407A927-BE38-43BE-A52B-536ECA8923BA}"/>
    <cellStyle name="Millares 100 11 5 2 3 2 3 2" xfId="40334" xr:uid="{6FA7A2D4-DB41-4930-82BD-94B3E383706E}"/>
    <cellStyle name="Millares 100 11 5 2 3 2 4" xfId="25436" xr:uid="{C27E96EA-38EA-4FCA-8776-D54537278E1D}"/>
    <cellStyle name="Millares 100 11 5 2 3 2 5" xfId="46939" xr:uid="{51567C78-039B-40E5-BD5A-9E75FA30B162}"/>
    <cellStyle name="Millares 100 11 5 2 3 3" xfId="6069" xr:uid="{B32D38F0-1222-4BD8-84BB-A1F1164D92F4}"/>
    <cellStyle name="Millares 100 11 5 2 3 3 2" xfId="14335" xr:uid="{B65895E1-8329-451C-B205-80B6FC7CE656}"/>
    <cellStyle name="Millares 100 11 5 2 3 3 2 2" xfId="35838" xr:uid="{2E96B220-5DEA-4B42-BA8D-3067CD97B19C}"/>
    <cellStyle name="Millares 100 11 5 2 3 3 3" xfId="20970" xr:uid="{FCEFFBEA-C409-45EB-B936-FD6C88516DBC}"/>
    <cellStyle name="Millares 100 11 5 2 3 3 3 2" xfId="42473" xr:uid="{94DC9FC1-96AA-4CC8-B705-308A53D9B638}"/>
    <cellStyle name="Millares 100 11 5 2 3 3 4" xfId="27575" xr:uid="{C15F70EE-89BB-4C5F-B32E-7AA57FB1E8AB}"/>
    <cellStyle name="Millares 100 11 5 2 3 3 5" xfId="49078" xr:uid="{91622C62-25E3-4B47-B842-89DB32602277}"/>
    <cellStyle name="Millares 100 11 5 2 3 4" xfId="7710" xr:uid="{C74C559A-A106-42E8-81F3-24B7E90FDE12}"/>
    <cellStyle name="Millares 100 11 5 2 3 4 2" xfId="29213" xr:uid="{7918ABE8-82F7-4294-8BC7-65FAE4BB7723}"/>
    <cellStyle name="Millares 100 11 5 2 3 5" xfId="9367" xr:uid="{B913D2D4-3A0F-4749-BD56-D491464B3E58}"/>
    <cellStyle name="Millares 100 11 5 2 3 5 2" xfId="30870" xr:uid="{ECA4D229-DD3C-4886-B783-CA3957C8695E}"/>
    <cellStyle name="Millares 100 11 5 2 3 6" xfId="16002" xr:uid="{5EFB142A-92E7-422F-950C-C56287DCB31A}"/>
    <cellStyle name="Millares 100 11 5 2 3 6 2" xfId="37505" xr:uid="{040BC542-AC1A-466A-B03A-D893786CACEF}"/>
    <cellStyle name="Millares 100 11 5 2 3 7" xfId="22607" xr:uid="{AC94A162-329A-425C-B132-8249A356542D}"/>
    <cellStyle name="Millares 100 11 5 2 3 8" xfId="44110" xr:uid="{2F0A4B47-18E6-403D-8490-6F24E97E00D5}"/>
    <cellStyle name="Millares 100 11 5 2 4" xfId="1497" xr:uid="{6F492F5B-CEDC-4261-9874-BCB30E1A6160}"/>
    <cellStyle name="Millares 100 11 5 2 4 2" xfId="4326" xr:uid="{4B6D119A-938A-4B3E-B245-6BAA1F197772}"/>
    <cellStyle name="Millares 100 11 5 2 4 2 2" xfId="12592" xr:uid="{13259C00-5A27-470F-A313-8E3D9F6E57FD}"/>
    <cellStyle name="Millares 100 11 5 2 4 2 2 2" xfId="34095" xr:uid="{9CF6A004-25D1-431C-80A4-71761C5628BB}"/>
    <cellStyle name="Millares 100 11 5 2 4 2 3" xfId="19227" xr:uid="{CABB66C6-648C-417A-82F5-33FD133ACB86}"/>
    <cellStyle name="Millares 100 11 5 2 4 2 3 2" xfId="40730" xr:uid="{220584F0-01D6-4F6E-AD26-450D96948227}"/>
    <cellStyle name="Millares 100 11 5 2 4 2 4" xfId="25832" xr:uid="{EB1E2D31-357C-4614-9F57-865B14E2F014}"/>
    <cellStyle name="Millares 100 11 5 2 4 2 5" xfId="47335" xr:uid="{300F3E31-2AC8-425D-B259-33AA439B9D0C}"/>
    <cellStyle name="Millares 100 11 5 2 4 3" xfId="6465" xr:uid="{300045C5-52D1-4E0D-AEB6-2E61E62FD439}"/>
    <cellStyle name="Millares 100 11 5 2 4 3 2" xfId="14731" xr:uid="{D88DFC6D-44D4-4ACB-948B-3EDECFDCEABD}"/>
    <cellStyle name="Millares 100 11 5 2 4 3 2 2" xfId="36234" xr:uid="{6DAB857E-9A84-417D-A699-A653F882765A}"/>
    <cellStyle name="Millares 100 11 5 2 4 3 3" xfId="21366" xr:uid="{CA255B15-0066-4430-B7BF-ADD4BC918F0A}"/>
    <cellStyle name="Millares 100 11 5 2 4 3 3 2" xfId="42869" xr:uid="{1144D316-2C71-48DD-8AE6-C84E721BC5AD}"/>
    <cellStyle name="Millares 100 11 5 2 4 3 4" xfId="27971" xr:uid="{6921C6BC-79D7-43C8-BC1C-ABC51DE1D905}"/>
    <cellStyle name="Millares 100 11 5 2 4 3 5" xfId="49474" xr:uid="{90A230A5-56DC-40F8-B2F3-D4E20BAB6C6F}"/>
    <cellStyle name="Millares 100 11 5 2 4 4" xfId="8106" xr:uid="{34D6925E-CBEB-49D3-88FD-B114D3A09FAE}"/>
    <cellStyle name="Millares 100 11 5 2 4 4 2" xfId="29609" xr:uid="{441AA4E7-543F-4DAE-B655-2B4379CC4DF2}"/>
    <cellStyle name="Millares 100 11 5 2 4 5" xfId="9763" xr:uid="{8ED0EFBF-B917-42B1-8B22-FAF63B7F1E08}"/>
    <cellStyle name="Millares 100 11 5 2 4 5 2" xfId="31266" xr:uid="{5BEAC471-9894-490C-B82D-F801074C27D8}"/>
    <cellStyle name="Millares 100 11 5 2 4 6" xfId="16398" xr:uid="{329365DC-99B4-46E6-8097-FC830B4D433C}"/>
    <cellStyle name="Millares 100 11 5 2 4 6 2" xfId="37901" xr:uid="{B24923C3-F1D3-4574-9549-737380E675A7}"/>
    <cellStyle name="Millares 100 11 5 2 4 7" xfId="23003" xr:uid="{7B833462-F484-4999-8C38-CC8A5FE0655C}"/>
    <cellStyle name="Millares 100 11 5 2 4 8" xfId="44506" xr:uid="{8258A971-12DB-4731-9FB2-29E859AB5170}"/>
    <cellStyle name="Millares 100 11 5 2 5" xfId="2184" xr:uid="{AEDA339E-CFC3-4297-93C9-F21F53F04FED}"/>
    <cellStyle name="Millares 100 11 5 2 5 2" xfId="10450" xr:uid="{29BD8660-9041-4E66-8AFD-E360D7DC7C78}"/>
    <cellStyle name="Millares 100 11 5 2 5 2 2" xfId="31953" xr:uid="{0C6C7C40-83F1-4AB3-BBFD-55923674D2B4}"/>
    <cellStyle name="Millares 100 11 5 2 5 3" xfId="17085" xr:uid="{24B58AC2-6A95-4552-96F9-7FED5D80DC38}"/>
    <cellStyle name="Millares 100 11 5 2 5 3 2" xfId="38588" xr:uid="{6C935985-AC38-458A-B2A9-5AE0ACE61F9F}"/>
    <cellStyle name="Millares 100 11 5 2 5 4" xfId="23690" xr:uid="{77A255DE-B394-4A41-9A74-8F7A3B7669F2}"/>
    <cellStyle name="Millares 100 11 5 2 5 5" xfId="45193" xr:uid="{53BA6C0D-D1AA-473F-A287-34150B5927A6}"/>
    <cellStyle name="Millares 100 11 5 2 6" xfId="2730" xr:uid="{B1E95EE9-1BF0-4CDB-BC49-D6DCB0307168}"/>
    <cellStyle name="Millares 100 11 5 2 6 2" xfId="10996" xr:uid="{00F24289-7DE1-4040-9ADA-76B13A61F9FB}"/>
    <cellStyle name="Millares 100 11 5 2 6 2 2" xfId="32499" xr:uid="{AA3B1F04-0262-4DD9-AF47-81FDE5E052EE}"/>
    <cellStyle name="Millares 100 11 5 2 6 3" xfId="17631" xr:uid="{73663077-3B22-4676-A895-AF88C2FE5AE1}"/>
    <cellStyle name="Millares 100 11 5 2 6 3 2" xfId="39134" xr:uid="{541E6B35-E3B4-4287-96B3-5818F53B8579}"/>
    <cellStyle name="Millares 100 11 5 2 6 4" xfId="24236" xr:uid="{17C8719A-F6AA-4B67-911F-6FD397259C57}"/>
    <cellStyle name="Millares 100 11 5 2 6 5" xfId="45739" xr:uid="{C9FD42CB-6877-49DA-8247-FEC92CB898F2}"/>
    <cellStyle name="Millares 100 11 5 2 7" xfId="3380" xr:uid="{CB63E40C-B104-422D-8A36-AB28E2945019}"/>
    <cellStyle name="Millares 100 11 5 2 7 2" xfId="11646" xr:uid="{515F59BB-57F0-484F-B23F-BFDFB56C4CC9}"/>
    <cellStyle name="Millares 100 11 5 2 7 2 2" xfId="33149" xr:uid="{9F18E275-DBC7-49E6-A562-0A2E8CC95F6F}"/>
    <cellStyle name="Millares 100 11 5 2 7 3" xfId="18281" xr:uid="{B4510FE0-D588-4FA0-B128-4F8A700B444F}"/>
    <cellStyle name="Millares 100 11 5 2 7 3 2" xfId="39784" xr:uid="{5E2DFF95-9E13-4532-ACCF-D22DCBF90115}"/>
    <cellStyle name="Millares 100 11 5 2 7 4" xfId="24886" xr:uid="{EBE4926A-3F81-496E-83FD-BEA4BC551578}"/>
    <cellStyle name="Millares 100 11 5 2 7 5" xfId="46389" xr:uid="{13E362E8-66E9-43DD-8918-F274EB06A1AA}"/>
    <cellStyle name="Millares 100 11 5 2 8" xfId="4874" xr:uid="{269DC1F8-21E3-467D-A509-FB05DFD5C680}"/>
    <cellStyle name="Millares 100 11 5 2 8 2" xfId="13140" xr:uid="{49631C13-8018-41DE-B398-F4C4ED3834D8}"/>
    <cellStyle name="Millares 100 11 5 2 8 2 2" xfId="34643" xr:uid="{30D98308-E175-4232-87A0-A431A7C220A7}"/>
    <cellStyle name="Millares 100 11 5 2 8 3" xfId="19775" xr:uid="{86A3F920-A20D-416D-88A9-9D404D31D7A7}"/>
    <cellStyle name="Millares 100 11 5 2 8 3 2" xfId="41278" xr:uid="{EC99F37E-4CA1-4A52-A7C8-E38E4A934321}"/>
    <cellStyle name="Millares 100 11 5 2 8 4" xfId="26380" xr:uid="{66FF31B4-7FF7-4244-96E2-1260CB055840}"/>
    <cellStyle name="Millares 100 11 5 2 8 5" xfId="47883" xr:uid="{94096AE6-D420-418F-A14E-1DA035DF739A}"/>
    <cellStyle name="Millares 100 11 5 2 9" xfId="5519" xr:uid="{B5E1DC8F-01F0-43A1-B826-2F1DA9F181B4}"/>
    <cellStyle name="Millares 100 11 5 2 9 2" xfId="13785" xr:uid="{ABA6C9DF-091A-4B13-A0D1-CE6B03D956D2}"/>
    <cellStyle name="Millares 100 11 5 2 9 2 2" xfId="35288" xr:uid="{F05DA1A9-F435-46E3-A6C8-63AA568C30C6}"/>
    <cellStyle name="Millares 100 11 5 2 9 3" xfId="20420" xr:uid="{C29196B1-66B0-4C1C-A2EA-5B2C1BB0450D}"/>
    <cellStyle name="Millares 100 11 5 2 9 3 2" xfId="41923" xr:uid="{95AAAB2A-CAEB-4A6D-BF04-7BB456CB460A}"/>
    <cellStyle name="Millares 100 11 5 2 9 4" xfId="27025" xr:uid="{DEC60EE9-6BED-4120-A7EB-A4D478CF88E2}"/>
    <cellStyle name="Millares 100 11 5 2 9 5" xfId="48528" xr:uid="{259A2E4F-CEFE-4AB5-BB70-72EDE6AE2F00}"/>
    <cellStyle name="Millares 100 11 5 3" xfId="420" xr:uid="{459C394D-BCE8-4452-A732-4B205B48C7ED}"/>
    <cellStyle name="Millares 100 11 5 3 10" xfId="15323" xr:uid="{14594F2C-F404-4E71-84C3-F5D8247F4D0F}"/>
    <cellStyle name="Millares 100 11 5 3 10 2" xfId="36826" xr:uid="{9553A610-728C-4885-A7A7-451DF8F58FEE}"/>
    <cellStyle name="Millares 100 11 5 3 11" xfId="21928" xr:uid="{F3C1D4FE-452A-4014-B05A-B90F7720A184}"/>
    <cellStyle name="Millares 100 11 5 3 12" xfId="43431" xr:uid="{7384D232-9B56-43EB-8813-5A001A69EA3C}"/>
    <cellStyle name="Millares 100 11 5 3 2" xfId="1368" xr:uid="{B4AFF725-7C74-4AA2-AB5B-87F4E6154775}"/>
    <cellStyle name="Millares 100 11 5 3 2 2" xfId="4197" xr:uid="{679EAD98-1134-4B7B-9672-4E27E788025D}"/>
    <cellStyle name="Millares 100 11 5 3 2 2 2" xfId="12463" xr:uid="{3E0E97E6-413B-474F-8604-5F745BDD64C0}"/>
    <cellStyle name="Millares 100 11 5 3 2 2 2 2" xfId="33966" xr:uid="{D5C426F6-33B6-4035-B13E-3BCF6FE83AEA}"/>
    <cellStyle name="Millares 100 11 5 3 2 2 3" xfId="19098" xr:uid="{7EAAEE91-8A55-4977-9262-1525F41DDACE}"/>
    <cellStyle name="Millares 100 11 5 3 2 2 3 2" xfId="40601" xr:uid="{8187DC13-02EF-4C3B-8132-8444908C38BE}"/>
    <cellStyle name="Millares 100 11 5 3 2 2 4" xfId="25703" xr:uid="{7DF90CC0-8040-46E7-8F5D-48C45CAF7849}"/>
    <cellStyle name="Millares 100 11 5 3 2 2 5" xfId="47206" xr:uid="{79FA3645-AF0A-4C71-BBC4-38FFC6A58276}"/>
    <cellStyle name="Millares 100 11 5 3 2 3" xfId="6336" xr:uid="{1DC2365C-F080-4071-AA85-8AB857E0EA94}"/>
    <cellStyle name="Millares 100 11 5 3 2 3 2" xfId="14602" xr:uid="{2474C05D-59D2-4B75-8B51-4B6C0865E533}"/>
    <cellStyle name="Millares 100 11 5 3 2 3 2 2" xfId="36105" xr:uid="{6E4FD56F-8264-4C3D-BB3A-2030DABE07D7}"/>
    <cellStyle name="Millares 100 11 5 3 2 3 3" xfId="21237" xr:uid="{0B744CB5-7E11-4282-90BA-189882EFFA0B}"/>
    <cellStyle name="Millares 100 11 5 3 2 3 3 2" xfId="42740" xr:uid="{491BF4E5-E926-4001-A1FD-67110966922F}"/>
    <cellStyle name="Millares 100 11 5 3 2 3 4" xfId="27842" xr:uid="{FA5DD212-4B49-4C6B-BF72-8D2C36C0C93E}"/>
    <cellStyle name="Millares 100 11 5 3 2 3 5" xfId="49345" xr:uid="{E934A2BE-BAA7-41BD-A148-6D51098C1946}"/>
    <cellStyle name="Millares 100 11 5 3 2 4" xfId="7977" xr:uid="{D0072ABF-0DF2-483C-909C-90FE37DFBAFA}"/>
    <cellStyle name="Millares 100 11 5 3 2 4 2" xfId="29480" xr:uid="{EB35FDF6-5A55-49FF-8100-4E0AF6796D33}"/>
    <cellStyle name="Millares 100 11 5 3 2 5" xfId="9634" xr:uid="{22DC3ADE-D33C-457D-9624-ECEB6A369DE2}"/>
    <cellStyle name="Millares 100 11 5 3 2 5 2" xfId="31137" xr:uid="{5682FEEF-B3D2-494E-B17E-BF8CE2208A0D}"/>
    <cellStyle name="Millares 100 11 5 3 2 6" xfId="16269" xr:uid="{F42B4BF0-CB06-4CC8-B484-2FD7ED0CEA8C}"/>
    <cellStyle name="Millares 100 11 5 3 2 6 2" xfId="37772" xr:uid="{1EAA9341-6916-451B-8D43-CB3A3F314A6C}"/>
    <cellStyle name="Millares 100 11 5 3 2 7" xfId="22874" xr:uid="{5201DE4E-849A-423A-AC42-B6FEAA5C214E}"/>
    <cellStyle name="Millares 100 11 5 3 2 8" xfId="44377" xr:uid="{5AA97266-B647-44E3-8502-0A7E5ACD45E7}"/>
    <cellStyle name="Millares 100 11 5 3 3" xfId="2055" xr:uid="{E201FF1F-9531-4507-960E-5432C47E98C3}"/>
    <cellStyle name="Millares 100 11 5 3 3 2" xfId="10321" xr:uid="{26AC5B19-7AD5-437C-8133-7B36356189E3}"/>
    <cellStyle name="Millares 100 11 5 3 3 2 2" xfId="31824" xr:uid="{F256AAED-3E4E-4682-B64A-AEDF555F384E}"/>
    <cellStyle name="Millares 100 11 5 3 3 3" xfId="16956" xr:uid="{61DF645D-C48E-4FA0-B962-31F2D5B106CE}"/>
    <cellStyle name="Millares 100 11 5 3 3 3 2" xfId="38459" xr:uid="{230B9F27-F4C5-4A10-90DC-B7D50788B86F}"/>
    <cellStyle name="Millares 100 11 5 3 3 4" xfId="23561" xr:uid="{EAD3BF92-3205-4003-B93E-73C2E94953FE}"/>
    <cellStyle name="Millares 100 11 5 3 3 5" xfId="45064" xr:uid="{2FBD29D8-C56E-434B-AC83-8C8DCFEE63FD}"/>
    <cellStyle name="Millares 100 11 5 3 4" xfId="2854" xr:uid="{C0D3010E-ECD7-40D4-9FA8-054AABF06EE5}"/>
    <cellStyle name="Millares 100 11 5 3 4 2" xfId="11120" xr:uid="{8AEF0255-C26D-4826-905D-B0D620E2D0BA}"/>
    <cellStyle name="Millares 100 11 5 3 4 2 2" xfId="32623" xr:uid="{3929A1B2-1F25-4397-9A27-AC2A3E2188C6}"/>
    <cellStyle name="Millares 100 11 5 3 4 3" xfId="17755" xr:uid="{C55786DD-5C1A-4CBB-900D-1C87BF120842}"/>
    <cellStyle name="Millares 100 11 5 3 4 3 2" xfId="39258" xr:uid="{7A92846C-300E-4096-82D4-3F4AA80BA2ED}"/>
    <cellStyle name="Millares 100 11 5 3 4 4" xfId="24360" xr:uid="{C9FCE170-0CB0-4205-92A5-83FB4EB190EC}"/>
    <cellStyle name="Millares 100 11 5 3 4 5" xfId="45863" xr:uid="{CD5CA61F-EAB4-41E8-8F95-8BF981DBE5C1}"/>
    <cellStyle name="Millares 100 11 5 3 5" xfId="3251" xr:uid="{31FBEDE7-6B3C-4219-B9C1-E41258AB10C0}"/>
    <cellStyle name="Millares 100 11 5 3 5 2" xfId="11517" xr:uid="{3B46BABA-9545-49B0-B235-41410A777286}"/>
    <cellStyle name="Millares 100 11 5 3 5 2 2" xfId="33020" xr:uid="{E3D9DE04-DAF8-4EA6-ABDD-1FFA79D65B14}"/>
    <cellStyle name="Millares 100 11 5 3 5 3" xfId="18152" xr:uid="{17A3B76C-13FD-4E3E-838E-F98A412C41EB}"/>
    <cellStyle name="Millares 100 11 5 3 5 3 2" xfId="39655" xr:uid="{CD85F62B-DE9C-47DB-802E-C8574D0F6E84}"/>
    <cellStyle name="Millares 100 11 5 3 5 4" xfId="24757" xr:uid="{EF57766E-E009-49D6-A57F-DEEFC6E78D0F}"/>
    <cellStyle name="Millares 100 11 5 3 5 5" xfId="46260" xr:uid="{2EB7DB17-F092-42A9-9128-BFD4FF60CA30}"/>
    <cellStyle name="Millares 100 11 5 3 6" xfId="4998" xr:uid="{72145A31-5DB7-499D-B91A-E117048FAA27}"/>
    <cellStyle name="Millares 100 11 5 3 6 2" xfId="13264" xr:uid="{6B42B74A-8646-4D82-BE55-568A25099A27}"/>
    <cellStyle name="Millares 100 11 5 3 6 2 2" xfId="34767" xr:uid="{7B37B22D-F301-435D-9CA6-AF318C88EBCC}"/>
    <cellStyle name="Millares 100 11 5 3 6 3" xfId="19899" xr:uid="{0EAC0FC2-6598-4748-8EE8-374E0868C5F0}"/>
    <cellStyle name="Millares 100 11 5 3 6 3 2" xfId="41402" xr:uid="{92A1B625-2E58-481D-975E-C0A40FEB626B}"/>
    <cellStyle name="Millares 100 11 5 3 6 4" xfId="26504" xr:uid="{D33A1939-7137-4CD0-9609-4855F3697965}"/>
    <cellStyle name="Millares 100 11 5 3 6 5" xfId="48007" xr:uid="{297F4E5F-5086-40FD-8551-224234A0077E}"/>
    <cellStyle name="Millares 100 11 5 3 7" xfId="5390" xr:uid="{BC1BB015-66F6-462A-B218-F728777BE1BC}"/>
    <cellStyle name="Millares 100 11 5 3 7 2" xfId="13656" xr:uid="{6D8D46B8-468D-48B6-AD1D-273B08BD245E}"/>
    <cellStyle name="Millares 100 11 5 3 7 2 2" xfId="35159" xr:uid="{74FFC948-D4E8-43F8-9650-8B34312839FA}"/>
    <cellStyle name="Millares 100 11 5 3 7 3" xfId="20291" xr:uid="{287694ED-226B-4B2A-8BC9-1CACB65C2C52}"/>
    <cellStyle name="Millares 100 11 5 3 7 3 2" xfId="41794" xr:uid="{F19C56EE-547B-4931-8821-F3E2340BEEFA}"/>
    <cellStyle name="Millares 100 11 5 3 7 4" xfId="26896" xr:uid="{1BB1CC6B-6673-48A4-B78B-FF4C05539541}"/>
    <cellStyle name="Millares 100 11 5 3 7 5" xfId="48399" xr:uid="{179F6BB3-3911-46CA-8501-BE6247859412}"/>
    <cellStyle name="Millares 100 11 5 3 8" xfId="7031" xr:uid="{D0E0AB74-71C1-41E5-A0AF-624675CDBB38}"/>
    <cellStyle name="Millares 100 11 5 3 8 2" xfId="28534" xr:uid="{31B72C50-AC2B-4E37-9BD3-E42610C36903}"/>
    <cellStyle name="Millares 100 11 5 3 9" xfId="8687" xr:uid="{05114242-4A44-4A38-A6C9-AC1797D6806C}"/>
    <cellStyle name="Millares 100 11 5 3 9 2" xfId="30190" xr:uid="{86052004-C7FA-463B-B48E-5A83CDB12F2B}"/>
    <cellStyle name="Millares 100 11 5 4" xfId="704" xr:uid="{243176A1-A65F-4677-9E42-C97F9269D2CB}"/>
    <cellStyle name="Millares 100 11 5 4 10" xfId="43713" xr:uid="{0D1192EC-7B6A-4C34-AC60-F1368364EF6A}"/>
    <cellStyle name="Millares 100 11 5 4 2" xfId="1650" xr:uid="{C0D19E9E-0C4A-4650-B6C0-E86197C74A49}"/>
    <cellStyle name="Millares 100 11 5 4 2 2" xfId="4479" xr:uid="{9E675ECE-4866-4F30-AB72-94052B076DFD}"/>
    <cellStyle name="Millares 100 11 5 4 2 2 2" xfId="12745" xr:uid="{8088A782-D923-4980-B4A5-08A83B0023D4}"/>
    <cellStyle name="Millares 100 11 5 4 2 2 2 2" xfId="34248" xr:uid="{0C13EFD1-8A07-4178-B3F9-B894F5D17A55}"/>
    <cellStyle name="Millares 100 11 5 4 2 2 3" xfId="19380" xr:uid="{69B75C67-5DC6-492F-A8E1-F37DD228F158}"/>
    <cellStyle name="Millares 100 11 5 4 2 2 3 2" xfId="40883" xr:uid="{F98F9B5D-DEDF-4455-AF08-116B730EF3E0}"/>
    <cellStyle name="Millares 100 11 5 4 2 2 4" xfId="25985" xr:uid="{5BA0B0AD-27DD-4A5F-A0C5-0B5D6D3F0BAD}"/>
    <cellStyle name="Millares 100 11 5 4 2 2 5" xfId="47488" xr:uid="{C2C2113F-9290-43CF-99EC-DC436A0E85BF}"/>
    <cellStyle name="Millares 100 11 5 4 2 3" xfId="6618" xr:uid="{AF4053FB-341C-4F50-9195-1C8390DF92B0}"/>
    <cellStyle name="Millares 100 11 5 4 2 3 2" xfId="14884" xr:uid="{ADC98FAE-A3AA-4D5C-A346-43ABA677C281}"/>
    <cellStyle name="Millares 100 11 5 4 2 3 2 2" xfId="36387" xr:uid="{01611718-C568-48EB-9E98-72FD6B15627B}"/>
    <cellStyle name="Millares 100 11 5 4 2 3 3" xfId="21519" xr:uid="{23233FCD-7C5B-4F91-B40C-27FBBC59BBFE}"/>
    <cellStyle name="Millares 100 11 5 4 2 3 3 2" xfId="43022" xr:uid="{004A0915-C10A-4B9E-A055-CFB3B51B8EB5}"/>
    <cellStyle name="Millares 100 11 5 4 2 3 4" xfId="28124" xr:uid="{1EDD36A7-6D62-41F4-9703-C1236AD929BE}"/>
    <cellStyle name="Millares 100 11 5 4 2 3 5" xfId="49627" xr:uid="{45584300-F7B1-4597-8569-29256CF46BA2}"/>
    <cellStyle name="Millares 100 11 5 4 2 4" xfId="8259" xr:uid="{D6EE5A23-679B-4F1A-B795-4E37418C9426}"/>
    <cellStyle name="Millares 100 11 5 4 2 4 2" xfId="29762" xr:uid="{64847B32-4E54-4048-A06D-F17AAE713F6A}"/>
    <cellStyle name="Millares 100 11 5 4 2 5" xfId="9916" xr:uid="{D895FA6A-3B94-499A-A49A-5449A19178A0}"/>
    <cellStyle name="Millares 100 11 5 4 2 5 2" xfId="31419" xr:uid="{7A856E6F-307F-417B-911D-7B8A5468259C}"/>
    <cellStyle name="Millares 100 11 5 4 2 6" xfId="16551" xr:uid="{18C799E8-746F-4C2A-BFF5-33184EA3BF2A}"/>
    <cellStyle name="Millares 100 11 5 4 2 6 2" xfId="38054" xr:uid="{A4CD0D64-8DAB-4CBC-A964-007F4061CD54}"/>
    <cellStyle name="Millares 100 11 5 4 2 7" xfId="23156" xr:uid="{5D3973F9-5138-414C-A135-6431567516D6}"/>
    <cellStyle name="Millares 100 11 5 4 2 8" xfId="44659" xr:uid="{BEBA5527-309C-4E28-8EAC-53716610A178}"/>
    <cellStyle name="Millares 100 11 5 4 3" xfId="2337" xr:uid="{D29C7D36-02EB-4A99-BAF5-1CC252DCE362}"/>
    <cellStyle name="Millares 100 11 5 4 3 2" xfId="10603" xr:uid="{DB667036-C2AA-40B2-8AD5-4ED8AF793E9D}"/>
    <cellStyle name="Millares 100 11 5 4 3 2 2" xfId="32106" xr:uid="{5BEFF297-CDAC-4A1B-98A5-8FFB4FCB3796}"/>
    <cellStyle name="Millares 100 11 5 4 3 3" xfId="17238" xr:uid="{817EE9A5-669D-4E37-A7B5-F3CE29AE0284}"/>
    <cellStyle name="Millares 100 11 5 4 3 3 2" xfId="38741" xr:uid="{86EFCB6C-D8C0-45E5-A690-1B073FB4E252}"/>
    <cellStyle name="Millares 100 11 5 4 3 4" xfId="23843" xr:uid="{E25261E2-303B-4764-924E-F0C78A7319D4}"/>
    <cellStyle name="Millares 100 11 5 4 3 5" xfId="45346" xr:uid="{7E71A5D3-D0A5-40CF-A372-4F5973F10801}"/>
    <cellStyle name="Millares 100 11 5 4 4" xfId="3533" xr:uid="{0F809075-20F8-4071-8931-9EE50EDDDA37}"/>
    <cellStyle name="Millares 100 11 5 4 4 2" xfId="11799" xr:uid="{E00CF76B-2744-46F5-9594-96F0E9097BDC}"/>
    <cellStyle name="Millares 100 11 5 4 4 2 2" xfId="33302" xr:uid="{A8516AAA-2BED-4C3A-B648-D6460A21B284}"/>
    <cellStyle name="Millares 100 11 5 4 4 3" xfId="18434" xr:uid="{E081A2B4-F745-4D37-A99E-338DB46C33CD}"/>
    <cellStyle name="Millares 100 11 5 4 4 3 2" xfId="39937" xr:uid="{8E255BF4-FE45-46D8-8DD5-B1CB0A84C017}"/>
    <cellStyle name="Millares 100 11 5 4 4 4" xfId="25039" xr:uid="{B27E0022-DBBC-482B-972F-9987562C9866}"/>
    <cellStyle name="Millares 100 11 5 4 4 5" xfId="46542" xr:uid="{4F1432FD-C283-4501-8A61-923CD9D15627}"/>
    <cellStyle name="Millares 100 11 5 4 5" xfId="5672" xr:uid="{55D33C87-1D3C-4A23-89E9-1A6409B3FD33}"/>
    <cellStyle name="Millares 100 11 5 4 5 2" xfId="13938" xr:uid="{059B02A7-B0BB-44C6-8773-45A1D1FAE7C4}"/>
    <cellStyle name="Millares 100 11 5 4 5 2 2" xfId="35441" xr:uid="{5CA3BB88-0D3E-493D-AB86-5C946DFA28B3}"/>
    <cellStyle name="Millares 100 11 5 4 5 3" xfId="20573" xr:uid="{8B291517-3D19-4909-9215-D695B48B5688}"/>
    <cellStyle name="Millares 100 11 5 4 5 3 2" xfId="42076" xr:uid="{0F680499-981B-4E35-9A71-A86EC8CB5C1B}"/>
    <cellStyle name="Millares 100 11 5 4 5 4" xfId="27178" xr:uid="{76DCC66B-B5E5-4930-9BBC-FD5B0552354D}"/>
    <cellStyle name="Millares 100 11 5 4 5 5" xfId="48681" xr:uid="{C8A6165F-21BC-4A13-8F84-143026DA28A7}"/>
    <cellStyle name="Millares 100 11 5 4 6" xfId="7313" xr:uid="{5CC5A192-1F32-46C4-8505-35376B7E1337}"/>
    <cellStyle name="Millares 100 11 5 4 6 2" xfId="28816" xr:uid="{68D8E06A-D2A6-4D8E-A87E-9A4211CF2FE1}"/>
    <cellStyle name="Millares 100 11 5 4 7" xfId="8970" xr:uid="{A69C986C-AA90-4ADF-B485-D5E01195A95C}"/>
    <cellStyle name="Millares 100 11 5 4 7 2" xfId="30473" xr:uid="{9B46A5D0-3B8E-424B-9E85-2841503E9E97}"/>
    <cellStyle name="Millares 100 11 5 4 8" xfId="15605" xr:uid="{A3520185-751A-413F-BCB0-09CBE60A52EF}"/>
    <cellStyle name="Millares 100 11 5 4 8 2" xfId="37108" xr:uid="{A30A5F51-CAD7-4CD6-9F5E-45357C706387}"/>
    <cellStyle name="Millares 100 11 5 4 9" xfId="22210" xr:uid="{398FB3B5-39EF-480A-82F6-81EBD4D1B157}"/>
    <cellStyle name="Millares 100 11 5 5" xfId="973" xr:uid="{5000E4FB-2900-4B2B-A22A-CC157657FBA5}"/>
    <cellStyle name="Millares 100 11 5 5 2" xfId="3802" xr:uid="{E680F7EC-CAB1-4C53-9285-0DB7EAAEF15D}"/>
    <cellStyle name="Millares 100 11 5 5 2 2" xfId="12068" xr:uid="{461CD5BD-097A-4306-A69B-78C8E0A1D02A}"/>
    <cellStyle name="Millares 100 11 5 5 2 2 2" xfId="33571" xr:uid="{6760F714-6B17-462B-AB89-950D3DC884A7}"/>
    <cellStyle name="Millares 100 11 5 5 2 3" xfId="18703" xr:uid="{39C37326-D196-4BD1-B87E-0C740ABE979B}"/>
    <cellStyle name="Millares 100 11 5 5 2 3 2" xfId="40206" xr:uid="{55CC210D-1F13-42A5-801D-B0711E368101}"/>
    <cellStyle name="Millares 100 11 5 5 2 4" xfId="25308" xr:uid="{C734BF5F-0D78-481A-A8D1-7D326D69E603}"/>
    <cellStyle name="Millares 100 11 5 5 2 5" xfId="46811" xr:uid="{362544B1-085B-4A7D-BEE5-55387697464E}"/>
    <cellStyle name="Millares 100 11 5 5 3" xfId="5941" xr:uid="{2FB1E01A-F378-405F-BE29-B1255949B660}"/>
    <cellStyle name="Millares 100 11 5 5 3 2" xfId="14207" xr:uid="{D94B8082-EC06-4C77-94F7-14EF91E02844}"/>
    <cellStyle name="Millares 100 11 5 5 3 2 2" xfId="35710" xr:uid="{21870BFA-08C4-4CC9-966E-E9AA4D458B4B}"/>
    <cellStyle name="Millares 100 11 5 5 3 3" xfId="20842" xr:uid="{BB106B69-8544-4731-B4EB-267F859F71D8}"/>
    <cellStyle name="Millares 100 11 5 5 3 3 2" xfId="42345" xr:uid="{88E060C7-B79F-4D69-A8EF-B91201D82CCD}"/>
    <cellStyle name="Millares 100 11 5 5 3 4" xfId="27447" xr:uid="{8CC89651-4BC6-4783-B811-F6F658CB2D60}"/>
    <cellStyle name="Millares 100 11 5 5 3 5" xfId="48950" xr:uid="{C06D1778-5C50-4A9D-9EC0-5BC24EEFF470}"/>
    <cellStyle name="Millares 100 11 5 5 4" xfId="7582" xr:uid="{8BC39A09-4007-4BFA-8EBA-BDF68E8D0A4A}"/>
    <cellStyle name="Millares 100 11 5 5 4 2" xfId="29085" xr:uid="{DBF63592-F5A2-4858-8810-5885FA2DEF93}"/>
    <cellStyle name="Millares 100 11 5 5 5" xfId="9239" xr:uid="{DE798EF0-3FCE-419C-88AE-C180EF6A5470}"/>
    <cellStyle name="Millares 100 11 5 5 5 2" xfId="30742" xr:uid="{B963A41E-90C5-4697-BDC2-58E26DAE0515}"/>
    <cellStyle name="Millares 100 11 5 5 6" xfId="15874" xr:uid="{3A5D146F-19F8-49DE-B22C-67148DC7A52D}"/>
    <cellStyle name="Millares 100 11 5 5 6 2" xfId="37377" xr:uid="{783FB627-F0D5-4A6C-83A3-8DCC1DDF9490}"/>
    <cellStyle name="Millares 100 11 5 5 7" xfId="22479" xr:uid="{6536998B-0D05-4943-BEA5-C351686C68DE}"/>
    <cellStyle name="Millares 100 11 5 5 8" xfId="43982" xr:uid="{5E922A0F-08C4-4A94-836D-76E8A2FA4ADC}"/>
    <cellStyle name="Millares 100 11 5 6" xfId="1233" xr:uid="{F2A22B06-0F9D-4E94-80C1-B208CAF18980}"/>
    <cellStyle name="Millares 100 11 5 6 2" xfId="4062" xr:uid="{F7FC2BEF-4ECE-4DF1-8D1E-FE7E1A357CC0}"/>
    <cellStyle name="Millares 100 11 5 6 2 2" xfId="12328" xr:uid="{067269FA-350E-4A0E-AAE4-4A70AD293DB4}"/>
    <cellStyle name="Millares 100 11 5 6 2 2 2" xfId="33831" xr:uid="{CB71F545-A673-4FE0-88B8-E92ACFF1EDA9}"/>
    <cellStyle name="Millares 100 11 5 6 2 3" xfId="18963" xr:uid="{2B6F04CE-B39A-4F30-B355-3795BFA70822}"/>
    <cellStyle name="Millares 100 11 5 6 2 3 2" xfId="40466" xr:uid="{B7AEB4C9-388B-4254-B6BA-0F700936A2A9}"/>
    <cellStyle name="Millares 100 11 5 6 2 4" xfId="25568" xr:uid="{C9584E7A-C19B-4553-B894-0F372D92D64C}"/>
    <cellStyle name="Millares 100 11 5 6 2 5" xfId="47071" xr:uid="{E67463F3-4012-4EFB-AE7C-C6903EBD05B4}"/>
    <cellStyle name="Millares 100 11 5 6 3" xfId="6201" xr:uid="{27B665D7-EFF4-413F-A1AC-BCD32078012A}"/>
    <cellStyle name="Millares 100 11 5 6 3 2" xfId="14467" xr:uid="{3D82C9C6-EF11-41CE-9CD9-3627244BB24B}"/>
    <cellStyle name="Millares 100 11 5 6 3 2 2" xfId="35970" xr:uid="{0D82287A-F0C2-4AED-BA39-483A5DB724DF}"/>
    <cellStyle name="Millares 100 11 5 6 3 3" xfId="21102" xr:uid="{AFAB28A1-2003-47E3-87E3-B6D624DF364D}"/>
    <cellStyle name="Millares 100 11 5 6 3 3 2" xfId="42605" xr:uid="{8F127679-C5C5-4F55-A30D-3E300FC2B396}"/>
    <cellStyle name="Millares 100 11 5 6 3 4" xfId="27707" xr:uid="{F201EE30-C5EF-4DD1-B102-F695CD2A29E1}"/>
    <cellStyle name="Millares 100 11 5 6 3 5" xfId="49210" xr:uid="{88D38ACB-9149-4B8B-80BC-4ABE04466D85}"/>
    <cellStyle name="Millares 100 11 5 6 4" xfId="7842" xr:uid="{1EA94041-B684-452B-A781-68A58B844F13}"/>
    <cellStyle name="Millares 100 11 5 6 4 2" xfId="29345" xr:uid="{BE4FDCC9-5393-46C1-86E7-2A4BFE398E9C}"/>
    <cellStyle name="Millares 100 11 5 6 5" xfId="9499" xr:uid="{A53EAB5F-3168-4EA1-A8FE-2E459B3EADEC}"/>
    <cellStyle name="Millares 100 11 5 6 5 2" xfId="31002" xr:uid="{86568699-299E-4A90-AE3C-AC5C2F64CC68}"/>
    <cellStyle name="Millares 100 11 5 6 6" xfId="16134" xr:uid="{59D2C707-3DBC-4D3D-A953-1109CD4E0636}"/>
    <cellStyle name="Millares 100 11 5 6 6 2" xfId="37637" xr:uid="{86790A47-C887-4495-B405-5333229B38B3}"/>
    <cellStyle name="Millares 100 11 5 6 7" xfId="22739" xr:uid="{45E7D419-E04E-4E89-9FFF-E20CC17185C8}"/>
    <cellStyle name="Millares 100 11 5 6 8" xfId="44242" xr:uid="{02A0C889-811C-4B2C-A54C-3B2015307F43}"/>
    <cellStyle name="Millares 100 11 5 7" xfId="1921" xr:uid="{56873BA5-A7CE-4D26-802E-171DDDA7571C}"/>
    <cellStyle name="Millares 100 11 5 7 2" xfId="10187" xr:uid="{B0EF6EAC-8C67-4698-8493-D9A071FC5D1F}"/>
    <cellStyle name="Millares 100 11 5 7 2 2" xfId="31690" xr:uid="{E259B0B7-767F-4F06-8294-7C807C46C928}"/>
    <cellStyle name="Millares 100 11 5 7 3" xfId="16822" xr:uid="{BBC2147F-9C9A-4D6C-A195-D6025FB67A5B}"/>
    <cellStyle name="Millares 100 11 5 7 3 2" xfId="38325" xr:uid="{A8B2A46C-8E4B-42F2-90BC-AB515CD144E8}"/>
    <cellStyle name="Millares 100 11 5 7 4" xfId="23427" xr:uid="{CA9C1932-3FD1-462A-A7C8-1BD300874D7A}"/>
    <cellStyle name="Millares 100 11 5 7 5" xfId="44930" xr:uid="{03A96149-6D9D-4430-AC82-214C37DFFB99}"/>
    <cellStyle name="Millares 100 11 5 8" xfId="2606" xr:uid="{1AB30BB5-24C3-4D14-98E1-F33449B34C66}"/>
    <cellStyle name="Millares 100 11 5 8 2" xfId="10872" xr:uid="{10369968-FAAB-4F88-AB3F-F6B406044248}"/>
    <cellStyle name="Millares 100 11 5 8 2 2" xfId="32375" xr:uid="{5E8FCA56-8A31-4F52-8470-EB0702EF73E6}"/>
    <cellStyle name="Millares 100 11 5 8 3" xfId="17507" xr:uid="{06A8F76F-C7D6-4ABF-A766-6A1B8CE7DC60}"/>
    <cellStyle name="Millares 100 11 5 8 3 2" xfId="39010" xr:uid="{DBEF4070-F90F-4E86-9A3A-074A7AD457FC}"/>
    <cellStyle name="Millares 100 11 5 8 4" xfId="24112" xr:uid="{B136B5AB-C3F3-4136-9DE5-CDB1138C8594}"/>
    <cellStyle name="Millares 100 11 5 8 5" xfId="45615" xr:uid="{E6BC1B6A-7A44-48A8-AEE7-B8D0BE3D99A0}"/>
    <cellStyle name="Millares 100 11 5 9" xfId="3117" xr:uid="{01CC9EFD-F280-4814-B212-CA162AD2BBAC}"/>
    <cellStyle name="Millares 100 11 5 9 2" xfId="11383" xr:uid="{10A5AF4A-E4B7-4D6A-883B-8E5A8A1A3527}"/>
    <cellStyle name="Millares 100 11 5 9 2 2" xfId="32886" xr:uid="{F0B85745-BD1A-45B6-BC75-F5B1EA3A9764}"/>
    <cellStyle name="Millares 100 11 5 9 3" xfId="18018" xr:uid="{3C0EB59C-B6F3-4617-8EEB-9E1609507DF3}"/>
    <cellStyle name="Millares 100 11 5 9 3 2" xfId="39521" xr:uid="{4F1C7088-43E4-405D-9CE4-36D4757D68D0}"/>
    <cellStyle name="Millares 100 11 5 9 4" xfId="24623" xr:uid="{A913782C-AAD6-428D-B338-F7CECF081DF7}"/>
    <cellStyle name="Millares 100 11 5 9 5" xfId="46126" xr:uid="{0D562051-EED7-4BC8-8EA6-209053D44A72}"/>
    <cellStyle name="Millares 100 11 6" xfId="8441" xr:uid="{5A4C6130-81BC-494A-BEE7-5CBBC56B8653}"/>
    <cellStyle name="Millares 100 11 6 2" xfId="29944" xr:uid="{19BB2D60-A3E0-473F-9962-1526D6635B53}"/>
    <cellStyle name="Millares 101" xfId="6794" xr:uid="{4CB1D867-DDAE-45DB-8963-BC0F26B09783}"/>
    <cellStyle name="Millares 101 2" xfId="8437" xr:uid="{67B9D4D5-C915-4CFA-8F55-3773E772BA64}"/>
    <cellStyle name="Millares 101 2 2" xfId="29940" xr:uid="{EF4BD099-754A-4744-976D-5A75C75DEFF5}"/>
    <cellStyle name="Millares 101 3" xfId="28297" xr:uid="{A09834B8-81AA-4E9D-873A-C257334ED379}"/>
    <cellStyle name="Millares 102" xfId="6910" xr:uid="{6568BDB7-B67E-47E4-92B4-E4699D5793F7}"/>
    <cellStyle name="Millares 102 2" xfId="28413" xr:uid="{859EDE17-E84A-4D80-91EF-692955DC33D6}"/>
    <cellStyle name="Millares 103" xfId="8430" xr:uid="{2FDF5EA5-F3B9-426E-A1E2-1FD93352A63E}"/>
    <cellStyle name="Millares 103 2" xfId="29933" xr:uid="{7A1E64E9-2254-4977-BCBE-FB6F92E2DA05}"/>
    <cellStyle name="Millares 104" xfId="8431" xr:uid="{C7D1C798-7CEC-4AA2-9EDF-9245ABC8ED27}"/>
    <cellStyle name="Millares 104 2" xfId="29934" xr:uid="{FD4C4EF4-EA49-49F7-8438-F8B46A90189F}"/>
    <cellStyle name="Millares 105" xfId="8432" xr:uid="{080E01F6-9187-453F-98EF-39984745EABA}"/>
    <cellStyle name="Millares 105 2" xfId="29935" xr:uid="{3E0D2694-7A3B-4BF6-8998-403518116EA1}"/>
    <cellStyle name="Millares 106" xfId="8433" xr:uid="{2E02B768-DD65-4F69-8764-F95D147429B5}"/>
    <cellStyle name="Millares 106 2" xfId="29936" xr:uid="{E496C1D2-E461-421B-A9CE-BE185A0C5E6E}"/>
    <cellStyle name="Millares 107" xfId="8435" xr:uid="{CF8C9AD8-F736-49A5-9EB1-AD87FB4A8904}"/>
    <cellStyle name="Millares 107 2" xfId="29938" xr:uid="{CDCD2F07-4679-4EE7-81AC-F9840955C382}"/>
    <cellStyle name="Millares 108" xfId="8436" xr:uid="{42E90AF2-4746-4693-B1F3-39612D9A6C7C}"/>
    <cellStyle name="Millares 108 2" xfId="29939" xr:uid="{6A5468ED-9BBD-487F-BDD3-0BF34974F8FB}"/>
    <cellStyle name="Millares 109" xfId="8442" xr:uid="{797F8CED-765A-4EEB-ADDD-597715A033A1}"/>
    <cellStyle name="Millares 109 2" xfId="29945" xr:uid="{2F9E9786-ABEB-4EAB-8D2A-CEEB0471E03B}"/>
    <cellStyle name="Millares 11" xfId="115" xr:uid="{4974791C-591B-46C1-A904-51A19D8723F2}"/>
    <cellStyle name="Millares 110" xfId="8866" xr:uid="{5AB1F76A-B74F-4B5A-B3F3-351DB7C0DC36}"/>
    <cellStyle name="Millares 110 2" xfId="30369" xr:uid="{AA82B5D1-8B21-48BE-8BE2-073A0E8A151D}"/>
    <cellStyle name="Millares 111" xfId="15060" xr:uid="{A3680224-A000-4FF0-AF5A-65A8F62513BE}"/>
    <cellStyle name="Millares 111 2" xfId="36563" xr:uid="{98574A32-827D-47A2-A076-3F60B7DC20D3}"/>
    <cellStyle name="Millares 112" xfId="15078" xr:uid="{EAD90993-3C95-46ED-AED6-F4BF0E021B9C}"/>
    <cellStyle name="Millares 112 2" xfId="36581" xr:uid="{33343330-15D0-46D0-A8B0-9FAD4428B680}"/>
    <cellStyle name="Millares 113" xfId="15080" xr:uid="{CF3F1492-7D67-451E-A98B-AEF86139DC6C}"/>
    <cellStyle name="Millares 113 2" xfId="36583" xr:uid="{B21524CB-3FCE-48AB-BEA9-013D4D54AB74}"/>
    <cellStyle name="Millares 114" xfId="15085" xr:uid="{F054AF00-8358-4CE5-B554-8AB3348548A1}"/>
    <cellStyle name="Millares 114 2" xfId="36588" xr:uid="{AB9C5B42-D483-40E7-9E6A-541B21D0087B}"/>
    <cellStyle name="Millares 115" xfId="15064" xr:uid="{ABC3F9BF-3133-4FAD-AAAA-81D532F9C4A3}"/>
    <cellStyle name="Millares 115 2" xfId="36567" xr:uid="{05B1B5D2-6B91-4057-9A69-311CEDE41FF1}"/>
    <cellStyle name="Millares 116" xfId="15072" xr:uid="{AA3F63A4-BF81-4D75-BF62-6441F46A1B9B}"/>
    <cellStyle name="Millares 116 2" xfId="36575" xr:uid="{DC965D47-AD8C-4AB0-934B-087E685220D5}"/>
    <cellStyle name="Millares 117" xfId="15069" xr:uid="{FB36ABE1-677D-4EC6-9F3C-A5A4E9DD1A77}"/>
    <cellStyle name="Millares 117 2" xfId="36572" xr:uid="{AD70AB7B-72D2-4EA6-8A93-65D3AAB8666A}"/>
    <cellStyle name="Millares 118" xfId="15081" xr:uid="{AD585B73-A355-4AA3-95DB-A0BA3094710E}"/>
    <cellStyle name="Millares 118 2" xfId="36584" xr:uid="{AD5FA35D-C39E-4381-9B4D-F3D00356194B}"/>
    <cellStyle name="Millares 119" xfId="15077" xr:uid="{BCB686C5-8335-48EA-9446-9357FC7BFFD7}"/>
    <cellStyle name="Millares 119 2" xfId="36580" xr:uid="{F35AE8D9-9F87-46B4-9DFE-08D7704DA7E9}"/>
    <cellStyle name="Millares 12" xfId="91" xr:uid="{6087624C-F672-4C99-BFA4-429B3A5142F1}"/>
    <cellStyle name="Millares 12 2" xfId="102" xr:uid="{CB5F4327-F0A1-4ADC-BEDE-1A71E5F67CC7}"/>
    <cellStyle name="Millares 12 2 10" xfId="874" xr:uid="{09CEEB1B-63AF-460D-96DD-3458595BC030}"/>
    <cellStyle name="Millares 12 2 10 2" xfId="3703" xr:uid="{C7A71D0C-BB1B-43CD-971F-428BCD77E61B}"/>
    <cellStyle name="Millares 12 2 10 2 2" xfId="11969" xr:uid="{65BF4DA0-CD12-41BC-9280-24A5AD236BB0}"/>
    <cellStyle name="Millares 12 2 10 2 2 2" xfId="33472" xr:uid="{D8BBAC22-1816-453F-8311-A32236E145C3}"/>
    <cellStyle name="Millares 12 2 10 2 3" xfId="18604" xr:uid="{0FF3D3BC-2CD5-4DE2-8195-828DDF18F08B}"/>
    <cellStyle name="Millares 12 2 10 2 3 2" xfId="40107" xr:uid="{07B2F80A-0C92-4DEE-8B9E-4046C6949673}"/>
    <cellStyle name="Millares 12 2 10 2 4" xfId="25209" xr:uid="{86EC212C-A12B-48A0-A8B0-5936F713DDDD}"/>
    <cellStyle name="Millares 12 2 10 2 5" xfId="46712" xr:uid="{CBF1E36D-2E9A-4241-98E5-CF8FD9E5F26B}"/>
    <cellStyle name="Millares 12 2 10 3" xfId="5842" xr:uid="{1E69CA9F-C986-4E7F-90E8-CD3C49079F5C}"/>
    <cellStyle name="Millares 12 2 10 3 2" xfId="14108" xr:uid="{86545AD8-C0B9-4FA9-925F-9BA271AA11D5}"/>
    <cellStyle name="Millares 12 2 10 3 2 2" xfId="35611" xr:uid="{7E49A64D-7A59-47FB-8DB9-9025DE48B07B}"/>
    <cellStyle name="Millares 12 2 10 3 3" xfId="20743" xr:uid="{8C920962-BAA1-4BEB-8647-D65269261F7C}"/>
    <cellStyle name="Millares 12 2 10 3 3 2" xfId="42246" xr:uid="{0763DDCB-575A-4645-A2E9-E4132CAE3446}"/>
    <cellStyle name="Millares 12 2 10 3 4" xfId="27348" xr:uid="{BD034420-A495-49EF-9199-B2129AD7C70C}"/>
    <cellStyle name="Millares 12 2 10 3 5" xfId="48851" xr:uid="{000BE835-6EDC-4F1A-85B4-3DBEAF220E2C}"/>
    <cellStyle name="Millares 12 2 10 4" xfId="7483" xr:uid="{D9376DEB-D6B9-43B3-AA95-12B8A262A23B}"/>
    <cellStyle name="Millares 12 2 10 4 2" xfId="28986" xr:uid="{C650563D-FC00-466A-834C-C38724C7E2FC}"/>
    <cellStyle name="Millares 12 2 10 5" xfId="9140" xr:uid="{7C0659EE-13A4-4A8C-A2BC-07FA2C4AA6B0}"/>
    <cellStyle name="Millares 12 2 10 5 2" xfId="30643" xr:uid="{65F3CDF1-5760-4F01-BDA7-8A2417D24E8E}"/>
    <cellStyle name="Millares 12 2 10 6" xfId="15775" xr:uid="{0F53A0D0-3CA8-4362-8F13-6AE0FABE26AA}"/>
    <cellStyle name="Millares 12 2 10 6 2" xfId="37278" xr:uid="{DB7B470C-B2A8-4A1E-B527-4FA8BB827073}"/>
    <cellStyle name="Millares 12 2 10 7" xfId="22380" xr:uid="{DC7CE70F-CE62-4B5F-9E4C-A640914B079B}"/>
    <cellStyle name="Millares 12 2 10 8" xfId="43883" xr:uid="{4F928632-26C6-488A-A551-A1A4CC19256D}"/>
    <cellStyle name="Millares 12 2 11" xfId="1135" xr:uid="{49B62C1E-BCDA-4614-9C94-EADAF2A52E3A}"/>
    <cellStyle name="Millares 12 2 11 2" xfId="3964" xr:uid="{0E398382-81AB-4360-B328-75FCAAB29552}"/>
    <cellStyle name="Millares 12 2 11 2 2" xfId="12230" xr:uid="{EBFEAA36-27D7-46B3-B00C-BB4367548516}"/>
    <cellStyle name="Millares 12 2 11 2 2 2" xfId="33733" xr:uid="{29D2F9C9-EEA0-43B6-9FE2-2F2E065B3C67}"/>
    <cellStyle name="Millares 12 2 11 2 3" xfId="18865" xr:uid="{DF695CFC-6329-44D6-97E9-C4807BFF2222}"/>
    <cellStyle name="Millares 12 2 11 2 3 2" xfId="40368" xr:uid="{C0E8759E-E4AA-4CC3-80F8-2786FD905747}"/>
    <cellStyle name="Millares 12 2 11 2 4" xfId="25470" xr:uid="{09024B12-2D25-41F6-836F-0D4504ACA472}"/>
    <cellStyle name="Millares 12 2 11 2 5" xfId="46973" xr:uid="{29C3B5C1-291A-429B-A7C6-28ADCE7DA35A}"/>
    <cellStyle name="Millares 12 2 11 3" xfId="6103" xr:uid="{622AA09C-81FA-4860-BCE2-3E363BDD14AB}"/>
    <cellStyle name="Millares 12 2 11 3 2" xfId="14369" xr:uid="{BEAEED4E-2B9B-499E-AEC8-F355A3E74C37}"/>
    <cellStyle name="Millares 12 2 11 3 2 2" xfId="35872" xr:uid="{13D44602-8B2C-45EC-90B4-C7D9AF0DEE04}"/>
    <cellStyle name="Millares 12 2 11 3 3" xfId="21004" xr:uid="{A7B9A90D-5EAC-4745-A9AA-194493B1EC0E}"/>
    <cellStyle name="Millares 12 2 11 3 3 2" xfId="42507" xr:uid="{D61B610E-006D-490B-BF31-AAC3F0630BB6}"/>
    <cellStyle name="Millares 12 2 11 3 4" xfId="27609" xr:uid="{597680C5-DCA8-4543-B122-551CD1DFF7F5}"/>
    <cellStyle name="Millares 12 2 11 3 5" xfId="49112" xr:uid="{E6F7E2C8-D8ED-4978-AD71-D55DB3087CBF}"/>
    <cellStyle name="Millares 12 2 11 4" xfId="7744" xr:uid="{5CF0912F-1D1D-40DE-9C3B-64AFE7A75160}"/>
    <cellStyle name="Millares 12 2 11 4 2" xfId="29247" xr:uid="{298314EA-AC2B-4316-B868-809BE37F0F60}"/>
    <cellStyle name="Millares 12 2 11 5" xfId="9401" xr:uid="{5763250A-74A9-406E-BEBC-98C3DBB29F50}"/>
    <cellStyle name="Millares 12 2 11 5 2" xfId="30904" xr:uid="{E3A8E0EB-82E1-4324-B1E4-B1052193067A}"/>
    <cellStyle name="Millares 12 2 11 6" xfId="16036" xr:uid="{B66406C9-2BEA-46FA-A03D-EA5FE58F716A}"/>
    <cellStyle name="Millares 12 2 11 6 2" xfId="37539" xr:uid="{953CA548-579C-495D-B5B2-6C4709AB43B4}"/>
    <cellStyle name="Millares 12 2 11 7" xfId="22641" xr:uid="{EBF36F05-9B82-4DFF-AE42-B33495E9AA39}"/>
    <cellStyle name="Millares 12 2 11 8" xfId="44144" xr:uid="{30AB3D6D-7C4B-4FB5-9694-D13D56530F04}"/>
    <cellStyle name="Millares 12 2 12" xfId="1823" xr:uid="{6C8DAA83-0AA8-4D9A-9775-75EFFA5F7D28}"/>
    <cellStyle name="Millares 12 2 12 2" xfId="10089" xr:uid="{7295E9C9-BAAE-4D81-9DC7-7709DF4D80F5}"/>
    <cellStyle name="Millares 12 2 12 2 2" xfId="31592" xr:uid="{0151446D-754C-41EE-B459-F1FE609A7FF4}"/>
    <cellStyle name="Millares 12 2 12 3" xfId="16724" xr:uid="{6058382A-685F-4B24-8B83-186BA9F6B4AD}"/>
    <cellStyle name="Millares 12 2 12 3 2" xfId="38227" xr:uid="{C95E2DAD-BF90-432B-821F-E9A0E30E264D}"/>
    <cellStyle name="Millares 12 2 12 4" xfId="23329" xr:uid="{A82A13A0-B069-4014-A2F9-4B5E08AC62E2}"/>
    <cellStyle name="Millares 12 2 12 5" xfId="44832" xr:uid="{44AE709B-0535-4C39-8D83-352CE8382EAF}"/>
    <cellStyle name="Millares 12 2 13" xfId="2508" xr:uid="{A8B1A408-5E8B-4768-9193-D2A15A5420C7}"/>
    <cellStyle name="Millares 12 2 13 2" xfId="10774" xr:uid="{E2A3802C-70C7-4362-BD03-7C1C744BB405}"/>
    <cellStyle name="Millares 12 2 13 2 2" xfId="32277" xr:uid="{DDFE87B8-5D7B-4903-B234-CC72EAAD69CC}"/>
    <cellStyle name="Millares 12 2 13 3" xfId="17409" xr:uid="{D35E9831-30CF-4F5F-B9CB-E77F0A346CC3}"/>
    <cellStyle name="Millares 12 2 13 3 2" xfId="38912" xr:uid="{89B5CDC2-B5C7-4DF7-BCAC-BF1669901E34}"/>
    <cellStyle name="Millares 12 2 13 4" xfId="24014" xr:uid="{E5924529-B8CB-44CF-8BC6-18ECCD7C68CE}"/>
    <cellStyle name="Millares 12 2 13 5" xfId="45517" xr:uid="{8936F057-14AC-4F24-9EAF-D07A2AC76DE0}"/>
    <cellStyle name="Millares 12 2 14" xfId="3019" xr:uid="{2CCAFDE0-9A55-44EB-A9DF-FC4EC60A7063}"/>
    <cellStyle name="Millares 12 2 14 2" xfId="11285" xr:uid="{1DE07B1E-B0F0-442A-B35D-0397A3A62A58}"/>
    <cellStyle name="Millares 12 2 14 2 2" xfId="32788" xr:uid="{A3F70828-3D20-4148-9612-3A1E547B7974}"/>
    <cellStyle name="Millares 12 2 14 3" xfId="17920" xr:uid="{55ED64C3-59F6-44BD-A5C2-BAF339F6280E}"/>
    <cellStyle name="Millares 12 2 14 3 2" xfId="39423" xr:uid="{563B8C7C-7E88-4724-B44A-D4D55CFEEB4B}"/>
    <cellStyle name="Millares 12 2 14 4" xfId="24525" xr:uid="{CF369037-A8EE-445D-8088-5613C153353C}"/>
    <cellStyle name="Millares 12 2 14 5" xfId="46028" xr:uid="{B51E5153-55B4-494F-A4BE-419D44D9B75C}"/>
    <cellStyle name="Millares 12 2 15" xfId="4654" xr:uid="{63BB0630-1910-4582-897C-1901703F2E36}"/>
    <cellStyle name="Millares 12 2 15 2" xfId="12920" xr:uid="{03321FE8-D339-4CB8-9A5D-BE20F71768AB}"/>
    <cellStyle name="Millares 12 2 15 2 2" xfId="34423" xr:uid="{654BD4F6-FCBB-47A3-9725-23EAAE3CA689}"/>
    <cellStyle name="Millares 12 2 15 3" xfId="19555" xr:uid="{A41C443C-99BC-4EF1-8104-46D0825FAE8F}"/>
    <cellStyle name="Millares 12 2 15 3 2" xfId="41058" xr:uid="{DB8413C3-8905-48CE-8609-5A03C6CB364D}"/>
    <cellStyle name="Millares 12 2 15 4" xfId="26160" xr:uid="{4A404716-3058-4DCF-91ED-675D134C4307}"/>
    <cellStyle name="Millares 12 2 15 5" xfId="47663" xr:uid="{62D32556-8490-4A34-ACC7-0FEDC9CC3BBA}"/>
    <cellStyle name="Millares 12 2 16" xfId="5157" xr:uid="{91064BB3-3D1E-4BCC-9B02-31D270EE6500}"/>
    <cellStyle name="Millares 12 2 16 2" xfId="13423" xr:uid="{CD1586F9-D8AF-4A6B-8AFE-8CFA54538041}"/>
    <cellStyle name="Millares 12 2 16 2 2" xfId="34926" xr:uid="{D87B408A-D756-4ED5-9244-C0708537DF38}"/>
    <cellStyle name="Millares 12 2 16 3" xfId="20058" xr:uid="{63EBAA46-9887-4705-8E95-C7C5882C052C}"/>
    <cellStyle name="Millares 12 2 16 3 2" xfId="41561" xr:uid="{D0551EBB-14A1-4888-A7C2-5EEDF5C130C6}"/>
    <cellStyle name="Millares 12 2 16 4" xfId="26663" xr:uid="{28DFAEFA-D20A-48FE-9475-E584746412C9}"/>
    <cellStyle name="Millares 12 2 16 5" xfId="48166" xr:uid="{4501705A-EE9E-49E8-A7BF-34B3D175664C}"/>
    <cellStyle name="Millares 12 2 17" xfId="6798" xr:uid="{EDCB761B-4267-4E0B-B085-6BAF0A25DE83}"/>
    <cellStyle name="Millares 12 2 17 2" xfId="28301" xr:uid="{092B3AD9-617B-40F2-92CF-B33413758F17}"/>
    <cellStyle name="Millares 12 2 18" xfId="8451" xr:uid="{C68A890D-F53C-4AEC-8077-05C69A9C5B4A}"/>
    <cellStyle name="Millares 12 2 18 2" xfId="29954" xr:uid="{8B89AA89-C915-419D-95B3-B6216C9A0B45}"/>
    <cellStyle name="Millares 12 2 19" xfId="15091" xr:uid="{BC9AEC0D-EDDE-49EF-A78C-CBF8ABB470C1}"/>
    <cellStyle name="Millares 12 2 19 2" xfId="36594" xr:uid="{7892EEF2-0145-4B13-897A-F830280D8E36}"/>
    <cellStyle name="Millares 12 2 2" xfId="133" xr:uid="{A9FDD5AF-D084-4ED2-A1CC-1A0F4DC4B34E}"/>
    <cellStyle name="Millares 12 2 2 10" xfId="3036" xr:uid="{F4A1B7FB-0AE1-4ED3-AF59-799BC2B9247E}"/>
    <cellStyle name="Millares 12 2 2 10 2" xfId="11302" xr:uid="{B3148A7E-C22C-4C5D-B0C1-E029469D4846}"/>
    <cellStyle name="Millares 12 2 2 10 2 2" xfId="32805" xr:uid="{5159D977-FC52-4983-B4A8-6352D9AA2D53}"/>
    <cellStyle name="Millares 12 2 2 10 3" xfId="17937" xr:uid="{711A52B8-6943-47D6-97B9-B1FEA410D3B5}"/>
    <cellStyle name="Millares 12 2 2 10 3 2" xfId="39440" xr:uid="{BBD75219-8368-4CF4-AD6B-53EFDCD538D7}"/>
    <cellStyle name="Millares 12 2 2 10 4" xfId="24542" xr:uid="{245A6CAD-744E-4268-8FBD-B871CEFFEAD2}"/>
    <cellStyle name="Millares 12 2 2 10 5" xfId="46045" xr:uid="{C3E37EF2-C754-46A8-BCF6-CCB33AD5C2C6}"/>
    <cellStyle name="Millares 12 2 2 11" xfId="4671" xr:uid="{E43BF1D7-F64D-45A9-B718-5357B1624F17}"/>
    <cellStyle name="Millares 12 2 2 11 2" xfId="12937" xr:uid="{1B914DD8-DA2F-4CD9-8624-A448513BE345}"/>
    <cellStyle name="Millares 12 2 2 11 2 2" xfId="34440" xr:uid="{9FAA83D1-B600-4E8E-AEFF-6A34113B9FB0}"/>
    <cellStyle name="Millares 12 2 2 11 3" xfId="19572" xr:uid="{AE2A61BB-6F73-455E-A319-D05A5E1FF2B7}"/>
    <cellStyle name="Millares 12 2 2 11 3 2" xfId="41075" xr:uid="{22E32BFC-F657-468E-96AE-9E1232017437}"/>
    <cellStyle name="Millares 12 2 2 11 4" xfId="26177" xr:uid="{80ABED3B-FC98-46DA-AEFE-508038728E03}"/>
    <cellStyle name="Millares 12 2 2 11 5" xfId="47680" xr:uid="{328F9982-BC24-4108-90ED-0380968F2166}"/>
    <cellStyle name="Millares 12 2 2 12" xfId="5174" xr:uid="{4D646FE8-19BD-4CC0-90D9-F11D8B1C8CA9}"/>
    <cellStyle name="Millares 12 2 2 12 2" xfId="13440" xr:uid="{1B4D11B1-F624-4BDC-A28D-2787284ABAE1}"/>
    <cellStyle name="Millares 12 2 2 12 2 2" xfId="34943" xr:uid="{AD8C01D6-27D9-4FA7-A120-24C53464A406}"/>
    <cellStyle name="Millares 12 2 2 12 3" xfId="20075" xr:uid="{4FCD0DBC-5E35-4DC6-A04A-D2730888FC17}"/>
    <cellStyle name="Millares 12 2 2 12 3 2" xfId="41578" xr:uid="{970E4805-9F31-433D-949E-22229A37C51D}"/>
    <cellStyle name="Millares 12 2 2 12 4" xfId="26680" xr:uid="{DA2D35BF-C05D-4CB6-BDB7-83085E53EDF6}"/>
    <cellStyle name="Millares 12 2 2 12 5" xfId="48183" xr:uid="{C2432C92-8FD3-4474-B96E-E8CA662F2C99}"/>
    <cellStyle name="Millares 12 2 2 13" xfId="6815" xr:uid="{3CF9DCBC-2E92-490B-AF72-BDF1D70BF3BD}"/>
    <cellStyle name="Millares 12 2 2 13 2" xfId="28318" xr:uid="{C38D1BC9-9FCC-4D48-AB40-A395FAF645E3}"/>
    <cellStyle name="Millares 12 2 2 14" xfId="8469" xr:uid="{70CD5273-E8C7-4004-968F-1F64F6E803B1}"/>
    <cellStyle name="Millares 12 2 2 14 2" xfId="29972" xr:uid="{75CBF895-2245-4D1E-A5D9-3EB6F8AF0BC6}"/>
    <cellStyle name="Millares 12 2 2 15" xfId="15108" xr:uid="{5EF7891E-CEAA-44E0-864A-40BD0445DB3D}"/>
    <cellStyle name="Millares 12 2 2 15 2" xfId="36611" xr:uid="{6100D932-74D4-4D77-B486-117FA7B69C7E}"/>
    <cellStyle name="Millares 12 2 2 16" xfId="21713" xr:uid="{536A5B6D-22CF-4EBD-8691-1F3264C3F1A1}"/>
    <cellStyle name="Millares 12 2 2 17" xfId="43216" xr:uid="{DB0C90A6-CC45-4BC6-9781-3255B5F0543A}"/>
    <cellStyle name="Millares 12 2 2 2" xfId="171" xr:uid="{7E4B86A9-4348-429A-8A2F-2AEAEF1E3722}"/>
    <cellStyle name="Millares 12 2 2 2 10" xfId="4708" xr:uid="{10ECA168-6DE9-4C66-97F3-ADADB78BD5D6}"/>
    <cellStyle name="Millares 12 2 2 2 10 2" xfId="12974" xr:uid="{395C3ADE-A43D-48A6-B6B1-545251752FFF}"/>
    <cellStyle name="Millares 12 2 2 2 10 2 2" xfId="34477" xr:uid="{D347FBF8-8AC9-43D2-B659-B73A03051FAE}"/>
    <cellStyle name="Millares 12 2 2 2 10 3" xfId="19609" xr:uid="{A10670FE-24D5-4823-929E-CB1D69F01C76}"/>
    <cellStyle name="Millares 12 2 2 2 10 3 2" xfId="41112" xr:uid="{83FD005D-2E7C-4C51-9079-CFD44ECC33DA}"/>
    <cellStyle name="Millares 12 2 2 2 10 4" xfId="26214" xr:uid="{91748A85-CD7F-48FF-A732-438535488972}"/>
    <cellStyle name="Millares 12 2 2 2 10 5" xfId="47717" xr:uid="{A2996040-8CEB-4847-BC1B-2948F972BD31}"/>
    <cellStyle name="Millares 12 2 2 2 11" xfId="5211" xr:uid="{986B04C3-E617-4505-BC6F-C56105614C86}"/>
    <cellStyle name="Millares 12 2 2 2 11 2" xfId="13477" xr:uid="{69C4B2DB-26D5-48C1-ABA9-285AFC4CC4FD}"/>
    <cellStyle name="Millares 12 2 2 2 11 2 2" xfId="34980" xr:uid="{4F2FF1BF-DA3C-4F91-B01A-0ADDFB949E15}"/>
    <cellStyle name="Millares 12 2 2 2 11 3" xfId="20112" xr:uid="{4663E768-661D-4D2C-A735-41375E29293C}"/>
    <cellStyle name="Millares 12 2 2 2 11 3 2" xfId="41615" xr:uid="{21B2EB5C-E848-46F0-8DD2-51D57CE4BC1D}"/>
    <cellStyle name="Millares 12 2 2 2 11 4" xfId="26717" xr:uid="{32B989AA-7CC8-4EEA-AA42-ADECDDE5AEDD}"/>
    <cellStyle name="Millares 12 2 2 2 11 5" xfId="48220" xr:uid="{26F385D0-0459-4BC1-B7F2-53CB11477CD9}"/>
    <cellStyle name="Millares 12 2 2 2 12" xfId="6852" xr:uid="{D01602E0-A55D-4E8B-9E40-EE09518AFF51}"/>
    <cellStyle name="Millares 12 2 2 2 12 2" xfId="28355" xr:uid="{3B4C24B8-2021-4530-BF19-D91B0AB25B43}"/>
    <cellStyle name="Millares 12 2 2 2 13" xfId="8506" xr:uid="{6F4E587F-001D-4DE5-889C-EB0C7ADF7616}"/>
    <cellStyle name="Millares 12 2 2 2 13 2" xfId="30009" xr:uid="{AE964BA4-3123-4FC2-BB10-A5DBF5370F04}"/>
    <cellStyle name="Millares 12 2 2 2 14" xfId="15145" xr:uid="{7BE7092F-4665-4AB9-BD41-0CADC2470363}"/>
    <cellStyle name="Millares 12 2 2 2 14 2" xfId="36648" xr:uid="{F5F2063B-BB99-4AC3-8350-FDFCFD64DF94}"/>
    <cellStyle name="Millares 12 2 2 2 15" xfId="21750" xr:uid="{373F2699-804B-454E-AC43-8042999D2ACF}"/>
    <cellStyle name="Millares 12 2 2 2 16" xfId="43253" xr:uid="{ADF81D3A-6708-48AC-BFD6-2DAA93EDDDF2}"/>
    <cellStyle name="Millares 12 2 2 2 2" xfId="503" xr:uid="{43944B0E-867A-4494-B53F-76D7A94A4547}"/>
    <cellStyle name="Millares 12 2 2 2 2 10" xfId="7114" xr:uid="{1F30D88D-F0FB-4286-86A3-6B7D926480E0}"/>
    <cellStyle name="Millares 12 2 2 2 2 10 2" xfId="28617" xr:uid="{300A14D3-6AC2-4025-AA34-A5B7E7ACDF39}"/>
    <cellStyle name="Millares 12 2 2 2 2 11" xfId="8770" xr:uid="{8D81A039-0B52-44D8-9526-3FF65368DA11}"/>
    <cellStyle name="Millares 12 2 2 2 2 11 2" xfId="30273" xr:uid="{33C076A1-3DA3-46AB-B72C-98BAE143C239}"/>
    <cellStyle name="Millares 12 2 2 2 2 12" xfId="15406" xr:uid="{2C445D22-F6CA-4B7E-BFBA-E4B0C08A6014}"/>
    <cellStyle name="Millares 12 2 2 2 2 12 2" xfId="36909" xr:uid="{0724CCA0-1516-4326-BE12-6F699B7C5BFB}"/>
    <cellStyle name="Millares 12 2 2 2 2 13" xfId="22011" xr:uid="{6E88CA95-1EA0-40E9-A14D-73778BF48733}"/>
    <cellStyle name="Millares 12 2 2 2 2 14" xfId="43514" xr:uid="{0396F2ED-3216-4267-9346-F3B75BCBB85C}"/>
    <cellStyle name="Millares 12 2 2 2 2 2" xfId="785" xr:uid="{F438D061-5125-4930-9E0E-5C589FA6B20E}"/>
    <cellStyle name="Millares 12 2 2 2 2 2 10" xfId="15686" xr:uid="{5752B6C1-683A-4ECA-A587-ADDFD8FE5A93}"/>
    <cellStyle name="Millares 12 2 2 2 2 2 10 2" xfId="37189" xr:uid="{5B9042CA-D931-44D2-95A8-C11174E09637}"/>
    <cellStyle name="Millares 12 2 2 2 2 2 11" xfId="22291" xr:uid="{5ACF8B9C-846F-453B-8990-AF95CBAEC971}"/>
    <cellStyle name="Millares 12 2 2 2 2 2 12" xfId="43794" xr:uid="{D6CF4A6E-E6DD-4BAE-BB0A-6C4543483DF2}"/>
    <cellStyle name="Millares 12 2 2 2 2 2 2" xfId="1731" xr:uid="{53129FB0-A3EA-40D3-A540-9C21D7531007}"/>
    <cellStyle name="Millares 12 2 2 2 2 2 2 2" xfId="4560" xr:uid="{D1B4E4F5-FFF1-4A2A-A3B7-176F56891EB7}"/>
    <cellStyle name="Millares 12 2 2 2 2 2 2 2 2" xfId="12826" xr:uid="{453E6D1A-CA1D-4F84-B807-D3DC8B23DE34}"/>
    <cellStyle name="Millares 12 2 2 2 2 2 2 2 2 2" xfId="34329" xr:uid="{9E1EECC4-2893-461E-B957-D793F7546595}"/>
    <cellStyle name="Millares 12 2 2 2 2 2 2 2 3" xfId="19461" xr:uid="{F03D4142-7F2E-475B-AB51-5247B00E9A01}"/>
    <cellStyle name="Millares 12 2 2 2 2 2 2 2 3 2" xfId="40964" xr:uid="{FAE03B04-E8D3-46AD-B4DC-2559EC38C8E9}"/>
    <cellStyle name="Millares 12 2 2 2 2 2 2 2 4" xfId="26066" xr:uid="{3537C71F-E5FA-4D69-8534-67EEE347C1A1}"/>
    <cellStyle name="Millares 12 2 2 2 2 2 2 2 5" xfId="47569" xr:uid="{98A9E309-C5D3-4E82-B48B-C922D5D79F3B}"/>
    <cellStyle name="Millares 12 2 2 2 2 2 2 3" xfId="6699" xr:uid="{4A38414E-F547-440B-8CC5-F8C85B949CD5}"/>
    <cellStyle name="Millares 12 2 2 2 2 2 2 3 2" xfId="14965" xr:uid="{D743A0CF-0E6F-4E1C-8974-97F6ADF41832}"/>
    <cellStyle name="Millares 12 2 2 2 2 2 2 3 2 2" xfId="36468" xr:uid="{138B00A5-CF0D-44EC-9232-351047C9B774}"/>
    <cellStyle name="Millares 12 2 2 2 2 2 2 3 3" xfId="21600" xr:uid="{98715BD1-A55E-4842-AAF9-AA70B3F5976D}"/>
    <cellStyle name="Millares 12 2 2 2 2 2 2 3 3 2" xfId="43103" xr:uid="{DA0F4B48-4239-4276-8EF5-D8CFAE1817E2}"/>
    <cellStyle name="Millares 12 2 2 2 2 2 2 3 4" xfId="28205" xr:uid="{366B6348-9138-48C3-A65D-E45A0465E781}"/>
    <cellStyle name="Millares 12 2 2 2 2 2 2 3 5" xfId="49708" xr:uid="{1BB2195B-1E0F-473D-A1FA-4C8B5DC94CC7}"/>
    <cellStyle name="Millares 12 2 2 2 2 2 2 4" xfId="8340" xr:uid="{52B71CE9-8337-4FA4-ABF7-0ED302C9DFCC}"/>
    <cellStyle name="Millares 12 2 2 2 2 2 2 4 2" xfId="29843" xr:uid="{CBA0444E-6394-4E5A-8FEE-626DA6FD380C}"/>
    <cellStyle name="Millares 12 2 2 2 2 2 2 5" xfId="9997" xr:uid="{BD5CDC37-AA56-4860-B687-81758D1AA98E}"/>
    <cellStyle name="Millares 12 2 2 2 2 2 2 5 2" xfId="31500" xr:uid="{6E91BC7F-CCC4-4513-855B-AF0A506EC2E8}"/>
    <cellStyle name="Millares 12 2 2 2 2 2 2 6" xfId="16632" xr:uid="{D585A3E2-6970-4760-B6D0-79583039B5B6}"/>
    <cellStyle name="Millares 12 2 2 2 2 2 2 6 2" xfId="38135" xr:uid="{538DEF24-F625-47BF-BD93-99E0D3B424BA}"/>
    <cellStyle name="Millares 12 2 2 2 2 2 2 7" xfId="23237" xr:uid="{85F2670B-5ECA-4BCA-B6AE-46D777BD425A}"/>
    <cellStyle name="Millares 12 2 2 2 2 2 2 8" xfId="44740" xr:uid="{721426C6-B103-4ADE-8EA2-06A1F4AE2A97}"/>
    <cellStyle name="Millares 12 2 2 2 2 2 3" xfId="2418" xr:uid="{4165CB36-1502-46BF-B4CE-84320C39EDD8}"/>
    <cellStyle name="Millares 12 2 2 2 2 2 3 2" xfId="10684" xr:uid="{54487263-A9A5-443A-AEAC-7447EDB330BA}"/>
    <cellStyle name="Millares 12 2 2 2 2 2 3 2 2" xfId="32187" xr:uid="{9E60BD27-622D-49C1-8788-793E4BAA051F}"/>
    <cellStyle name="Millares 12 2 2 2 2 2 3 3" xfId="17319" xr:uid="{EC3CD199-9C57-4303-A00E-4334D4E39E5D}"/>
    <cellStyle name="Millares 12 2 2 2 2 2 3 3 2" xfId="38822" xr:uid="{E4D3EA33-A872-4272-AB38-B0FF7D23C779}"/>
    <cellStyle name="Millares 12 2 2 2 2 2 3 4" xfId="23924" xr:uid="{07C6F1B9-9C17-41A1-8CBF-4916C3854156}"/>
    <cellStyle name="Millares 12 2 2 2 2 2 3 5" xfId="45427" xr:uid="{763BDEFA-0735-43E7-96C3-6A072BCA8B2E}"/>
    <cellStyle name="Millares 12 2 2 2 2 2 4" xfId="2935" xr:uid="{5C0F2D06-B6D2-41C0-AC92-F3E06683087A}"/>
    <cellStyle name="Millares 12 2 2 2 2 2 4 2" xfId="11201" xr:uid="{D6904923-4432-4DB5-9ED3-946B5F102E79}"/>
    <cellStyle name="Millares 12 2 2 2 2 2 4 2 2" xfId="32704" xr:uid="{6B4C8B35-B5CE-4015-90D7-57106324C600}"/>
    <cellStyle name="Millares 12 2 2 2 2 2 4 3" xfId="17836" xr:uid="{744D732E-9EC7-445A-A161-EF1A1B1582A5}"/>
    <cellStyle name="Millares 12 2 2 2 2 2 4 3 2" xfId="39339" xr:uid="{32687B2C-87C2-4707-9E2D-9342392D1EEB}"/>
    <cellStyle name="Millares 12 2 2 2 2 2 4 4" xfId="24441" xr:uid="{167A9012-A4EC-439B-908C-8BDBB275F3A6}"/>
    <cellStyle name="Millares 12 2 2 2 2 2 4 5" xfId="45944" xr:uid="{9EEDC18A-D2F8-4C6B-9661-8EE493C4A36B}"/>
    <cellStyle name="Millares 12 2 2 2 2 2 5" xfId="3614" xr:uid="{AF806AC8-9291-40FD-8C8D-440C81E9E1AD}"/>
    <cellStyle name="Millares 12 2 2 2 2 2 5 2" xfId="11880" xr:uid="{DC9ACAA5-8EDC-4147-98CB-5967E0A59456}"/>
    <cellStyle name="Millares 12 2 2 2 2 2 5 2 2" xfId="33383" xr:uid="{A72865CC-ED9A-4AC0-9F40-792C3E3A209A}"/>
    <cellStyle name="Millares 12 2 2 2 2 2 5 3" xfId="18515" xr:uid="{04A15BDA-076B-492D-8CFE-732AFC707500}"/>
    <cellStyle name="Millares 12 2 2 2 2 2 5 3 2" xfId="40018" xr:uid="{06149995-5061-4EC2-994D-94E180AB8702}"/>
    <cellStyle name="Millares 12 2 2 2 2 2 5 4" xfId="25120" xr:uid="{FB2BC9D2-8E14-4369-8D76-C390D1A2ED29}"/>
    <cellStyle name="Millares 12 2 2 2 2 2 5 5" xfId="46623" xr:uid="{E0AA9C13-F31A-4EBC-85BA-0E3E202C77DF}"/>
    <cellStyle name="Millares 12 2 2 2 2 2 6" xfId="5079" xr:uid="{03217B24-3D7D-4FEA-AC12-BFDEF94A481B}"/>
    <cellStyle name="Millares 12 2 2 2 2 2 6 2" xfId="13345" xr:uid="{7416A9C0-B286-4374-867F-9CEB7F2B10CC}"/>
    <cellStyle name="Millares 12 2 2 2 2 2 6 2 2" xfId="34848" xr:uid="{9D9E0CCE-F901-4070-AD19-D41E3A16C1FC}"/>
    <cellStyle name="Millares 12 2 2 2 2 2 6 3" xfId="19980" xr:uid="{F6AAF871-1DDA-457F-BD9E-6BDB1D368D7B}"/>
    <cellStyle name="Millares 12 2 2 2 2 2 6 3 2" xfId="41483" xr:uid="{D3E3E3B1-3D39-446A-8B40-F457126D229E}"/>
    <cellStyle name="Millares 12 2 2 2 2 2 6 4" xfId="26585" xr:uid="{85F72016-3C66-4B92-ABCD-44F3CDCDB1A6}"/>
    <cellStyle name="Millares 12 2 2 2 2 2 6 5" xfId="48088" xr:uid="{5DC7EE03-40D9-4BB0-8B3A-C083A6E30FDD}"/>
    <cellStyle name="Millares 12 2 2 2 2 2 7" xfId="5753" xr:uid="{CE8E0ABE-19D8-4702-9F4B-BBF623C685C3}"/>
    <cellStyle name="Millares 12 2 2 2 2 2 7 2" xfId="14019" xr:uid="{AA23E1B1-22D0-47B4-84D0-A6FC8C644BD3}"/>
    <cellStyle name="Millares 12 2 2 2 2 2 7 2 2" xfId="35522" xr:uid="{F99937F7-5A1E-4AE4-9860-FD4801F9E0DF}"/>
    <cellStyle name="Millares 12 2 2 2 2 2 7 3" xfId="20654" xr:uid="{A9349F29-E660-4667-BCF2-70ED6E4C724C}"/>
    <cellStyle name="Millares 12 2 2 2 2 2 7 3 2" xfId="42157" xr:uid="{9A0BD684-9261-49E4-880B-B8394E9479E3}"/>
    <cellStyle name="Millares 12 2 2 2 2 2 7 4" xfId="27259" xr:uid="{96411C49-0EA5-4AE2-B6BF-6DC8FE41C70D}"/>
    <cellStyle name="Millares 12 2 2 2 2 2 7 5" xfId="48762" xr:uid="{1EDFA9B1-3C86-4E1A-93A5-011B8EF48783}"/>
    <cellStyle name="Millares 12 2 2 2 2 2 8" xfId="7394" xr:uid="{0A1F3479-C8C7-4E42-B68F-9AA066B6624D}"/>
    <cellStyle name="Millares 12 2 2 2 2 2 8 2" xfId="28897" xr:uid="{9F1D2442-101D-49D2-B804-D4D8626B87E3}"/>
    <cellStyle name="Millares 12 2 2 2 2 2 9" xfId="9051" xr:uid="{9393AA56-EFF7-408F-952E-2B22DF563B90}"/>
    <cellStyle name="Millares 12 2 2 2 2 2 9 2" xfId="30554" xr:uid="{BD83BB0F-371E-49E1-BCD2-500879B3FA73}"/>
    <cellStyle name="Millares 12 2 2 2 2 3" xfId="1055" xr:uid="{E7B0319E-5EF5-4502-94C0-DF97CA777B5A}"/>
    <cellStyle name="Millares 12 2 2 2 2 3 2" xfId="3884" xr:uid="{A8C2326D-8E96-453C-ACDF-2D36140F66C7}"/>
    <cellStyle name="Millares 12 2 2 2 2 3 2 2" xfId="12150" xr:uid="{5A75107A-5C1C-4F68-9AE3-4BB777AA74A3}"/>
    <cellStyle name="Millares 12 2 2 2 2 3 2 2 2" xfId="33653" xr:uid="{3ED14924-F099-4EF5-8C18-4B1E2B3B2688}"/>
    <cellStyle name="Millares 12 2 2 2 2 3 2 3" xfId="18785" xr:uid="{870AE973-DB8D-4801-91B1-76F7E2CDFAA8}"/>
    <cellStyle name="Millares 12 2 2 2 2 3 2 3 2" xfId="40288" xr:uid="{652086D6-4A76-4D0E-85DB-1560909571D5}"/>
    <cellStyle name="Millares 12 2 2 2 2 3 2 4" xfId="25390" xr:uid="{840E78D1-9A2E-45DA-88BF-844FA3ECD2A8}"/>
    <cellStyle name="Millares 12 2 2 2 2 3 2 5" xfId="46893" xr:uid="{242BF274-31B1-45E6-89F2-90E6BD4F63F6}"/>
    <cellStyle name="Millares 12 2 2 2 2 3 3" xfId="6023" xr:uid="{D5C9BD49-54A8-4418-90F4-E0506F3ED1C1}"/>
    <cellStyle name="Millares 12 2 2 2 2 3 3 2" xfId="14289" xr:uid="{CDB757B3-B997-4E4C-9CEA-2B9999F53960}"/>
    <cellStyle name="Millares 12 2 2 2 2 3 3 2 2" xfId="35792" xr:uid="{EB2F390E-8B12-48BC-8837-A678F5BEA3C6}"/>
    <cellStyle name="Millares 12 2 2 2 2 3 3 3" xfId="20924" xr:uid="{520C00E4-B25E-4FA6-A087-DC72A69A96E3}"/>
    <cellStyle name="Millares 12 2 2 2 2 3 3 3 2" xfId="42427" xr:uid="{9053E362-24EF-4FB9-AF5D-A2D53E1E4EB3}"/>
    <cellStyle name="Millares 12 2 2 2 2 3 3 4" xfId="27529" xr:uid="{C27D0E91-6E09-434D-B03B-8A8F2A842BC6}"/>
    <cellStyle name="Millares 12 2 2 2 2 3 3 5" xfId="49032" xr:uid="{46C24DB6-B77D-421B-AFD1-1B4CF9F3FCE0}"/>
    <cellStyle name="Millares 12 2 2 2 2 3 4" xfId="7664" xr:uid="{729014F4-BCCF-424E-8DB7-F1F5EEF9350B}"/>
    <cellStyle name="Millares 12 2 2 2 2 3 4 2" xfId="29167" xr:uid="{32149394-8B17-4327-B6DA-177F4A25E1DF}"/>
    <cellStyle name="Millares 12 2 2 2 2 3 5" xfId="9321" xr:uid="{C34F5069-DBD4-47AE-9F87-B6F662159BFB}"/>
    <cellStyle name="Millares 12 2 2 2 2 3 5 2" xfId="30824" xr:uid="{F832CD8A-E5B8-4B4E-A73A-F121C2043CE9}"/>
    <cellStyle name="Millares 12 2 2 2 2 3 6" xfId="15956" xr:uid="{9BE5ABC4-86EF-49D5-A690-23221FA8AA12}"/>
    <cellStyle name="Millares 12 2 2 2 2 3 6 2" xfId="37459" xr:uid="{694961FF-5D8E-4BCF-93D8-B698E3F0A3C1}"/>
    <cellStyle name="Millares 12 2 2 2 2 3 7" xfId="22561" xr:uid="{0B6150CD-9AD5-4210-B6BA-1F2063A27F5D}"/>
    <cellStyle name="Millares 12 2 2 2 2 3 8" xfId="44064" xr:uid="{0A24091E-C246-4962-B12F-A989706EB5BB}"/>
    <cellStyle name="Millares 12 2 2 2 2 4" xfId="1451" xr:uid="{0B0D61B3-224C-41D8-8497-2BF06FF3B92F}"/>
    <cellStyle name="Millares 12 2 2 2 2 4 2" xfId="4280" xr:uid="{3E719611-E4F0-4CF6-B3DA-63BA6CC2FE6C}"/>
    <cellStyle name="Millares 12 2 2 2 2 4 2 2" xfId="12546" xr:uid="{86E6C16C-666F-49D7-8815-23DD81E43047}"/>
    <cellStyle name="Millares 12 2 2 2 2 4 2 2 2" xfId="34049" xr:uid="{D5473AF2-9D5D-4667-A02D-C53CE56A4EBB}"/>
    <cellStyle name="Millares 12 2 2 2 2 4 2 3" xfId="19181" xr:uid="{291E14F3-A12B-47E4-A0DB-34E4E5A61FF2}"/>
    <cellStyle name="Millares 12 2 2 2 2 4 2 3 2" xfId="40684" xr:uid="{AD1CC1EC-48D4-4358-958E-27E61427B24A}"/>
    <cellStyle name="Millares 12 2 2 2 2 4 2 4" xfId="25786" xr:uid="{B86C4ED7-E382-48D1-B191-1D0006FCC012}"/>
    <cellStyle name="Millares 12 2 2 2 2 4 2 5" xfId="47289" xr:uid="{CBC7F540-7FEB-452E-9B09-373CF81E5257}"/>
    <cellStyle name="Millares 12 2 2 2 2 4 3" xfId="6419" xr:uid="{C8D22232-1E29-4589-ABDA-B92913B2A2FE}"/>
    <cellStyle name="Millares 12 2 2 2 2 4 3 2" xfId="14685" xr:uid="{93163B37-DDDA-4C0D-BB3A-6557FD6BC5E5}"/>
    <cellStyle name="Millares 12 2 2 2 2 4 3 2 2" xfId="36188" xr:uid="{2D9F0B64-7251-474D-8C1F-2BC220E28559}"/>
    <cellStyle name="Millares 12 2 2 2 2 4 3 3" xfId="21320" xr:uid="{085C3528-604B-420D-BBB5-2C16C06226F8}"/>
    <cellStyle name="Millares 12 2 2 2 2 4 3 3 2" xfId="42823" xr:uid="{2D4934D3-D657-464E-A2BD-75CD0F297425}"/>
    <cellStyle name="Millares 12 2 2 2 2 4 3 4" xfId="27925" xr:uid="{7066007B-B7D3-4469-9516-5D33A8407579}"/>
    <cellStyle name="Millares 12 2 2 2 2 4 3 5" xfId="49428" xr:uid="{9334C980-62AE-4A05-A4C1-CC536B25163E}"/>
    <cellStyle name="Millares 12 2 2 2 2 4 4" xfId="8060" xr:uid="{CD567A9F-5619-48FD-93AB-7324B632A700}"/>
    <cellStyle name="Millares 12 2 2 2 2 4 4 2" xfId="29563" xr:uid="{3FB5A7FB-528F-4C68-92C8-4213BF32C032}"/>
    <cellStyle name="Millares 12 2 2 2 2 4 5" xfId="9717" xr:uid="{102BB19F-3A9F-419D-956A-066F4F095C0F}"/>
    <cellStyle name="Millares 12 2 2 2 2 4 5 2" xfId="31220" xr:uid="{A13C4074-745C-45E4-A84C-87A79846ADE8}"/>
    <cellStyle name="Millares 12 2 2 2 2 4 6" xfId="16352" xr:uid="{0421308A-FD81-4E3D-9839-715182D4172B}"/>
    <cellStyle name="Millares 12 2 2 2 2 4 6 2" xfId="37855" xr:uid="{70DC99BE-AEA5-4C04-87CB-FCD42E2D0E4A}"/>
    <cellStyle name="Millares 12 2 2 2 2 4 7" xfId="22957" xr:uid="{96229DC8-DC00-4089-B5F0-4D457E2DE072}"/>
    <cellStyle name="Millares 12 2 2 2 2 4 8" xfId="44460" xr:uid="{955F7C8F-E51B-4048-827D-FEFBE68C66A4}"/>
    <cellStyle name="Millares 12 2 2 2 2 5" xfId="2138" xr:uid="{5CC906A5-1351-49B8-BB4E-5CF1216DF764}"/>
    <cellStyle name="Millares 12 2 2 2 2 5 2" xfId="10404" xr:uid="{D8E40F9F-4F8D-49F9-9D94-43D4ABAFED36}"/>
    <cellStyle name="Millares 12 2 2 2 2 5 2 2" xfId="31907" xr:uid="{A40ACB7B-5E60-4367-A9FD-BC0BC56D283C}"/>
    <cellStyle name="Millares 12 2 2 2 2 5 3" xfId="17039" xr:uid="{4D27F1D1-2365-4D6F-AF5E-FF137856A695}"/>
    <cellStyle name="Millares 12 2 2 2 2 5 3 2" xfId="38542" xr:uid="{7E177DB3-13A4-4FCB-828A-F7F55EFFFABE}"/>
    <cellStyle name="Millares 12 2 2 2 2 5 4" xfId="23644" xr:uid="{C0665033-D660-4705-809C-6F3088810776}"/>
    <cellStyle name="Millares 12 2 2 2 2 5 5" xfId="45147" xr:uid="{64B4D12B-A5D3-47F2-8C27-1FE34F08BD7F}"/>
    <cellStyle name="Millares 12 2 2 2 2 6" xfId="2686" xr:uid="{4D741741-3905-44AE-AEA5-7AD9262C1661}"/>
    <cellStyle name="Millares 12 2 2 2 2 6 2" xfId="10952" xr:uid="{C7223CD4-190D-4E9D-9168-2519A6899C28}"/>
    <cellStyle name="Millares 12 2 2 2 2 6 2 2" xfId="32455" xr:uid="{3B05F798-DBAB-474D-B38C-1885CA9C4B43}"/>
    <cellStyle name="Millares 12 2 2 2 2 6 3" xfId="17587" xr:uid="{2547A5E1-8A8F-454F-B302-A32EE8A57D7A}"/>
    <cellStyle name="Millares 12 2 2 2 2 6 3 2" xfId="39090" xr:uid="{5D201F9B-0A02-4999-B348-BAEE8492D06C}"/>
    <cellStyle name="Millares 12 2 2 2 2 6 4" xfId="24192" xr:uid="{A64A1269-1581-4FEE-A8C9-270B6EF15007}"/>
    <cellStyle name="Millares 12 2 2 2 2 6 5" xfId="45695" xr:uid="{DB84AB27-3452-4EC7-9EB1-F613BE7672E4}"/>
    <cellStyle name="Millares 12 2 2 2 2 7" xfId="3334" xr:uid="{8A253120-C957-43CF-87A3-7FF8710FC3EC}"/>
    <cellStyle name="Millares 12 2 2 2 2 7 2" xfId="11600" xr:uid="{960D8AC5-455C-420D-9B47-2543C4A2A627}"/>
    <cellStyle name="Millares 12 2 2 2 2 7 2 2" xfId="33103" xr:uid="{08043D48-E824-4809-8FB0-B528CBEB7D1F}"/>
    <cellStyle name="Millares 12 2 2 2 2 7 3" xfId="18235" xr:uid="{CDB95FBC-9B4D-4490-A6F9-AB1A6E37BAA0}"/>
    <cellStyle name="Millares 12 2 2 2 2 7 3 2" xfId="39738" xr:uid="{CD59AB3A-7F86-4ADF-AB0E-905F2B18C6A4}"/>
    <cellStyle name="Millares 12 2 2 2 2 7 4" xfId="24840" xr:uid="{B989822D-E3E8-44F3-85DA-BC0DBDC1CDE4}"/>
    <cellStyle name="Millares 12 2 2 2 2 7 5" xfId="46343" xr:uid="{8AA1B195-2A78-4D80-9427-CFCF39FB73FE}"/>
    <cellStyle name="Millares 12 2 2 2 2 8" xfId="4830" xr:uid="{9D87BDD6-DF53-45BB-9711-B1503C6CDAE2}"/>
    <cellStyle name="Millares 12 2 2 2 2 8 2" xfId="13096" xr:uid="{D4474DA8-D39C-49A6-9829-F9688B706E89}"/>
    <cellStyle name="Millares 12 2 2 2 2 8 2 2" xfId="34599" xr:uid="{EF91BBC2-D940-468B-8776-F96AF10F3B93}"/>
    <cellStyle name="Millares 12 2 2 2 2 8 3" xfId="19731" xr:uid="{4BF2E3A5-88AA-4BA4-846F-5CC72CB9F228}"/>
    <cellStyle name="Millares 12 2 2 2 2 8 3 2" xfId="41234" xr:uid="{00E49A9C-DC60-4CDE-B8D7-BDF5B8596EFD}"/>
    <cellStyle name="Millares 12 2 2 2 2 8 4" xfId="26336" xr:uid="{FC2EE853-C7EC-457E-ADFE-9F6C26861413}"/>
    <cellStyle name="Millares 12 2 2 2 2 8 5" xfId="47839" xr:uid="{589CACB6-5FC7-4052-AF08-E046D8335B60}"/>
    <cellStyle name="Millares 12 2 2 2 2 9" xfId="5473" xr:uid="{B463265F-C80D-4154-9173-24C05C36D60C}"/>
    <cellStyle name="Millares 12 2 2 2 2 9 2" xfId="13739" xr:uid="{60E537F9-CE8A-4F14-B790-1E1FD5CF07C1}"/>
    <cellStyle name="Millares 12 2 2 2 2 9 2 2" xfId="35242" xr:uid="{B33D55A1-5BB5-4BF8-B763-A26DAB6EAFAC}"/>
    <cellStyle name="Millares 12 2 2 2 2 9 3" xfId="20374" xr:uid="{FFC3B17B-B2AD-47D9-95BD-0EEFBFF6346B}"/>
    <cellStyle name="Millares 12 2 2 2 2 9 3 2" xfId="41877" xr:uid="{47A5FF74-5882-4EAA-B4DB-6F8D248FE4FB}"/>
    <cellStyle name="Millares 12 2 2 2 2 9 4" xfId="26979" xr:uid="{3299B994-8E96-463E-BF44-1B598DEA345E}"/>
    <cellStyle name="Millares 12 2 2 2 2 9 5" xfId="48482" xr:uid="{F2A210FE-5503-4B4A-A763-56319403A6B7}"/>
    <cellStyle name="Millares 12 2 2 2 3" xfId="376" xr:uid="{FC830F39-BB17-40FB-B1A5-04561DFE9D87}"/>
    <cellStyle name="Millares 12 2 2 2 3 10" xfId="15279" xr:uid="{4B8FA95D-8720-4639-90AA-69D2E057BFDE}"/>
    <cellStyle name="Millares 12 2 2 2 3 10 2" xfId="36782" xr:uid="{0A593DAF-9BC0-4053-9FB6-7841F5A5500D}"/>
    <cellStyle name="Millares 12 2 2 2 3 11" xfId="21884" xr:uid="{45109212-D4F4-4CB7-B94E-4895997C5C62}"/>
    <cellStyle name="Millares 12 2 2 2 3 12" xfId="43387" xr:uid="{BEA6C33C-6948-433D-AAEA-0761D06BACAD}"/>
    <cellStyle name="Millares 12 2 2 2 3 2" xfId="1324" xr:uid="{65AFDD24-00EB-4D72-A9CA-E4718A4DE165}"/>
    <cellStyle name="Millares 12 2 2 2 3 2 2" xfId="4153" xr:uid="{8AB8F6F1-C91D-4550-ACED-751A3FFE969A}"/>
    <cellStyle name="Millares 12 2 2 2 3 2 2 2" xfId="12419" xr:uid="{2566F9CC-B5DE-4269-97E8-69022B9C1301}"/>
    <cellStyle name="Millares 12 2 2 2 3 2 2 2 2" xfId="33922" xr:uid="{4862C464-297F-485D-BD71-ABFAEAD3B69F}"/>
    <cellStyle name="Millares 12 2 2 2 3 2 2 3" xfId="19054" xr:uid="{9FAABE70-C6A7-4DB4-9E24-3514CB52571D}"/>
    <cellStyle name="Millares 12 2 2 2 3 2 2 3 2" xfId="40557" xr:uid="{CE806911-7F1F-43B9-81FD-8EA8C5988EDC}"/>
    <cellStyle name="Millares 12 2 2 2 3 2 2 4" xfId="25659" xr:uid="{A0CB9C06-E48F-4CF7-BF37-EF1FFD46AD55}"/>
    <cellStyle name="Millares 12 2 2 2 3 2 2 5" xfId="47162" xr:uid="{DB39340B-AC4C-4BD2-8078-A5E54251165F}"/>
    <cellStyle name="Millares 12 2 2 2 3 2 3" xfId="6292" xr:uid="{171575E4-71F7-42A9-835F-8AFE0114439B}"/>
    <cellStyle name="Millares 12 2 2 2 3 2 3 2" xfId="14558" xr:uid="{E2E07778-A06B-4622-8AFC-A84D643CB119}"/>
    <cellStyle name="Millares 12 2 2 2 3 2 3 2 2" xfId="36061" xr:uid="{5A61DAD2-4980-4DDD-9271-526DF58AF390}"/>
    <cellStyle name="Millares 12 2 2 2 3 2 3 3" xfId="21193" xr:uid="{96DA3DC9-9257-46C9-A30E-DB5900E49C8E}"/>
    <cellStyle name="Millares 12 2 2 2 3 2 3 3 2" xfId="42696" xr:uid="{12E64644-945C-4738-B744-B7AB26238C4F}"/>
    <cellStyle name="Millares 12 2 2 2 3 2 3 4" xfId="27798" xr:uid="{A63DE845-6FB3-43C2-8B7D-3D9C1E1C2DB8}"/>
    <cellStyle name="Millares 12 2 2 2 3 2 3 5" xfId="49301" xr:uid="{65B46A5E-371A-416D-82B7-F990DD9F993E}"/>
    <cellStyle name="Millares 12 2 2 2 3 2 4" xfId="7933" xr:uid="{FF8D5273-1791-41A6-A6A6-FC2F76C8F8DD}"/>
    <cellStyle name="Millares 12 2 2 2 3 2 4 2" xfId="29436" xr:uid="{70A4B358-6B1E-4856-8A93-E94FB3C4F294}"/>
    <cellStyle name="Millares 12 2 2 2 3 2 5" xfId="9590" xr:uid="{2FB8378E-2AFA-43A1-BF9F-E6090F889F7B}"/>
    <cellStyle name="Millares 12 2 2 2 3 2 5 2" xfId="31093" xr:uid="{77350EE3-58ED-4C10-AB18-F64AD3FB4E79}"/>
    <cellStyle name="Millares 12 2 2 2 3 2 6" xfId="16225" xr:uid="{BC4FB628-5ACF-4052-B23D-24BBA8B3DD4D}"/>
    <cellStyle name="Millares 12 2 2 2 3 2 6 2" xfId="37728" xr:uid="{50056817-C163-4363-BD29-295429B8D078}"/>
    <cellStyle name="Millares 12 2 2 2 3 2 7" xfId="22830" xr:uid="{60CE76BF-14A8-4780-90F9-E3C7B14EB73D}"/>
    <cellStyle name="Millares 12 2 2 2 3 2 8" xfId="44333" xr:uid="{813566E3-2365-499B-8893-254090C013B5}"/>
    <cellStyle name="Millares 12 2 2 2 3 3" xfId="2011" xr:uid="{7A782582-89E0-42B3-833F-1EE1453981F0}"/>
    <cellStyle name="Millares 12 2 2 2 3 3 2" xfId="10277" xr:uid="{3841D5CD-DCF3-440C-BF8E-BB8D6AA2E745}"/>
    <cellStyle name="Millares 12 2 2 2 3 3 2 2" xfId="31780" xr:uid="{CC1C3B22-9B4F-419E-ACDF-2EB89921EB07}"/>
    <cellStyle name="Millares 12 2 2 2 3 3 3" xfId="16912" xr:uid="{2259C38C-151D-477C-9AB5-4305CE1D3802}"/>
    <cellStyle name="Millares 12 2 2 2 3 3 3 2" xfId="38415" xr:uid="{C8B09C25-6F2C-448D-A948-9CB56AED1CF5}"/>
    <cellStyle name="Millares 12 2 2 2 3 3 4" xfId="23517" xr:uid="{401C0A62-EE4C-4F6D-8A94-6807AD1AE618}"/>
    <cellStyle name="Millares 12 2 2 2 3 3 5" xfId="45020" xr:uid="{B9D766F7-8374-4E71-AC3C-EC66A6814959}"/>
    <cellStyle name="Millares 12 2 2 2 3 4" xfId="2810" xr:uid="{8639177C-2FBB-44DE-AD15-2ED854496235}"/>
    <cellStyle name="Millares 12 2 2 2 3 4 2" xfId="11076" xr:uid="{10722899-0BCB-403B-803D-50BB73456758}"/>
    <cellStyle name="Millares 12 2 2 2 3 4 2 2" xfId="32579" xr:uid="{47D6FFA3-0C62-4721-9DC2-51E51CDE5652}"/>
    <cellStyle name="Millares 12 2 2 2 3 4 3" xfId="17711" xr:uid="{4F86D324-42FF-4AEB-A5D1-40EE4E3F8F2F}"/>
    <cellStyle name="Millares 12 2 2 2 3 4 3 2" xfId="39214" xr:uid="{8FAFD1C9-5062-4522-BBD2-A01DB6DED237}"/>
    <cellStyle name="Millares 12 2 2 2 3 4 4" xfId="24316" xr:uid="{F0B12CE3-94E9-425E-97A6-30917FD9564C}"/>
    <cellStyle name="Millares 12 2 2 2 3 4 5" xfId="45819" xr:uid="{F0E0136E-0B21-44F9-B5DF-C9FA79841724}"/>
    <cellStyle name="Millares 12 2 2 2 3 5" xfId="3207" xr:uid="{ADF71A1B-4B48-4817-AF2B-4D9FBD835AF8}"/>
    <cellStyle name="Millares 12 2 2 2 3 5 2" xfId="11473" xr:uid="{641568BF-38F8-4D87-AA8F-3F228D2DA02E}"/>
    <cellStyle name="Millares 12 2 2 2 3 5 2 2" xfId="32976" xr:uid="{C894143F-9BD0-4EA3-9AA1-3B41EAE74A74}"/>
    <cellStyle name="Millares 12 2 2 2 3 5 3" xfId="18108" xr:uid="{D0AF5684-20AD-4543-92FA-4283565A484A}"/>
    <cellStyle name="Millares 12 2 2 2 3 5 3 2" xfId="39611" xr:uid="{7B8E605E-2680-4FBD-B2C9-1610FB49DC64}"/>
    <cellStyle name="Millares 12 2 2 2 3 5 4" xfId="24713" xr:uid="{50B3095B-06E2-4B27-93B5-CAC3F151EA7E}"/>
    <cellStyle name="Millares 12 2 2 2 3 5 5" xfId="46216" xr:uid="{407221F6-2E8A-4EBB-B033-888ED7ED5388}"/>
    <cellStyle name="Millares 12 2 2 2 3 6" xfId="4954" xr:uid="{8CF9E1A3-07E8-436B-9D04-BAA2CAD78B02}"/>
    <cellStyle name="Millares 12 2 2 2 3 6 2" xfId="13220" xr:uid="{54337942-67F4-4039-A9F5-D0423F0EDAC8}"/>
    <cellStyle name="Millares 12 2 2 2 3 6 2 2" xfId="34723" xr:uid="{5165618E-6282-467D-95D9-93424EEB9142}"/>
    <cellStyle name="Millares 12 2 2 2 3 6 3" xfId="19855" xr:uid="{7D82284E-1DBF-4740-96AF-540B039239E1}"/>
    <cellStyle name="Millares 12 2 2 2 3 6 3 2" xfId="41358" xr:uid="{D93AA57B-1652-4E4B-B3C0-02F63EC793B1}"/>
    <cellStyle name="Millares 12 2 2 2 3 6 4" xfId="26460" xr:uid="{43C030A6-13B4-4091-9C27-99CB330E2309}"/>
    <cellStyle name="Millares 12 2 2 2 3 6 5" xfId="47963" xr:uid="{5638FDB6-A207-49AA-91C8-9FFE939C8BD3}"/>
    <cellStyle name="Millares 12 2 2 2 3 7" xfId="5346" xr:uid="{21A75568-82F1-4DF3-B7BC-CD460BC138CE}"/>
    <cellStyle name="Millares 12 2 2 2 3 7 2" xfId="13612" xr:uid="{28B2001C-E675-4B6B-93C2-86C028C47A16}"/>
    <cellStyle name="Millares 12 2 2 2 3 7 2 2" xfId="35115" xr:uid="{FF2A454F-1619-4550-8414-7277A829241B}"/>
    <cellStyle name="Millares 12 2 2 2 3 7 3" xfId="20247" xr:uid="{B50FFC16-133B-467C-9B45-B2562F0EF388}"/>
    <cellStyle name="Millares 12 2 2 2 3 7 3 2" xfId="41750" xr:uid="{66013C22-D4D4-4F7F-8931-AAE5BB89FC69}"/>
    <cellStyle name="Millares 12 2 2 2 3 7 4" xfId="26852" xr:uid="{6E4A4C57-F738-4506-96E0-4066458AF550}"/>
    <cellStyle name="Millares 12 2 2 2 3 7 5" xfId="48355" xr:uid="{9927F7B5-46A4-4BB4-BAA5-BCE8B0B37485}"/>
    <cellStyle name="Millares 12 2 2 2 3 8" xfId="6987" xr:uid="{D6B3DB7C-DED6-4AE3-94B9-1F8114DBD2B9}"/>
    <cellStyle name="Millares 12 2 2 2 3 8 2" xfId="28490" xr:uid="{B530599E-1194-4A26-95D8-B4D3AF8830FB}"/>
    <cellStyle name="Millares 12 2 2 2 3 9" xfId="8643" xr:uid="{B980DC1B-2A47-448B-8774-B56E9EBE9939}"/>
    <cellStyle name="Millares 12 2 2 2 3 9 2" xfId="30146" xr:uid="{82F3F140-27FC-436C-BD4F-D7311150E4DD}"/>
    <cellStyle name="Millares 12 2 2 2 4" xfId="660" xr:uid="{AD474D4E-7D40-41B7-905F-DBB85CDC6C93}"/>
    <cellStyle name="Millares 12 2 2 2 4 10" xfId="43669" xr:uid="{96769CA8-445F-429E-AC9C-394E2D315CA5}"/>
    <cellStyle name="Millares 12 2 2 2 4 2" xfId="1606" xr:uid="{51DE09FF-C8DF-48CC-A86D-625D61588BA5}"/>
    <cellStyle name="Millares 12 2 2 2 4 2 2" xfId="4435" xr:uid="{F0B56AD6-432B-46C5-9B4D-BC362D0D33F2}"/>
    <cellStyle name="Millares 12 2 2 2 4 2 2 2" xfId="12701" xr:uid="{1D71FE24-6D8F-4B7B-B040-1DCBB95E9E38}"/>
    <cellStyle name="Millares 12 2 2 2 4 2 2 2 2" xfId="34204" xr:uid="{8BD9DB5B-F595-40B5-B35F-D0E104051AB3}"/>
    <cellStyle name="Millares 12 2 2 2 4 2 2 3" xfId="19336" xr:uid="{73522120-9617-4350-BF37-90C1F9314CA4}"/>
    <cellStyle name="Millares 12 2 2 2 4 2 2 3 2" xfId="40839" xr:uid="{C84BC1F5-A292-4811-806E-A68E8C32F1C6}"/>
    <cellStyle name="Millares 12 2 2 2 4 2 2 4" xfId="25941" xr:uid="{F78CBC65-E972-4873-B7E0-21112E2C896D}"/>
    <cellStyle name="Millares 12 2 2 2 4 2 2 5" xfId="47444" xr:uid="{22607B44-3D29-444B-93E6-BC6BB4F3C95A}"/>
    <cellStyle name="Millares 12 2 2 2 4 2 3" xfId="6574" xr:uid="{1CFA4926-C345-44B6-B805-19951ECD5872}"/>
    <cellStyle name="Millares 12 2 2 2 4 2 3 2" xfId="14840" xr:uid="{C6941709-BC55-4821-8C67-C02CCB23A3E3}"/>
    <cellStyle name="Millares 12 2 2 2 4 2 3 2 2" xfId="36343" xr:uid="{F792BEBA-A9B1-4856-BF4E-BAFAC0C02272}"/>
    <cellStyle name="Millares 12 2 2 2 4 2 3 3" xfId="21475" xr:uid="{08FBB409-15B3-4BDF-96E8-F350FF12F0C9}"/>
    <cellStyle name="Millares 12 2 2 2 4 2 3 3 2" xfId="42978" xr:uid="{798E0788-DC0B-40CA-8B17-33A2FA591480}"/>
    <cellStyle name="Millares 12 2 2 2 4 2 3 4" xfId="28080" xr:uid="{D6EC5C39-728B-419C-8F41-38D596FFFE67}"/>
    <cellStyle name="Millares 12 2 2 2 4 2 3 5" xfId="49583" xr:uid="{3E934C94-91DF-46A8-8B70-8D69BDE91947}"/>
    <cellStyle name="Millares 12 2 2 2 4 2 4" xfId="8215" xr:uid="{B6A3EE8C-7495-4C09-96D4-D10FBB876F97}"/>
    <cellStyle name="Millares 12 2 2 2 4 2 4 2" xfId="29718" xr:uid="{54D53545-526B-4CB1-814C-B1561271499D}"/>
    <cellStyle name="Millares 12 2 2 2 4 2 5" xfId="9872" xr:uid="{10F3D9CB-AD18-49CC-BFF5-B6CBD44C1967}"/>
    <cellStyle name="Millares 12 2 2 2 4 2 5 2" xfId="31375" xr:uid="{1DF5C68D-E53C-4B03-B94F-A55EBF21DA0F}"/>
    <cellStyle name="Millares 12 2 2 2 4 2 6" xfId="16507" xr:uid="{50213331-2BE0-41BA-B77D-1E3ED9BCCAB4}"/>
    <cellStyle name="Millares 12 2 2 2 4 2 6 2" xfId="38010" xr:uid="{66CBC8DE-BBA0-4B5A-BDC8-C109598722E7}"/>
    <cellStyle name="Millares 12 2 2 2 4 2 7" xfId="23112" xr:uid="{ECBD4718-EC89-42E1-9CC2-F211BD515E75}"/>
    <cellStyle name="Millares 12 2 2 2 4 2 8" xfId="44615" xr:uid="{26698B26-A19E-4D71-9560-037A345DFD58}"/>
    <cellStyle name="Millares 12 2 2 2 4 3" xfId="2293" xr:uid="{D1268EC5-EE53-49AE-A737-BC8159AE69CF}"/>
    <cellStyle name="Millares 12 2 2 2 4 3 2" xfId="10559" xr:uid="{A317DF72-E0EA-4313-995B-63D9A473BAF0}"/>
    <cellStyle name="Millares 12 2 2 2 4 3 2 2" xfId="32062" xr:uid="{8A79449D-519F-4DDB-9DC5-FECDD9A985BC}"/>
    <cellStyle name="Millares 12 2 2 2 4 3 3" xfId="17194" xr:uid="{04CC95DE-E858-4BB7-AC5B-D7B91D2E956B}"/>
    <cellStyle name="Millares 12 2 2 2 4 3 3 2" xfId="38697" xr:uid="{0AF95DF5-0E7C-43DC-A7F2-0E9D491AA0E5}"/>
    <cellStyle name="Millares 12 2 2 2 4 3 4" xfId="23799" xr:uid="{BE2402EB-13F4-43D0-A617-592AB9B8949A}"/>
    <cellStyle name="Millares 12 2 2 2 4 3 5" xfId="45302" xr:uid="{EBBB68C6-1559-4940-9FFC-45A43ABAD225}"/>
    <cellStyle name="Millares 12 2 2 2 4 4" xfId="3489" xr:uid="{1E0E8D44-F5D9-490E-8960-4CA02765DBE6}"/>
    <cellStyle name="Millares 12 2 2 2 4 4 2" xfId="11755" xr:uid="{A6CB03E3-3BC0-4C4E-B488-BECA795F97F9}"/>
    <cellStyle name="Millares 12 2 2 2 4 4 2 2" xfId="33258" xr:uid="{536579EE-1581-4C16-94F8-132A073D8A86}"/>
    <cellStyle name="Millares 12 2 2 2 4 4 3" xfId="18390" xr:uid="{C457AA6C-83C4-4ABB-8D64-6ADA32940641}"/>
    <cellStyle name="Millares 12 2 2 2 4 4 3 2" xfId="39893" xr:uid="{91D1D1DC-D104-46E8-8210-9A829978ACF8}"/>
    <cellStyle name="Millares 12 2 2 2 4 4 4" xfId="24995" xr:uid="{BEA6E2E8-4575-4739-8807-2C4DB1FB2BD0}"/>
    <cellStyle name="Millares 12 2 2 2 4 4 5" xfId="46498" xr:uid="{B20D70DC-F5A1-4AD4-A1AA-DA511873BC53}"/>
    <cellStyle name="Millares 12 2 2 2 4 5" xfId="5628" xr:uid="{4D198372-8DB5-4AF7-86E2-2C80EECB13DC}"/>
    <cellStyle name="Millares 12 2 2 2 4 5 2" xfId="13894" xr:uid="{2650DA9C-DC7D-4A1A-91D2-F5C834368551}"/>
    <cellStyle name="Millares 12 2 2 2 4 5 2 2" xfId="35397" xr:uid="{FEBE2DAD-92B7-4AAF-A46E-E34589A03367}"/>
    <cellStyle name="Millares 12 2 2 2 4 5 3" xfId="20529" xr:uid="{6E582C3B-C0B5-4398-8690-C9DE310949A2}"/>
    <cellStyle name="Millares 12 2 2 2 4 5 3 2" xfId="42032" xr:uid="{445E420C-A15B-4D35-BCD2-69BFB0C25110}"/>
    <cellStyle name="Millares 12 2 2 2 4 5 4" xfId="27134" xr:uid="{047FDED1-7ABA-4836-90A0-59DE7B627C2F}"/>
    <cellStyle name="Millares 12 2 2 2 4 5 5" xfId="48637" xr:uid="{32C5D96C-1A11-40D1-BFE7-19708C9F110A}"/>
    <cellStyle name="Millares 12 2 2 2 4 6" xfId="7269" xr:uid="{88CF5A38-609E-4044-BD3B-095674DFC894}"/>
    <cellStyle name="Millares 12 2 2 2 4 6 2" xfId="28772" xr:uid="{DEEC42C5-F3EE-4128-8630-B0638A30E116}"/>
    <cellStyle name="Millares 12 2 2 2 4 7" xfId="8926" xr:uid="{956CB7CF-2263-4C2A-BC1D-F9CF52397B4F}"/>
    <cellStyle name="Millares 12 2 2 2 4 7 2" xfId="30429" xr:uid="{1110877B-576D-4F01-B8BA-96D1834970E4}"/>
    <cellStyle name="Millares 12 2 2 2 4 8" xfId="15561" xr:uid="{F1005D1B-A7C8-4B75-BEE1-72F6BB206458}"/>
    <cellStyle name="Millares 12 2 2 2 4 8 2" xfId="37064" xr:uid="{74CEBA0F-5962-41CC-8158-6969E5C75E89}"/>
    <cellStyle name="Millares 12 2 2 2 4 9" xfId="22166" xr:uid="{20026EEF-766D-413C-817F-926FDECD8629}"/>
    <cellStyle name="Millares 12 2 2 2 5" xfId="928" xr:uid="{43D45CD6-9EA9-43FB-992F-6C62CB43281E}"/>
    <cellStyle name="Millares 12 2 2 2 5 2" xfId="3757" xr:uid="{F7E4250B-B8BF-4800-831A-FBC1E6446DEE}"/>
    <cellStyle name="Millares 12 2 2 2 5 2 2" xfId="12023" xr:uid="{54B01D38-BEDC-4AFA-A8B6-5E238F6AA3F3}"/>
    <cellStyle name="Millares 12 2 2 2 5 2 2 2" xfId="33526" xr:uid="{56D435A6-0E68-44CC-A7BE-5295D14741D0}"/>
    <cellStyle name="Millares 12 2 2 2 5 2 3" xfId="18658" xr:uid="{2C7C74BD-1D91-4E3E-AB3A-EC4FBE3FE39F}"/>
    <cellStyle name="Millares 12 2 2 2 5 2 3 2" xfId="40161" xr:uid="{69B657ED-AB7E-4600-B427-4816D4840B97}"/>
    <cellStyle name="Millares 12 2 2 2 5 2 4" xfId="25263" xr:uid="{77C475CB-5C1A-4C00-9BA0-DAE685FC48AA}"/>
    <cellStyle name="Millares 12 2 2 2 5 2 5" xfId="46766" xr:uid="{AF3E732E-4806-4395-A805-35A330B9199F}"/>
    <cellStyle name="Millares 12 2 2 2 5 3" xfId="5896" xr:uid="{5D67C03A-A2EC-490F-9656-6673ADD94432}"/>
    <cellStyle name="Millares 12 2 2 2 5 3 2" xfId="14162" xr:uid="{9BFEB571-BA92-4D76-BA06-5AE4E99AF4FF}"/>
    <cellStyle name="Millares 12 2 2 2 5 3 2 2" xfId="35665" xr:uid="{0DF2D761-9A37-4587-B3BB-65D1C167CB2B}"/>
    <cellStyle name="Millares 12 2 2 2 5 3 3" xfId="20797" xr:uid="{1983CA4D-4CBA-4800-B12D-F0B77F64776F}"/>
    <cellStyle name="Millares 12 2 2 2 5 3 3 2" xfId="42300" xr:uid="{B4C1BB42-C63A-4EDD-BC9E-6A7CD77FA3C8}"/>
    <cellStyle name="Millares 12 2 2 2 5 3 4" xfId="27402" xr:uid="{B94DF6FD-4108-4B74-9606-584CAECC04B6}"/>
    <cellStyle name="Millares 12 2 2 2 5 3 5" xfId="48905" xr:uid="{2E611D8A-4057-4EB5-B467-FB3D61D870AA}"/>
    <cellStyle name="Millares 12 2 2 2 5 4" xfId="7537" xr:uid="{7B7D4D58-9938-408F-A485-D11A5ADB7065}"/>
    <cellStyle name="Millares 12 2 2 2 5 4 2" xfId="29040" xr:uid="{80A60DA8-5DD7-435C-AF35-894B141E623C}"/>
    <cellStyle name="Millares 12 2 2 2 5 5" xfId="9194" xr:uid="{F9334E30-7F81-4544-9386-23D9A4AC12CD}"/>
    <cellStyle name="Millares 12 2 2 2 5 5 2" xfId="30697" xr:uid="{5256749C-0B2E-4CE7-8C68-C507FE708DF4}"/>
    <cellStyle name="Millares 12 2 2 2 5 6" xfId="15829" xr:uid="{77814DAA-3FE5-411C-878D-54041A398D6E}"/>
    <cellStyle name="Millares 12 2 2 2 5 6 2" xfId="37332" xr:uid="{BA2BB5A4-48A0-4F59-B078-0DD1A2BD6B94}"/>
    <cellStyle name="Millares 12 2 2 2 5 7" xfId="22434" xr:uid="{9C8C6D5B-34B8-480E-A6DB-E6162B4AE752}"/>
    <cellStyle name="Millares 12 2 2 2 5 8" xfId="43937" xr:uid="{E81C9276-8F61-41A0-9308-1942C802991E}"/>
    <cellStyle name="Millares 12 2 2 2 6" xfId="1189" xr:uid="{0CE63F19-655C-4452-82B7-076BF2103140}"/>
    <cellStyle name="Millares 12 2 2 2 6 2" xfId="4018" xr:uid="{07F42834-99AC-4F20-86D0-3EE0955DA8EE}"/>
    <cellStyle name="Millares 12 2 2 2 6 2 2" xfId="12284" xr:uid="{2E23C431-AE8A-4C91-8C38-1217DC277BF3}"/>
    <cellStyle name="Millares 12 2 2 2 6 2 2 2" xfId="33787" xr:uid="{F86F079B-E17A-4F8E-AD71-FA33DDF1DD4D}"/>
    <cellStyle name="Millares 12 2 2 2 6 2 3" xfId="18919" xr:uid="{AECD75A5-8147-45A9-BB3F-FD6C2C2EFDDA}"/>
    <cellStyle name="Millares 12 2 2 2 6 2 3 2" xfId="40422" xr:uid="{ABFF15BE-FEEE-488D-8407-AB5C9B466374}"/>
    <cellStyle name="Millares 12 2 2 2 6 2 4" xfId="25524" xr:uid="{ECB2B875-1B69-4E05-A706-FB6C1528C26B}"/>
    <cellStyle name="Millares 12 2 2 2 6 2 5" xfId="47027" xr:uid="{F527322F-CE45-40BB-9B3A-214F39CAC747}"/>
    <cellStyle name="Millares 12 2 2 2 6 3" xfId="6157" xr:uid="{1A7EB408-566A-4CF1-87E4-0F653133F86C}"/>
    <cellStyle name="Millares 12 2 2 2 6 3 2" xfId="14423" xr:uid="{E937FD98-43BB-43B9-9A17-C2B3DA38DFD4}"/>
    <cellStyle name="Millares 12 2 2 2 6 3 2 2" xfId="35926" xr:uid="{FDDCC051-8A49-4AD3-9F2B-7C93BDFA4A47}"/>
    <cellStyle name="Millares 12 2 2 2 6 3 3" xfId="21058" xr:uid="{63DF32C7-05A0-4237-8550-AF989D1C3032}"/>
    <cellStyle name="Millares 12 2 2 2 6 3 3 2" xfId="42561" xr:uid="{E60C41DF-AEAD-444A-B0DC-AAC2598C8D0D}"/>
    <cellStyle name="Millares 12 2 2 2 6 3 4" xfId="27663" xr:uid="{FCF021C1-8BCB-491F-9ECA-CD33FF71DB78}"/>
    <cellStyle name="Millares 12 2 2 2 6 3 5" xfId="49166" xr:uid="{0A84777E-6F3D-4B2A-90E2-7045FE68FBD8}"/>
    <cellStyle name="Millares 12 2 2 2 6 4" xfId="7798" xr:uid="{CF99C9A6-09F8-45AD-8B7B-0DEB9D860895}"/>
    <cellStyle name="Millares 12 2 2 2 6 4 2" xfId="29301" xr:uid="{68744D05-8B0B-4F1E-B0A7-4047228F8AF2}"/>
    <cellStyle name="Millares 12 2 2 2 6 5" xfId="9455" xr:uid="{27840BD7-E6D9-4067-85B5-73A063FC86F8}"/>
    <cellStyle name="Millares 12 2 2 2 6 5 2" xfId="30958" xr:uid="{02DC31DB-D0FB-48A7-B1ED-3222C83EEE05}"/>
    <cellStyle name="Millares 12 2 2 2 6 6" xfId="16090" xr:uid="{0B0A327E-B2A1-406E-B93C-7A30571204E5}"/>
    <cellStyle name="Millares 12 2 2 2 6 6 2" xfId="37593" xr:uid="{9C437A78-4252-44BD-91D5-7A41DCB8BCD7}"/>
    <cellStyle name="Millares 12 2 2 2 6 7" xfId="22695" xr:uid="{78EF9ACE-058C-4EF1-98DE-FB1BE4CE4AC6}"/>
    <cellStyle name="Millares 12 2 2 2 6 8" xfId="44198" xr:uid="{59DD8056-227F-491D-8332-9D33AB7791BC}"/>
    <cellStyle name="Millares 12 2 2 2 7" xfId="1877" xr:uid="{ACBEE409-344E-48AB-98D6-FC03F3D219CD}"/>
    <cellStyle name="Millares 12 2 2 2 7 2" xfId="10143" xr:uid="{F4293901-9E8E-4C93-B6B4-73EC80E45EFC}"/>
    <cellStyle name="Millares 12 2 2 2 7 2 2" xfId="31646" xr:uid="{15C36281-52D1-472C-9325-E1EB9AC2B963}"/>
    <cellStyle name="Millares 12 2 2 2 7 3" xfId="16778" xr:uid="{2EDFD68A-3643-44D7-93D1-510B4555179B}"/>
    <cellStyle name="Millares 12 2 2 2 7 3 2" xfId="38281" xr:uid="{916109F5-567B-4E6B-8C66-1F278B80B5C0}"/>
    <cellStyle name="Millares 12 2 2 2 7 4" xfId="23383" xr:uid="{FB4E7E69-FE30-4AEB-9D8F-FDAD42227FD8}"/>
    <cellStyle name="Millares 12 2 2 2 7 5" xfId="44886" xr:uid="{37BD7E80-EB92-4587-A341-04B0F9859E31}"/>
    <cellStyle name="Millares 12 2 2 2 8" xfId="2562" xr:uid="{D593B838-C1FE-4FD3-8B74-D739B6E3A14C}"/>
    <cellStyle name="Millares 12 2 2 2 8 2" xfId="10828" xr:uid="{960BF8B1-7A60-4B9A-B24E-11C83F7BB77B}"/>
    <cellStyle name="Millares 12 2 2 2 8 2 2" xfId="32331" xr:uid="{3B0B27B3-6927-4B1D-BD2D-8DE682C7BCEB}"/>
    <cellStyle name="Millares 12 2 2 2 8 3" xfId="17463" xr:uid="{30F2F2FD-7341-41A5-9D6A-32488453F759}"/>
    <cellStyle name="Millares 12 2 2 2 8 3 2" xfId="38966" xr:uid="{D4088648-1C0B-413D-9B22-F178F3456828}"/>
    <cellStyle name="Millares 12 2 2 2 8 4" xfId="24068" xr:uid="{8685FF28-48D0-4763-924C-A838718F9AA7}"/>
    <cellStyle name="Millares 12 2 2 2 8 5" xfId="45571" xr:uid="{2574D68B-CB3D-4325-B8E2-D845DF2AB17D}"/>
    <cellStyle name="Millares 12 2 2 2 9" xfId="3073" xr:uid="{CD7F9493-84B5-48A2-92C5-20BDCFC6DC58}"/>
    <cellStyle name="Millares 12 2 2 2 9 2" xfId="11339" xr:uid="{89EE841F-3BFF-42AD-9A01-04E221D0C2D8}"/>
    <cellStyle name="Millares 12 2 2 2 9 2 2" xfId="32842" xr:uid="{E068D9B8-31FF-4B58-80E6-B973CA31F43B}"/>
    <cellStyle name="Millares 12 2 2 2 9 3" xfId="17974" xr:uid="{EFC827A3-F560-4520-B184-6A30C770190A}"/>
    <cellStyle name="Millares 12 2 2 2 9 3 2" xfId="39477" xr:uid="{C885DB78-EDBE-4355-A79F-C2063456896A}"/>
    <cellStyle name="Millares 12 2 2 2 9 4" xfId="24579" xr:uid="{5463A1D5-DD94-458E-B5CC-527560549DD7}"/>
    <cellStyle name="Millares 12 2 2 2 9 5" xfId="46082" xr:uid="{E9119DDB-693A-4EBB-BB88-951624355A7A}"/>
    <cellStyle name="Millares 12 2 2 3" xfId="466" xr:uid="{ED222A73-334B-4455-83D1-6A59D26F7EF7}"/>
    <cellStyle name="Millares 12 2 2 3 10" xfId="7077" xr:uid="{CD5C64E1-157F-42E3-A94E-1104BE203B44}"/>
    <cellStyle name="Millares 12 2 2 3 10 2" xfId="28580" xr:uid="{24A08A5B-6C5D-4B5C-9CE7-4F88EB04D8C7}"/>
    <cellStyle name="Millares 12 2 2 3 11" xfId="8733" xr:uid="{11B520A3-3801-4D49-ACEB-7D0F24573C47}"/>
    <cellStyle name="Millares 12 2 2 3 11 2" xfId="30236" xr:uid="{ACA704C4-8CF5-42A3-90AA-A65114C77955}"/>
    <cellStyle name="Millares 12 2 2 3 12" xfId="15369" xr:uid="{27108D53-6EF8-42C6-AE3E-1360A42CAA7B}"/>
    <cellStyle name="Millares 12 2 2 3 12 2" xfId="36872" xr:uid="{FDDBF635-5B49-4BFE-8504-F775A1ED31B9}"/>
    <cellStyle name="Millares 12 2 2 3 13" xfId="21974" xr:uid="{C736563A-C6C1-4240-9BAB-A9048E1B649E}"/>
    <cellStyle name="Millares 12 2 2 3 14" xfId="43477" xr:uid="{CED63676-32CD-4E06-A1F2-5AED9F82289F}"/>
    <cellStyle name="Millares 12 2 2 3 2" xfId="748" xr:uid="{27E126D7-2A3E-44B1-8CA3-18FD225B4B05}"/>
    <cellStyle name="Millares 12 2 2 3 2 10" xfId="15649" xr:uid="{55B92320-64AC-4165-BA75-3F568A8759A9}"/>
    <cellStyle name="Millares 12 2 2 3 2 10 2" xfId="37152" xr:uid="{216EB12C-34FC-4FDA-9916-F67A7A141F1A}"/>
    <cellStyle name="Millares 12 2 2 3 2 11" xfId="22254" xr:uid="{53746714-5F12-4CE8-8ECB-404FFAC8A138}"/>
    <cellStyle name="Millares 12 2 2 3 2 12" xfId="43757" xr:uid="{F8F3B9C3-CEA4-463C-BFF9-D645264E2ADD}"/>
    <cellStyle name="Millares 12 2 2 3 2 2" xfId="1694" xr:uid="{24EAAA91-1462-4AF7-9EC0-EEFE97E98F49}"/>
    <cellStyle name="Millares 12 2 2 3 2 2 2" xfId="4523" xr:uid="{694D6346-D671-4A4E-A7F2-93DCA55A6231}"/>
    <cellStyle name="Millares 12 2 2 3 2 2 2 2" xfId="12789" xr:uid="{04E01240-FA4D-48C6-8ABF-3624E4B00C90}"/>
    <cellStyle name="Millares 12 2 2 3 2 2 2 2 2" xfId="34292" xr:uid="{9CF00303-674F-4C06-8782-5D14CE0F6FDD}"/>
    <cellStyle name="Millares 12 2 2 3 2 2 2 3" xfId="19424" xr:uid="{ADE7D467-AE68-458D-8E7E-F63E3AB3D088}"/>
    <cellStyle name="Millares 12 2 2 3 2 2 2 3 2" xfId="40927" xr:uid="{CC66C46B-4C35-4677-BD0A-126EA5D17570}"/>
    <cellStyle name="Millares 12 2 2 3 2 2 2 4" xfId="26029" xr:uid="{F8E118C1-12F8-43F3-96C8-7A5E85C8954C}"/>
    <cellStyle name="Millares 12 2 2 3 2 2 2 5" xfId="47532" xr:uid="{259BDD24-54D4-4C67-B58D-6364A978AE53}"/>
    <cellStyle name="Millares 12 2 2 3 2 2 3" xfId="6662" xr:uid="{A4DC4FB4-EB8C-4DA0-AE9D-39415DF1536C}"/>
    <cellStyle name="Millares 12 2 2 3 2 2 3 2" xfId="14928" xr:uid="{36F294B0-6811-4137-99F6-71DDB3B2E62A}"/>
    <cellStyle name="Millares 12 2 2 3 2 2 3 2 2" xfId="36431" xr:uid="{2353FDCB-D7CE-4975-831C-AD2355247721}"/>
    <cellStyle name="Millares 12 2 2 3 2 2 3 3" xfId="21563" xr:uid="{6542FC77-00E5-4CCC-9064-8E623C0264BC}"/>
    <cellStyle name="Millares 12 2 2 3 2 2 3 3 2" xfId="43066" xr:uid="{4A240587-4EB1-48A6-AA29-CB2B8505D77A}"/>
    <cellStyle name="Millares 12 2 2 3 2 2 3 4" xfId="28168" xr:uid="{9EA9EDEB-2783-4E22-A897-58D13F1B380A}"/>
    <cellStyle name="Millares 12 2 2 3 2 2 3 5" xfId="49671" xr:uid="{AADA53E7-FD0D-4F2E-A523-993D2789EEF9}"/>
    <cellStyle name="Millares 12 2 2 3 2 2 4" xfId="8303" xr:uid="{8DC53DC7-71D5-4F91-9368-47A6FBEAA984}"/>
    <cellStyle name="Millares 12 2 2 3 2 2 4 2" xfId="29806" xr:uid="{7C8E9FBD-4C05-4F38-943D-032539B5E6FA}"/>
    <cellStyle name="Millares 12 2 2 3 2 2 5" xfId="9960" xr:uid="{6D3C17C7-B9D6-4EF8-A235-77F78833ABDC}"/>
    <cellStyle name="Millares 12 2 2 3 2 2 5 2" xfId="31463" xr:uid="{6DB95615-930E-4C13-BA78-505023BB641B}"/>
    <cellStyle name="Millares 12 2 2 3 2 2 6" xfId="16595" xr:uid="{A17DB543-BEE2-431C-A0FE-8E8A1FD7217E}"/>
    <cellStyle name="Millares 12 2 2 3 2 2 6 2" xfId="38098" xr:uid="{F37348E9-AB0D-4EC9-A36B-8F361BCB5075}"/>
    <cellStyle name="Millares 12 2 2 3 2 2 7" xfId="23200" xr:uid="{F314C592-7577-4166-84AD-DD5C118D8ED7}"/>
    <cellStyle name="Millares 12 2 2 3 2 2 8" xfId="44703" xr:uid="{4A46CE7B-80A6-4285-AA3C-1CEBDE02233B}"/>
    <cellStyle name="Millares 12 2 2 3 2 3" xfId="2381" xr:uid="{3DF569D3-F482-4837-98D9-B31B483D603E}"/>
    <cellStyle name="Millares 12 2 2 3 2 3 2" xfId="10647" xr:uid="{266874C1-6584-42BB-BEC1-54581AE17ED2}"/>
    <cellStyle name="Millares 12 2 2 3 2 3 2 2" xfId="32150" xr:uid="{3ED5C258-B636-4074-99F4-1B4652D93837}"/>
    <cellStyle name="Millares 12 2 2 3 2 3 3" xfId="17282" xr:uid="{C058369C-EA72-447E-A8A1-54C8FBB85437}"/>
    <cellStyle name="Millares 12 2 2 3 2 3 3 2" xfId="38785" xr:uid="{759436E6-28C6-4244-827B-2471C05D249C}"/>
    <cellStyle name="Millares 12 2 2 3 2 3 4" xfId="23887" xr:uid="{7BC26069-23AC-4EED-83D3-CF1BDFCB0581}"/>
    <cellStyle name="Millares 12 2 2 3 2 3 5" xfId="45390" xr:uid="{9F42C5FC-EA0D-45D2-BE67-EB8A475E4617}"/>
    <cellStyle name="Millares 12 2 2 3 2 4" xfId="2898" xr:uid="{11F410DA-9ACA-4BEC-BC89-1F82742BB00C}"/>
    <cellStyle name="Millares 12 2 2 3 2 4 2" xfId="11164" xr:uid="{2AA8A4CB-0239-49E8-8523-D122BB0D49C7}"/>
    <cellStyle name="Millares 12 2 2 3 2 4 2 2" xfId="32667" xr:uid="{A6211751-3D62-470F-9E73-E0681BA9B046}"/>
    <cellStyle name="Millares 12 2 2 3 2 4 3" xfId="17799" xr:uid="{47928F92-9CF6-4F1F-A5E9-2A63E10A9B08}"/>
    <cellStyle name="Millares 12 2 2 3 2 4 3 2" xfId="39302" xr:uid="{0682842A-623C-4428-8EBA-F5593E198ED5}"/>
    <cellStyle name="Millares 12 2 2 3 2 4 4" xfId="24404" xr:uid="{1B645A85-1BC3-4783-AA82-5A7F78F2EDC0}"/>
    <cellStyle name="Millares 12 2 2 3 2 4 5" xfId="45907" xr:uid="{56DCD446-6050-405C-8E1D-524D1D7F4349}"/>
    <cellStyle name="Millares 12 2 2 3 2 5" xfId="3577" xr:uid="{510AF066-0182-410E-9FD2-4B1BCE65A852}"/>
    <cellStyle name="Millares 12 2 2 3 2 5 2" xfId="11843" xr:uid="{9DA5D05C-9A44-4B57-B306-6AA0D555EF3C}"/>
    <cellStyle name="Millares 12 2 2 3 2 5 2 2" xfId="33346" xr:uid="{A44DFD7C-F1CC-4A69-A919-849991D1F8EC}"/>
    <cellStyle name="Millares 12 2 2 3 2 5 3" xfId="18478" xr:uid="{F2825581-2A0B-4A47-80C0-D7094811D310}"/>
    <cellStyle name="Millares 12 2 2 3 2 5 3 2" xfId="39981" xr:uid="{46999B20-DD4D-4401-A1FF-2AE2DF1BF50C}"/>
    <cellStyle name="Millares 12 2 2 3 2 5 4" xfId="25083" xr:uid="{272E83D9-EDCA-422C-B28C-807E3A9D7413}"/>
    <cellStyle name="Millares 12 2 2 3 2 5 5" xfId="46586" xr:uid="{5A57465E-C5DF-4D2D-BAB8-D294204A9952}"/>
    <cellStyle name="Millares 12 2 2 3 2 6" xfId="5042" xr:uid="{B8150806-78BB-43B5-BDC5-E159062A25C9}"/>
    <cellStyle name="Millares 12 2 2 3 2 6 2" xfId="13308" xr:uid="{F68DE21A-EBF3-46CE-9297-A7B62F1B736E}"/>
    <cellStyle name="Millares 12 2 2 3 2 6 2 2" xfId="34811" xr:uid="{128380EA-E7D7-467F-A93C-37E776F67243}"/>
    <cellStyle name="Millares 12 2 2 3 2 6 3" xfId="19943" xr:uid="{24CB456F-463B-4DDC-ACCE-D499756EA77E}"/>
    <cellStyle name="Millares 12 2 2 3 2 6 3 2" xfId="41446" xr:uid="{2752D5AE-114C-454B-9674-A497868C08FC}"/>
    <cellStyle name="Millares 12 2 2 3 2 6 4" xfId="26548" xr:uid="{805F0757-26FA-4994-90F2-46CE6AE37730}"/>
    <cellStyle name="Millares 12 2 2 3 2 6 5" xfId="48051" xr:uid="{2EDF2805-F6E2-47CD-BC3D-83A85518D524}"/>
    <cellStyle name="Millares 12 2 2 3 2 7" xfId="5716" xr:uid="{2B71E6DF-352E-4829-9549-5D5CAFA455F4}"/>
    <cellStyle name="Millares 12 2 2 3 2 7 2" xfId="13982" xr:uid="{AD8B6910-A439-4F98-9E04-1AFC08BACC4D}"/>
    <cellStyle name="Millares 12 2 2 3 2 7 2 2" xfId="35485" xr:uid="{9D6F78C8-B99A-4968-A741-B7EDCB93F089}"/>
    <cellStyle name="Millares 12 2 2 3 2 7 3" xfId="20617" xr:uid="{D77DB500-9559-4F66-84C0-50DEEDDF6F77}"/>
    <cellStyle name="Millares 12 2 2 3 2 7 3 2" xfId="42120" xr:uid="{C0D5F6A9-89F6-4FCF-BD6B-7F01A18ED0C8}"/>
    <cellStyle name="Millares 12 2 2 3 2 7 4" xfId="27222" xr:uid="{288FD59D-EEF1-44E3-9382-0484D6887AB1}"/>
    <cellStyle name="Millares 12 2 2 3 2 7 5" xfId="48725" xr:uid="{A880A133-1C9D-4851-BF89-F096C0A0D19E}"/>
    <cellStyle name="Millares 12 2 2 3 2 8" xfId="7357" xr:uid="{2F0F14A2-EE4D-4798-A996-BE009983BF0E}"/>
    <cellStyle name="Millares 12 2 2 3 2 8 2" xfId="28860" xr:uid="{4774159B-8EE1-4107-9D52-4CFF0ACB6284}"/>
    <cellStyle name="Millares 12 2 2 3 2 9" xfId="9014" xr:uid="{1DA8BACE-43F6-420C-B85E-0A527BE004BD}"/>
    <cellStyle name="Millares 12 2 2 3 2 9 2" xfId="30517" xr:uid="{57AEEAF8-E762-4FF2-9751-2911CD346867}"/>
    <cellStyle name="Millares 12 2 2 3 3" xfId="1018" xr:uid="{82CFB771-CDBB-4904-B92F-D5676206C596}"/>
    <cellStyle name="Millares 12 2 2 3 3 2" xfId="3847" xr:uid="{2D0628A5-7B9D-4324-8E86-F9A0B0492E73}"/>
    <cellStyle name="Millares 12 2 2 3 3 2 2" xfId="12113" xr:uid="{B5256066-7936-419F-A225-AB70F8813749}"/>
    <cellStyle name="Millares 12 2 2 3 3 2 2 2" xfId="33616" xr:uid="{7EB684D9-D52C-460D-8007-96D805CED922}"/>
    <cellStyle name="Millares 12 2 2 3 3 2 3" xfId="18748" xr:uid="{4BAA4D45-92D4-47B3-87F3-9723D67EB8D5}"/>
    <cellStyle name="Millares 12 2 2 3 3 2 3 2" xfId="40251" xr:uid="{4CEEEC74-EB29-459B-88B9-AB93FE14FC19}"/>
    <cellStyle name="Millares 12 2 2 3 3 2 4" xfId="25353" xr:uid="{FFD1514D-0C6A-4027-9CAB-405DC0A27E97}"/>
    <cellStyle name="Millares 12 2 2 3 3 2 5" xfId="46856" xr:uid="{B9AB213F-1593-4465-ABF7-0534B6A8D3E3}"/>
    <cellStyle name="Millares 12 2 2 3 3 3" xfId="5986" xr:uid="{EB72A247-7E05-466E-ABEE-06A670DA4A72}"/>
    <cellStyle name="Millares 12 2 2 3 3 3 2" xfId="14252" xr:uid="{6C587E03-909D-4875-BC57-7B5099F5BC71}"/>
    <cellStyle name="Millares 12 2 2 3 3 3 2 2" xfId="35755" xr:uid="{061ADF4E-C0A9-43C5-A8D8-E8826DA1E30D}"/>
    <cellStyle name="Millares 12 2 2 3 3 3 3" xfId="20887" xr:uid="{CF27D6B1-EE49-4FB1-B085-5B37E87EACE1}"/>
    <cellStyle name="Millares 12 2 2 3 3 3 3 2" xfId="42390" xr:uid="{B50BE30E-24D4-485C-B6B0-B13E20137569}"/>
    <cellStyle name="Millares 12 2 2 3 3 3 4" xfId="27492" xr:uid="{49F89A3B-EE8F-46F7-8C4F-1E46963EB532}"/>
    <cellStyle name="Millares 12 2 2 3 3 3 5" xfId="48995" xr:uid="{09E3480D-0F4B-4C1D-A16C-2D1ABDB94DAD}"/>
    <cellStyle name="Millares 12 2 2 3 3 4" xfId="7627" xr:uid="{98D6C177-11DA-4084-A87B-22FFAEC95C4A}"/>
    <cellStyle name="Millares 12 2 2 3 3 4 2" xfId="29130" xr:uid="{9A61DC84-4F02-4673-AB07-AE1274A43E8E}"/>
    <cellStyle name="Millares 12 2 2 3 3 5" xfId="9284" xr:uid="{7CDBE717-7E16-4E22-ACAB-6760BF24315C}"/>
    <cellStyle name="Millares 12 2 2 3 3 5 2" xfId="30787" xr:uid="{8470292E-F397-453A-84FC-385E89C862A0}"/>
    <cellStyle name="Millares 12 2 2 3 3 6" xfId="15919" xr:uid="{BE789102-273A-4EE7-9663-BE3F84C12C1F}"/>
    <cellStyle name="Millares 12 2 2 3 3 6 2" xfId="37422" xr:uid="{D1686F94-DF6C-4812-9F12-CA841B7DFADA}"/>
    <cellStyle name="Millares 12 2 2 3 3 7" xfId="22524" xr:uid="{57C4ABF4-0659-4D44-BCED-40BD130C9EEB}"/>
    <cellStyle name="Millares 12 2 2 3 3 8" xfId="44027" xr:uid="{3DA88141-5B0F-4D02-945B-B8323DC6A1E9}"/>
    <cellStyle name="Millares 12 2 2 3 4" xfId="1414" xr:uid="{D8A31014-FC0B-44F6-BCF3-469E184C08F7}"/>
    <cellStyle name="Millares 12 2 2 3 4 2" xfId="4243" xr:uid="{D571794B-AD2A-4CBE-B769-A46DD182D821}"/>
    <cellStyle name="Millares 12 2 2 3 4 2 2" xfId="12509" xr:uid="{ECA7FA13-9770-4CDE-A801-602C58A7EA13}"/>
    <cellStyle name="Millares 12 2 2 3 4 2 2 2" xfId="34012" xr:uid="{8B074429-72A8-47B8-AABA-35B885DE5ADF}"/>
    <cellStyle name="Millares 12 2 2 3 4 2 3" xfId="19144" xr:uid="{1F0FE832-7CA2-4C44-8EFA-4668D349C3C7}"/>
    <cellStyle name="Millares 12 2 2 3 4 2 3 2" xfId="40647" xr:uid="{481EFD8C-9496-43F2-8DFC-44F2479B0D2D}"/>
    <cellStyle name="Millares 12 2 2 3 4 2 4" xfId="25749" xr:uid="{6CD47743-8618-4BD0-A56D-705AB15A7185}"/>
    <cellStyle name="Millares 12 2 2 3 4 2 5" xfId="47252" xr:uid="{44923A7F-979E-48DA-9F35-829068DDD6B7}"/>
    <cellStyle name="Millares 12 2 2 3 4 3" xfId="6382" xr:uid="{AA396FA6-4F06-40E2-BCB8-62748C51C470}"/>
    <cellStyle name="Millares 12 2 2 3 4 3 2" xfId="14648" xr:uid="{D571E38F-002C-4857-94C7-D5562E243D80}"/>
    <cellStyle name="Millares 12 2 2 3 4 3 2 2" xfId="36151" xr:uid="{BA9BA949-32CD-47AC-BA2D-159E93BADB4F}"/>
    <cellStyle name="Millares 12 2 2 3 4 3 3" xfId="21283" xr:uid="{99D068D8-B5E6-4888-88C2-815192AE8F6B}"/>
    <cellStyle name="Millares 12 2 2 3 4 3 3 2" xfId="42786" xr:uid="{C8E36A6A-DED1-4399-B13D-CCE6A946C0CA}"/>
    <cellStyle name="Millares 12 2 2 3 4 3 4" xfId="27888" xr:uid="{DF19D07E-8F53-4576-B7AF-385D5A541623}"/>
    <cellStyle name="Millares 12 2 2 3 4 3 5" xfId="49391" xr:uid="{27558FEF-B69B-4301-BB23-B502E209B058}"/>
    <cellStyle name="Millares 12 2 2 3 4 4" xfId="8023" xr:uid="{2CCDEF08-34DC-4B00-975A-1D8027757BB1}"/>
    <cellStyle name="Millares 12 2 2 3 4 4 2" xfId="29526" xr:uid="{6FFF568B-C6B7-44DC-A083-D2E9CEF0676C}"/>
    <cellStyle name="Millares 12 2 2 3 4 5" xfId="9680" xr:uid="{313C96BE-04A2-43C7-8552-1A58CA980CB3}"/>
    <cellStyle name="Millares 12 2 2 3 4 5 2" xfId="31183" xr:uid="{5725961E-E126-4626-B24C-D6274D9FF8D8}"/>
    <cellStyle name="Millares 12 2 2 3 4 6" xfId="16315" xr:uid="{CA4DF6EB-F388-4418-8331-50A4271D8333}"/>
    <cellStyle name="Millares 12 2 2 3 4 6 2" xfId="37818" xr:uid="{23EAD78B-D809-4898-94C5-5E31AC6044AF}"/>
    <cellStyle name="Millares 12 2 2 3 4 7" xfId="22920" xr:uid="{17225E8D-A21A-4189-B0EE-1D45A727FAAE}"/>
    <cellStyle name="Millares 12 2 2 3 4 8" xfId="44423" xr:uid="{D779397B-EEC6-4863-891B-4F7399DA1BD5}"/>
    <cellStyle name="Millares 12 2 2 3 5" xfId="2101" xr:uid="{E2A1AB13-C0EB-4CF2-99FD-15EDC5B58298}"/>
    <cellStyle name="Millares 12 2 2 3 5 2" xfId="10367" xr:uid="{53A3A279-978C-4653-A4E7-3FAAB8FE9012}"/>
    <cellStyle name="Millares 12 2 2 3 5 2 2" xfId="31870" xr:uid="{43990517-B18D-442D-ADC6-7752C80A063B}"/>
    <cellStyle name="Millares 12 2 2 3 5 3" xfId="17002" xr:uid="{C07508D7-08E8-4358-A9E3-307F246FFAD0}"/>
    <cellStyle name="Millares 12 2 2 3 5 3 2" xfId="38505" xr:uid="{50A04708-301E-46F2-BFC6-8BC7128D82C7}"/>
    <cellStyle name="Millares 12 2 2 3 5 4" xfId="23607" xr:uid="{2B6CEBFA-97BA-4B9F-9DA0-3BF49D72828F}"/>
    <cellStyle name="Millares 12 2 2 3 5 5" xfId="45110" xr:uid="{DEC23410-692A-4BD6-94D1-6BAA26894B5C}"/>
    <cellStyle name="Millares 12 2 2 3 6" xfId="2649" xr:uid="{F72C158F-F2B8-4C19-8FCD-8A76B0BAFD88}"/>
    <cellStyle name="Millares 12 2 2 3 6 2" xfId="10915" xr:uid="{A842D5D0-BA6D-4641-85C6-B51DF986DC99}"/>
    <cellStyle name="Millares 12 2 2 3 6 2 2" xfId="32418" xr:uid="{5BF468AB-5F3E-4BAC-AE96-B992CFD17BD3}"/>
    <cellStyle name="Millares 12 2 2 3 6 3" xfId="17550" xr:uid="{D0CC0873-9ED4-4AC5-B297-00A63774BD9A}"/>
    <cellStyle name="Millares 12 2 2 3 6 3 2" xfId="39053" xr:uid="{8194DA40-F5F1-43C9-AEC8-AF0021D1CE82}"/>
    <cellStyle name="Millares 12 2 2 3 6 4" xfId="24155" xr:uid="{4589B75E-24EE-49B4-A3D6-B2AD268BE494}"/>
    <cellStyle name="Millares 12 2 2 3 6 5" xfId="45658" xr:uid="{603F3D67-D1CE-46A6-A839-62BFE91F286B}"/>
    <cellStyle name="Millares 12 2 2 3 7" xfId="3297" xr:uid="{804A9C82-D5F5-4839-B448-4B83150666C8}"/>
    <cellStyle name="Millares 12 2 2 3 7 2" xfId="11563" xr:uid="{352DBF7A-C6F3-403B-B97D-C660625EC969}"/>
    <cellStyle name="Millares 12 2 2 3 7 2 2" xfId="33066" xr:uid="{5D0A1126-F523-4F7D-8817-AFD477C26A10}"/>
    <cellStyle name="Millares 12 2 2 3 7 3" xfId="18198" xr:uid="{0CB559E8-AFC6-493A-89DC-E6E32B441F26}"/>
    <cellStyle name="Millares 12 2 2 3 7 3 2" xfId="39701" xr:uid="{F7C22936-1918-470C-B8D2-696EAC77E2CA}"/>
    <cellStyle name="Millares 12 2 2 3 7 4" xfId="24803" xr:uid="{78A7902F-E812-447E-9F91-E69964DBA5D2}"/>
    <cellStyle name="Millares 12 2 2 3 7 5" xfId="46306" xr:uid="{CD428541-CFE4-4D5D-AE00-BD515A94D26E}"/>
    <cellStyle name="Millares 12 2 2 3 8" xfId="4793" xr:uid="{20377E4A-E913-4691-BCE7-685C70C5D191}"/>
    <cellStyle name="Millares 12 2 2 3 8 2" xfId="13059" xr:uid="{8693EB90-474D-49D5-B0C9-38DB5442634B}"/>
    <cellStyle name="Millares 12 2 2 3 8 2 2" xfId="34562" xr:uid="{0CA9D345-9846-4A4C-BFE0-D1737C92118B}"/>
    <cellStyle name="Millares 12 2 2 3 8 3" xfId="19694" xr:uid="{64CEAC06-6782-41A6-B6CB-68F08AD68DFE}"/>
    <cellStyle name="Millares 12 2 2 3 8 3 2" xfId="41197" xr:uid="{436C5EE0-B7E4-4830-B9A9-070920D1B751}"/>
    <cellStyle name="Millares 12 2 2 3 8 4" xfId="26299" xr:uid="{10925FC4-D53D-4EF9-AD23-9AA883431557}"/>
    <cellStyle name="Millares 12 2 2 3 8 5" xfId="47802" xr:uid="{C3109B15-F16B-42DA-9544-D564E3707E55}"/>
    <cellStyle name="Millares 12 2 2 3 9" xfId="5436" xr:uid="{AED6FF33-039B-43F3-B8BF-3B2423565D74}"/>
    <cellStyle name="Millares 12 2 2 3 9 2" xfId="13702" xr:uid="{94C373F7-43A0-471E-A905-A49B185B7A7D}"/>
    <cellStyle name="Millares 12 2 2 3 9 2 2" xfId="35205" xr:uid="{21A35DE0-C0CF-48F4-93E2-33CCF8C18F30}"/>
    <cellStyle name="Millares 12 2 2 3 9 3" xfId="20337" xr:uid="{95874C14-9029-4F22-A8CD-0212D6DE329A}"/>
    <cellStyle name="Millares 12 2 2 3 9 3 2" xfId="41840" xr:uid="{831DF97F-A2C4-4B87-A1EF-FAECA77B9A9C}"/>
    <cellStyle name="Millares 12 2 2 3 9 4" xfId="26942" xr:uid="{765B8C88-5AA9-42F2-B548-93CD0F4E5C0A}"/>
    <cellStyle name="Millares 12 2 2 3 9 5" xfId="48445" xr:uid="{88AFFBE8-FBEA-40E6-8486-617A884CE526}"/>
    <cellStyle name="Millares 12 2 2 4" xfId="339" xr:uid="{4979400B-02AD-4744-B98A-D5A892F59580}"/>
    <cellStyle name="Millares 12 2 2 4 10" xfId="15242" xr:uid="{A761C336-A7C7-43FA-990B-6733BFEEE889}"/>
    <cellStyle name="Millares 12 2 2 4 10 2" xfId="36745" xr:uid="{3080F5BF-6439-4D49-AAEA-38E7BC7A9FDA}"/>
    <cellStyle name="Millares 12 2 2 4 11" xfId="21847" xr:uid="{36D1A752-66D0-4DE2-8F94-E98CB4EF45F9}"/>
    <cellStyle name="Millares 12 2 2 4 12" xfId="43350" xr:uid="{3D3C23EE-EA8B-40A1-A80B-03876C7BA83F}"/>
    <cellStyle name="Millares 12 2 2 4 2" xfId="1287" xr:uid="{E35BFD04-C603-45F9-BDAC-A354EF0B2D1B}"/>
    <cellStyle name="Millares 12 2 2 4 2 2" xfId="4116" xr:uid="{D872B7D7-07C8-4A2F-BBE5-D91FE126365A}"/>
    <cellStyle name="Millares 12 2 2 4 2 2 2" xfId="12382" xr:uid="{6749FBC8-4B1A-4599-B6E7-6072427E1FAA}"/>
    <cellStyle name="Millares 12 2 2 4 2 2 2 2" xfId="33885" xr:uid="{6421655F-06BF-4216-B7BA-A8EABEEE9032}"/>
    <cellStyle name="Millares 12 2 2 4 2 2 3" xfId="19017" xr:uid="{A8FC2B1E-309F-4A20-B2E7-95BDB8FD18AE}"/>
    <cellStyle name="Millares 12 2 2 4 2 2 3 2" xfId="40520" xr:uid="{6D2D0F8B-F67B-447E-A52C-CAF20D3E922C}"/>
    <cellStyle name="Millares 12 2 2 4 2 2 4" xfId="25622" xr:uid="{AEDA21AE-FAA5-4834-A0CC-0BA45148721A}"/>
    <cellStyle name="Millares 12 2 2 4 2 2 5" xfId="47125" xr:uid="{2BE98577-61E8-4FC8-A03E-94CB9A8DBB45}"/>
    <cellStyle name="Millares 12 2 2 4 2 3" xfId="6255" xr:uid="{A9D44328-69DB-43A7-AE19-F94B95A5E91F}"/>
    <cellStyle name="Millares 12 2 2 4 2 3 2" xfId="14521" xr:uid="{BD34CC63-5EB1-4AC2-8745-2B99D380DF60}"/>
    <cellStyle name="Millares 12 2 2 4 2 3 2 2" xfId="36024" xr:uid="{79C55AB0-4CA2-40A9-901B-6D7D8DCF2A2F}"/>
    <cellStyle name="Millares 12 2 2 4 2 3 3" xfId="21156" xr:uid="{6964E691-D246-4AC6-AF91-0AFA416081A0}"/>
    <cellStyle name="Millares 12 2 2 4 2 3 3 2" xfId="42659" xr:uid="{4E4C2F51-228E-487A-BA7A-C6A39B7E6D82}"/>
    <cellStyle name="Millares 12 2 2 4 2 3 4" xfId="27761" xr:uid="{8055001E-06DA-4E61-ABFD-F97643416446}"/>
    <cellStyle name="Millares 12 2 2 4 2 3 5" xfId="49264" xr:uid="{BE3D28B0-C290-4508-A160-1B57A48D5B78}"/>
    <cellStyle name="Millares 12 2 2 4 2 4" xfId="7896" xr:uid="{3D99E363-E826-4622-8D85-D0BA0810394A}"/>
    <cellStyle name="Millares 12 2 2 4 2 4 2" xfId="29399" xr:uid="{5975E2BC-97BF-4CFE-B8FB-E50396978AED}"/>
    <cellStyle name="Millares 12 2 2 4 2 5" xfId="9553" xr:uid="{61F7FABA-D4DD-46E2-9513-CB308986EDE9}"/>
    <cellStyle name="Millares 12 2 2 4 2 5 2" xfId="31056" xr:uid="{A1828CA5-EE78-4882-87CD-2191BD02FBD1}"/>
    <cellStyle name="Millares 12 2 2 4 2 6" xfId="16188" xr:uid="{5252313D-1C17-4C1A-8937-FCA59F82B7DD}"/>
    <cellStyle name="Millares 12 2 2 4 2 6 2" xfId="37691" xr:uid="{A3B4AC06-A1CB-44C8-9BC0-190F088590E9}"/>
    <cellStyle name="Millares 12 2 2 4 2 7" xfId="22793" xr:uid="{799E2060-C53C-4544-9D22-2B46B5FA4068}"/>
    <cellStyle name="Millares 12 2 2 4 2 8" xfId="44296" xr:uid="{240BC2EA-EB88-4127-8772-C47B16DD62D6}"/>
    <cellStyle name="Millares 12 2 2 4 3" xfId="1974" xr:uid="{784A7D44-1697-4657-A4A0-85D095A1A4A4}"/>
    <cellStyle name="Millares 12 2 2 4 3 2" xfId="10240" xr:uid="{B02729FA-FC0A-411A-ACA1-E123CF9BA1DF}"/>
    <cellStyle name="Millares 12 2 2 4 3 2 2" xfId="31743" xr:uid="{5B9811FB-B86E-43A3-9850-50D00F5C8265}"/>
    <cellStyle name="Millares 12 2 2 4 3 3" xfId="16875" xr:uid="{7EFC66DA-E9F4-42E8-A75B-7E43710E5162}"/>
    <cellStyle name="Millares 12 2 2 4 3 3 2" xfId="38378" xr:uid="{D65D634E-A248-4E07-98BB-997366A4D912}"/>
    <cellStyle name="Millares 12 2 2 4 3 4" xfId="23480" xr:uid="{038F6787-C1BA-4388-A91D-951D69552B56}"/>
    <cellStyle name="Millares 12 2 2 4 3 5" xfId="44983" xr:uid="{18F9E3F7-0D0B-43EB-AC5A-EA28418890AF}"/>
    <cellStyle name="Millares 12 2 2 4 4" xfId="2773" xr:uid="{76D0FCC8-ADE1-4694-8A5C-239C9498A15C}"/>
    <cellStyle name="Millares 12 2 2 4 4 2" xfId="11039" xr:uid="{C2CB0499-0DB6-4BD8-B9F7-8906797A2789}"/>
    <cellStyle name="Millares 12 2 2 4 4 2 2" xfId="32542" xr:uid="{03318578-6021-4DAE-A550-6A7C76E532A4}"/>
    <cellStyle name="Millares 12 2 2 4 4 3" xfId="17674" xr:uid="{07F521E2-7BB6-4330-9687-463DBE9A3265}"/>
    <cellStyle name="Millares 12 2 2 4 4 3 2" xfId="39177" xr:uid="{226D9135-60C0-40F0-BA18-029B8F649F19}"/>
    <cellStyle name="Millares 12 2 2 4 4 4" xfId="24279" xr:uid="{54F528A5-1747-4FD5-A437-A9891105CE1D}"/>
    <cellStyle name="Millares 12 2 2 4 4 5" xfId="45782" xr:uid="{21CA29CF-8E1D-447B-AA6D-0CA540A37F27}"/>
    <cellStyle name="Millares 12 2 2 4 5" xfId="3170" xr:uid="{5F811D72-EDDF-407B-B816-D6366BD44FE9}"/>
    <cellStyle name="Millares 12 2 2 4 5 2" xfId="11436" xr:uid="{FB1CD6D0-782A-44E0-835D-18CDBFFB6AAB}"/>
    <cellStyle name="Millares 12 2 2 4 5 2 2" xfId="32939" xr:uid="{92E4F9E1-6490-49A8-800D-231998EA913F}"/>
    <cellStyle name="Millares 12 2 2 4 5 3" xfId="18071" xr:uid="{EBE08678-7A5B-402E-968D-B574E2EE4AD8}"/>
    <cellStyle name="Millares 12 2 2 4 5 3 2" xfId="39574" xr:uid="{28D9A307-37A7-47CD-A911-9BCA63BEC971}"/>
    <cellStyle name="Millares 12 2 2 4 5 4" xfId="24676" xr:uid="{D2EDA098-D12A-495B-A84D-DBCDF25DA79E}"/>
    <cellStyle name="Millares 12 2 2 4 5 5" xfId="46179" xr:uid="{5DF807EC-DE77-406E-A506-A507F9102C9E}"/>
    <cellStyle name="Millares 12 2 2 4 6" xfId="4917" xr:uid="{07E3CE25-1CDB-41CA-AB44-094B52462DDF}"/>
    <cellStyle name="Millares 12 2 2 4 6 2" xfId="13183" xr:uid="{634DDEF5-F97D-416D-A9C4-C9F18EB1AC41}"/>
    <cellStyle name="Millares 12 2 2 4 6 2 2" xfId="34686" xr:uid="{2052A398-049C-4AC2-945D-82B1740642F3}"/>
    <cellStyle name="Millares 12 2 2 4 6 3" xfId="19818" xr:uid="{D02F8852-13F3-474E-BF03-4E2127844AF5}"/>
    <cellStyle name="Millares 12 2 2 4 6 3 2" xfId="41321" xr:uid="{D87E98B1-0BC4-42D9-801C-36AF0DFEE2EF}"/>
    <cellStyle name="Millares 12 2 2 4 6 4" xfId="26423" xr:uid="{DD426826-D400-4577-8859-1BC9572ACBE3}"/>
    <cellStyle name="Millares 12 2 2 4 6 5" xfId="47926" xr:uid="{6776EBBC-2019-4ACA-AE0A-27C108FFBE8C}"/>
    <cellStyle name="Millares 12 2 2 4 7" xfId="5309" xr:uid="{12692A1F-3BD5-4182-BB70-2EE27EFED5F4}"/>
    <cellStyle name="Millares 12 2 2 4 7 2" xfId="13575" xr:uid="{EDDADFC0-35EC-4CAA-A6AD-EC6CA65DA451}"/>
    <cellStyle name="Millares 12 2 2 4 7 2 2" xfId="35078" xr:uid="{6397359E-A0A7-49A5-B21A-66024DC161DB}"/>
    <cellStyle name="Millares 12 2 2 4 7 3" xfId="20210" xr:uid="{8D8AAAA5-00EF-4951-8E5D-9C46890507E3}"/>
    <cellStyle name="Millares 12 2 2 4 7 3 2" xfId="41713" xr:uid="{30A94139-96E9-480D-A390-752C77F6E5D4}"/>
    <cellStyle name="Millares 12 2 2 4 7 4" xfId="26815" xr:uid="{3D2C0AD9-CA06-45F3-A70A-39FED0DC47C0}"/>
    <cellStyle name="Millares 12 2 2 4 7 5" xfId="48318" xr:uid="{C3D6424C-CED8-4D13-930D-A513F6746C0E}"/>
    <cellStyle name="Millares 12 2 2 4 8" xfId="6950" xr:uid="{EC31D4C7-37C9-4318-888C-E7D3AA3F5290}"/>
    <cellStyle name="Millares 12 2 2 4 8 2" xfId="28453" xr:uid="{B9878257-58ED-4A04-9185-96F5552BB675}"/>
    <cellStyle name="Millares 12 2 2 4 9" xfId="8606" xr:uid="{3805B0FB-59D4-4CF4-ACE7-A948058D6044}"/>
    <cellStyle name="Millares 12 2 2 4 9 2" xfId="30109" xr:uid="{64A0FF08-AA6D-4112-B661-1A497B77F8DC}"/>
    <cellStyle name="Millares 12 2 2 5" xfId="623" xr:uid="{7A013199-4F7F-40BC-B2DC-DCE80604F5B9}"/>
    <cellStyle name="Millares 12 2 2 5 10" xfId="43632" xr:uid="{2D5EF812-795F-4A2B-B7C2-07DFA0C72192}"/>
    <cellStyle name="Millares 12 2 2 5 2" xfId="1569" xr:uid="{2B927650-64DA-45DD-BCE4-087DADB78446}"/>
    <cellStyle name="Millares 12 2 2 5 2 2" xfId="4398" xr:uid="{BF4639D7-4FA7-452B-8532-D9CFDA36A6E8}"/>
    <cellStyle name="Millares 12 2 2 5 2 2 2" xfId="12664" xr:uid="{0C74BCD1-5D9B-4A61-ACD8-246C417A7197}"/>
    <cellStyle name="Millares 12 2 2 5 2 2 2 2" xfId="34167" xr:uid="{BF52DD04-D402-413D-98EC-D5BDA9CC3C6A}"/>
    <cellStyle name="Millares 12 2 2 5 2 2 3" xfId="19299" xr:uid="{9DD9C975-85D9-4978-A20B-420E8B386AB0}"/>
    <cellStyle name="Millares 12 2 2 5 2 2 3 2" xfId="40802" xr:uid="{E6BD3F9B-A47E-417E-A238-624EA3F2BA8E}"/>
    <cellStyle name="Millares 12 2 2 5 2 2 4" xfId="25904" xr:uid="{08C1AEFC-4027-4306-9E89-1A59B8793D57}"/>
    <cellStyle name="Millares 12 2 2 5 2 2 5" xfId="47407" xr:uid="{E2C2340A-8B49-4109-8856-E56CA2CC9BF6}"/>
    <cellStyle name="Millares 12 2 2 5 2 3" xfId="6537" xr:uid="{3B1A4ADC-DD31-4B6A-8420-B4AEBC28583B}"/>
    <cellStyle name="Millares 12 2 2 5 2 3 2" xfId="14803" xr:uid="{3A3324AD-902F-46C4-9939-A92322AAB49C}"/>
    <cellStyle name="Millares 12 2 2 5 2 3 2 2" xfId="36306" xr:uid="{D9537A4D-1A3A-4362-A174-2A4868B01B39}"/>
    <cellStyle name="Millares 12 2 2 5 2 3 3" xfId="21438" xr:uid="{82E81C1D-CFF9-46F3-8EEB-86D62625C3EE}"/>
    <cellStyle name="Millares 12 2 2 5 2 3 3 2" xfId="42941" xr:uid="{82934C43-1C8F-458B-93D0-ABD73E2A7D6B}"/>
    <cellStyle name="Millares 12 2 2 5 2 3 4" xfId="28043" xr:uid="{B4CD11BC-4512-4CF0-9B28-EECC622F14EA}"/>
    <cellStyle name="Millares 12 2 2 5 2 3 5" xfId="49546" xr:uid="{B25197CA-3215-49DA-B6D6-1F9E2A590D99}"/>
    <cellStyle name="Millares 12 2 2 5 2 4" xfId="8178" xr:uid="{7E3C2672-42A0-49B2-AC60-2BC316DF28DE}"/>
    <cellStyle name="Millares 12 2 2 5 2 4 2" xfId="29681" xr:uid="{DAE2AD5E-BA8E-4F00-9A81-F7BB746F39B0}"/>
    <cellStyle name="Millares 12 2 2 5 2 5" xfId="9835" xr:uid="{BA0B0D95-0055-4DE8-BD3F-6F345D119680}"/>
    <cellStyle name="Millares 12 2 2 5 2 5 2" xfId="31338" xr:uid="{6874C953-A87F-4357-B1FA-4E10BC8E66E3}"/>
    <cellStyle name="Millares 12 2 2 5 2 6" xfId="16470" xr:uid="{F7E35C96-18D1-4011-8DD9-70BD9DF9199B}"/>
    <cellStyle name="Millares 12 2 2 5 2 6 2" xfId="37973" xr:uid="{E8725371-403D-4588-AF5F-2BFED0D9B2BB}"/>
    <cellStyle name="Millares 12 2 2 5 2 7" xfId="23075" xr:uid="{91E5553B-BC77-40DF-A1EE-6A6644972344}"/>
    <cellStyle name="Millares 12 2 2 5 2 8" xfId="44578" xr:uid="{7E612A8C-64A3-4076-AFB5-9DF80CF6A497}"/>
    <cellStyle name="Millares 12 2 2 5 3" xfId="2256" xr:uid="{546027D6-A532-46EE-84FD-D773FFF3E4F8}"/>
    <cellStyle name="Millares 12 2 2 5 3 2" xfId="10522" xr:uid="{A7CDF875-7032-418F-BA93-6BAD0B3589AB}"/>
    <cellStyle name="Millares 12 2 2 5 3 2 2" xfId="32025" xr:uid="{21C09127-6199-493B-B002-F299C713C486}"/>
    <cellStyle name="Millares 12 2 2 5 3 3" xfId="17157" xr:uid="{1ADB57EF-4796-43D1-BA32-6FAE3BB7375D}"/>
    <cellStyle name="Millares 12 2 2 5 3 3 2" xfId="38660" xr:uid="{51570A41-8F9E-426A-A29B-AFE01E4A59AE}"/>
    <cellStyle name="Millares 12 2 2 5 3 4" xfId="23762" xr:uid="{41D3E2E3-4671-4694-B78F-DB05D1EF2E0D}"/>
    <cellStyle name="Millares 12 2 2 5 3 5" xfId="45265" xr:uid="{BB14B3D0-2743-4A32-9683-CFD0A0C6D9A7}"/>
    <cellStyle name="Millares 12 2 2 5 4" xfId="3452" xr:uid="{86E0BCD0-E3AB-4589-B7A7-307E13BACC27}"/>
    <cellStyle name="Millares 12 2 2 5 4 2" xfId="11718" xr:uid="{8B942C25-F176-44D3-BF7C-93D7D62DE89E}"/>
    <cellStyle name="Millares 12 2 2 5 4 2 2" xfId="33221" xr:uid="{0C696828-3897-4D14-9F80-F3FCE6DF3D49}"/>
    <cellStyle name="Millares 12 2 2 5 4 3" xfId="18353" xr:uid="{533AAFBC-4395-4CCF-B108-32325B7E1392}"/>
    <cellStyle name="Millares 12 2 2 5 4 3 2" xfId="39856" xr:uid="{90190E8D-5763-4E4F-9D58-71C55FAE8B9A}"/>
    <cellStyle name="Millares 12 2 2 5 4 4" xfId="24958" xr:uid="{5B975FE0-3923-4DB6-BAEC-F690D19E08CB}"/>
    <cellStyle name="Millares 12 2 2 5 4 5" xfId="46461" xr:uid="{793A14FE-30B1-4589-BEB0-9018EE0B0E6D}"/>
    <cellStyle name="Millares 12 2 2 5 5" xfId="5591" xr:uid="{8E316FD9-E139-4538-A31E-A5F19A66A95E}"/>
    <cellStyle name="Millares 12 2 2 5 5 2" xfId="13857" xr:uid="{5C48C192-7CB2-44E2-B8D3-00C09DF4AB7C}"/>
    <cellStyle name="Millares 12 2 2 5 5 2 2" xfId="35360" xr:uid="{34C4679F-E865-434C-8073-2A30B297FD0C}"/>
    <cellStyle name="Millares 12 2 2 5 5 3" xfId="20492" xr:uid="{9D9BFCE1-6815-46EC-9618-99ED5CA0FEC2}"/>
    <cellStyle name="Millares 12 2 2 5 5 3 2" xfId="41995" xr:uid="{E333EBD7-3127-44D5-A175-D4CDBC2038FF}"/>
    <cellStyle name="Millares 12 2 2 5 5 4" xfId="27097" xr:uid="{BF8861E0-84C6-4FDC-916D-2AC9C5550958}"/>
    <cellStyle name="Millares 12 2 2 5 5 5" xfId="48600" xr:uid="{64195769-A9DD-4FB0-A874-7F88D5A17AB2}"/>
    <cellStyle name="Millares 12 2 2 5 6" xfId="7232" xr:uid="{BA39F5F6-73DB-4EDC-A1BF-7C46FB63434A}"/>
    <cellStyle name="Millares 12 2 2 5 6 2" xfId="28735" xr:uid="{16007E9D-BC9A-43EE-B336-0212841FA82F}"/>
    <cellStyle name="Millares 12 2 2 5 7" xfId="8889" xr:uid="{4A75699B-5106-40ED-9910-3E5BFA1BE601}"/>
    <cellStyle name="Millares 12 2 2 5 7 2" xfId="30392" xr:uid="{A2C5DB4B-2E2E-4A33-8BC8-E423582F52E3}"/>
    <cellStyle name="Millares 12 2 2 5 8" xfId="15524" xr:uid="{63A6D9FB-AB43-41D5-ADB4-4F9577659C05}"/>
    <cellStyle name="Millares 12 2 2 5 8 2" xfId="37027" xr:uid="{8137C311-633D-429F-9B30-178F1ED291BD}"/>
    <cellStyle name="Millares 12 2 2 5 9" xfId="22129" xr:uid="{F51ACC19-D4AD-4D1A-8DF4-52FC62CEC7C0}"/>
    <cellStyle name="Millares 12 2 2 6" xfId="891" xr:uid="{04906752-C31A-472B-91ED-B73CBBCA6A9E}"/>
    <cellStyle name="Millares 12 2 2 6 2" xfId="3720" xr:uid="{A150031C-9F03-41F1-BBA8-0CD1957297BC}"/>
    <cellStyle name="Millares 12 2 2 6 2 2" xfId="11986" xr:uid="{0419FAE8-E1CE-4EBD-9DB1-7659A0AE7A41}"/>
    <cellStyle name="Millares 12 2 2 6 2 2 2" xfId="33489" xr:uid="{727BC6B2-5F48-4E76-9470-BE93054231CE}"/>
    <cellStyle name="Millares 12 2 2 6 2 3" xfId="18621" xr:uid="{8B09EBBC-4AEC-4085-9032-B28E44DF94FB}"/>
    <cellStyle name="Millares 12 2 2 6 2 3 2" xfId="40124" xr:uid="{7D4F2B47-CA40-4E08-86F5-9FB20BE62192}"/>
    <cellStyle name="Millares 12 2 2 6 2 4" xfId="25226" xr:uid="{D672D4EC-8BE9-4757-917A-095B7D3C66D6}"/>
    <cellStyle name="Millares 12 2 2 6 2 5" xfId="46729" xr:uid="{9C2A7DD2-819E-4A44-AA6C-9D7A4BEE82C5}"/>
    <cellStyle name="Millares 12 2 2 6 3" xfId="5859" xr:uid="{A12FE02F-827E-4FE0-AEF7-AED2E9674D94}"/>
    <cellStyle name="Millares 12 2 2 6 3 2" xfId="14125" xr:uid="{FCD942BD-BCC8-45B7-A388-A9B3752153C2}"/>
    <cellStyle name="Millares 12 2 2 6 3 2 2" xfId="35628" xr:uid="{1227A221-F75C-4FBF-9398-6906D476BC12}"/>
    <cellStyle name="Millares 12 2 2 6 3 3" xfId="20760" xr:uid="{ECD484E0-1638-47C2-8FBC-5F6053F451C7}"/>
    <cellStyle name="Millares 12 2 2 6 3 3 2" xfId="42263" xr:uid="{A780F472-A6F3-498B-B547-E893104F5D0F}"/>
    <cellStyle name="Millares 12 2 2 6 3 4" xfId="27365" xr:uid="{464BAEA2-4FF8-482F-82B6-661A82A9327B}"/>
    <cellStyle name="Millares 12 2 2 6 3 5" xfId="48868" xr:uid="{477BEE93-7180-454B-B6E2-CA533C5B719C}"/>
    <cellStyle name="Millares 12 2 2 6 4" xfId="7500" xr:uid="{7DC5B99C-9E67-4D73-BBBB-08CE061A7EC9}"/>
    <cellStyle name="Millares 12 2 2 6 4 2" xfId="29003" xr:uid="{785B6B14-78A5-441F-9E67-4AF37F435A0A}"/>
    <cellStyle name="Millares 12 2 2 6 5" xfId="9157" xr:uid="{24D0DC5A-4F43-4A60-954D-5CD0C87F1F35}"/>
    <cellStyle name="Millares 12 2 2 6 5 2" xfId="30660" xr:uid="{FAADDDE6-3A57-47AD-8872-B8A61860BA66}"/>
    <cellStyle name="Millares 12 2 2 6 6" xfId="15792" xr:uid="{FEE5E060-11A1-4509-8A3D-48B5E3C0AE9E}"/>
    <cellStyle name="Millares 12 2 2 6 6 2" xfId="37295" xr:uid="{08BF59FE-EDB3-4579-AA35-C68E37D577C5}"/>
    <cellStyle name="Millares 12 2 2 6 7" xfId="22397" xr:uid="{FC94A59E-0C14-4E2A-B9A1-4E45A42051F2}"/>
    <cellStyle name="Millares 12 2 2 6 8" xfId="43900" xr:uid="{92FB9A4C-A29F-4FD2-97F5-EA273616192B}"/>
    <cellStyle name="Millares 12 2 2 7" xfId="1152" xr:uid="{3E719667-3DD6-4B72-94F4-281DC02AFDBD}"/>
    <cellStyle name="Millares 12 2 2 7 2" xfId="3981" xr:uid="{214C92D9-7D6F-4656-81BA-4DACA29A56B9}"/>
    <cellStyle name="Millares 12 2 2 7 2 2" xfId="12247" xr:uid="{E38DB296-1114-428E-B08D-E290ACF1784E}"/>
    <cellStyle name="Millares 12 2 2 7 2 2 2" xfId="33750" xr:uid="{A9C47D7F-F850-4B64-B440-64635A3AA730}"/>
    <cellStyle name="Millares 12 2 2 7 2 3" xfId="18882" xr:uid="{7C6CF183-DC3F-4885-96C1-7A94EF3615CE}"/>
    <cellStyle name="Millares 12 2 2 7 2 3 2" xfId="40385" xr:uid="{EEE8F943-CCDF-42CA-BA23-721551196357}"/>
    <cellStyle name="Millares 12 2 2 7 2 4" xfId="25487" xr:uid="{D8ACA8FF-8932-4A09-8159-9F21337AF61A}"/>
    <cellStyle name="Millares 12 2 2 7 2 5" xfId="46990" xr:uid="{0137F63C-27C0-43AE-924A-C58A5D87A58B}"/>
    <cellStyle name="Millares 12 2 2 7 3" xfId="6120" xr:uid="{DC287BB4-C1C3-4AAE-A5E0-14B5BE38B9D7}"/>
    <cellStyle name="Millares 12 2 2 7 3 2" xfId="14386" xr:uid="{5EF689C6-4AB7-4AFF-B44D-87EEC50273E4}"/>
    <cellStyle name="Millares 12 2 2 7 3 2 2" xfId="35889" xr:uid="{CDA367D5-198C-4F06-AA2D-2E5B0764F428}"/>
    <cellStyle name="Millares 12 2 2 7 3 3" xfId="21021" xr:uid="{A00B8C70-3C85-49CA-9AE5-A352EB4D2020}"/>
    <cellStyle name="Millares 12 2 2 7 3 3 2" xfId="42524" xr:uid="{FE0FFA92-041B-401F-BFE3-4033D355F641}"/>
    <cellStyle name="Millares 12 2 2 7 3 4" xfId="27626" xr:uid="{B7A19752-0B73-43D8-B285-AC35301EFCC6}"/>
    <cellStyle name="Millares 12 2 2 7 3 5" xfId="49129" xr:uid="{C2A7A865-DE42-4C88-ACE1-B31A7FE4A529}"/>
    <cellStyle name="Millares 12 2 2 7 4" xfId="7761" xr:uid="{8FF3F5C9-9250-47A7-B0D1-02DD816A33CF}"/>
    <cellStyle name="Millares 12 2 2 7 4 2" xfId="29264" xr:uid="{6BDE92D7-8E12-4997-81FF-C87980FEDFD9}"/>
    <cellStyle name="Millares 12 2 2 7 5" xfId="9418" xr:uid="{5E2C19AA-31DB-4F95-9226-FAC8DB39A5CC}"/>
    <cellStyle name="Millares 12 2 2 7 5 2" xfId="30921" xr:uid="{C838B39E-948B-4056-A243-DB4B89F7993A}"/>
    <cellStyle name="Millares 12 2 2 7 6" xfId="16053" xr:uid="{7BC6AF58-C1BC-4496-A730-AD115D410F49}"/>
    <cellStyle name="Millares 12 2 2 7 6 2" xfId="37556" xr:uid="{299EFF66-406B-4863-8741-5B44C5F17EB7}"/>
    <cellStyle name="Millares 12 2 2 7 7" xfId="22658" xr:uid="{E7F7F5C6-F8E1-4319-9998-4A8515479C9D}"/>
    <cellStyle name="Millares 12 2 2 7 8" xfId="44161" xr:uid="{A37A3C70-C25E-4EB8-827C-66A7EE646526}"/>
    <cellStyle name="Millares 12 2 2 8" xfId="1840" xr:uid="{B7B160EE-AAC1-4365-A0EE-4786269D9CAB}"/>
    <cellStyle name="Millares 12 2 2 8 2" xfId="10106" xr:uid="{FAE721E9-BE19-465C-8470-B290F68E1E96}"/>
    <cellStyle name="Millares 12 2 2 8 2 2" xfId="31609" xr:uid="{8CA3BA33-5826-41C2-A7A6-F60CCA9A141D}"/>
    <cellStyle name="Millares 12 2 2 8 3" xfId="16741" xr:uid="{A1A8655A-44FC-49D7-AB3C-3CA40A2D81DF}"/>
    <cellStyle name="Millares 12 2 2 8 3 2" xfId="38244" xr:uid="{D6F959C8-A9AE-40DE-B31C-DA12C81FD29F}"/>
    <cellStyle name="Millares 12 2 2 8 4" xfId="23346" xr:uid="{7CDB59CC-C017-49A1-9AAD-ED115B70792D}"/>
    <cellStyle name="Millares 12 2 2 8 5" xfId="44849" xr:uid="{CDE4C497-F5EE-4C36-A0E9-37C92E30620F}"/>
    <cellStyle name="Millares 12 2 2 9" xfId="2525" xr:uid="{36F92017-7265-4E5E-8E87-FFE08C05E243}"/>
    <cellStyle name="Millares 12 2 2 9 2" xfId="10791" xr:uid="{D2B77E53-0E38-49B4-BAFD-FF479FEC7996}"/>
    <cellStyle name="Millares 12 2 2 9 2 2" xfId="32294" xr:uid="{7B50B560-9D7D-42F1-993C-F388227C6F77}"/>
    <cellStyle name="Millares 12 2 2 9 3" xfId="17426" xr:uid="{4722F16C-9118-4117-AAFD-EFAB4AD73964}"/>
    <cellStyle name="Millares 12 2 2 9 3 2" xfId="38929" xr:uid="{ED276827-0B04-44A6-A234-06ADB1A14BD8}"/>
    <cellStyle name="Millares 12 2 2 9 4" xfId="24031" xr:uid="{FA55CA2B-9D68-44FD-A0BC-6784F22D495E}"/>
    <cellStyle name="Millares 12 2 2 9 5" xfId="45534" xr:uid="{ED0FF298-411A-427F-A371-81105455B3E5}"/>
    <cellStyle name="Millares 12 2 20" xfId="21696" xr:uid="{83F06D71-B3CD-4EDB-8705-441FDAE7F696}"/>
    <cellStyle name="Millares 12 2 21" xfId="43199" xr:uid="{0080982C-E9E6-4100-B65F-78173BC4D5D6}"/>
    <cellStyle name="Millares 12 2 3" xfId="153" xr:uid="{587AE13E-DE01-4D22-9FB2-CCF28E84777A}"/>
    <cellStyle name="Millares 12 2 3 10" xfId="4690" xr:uid="{FFF4CD8F-A946-4F7B-B172-33F28CD1BDB7}"/>
    <cellStyle name="Millares 12 2 3 10 2" xfId="12956" xr:uid="{15E5D9AC-9119-43C0-A450-066E81931EDE}"/>
    <cellStyle name="Millares 12 2 3 10 2 2" xfId="34459" xr:uid="{F10C4FEE-4890-4954-8099-E408517143CC}"/>
    <cellStyle name="Millares 12 2 3 10 3" xfId="19591" xr:uid="{25AB8A47-044B-4C00-AB4D-36E3D040ABA1}"/>
    <cellStyle name="Millares 12 2 3 10 3 2" xfId="41094" xr:uid="{88506F4A-709C-4827-82CB-13E4E56943D2}"/>
    <cellStyle name="Millares 12 2 3 10 4" xfId="26196" xr:uid="{ADB6839E-74CB-41EC-A0E3-B1EBFF50D1BB}"/>
    <cellStyle name="Millares 12 2 3 10 5" xfId="47699" xr:uid="{6CF56AF8-2134-4EF8-9386-378E74DD3C3F}"/>
    <cellStyle name="Millares 12 2 3 11" xfId="5193" xr:uid="{88CE2D69-C866-4B1B-B842-BC4DBDE7FBAE}"/>
    <cellStyle name="Millares 12 2 3 11 2" xfId="13459" xr:uid="{6E5B01ED-5BB3-4C71-BF15-D7A334F30900}"/>
    <cellStyle name="Millares 12 2 3 11 2 2" xfId="34962" xr:uid="{0A4AF002-F2FD-488F-A460-409BE05B4724}"/>
    <cellStyle name="Millares 12 2 3 11 3" xfId="20094" xr:uid="{7A794C1F-8BFE-4BE0-A6DA-D802E0E2028B}"/>
    <cellStyle name="Millares 12 2 3 11 3 2" xfId="41597" xr:uid="{E8313539-E2D3-4904-B93F-56C6F6A767F3}"/>
    <cellStyle name="Millares 12 2 3 11 4" xfId="26699" xr:uid="{5E19DB4C-0726-4BFD-A9C7-919A33A04F2D}"/>
    <cellStyle name="Millares 12 2 3 11 5" xfId="48202" xr:uid="{D11C4E57-32C5-402A-BE71-44A855DBF2F3}"/>
    <cellStyle name="Millares 12 2 3 12" xfId="6834" xr:uid="{D46EF3E4-A933-49FB-B7F4-130A9909E0BB}"/>
    <cellStyle name="Millares 12 2 3 12 2" xfId="28337" xr:uid="{E2C7F395-AE1F-470D-BBD7-96FC807B82AE}"/>
    <cellStyle name="Millares 12 2 3 13" xfId="8488" xr:uid="{455A60CA-EDD5-43C9-869C-08BC2BE1D500}"/>
    <cellStyle name="Millares 12 2 3 13 2" xfId="29991" xr:uid="{004A082C-4AB6-44F7-9208-422FF64B9487}"/>
    <cellStyle name="Millares 12 2 3 14" xfId="15127" xr:uid="{CFDA08CB-73EC-4900-910D-95EBF24D3D54}"/>
    <cellStyle name="Millares 12 2 3 14 2" xfId="36630" xr:uid="{1F0C2BE3-2423-415B-86AC-85C3821ABC48}"/>
    <cellStyle name="Millares 12 2 3 15" xfId="21732" xr:uid="{D519B988-158E-4516-AE86-8E78C32F4C4F}"/>
    <cellStyle name="Millares 12 2 3 16" xfId="43235" xr:uid="{0B3D5038-8CC0-4512-8E1B-1FFC46215B26}"/>
    <cellStyle name="Millares 12 2 3 2" xfId="485" xr:uid="{E15F142E-FE39-4857-BC84-29595E816252}"/>
    <cellStyle name="Millares 12 2 3 2 10" xfId="7096" xr:uid="{74C2877B-88C8-41BD-A687-B86791E112AB}"/>
    <cellStyle name="Millares 12 2 3 2 10 2" xfId="28599" xr:uid="{EFD2702B-D1BE-4C2F-A857-635C9505EF19}"/>
    <cellStyle name="Millares 12 2 3 2 11" xfId="8752" xr:uid="{31419C23-53CD-4054-9375-BD3555CD4CC9}"/>
    <cellStyle name="Millares 12 2 3 2 11 2" xfId="30255" xr:uid="{46584FA9-A206-4418-9947-FCC5ABD16AD1}"/>
    <cellStyle name="Millares 12 2 3 2 12" xfId="15388" xr:uid="{0AC91AFC-9141-4D58-B8B5-487052D54BEF}"/>
    <cellStyle name="Millares 12 2 3 2 12 2" xfId="36891" xr:uid="{1A0D7749-8D7D-4595-8C8A-BFA220AB0AF1}"/>
    <cellStyle name="Millares 12 2 3 2 13" xfId="21993" xr:uid="{62451BF6-C54A-4CCC-B009-4DA581B1BD69}"/>
    <cellStyle name="Millares 12 2 3 2 14" xfId="43496" xr:uid="{11102C5D-FE62-4401-A071-CCDD33D88063}"/>
    <cellStyle name="Millares 12 2 3 2 2" xfId="767" xr:uid="{B8B376EB-BB26-4AA3-8A08-A017179D62E3}"/>
    <cellStyle name="Millares 12 2 3 2 2 10" xfId="15668" xr:uid="{28E7B6ED-DFC6-472B-8E16-2FAF3C0E382F}"/>
    <cellStyle name="Millares 12 2 3 2 2 10 2" xfId="37171" xr:uid="{11EAC809-BBE9-4E3D-BF13-01DBF48BDB54}"/>
    <cellStyle name="Millares 12 2 3 2 2 11" xfId="22273" xr:uid="{A74DF44A-4DD7-4BCC-A6C3-C586D2C3B73B}"/>
    <cellStyle name="Millares 12 2 3 2 2 12" xfId="43776" xr:uid="{34317203-FC73-445D-B6D0-72EAD42AACF9}"/>
    <cellStyle name="Millares 12 2 3 2 2 2" xfId="1713" xr:uid="{87F053C3-18CB-4363-8002-51277FBD6061}"/>
    <cellStyle name="Millares 12 2 3 2 2 2 2" xfId="4542" xr:uid="{6FF9B61C-0AF5-4BF4-A6A9-642530F0717D}"/>
    <cellStyle name="Millares 12 2 3 2 2 2 2 2" xfId="12808" xr:uid="{A82C2D5F-DDF4-489D-AAE2-300A34EEB2AF}"/>
    <cellStyle name="Millares 12 2 3 2 2 2 2 2 2" xfId="34311" xr:uid="{B44FBB95-D6BF-4E15-8184-257946E4BC03}"/>
    <cellStyle name="Millares 12 2 3 2 2 2 2 3" xfId="19443" xr:uid="{D34DC950-674F-4598-8751-328CE0EBB6DA}"/>
    <cellStyle name="Millares 12 2 3 2 2 2 2 3 2" xfId="40946" xr:uid="{2D34A3B8-E057-4FFD-9981-0449BD907D35}"/>
    <cellStyle name="Millares 12 2 3 2 2 2 2 4" xfId="26048" xr:uid="{677FF843-9D56-4BA5-B37A-889EAD004400}"/>
    <cellStyle name="Millares 12 2 3 2 2 2 2 5" xfId="47551" xr:uid="{BA5DFFEE-1D5A-49E5-B61C-55E742D41413}"/>
    <cellStyle name="Millares 12 2 3 2 2 2 3" xfId="6681" xr:uid="{3A45C946-AF75-4242-9991-AD369B656843}"/>
    <cellStyle name="Millares 12 2 3 2 2 2 3 2" xfId="14947" xr:uid="{0A8448FF-D3BB-452F-971A-45FB73ADA2F2}"/>
    <cellStyle name="Millares 12 2 3 2 2 2 3 2 2" xfId="36450" xr:uid="{DE12D9DF-BBE1-48BF-B942-666F8329F5E2}"/>
    <cellStyle name="Millares 12 2 3 2 2 2 3 3" xfId="21582" xr:uid="{C85ED97F-102B-4001-B1CC-80161769FB96}"/>
    <cellStyle name="Millares 12 2 3 2 2 2 3 3 2" xfId="43085" xr:uid="{43183807-77A3-4B53-BD03-5895CCDF45D8}"/>
    <cellStyle name="Millares 12 2 3 2 2 2 3 4" xfId="28187" xr:uid="{E8E78B70-8068-4C25-B3A1-BC814886DDCF}"/>
    <cellStyle name="Millares 12 2 3 2 2 2 3 5" xfId="49690" xr:uid="{EDA0BAFD-3159-45F0-8C0B-F506DCE54B5E}"/>
    <cellStyle name="Millares 12 2 3 2 2 2 4" xfId="8322" xr:uid="{BE68F900-1632-40B3-BAD1-A648B7202C06}"/>
    <cellStyle name="Millares 12 2 3 2 2 2 4 2" xfId="29825" xr:uid="{D4613C9B-FEF7-4EBE-A57E-3796B2FA0084}"/>
    <cellStyle name="Millares 12 2 3 2 2 2 5" xfId="9979" xr:uid="{76CD2F67-721A-4031-BCC2-8D972740722C}"/>
    <cellStyle name="Millares 12 2 3 2 2 2 5 2" xfId="31482" xr:uid="{399256C7-6648-4DBA-A5F3-977108B1EA0D}"/>
    <cellStyle name="Millares 12 2 3 2 2 2 6" xfId="16614" xr:uid="{9C0EED3E-05A7-4164-BF62-68814A8BE646}"/>
    <cellStyle name="Millares 12 2 3 2 2 2 6 2" xfId="38117" xr:uid="{565EA823-F758-496E-92FB-9D8FA53D33E8}"/>
    <cellStyle name="Millares 12 2 3 2 2 2 7" xfId="23219" xr:uid="{0113D936-5627-4ED5-A1D2-1C3E73B57D91}"/>
    <cellStyle name="Millares 12 2 3 2 2 2 8" xfId="44722" xr:uid="{374055BD-5245-4ACC-9385-9D576C8A601C}"/>
    <cellStyle name="Millares 12 2 3 2 2 3" xfId="2400" xr:uid="{10E84A2E-9632-4463-8F65-E99B3DD37EB0}"/>
    <cellStyle name="Millares 12 2 3 2 2 3 2" xfId="10666" xr:uid="{83C12FD7-C3CD-425A-B609-67F45031D880}"/>
    <cellStyle name="Millares 12 2 3 2 2 3 2 2" xfId="32169" xr:uid="{F8E6B4A7-FD4E-4C87-AEA9-7CA5D403B10A}"/>
    <cellStyle name="Millares 12 2 3 2 2 3 3" xfId="17301" xr:uid="{6DF6BC0B-411D-4C99-ACB2-ADF617A605D8}"/>
    <cellStyle name="Millares 12 2 3 2 2 3 3 2" xfId="38804" xr:uid="{14355AF2-B243-4E9B-99F0-D79C11C7198A}"/>
    <cellStyle name="Millares 12 2 3 2 2 3 4" xfId="23906" xr:uid="{44D2EB63-3B95-4754-890B-A6EE08024B5E}"/>
    <cellStyle name="Millares 12 2 3 2 2 3 5" xfId="45409" xr:uid="{2435FD18-DE4E-4124-9C35-B0E8D49CC9AE}"/>
    <cellStyle name="Millares 12 2 3 2 2 4" xfId="2917" xr:uid="{ABAAF5CE-1C00-4807-BF35-27606742A8BC}"/>
    <cellStyle name="Millares 12 2 3 2 2 4 2" xfId="11183" xr:uid="{67137194-6FEF-4492-AFAA-6FCB93F365E8}"/>
    <cellStyle name="Millares 12 2 3 2 2 4 2 2" xfId="32686" xr:uid="{34AAF31C-0B76-490C-A2FF-F4D7074394E1}"/>
    <cellStyle name="Millares 12 2 3 2 2 4 3" xfId="17818" xr:uid="{F19FDA00-D3C8-4B63-BCAD-496BC67AC3D3}"/>
    <cellStyle name="Millares 12 2 3 2 2 4 3 2" xfId="39321" xr:uid="{257E18BD-6FA6-464F-B441-BF664D201B77}"/>
    <cellStyle name="Millares 12 2 3 2 2 4 4" xfId="24423" xr:uid="{FBA659ED-0380-4AD4-BA7C-23D8F734C253}"/>
    <cellStyle name="Millares 12 2 3 2 2 4 5" xfId="45926" xr:uid="{20D18813-1D86-4DE8-A641-73939762C558}"/>
    <cellStyle name="Millares 12 2 3 2 2 5" xfId="3596" xr:uid="{5328C3C6-F361-4376-95E1-3ED109643CBE}"/>
    <cellStyle name="Millares 12 2 3 2 2 5 2" xfId="11862" xr:uid="{769B2D43-6248-4BF9-A4E1-2FA2253D0048}"/>
    <cellStyle name="Millares 12 2 3 2 2 5 2 2" xfId="33365" xr:uid="{E99AC816-E616-4259-B415-D42A19583811}"/>
    <cellStyle name="Millares 12 2 3 2 2 5 3" xfId="18497" xr:uid="{15463BB6-F54A-442D-8F98-940BA63C13B6}"/>
    <cellStyle name="Millares 12 2 3 2 2 5 3 2" xfId="40000" xr:uid="{99B28E1C-F4C5-447B-B927-9EDFDA2C1EBB}"/>
    <cellStyle name="Millares 12 2 3 2 2 5 4" xfId="25102" xr:uid="{3E9388C6-3E59-4559-81B3-532BF5F7E4C4}"/>
    <cellStyle name="Millares 12 2 3 2 2 5 5" xfId="46605" xr:uid="{59690649-1BF7-4067-8213-214398C0FEE6}"/>
    <cellStyle name="Millares 12 2 3 2 2 6" xfId="5061" xr:uid="{F6FD3B77-685B-4A98-867A-AF5A997EC1D8}"/>
    <cellStyle name="Millares 12 2 3 2 2 6 2" xfId="13327" xr:uid="{DDABC007-E471-4035-B1FA-0FE32CB8237B}"/>
    <cellStyle name="Millares 12 2 3 2 2 6 2 2" xfId="34830" xr:uid="{6DE7AADA-B12B-4C5E-B8DD-06ACCE6CA1F9}"/>
    <cellStyle name="Millares 12 2 3 2 2 6 3" xfId="19962" xr:uid="{494E0A01-9504-47AF-989C-2760E8DF5660}"/>
    <cellStyle name="Millares 12 2 3 2 2 6 3 2" xfId="41465" xr:uid="{5FEFE02B-332D-477F-A19F-9947A1C56D2E}"/>
    <cellStyle name="Millares 12 2 3 2 2 6 4" xfId="26567" xr:uid="{7DABE162-D504-43FF-871C-5C51960F4E52}"/>
    <cellStyle name="Millares 12 2 3 2 2 6 5" xfId="48070" xr:uid="{58FB86D2-416D-4D5F-B3C8-4115AA0FC151}"/>
    <cellStyle name="Millares 12 2 3 2 2 7" xfId="5735" xr:uid="{C3D3F6DB-7069-4A71-92B1-907B24DC7B26}"/>
    <cellStyle name="Millares 12 2 3 2 2 7 2" xfId="14001" xr:uid="{3BBD5F8D-A74E-4BD0-952B-76B79858AA4F}"/>
    <cellStyle name="Millares 12 2 3 2 2 7 2 2" xfId="35504" xr:uid="{2C88A144-E278-4426-B66B-CF6EB68E571F}"/>
    <cellStyle name="Millares 12 2 3 2 2 7 3" xfId="20636" xr:uid="{7F2AE6CA-788F-42D7-91FE-2B7ABFD1352C}"/>
    <cellStyle name="Millares 12 2 3 2 2 7 3 2" xfId="42139" xr:uid="{D3DD0204-739E-4BEF-B281-9E453EC39003}"/>
    <cellStyle name="Millares 12 2 3 2 2 7 4" xfId="27241" xr:uid="{E579746F-4543-43ED-82EC-29A3F6ECB73A}"/>
    <cellStyle name="Millares 12 2 3 2 2 7 5" xfId="48744" xr:uid="{7FDF7823-02D2-481D-B6B5-0D732C92F4F7}"/>
    <cellStyle name="Millares 12 2 3 2 2 8" xfId="7376" xr:uid="{13715713-A0DB-4BB0-AE1C-155C34436421}"/>
    <cellStyle name="Millares 12 2 3 2 2 8 2" xfId="28879" xr:uid="{8AF7CE6E-2D07-49F9-902F-FBD8C6683C8C}"/>
    <cellStyle name="Millares 12 2 3 2 2 9" xfId="9033" xr:uid="{50E8116E-6264-4896-9F0A-C3C5BCBCD99A}"/>
    <cellStyle name="Millares 12 2 3 2 2 9 2" xfId="30536" xr:uid="{5905DF9A-2AE2-4567-AE32-3483F7310E66}"/>
    <cellStyle name="Millares 12 2 3 2 3" xfId="1037" xr:uid="{C7977C0C-38BF-4F3D-98B5-BB5D9B2E1753}"/>
    <cellStyle name="Millares 12 2 3 2 3 2" xfId="3866" xr:uid="{87F4D4C6-67EE-454C-904B-FAB722EF03DD}"/>
    <cellStyle name="Millares 12 2 3 2 3 2 2" xfId="12132" xr:uid="{7F36B639-7B0B-4734-AAD9-E8AEF64B1436}"/>
    <cellStyle name="Millares 12 2 3 2 3 2 2 2" xfId="33635" xr:uid="{BFA612FC-7D52-4E57-B2C7-5BD3597FC5B8}"/>
    <cellStyle name="Millares 12 2 3 2 3 2 3" xfId="18767" xr:uid="{BCF468FF-188E-4CE5-BDD6-E4CDAA734482}"/>
    <cellStyle name="Millares 12 2 3 2 3 2 3 2" xfId="40270" xr:uid="{F4C579D3-CDCB-4462-B916-5089E6CDAD50}"/>
    <cellStyle name="Millares 12 2 3 2 3 2 4" xfId="25372" xr:uid="{EAACB532-D42D-4895-9280-D4A0E42FC8A0}"/>
    <cellStyle name="Millares 12 2 3 2 3 2 5" xfId="46875" xr:uid="{E82FE61B-8ECE-4689-A3E8-1609976478B5}"/>
    <cellStyle name="Millares 12 2 3 2 3 3" xfId="6005" xr:uid="{AB5B767B-4A81-4C96-9FE9-7BCD28A9621C}"/>
    <cellStyle name="Millares 12 2 3 2 3 3 2" xfId="14271" xr:uid="{DAA63DA1-19F0-4A0D-9372-80526C8AAC4D}"/>
    <cellStyle name="Millares 12 2 3 2 3 3 2 2" xfId="35774" xr:uid="{89F972F1-206B-4A38-85BB-F2A6590EA07B}"/>
    <cellStyle name="Millares 12 2 3 2 3 3 3" xfId="20906" xr:uid="{6B2F9880-FFE8-4DFD-AB35-7B9CAB3CE92C}"/>
    <cellStyle name="Millares 12 2 3 2 3 3 3 2" xfId="42409" xr:uid="{A1BC68E1-C16A-4568-97FF-8CB4C4BB6E79}"/>
    <cellStyle name="Millares 12 2 3 2 3 3 4" xfId="27511" xr:uid="{6F3C3B65-975D-4A3C-90B9-EE9042A566A8}"/>
    <cellStyle name="Millares 12 2 3 2 3 3 5" xfId="49014" xr:uid="{976C23ED-4A43-456C-9EF1-FD8A65310FBB}"/>
    <cellStyle name="Millares 12 2 3 2 3 4" xfId="7646" xr:uid="{B0317547-5635-4932-B385-14BBE2699282}"/>
    <cellStyle name="Millares 12 2 3 2 3 4 2" xfId="29149" xr:uid="{B6324D02-2643-45EC-B51A-BE9AF6B8E701}"/>
    <cellStyle name="Millares 12 2 3 2 3 5" xfId="9303" xr:uid="{F539C1E1-8CC3-4D46-A79C-CA60C707CA27}"/>
    <cellStyle name="Millares 12 2 3 2 3 5 2" xfId="30806" xr:uid="{F5B0895D-5001-4DF2-8157-542DBC1CA944}"/>
    <cellStyle name="Millares 12 2 3 2 3 6" xfId="15938" xr:uid="{D10952C7-572D-41D5-B2F8-85EF4551CC82}"/>
    <cellStyle name="Millares 12 2 3 2 3 6 2" xfId="37441" xr:uid="{3F539AC5-BD2D-4157-835A-CDD584042F1F}"/>
    <cellStyle name="Millares 12 2 3 2 3 7" xfId="22543" xr:uid="{38907D49-C789-4A42-973A-26E15733D871}"/>
    <cellStyle name="Millares 12 2 3 2 3 8" xfId="44046" xr:uid="{362ADD66-A1E1-44B0-A895-A0E8129749EA}"/>
    <cellStyle name="Millares 12 2 3 2 4" xfId="1433" xr:uid="{96D884DB-6D74-4F68-B987-D62B56AAF724}"/>
    <cellStyle name="Millares 12 2 3 2 4 2" xfId="4262" xr:uid="{44B61003-4EA8-4960-BD60-D1A0AB415739}"/>
    <cellStyle name="Millares 12 2 3 2 4 2 2" xfId="12528" xr:uid="{755076FE-66C0-4D5D-95CD-B2ADA3608D48}"/>
    <cellStyle name="Millares 12 2 3 2 4 2 2 2" xfId="34031" xr:uid="{58456B62-7EF6-4847-AC30-F58FAE2A0106}"/>
    <cellStyle name="Millares 12 2 3 2 4 2 3" xfId="19163" xr:uid="{B01AFE36-0E25-419D-B278-072E4536C00C}"/>
    <cellStyle name="Millares 12 2 3 2 4 2 3 2" xfId="40666" xr:uid="{148E68D6-D217-41D2-AE92-8B02B29C111B}"/>
    <cellStyle name="Millares 12 2 3 2 4 2 4" xfId="25768" xr:uid="{4E49C799-D56B-4DA5-824D-4DBA0357EDBA}"/>
    <cellStyle name="Millares 12 2 3 2 4 2 5" xfId="47271" xr:uid="{BB1AE07D-E455-4D5F-B736-73874F5D3780}"/>
    <cellStyle name="Millares 12 2 3 2 4 3" xfId="6401" xr:uid="{0B7C0FF7-2044-4270-91BD-6A58C0EF980B}"/>
    <cellStyle name="Millares 12 2 3 2 4 3 2" xfId="14667" xr:uid="{55F5FE2F-21A0-40CE-BEBA-8E238A4756E6}"/>
    <cellStyle name="Millares 12 2 3 2 4 3 2 2" xfId="36170" xr:uid="{D9AAED25-B1F0-4895-B1B3-544394B2BC75}"/>
    <cellStyle name="Millares 12 2 3 2 4 3 3" xfId="21302" xr:uid="{5F2B6B4C-9B0E-4FD5-B962-CE38F594D32F}"/>
    <cellStyle name="Millares 12 2 3 2 4 3 3 2" xfId="42805" xr:uid="{9AFE9661-C510-47B4-9952-FD39237ED1BF}"/>
    <cellStyle name="Millares 12 2 3 2 4 3 4" xfId="27907" xr:uid="{741830D0-88F5-4ABC-8BF4-AC6643A47446}"/>
    <cellStyle name="Millares 12 2 3 2 4 3 5" xfId="49410" xr:uid="{87CA7D4A-14D3-4A45-A6D0-B28C006C557B}"/>
    <cellStyle name="Millares 12 2 3 2 4 4" xfId="8042" xr:uid="{94538937-1400-4ACE-99EA-86027AE64239}"/>
    <cellStyle name="Millares 12 2 3 2 4 4 2" xfId="29545" xr:uid="{3998D964-8862-459B-B01D-8DE36720B51A}"/>
    <cellStyle name="Millares 12 2 3 2 4 5" xfId="9699" xr:uid="{639E74D2-4B71-4C81-BAD6-9C770F2164CC}"/>
    <cellStyle name="Millares 12 2 3 2 4 5 2" xfId="31202" xr:uid="{F9DB4E8D-2D9E-4F68-B2BA-E797DB2B27BB}"/>
    <cellStyle name="Millares 12 2 3 2 4 6" xfId="16334" xr:uid="{E371178E-0C3A-40CB-981B-F70A07694230}"/>
    <cellStyle name="Millares 12 2 3 2 4 6 2" xfId="37837" xr:uid="{0E2B4711-431D-46DF-B6D0-60737957E2ED}"/>
    <cellStyle name="Millares 12 2 3 2 4 7" xfId="22939" xr:uid="{98D725AA-8C9D-4553-9ECF-0F1A224E4818}"/>
    <cellStyle name="Millares 12 2 3 2 4 8" xfId="44442" xr:uid="{A6AC9900-B831-4FC8-9639-F51D155483D7}"/>
    <cellStyle name="Millares 12 2 3 2 5" xfId="2120" xr:uid="{A6165EB1-9D39-400D-A06F-DD5A59402C7E}"/>
    <cellStyle name="Millares 12 2 3 2 5 2" xfId="10386" xr:uid="{08B56CA6-5DDF-4E43-A9D1-ADD8987DAA79}"/>
    <cellStyle name="Millares 12 2 3 2 5 2 2" xfId="31889" xr:uid="{18365280-7765-45C2-81A3-34446F3EF4B7}"/>
    <cellStyle name="Millares 12 2 3 2 5 3" xfId="17021" xr:uid="{414FAF18-24BD-426F-A93E-BA053BED3D49}"/>
    <cellStyle name="Millares 12 2 3 2 5 3 2" xfId="38524" xr:uid="{19E16985-542B-44CD-94D5-5C4BBD7DDD96}"/>
    <cellStyle name="Millares 12 2 3 2 5 4" xfId="23626" xr:uid="{37A2D1EF-FCA0-4465-9751-680E547F3D88}"/>
    <cellStyle name="Millares 12 2 3 2 5 5" xfId="45129" xr:uid="{3C5E1D8E-5C05-4BDB-9CA2-20B78A59BAC2}"/>
    <cellStyle name="Millares 12 2 3 2 6" xfId="2668" xr:uid="{6EEF94A9-73CC-4C8B-B204-2D120CD5251E}"/>
    <cellStyle name="Millares 12 2 3 2 6 2" xfId="10934" xr:uid="{168EDEF4-A670-4720-AD14-7BEC67764795}"/>
    <cellStyle name="Millares 12 2 3 2 6 2 2" xfId="32437" xr:uid="{84A3C103-EC43-4742-AD72-9205F75E417C}"/>
    <cellStyle name="Millares 12 2 3 2 6 3" xfId="17569" xr:uid="{BD7CB950-D47E-4CE5-899D-BDA26B8EB73D}"/>
    <cellStyle name="Millares 12 2 3 2 6 3 2" xfId="39072" xr:uid="{6A89A884-4F8F-4137-B815-A77E9EC53512}"/>
    <cellStyle name="Millares 12 2 3 2 6 4" xfId="24174" xr:uid="{4348F1B4-6042-485F-A7DB-581401E7605A}"/>
    <cellStyle name="Millares 12 2 3 2 6 5" xfId="45677" xr:uid="{9B316C7F-15F3-442C-8D71-52946CC082B0}"/>
    <cellStyle name="Millares 12 2 3 2 7" xfId="3316" xr:uid="{31F70E95-C44B-46C4-AF54-72B435F3D285}"/>
    <cellStyle name="Millares 12 2 3 2 7 2" xfId="11582" xr:uid="{0AB9D4F1-CA69-4F04-8EDC-8F6F85DC751A}"/>
    <cellStyle name="Millares 12 2 3 2 7 2 2" xfId="33085" xr:uid="{EF448526-E6B1-448E-99A3-113017B8010A}"/>
    <cellStyle name="Millares 12 2 3 2 7 3" xfId="18217" xr:uid="{A24380FD-184E-40D2-81B7-C01897E75BFC}"/>
    <cellStyle name="Millares 12 2 3 2 7 3 2" xfId="39720" xr:uid="{80E8B290-EC53-4332-82C9-67657187073F}"/>
    <cellStyle name="Millares 12 2 3 2 7 4" xfId="24822" xr:uid="{B126F68F-61F7-4FFC-993F-CAD7F6BFC00D}"/>
    <cellStyle name="Millares 12 2 3 2 7 5" xfId="46325" xr:uid="{46E64A10-5E73-49B2-A227-FBFB2C80AF61}"/>
    <cellStyle name="Millares 12 2 3 2 8" xfId="4812" xr:uid="{B4E28695-4152-49AE-90CF-07B6D384833E}"/>
    <cellStyle name="Millares 12 2 3 2 8 2" xfId="13078" xr:uid="{BAD5712C-9CE9-42F8-BD86-35D0B02481AC}"/>
    <cellStyle name="Millares 12 2 3 2 8 2 2" xfId="34581" xr:uid="{BC416114-4181-402D-A0F8-AB8403F1831A}"/>
    <cellStyle name="Millares 12 2 3 2 8 3" xfId="19713" xr:uid="{17DF60DF-0651-4BC5-ACB9-8610F6F055DB}"/>
    <cellStyle name="Millares 12 2 3 2 8 3 2" xfId="41216" xr:uid="{269F141A-6852-40A7-835F-BBE39245207D}"/>
    <cellStyle name="Millares 12 2 3 2 8 4" xfId="26318" xr:uid="{9F724B0A-1CE6-4391-A80C-1F45B8FD0913}"/>
    <cellStyle name="Millares 12 2 3 2 8 5" xfId="47821" xr:uid="{F3915971-0CA1-4B37-BA9B-F6500DB1C65D}"/>
    <cellStyle name="Millares 12 2 3 2 9" xfId="5455" xr:uid="{47464185-D9FB-4900-A265-32DC269F635B}"/>
    <cellStyle name="Millares 12 2 3 2 9 2" xfId="13721" xr:uid="{71616EF4-AAAE-422E-871D-E5878D6FC20E}"/>
    <cellStyle name="Millares 12 2 3 2 9 2 2" xfId="35224" xr:uid="{6352BC4C-5FB6-4E67-A99A-70815509A7D2}"/>
    <cellStyle name="Millares 12 2 3 2 9 3" xfId="20356" xr:uid="{697343BD-79E0-4CCC-A07D-48FCB845BF4E}"/>
    <cellStyle name="Millares 12 2 3 2 9 3 2" xfId="41859" xr:uid="{D6463462-2784-4B90-8549-D44A420E1BF4}"/>
    <cellStyle name="Millares 12 2 3 2 9 4" xfId="26961" xr:uid="{5C7E4893-8E3D-4076-812D-CE8F86CAE107}"/>
    <cellStyle name="Millares 12 2 3 2 9 5" xfId="48464" xr:uid="{F0410C9E-F9CF-4F5E-8921-3F2EFB91359A}"/>
    <cellStyle name="Millares 12 2 3 3" xfId="358" xr:uid="{DE7C8B5C-2D3A-4A37-9F9C-A91C1AB02B49}"/>
    <cellStyle name="Millares 12 2 3 3 10" xfId="15261" xr:uid="{315EA02A-AFD2-4975-9CC7-B510052D07EF}"/>
    <cellStyle name="Millares 12 2 3 3 10 2" xfId="36764" xr:uid="{DCC262F5-4C09-4EC0-A35F-B0D447E5E332}"/>
    <cellStyle name="Millares 12 2 3 3 11" xfId="21866" xr:uid="{38F3C508-691D-40F7-8A9B-F96FD9345C6C}"/>
    <cellStyle name="Millares 12 2 3 3 12" xfId="43369" xr:uid="{BE70BC0A-77F3-4134-8B23-99133CE7DE06}"/>
    <cellStyle name="Millares 12 2 3 3 2" xfId="1306" xr:uid="{81D8945E-9E88-4941-B501-CC05499142C6}"/>
    <cellStyle name="Millares 12 2 3 3 2 2" xfId="4135" xr:uid="{1B4A09F5-8D82-45C2-8DED-CC8E5DFA0F2C}"/>
    <cellStyle name="Millares 12 2 3 3 2 2 2" xfId="12401" xr:uid="{401BF40B-2424-4A1C-9E8F-11D394AEBEC4}"/>
    <cellStyle name="Millares 12 2 3 3 2 2 2 2" xfId="33904" xr:uid="{2D3E1760-5AED-4F6B-89CA-9561B0159004}"/>
    <cellStyle name="Millares 12 2 3 3 2 2 3" xfId="19036" xr:uid="{DE400774-42F0-4B15-BC99-C4C85C1BB4D5}"/>
    <cellStyle name="Millares 12 2 3 3 2 2 3 2" xfId="40539" xr:uid="{2F9F605A-3AB9-4534-8F59-989ED26B1983}"/>
    <cellStyle name="Millares 12 2 3 3 2 2 4" xfId="25641" xr:uid="{B4695901-C542-495B-BD46-19C310F6B817}"/>
    <cellStyle name="Millares 12 2 3 3 2 2 5" xfId="47144" xr:uid="{5774B841-209A-4011-B645-FFD4C8E355D0}"/>
    <cellStyle name="Millares 12 2 3 3 2 3" xfId="6274" xr:uid="{CC6957E3-62AB-4D20-BC15-9B63603D3E3A}"/>
    <cellStyle name="Millares 12 2 3 3 2 3 2" xfId="14540" xr:uid="{4760ACD9-B276-4A71-B475-EB243C21C347}"/>
    <cellStyle name="Millares 12 2 3 3 2 3 2 2" xfId="36043" xr:uid="{C05473E6-6EAC-4471-BBF8-071A33361ED1}"/>
    <cellStyle name="Millares 12 2 3 3 2 3 3" xfId="21175" xr:uid="{06E692B0-530A-4208-999B-4654E46FE9F1}"/>
    <cellStyle name="Millares 12 2 3 3 2 3 3 2" xfId="42678" xr:uid="{D2B7DA2E-A6B2-41F3-A95E-1732B42F375D}"/>
    <cellStyle name="Millares 12 2 3 3 2 3 4" xfId="27780" xr:uid="{5846A5E6-ABDD-4F35-B990-98A8DEF3F0CD}"/>
    <cellStyle name="Millares 12 2 3 3 2 3 5" xfId="49283" xr:uid="{9D0F435B-29A6-47D4-9FAD-A9C0A8086FD4}"/>
    <cellStyle name="Millares 12 2 3 3 2 4" xfId="7915" xr:uid="{0558A20E-94DA-4BBE-BB29-D9C347403819}"/>
    <cellStyle name="Millares 12 2 3 3 2 4 2" xfId="29418" xr:uid="{37FCB56D-2ABC-45EF-AD0A-C1AADDBF1CAB}"/>
    <cellStyle name="Millares 12 2 3 3 2 5" xfId="9572" xr:uid="{25F32B98-5832-4672-A682-094B5E62B1FF}"/>
    <cellStyle name="Millares 12 2 3 3 2 5 2" xfId="31075" xr:uid="{C39D5CE3-7F90-4DC7-AF69-D89D0C088D4A}"/>
    <cellStyle name="Millares 12 2 3 3 2 6" xfId="16207" xr:uid="{DC695DF3-B96A-4A1B-808F-61FB7096C886}"/>
    <cellStyle name="Millares 12 2 3 3 2 6 2" xfId="37710" xr:uid="{D002FF01-7C97-4F76-B6EE-D06D98B4E0BB}"/>
    <cellStyle name="Millares 12 2 3 3 2 7" xfId="22812" xr:uid="{6BDE0376-9060-458E-9931-74AC3C02D874}"/>
    <cellStyle name="Millares 12 2 3 3 2 8" xfId="44315" xr:uid="{56FC7802-C263-4A78-AE0A-B73706A7D53D}"/>
    <cellStyle name="Millares 12 2 3 3 3" xfId="1993" xr:uid="{551AA920-096F-4132-AA13-AD1BB0336CA0}"/>
    <cellStyle name="Millares 12 2 3 3 3 2" xfId="10259" xr:uid="{4DFA2B4F-A5D0-4E61-8F4E-0BBD40048765}"/>
    <cellStyle name="Millares 12 2 3 3 3 2 2" xfId="31762" xr:uid="{5B987075-4857-43F6-AEFD-6D5516B46C73}"/>
    <cellStyle name="Millares 12 2 3 3 3 3" xfId="16894" xr:uid="{57993E3F-941E-4115-94D4-1AFB83DF22BE}"/>
    <cellStyle name="Millares 12 2 3 3 3 3 2" xfId="38397" xr:uid="{B8E7269E-2EE2-45C9-9F57-6F9CBB75C306}"/>
    <cellStyle name="Millares 12 2 3 3 3 4" xfId="23499" xr:uid="{41F2ECF2-BC18-4168-A676-20E8EFC67A5A}"/>
    <cellStyle name="Millares 12 2 3 3 3 5" xfId="45002" xr:uid="{8E8CCCF1-F0FA-4943-B408-8DF53E72D77D}"/>
    <cellStyle name="Millares 12 2 3 3 4" xfId="2792" xr:uid="{0674634E-FF84-466A-9AEB-13BC151B6F1C}"/>
    <cellStyle name="Millares 12 2 3 3 4 2" xfId="11058" xr:uid="{39A8089B-7F00-4F57-94D8-0A21D68C8D03}"/>
    <cellStyle name="Millares 12 2 3 3 4 2 2" xfId="32561" xr:uid="{7B30E769-A497-4CE7-A7A6-4AD1EEAEC7A0}"/>
    <cellStyle name="Millares 12 2 3 3 4 3" xfId="17693" xr:uid="{713BC878-3BFE-4121-A9BD-51BAB518C4C3}"/>
    <cellStyle name="Millares 12 2 3 3 4 3 2" xfId="39196" xr:uid="{297BB859-1B22-4376-B687-9900FFE89950}"/>
    <cellStyle name="Millares 12 2 3 3 4 4" xfId="24298" xr:uid="{543FC3FE-EF46-4530-8794-E96F624EFD91}"/>
    <cellStyle name="Millares 12 2 3 3 4 5" xfId="45801" xr:uid="{03EA3975-B4CA-4AC4-9EB5-76A60196DC93}"/>
    <cellStyle name="Millares 12 2 3 3 5" xfId="3189" xr:uid="{39AFEB95-0B22-468B-AB79-4F9B695EB4C5}"/>
    <cellStyle name="Millares 12 2 3 3 5 2" xfId="11455" xr:uid="{02C1BAB4-4944-47BC-97CC-39E3BC158537}"/>
    <cellStyle name="Millares 12 2 3 3 5 2 2" xfId="32958" xr:uid="{1E11CDA7-0EEC-4077-9012-81ADDEB8742C}"/>
    <cellStyle name="Millares 12 2 3 3 5 3" xfId="18090" xr:uid="{C9601B41-2EF6-4A8F-9553-56DC91E01386}"/>
    <cellStyle name="Millares 12 2 3 3 5 3 2" xfId="39593" xr:uid="{BA2B4346-C2AF-41A1-8B17-3AB75AB4C49B}"/>
    <cellStyle name="Millares 12 2 3 3 5 4" xfId="24695" xr:uid="{4D0CBA7F-D594-47D2-B90F-E9C9910C1F8A}"/>
    <cellStyle name="Millares 12 2 3 3 5 5" xfId="46198" xr:uid="{E33533A8-EAEC-485F-B055-1562E52FD86A}"/>
    <cellStyle name="Millares 12 2 3 3 6" xfId="4936" xr:uid="{2D3807CF-76EB-47B5-BB64-E4C7B7B3DF1A}"/>
    <cellStyle name="Millares 12 2 3 3 6 2" xfId="13202" xr:uid="{B343965D-9784-4BAA-9BC4-298738D31696}"/>
    <cellStyle name="Millares 12 2 3 3 6 2 2" xfId="34705" xr:uid="{7AE61E2F-38B5-4C2F-97CE-DAA917DAF9C4}"/>
    <cellStyle name="Millares 12 2 3 3 6 3" xfId="19837" xr:uid="{7612F6B8-8AA6-40B8-881C-E85817689B33}"/>
    <cellStyle name="Millares 12 2 3 3 6 3 2" xfId="41340" xr:uid="{5C6AF3D2-FE93-43AB-BE00-5F55CE6B5D5E}"/>
    <cellStyle name="Millares 12 2 3 3 6 4" xfId="26442" xr:uid="{C6988EEE-E3B3-4E9B-A5D3-83EA1B7691FE}"/>
    <cellStyle name="Millares 12 2 3 3 6 5" xfId="47945" xr:uid="{07B7ED35-AC50-4977-922F-B61C107C8971}"/>
    <cellStyle name="Millares 12 2 3 3 7" xfId="5328" xr:uid="{7087E4CD-D087-4D24-8762-F80B837440EA}"/>
    <cellStyle name="Millares 12 2 3 3 7 2" xfId="13594" xr:uid="{B535804E-39B9-4102-96FD-06133FB7E758}"/>
    <cellStyle name="Millares 12 2 3 3 7 2 2" xfId="35097" xr:uid="{55C72C68-08E7-4EC6-815A-D93BD14382C9}"/>
    <cellStyle name="Millares 12 2 3 3 7 3" xfId="20229" xr:uid="{2C8C413C-7A79-4057-B9E3-94B3AEF7E061}"/>
    <cellStyle name="Millares 12 2 3 3 7 3 2" xfId="41732" xr:uid="{93FA922D-C59C-42B8-A208-31C89E0DF9CA}"/>
    <cellStyle name="Millares 12 2 3 3 7 4" xfId="26834" xr:uid="{FD4A6776-D3D8-425F-87DF-8EDD7C67A09D}"/>
    <cellStyle name="Millares 12 2 3 3 7 5" xfId="48337" xr:uid="{07E41C2D-C151-4E5F-8270-58D9CE06D510}"/>
    <cellStyle name="Millares 12 2 3 3 8" xfId="6969" xr:uid="{EF1F8AF6-F773-4D1D-936A-C7B185E73EA2}"/>
    <cellStyle name="Millares 12 2 3 3 8 2" xfId="28472" xr:uid="{662F698F-46EE-4214-B1D6-8B451C065E17}"/>
    <cellStyle name="Millares 12 2 3 3 9" xfId="8625" xr:uid="{07E693A1-AECD-4E0F-89C7-528E0CAD3E5F}"/>
    <cellStyle name="Millares 12 2 3 3 9 2" xfId="30128" xr:uid="{6C6D4A1D-CD1E-4550-940F-F3B33B40286D}"/>
    <cellStyle name="Millares 12 2 3 4" xfId="642" xr:uid="{B2537293-7DBD-42E2-946C-2CE719004FE7}"/>
    <cellStyle name="Millares 12 2 3 4 10" xfId="43651" xr:uid="{EE39CEC3-4741-49BB-B86F-12E289A1FC6F}"/>
    <cellStyle name="Millares 12 2 3 4 2" xfId="1588" xr:uid="{E5390203-39F1-4C5B-9C51-9AC174D7D83E}"/>
    <cellStyle name="Millares 12 2 3 4 2 2" xfId="4417" xr:uid="{C2AAE765-C203-4213-A96B-798AF3850160}"/>
    <cellStyle name="Millares 12 2 3 4 2 2 2" xfId="12683" xr:uid="{C5F937DA-AB84-457B-81CC-139096EA4665}"/>
    <cellStyle name="Millares 12 2 3 4 2 2 2 2" xfId="34186" xr:uid="{29EE8C97-4C1F-446D-A93E-C6B2CC3A519E}"/>
    <cellStyle name="Millares 12 2 3 4 2 2 3" xfId="19318" xr:uid="{CF11B698-39E1-4680-9421-E748DA72D73F}"/>
    <cellStyle name="Millares 12 2 3 4 2 2 3 2" xfId="40821" xr:uid="{7C706B2E-1060-46CD-ADC9-2BA98CFD17BC}"/>
    <cellStyle name="Millares 12 2 3 4 2 2 4" xfId="25923" xr:uid="{16F2450D-E4DD-4C80-A17D-7385F1F3E78B}"/>
    <cellStyle name="Millares 12 2 3 4 2 2 5" xfId="47426" xr:uid="{C1474512-E466-41BC-8587-94E0190B3055}"/>
    <cellStyle name="Millares 12 2 3 4 2 3" xfId="6556" xr:uid="{4EEE816A-8467-48EA-84F0-A5B31C7F58C9}"/>
    <cellStyle name="Millares 12 2 3 4 2 3 2" xfId="14822" xr:uid="{0EB6376F-DF20-4CE2-ADDB-99C32BD2D254}"/>
    <cellStyle name="Millares 12 2 3 4 2 3 2 2" xfId="36325" xr:uid="{A316B8AA-DE3B-4EFE-8B21-8958A9FF7982}"/>
    <cellStyle name="Millares 12 2 3 4 2 3 3" xfId="21457" xr:uid="{52F55180-7861-4BAE-A45E-E8EB0B766309}"/>
    <cellStyle name="Millares 12 2 3 4 2 3 3 2" xfId="42960" xr:uid="{B1D85266-7A68-4A9F-870F-D0A6BF06B824}"/>
    <cellStyle name="Millares 12 2 3 4 2 3 4" xfId="28062" xr:uid="{ED4372F0-E65D-436B-B20E-95F129CAD61D}"/>
    <cellStyle name="Millares 12 2 3 4 2 3 5" xfId="49565" xr:uid="{295F4CA3-450A-4EAB-9FBF-8E2FCEAD44AD}"/>
    <cellStyle name="Millares 12 2 3 4 2 4" xfId="8197" xr:uid="{70D6051E-C945-4B96-BD95-4517BF7B4F73}"/>
    <cellStyle name="Millares 12 2 3 4 2 4 2" xfId="29700" xr:uid="{6DA71BF0-3F35-42B1-B91E-290FEC0F631D}"/>
    <cellStyle name="Millares 12 2 3 4 2 5" xfId="9854" xr:uid="{2512B474-B4E0-48A5-B2F9-51C03749C7D7}"/>
    <cellStyle name="Millares 12 2 3 4 2 5 2" xfId="31357" xr:uid="{836B1197-5261-4713-AE15-8142A6BCFAF2}"/>
    <cellStyle name="Millares 12 2 3 4 2 6" xfId="16489" xr:uid="{D06DD2B7-981B-40D5-9105-FD272DE3B108}"/>
    <cellStyle name="Millares 12 2 3 4 2 6 2" xfId="37992" xr:uid="{5BB2E64A-1778-4C6E-9990-0B1C97E38A6D}"/>
    <cellStyle name="Millares 12 2 3 4 2 7" xfId="23094" xr:uid="{972A7E56-ED72-4EB0-9741-F3DC99A185BF}"/>
    <cellStyle name="Millares 12 2 3 4 2 8" xfId="44597" xr:uid="{348587C9-AC18-4B37-87D4-375872E01A02}"/>
    <cellStyle name="Millares 12 2 3 4 3" xfId="2275" xr:uid="{772E428F-F151-4509-AFFF-2F58DA5D0E7F}"/>
    <cellStyle name="Millares 12 2 3 4 3 2" xfId="10541" xr:uid="{38693E11-3CB7-46AE-959A-3EBA1FC70D17}"/>
    <cellStyle name="Millares 12 2 3 4 3 2 2" xfId="32044" xr:uid="{B2392816-F35B-4024-B76C-3B1C433911F7}"/>
    <cellStyle name="Millares 12 2 3 4 3 3" xfId="17176" xr:uid="{C9609795-386B-4E8E-919C-1DD514A2E2DF}"/>
    <cellStyle name="Millares 12 2 3 4 3 3 2" xfId="38679" xr:uid="{38F8CD54-6D92-4178-B8F1-3F72750E1DCE}"/>
    <cellStyle name="Millares 12 2 3 4 3 4" xfId="23781" xr:uid="{1CE8090A-9094-4854-910B-3F4A744FC4B6}"/>
    <cellStyle name="Millares 12 2 3 4 3 5" xfId="45284" xr:uid="{D766DFB2-5E8C-4CFD-A217-D1B78C5AA001}"/>
    <cellStyle name="Millares 12 2 3 4 4" xfId="3471" xr:uid="{713B4252-1793-47F9-B606-F0BC67FAF90C}"/>
    <cellStyle name="Millares 12 2 3 4 4 2" xfId="11737" xr:uid="{3874EC47-F963-443D-A20F-3213BACB140F}"/>
    <cellStyle name="Millares 12 2 3 4 4 2 2" xfId="33240" xr:uid="{49F0F159-F0EB-4EE7-B875-20C438A2E10C}"/>
    <cellStyle name="Millares 12 2 3 4 4 3" xfId="18372" xr:uid="{A1B7460E-EDCD-40C1-9F43-BF5CF2F62BB9}"/>
    <cellStyle name="Millares 12 2 3 4 4 3 2" xfId="39875" xr:uid="{28B28537-F31C-4B38-8A68-E643DB0C2A62}"/>
    <cellStyle name="Millares 12 2 3 4 4 4" xfId="24977" xr:uid="{94324F2F-077F-4C88-AFBA-0F0B7A912142}"/>
    <cellStyle name="Millares 12 2 3 4 4 5" xfId="46480" xr:uid="{C79A4686-865E-4C8C-8DFB-20A6902F8CA7}"/>
    <cellStyle name="Millares 12 2 3 4 5" xfId="5610" xr:uid="{2F214B7D-5290-4AFF-A0C8-B225BE34D41A}"/>
    <cellStyle name="Millares 12 2 3 4 5 2" xfId="13876" xr:uid="{CC3641B6-67AB-44D2-9EE2-CCD4805864FE}"/>
    <cellStyle name="Millares 12 2 3 4 5 2 2" xfId="35379" xr:uid="{B853B2F5-50F2-499A-99C3-496E8638D295}"/>
    <cellStyle name="Millares 12 2 3 4 5 3" xfId="20511" xr:uid="{8B570C80-4305-4F32-B9CD-58F785714828}"/>
    <cellStyle name="Millares 12 2 3 4 5 3 2" xfId="42014" xr:uid="{8470C166-B577-4BE0-9C12-234A1C84011C}"/>
    <cellStyle name="Millares 12 2 3 4 5 4" xfId="27116" xr:uid="{DF2FE290-48C0-4853-8101-58C8525CF6E1}"/>
    <cellStyle name="Millares 12 2 3 4 5 5" xfId="48619" xr:uid="{7294CFFE-2887-4317-BE7A-DA783E1B9212}"/>
    <cellStyle name="Millares 12 2 3 4 6" xfId="7251" xr:uid="{C2F6B1B7-A540-4E15-8257-70CFCD692954}"/>
    <cellStyle name="Millares 12 2 3 4 6 2" xfId="28754" xr:uid="{98A58170-88EB-4B99-92CB-242CAECC3592}"/>
    <cellStyle name="Millares 12 2 3 4 7" xfId="8908" xr:uid="{6C23F1D8-8962-4245-8F37-A76F209AB3E8}"/>
    <cellStyle name="Millares 12 2 3 4 7 2" xfId="30411" xr:uid="{1B0F5E0F-56DA-49DE-AABE-3485089ED85C}"/>
    <cellStyle name="Millares 12 2 3 4 8" xfId="15543" xr:uid="{B6DD4F7B-8925-4948-AD17-42624552320D}"/>
    <cellStyle name="Millares 12 2 3 4 8 2" xfId="37046" xr:uid="{72A2B4EE-3778-4501-ABFB-82A9DBF88F2F}"/>
    <cellStyle name="Millares 12 2 3 4 9" xfId="22148" xr:uid="{A25C8447-3A63-4187-B561-31124A950CBF}"/>
    <cellStyle name="Millares 12 2 3 5" xfId="910" xr:uid="{E04B975C-8D89-42E1-B246-11B5B3CEE14E}"/>
    <cellStyle name="Millares 12 2 3 5 2" xfId="3739" xr:uid="{A9B4AF38-4A86-4AD5-A36F-02E56A4F416D}"/>
    <cellStyle name="Millares 12 2 3 5 2 2" xfId="12005" xr:uid="{8E3A201D-9716-4822-B1ED-E1DFB4044A81}"/>
    <cellStyle name="Millares 12 2 3 5 2 2 2" xfId="33508" xr:uid="{43A39A1D-46F0-4430-85D6-958D211E0627}"/>
    <cellStyle name="Millares 12 2 3 5 2 3" xfId="18640" xr:uid="{5DCC1D5A-6F87-4BDB-B272-C386E0AD455C}"/>
    <cellStyle name="Millares 12 2 3 5 2 3 2" xfId="40143" xr:uid="{D47946BF-F90F-4DAA-9262-A6D97D4B2D8D}"/>
    <cellStyle name="Millares 12 2 3 5 2 4" xfId="25245" xr:uid="{E7DCC13E-6213-4F9D-8067-2684BCD9B27F}"/>
    <cellStyle name="Millares 12 2 3 5 2 5" xfId="46748" xr:uid="{D0A709EE-BD50-482C-AF32-CDF798BDBE8A}"/>
    <cellStyle name="Millares 12 2 3 5 3" xfId="5878" xr:uid="{595851CE-62CD-4138-AF78-67C42856F058}"/>
    <cellStyle name="Millares 12 2 3 5 3 2" xfId="14144" xr:uid="{FB64EB6C-B3DB-4B44-8D62-263CAD06DA00}"/>
    <cellStyle name="Millares 12 2 3 5 3 2 2" xfId="35647" xr:uid="{240B4BB5-0474-4497-8B5C-C9952BEED03C}"/>
    <cellStyle name="Millares 12 2 3 5 3 3" xfId="20779" xr:uid="{661000E9-E992-45B3-AF73-61F342649AA2}"/>
    <cellStyle name="Millares 12 2 3 5 3 3 2" xfId="42282" xr:uid="{098B1572-E007-4FB8-8A21-210AD0E27F53}"/>
    <cellStyle name="Millares 12 2 3 5 3 4" xfId="27384" xr:uid="{849B8AF1-B65B-4D43-8EDD-7C5014FA4D37}"/>
    <cellStyle name="Millares 12 2 3 5 3 5" xfId="48887" xr:uid="{A8E1D94A-DF7C-4A76-9557-2A26E4FB5085}"/>
    <cellStyle name="Millares 12 2 3 5 4" xfId="7519" xr:uid="{51C6AFA1-9B12-4CD5-A67D-1E30183C8823}"/>
    <cellStyle name="Millares 12 2 3 5 4 2" xfId="29022" xr:uid="{6DD2E10A-2FDD-47D8-B73D-FFD7F931A8DA}"/>
    <cellStyle name="Millares 12 2 3 5 5" xfId="9176" xr:uid="{ECCFAD9A-74D9-445D-8632-4A92457B9A36}"/>
    <cellStyle name="Millares 12 2 3 5 5 2" xfId="30679" xr:uid="{2099BDFD-4FC4-4486-A580-ABE6AE6783FA}"/>
    <cellStyle name="Millares 12 2 3 5 6" xfId="15811" xr:uid="{9AE19FC9-E859-4F43-A3B9-ABE892994BB9}"/>
    <cellStyle name="Millares 12 2 3 5 6 2" xfId="37314" xr:uid="{374605B8-5B31-4D10-AB98-73D97CE6BEEA}"/>
    <cellStyle name="Millares 12 2 3 5 7" xfId="22416" xr:uid="{279FDE3F-2DE1-4E5A-8C16-6DFF4C3CE393}"/>
    <cellStyle name="Millares 12 2 3 5 8" xfId="43919" xr:uid="{A244B7EB-DCB1-46BD-8685-2E4F4BFD6C8B}"/>
    <cellStyle name="Millares 12 2 3 6" xfId="1171" xr:uid="{09E362D7-FFF1-43D7-B315-B4EAB4F23C1A}"/>
    <cellStyle name="Millares 12 2 3 6 2" xfId="4000" xr:uid="{D80D375F-6208-430D-A64A-AE4B3B071D18}"/>
    <cellStyle name="Millares 12 2 3 6 2 2" xfId="12266" xr:uid="{F54B268F-3441-4911-84AA-08607DABADB0}"/>
    <cellStyle name="Millares 12 2 3 6 2 2 2" xfId="33769" xr:uid="{BE935372-E010-4F3A-9242-BFE4B92CFF82}"/>
    <cellStyle name="Millares 12 2 3 6 2 3" xfId="18901" xr:uid="{0331ED62-664A-4A3D-8B3C-2373E3672550}"/>
    <cellStyle name="Millares 12 2 3 6 2 3 2" xfId="40404" xr:uid="{2A3655B2-6355-4275-8372-4D2BF65C9DF6}"/>
    <cellStyle name="Millares 12 2 3 6 2 4" xfId="25506" xr:uid="{BC8B8D4F-9E33-4350-9909-1FD7FAD55209}"/>
    <cellStyle name="Millares 12 2 3 6 2 5" xfId="47009" xr:uid="{AA526716-6C61-4DA4-B3D6-8FE306427C10}"/>
    <cellStyle name="Millares 12 2 3 6 3" xfId="6139" xr:uid="{90E35FA9-D3AE-4D9D-8CE2-D189E6E0F747}"/>
    <cellStyle name="Millares 12 2 3 6 3 2" xfId="14405" xr:uid="{97DD034B-A214-4823-BF32-16F5FC87B282}"/>
    <cellStyle name="Millares 12 2 3 6 3 2 2" xfId="35908" xr:uid="{02DEC03B-091B-4446-8168-E3EAF3BC4480}"/>
    <cellStyle name="Millares 12 2 3 6 3 3" xfId="21040" xr:uid="{12679229-37A9-47CB-8584-9E122929282C}"/>
    <cellStyle name="Millares 12 2 3 6 3 3 2" xfId="42543" xr:uid="{444303B7-F63E-4C29-B0F5-616DD941E782}"/>
    <cellStyle name="Millares 12 2 3 6 3 4" xfId="27645" xr:uid="{2510CA9E-6F30-40E6-BB09-C4DAD80FCBAD}"/>
    <cellStyle name="Millares 12 2 3 6 3 5" xfId="49148" xr:uid="{39C6F59C-DFEB-4A43-94B0-63D8577518A2}"/>
    <cellStyle name="Millares 12 2 3 6 4" xfId="7780" xr:uid="{AEB08C1B-50B9-485B-A5FA-A99F88D23FE8}"/>
    <cellStyle name="Millares 12 2 3 6 4 2" xfId="29283" xr:uid="{C4635D62-36ED-461D-8D6A-74BE1E33405A}"/>
    <cellStyle name="Millares 12 2 3 6 5" xfId="9437" xr:uid="{C0B3685F-ACF2-4B6F-AF49-67C7798B4EAE}"/>
    <cellStyle name="Millares 12 2 3 6 5 2" xfId="30940" xr:uid="{621EF670-1555-4B8E-840D-E04888105B32}"/>
    <cellStyle name="Millares 12 2 3 6 6" xfId="16072" xr:uid="{1AAFD852-3C23-4C67-B1B3-085F7FE2E892}"/>
    <cellStyle name="Millares 12 2 3 6 6 2" xfId="37575" xr:uid="{E0F961F6-6D34-4333-AE4F-8A28C29072F1}"/>
    <cellStyle name="Millares 12 2 3 6 7" xfId="22677" xr:uid="{246FFEC4-F2D8-4725-B5F5-684C64C75C40}"/>
    <cellStyle name="Millares 12 2 3 6 8" xfId="44180" xr:uid="{5D0957C2-A267-4297-B666-751425741DE9}"/>
    <cellStyle name="Millares 12 2 3 7" xfId="1859" xr:uid="{9AEDBE1C-A09E-45BF-BFB4-EB5017588C6B}"/>
    <cellStyle name="Millares 12 2 3 7 2" xfId="10125" xr:uid="{8DF671E6-1A9D-4A40-A2E7-35DD6045E0C0}"/>
    <cellStyle name="Millares 12 2 3 7 2 2" xfId="31628" xr:uid="{2395F57D-DB9B-4021-8E33-8D2A0C36897F}"/>
    <cellStyle name="Millares 12 2 3 7 3" xfId="16760" xr:uid="{0AB435F9-7FCC-458A-AA02-D73E9D475B99}"/>
    <cellStyle name="Millares 12 2 3 7 3 2" xfId="38263" xr:uid="{9210E7D0-2DA0-4B27-9FEB-9F1EDCB5CC4B}"/>
    <cellStyle name="Millares 12 2 3 7 4" xfId="23365" xr:uid="{76E198F9-9CC3-4B9B-80A3-CF235BA0181C}"/>
    <cellStyle name="Millares 12 2 3 7 5" xfId="44868" xr:uid="{071C714C-E313-4380-9BFC-82AC89E4A927}"/>
    <cellStyle name="Millares 12 2 3 8" xfId="2544" xr:uid="{40DD7A25-EF8F-459E-92C8-B742DABFBC81}"/>
    <cellStyle name="Millares 12 2 3 8 2" xfId="10810" xr:uid="{F45358BD-DE14-4B32-BD2F-8C7981665BE0}"/>
    <cellStyle name="Millares 12 2 3 8 2 2" xfId="32313" xr:uid="{48FA1CB3-DBE4-45D8-AD0C-ED90FA39086D}"/>
    <cellStyle name="Millares 12 2 3 8 3" xfId="17445" xr:uid="{C3760BFC-F5F7-4414-9AE7-412A10D1F765}"/>
    <cellStyle name="Millares 12 2 3 8 3 2" xfId="38948" xr:uid="{FC7F4289-B651-4088-BC89-C474A1B6696A}"/>
    <cellStyle name="Millares 12 2 3 8 4" xfId="24050" xr:uid="{35A59154-580B-4BA8-99AF-ECC94425B905}"/>
    <cellStyle name="Millares 12 2 3 8 5" xfId="45553" xr:uid="{B118AC8A-7A41-47E9-927F-26486A4EA66D}"/>
    <cellStyle name="Millares 12 2 3 9" xfId="3055" xr:uid="{78FC73C0-4BD6-464A-8843-581AAD13E854}"/>
    <cellStyle name="Millares 12 2 3 9 2" xfId="11321" xr:uid="{AEEA4AE0-FB1F-45BF-9231-BC31785C3DC7}"/>
    <cellStyle name="Millares 12 2 3 9 2 2" xfId="32824" xr:uid="{BC584639-B2CB-4888-981A-9CE79031B8D7}"/>
    <cellStyle name="Millares 12 2 3 9 3" xfId="17956" xr:uid="{0EFC470F-26E0-43C5-9FD4-F3D65AEA236E}"/>
    <cellStyle name="Millares 12 2 3 9 3 2" xfId="39459" xr:uid="{CFA4CEEC-0A09-4065-949D-A130832D5F47}"/>
    <cellStyle name="Millares 12 2 3 9 4" xfId="24561" xr:uid="{2CB22EEE-79A1-4B67-B428-972E83FF29DB}"/>
    <cellStyle name="Millares 12 2 3 9 5" xfId="46064" xr:uid="{FE1CBAB7-E274-4352-91FC-420EFAC41CC4}"/>
    <cellStyle name="Millares 12 2 4" xfId="212" xr:uid="{A7AF85B8-D2FF-4E54-A122-F32B948C2A38}"/>
    <cellStyle name="Millares 12 2 4 10" xfId="4731" xr:uid="{D0C45F85-7C95-4D48-B0AD-4EE42B29E851}"/>
    <cellStyle name="Millares 12 2 4 10 2" xfId="12997" xr:uid="{8D38BA68-4526-4A64-BC6B-3FC1627E380B}"/>
    <cellStyle name="Millares 12 2 4 10 2 2" xfId="34500" xr:uid="{91DA467B-8A15-4D30-A3FF-F924E516A808}"/>
    <cellStyle name="Millares 12 2 4 10 3" xfId="19632" xr:uid="{8CFB89E1-7B09-4A4F-8391-315E967109C9}"/>
    <cellStyle name="Millares 12 2 4 10 3 2" xfId="41135" xr:uid="{20ED7979-FF86-41CB-AC65-CDA9274393BB}"/>
    <cellStyle name="Millares 12 2 4 10 4" xfId="26237" xr:uid="{AA32D243-1627-4631-8390-724804781C3B}"/>
    <cellStyle name="Millares 12 2 4 10 5" xfId="47740" xr:uid="{D7FB0250-E6A3-4E9F-BB76-50BF7D1B062A}"/>
    <cellStyle name="Millares 12 2 4 11" xfId="5234" xr:uid="{C0CC7772-FC8D-401B-BF18-41333F8D2BD3}"/>
    <cellStyle name="Millares 12 2 4 11 2" xfId="13500" xr:uid="{B17FD46E-517B-4AC3-ACB6-AF3F40D4AF97}"/>
    <cellStyle name="Millares 12 2 4 11 2 2" xfId="35003" xr:uid="{2291C6B4-39BE-4260-A2A9-95450A147110}"/>
    <cellStyle name="Millares 12 2 4 11 3" xfId="20135" xr:uid="{5FBBF2D4-00F0-47EB-A89F-BA16D2809D84}"/>
    <cellStyle name="Millares 12 2 4 11 3 2" xfId="41638" xr:uid="{2EB90F49-A927-432F-99B8-F9EB9488CD08}"/>
    <cellStyle name="Millares 12 2 4 11 4" xfId="26740" xr:uid="{27D6F9C7-1D90-4F81-8EEE-E4FB3ADF6DE8}"/>
    <cellStyle name="Millares 12 2 4 11 5" xfId="48243" xr:uid="{050CB282-62F7-415A-83AC-0B17AD82BFE2}"/>
    <cellStyle name="Millares 12 2 4 12" xfId="6875" xr:uid="{4EF699FA-3E6B-4A29-9414-E6C69F02013A}"/>
    <cellStyle name="Millares 12 2 4 12 2" xfId="28378" xr:uid="{82ABDEAA-7B8C-4864-87B8-779AAEA9E293}"/>
    <cellStyle name="Millares 12 2 4 13" xfId="8529" xr:uid="{41CB465D-696D-4974-8192-77FE1F885509}"/>
    <cellStyle name="Millares 12 2 4 13 2" xfId="30032" xr:uid="{FDAD811B-0E19-4383-9462-4FBC2ACA9694}"/>
    <cellStyle name="Millares 12 2 4 14" xfId="15168" xr:uid="{FB2227DD-C366-4841-B8C7-8D4B88EE55F5}"/>
    <cellStyle name="Millares 12 2 4 14 2" xfId="36671" xr:uid="{3D53AD15-23A2-4BF8-8F3F-0A39FFF9AF28}"/>
    <cellStyle name="Millares 12 2 4 15" xfId="21773" xr:uid="{D5945921-5E34-4964-9990-A93C4DADBF76}"/>
    <cellStyle name="Millares 12 2 4 16" xfId="43276" xr:uid="{9883658B-CAA7-4321-9484-AC1DE1C4A3DC}"/>
    <cellStyle name="Millares 12 2 4 2" xfId="527" xr:uid="{A0C62EAE-F1EE-45C9-A470-CBBBF9150063}"/>
    <cellStyle name="Millares 12 2 4 2 10" xfId="7138" xr:uid="{3D664611-C653-4417-B741-82D6CCDFE05C}"/>
    <cellStyle name="Millares 12 2 4 2 10 2" xfId="28641" xr:uid="{E8A22286-0C89-4E37-8423-A44F40DFFCB3}"/>
    <cellStyle name="Millares 12 2 4 2 11" xfId="8794" xr:uid="{8449A080-6B60-460F-A924-B86B9CFE5F76}"/>
    <cellStyle name="Millares 12 2 4 2 11 2" xfId="30297" xr:uid="{35427C59-B9A7-421B-8F94-6EB613DA14F8}"/>
    <cellStyle name="Millares 12 2 4 2 12" xfId="15430" xr:uid="{602DAB75-BA49-4FED-884A-11894D00F19E}"/>
    <cellStyle name="Millares 12 2 4 2 12 2" xfId="36933" xr:uid="{E2C6ED70-D0F5-49C4-9E2F-1B3B9382B2A1}"/>
    <cellStyle name="Millares 12 2 4 2 13" xfId="22035" xr:uid="{5121731A-B7B4-4809-B008-DD74D99A192F}"/>
    <cellStyle name="Millares 12 2 4 2 14" xfId="43538" xr:uid="{9FFB8DCC-7D70-4A0B-9072-F76A84CDCB74}"/>
    <cellStyle name="Millares 12 2 4 2 2" xfId="809" xr:uid="{BF62B558-1BE4-411A-956F-8A3493C71535}"/>
    <cellStyle name="Millares 12 2 4 2 2 10" xfId="15710" xr:uid="{B871BEFE-5CC4-4CEA-B70A-414A759AB90C}"/>
    <cellStyle name="Millares 12 2 4 2 2 10 2" xfId="37213" xr:uid="{5BB24608-B59D-4169-9F94-38D6D0457113}"/>
    <cellStyle name="Millares 12 2 4 2 2 11" xfId="22315" xr:uid="{C776568F-365E-45ED-B10F-E20CF7ADE12F}"/>
    <cellStyle name="Millares 12 2 4 2 2 12" xfId="43818" xr:uid="{2A4C8664-341F-433A-8F4B-65EC524BDBCF}"/>
    <cellStyle name="Millares 12 2 4 2 2 2" xfId="1755" xr:uid="{E1556EAD-6C0C-493D-9E42-4C932C4C956E}"/>
    <cellStyle name="Millares 12 2 4 2 2 2 2" xfId="4584" xr:uid="{AB27816B-94CA-481D-A183-98BC5FC232AE}"/>
    <cellStyle name="Millares 12 2 4 2 2 2 2 2" xfId="12850" xr:uid="{3884B097-CAFE-4EDD-B74A-FCC5D230C734}"/>
    <cellStyle name="Millares 12 2 4 2 2 2 2 2 2" xfId="34353" xr:uid="{393CE593-5E9C-4860-93D4-649338A6A568}"/>
    <cellStyle name="Millares 12 2 4 2 2 2 2 3" xfId="19485" xr:uid="{D986EAEA-494D-4D01-B19F-99419ABEEB11}"/>
    <cellStyle name="Millares 12 2 4 2 2 2 2 3 2" xfId="40988" xr:uid="{3C6BE0ED-2DF4-4278-9AC5-77D984E591B0}"/>
    <cellStyle name="Millares 12 2 4 2 2 2 2 4" xfId="26090" xr:uid="{11D69226-832A-4500-8077-D098464D0F7D}"/>
    <cellStyle name="Millares 12 2 4 2 2 2 2 5" xfId="47593" xr:uid="{42B260F7-287D-4614-8846-04A5B1EA5750}"/>
    <cellStyle name="Millares 12 2 4 2 2 2 3" xfId="6723" xr:uid="{3BDFCE1F-90F6-49AD-8EFE-F54BFC06271F}"/>
    <cellStyle name="Millares 12 2 4 2 2 2 3 2" xfId="14989" xr:uid="{C391D6BA-7AB8-4767-9F8D-B8BAB441B8C1}"/>
    <cellStyle name="Millares 12 2 4 2 2 2 3 2 2" xfId="36492" xr:uid="{AD50EBF1-0C3A-4909-A32B-117EC386D6B0}"/>
    <cellStyle name="Millares 12 2 4 2 2 2 3 3" xfId="21624" xr:uid="{28369C6F-CC60-4934-B6A2-8408440E4D06}"/>
    <cellStyle name="Millares 12 2 4 2 2 2 3 3 2" xfId="43127" xr:uid="{C1EA5D48-A47F-44CA-AC65-34B511457522}"/>
    <cellStyle name="Millares 12 2 4 2 2 2 3 4" xfId="28229" xr:uid="{48414A44-48C9-4498-BBB6-EB7C4EF581D4}"/>
    <cellStyle name="Millares 12 2 4 2 2 2 3 5" xfId="49732" xr:uid="{598554FF-530F-4F00-9103-F7CD0C9EE08C}"/>
    <cellStyle name="Millares 12 2 4 2 2 2 4" xfId="8364" xr:uid="{8AD17080-672B-4A6D-A142-9BA091877DEF}"/>
    <cellStyle name="Millares 12 2 4 2 2 2 4 2" xfId="29867" xr:uid="{AB009BCC-6A92-4C6C-8FDE-4E61F8EF49DC}"/>
    <cellStyle name="Millares 12 2 4 2 2 2 5" xfId="10021" xr:uid="{7BB0131D-DA3C-48D6-A8CA-D9D9CCCE062C}"/>
    <cellStyle name="Millares 12 2 4 2 2 2 5 2" xfId="31524" xr:uid="{09A53A82-695D-45AB-BD11-1E4BC879F1BE}"/>
    <cellStyle name="Millares 12 2 4 2 2 2 6" xfId="16656" xr:uid="{35F3DBAB-E58C-4BB4-A280-CDD2A3CD630A}"/>
    <cellStyle name="Millares 12 2 4 2 2 2 6 2" xfId="38159" xr:uid="{E9A21F26-3C3E-4642-ACAC-B0288AA99C2D}"/>
    <cellStyle name="Millares 12 2 4 2 2 2 7" xfId="23261" xr:uid="{89E3056C-69F9-4947-A22A-7D5A0B2E4752}"/>
    <cellStyle name="Millares 12 2 4 2 2 2 8" xfId="44764" xr:uid="{2587CC26-4AB4-41D1-9395-938D35D0D8F2}"/>
    <cellStyle name="Millares 12 2 4 2 2 3" xfId="2442" xr:uid="{5F5545B4-0EEC-4266-828A-DAA23EDEFE9E}"/>
    <cellStyle name="Millares 12 2 4 2 2 3 2" xfId="10708" xr:uid="{61B6FF0D-1746-47D8-93BE-CB0278E31FAE}"/>
    <cellStyle name="Millares 12 2 4 2 2 3 2 2" xfId="32211" xr:uid="{A8C76AEF-8B3D-446B-95D8-BF7EDAD342F7}"/>
    <cellStyle name="Millares 12 2 4 2 2 3 3" xfId="17343" xr:uid="{10C25978-E114-4CEA-BA24-980FBF311958}"/>
    <cellStyle name="Millares 12 2 4 2 2 3 3 2" xfId="38846" xr:uid="{5605EF92-2D10-46B4-B7B9-97B6FF790D7B}"/>
    <cellStyle name="Millares 12 2 4 2 2 3 4" xfId="23948" xr:uid="{69D9BF72-0BF6-4D04-B193-D49B880AAB58}"/>
    <cellStyle name="Millares 12 2 4 2 2 3 5" xfId="45451" xr:uid="{B3D267E4-2350-436F-A681-9433C6B986FE}"/>
    <cellStyle name="Millares 12 2 4 2 2 4" xfId="2959" xr:uid="{6F30177E-AADB-43C5-A23A-8DB624D06F21}"/>
    <cellStyle name="Millares 12 2 4 2 2 4 2" xfId="11225" xr:uid="{E4AC182D-33B1-4A59-8735-A8A1124A19D7}"/>
    <cellStyle name="Millares 12 2 4 2 2 4 2 2" xfId="32728" xr:uid="{85860B6B-A027-42A3-8FAF-8798DC0714ED}"/>
    <cellStyle name="Millares 12 2 4 2 2 4 3" xfId="17860" xr:uid="{517BF36D-6939-4B10-8363-B7A7CFF831CA}"/>
    <cellStyle name="Millares 12 2 4 2 2 4 3 2" xfId="39363" xr:uid="{B3659A66-E773-4888-9DA9-92B9C09D8FB4}"/>
    <cellStyle name="Millares 12 2 4 2 2 4 4" xfId="24465" xr:uid="{3B7CA77D-2875-4096-A956-5E05E45ACACC}"/>
    <cellStyle name="Millares 12 2 4 2 2 4 5" xfId="45968" xr:uid="{D610783F-2595-460F-88B0-DFA0811AC440}"/>
    <cellStyle name="Millares 12 2 4 2 2 5" xfId="3638" xr:uid="{C9D18777-EF5F-4CEC-86E4-789302D5F17A}"/>
    <cellStyle name="Millares 12 2 4 2 2 5 2" xfId="11904" xr:uid="{0D5C36A4-EE75-4C2A-A31E-F2CAFD6247E1}"/>
    <cellStyle name="Millares 12 2 4 2 2 5 2 2" xfId="33407" xr:uid="{C2B54E5A-1C45-455A-9EC3-E0A21E235D20}"/>
    <cellStyle name="Millares 12 2 4 2 2 5 3" xfId="18539" xr:uid="{360DC439-1E0B-444A-A575-D26AF6954933}"/>
    <cellStyle name="Millares 12 2 4 2 2 5 3 2" xfId="40042" xr:uid="{8A29A475-957D-4191-AD33-6DB0A1BF6C83}"/>
    <cellStyle name="Millares 12 2 4 2 2 5 4" xfId="25144" xr:uid="{598E637F-D6C4-465E-83A9-78F2D49AEE49}"/>
    <cellStyle name="Millares 12 2 4 2 2 5 5" xfId="46647" xr:uid="{DB8BEDBD-9FB6-4659-86C2-DB9B6352EDF5}"/>
    <cellStyle name="Millares 12 2 4 2 2 6" xfId="5103" xr:uid="{EF08F249-C983-4B4C-B7E9-57BAC2E7EFA6}"/>
    <cellStyle name="Millares 12 2 4 2 2 6 2" xfId="13369" xr:uid="{EE3E471F-308A-40E1-AC4C-222020FF6E30}"/>
    <cellStyle name="Millares 12 2 4 2 2 6 2 2" xfId="34872" xr:uid="{F3C32E66-DF8E-44E5-97EB-D3EFB291B0E9}"/>
    <cellStyle name="Millares 12 2 4 2 2 6 3" xfId="20004" xr:uid="{6DAD0AE9-2E72-4426-AECD-9131D32144BE}"/>
    <cellStyle name="Millares 12 2 4 2 2 6 3 2" xfId="41507" xr:uid="{2C0B3A21-CBEE-44F4-9704-6231AD30F5CD}"/>
    <cellStyle name="Millares 12 2 4 2 2 6 4" xfId="26609" xr:uid="{750803C5-97B7-430D-A9BD-E955BA83DDAF}"/>
    <cellStyle name="Millares 12 2 4 2 2 6 5" xfId="48112" xr:uid="{BB4C696E-2C30-422D-A16B-04DC33CC61D1}"/>
    <cellStyle name="Millares 12 2 4 2 2 7" xfId="5777" xr:uid="{E9241303-DD05-4D82-8630-97601CC2FB27}"/>
    <cellStyle name="Millares 12 2 4 2 2 7 2" xfId="14043" xr:uid="{B3AA5EBC-D484-4761-8EE6-3F7B73D436EA}"/>
    <cellStyle name="Millares 12 2 4 2 2 7 2 2" xfId="35546" xr:uid="{82202AA5-9A36-4214-9CF8-263956C96029}"/>
    <cellStyle name="Millares 12 2 4 2 2 7 3" xfId="20678" xr:uid="{815E550D-0FEF-4058-BC18-ECBA1C15D740}"/>
    <cellStyle name="Millares 12 2 4 2 2 7 3 2" xfId="42181" xr:uid="{9216DCC6-3850-4015-8090-654D78BC68A1}"/>
    <cellStyle name="Millares 12 2 4 2 2 7 4" xfId="27283" xr:uid="{E0E1245B-5B73-4745-AE98-43BC84C4C099}"/>
    <cellStyle name="Millares 12 2 4 2 2 7 5" xfId="48786" xr:uid="{85BCAE77-0B37-4439-B4F0-BAC67730F6E2}"/>
    <cellStyle name="Millares 12 2 4 2 2 8" xfId="7418" xr:uid="{ECCC8C16-7347-47EC-9A86-B513990BB8BB}"/>
    <cellStyle name="Millares 12 2 4 2 2 8 2" xfId="28921" xr:uid="{359079B4-0C6C-4C76-80C5-82EE4F1D784E}"/>
    <cellStyle name="Millares 12 2 4 2 2 9" xfId="9075" xr:uid="{92658D6C-269E-4E35-80FD-C67C4C93BA40}"/>
    <cellStyle name="Millares 12 2 4 2 2 9 2" xfId="30578" xr:uid="{59405906-314E-4A8B-B9AA-7EBFF8BCB5B6}"/>
    <cellStyle name="Millares 12 2 4 2 3" xfId="1079" xr:uid="{3DEA1747-8BCD-46B0-9FE7-80B56A53191B}"/>
    <cellStyle name="Millares 12 2 4 2 3 2" xfId="3908" xr:uid="{1B49C3D8-9A00-44CC-928A-1D2A9F10B9AC}"/>
    <cellStyle name="Millares 12 2 4 2 3 2 2" xfId="12174" xr:uid="{57AE2B53-D420-4235-ABC3-0FC6367ECD34}"/>
    <cellStyle name="Millares 12 2 4 2 3 2 2 2" xfId="33677" xr:uid="{9B10D15A-A141-402C-9856-8131DCA6C43F}"/>
    <cellStyle name="Millares 12 2 4 2 3 2 3" xfId="18809" xr:uid="{A3E6E8AC-2AF9-4477-9881-C7CE57BEF93B}"/>
    <cellStyle name="Millares 12 2 4 2 3 2 3 2" xfId="40312" xr:uid="{77868524-1892-45C4-9C72-757C54D5B15C}"/>
    <cellStyle name="Millares 12 2 4 2 3 2 4" xfId="25414" xr:uid="{18822657-A825-46A3-A6E7-C0010D4CA76C}"/>
    <cellStyle name="Millares 12 2 4 2 3 2 5" xfId="46917" xr:uid="{A96C128C-DAE5-40BF-A85D-16A395249648}"/>
    <cellStyle name="Millares 12 2 4 2 3 3" xfId="6047" xr:uid="{56267DE8-E7A4-48D1-8AD4-C965F7F4EF42}"/>
    <cellStyle name="Millares 12 2 4 2 3 3 2" xfId="14313" xr:uid="{B1F16ED1-23EE-4803-9884-4DCAAFF5530D}"/>
    <cellStyle name="Millares 12 2 4 2 3 3 2 2" xfId="35816" xr:uid="{4EB7B6B8-A92A-430F-A954-7C82C93EBC02}"/>
    <cellStyle name="Millares 12 2 4 2 3 3 3" xfId="20948" xr:uid="{B7F57B08-EEFE-4BA5-BB6D-C9F88C0A051C}"/>
    <cellStyle name="Millares 12 2 4 2 3 3 3 2" xfId="42451" xr:uid="{4EF827D5-7E6C-44E9-AD13-8B41566D80DB}"/>
    <cellStyle name="Millares 12 2 4 2 3 3 4" xfId="27553" xr:uid="{19B9B1B4-B8B3-460D-BD2F-A68237007406}"/>
    <cellStyle name="Millares 12 2 4 2 3 3 5" xfId="49056" xr:uid="{EBFD671F-67D0-4C35-839C-505A94747FCB}"/>
    <cellStyle name="Millares 12 2 4 2 3 4" xfId="7688" xr:uid="{418628D8-3CB7-4FAC-97C4-3C1079982FBB}"/>
    <cellStyle name="Millares 12 2 4 2 3 4 2" xfId="29191" xr:uid="{3552B6E3-EAE1-4C82-B2BC-69F780879C77}"/>
    <cellStyle name="Millares 12 2 4 2 3 5" xfId="9345" xr:uid="{FFF1D593-C12A-491C-8BC9-834B6C5DE389}"/>
    <cellStyle name="Millares 12 2 4 2 3 5 2" xfId="30848" xr:uid="{92D554A7-C007-4B27-BA3F-ECB2A4440ED9}"/>
    <cellStyle name="Millares 12 2 4 2 3 6" xfId="15980" xr:uid="{6B6DBBD7-0FFD-44FD-9E6E-91F0CA404C57}"/>
    <cellStyle name="Millares 12 2 4 2 3 6 2" xfId="37483" xr:uid="{1BF7CDFA-DD82-4E5F-8DBD-2AC0B40D5B12}"/>
    <cellStyle name="Millares 12 2 4 2 3 7" xfId="22585" xr:uid="{CC0D151B-4556-413E-81A7-0858BC162E0C}"/>
    <cellStyle name="Millares 12 2 4 2 3 8" xfId="44088" xr:uid="{2DEC04FA-4AA3-4560-A0D6-7EBE291FC6F0}"/>
    <cellStyle name="Millares 12 2 4 2 4" xfId="1475" xr:uid="{7CE39AF5-F476-4991-836C-E612B594409C}"/>
    <cellStyle name="Millares 12 2 4 2 4 2" xfId="4304" xr:uid="{8BF07D63-2DD8-4AA6-B95A-AC9504356B87}"/>
    <cellStyle name="Millares 12 2 4 2 4 2 2" xfId="12570" xr:uid="{7A06E677-D5ED-4B9D-AB48-9D589A29731E}"/>
    <cellStyle name="Millares 12 2 4 2 4 2 2 2" xfId="34073" xr:uid="{EC525181-F773-4544-B217-109B76016FA3}"/>
    <cellStyle name="Millares 12 2 4 2 4 2 3" xfId="19205" xr:uid="{625FA045-04AF-4AD6-AEFA-9DBC8B2FA5BE}"/>
    <cellStyle name="Millares 12 2 4 2 4 2 3 2" xfId="40708" xr:uid="{C42E1677-48EB-45BE-9AB0-C9DA4194AB10}"/>
    <cellStyle name="Millares 12 2 4 2 4 2 4" xfId="25810" xr:uid="{B1E50D90-F336-4C08-831B-4BA3E7275137}"/>
    <cellStyle name="Millares 12 2 4 2 4 2 5" xfId="47313" xr:uid="{A8451DBE-61F0-46E0-A3A9-75E137969ACE}"/>
    <cellStyle name="Millares 12 2 4 2 4 3" xfId="6443" xr:uid="{EEDEFC70-C8F7-4AAB-A37F-5A2D4CF42393}"/>
    <cellStyle name="Millares 12 2 4 2 4 3 2" xfId="14709" xr:uid="{E6DFEFB1-4680-445B-B8F7-135D5575F890}"/>
    <cellStyle name="Millares 12 2 4 2 4 3 2 2" xfId="36212" xr:uid="{849F6B00-C061-4CF8-B0B1-68AD0C401A13}"/>
    <cellStyle name="Millares 12 2 4 2 4 3 3" xfId="21344" xr:uid="{C78086D7-5A1D-49BE-8850-096A0B01C988}"/>
    <cellStyle name="Millares 12 2 4 2 4 3 3 2" xfId="42847" xr:uid="{DF2F6F65-B793-49D2-BB0E-83A3D0CCE0A8}"/>
    <cellStyle name="Millares 12 2 4 2 4 3 4" xfId="27949" xr:uid="{4A0B9A9C-5876-472D-944F-6B0939A7E6D4}"/>
    <cellStyle name="Millares 12 2 4 2 4 3 5" xfId="49452" xr:uid="{DF86A6CF-F2EC-442A-8C9A-44DBDF248111}"/>
    <cellStyle name="Millares 12 2 4 2 4 4" xfId="8084" xr:uid="{31B5E9B7-75E5-4FA0-89AF-A87C8685E6A4}"/>
    <cellStyle name="Millares 12 2 4 2 4 4 2" xfId="29587" xr:uid="{D3E7BC0A-1F5C-4CB9-851C-4BF206AFB58E}"/>
    <cellStyle name="Millares 12 2 4 2 4 5" xfId="9741" xr:uid="{4527D007-E955-4BDC-89F4-8AE91952FAB7}"/>
    <cellStyle name="Millares 12 2 4 2 4 5 2" xfId="31244" xr:uid="{2EE6C885-1B4E-4AE7-9CB7-413E7BCC8C40}"/>
    <cellStyle name="Millares 12 2 4 2 4 6" xfId="16376" xr:uid="{D8B7589A-F748-4E6B-BC4E-EC8F3AE906BF}"/>
    <cellStyle name="Millares 12 2 4 2 4 6 2" xfId="37879" xr:uid="{2CD442E0-97AC-4D09-9CB9-E2DC048A64DE}"/>
    <cellStyle name="Millares 12 2 4 2 4 7" xfId="22981" xr:uid="{A51C7078-5666-49C6-A2B6-E0ADAA4C247E}"/>
    <cellStyle name="Millares 12 2 4 2 4 8" xfId="44484" xr:uid="{0C74B9B6-DD18-4A20-92C9-F9B700157B6D}"/>
    <cellStyle name="Millares 12 2 4 2 5" xfId="2162" xr:uid="{B0D67635-9D3E-42D7-9305-D1151F8DC091}"/>
    <cellStyle name="Millares 12 2 4 2 5 2" xfId="10428" xr:uid="{2A2D1EFF-41CE-44CA-BBD0-C49204348352}"/>
    <cellStyle name="Millares 12 2 4 2 5 2 2" xfId="31931" xr:uid="{5BFEEE4C-6ED7-45EB-923D-37F9A1B7E04D}"/>
    <cellStyle name="Millares 12 2 4 2 5 3" xfId="17063" xr:uid="{88BDD333-A06D-42E2-BB39-C77FC61B132F}"/>
    <cellStyle name="Millares 12 2 4 2 5 3 2" xfId="38566" xr:uid="{92564A58-6524-4DB4-86B7-4B096DC7984D}"/>
    <cellStyle name="Millares 12 2 4 2 5 4" xfId="23668" xr:uid="{8EEA4087-74F8-4913-A0A5-88658001B4F3}"/>
    <cellStyle name="Millares 12 2 4 2 5 5" xfId="45171" xr:uid="{FC4B740A-BCFD-4615-BEB5-850D56BE48B4}"/>
    <cellStyle name="Millares 12 2 4 2 6" xfId="2709" xr:uid="{663CD117-D240-4BEF-9403-FC0B2CA64C85}"/>
    <cellStyle name="Millares 12 2 4 2 6 2" xfId="10975" xr:uid="{7772BF03-00CF-43E8-8400-5178A04283E7}"/>
    <cellStyle name="Millares 12 2 4 2 6 2 2" xfId="32478" xr:uid="{6B97EFA8-0A93-4C04-A404-1D103490944A}"/>
    <cellStyle name="Millares 12 2 4 2 6 3" xfId="17610" xr:uid="{EF58967E-8F69-4907-AD73-943302BFBA62}"/>
    <cellStyle name="Millares 12 2 4 2 6 3 2" xfId="39113" xr:uid="{B663E1F5-F506-4607-A526-827F7408A18C}"/>
    <cellStyle name="Millares 12 2 4 2 6 4" xfId="24215" xr:uid="{4CE21894-5158-40B1-BC15-501BD81D0C93}"/>
    <cellStyle name="Millares 12 2 4 2 6 5" xfId="45718" xr:uid="{8EE1576A-21E2-4804-9D81-9ED7E7513D98}"/>
    <cellStyle name="Millares 12 2 4 2 7" xfId="3358" xr:uid="{34B1D676-B844-4ACD-AD10-31774EF53FF8}"/>
    <cellStyle name="Millares 12 2 4 2 7 2" xfId="11624" xr:uid="{F7E6AFEE-970E-4B45-B168-56727C1A580B}"/>
    <cellStyle name="Millares 12 2 4 2 7 2 2" xfId="33127" xr:uid="{3277E495-0843-4650-87B0-2F859183FA26}"/>
    <cellStyle name="Millares 12 2 4 2 7 3" xfId="18259" xr:uid="{DA889316-BBDB-4024-B975-B1C2B0718C41}"/>
    <cellStyle name="Millares 12 2 4 2 7 3 2" xfId="39762" xr:uid="{0B3FF99E-BB37-49D0-95FA-0CE31FC4A02B}"/>
    <cellStyle name="Millares 12 2 4 2 7 4" xfId="24864" xr:uid="{BCF65059-B328-4394-BF69-392BF6ED6038}"/>
    <cellStyle name="Millares 12 2 4 2 7 5" xfId="46367" xr:uid="{D68FE484-D298-425B-8AD4-66FB3FC5ABEB}"/>
    <cellStyle name="Millares 12 2 4 2 8" xfId="4853" xr:uid="{189660C3-A72A-4CC7-AD2B-2D8114908129}"/>
    <cellStyle name="Millares 12 2 4 2 8 2" xfId="13119" xr:uid="{C9B75E6B-3365-46B2-B6A1-0BA104F15F50}"/>
    <cellStyle name="Millares 12 2 4 2 8 2 2" xfId="34622" xr:uid="{27EB88C3-928E-48AB-A36E-934204E091B0}"/>
    <cellStyle name="Millares 12 2 4 2 8 3" xfId="19754" xr:uid="{BC2D6FD0-4DDD-4746-BA12-1E9FF2D78A11}"/>
    <cellStyle name="Millares 12 2 4 2 8 3 2" xfId="41257" xr:uid="{962EBDFB-AF17-44FE-AD2E-7C98B9D84FB4}"/>
    <cellStyle name="Millares 12 2 4 2 8 4" xfId="26359" xr:uid="{8557AB0E-D1A0-4A4B-8281-E68F81BEA9FC}"/>
    <cellStyle name="Millares 12 2 4 2 8 5" xfId="47862" xr:uid="{67CEBD7D-5839-4A2E-B210-4A93BF32E425}"/>
    <cellStyle name="Millares 12 2 4 2 9" xfId="5497" xr:uid="{6B9296B9-01BB-4FBF-925D-2AEA0605E1AE}"/>
    <cellStyle name="Millares 12 2 4 2 9 2" xfId="13763" xr:uid="{90AABBAA-15EB-4998-802B-D88F74F57F8A}"/>
    <cellStyle name="Millares 12 2 4 2 9 2 2" xfId="35266" xr:uid="{058C9AC8-FE3C-4CD6-BCFD-0BCBC6A0D750}"/>
    <cellStyle name="Millares 12 2 4 2 9 3" xfId="20398" xr:uid="{F56986C8-F761-41B1-9250-EDD46569F1DA}"/>
    <cellStyle name="Millares 12 2 4 2 9 3 2" xfId="41901" xr:uid="{D86878E8-44E5-4E17-BDF4-4FE58791A043}"/>
    <cellStyle name="Millares 12 2 4 2 9 4" xfId="27003" xr:uid="{1688FF7D-DA33-4526-AA85-201D4AADD0ED}"/>
    <cellStyle name="Millares 12 2 4 2 9 5" xfId="48506" xr:uid="{F64CC7E5-57EC-4C3C-A45A-1BDE29FC3E47}"/>
    <cellStyle name="Millares 12 2 4 3" xfId="399" xr:uid="{BC376461-E585-483F-87C9-7BB59EEC3234}"/>
    <cellStyle name="Millares 12 2 4 3 10" xfId="15302" xr:uid="{F5BE6CB2-6AD8-4C65-B8A5-01B4276C6693}"/>
    <cellStyle name="Millares 12 2 4 3 10 2" xfId="36805" xr:uid="{92E8EC4A-CB70-43E4-B6D5-2E205DBC2382}"/>
    <cellStyle name="Millares 12 2 4 3 11" xfId="21907" xr:uid="{AF280999-E756-4E00-BFB1-974FC0AED346}"/>
    <cellStyle name="Millares 12 2 4 3 12" xfId="43410" xr:uid="{DCEED630-BF2E-4BBA-B3E3-71F11E887E32}"/>
    <cellStyle name="Millares 12 2 4 3 2" xfId="1347" xr:uid="{FA868CA5-737A-4118-AC0D-FA31F31F0821}"/>
    <cellStyle name="Millares 12 2 4 3 2 2" xfId="4176" xr:uid="{BF8734B1-D32B-41B6-9DBA-54838487E69C}"/>
    <cellStyle name="Millares 12 2 4 3 2 2 2" xfId="12442" xr:uid="{6BC5348D-FEF3-48F3-98A0-8565389B49BE}"/>
    <cellStyle name="Millares 12 2 4 3 2 2 2 2" xfId="33945" xr:uid="{CB02B8AC-D972-417A-8F87-51184BD46AAC}"/>
    <cellStyle name="Millares 12 2 4 3 2 2 3" xfId="19077" xr:uid="{0C09F03D-C80B-4FED-9626-05376C867DEF}"/>
    <cellStyle name="Millares 12 2 4 3 2 2 3 2" xfId="40580" xr:uid="{1BD7CB12-A6E4-414F-A1E5-B5C7500AE5AF}"/>
    <cellStyle name="Millares 12 2 4 3 2 2 4" xfId="25682" xr:uid="{AB30A97F-F448-4FA0-A911-5939975E3FC9}"/>
    <cellStyle name="Millares 12 2 4 3 2 2 5" xfId="47185" xr:uid="{9D3CDC54-E947-4A95-95E8-4125003816CC}"/>
    <cellStyle name="Millares 12 2 4 3 2 3" xfId="6315" xr:uid="{58FDC388-A4DA-41AB-B19B-CA5346E62A4E}"/>
    <cellStyle name="Millares 12 2 4 3 2 3 2" xfId="14581" xr:uid="{276AF407-34FC-4376-A652-54BB9E516E25}"/>
    <cellStyle name="Millares 12 2 4 3 2 3 2 2" xfId="36084" xr:uid="{1D4A6943-3973-43AB-ACC6-8EA4E4F7297B}"/>
    <cellStyle name="Millares 12 2 4 3 2 3 3" xfId="21216" xr:uid="{9AFAF844-EE72-450F-B0A3-801CFBAEAD8E}"/>
    <cellStyle name="Millares 12 2 4 3 2 3 3 2" xfId="42719" xr:uid="{33341297-D10A-4E39-A4A9-05C04842557B}"/>
    <cellStyle name="Millares 12 2 4 3 2 3 4" xfId="27821" xr:uid="{FB8F5C73-C237-4120-910E-AFB0356306E3}"/>
    <cellStyle name="Millares 12 2 4 3 2 3 5" xfId="49324" xr:uid="{B3CC6455-3270-43C7-9531-63D4A3413AA6}"/>
    <cellStyle name="Millares 12 2 4 3 2 4" xfId="7956" xr:uid="{CDEE6494-D896-40B4-82E1-F545DB2BF9DA}"/>
    <cellStyle name="Millares 12 2 4 3 2 4 2" xfId="29459" xr:uid="{FA1175EC-B8C4-4C52-9CE9-DFFA7821CAEB}"/>
    <cellStyle name="Millares 12 2 4 3 2 5" xfId="9613" xr:uid="{DC01654D-45A7-4746-84CA-FCA1717A0856}"/>
    <cellStyle name="Millares 12 2 4 3 2 5 2" xfId="31116" xr:uid="{6811EC18-454D-448A-A9A7-5B9BB4804F5A}"/>
    <cellStyle name="Millares 12 2 4 3 2 6" xfId="16248" xr:uid="{55BB5853-C87B-4CB5-A7D2-2453DB930A5E}"/>
    <cellStyle name="Millares 12 2 4 3 2 6 2" xfId="37751" xr:uid="{6999AF68-DD35-48C0-9028-874242202303}"/>
    <cellStyle name="Millares 12 2 4 3 2 7" xfId="22853" xr:uid="{6A864F56-65DE-42B6-B30B-EF4BDD41F2B9}"/>
    <cellStyle name="Millares 12 2 4 3 2 8" xfId="44356" xr:uid="{9F4FB540-9C15-4575-9531-AD2CC3A37A1E}"/>
    <cellStyle name="Millares 12 2 4 3 3" xfId="2034" xr:uid="{F2EA5316-C018-4E9B-8DFB-9360B3D24D38}"/>
    <cellStyle name="Millares 12 2 4 3 3 2" xfId="10300" xr:uid="{92928FB8-08A9-43FB-BB61-E57F86177A3F}"/>
    <cellStyle name="Millares 12 2 4 3 3 2 2" xfId="31803" xr:uid="{DF9858E7-7BE1-4E75-97E4-D17887D54B50}"/>
    <cellStyle name="Millares 12 2 4 3 3 3" xfId="16935" xr:uid="{2C2B88DA-CDB3-4749-B7EC-3D9784671EC0}"/>
    <cellStyle name="Millares 12 2 4 3 3 3 2" xfId="38438" xr:uid="{E8340069-EF64-4C3D-8E5E-4B280CF5F677}"/>
    <cellStyle name="Millares 12 2 4 3 3 4" xfId="23540" xr:uid="{EC37CF77-B0FA-417E-9B17-A2A0F8CEA915}"/>
    <cellStyle name="Millares 12 2 4 3 3 5" xfId="45043" xr:uid="{70655899-709F-438B-BC12-71F058305E49}"/>
    <cellStyle name="Millares 12 2 4 3 4" xfId="2833" xr:uid="{F4A47DE7-9FA6-4622-AA10-CD181EB92F53}"/>
    <cellStyle name="Millares 12 2 4 3 4 2" xfId="11099" xr:uid="{26F383D1-24FA-45AE-AAD7-DD432215AEE5}"/>
    <cellStyle name="Millares 12 2 4 3 4 2 2" xfId="32602" xr:uid="{A734D694-604C-412C-9004-1AE9797DF804}"/>
    <cellStyle name="Millares 12 2 4 3 4 3" xfId="17734" xr:uid="{40F55AF8-C550-46D5-99E1-BB913445DCFC}"/>
    <cellStyle name="Millares 12 2 4 3 4 3 2" xfId="39237" xr:uid="{79016CCB-D31E-4D12-8E04-47414E64D3F6}"/>
    <cellStyle name="Millares 12 2 4 3 4 4" xfId="24339" xr:uid="{A51A6668-9689-47ED-871B-F9AE2DBEDAFE}"/>
    <cellStyle name="Millares 12 2 4 3 4 5" xfId="45842" xr:uid="{F448F624-8F15-4651-ACF7-C1ADAE8E3C11}"/>
    <cellStyle name="Millares 12 2 4 3 5" xfId="3230" xr:uid="{2DBCFD0A-6C9C-4F67-AC5A-C0D9D0D7753A}"/>
    <cellStyle name="Millares 12 2 4 3 5 2" xfId="11496" xr:uid="{18D72C4D-EAB4-4B46-BE17-319D12B62F2D}"/>
    <cellStyle name="Millares 12 2 4 3 5 2 2" xfId="32999" xr:uid="{832F3B9F-E419-4A9F-838F-DF652F09A574}"/>
    <cellStyle name="Millares 12 2 4 3 5 3" xfId="18131" xr:uid="{FB1D49EE-0114-4C3B-B761-BF193141734D}"/>
    <cellStyle name="Millares 12 2 4 3 5 3 2" xfId="39634" xr:uid="{309AF713-F525-4A5C-8F5D-BCC4B61B3A37}"/>
    <cellStyle name="Millares 12 2 4 3 5 4" xfId="24736" xr:uid="{5D7C9148-EC49-4A3E-AC03-6E965CD44583}"/>
    <cellStyle name="Millares 12 2 4 3 5 5" xfId="46239" xr:uid="{6D74FDEB-9012-4A93-A0D9-7AFFC31B2CAE}"/>
    <cellStyle name="Millares 12 2 4 3 6" xfId="4977" xr:uid="{CC49A3E3-97AC-4863-AB28-68A2730C5F87}"/>
    <cellStyle name="Millares 12 2 4 3 6 2" xfId="13243" xr:uid="{E2AE4D9B-C9E5-494D-A686-B4460BB68250}"/>
    <cellStyle name="Millares 12 2 4 3 6 2 2" xfId="34746" xr:uid="{D25C3B83-E896-432B-9A57-29E10798FC77}"/>
    <cellStyle name="Millares 12 2 4 3 6 3" xfId="19878" xr:uid="{0D772FAA-C634-464F-BAF6-DC65F0E096DF}"/>
    <cellStyle name="Millares 12 2 4 3 6 3 2" xfId="41381" xr:uid="{0982807D-F00E-4452-B510-A429A01CC229}"/>
    <cellStyle name="Millares 12 2 4 3 6 4" xfId="26483" xr:uid="{93E3C1B2-CAB1-4184-8F08-0254A0916DA3}"/>
    <cellStyle name="Millares 12 2 4 3 6 5" xfId="47986" xr:uid="{409E5FBF-0D98-4925-AC75-66B05BF95D10}"/>
    <cellStyle name="Millares 12 2 4 3 7" xfId="5369" xr:uid="{D6EB8E62-57AC-4767-B23E-2644A657B08A}"/>
    <cellStyle name="Millares 12 2 4 3 7 2" xfId="13635" xr:uid="{28C82D87-3F21-4E48-B1CA-F7A087E9AFA8}"/>
    <cellStyle name="Millares 12 2 4 3 7 2 2" xfId="35138" xr:uid="{85C019D2-9D74-4B29-B24F-18E104D68000}"/>
    <cellStyle name="Millares 12 2 4 3 7 3" xfId="20270" xr:uid="{F2D55122-C082-4F2A-87FB-703D33A355E0}"/>
    <cellStyle name="Millares 12 2 4 3 7 3 2" xfId="41773" xr:uid="{D3CBC51C-9A27-4C0D-BEE5-CD6BF334A171}"/>
    <cellStyle name="Millares 12 2 4 3 7 4" xfId="26875" xr:uid="{3E6E5B32-654C-4A2F-9C74-15BD4C8E9B4D}"/>
    <cellStyle name="Millares 12 2 4 3 7 5" xfId="48378" xr:uid="{7FF23F2A-0E0A-46FB-909D-DAADC13A9070}"/>
    <cellStyle name="Millares 12 2 4 3 8" xfId="7010" xr:uid="{4AC95594-727E-44FE-91B5-0D2540D57F7A}"/>
    <cellStyle name="Millares 12 2 4 3 8 2" xfId="28513" xr:uid="{67FE42A5-C15D-4F53-81BE-059DE68A7139}"/>
    <cellStyle name="Millares 12 2 4 3 9" xfId="8666" xr:uid="{85648F98-50E3-4AE8-BCEF-E87843EFDB62}"/>
    <cellStyle name="Millares 12 2 4 3 9 2" xfId="30169" xr:uid="{C2FB8777-CBC9-4D39-A62B-9BF5F539BC5D}"/>
    <cellStyle name="Millares 12 2 4 4" xfId="683" xr:uid="{D0F09462-5553-4AFD-9A38-9C7C85403013}"/>
    <cellStyle name="Millares 12 2 4 4 10" xfId="43692" xr:uid="{19BFBFC8-3EDF-4529-A66F-2D44606745E9}"/>
    <cellStyle name="Millares 12 2 4 4 2" xfId="1629" xr:uid="{CF0ECEF2-DBA4-4CF6-B9F1-B7C2AC1F8830}"/>
    <cellStyle name="Millares 12 2 4 4 2 2" xfId="4458" xr:uid="{8DF2E64E-8D12-4D4D-9C95-3575830E29DE}"/>
    <cellStyle name="Millares 12 2 4 4 2 2 2" xfId="12724" xr:uid="{1C6B1111-62D5-41BB-8743-4FF9E3339E5D}"/>
    <cellStyle name="Millares 12 2 4 4 2 2 2 2" xfId="34227" xr:uid="{FBCEE318-A0D1-474F-9EF0-2F4BB5370C8B}"/>
    <cellStyle name="Millares 12 2 4 4 2 2 3" xfId="19359" xr:uid="{40FDCD35-FEC2-4675-96EF-2DFA40EDF80A}"/>
    <cellStyle name="Millares 12 2 4 4 2 2 3 2" xfId="40862" xr:uid="{DB6E7644-2DF7-4EE1-94C2-0B77217C09AA}"/>
    <cellStyle name="Millares 12 2 4 4 2 2 4" xfId="25964" xr:uid="{1DE92D40-26F0-4945-9966-EE7605FD1C6F}"/>
    <cellStyle name="Millares 12 2 4 4 2 2 5" xfId="47467" xr:uid="{9B011B3B-FA2B-4CA9-ACC0-CA5982FE521E}"/>
    <cellStyle name="Millares 12 2 4 4 2 3" xfId="6597" xr:uid="{08ED847B-AE61-4A2D-B03D-3E934EEB2E43}"/>
    <cellStyle name="Millares 12 2 4 4 2 3 2" xfId="14863" xr:uid="{762EB42C-C9FA-4AB4-AC06-7CF13D4F4D02}"/>
    <cellStyle name="Millares 12 2 4 4 2 3 2 2" xfId="36366" xr:uid="{16979BB0-0E87-46F5-8CD2-D39004D60400}"/>
    <cellStyle name="Millares 12 2 4 4 2 3 3" xfId="21498" xr:uid="{01CCAB1A-633D-4113-8B89-1A98B07E25CC}"/>
    <cellStyle name="Millares 12 2 4 4 2 3 3 2" xfId="43001" xr:uid="{C3181FBC-C82F-4357-8B64-D03335FDAD26}"/>
    <cellStyle name="Millares 12 2 4 4 2 3 4" xfId="28103" xr:uid="{DF8E886C-BE2F-4F65-A204-DAC66FB2CAEB}"/>
    <cellStyle name="Millares 12 2 4 4 2 3 5" xfId="49606" xr:uid="{2F904195-4872-4AD8-83C1-CDEF453326AB}"/>
    <cellStyle name="Millares 12 2 4 4 2 4" xfId="8238" xr:uid="{535A63EC-E8EB-4EAC-9667-EBB2F8439ED7}"/>
    <cellStyle name="Millares 12 2 4 4 2 4 2" xfId="29741" xr:uid="{85603089-09A8-4794-8C81-D51688F14AD5}"/>
    <cellStyle name="Millares 12 2 4 4 2 5" xfId="9895" xr:uid="{FF80E201-59D8-4C14-8F66-49E675198A7D}"/>
    <cellStyle name="Millares 12 2 4 4 2 5 2" xfId="31398" xr:uid="{D1D56DB6-3253-42DA-803F-D48B99D5E705}"/>
    <cellStyle name="Millares 12 2 4 4 2 6" xfId="16530" xr:uid="{8030C10E-A719-4AE3-AE99-44B4EEC6A89B}"/>
    <cellStyle name="Millares 12 2 4 4 2 6 2" xfId="38033" xr:uid="{A336B0E4-8DDE-4F71-AA3A-E9EC97906EB8}"/>
    <cellStyle name="Millares 12 2 4 4 2 7" xfId="23135" xr:uid="{C9FEDE88-62FD-4384-82FA-852130EEFFDA}"/>
    <cellStyle name="Millares 12 2 4 4 2 8" xfId="44638" xr:uid="{B41493FC-115E-4C78-A888-B2EA9FEA1BAB}"/>
    <cellStyle name="Millares 12 2 4 4 3" xfId="2316" xr:uid="{64F16E79-966E-40AA-8DC6-5886A07CCEAA}"/>
    <cellStyle name="Millares 12 2 4 4 3 2" xfId="10582" xr:uid="{BFB2B1BC-E22D-4B28-9072-497D23C11A65}"/>
    <cellStyle name="Millares 12 2 4 4 3 2 2" xfId="32085" xr:uid="{BC47CE75-AA7D-482F-8E07-EB3F1E9F2941}"/>
    <cellStyle name="Millares 12 2 4 4 3 3" xfId="17217" xr:uid="{F4221B54-05F3-458A-A6B5-C24B539A2BF7}"/>
    <cellStyle name="Millares 12 2 4 4 3 3 2" xfId="38720" xr:uid="{2222718D-3BD6-4DB7-82D6-10F0CDE50893}"/>
    <cellStyle name="Millares 12 2 4 4 3 4" xfId="23822" xr:uid="{71DDA8C9-17E9-4E9E-B6EB-D27FFF175BDD}"/>
    <cellStyle name="Millares 12 2 4 4 3 5" xfId="45325" xr:uid="{E96BB102-7E54-4F9D-8511-A1A3FA026903}"/>
    <cellStyle name="Millares 12 2 4 4 4" xfId="3512" xr:uid="{12DCD426-3A4E-4D82-81A9-0B8809A1F910}"/>
    <cellStyle name="Millares 12 2 4 4 4 2" xfId="11778" xr:uid="{49334C5F-0245-41BB-BE2C-627A6FA9FF2D}"/>
    <cellStyle name="Millares 12 2 4 4 4 2 2" xfId="33281" xr:uid="{3D19273D-E058-434E-A3CC-DC5861A77C19}"/>
    <cellStyle name="Millares 12 2 4 4 4 3" xfId="18413" xr:uid="{DAAC1B38-018A-4222-8DFD-62ADDEB165CC}"/>
    <cellStyle name="Millares 12 2 4 4 4 3 2" xfId="39916" xr:uid="{F66F2351-A9CC-438A-9DA1-2A123F8F79D3}"/>
    <cellStyle name="Millares 12 2 4 4 4 4" xfId="25018" xr:uid="{67B06E4E-227C-459A-87F5-031FB97552BA}"/>
    <cellStyle name="Millares 12 2 4 4 4 5" xfId="46521" xr:uid="{718510FB-8D59-43A7-B009-D5766C401107}"/>
    <cellStyle name="Millares 12 2 4 4 5" xfId="5651" xr:uid="{C8E7EB1C-A3B0-476E-9D5D-BE3906E56632}"/>
    <cellStyle name="Millares 12 2 4 4 5 2" xfId="13917" xr:uid="{8B9F774B-533A-43AB-99F0-F55AC626556D}"/>
    <cellStyle name="Millares 12 2 4 4 5 2 2" xfId="35420" xr:uid="{DCF89423-CCE2-4FAB-AD56-F9B2E7775B9D}"/>
    <cellStyle name="Millares 12 2 4 4 5 3" xfId="20552" xr:uid="{1CC41B65-F312-4766-A866-9A30F076F4C8}"/>
    <cellStyle name="Millares 12 2 4 4 5 3 2" xfId="42055" xr:uid="{2AB18D4D-299D-4290-B1F3-C33FC4551C1B}"/>
    <cellStyle name="Millares 12 2 4 4 5 4" xfId="27157" xr:uid="{B1B5811B-4BD8-4282-BE64-4166CC15A5FB}"/>
    <cellStyle name="Millares 12 2 4 4 5 5" xfId="48660" xr:uid="{EF1B683E-3C0E-45CB-9FA2-AB648C5F1BB1}"/>
    <cellStyle name="Millares 12 2 4 4 6" xfId="7292" xr:uid="{B0334657-8F66-47FD-8368-881DEA45538B}"/>
    <cellStyle name="Millares 12 2 4 4 6 2" xfId="28795" xr:uid="{FD5F96C3-1ED1-4DBC-AE40-2866344A264A}"/>
    <cellStyle name="Millares 12 2 4 4 7" xfId="8949" xr:uid="{AFC581DF-A08E-44E2-8FF5-72F936E9E9A0}"/>
    <cellStyle name="Millares 12 2 4 4 7 2" xfId="30452" xr:uid="{33BD5A31-5D6D-480E-A0D9-EAB6131FFE4A}"/>
    <cellStyle name="Millares 12 2 4 4 8" xfId="15584" xr:uid="{A82B6EF7-F120-4001-9726-89ABEE63D2DC}"/>
    <cellStyle name="Millares 12 2 4 4 8 2" xfId="37087" xr:uid="{D709471A-43AE-4C6A-B376-E027C096C74D}"/>
    <cellStyle name="Millares 12 2 4 4 9" xfId="22189" xr:uid="{5BAC9795-9721-437A-A3CF-D7600AD04D54}"/>
    <cellStyle name="Millares 12 2 4 5" xfId="951" xr:uid="{1D08B76A-87B2-4197-83F5-B3A572736CE3}"/>
    <cellStyle name="Millares 12 2 4 5 2" xfId="3780" xr:uid="{6349FF4B-6ACF-4DE9-ABE5-76E752BFC255}"/>
    <cellStyle name="Millares 12 2 4 5 2 2" xfId="12046" xr:uid="{D80A7E0F-F34D-468E-86EF-E3507AA775C2}"/>
    <cellStyle name="Millares 12 2 4 5 2 2 2" xfId="33549" xr:uid="{0413177B-5E3D-44C7-9A7D-6ADA948CD0A6}"/>
    <cellStyle name="Millares 12 2 4 5 2 3" xfId="18681" xr:uid="{2E853F8D-C9E6-43C2-B8B3-86B0D2426312}"/>
    <cellStyle name="Millares 12 2 4 5 2 3 2" xfId="40184" xr:uid="{AA6FBC51-D256-4E63-9A39-AD325E7554CA}"/>
    <cellStyle name="Millares 12 2 4 5 2 4" xfId="25286" xr:uid="{A3379E6D-41F8-4B99-9888-8241108773B9}"/>
    <cellStyle name="Millares 12 2 4 5 2 5" xfId="46789" xr:uid="{D906EE72-714C-4D0A-BB59-F555B53C8048}"/>
    <cellStyle name="Millares 12 2 4 5 3" xfId="5919" xr:uid="{E5B99341-D7E7-4D7C-AC8E-CCF8DB221D22}"/>
    <cellStyle name="Millares 12 2 4 5 3 2" xfId="14185" xr:uid="{36E719E9-C123-47DD-B34B-36F2DC5ADD1A}"/>
    <cellStyle name="Millares 12 2 4 5 3 2 2" xfId="35688" xr:uid="{7C1A26FB-8053-4398-8B32-58251D140D0F}"/>
    <cellStyle name="Millares 12 2 4 5 3 3" xfId="20820" xr:uid="{226F4EB1-E331-4D8E-8F13-2CCEFEE3477F}"/>
    <cellStyle name="Millares 12 2 4 5 3 3 2" xfId="42323" xr:uid="{80E1C3F3-4583-4F92-B6D6-047FD0360672}"/>
    <cellStyle name="Millares 12 2 4 5 3 4" xfId="27425" xr:uid="{054BFA28-72D3-45CC-882A-B1DC7FC15CBD}"/>
    <cellStyle name="Millares 12 2 4 5 3 5" xfId="48928" xr:uid="{6E0B8F48-0BCF-4756-9EBB-F83F1CF198E2}"/>
    <cellStyle name="Millares 12 2 4 5 4" xfId="7560" xr:uid="{632DA87E-AA94-40F3-8634-CFD904C1FC14}"/>
    <cellStyle name="Millares 12 2 4 5 4 2" xfId="29063" xr:uid="{2815D234-8863-450E-851D-146E9BD95E0C}"/>
    <cellStyle name="Millares 12 2 4 5 5" xfId="9217" xr:uid="{7ADA1F9A-82F5-4A92-96B9-1498D2F0E5EC}"/>
    <cellStyle name="Millares 12 2 4 5 5 2" xfId="30720" xr:uid="{DB4FEDEB-75D3-40E7-BBC8-31AD3105251B}"/>
    <cellStyle name="Millares 12 2 4 5 6" xfId="15852" xr:uid="{AF9F9924-3940-41A5-9F35-4A702970DB57}"/>
    <cellStyle name="Millares 12 2 4 5 6 2" xfId="37355" xr:uid="{66FC391F-6C27-4021-9795-17480F49EA99}"/>
    <cellStyle name="Millares 12 2 4 5 7" xfId="22457" xr:uid="{8179E2D4-DF84-4B5D-BE72-97188CB9FE3C}"/>
    <cellStyle name="Millares 12 2 4 5 8" xfId="43960" xr:uid="{80484E0D-5F84-4DF7-94DA-42DF9E6DB95D}"/>
    <cellStyle name="Millares 12 2 4 6" xfId="1212" xr:uid="{FE9D0C84-7DF7-4AC9-B7DF-10D2AF655094}"/>
    <cellStyle name="Millares 12 2 4 6 2" xfId="4041" xr:uid="{0D5FEDAC-B268-43F8-9F8A-943BDD0336AF}"/>
    <cellStyle name="Millares 12 2 4 6 2 2" xfId="12307" xr:uid="{2C07634B-30CD-4548-BBA6-9225F51EB7CE}"/>
    <cellStyle name="Millares 12 2 4 6 2 2 2" xfId="33810" xr:uid="{BA453C8F-9D4C-4446-988D-8D881A8574EB}"/>
    <cellStyle name="Millares 12 2 4 6 2 3" xfId="18942" xr:uid="{ABFC8B5A-5A19-4409-91E8-0A2A9B12DDBB}"/>
    <cellStyle name="Millares 12 2 4 6 2 3 2" xfId="40445" xr:uid="{1AD04762-76F8-4C25-8B73-71E7347F0236}"/>
    <cellStyle name="Millares 12 2 4 6 2 4" xfId="25547" xr:uid="{B653EB82-15C8-44DA-96D1-9C9B9773CCB1}"/>
    <cellStyle name="Millares 12 2 4 6 2 5" xfId="47050" xr:uid="{5312BF46-80BE-49AB-ABED-AE6C5CC5AD5B}"/>
    <cellStyle name="Millares 12 2 4 6 3" xfId="6180" xr:uid="{A3A08384-1508-4877-8729-5E0DFEB0B186}"/>
    <cellStyle name="Millares 12 2 4 6 3 2" xfId="14446" xr:uid="{BB58AC88-E7B7-4E54-B327-CED15B237BDD}"/>
    <cellStyle name="Millares 12 2 4 6 3 2 2" xfId="35949" xr:uid="{ED3DB92D-69E0-44BB-B962-99DBA8D55958}"/>
    <cellStyle name="Millares 12 2 4 6 3 3" xfId="21081" xr:uid="{0A50659B-61F6-4DD6-B57A-CE27013DB782}"/>
    <cellStyle name="Millares 12 2 4 6 3 3 2" xfId="42584" xr:uid="{3F06320A-7ECF-46E2-86E9-2ED25E009189}"/>
    <cellStyle name="Millares 12 2 4 6 3 4" xfId="27686" xr:uid="{807A7820-4A9F-4885-9C49-2FB577E11FFD}"/>
    <cellStyle name="Millares 12 2 4 6 3 5" xfId="49189" xr:uid="{CE0233AB-243A-42E8-B934-35CD701E57BD}"/>
    <cellStyle name="Millares 12 2 4 6 4" xfId="7821" xr:uid="{6A562BDE-6EC5-40EE-8C9B-E7ABA8256A8E}"/>
    <cellStyle name="Millares 12 2 4 6 4 2" xfId="29324" xr:uid="{A0FE1972-2F43-44B0-8AAA-E21E5CB16FA2}"/>
    <cellStyle name="Millares 12 2 4 6 5" xfId="9478" xr:uid="{99DEF854-C15D-4CF9-BA8F-4FE6391FC98C}"/>
    <cellStyle name="Millares 12 2 4 6 5 2" xfId="30981" xr:uid="{EB8F6B1C-FB70-4EDF-9301-25FB59B1EC46}"/>
    <cellStyle name="Millares 12 2 4 6 6" xfId="16113" xr:uid="{C3030820-DAFA-4E25-AC78-12B1D4B647DE}"/>
    <cellStyle name="Millares 12 2 4 6 6 2" xfId="37616" xr:uid="{9C22AAB2-810E-4849-BBD8-B69C6FA44FEE}"/>
    <cellStyle name="Millares 12 2 4 6 7" xfId="22718" xr:uid="{6311F656-47C3-44DE-8816-CB478F68CF4E}"/>
    <cellStyle name="Millares 12 2 4 6 8" xfId="44221" xr:uid="{D8D9C19B-72C8-4E43-BC23-5F66808D7578}"/>
    <cellStyle name="Millares 12 2 4 7" xfId="1900" xr:uid="{FA8CD2B0-730C-42BB-B17C-231120F8BDC3}"/>
    <cellStyle name="Millares 12 2 4 7 2" xfId="10166" xr:uid="{5E3335B2-6748-4EED-8AF9-D10233DBB7D9}"/>
    <cellStyle name="Millares 12 2 4 7 2 2" xfId="31669" xr:uid="{C2E3594D-D2E5-428C-A820-1E9063D42D68}"/>
    <cellStyle name="Millares 12 2 4 7 3" xfId="16801" xr:uid="{0A14FE71-4EB3-482B-A049-B887F6AA9755}"/>
    <cellStyle name="Millares 12 2 4 7 3 2" xfId="38304" xr:uid="{1D2FD754-9B4B-4A47-BEAF-77BC12A8539C}"/>
    <cellStyle name="Millares 12 2 4 7 4" xfId="23406" xr:uid="{3655FADE-445A-402C-9911-BC5173BD7E39}"/>
    <cellStyle name="Millares 12 2 4 7 5" xfId="44909" xr:uid="{912E129C-19D3-4D5B-A12A-A40F96265266}"/>
    <cellStyle name="Millares 12 2 4 8" xfId="2585" xr:uid="{27E2B47E-E3F9-4872-99B4-727ABB683681}"/>
    <cellStyle name="Millares 12 2 4 8 2" xfId="10851" xr:uid="{411475EC-841A-4305-B79E-A67720775A0C}"/>
    <cellStyle name="Millares 12 2 4 8 2 2" xfId="32354" xr:uid="{28C3483E-4E30-4841-AFBF-9FA950AB4640}"/>
    <cellStyle name="Millares 12 2 4 8 3" xfId="17486" xr:uid="{CB8925B8-4D79-48AD-BDB7-831F3E56014D}"/>
    <cellStyle name="Millares 12 2 4 8 3 2" xfId="38989" xr:uid="{04EDDFDD-E8B2-41E9-A52D-3EAE96605FC3}"/>
    <cellStyle name="Millares 12 2 4 8 4" xfId="24091" xr:uid="{30EFC8C3-7ADB-4EC2-BB7E-B95E0BD7E53F}"/>
    <cellStyle name="Millares 12 2 4 8 5" xfId="45594" xr:uid="{D25E1F26-A005-40AE-B254-A525192053C0}"/>
    <cellStyle name="Millares 12 2 4 9" xfId="3096" xr:uid="{9ECFEB85-73A8-4C43-8174-3A56226FBC05}"/>
    <cellStyle name="Millares 12 2 4 9 2" xfId="11362" xr:uid="{CA09EEDD-628C-46EA-8772-7444070BFD88}"/>
    <cellStyle name="Millares 12 2 4 9 2 2" xfId="32865" xr:uid="{33002FC4-A0C4-45A3-9BA6-18ABBAEDF593}"/>
    <cellStyle name="Millares 12 2 4 9 3" xfId="17997" xr:uid="{98AEC684-C882-48EF-9F35-BAD14775D02E}"/>
    <cellStyle name="Millares 12 2 4 9 3 2" xfId="39500" xr:uid="{F86B4622-5636-4F78-80E5-A263CED54622}"/>
    <cellStyle name="Millares 12 2 4 9 4" xfId="24602" xr:uid="{CE2CB509-975D-442E-8F02-F7BA3DEF57E7}"/>
    <cellStyle name="Millares 12 2 4 9 5" xfId="46105" xr:uid="{2020A78F-C481-4964-BB44-32E389A4EA0C}"/>
    <cellStyle name="Millares 12 2 5" xfId="223" xr:uid="{A669715C-7769-400D-8E89-2AF4E31963D9}"/>
    <cellStyle name="Millares 12 2 5 10" xfId="4742" xr:uid="{1DAEF5C2-428B-4290-B4A4-4E9A3F5EDECA}"/>
    <cellStyle name="Millares 12 2 5 10 2" xfId="13008" xr:uid="{16E73868-2D77-4C5F-AC99-659F268EEC7D}"/>
    <cellStyle name="Millares 12 2 5 10 2 2" xfId="34511" xr:uid="{BC5F5A0D-F936-4732-9364-BD1BD836ED60}"/>
    <cellStyle name="Millares 12 2 5 10 3" xfId="19643" xr:uid="{2319D1C3-CA81-49B8-B6E8-84B6C23E07CB}"/>
    <cellStyle name="Millares 12 2 5 10 3 2" xfId="41146" xr:uid="{1A479F09-6092-47A0-AFEE-9E41F7A00E0D}"/>
    <cellStyle name="Millares 12 2 5 10 4" xfId="26248" xr:uid="{0BC228FD-80D6-45C5-BE4F-6168AF477154}"/>
    <cellStyle name="Millares 12 2 5 10 5" xfId="47751" xr:uid="{070D6EF6-1F8C-4A2B-AB46-9878EE73FDA8}"/>
    <cellStyle name="Millares 12 2 5 11" xfId="5245" xr:uid="{D3897B8E-3A00-463B-B8A8-AFB4E604653F}"/>
    <cellStyle name="Millares 12 2 5 11 2" xfId="13511" xr:uid="{190D379E-8F95-497D-B2CC-7BE1B478AA83}"/>
    <cellStyle name="Millares 12 2 5 11 2 2" xfId="35014" xr:uid="{0CE501C6-EBBB-4662-B135-6E6B87DA813C}"/>
    <cellStyle name="Millares 12 2 5 11 3" xfId="20146" xr:uid="{167AC434-1830-4277-A467-F896220EF6D8}"/>
    <cellStyle name="Millares 12 2 5 11 3 2" xfId="41649" xr:uid="{C85A5AB3-3FED-4D19-B7E1-04296943B8FB}"/>
    <cellStyle name="Millares 12 2 5 11 4" xfId="26751" xr:uid="{C19CE78C-565B-4F98-A012-F9A1E2D2FF62}"/>
    <cellStyle name="Millares 12 2 5 11 5" xfId="48254" xr:uid="{DD4C857F-661E-43D5-8130-B5BB28437C89}"/>
    <cellStyle name="Millares 12 2 5 12" xfId="6886" xr:uid="{8D9D12D1-4AC9-4D30-ADE8-147566DD5EE4}"/>
    <cellStyle name="Millares 12 2 5 12 2" xfId="28389" xr:uid="{85058BEF-D67E-4122-81CC-E21E4624480A}"/>
    <cellStyle name="Millares 12 2 5 13" xfId="8540" xr:uid="{1001D006-5604-4C4D-B7C0-087AF5A3EA2F}"/>
    <cellStyle name="Millares 12 2 5 13 2" xfId="30043" xr:uid="{74BD8F6A-9893-471E-9E41-D2D417DCBD3B}"/>
    <cellStyle name="Millares 12 2 5 14" xfId="15179" xr:uid="{9B03078A-BA60-4A4E-B57C-44ED7ADB82D1}"/>
    <cellStyle name="Millares 12 2 5 14 2" xfId="36682" xr:uid="{0AFC699E-EACB-4911-AD3E-A873C8AC5430}"/>
    <cellStyle name="Millares 12 2 5 15" xfId="21784" xr:uid="{835DDDBF-8AC4-49F0-BA2C-D21E9ABCD03D}"/>
    <cellStyle name="Millares 12 2 5 16" xfId="43287" xr:uid="{98B32C64-F863-4C61-AD5B-F7F1E81D0781}"/>
    <cellStyle name="Millares 12 2 5 2" xfId="538" xr:uid="{3A76EA9F-5169-4101-A424-D4ED6B5D20C5}"/>
    <cellStyle name="Millares 12 2 5 2 10" xfId="7149" xr:uid="{64261EA2-5404-4268-A322-C58B6C1E3253}"/>
    <cellStyle name="Millares 12 2 5 2 10 2" xfId="28652" xr:uid="{A0B10EBC-F8B4-4640-B675-E6E76A3A6671}"/>
    <cellStyle name="Millares 12 2 5 2 11" xfId="8805" xr:uid="{137E2E93-4E70-490F-BC74-6083193D419A}"/>
    <cellStyle name="Millares 12 2 5 2 11 2" xfId="30308" xr:uid="{D55BA5B9-B7EC-4EE0-A2DD-6CF8391A5322}"/>
    <cellStyle name="Millares 12 2 5 2 12" xfId="15441" xr:uid="{3A34E0FF-F083-4778-8BC4-0466AD77090B}"/>
    <cellStyle name="Millares 12 2 5 2 12 2" xfId="36944" xr:uid="{CB194469-9006-4C79-A4D9-85715ECD4830}"/>
    <cellStyle name="Millares 12 2 5 2 13" xfId="22046" xr:uid="{F2BECE90-24E0-4A73-AA03-AF9D3C414CAC}"/>
    <cellStyle name="Millares 12 2 5 2 14" xfId="43549" xr:uid="{0F8713E4-FC4C-47DA-ADB5-9308B15C6CC0}"/>
    <cellStyle name="Millares 12 2 5 2 2" xfId="820" xr:uid="{DB9523B2-DAD7-461B-BAF3-120FA38656B8}"/>
    <cellStyle name="Millares 12 2 5 2 2 10" xfId="15721" xr:uid="{017C2522-7B07-4B45-8DC7-66B6B5FFC09F}"/>
    <cellStyle name="Millares 12 2 5 2 2 10 2" xfId="37224" xr:uid="{E6957827-37B8-4B59-BFC2-736B9DFC3FB0}"/>
    <cellStyle name="Millares 12 2 5 2 2 11" xfId="22326" xr:uid="{E430A4B5-6AC0-4440-AC73-7A44B018E21A}"/>
    <cellStyle name="Millares 12 2 5 2 2 12" xfId="43829" xr:uid="{2E02A415-5089-42E4-83E4-B3B3C6A423D2}"/>
    <cellStyle name="Millares 12 2 5 2 2 2" xfId="1766" xr:uid="{A7C1656A-FB50-4026-AABA-EA865AF44C3D}"/>
    <cellStyle name="Millares 12 2 5 2 2 2 2" xfId="4595" xr:uid="{E229ABC8-B7CF-4847-A459-739E8E8A1025}"/>
    <cellStyle name="Millares 12 2 5 2 2 2 2 2" xfId="12861" xr:uid="{36FC5BFC-8E13-4466-AC3A-8FF1DBB8EEBE}"/>
    <cellStyle name="Millares 12 2 5 2 2 2 2 2 2" xfId="34364" xr:uid="{7405B593-E2BF-43DD-A327-5A2612536A50}"/>
    <cellStyle name="Millares 12 2 5 2 2 2 2 3" xfId="19496" xr:uid="{D03E8989-C0ED-48D0-87F7-0BAEB91E5D77}"/>
    <cellStyle name="Millares 12 2 5 2 2 2 2 3 2" xfId="40999" xr:uid="{3070E3C8-009D-4DFC-93A6-59D0CFC43D95}"/>
    <cellStyle name="Millares 12 2 5 2 2 2 2 4" xfId="26101" xr:uid="{C2646C57-F5A5-4DD7-AE49-77651868F2DA}"/>
    <cellStyle name="Millares 12 2 5 2 2 2 2 5" xfId="47604" xr:uid="{002C570D-0C76-4090-9D8C-11B5257DF867}"/>
    <cellStyle name="Millares 12 2 5 2 2 2 3" xfId="6734" xr:uid="{3CBEA348-3AE9-497B-9888-9823F6321AE3}"/>
    <cellStyle name="Millares 12 2 5 2 2 2 3 2" xfId="15000" xr:uid="{59B20CAB-F321-40DC-83DB-86BF782E3F3D}"/>
    <cellStyle name="Millares 12 2 5 2 2 2 3 2 2" xfId="36503" xr:uid="{658CC99D-1B98-4061-A099-E43C8C49E138}"/>
    <cellStyle name="Millares 12 2 5 2 2 2 3 3" xfId="21635" xr:uid="{DE937B13-7E59-4C51-9CC9-2BD133AAB39B}"/>
    <cellStyle name="Millares 12 2 5 2 2 2 3 3 2" xfId="43138" xr:uid="{C2B9949E-A606-4C32-929C-7E9CB1057AB0}"/>
    <cellStyle name="Millares 12 2 5 2 2 2 3 4" xfId="28240" xr:uid="{67AFE8CD-9963-4CA0-991A-70404E3CFDCE}"/>
    <cellStyle name="Millares 12 2 5 2 2 2 3 5" xfId="49743" xr:uid="{F7CDF734-8447-4070-A6C0-D79A76B71D52}"/>
    <cellStyle name="Millares 12 2 5 2 2 2 4" xfId="8375" xr:uid="{853F8026-304D-44A5-B72E-DE886519EB33}"/>
    <cellStyle name="Millares 12 2 5 2 2 2 4 2" xfId="29878" xr:uid="{931796CD-B54A-406F-ACBB-EC4F7142DA7E}"/>
    <cellStyle name="Millares 12 2 5 2 2 2 5" xfId="10032" xr:uid="{F557EB81-3F16-4AA3-83F8-61513946FD05}"/>
    <cellStyle name="Millares 12 2 5 2 2 2 5 2" xfId="31535" xr:uid="{075DA577-404D-49FA-90DF-244B449FA61A}"/>
    <cellStyle name="Millares 12 2 5 2 2 2 6" xfId="16667" xr:uid="{938354D1-DC65-4616-825C-3290A198FFDB}"/>
    <cellStyle name="Millares 12 2 5 2 2 2 6 2" xfId="38170" xr:uid="{04E3260C-5087-407E-81DF-88AB396B3CE5}"/>
    <cellStyle name="Millares 12 2 5 2 2 2 7" xfId="23272" xr:uid="{3FF2ACE3-F8C2-4876-9F53-B1393CC2CF0F}"/>
    <cellStyle name="Millares 12 2 5 2 2 2 8" xfId="44775" xr:uid="{7E117B28-356A-457E-AEC8-723C0FD5978C}"/>
    <cellStyle name="Millares 12 2 5 2 2 3" xfId="2453" xr:uid="{83E231DF-8544-44B4-A96E-F1A03906039E}"/>
    <cellStyle name="Millares 12 2 5 2 2 3 2" xfId="10719" xr:uid="{62C2621E-292A-4A6B-87E2-9A5B7208A41D}"/>
    <cellStyle name="Millares 12 2 5 2 2 3 2 2" xfId="32222" xr:uid="{79449FB0-CED7-407D-AF83-FE628ACE47E3}"/>
    <cellStyle name="Millares 12 2 5 2 2 3 3" xfId="17354" xr:uid="{EE8966F7-CC00-4397-868F-437E55F324DE}"/>
    <cellStyle name="Millares 12 2 5 2 2 3 3 2" xfId="38857" xr:uid="{26F899B7-E672-42A8-B5E4-36A26DD17F71}"/>
    <cellStyle name="Millares 12 2 5 2 2 3 4" xfId="23959" xr:uid="{840BBB17-1315-4E22-8C12-C9D79FB8A0B4}"/>
    <cellStyle name="Millares 12 2 5 2 2 3 5" xfId="45462" xr:uid="{C2C78373-AC6D-4565-8731-9BDF22EE98F5}"/>
    <cellStyle name="Millares 12 2 5 2 2 4" xfId="2970" xr:uid="{8CD436F8-4D49-4CDA-91B4-7D75CD319F55}"/>
    <cellStyle name="Millares 12 2 5 2 2 4 2" xfId="11236" xr:uid="{415608AA-EC73-4624-89DD-0F5A761819A9}"/>
    <cellStyle name="Millares 12 2 5 2 2 4 2 2" xfId="32739" xr:uid="{9D594C65-1ED6-4510-A285-D0AB55C7A5FA}"/>
    <cellStyle name="Millares 12 2 5 2 2 4 3" xfId="17871" xr:uid="{03F81DB0-7190-4552-B8B0-C2696A99736B}"/>
    <cellStyle name="Millares 12 2 5 2 2 4 3 2" xfId="39374" xr:uid="{06C4D083-CBBA-4676-AF80-8DC63824138D}"/>
    <cellStyle name="Millares 12 2 5 2 2 4 4" xfId="24476" xr:uid="{AEB8D751-0213-482D-9D25-6CF0E9D59939}"/>
    <cellStyle name="Millares 12 2 5 2 2 4 5" xfId="45979" xr:uid="{03A666C1-AFDD-49FE-9718-5B885E9EA939}"/>
    <cellStyle name="Millares 12 2 5 2 2 5" xfId="3649" xr:uid="{0D312764-FA75-43A3-B92F-E478A8F565B9}"/>
    <cellStyle name="Millares 12 2 5 2 2 5 2" xfId="11915" xr:uid="{93DAD1F5-AD41-4F63-82F7-81A2B381ED4C}"/>
    <cellStyle name="Millares 12 2 5 2 2 5 2 2" xfId="33418" xr:uid="{BF9E6637-03C9-4EA9-97E7-5BAEFB752458}"/>
    <cellStyle name="Millares 12 2 5 2 2 5 3" xfId="18550" xr:uid="{95E3C8C5-E811-46A2-A241-542829185106}"/>
    <cellStyle name="Millares 12 2 5 2 2 5 3 2" xfId="40053" xr:uid="{FC204F71-1540-40EB-97E8-3CB89D5D8258}"/>
    <cellStyle name="Millares 12 2 5 2 2 5 4" xfId="25155" xr:uid="{01AB2353-D227-406B-860F-81B48E81DACE}"/>
    <cellStyle name="Millares 12 2 5 2 2 5 5" xfId="46658" xr:uid="{83612B6A-418E-4145-95F6-7B7A19437613}"/>
    <cellStyle name="Millares 12 2 5 2 2 6" xfId="5114" xr:uid="{066B6E45-0909-4F69-A1C8-D31D2D223188}"/>
    <cellStyle name="Millares 12 2 5 2 2 6 2" xfId="13380" xr:uid="{BB361634-4743-4944-9B0B-C464B46E80E0}"/>
    <cellStyle name="Millares 12 2 5 2 2 6 2 2" xfId="34883" xr:uid="{A88CEA99-9A35-42E6-8125-1053DEC33087}"/>
    <cellStyle name="Millares 12 2 5 2 2 6 3" xfId="20015" xr:uid="{E2E84124-1E0F-45E4-83D4-DF82F5C23554}"/>
    <cellStyle name="Millares 12 2 5 2 2 6 3 2" xfId="41518" xr:uid="{18529A11-961D-44C0-80C6-B370A979C8EA}"/>
    <cellStyle name="Millares 12 2 5 2 2 6 4" xfId="26620" xr:uid="{7E7B0419-57AA-4B3E-9BE7-6B17D4689FC1}"/>
    <cellStyle name="Millares 12 2 5 2 2 6 5" xfId="48123" xr:uid="{7AB057DA-E4B0-42B9-B379-0CF44D81E0B4}"/>
    <cellStyle name="Millares 12 2 5 2 2 7" xfId="5788" xr:uid="{14BC06F4-524D-43D9-96B6-F48963F1D7F1}"/>
    <cellStyle name="Millares 12 2 5 2 2 7 2" xfId="14054" xr:uid="{37A7DD73-05C3-4372-B948-A6BB5EB5E249}"/>
    <cellStyle name="Millares 12 2 5 2 2 7 2 2" xfId="35557" xr:uid="{CBC5A0C5-A278-4790-877D-A92328AA8CE6}"/>
    <cellStyle name="Millares 12 2 5 2 2 7 3" xfId="20689" xr:uid="{C4DE28F7-4DD2-49A0-B388-37A48148E584}"/>
    <cellStyle name="Millares 12 2 5 2 2 7 3 2" xfId="42192" xr:uid="{195C1313-2012-495B-9D94-44490AEC9C98}"/>
    <cellStyle name="Millares 12 2 5 2 2 7 4" xfId="27294" xr:uid="{9B7C4C58-27CC-4D35-87AD-A1E46DB269C7}"/>
    <cellStyle name="Millares 12 2 5 2 2 7 5" xfId="48797" xr:uid="{FFD20F81-1209-4223-BB77-0804CA9485B4}"/>
    <cellStyle name="Millares 12 2 5 2 2 8" xfId="7429" xr:uid="{E2D9397F-2E8F-4820-A443-ED16C2FB9CF3}"/>
    <cellStyle name="Millares 12 2 5 2 2 8 2" xfId="28932" xr:uid="{42AA207A-5A26-400D-8352-B7B76421C1AF}"/>
    <cellStyle name="Millares 12 2 5 2 2 9" xfId="9086" xr:uid="{BADB3DC2-BD9B-4FB0-B76B-063E2D42CBEC}"/>
    <cellStyle name="Millares 12 2 5 2 2 9 2" xfId="30589" xr:uid="{D5F86311-A17F-4A16-AE68-4836F65F50E6}"/>
    <cellStyle name="Millares 12 2 5 2 3" xfId="1090" xr:uid="{F2E3CD5E-AA04-4151-8A75-EC5EFBC0D905}"/>
    <cellStyle name="Millares 12 2 5 2 3 2" xfId="3919" xr:uid="{8E315568-5458-4BA1-A314-7FDC7A336495}"/>
    <cellStyle name="Millares 12 2 5 2 3 2 2" xfId="12185" xr:uid="{E6A67DC2-CB3E-41AF-8F51-FFD771D79513}"/>
    <cellStyle name="Millares 12 2 5 2 3 2 2 2" xfId="33688" xr:uid="{24C749B7-F57F-408A-9F6C-BD9CBF22C1FB}"/>
    <cellStyle name="Millares 12 2 5 2 3 2 3" xfId="18820" xr:uid="{88490B01-5E91-43DD-953F-0395B4D25168}"/>
    <cellStyle name="Millares 12 2 5 2 3 2 3 2" xfId="40323" xr:uid="{46242086-D4FB-4036-BD52-4AF3F65B393A}"/>
    <cellStyle name="Millares 12 2 5 2 3 2 4" xfId="25425" xr:uid="{69F1C486-6F0F-4E10-BED5-B63E92DF8FAF}"/>
    <cellStyle name="Millares 12 2 5 2 3 2 5" xfId="46928" xr:uid="{5B9C94F4-559D-4A97-BED8-C2391764AC0C}"/>
    <cellStyle name="Millares 12 2 5 2 3 3" xfId="6058" xr:uid="{99E026CA-4461-49A1-975A-4CC01B10ECE2}"/>
    <cellStyle name="Millares 12 2 5 2 3 3 2" xfId="14324" xr:uid="{F5FD2C7D-4B9A-4A51-8BAA-DD9C9DCADAD9}"/>
    <cellStyle name="Millares 12 2 5 2 3 3 2 2" xfId="35827" xr:uid="{69918DF4-F208-4B8F-9D3A-BB38D96402E4}"/>
    <cellStyle name="Millares 12 2 5 2 3 3 3" xfId="20959" xr:uid="{AC389D9E-DF74-4BFC-9BAE-63772650135B}"/>
    <cellStyle name="Millares 12 2 5 2 3 3 3 2" xfId="42462" xr:uid="{8B7ED51B-5187-42F9-8A9F-95E704231511}"/>
    <cellStyle name="Millares 12 2 5 2 3 3 4" xfId="27564" xr:uid="{F7D5F94D-A967-40F1-9812-ED07CA11DB5E}"/>
    <cellStyle name="Millares 12 2 5 2 3 3 5" xfId="49067" xr:uid="{72184FD0-C00F-4EB2-869C-E0FA84338B4F}"/>
    <cellStyle name="Millares 12 2 5 2 3 4" xfId="7699" xr:uid="{3FFB1E05-9F7C-48FB-A6B4-DE6AF017D90D}"/>
    <cellStyle name="Millares 12 2 5 2 3 4 2" xfId="29202" xr:uid="{0367403E-5AFC-419A-B36D-387476830D5C}"/>
    <cellStyle name="Millares 12 2 5 2 3 5" xfId="9356" xr:uid="{110FF003-0755-4731-ADC6-955CD9C856B7}"/>
    <cellStyle name="Millares 12 2 5 2 3 5 2" xfId="30859" xr:uid="{BEFB4B84-E594-414B-B262-1070D4095CE0}"/>
    <cellStyle name="Millares 12 2 5 2 3 6" xfId="15991" xr:uid="{CA3331F9-6460-4B25-8E00-DE7352266C99}"/>
    <cellStyle name="Millares 12 2 5 2 3 6 2" xfId="37494" xr:uid="{92041DBE-841D-4155-86A2-4A75EAE055A7}"/>
    <cellStyle name="Millares 12 2 5 2 3 7" xfId="22596" xr:uid="{ADCC5775-01AF-4F98-BA57-C0100276835B}"/>
    <cellStyle name="Millares 12 2 5 2 3 8" xfId="44099" xr:uid="{4142BC01-025E-4F99-98F7-6A247D013E9C}"/>
    <cellStyle name="Millares 12 2 5 2 4" xfId="1486" xr:uid="{A82B92F2-93D6-4B12-92AC-D2C89B854BC3}"/>
    <cellStyle name="Millares 12 2 5 2 4 2" xfId="4315" xr:uid="{9ADB58AE-2ED6-44A6-92CC-94C6EBAA7C4B}"/>
    <cellStyle name="Millares 12 2 5 2 4 2 2" xfId="12581" xr:uid="{055445C1-D989-4BF5-90C6-5F01CD8B396E}"/>
    <cellStyle name="Millares 12 2 5 2 4 2 2 2" xfId="34084" xr:uid="{E28867E5-F374-4748-B1D4-5A5B3B540D2E}"/>
    <cellStyle name="Millares 12 2 5 2 4 2 3" xfId="19216" xr:uid="{8188C644-B2DA-402C-A4F4-F9570B4F0BF3}"/>
    <cellStyle name="Millares 12 2 5 2 4 2 3 2" xfId="40719" xr:uid="{6C0A0102-6037-4163-99BA-F0A10670F4FC}"/>
    <cellStyle name="Millares 12 2 5 2 4 2 4" xfId="25821" xr:uid="{D5914C87-1A4C-4DB5-A8E4-2E191C010BA1}"/>
    <cellStyle name="Millares 12 2 5 2 4 2 5" xfId="47324" xr:uid="{AA89F218-07EC-494A-BAF4-B06BB1182AE7}"/>
    <cellStyle name="Millares 12 2 5 2 4 3" xfId="6454" xr:uid="{AC72D04E-8937-4E25-AF3D-4D7FF4DD7D5D}"/>
    <cellStyle name="Millares 12 2 5 2 4 3 2" xfId="14720" xr:uid="{639E8ED8-323F-4AB4-B4C3-785E518D7A08}"/>
    <cellStyle name="Millares 12 2 5 2 4 3 2 2" xfId="36223" xr:uid="{81E1E60A-E24B-4711-9654-4CEBD62BBAA4}"/>
    <cellStyle name="Millares 12 2 5 2 4 3 3" xfId="21355" xr:uid="{501764FA-6E53-4FDF-9D11-E76AAF1E3ABF}"/>
    <cellStyle name="Millares 12 2 5 2 4 3 3 2" xfId="42858" xr:uid="{D4DEFDB2-7599-4D0C-A3E3-F9CBB80D010D}"/>
    <cellStyle name="Millares 12 2 5 2 4 3 4" xfId="27960" xr:uid="{232B351D-01C8-4B8B-B79E-29CE5AAADDC9}"/>
    <cellStyle name="Millares 12 2 5 2 4 3 5" xfId="49463" xr:uid="{3C849F5B-21CC-443B-93ED-B055EB7ACFAC}"/>
    <cellStyle name="Millares 12 2 5 2 4 4" xfId="8095" xr:uid="{89318025-A9AC-42E1-949B-DBE019CBFD4B}"/>
    <cellStyle name="Millares 12 2 5 2 4 4 2" xfId="29598" xr:uid="{AE1D5BDE-8085-4B8B-A5FC-2AB930F78406}"/>
    <cellStyle name="Millares 12 2 5 2 4 5" xfId="9752" xr:uid="{B865E991-D2C6-43DB-9EC3-EC5D75AD7483}"/>
    <cellStyle name="Millares 12 2 5 2 4 5 2" xfId="31255" xr:uid="{158BB541-67F4-4AAD-BFBE-933C912931FF}"/>
    <cellStyle name="Millares 12 2 5 2 4 6" xfId="16387" xr:uid="{C115061B-0AD6-451E-ABEA-BD11415AF60F}"/>
    <cellStyle name="Millares 12 2 5 2 4 6 2" xfId="37890" xr:uid="{03BEE2B8-B687-4213-81F2-93ACB076ECA5}"/>
    <cellStyle name="Millares 12 2 5 2 4 7" xfId="22992" xr:uid="{4616C9CD-5650-4335-B140-DC690805C4F3}"/>
    <cellStyle name="Millares 12 2 5 2 4 8" xfId="44495" xr:uid="{037A5585-B1B1-4D19-B515-C0B09B8F6B54}"/>
    <cellStyle name="Millares 12 2 5 2 5" xfId="2173" xr:uid="{5FDFB615-EC07-4B13-9D18-8CB9B46DCC81}"/>
    <cellStyle name="Millares 12 2 5 2 5 2" xfId="10439" xr:uid="{832BAAAD-2BE7-40D5-9E09-56160D7EFAD7}"/>
    <cellStyle name="Millares 12 2 5 2 5 2 2" xfId="31942" xr:uid="{E02AA132-F3E3-4583-B4F8-B8AC75CE7135}"/>
    <cellStyle name="Millares 12 2 5 2 5 3" xfId="17074" xr:uid="{86B135E4-01D0-4F5F-9B81-4CC0EE7D2E34}"/>
    <cellStyle name="Millares 12 2 5 2 5 3 2" xfId="38577" xr:uid="{3A2D9C5E-C5D6-4008-AEBC-8035041C531A}"/>
    <cellStyle name="Millares 12 2 5 2 5 4" xfId="23679" xr:uid="{FB56ED05-B26B-41CA-802A-B4DA00F667D4}"/>
    <cellStyle name="Millares 12 2 5 2 5 5" xfId="45182" xr:uid="{7D4BB37C-8AF9-47E4-8BFD-9365B58948F3}"/>
    <cellStyle name="Millares 12 2 5 2 6" xfId="2720" xr:uid="{07AEBFD9-16E4-4854-9AD4-3EE7520078CE}"/>
    <cellStyle name="Millares 12 2 5 2 6 2" xfId="10986" xr:uid="{282988B3-CE52-4ED2-911E-813D9B981236}"/>
    <cellStyle name="Millares 12 2 5 2 6 2 2" xfId="32489" xr:uid="{D79489EB-2E13-4A71-A145-09031B6789E3}"/>
    <cellStyle name="Millares 12 2 5 2 6 3" xfId="17621" xr:uid="{173C983A-5089-456E-ACC7-127C045E091C}"/>
    <cellStyle name="Millares 12 2 5 2 6 3 2" xfId="39124" xr:uid="{851A2949-94D7-42EE-A5E7-D5F2AA579F4C}"/>
    <cellStyle name="Millares 12 2 5 2 6 4" xfId="24226" xr:uid="{8DC3DE75-4EB5-468A-8E34-041BCB3F5ADA}"/>
    <cellStyle name="Millares 12 2 5 2 6 5" xfId="45729" xr:uid="{A71D6D00-912C-4B82-9C05-75CD95010477}"/>
    <cellStyle name="Millares 12 2 5 2 7" xfId="3369" xr:uid="{0CB524F7-8E5F-4A44-8F72-71ECDF61035D}"/>
    <cellStyle name="Millares 12 2 5 2 7 2" xfId="11635" xr:uid="{5213CA41-D6C2-4DC1-BF63-68D23A157197}"/>
    <cellStyle name="Millares 12 2 5 2 7 2 2" xfId="33138" xr:uid="{322D7CE3-2565-4B58-A925-8E98B6626A8F}"/>
    <cellStyle name="Millares 12 2 5 2 7 3" xfId="18270" xr:uid="{D51099E5-C8CE-40A3-8362-724FFF61D103}"/>
    <cellStyle name="Millares 12 2 5 2 7 3 2" xfId="39773" xr:uid="{111F52E4-4AB6-45FD-BC46-16331413D2B2}"/>
    <cellStyle name="Millares 12 2 5 2 7 4" xfId="24875" xr:uid="{7C178B2D-BB51-460A-94D0-ECDA18E3984F}"/>
    <cellStyle name="Millares 12 2 5 2 7 5" xfId="46378" xr:uid="{FFBE48BC-4F4B-401F-82C1-97686A65C76E}"/>
    <cellStyle name="Millares 12 2 5 2 8" xfId="4864" xr:uid="{32709EE2-B96A-4382-9B01-644A9814DE66}"/>
    <cellStyle name="Millares 12 2 5 2 8 2" xfId="13130" xr:uid="{21A64703-8A47-4D7F-897B-FBA92ACC8D10}"/>
    <cellStyle name="Millares 12 2 5 2 8 2 2" xfId="34633" xr:uid="{81F26213-2BD1-4BCE-8C56-ED187501A33D}"/>
    <cellStyle name="Millares 12 2 5 2 8 3" xfId="19765" xr:uid="{F14BBD8B-A4BC-43A9-89E0-B697C0A347C2}"/>
    <cellStyle name="Millares 12 2 5 2 8 3 2" xfId="41268" xr:uid="{84E39877-F911-4661-910C-A8A4E2D9E3AD}"/>
    <cellStyle name="Millares 12 2 5 2 8 4" xfId="26370" xr:uid="{D9A09B95-24DB-45BA-B6F0-5701283D8FEB}"/>
    <cellStyle name="Millares 12 2 5 2 8 5" xfId="47873" xr:uid="{6EF0775E-2354-4556-B7B8-BB6B91F9ACA7}"/>
    <cellStyle name="Millares 12 2 5 2 9" xfId="5508" xr:uid="{C054BF9E-4281-4138-B51C-28F36E27D1CB}"/>
    <cellStyle name="Millares 12 2 5 2 9 2" xfId="13774" xr:uid="{7AFD6A28-ABB3-4D2F-A6B3-4BFCED618341}"/>
    <cellStyle name="Millares 12 2 5 2 9 2 2" xfId="35277" xr:uid="{1302D524-F8C8-418A-8871-3DF2D77CE89E}"/>
    <cellStyle name="Millares 12 2 5 2 9 3" xfId="20409" xr:uid="{2A91B23C-8788-4218-AD08-C601F24C56B5}"/>
    <cellStyle name="Millares 12 2 5 2 9 3 2" xfId="41912" xr:uid="{E1B6A8FB-32A4-4F03-9986-690821C6DF76}"/>
    <cellStyle name="Millares 12 2 5 2 9 4" xfId="27014" xr:uid="{EE6A9D92-5396-478F-BCBC-38AF2F8675C8}"/>
    <cellStyle name="Millares 12 2 5 2 9 5" xfId="48517" xr:uid="{FE293A68-523C-4597-9417-9061EF05340C}"/>
    <cellStyle name="Millares 12 2 5 3" xfId="410" xr:uid="{A5843D64-E980-44EA-85B1-4AA0CEED23E8}"/>
    <cellStyle name="Millares 12 2 5 3 10" xfId="15313" xr:uid="{C1F71C57-70E2-43B3-AD2B-D1471498F0A6}"/>
    <cellStyle name="Millares 12 2 5 3 10 2" xfId="36816" xr:uid="{E0C9F962-11F3-4A89-9AF7-92AD10F30A27}"/>
    <cellStyle name="Millares 12 2 5 3 11" xfId="21918" xr:uid="{EEF88DA2-2E1F-4986-AB7A-EB7F8E374F1B}"/>
    <cellStyle name="Millares 12 2 5 3 12" xfId="43421" xr:uid="{B041B7E4-A320-433F-BC71-402ECCB966A5}"/>
    <cellStyle name="Millares 12 2 5 3 2" xfId="1358" xr:uid="{290E92AE-CA90-401A-AB44-A3F3E691559E}"/>
    <cellStyle name="Millares 12 2 5 3 2 2" xfId="4187" xr:uid="{CD02BC13-4568-4F97-8498-3707A41058AE}"/>
    <cellStyle name="Millares 12 2 5 3 2 2 2" xfId="12453" xr:uid="{5D351FCA-9563-4CC5-A43B-0F5061A8CF40}"/>
    <cellStyle name="Millares 12 2 5 3 2 2 2 2" xfId="33956" xr:uid="{B6CB84AB-1014-4110-9223-9D0225F69A18}"/>
    <cellStyle name="Millares 12 2 5 3 2 2 3" xfId="19088" xr:uid="{5B6442E0-78B2-4104-9423-20588E0EB56A}"/>
    <cellStyle name="Millares 12 2 5 3 2 2 3 2" xfId="40591" xr:uid="{D11C4A6E-AD9D-4474-826F-944C614CD2EA}"/>
    <cellStyle name="Millares 12 2 5 3 2 2 4" xfId="25693" xr:uid="{9C3950AD-8664-43D2-A75A-C5F175DF0BFA}"/>
    <cellStyle name="Millares 12 2 5 3 2 2 5" xfId="47196" xr:uid="{AC657676-3C63-48BE-89C5-7E8F069FFC41}"/>
    <cellStyle name="Millares 12 2 5 3 2 3" xfId="6326" xr:uid="{F6325E6F-1493-474F-B091-8920F9AE8D94}"/>
    <cellStyle name="Millares 12 2 5 3 2 3 2" xfId="14592" xr:uid="{455C0415-E0E1-4467-830A-F31A74018023}"/>
    <cellStyle name="Millares 12 2 5 3 2 3 2 2" xfId="36095" xr:uid="{8AA43A8A-B510-41AB-88B4-54ACB8278823}"/>
    <cellStyle name="Millares 12 2 5 3 2 3 3" xfId="21227" xr:uid="{586EA56E-61BA-4569-8265-F7C6F7FC7B00}"/>
    <cellStyle name="Millares 12 2 5 3 2 3 3 2" xfId="42730" xr:uid="{BB48F4F7-F67A-4AC1-A503-09408E76BCF8}"/>
    <cellStyle name="Millares 12 2 5 3 2 3 4" xfId="27832" xr:uid="{AFA9ADAA-C605-4F64-94AB-67455132F42D}"/>
    <cellStyle name="Millares 12 2 5 3 2 3 5" xfId="49335" xr:uid="{C78EB05D-06DA-405F-9F5D-AE72C80CB67B}"/>
    <cellStyle name="Millares 12 2 5 3 2 4" xfId="7967" xr:uid="{7B77A2DA-12B2-4763-A8F8-133763158BA5}"/>
    <cellStyle name="Millares 12 2 5 3 2 4 2" xfId="29470" xr:uid="{3A510BF4-9537-448F-9790-72EE6E743D28}"/>
    <cellStyle name="Millares 12 2 5 3 2 5" xfId="9624" xr:uid="{66BD736A-EAA2-4B81-9CA8-75389FC1D6B3}"/>
    <cellStyle name="Millares 12 2 5 3 2 5 2" xfId="31127" xr:uid="{D7E0112F-02AB-49B1-8885-543AE5CBD31F}"/>
    <cellStyle name="Millares 12 2 5 3 2 6" xfId="16259" xr:uid="{2CCA9D86-FD10-4DFF-A2D7-9DFFB9308D13}"/>
    <cellStyle name="Millares 12 2 5 3 2 6 2" xfId="37762" xr:uid="{FC62AC5E-E116-4F7F-8834-E08EE0DF63D6}"/>
    <cellStyle name="Millares 12 2 5 3 2 7" xfId="22864" xr:uid="{B04DF783-21B4-4D12-B8A8-3B2650B87814}"/>
    <cellStyle name="Millares 12 2 5 3 2 8" xfId="44367" xr:uid="{162832B0-6C2A-43A2-AFA4-C9956F5629FA}"/>
    <cellStyle name="Millares 12 2 5 3 3" xfId="2045" xr:uid="{0F411E90-3525-493A-8CB7-4BA2241B0569}"/>
    <cellStyle name="Millares 12 2 5 3 3 2" xfId="10311" xr:uid="{33631570-8403-4F66-8741-195A277C8432}"/>
    <cellStyle name="Millares 12 2 5 3 3 2 2" xfId="31814" xr:uid="{01A34230-2DE4-41FD-9D6C-0C0D3C3729FA}"/>
    <cellStyle name="Millares 12 2 5 3 3 3" xfId="16946" xr:uid="{C6CF5FC7-7C5E-4D87-A692-172DC9D8B394}"/>
    <cellStyle name="Millares 12 2 5 3 3 3 2" xfId="38449" xr:uid="{3AF34FC5-EF9C-45F0-802C-3DC65BD77112}"/>
    <cellStyle name="Millares 12 2 5 3 3 4" xfId="23551" xr:uid="{92A24983-0C65-4399-A49F-A2C8A344A52B}"/>
    <cellStyle name="Millares 12 2 5 3 3 5" xfId="45054" xr:uid="{4BE57578-03E6-4D2F-BF4B-12A5A2A00FC5}"/>
    <cellStyle name="Millares 12 2 5 3 4" xfId="2844" xr:uid="{73EE9A84-AA06-4584-9146-5AD918A615F3}"/>
    <cellStyle name="Millares 12 2 5 3 4 2" xfId="11110" xr:uid="{152B59E5-D2BC-4A2E-B4A6-6079A971145A}"/>
    <cellStyle name="Millares 12 2 5 3 4 2 2" xfId="32613" xr:uid="{25A02E52-A0A1-47D7-B885-03F8FC36E5AC}"/>
    <cellStyle name="Millares 12 2 5 3 4 3" xfId="17745" xr:uid="{4343E070-40D8-4675-BE11-D670C756B583}"/>
    <cellStyle name="Millares 12 2 5 3 4 3 2" xfId="39248" xr:uid="{C42D6ECA-361A-4053-A842-3456E57CBBAF}"/>
    <cellStyle name="Millares 12 2 5 3 4 4" xfId="24350" xr:uid="{12B8B4A6-5C1D-4D58-BD83-2387D43C999D}"/>
    <cellStyle name="Millares 12 2 5 3 4 5" xfId="45853" xr:uid="{C153433C-358F-4790-98C7-0FBAB4621392}"/>
    <cellStyle name="Millares 12 2 5 3 5" xfId="3241" xr:uid="{69F57B70-FF53-490D-A4BA-9B583642D089}"/>
    <cellStyle name="Millares 12 2 5 3 5 2" xfId="11507" xr:uid="{FA3082E7-5E25-43B8-92A5-024A9C18992E}"/>
    <cellStyle name="Millares 12 2 5 3 5 2 2" xfId="33010" xr:uid="{C999262F-0407-4E25-B689-21E5B0EB4410}"/>
    <cellStyle name="Millares 12 2 5 3 5 3" xfId="18142" xr:uid="{F24A2CDA-9651-4D4C-820F-E7B55364626D}"/>
    <cellStyle name="Millares 12 2 5 3 5 3 2" xfId="39645" xr:uid="{2960C1C6-02D3-40F9-9F9C-4D8CEC8FF792}"/>
    <cellStyle name="Millares 12 2 5 3 5 4" xfId="24747" xr:uid="{ACF0FB5B-E266-4561-B348-5C59C517CEFB}"/>
    <cellStyle name="Millares 12 2 5 3 5 5" xfId="46250" xr:uid="{BA6D4BBE-9B82-47EA-8C5A-5C3D8B056E17}"/>
    <cellStyle name="Millares 12 2 5 3 6" xfId="4988" xr:uid="{B4208B5A-8169-4180-BFDB-25F5D5908025}"/>
    <cellStyle name="Millares 12 2 5 3 6 2" xfId="13254" xr:uid="{1378ADDE-62E2-4B33-8B18-9495EE33E13D}"/>
    <cellStyle name="Millares 12 2 5 3 6 2 2" xfId="34757" xr:uid="{544CF979-4DAF-43FC-B2AC-6AADBAFD8131}"/>
    <cellStyle name="Millares 12 2 5 3 6 3" xfId="19889" xr:uid="{87F2A550-6F6E-476F-9F02-D9B498E1B827}"/>
    <cellStyle name="Millares 12 2 5 3 6 3 2" xfId="41392" xr:uid="{1B96BFB0-30A4-4A0D-9207-4BC656A7EB82}"/>
    <cellStyle name="Millares 12 2 5 3 6 4" xfId="26494" xr:uid="{7C55963E-AAD0-45F8-A2D6-3EC567330AF9}"/>
    <cellStyle name="Millares 12 2 5 3 6 5" xfId="47997" xr:uid="{CF8FA9E6-F5B8-4F5E-87D5-1DD95689F43E}"/>
    <cellStyle name="Millares 12 2 5 3 7" xfId="5380" xr:uid="{FB629864-EA4E-45AA-87DA-1C628BCD7412}"/>
    <cellStyle name="Millares 12 2 5 3 7 2" xfId="13646" xr:uid="{508453F8-817A-4F73-9B54-3ABBC78D4340}"/>
    <cellStyle name="Millares 12 2 5 3 7 2 2" xfId="35149" xr:uid="{F8F81B04-3248-48F4-9131-D588C91E507E}"/>
    <cellStyle name="Millares 12 2 5 3 7 3" xfId="20281" xr:uid="{2447F113-A6D7-4387-ABCA-D6D85D0EBD61}"/>
    <cellStyle name="Millares 12 2 5 3 7 3 2" xfId="41784" xr:uid="{C0D0429C-BCF4-4DC6-8F1A-CF8FC72E51BB}"/>
    <cellStyle name="Millares 12 2 5 3 7 4" xfId="26886" xr:uid="{7D4E8E61-6102-4BDD-983D-6C3D4F30142C}"/>
    <cellStyle name="Millares 12 2 5 3 7 5" xfId="48389" xr:uid="{77A976C7-6BD2-4B7B-BCF8-8AF0E56DD5FA}"/>
    <cellStyle name="Millares 12 2 5 3 8" xfId="7021" xr:uid="{0A3C0D10-AFBB-4271-BBF4-FEA1FC06F58E}"/>
    <cellStyle name="Millares 12 2 5 3 8 2" xfId="28524" xr:uid="{90E6A692-13F6-4F74-8562-6A665972981A}"/>
    <cellStyle name="Millares 12 2 5 3 9" xfId="8677" xr:uid="{86F087FA-D58A-4904-8539-4292FA262084}"/>
    <cellStyle name="Millares 12 2 5 3 9 2" xfId="30180" xr:uid="{3AE4B2EB-E090-4A5D-8984-2685665A5430}"/>
    <cellStyle name="Millares 12 2 5 4" xfId="694" xr:uid="{43AF7E4D-090B-4DF8-B938-687C3E4B5A9F}"/>
    <cellStyle name="Millares 12 2 5 4 10" xfId="43703" xr:uid="{4B26F76A-D393-4ACA-A264-CD1B2BF33118}"/>
    <cellStyle name="Millares 12 2 5 4 2" xfId="1640" xr:uid="{8DC3A808-924B-4323-8570-78F3A8CAEE1E}"/>
    <cellStyle name="Millares 12 2 5 4 2 2" xfId="4469" xr:uid="{8282A4CC-8CC4-4C0F-89A8-D40C8BEFC789}"/>
    <cellStyle name="Millares 12 2 5 4 2 2 2" xfId="12735" xr:uid="{73195C54-0B7C-4153-A4DB-05D4B3B2B9D6}"/>
    <cellStyle name="Millares 12 2 5 4 2 2 2 2" xfId="34238" xr:uid="{A7AAC3A5-4C8E-4BDA-B3E8-A0A37F9AA85C}"/>
    <cellStyle name="Millares 12 2 5 4 2 2 3" xfId="19370" xr:uid="{631A3C8D-2892-4512-BA51-288CBA8F4623}"/>
    <cellStyle name="Millares 12 2 5 4 2 2 3 2" xfId="40873" xr:uid="{4AF68DD2-1D75-408A-AD39-2087EB7F8DBC}"/>
    <cellStyle name="Millares 12 2 5 4 2 2 4" xfId="25975" xr:uid="{CB9AFFC6-E320-40FC-B256-97AD20CC4D56}"/>
    <cellStyle name="Millares 12 2 5 4 2 2 5" xfId="47478" xr:uid="{6D4CE132-B0B9-4317-BE50-36DCDD9554E2}"/>
    <cellStyle name="Millares 12 2 5 4 2 3" xfId="6608" xr:uid="{EEF8A1AA-3EA3-427A-8D42-B0AFFA53FB99}"/>
    <cellStyle name="Millares 12 2 5 4 2 3 2" xfId="14874" xr:uid="{423EC8A3-DE65-4AE2-9AE7-571406A4298B}"/>
    <cellStyle name="Millares 12 2 5 4 2 3 2 2" xfId="36377" xr:uid="{543ABD32-4E0F-4089-8BEA-6CB681F48ACF}"/>
    <cellStyle name="Millares 12 2 5 4 2 3 3" xfId="21509" xr:uid="{12E3B1D9-95EB-4E43-A37B-993F00B69D46}"/>
    <cellStyle name="Millares 12 2 5 4 2 3 3 2" xfId="43012" xr:uid="{EF51DD9E-2B97-4215-848F-A769C8CC8419}"/>
    <cellStyle name="Millares 12 2 5 4 2 3 4" xfId="28114" xr:uid="{FA08641B-79D3-452A-989F-E588B8D832D5}"/>
    <cellStyle name="Millares 12 2 5 4 2 3 5" xfId="49617" xr:uid="{CEA2654B-8420-4B0B-866D-CF630928C537}"/>
    <cellStyle name="Millares 12 2 5 4 2 4" xfId="8249" xr:uid="{3AAFFE43-F66C-4F0F-B0FB-7512690DBB21}"/>
    <cellStyle name="Millares 12 2 5 4 2 4 2" xfId="29752" xr:uid="{6350280B-CA92-4BF5-A19F-B1C8C32D3F74}"/>
    <cellStyle name="Millares 12 2 5 4 2 5" xfId="9906" xr:uid="{75EE7D7F-E52F-4D2C-AB62-D1C342EE25C3}"/>
    <cellStyle name="Millares 12 2 5 4 2 5 2" xfId="31409" xr:uid="{99AD8F97-9D45-4159-8C04-F40FB8364BE8}"/>
    <cellStyle name="Millares 12 2 5 4 2 6" xfId="16541" xr:uid="{42960A89-3B54-4F8E-8121-5DE0B0024F89}"/>
    <cellStyle name="Millares 12 2 5 4 2 6 2" xfId="38044" xr:uid="{311E62E3-D7FA-4C66-905A-B2B12ED6F1ED}"/>
    <cellStyle name="Millares 12 2 5 4 2 7" xfId="23146" xr:uid="{74EA865A-6EF5-435F-B865-32DA42E0E362}"/>
    <cellStyle name="Millares 12 2 5 4 2 8" xfId="44649" xr:uid="{741C4149-2356-4C05-8A65-0584B8BF6BF2}"/>
    <cellStyle name="Millares 12 2 5 4 3" xfId="2327" xr:uid="{9895E3AF-3A5E-4653-B97D-D941A48BA50E}"/>
    <cellStyle name="Millares 12 2 5 4 3 2" xfId="10593" xr:uid="{6F3A9290-8F28-48F2-8E41-5D20FA40B1B1}"/>
    <cellStyle name="Millares 12 2 5 4 3 2 2" xfId="32096" xr:uid="{9EB8F484-C530-458F-89C1-319822D60AD0}"/>
    <cellStyle name="Millares 12 2 5 4 3 3" xfId="17228" xr:uid="{7759A564-B257-4F83-B7C3-B7E5855D6754}"/>
    <cellStyle name="Millares 12 2 5 4 3 3 2" xfId="38731" xr:uid="{9D428A16-D949-47A5-9562-C41C8317B8F5}"/>
    <cellStyle name="Millares 12 2 5 4 3 4" xfId="23833" xr:uid="{E79B0209-06B6-4B0E-BB22-1D675352AD6F}"/>
    <cellStyle name="Millares 12 2 5 4 3 5" xfId="45336" xr:uid="{1159F0C6-9701-487D-BFC5-C168279823D1}"/>
    <cellStyle name="Millares 12 2 5 4 4" xfId="3523" xr:uid="{F35216EB-5ED1-4783-92BC-FB8BCE370C1B}"/>
    <cellStyle name="Millares 12 2 5 4 4 2" xfId="11789" xr:uid="{579DDE94-8DB3-4F8F-AA9D-E1396A26E6AF}"/>
    <cellStyle name="Millares 12 2 5 4 4 2 2" xfId="33292" xr:uid="{F6123046-73AB-479D-BAEC-0C743BB6189E}"/>
    <cellStyle name="Millares 12 2 5 4 4 3" xfId="18424" xr:uid="{180D7EEC-818E-46FB-A023-F27F767EF3B9}"/>
    <cellStyle name="Millares 12 2 5 4 4 3 2" xfId="39927" xr:uid="{49A296E3-4549-4FCC-BF84-D7565F10295F}"/>
    <cellStyle name="Millares 12 2 5 4 4 4" xfId="25029" xr:uid="{3EFD6202-DF48-458F-B371-F8203123CBB0}"/>
    <cellStyle name="Millares 12 2 5 4 4 5" xfId="46532" xr:uid="{D3075DF4-AF26-4DF2-9869-01F746F0C1D6}"/>
    <cellStyle name="Millares 12 2 5 4 5" xfId="5662" xr:uid="{D0A6F819-32F9-41B9-83D3-9F75B36096FA}"/>
    <cellStyle name="Millares 12 2 5 4 5 2" xfId="13928" xr:uid="{FE55D92D-0C05-4C9F-BC1E-8EE0F9A13C9F}"/>
    <cellStyle name="Millares 12 2 5 4 5 2 2" xfId="35431" xr:uid="{EC9E23BB-EF8D-47B1-905F-A99CA088BC24}"/>
    <cellStyle name="Millares 12 2 5 4 5 3" xfId="20563" xr:uid="{D2312A9D-39F6-49D2-B9B4-F5CEDF7A70D5}"/>
    <cellStyle name="Millares 12 2 5 4 5 3 2" xfId="42066" xr:uid="{8B2451F5-6203-4810-A9EF-44F906EF2BD9}"/>
    <cellStyle name="Millares 12 2 5 4 5 4" xfId="27168" xr:uid="{E894FF2C-0823-4698-9986-62F0C69FFD55}"/>
    <cellStyle name="Millares 12 2 5 4 5 5" xfId="48671" xr:uid="{83433274-78A4-4B59-A691-AE234B6EA81D}"/>
    <cellStyle name="Millares 12 2 5 4 6" xfId="7303" xr:uid="{1D1441B6-0365-4A98-AA7E-E85564AC6CD4}"/>
    <cellStyle name="Millares 12 2 5 4 6 2" xfId="28806" xr:uid="{F76CC43E-D244-4A1C-A568-9EC91426E610}"/>
    <cellStyle name="Millares 12 2 5 4 7" xfId="8960" xr:uid="{AECCFF31-D26F-4B34-B8FF-20E7223083EB}"/>
    <cellStyle name="Millares 12 2 5 4 7 2" xfId="30463" xr:uid="{CD7E71FA-2599-47E6-BB09-40CFA89E30DB}"/>
    <cellStyle name="Millares 12 2 5 4 8" xfId="15595" xr:uid="{55930DBD-ECB9-4191-BC94-B646E39B7CE2}"/>
    <cellStyle name="Millares 12 2 5 4 8 2" xfId="37098" xr:uid="{12091409-C31B-42DE-82AE-70C05DEA17CA}"/>
    <cellStyle name="Millares 12 2 5 4 9" xfId="22200" xr:uid="{A586D79F-7781-4590-88DD-6CE96E3CF6B7}"/>
    <cellStyle name="Millares 12 2 5 5" xfId="962" xr:uid="{0310EDAA-5DB3-4394-9BC4-6E6860727ED4}"/>
    <cellStyle name="Millares 12 2 5 5 2" xfId="3791" xr:uid="{6A016268-710A-4E70-BAC6-A15D9F7561A9}"/>
    <cellStyle name="Millares 12 2 5 5 2 2" xfId="12057" xr:uid="{F26E80D2-39F2-4F3F-BAD0-2723E3815CBB}"/>
    <cellStyle name="Millares 12 2 5 5 2 2 2" xfId="33560" xr:uid="{1004550C-9A16-432C-AEA9-40258DC90DCE}"/>
    <cellStyle name="Millares 12 2 5 5 2 3" xfId="18692" xr:uid="{C804ECDF-522E-4955-9EE9-4CD5FE74FC2E}"/>
    <cellStyle name="Millares 12 2 5 5 2 3 2" xfId="40195" xr:uid="{5017E85C-4C30-45CA-B336-D34F910D13F0}"/>
    <cellStyle name="Millares 12 2 5 5 2 4" xfId="25297" xr:uid="{0D89BB08-3A4D-435A-A6DA-C79F7ECFBB76}"/>
    <cellStyle name="Millares 12 2 5 5 2 5" xfId="46800" xr:uid="{2232DE67-7DC2-4361-AB55-F8864B79DD69}"/>
    <cellStyle name="Millares 12 2 5 5 3" xfId="5930" xr:uid="{0535F314-7DBB-4EEA-9445-8D1298888FFD}"/>
    <cellStyle name="Millares 12 2 5 5 3 2" xfId="14196" xr:uid="{C13B3676-DA4A-4A50-BB9F-FC2E723A03A2}"/>
    <cellStyle name="Millares 12 2 5 5 3 2 2" xfId="35699" xr:uid="{65CB0375-6684-430D-B671-EAC9369D1226}"/>
    <cellStyle name="Millares 12 2 5 5 3 3" xfId="20831" xr:uid="{12C84589-00E3-4468-8BA8-5ECD7CE4B5E5}"/>
    <cellStyle name="Millares 12 2 5 5 3 3 2" xfId="42334" xr:uid="{14E0167B-8BF9-413C-A188-B978AF65975D}"/>
    <cellStyle name="Millares 12 2 5 5 3 4" xfId="27436" xr:uid="{376CEEDA-623E-4B20-8320-53DBAFC0141F}"/>
    <cellStyle name="Millares 12 2 5 5 3 5" xfId="48939" xr:uid="{50BB6D3E-4CA4-46D7-93E4-66F88E12A1D5}"/>
    <cellStyle name="Millares 12 2 5 5 4" xfId="7571" xr:uid="{00BBE1B2-300F-4422-B301-3CDDF48BFDCD}"/>
    <cellStyle name="Millares 12 2 5 5 4 2" xfId="29074" xr:uid="{6F4B2710-1453-4E47-8830-E1E105A8F2A1}"/>
    <cellStyle name="Millares 12 2 5 5 5" xfId="9228" xr:uid="{8B069AA5-B206-46A1-A1DD-FA31F0DCCABC}"/>
    <cellStyle name="Millares 12 2 5 5 5 2" xfId="30731" xr:uid="{CDA0CFF2-D3FC-449E-AA77-96A3DBF60BDE}"/>
    <cellStyle name="Millares 12 2 5 5 6" xfId="15863" xr:uid="{84644393-557A-4D61-B7C3-7E40E440CE40}"/>
    <cellStyle name="Millares 12 2 5 5 6 2" xfId="37366" xr:uid="{2BE13307-B753-4BED-8B96-36EE713A2B1A}"/>
    <cellStyle name="Millares 12 2 5 5 7" xfId="22468" xr:uid="{0B631ED6-65C1-4775-8B23-E8E3A54206B3}"/>
    <cellStyle name="Millares 12 2 5 5 8" xfId="43971" xr:uid="{A0EE056C-6C91-41D3-B3F6-FE328D6F5993}"/>
    <cellStyle name="Millares 12 2 5 6" xfId="1223" xr:uid="{380F3FEF-4B62-4726-8933-C45590F2DCA9}"/>
    <cellStyle name="Millares 12 2 5 6 2" xfId="4052" xr:uid="{88829B8F-207B-41DB-AB55-E2AB74AE984B}"/>
    <cellStyle name="Millares 12 2 5 6 2 2" xfId="12318" xr:uid="{8F420341-8A33-4FAE-AF7A-B1BA7F08B94E}"/>
    <cellStyle name="Millares 12 2 5 6 2 2 2" xfId="33821" xr:uid="{BD4FBEC1-D64B-4A77-A600-4412A5365F5F}"/>
    <cellStyle name="Millares 12 2 5 6 2 3" xfId="18953" xr:uid="{2AE638A8-85B0-4570-9B3D-22CB90B62301}"/>
    <cellStyle name="Millares 12 2 5 6 2 3 2" xfId="40456" xr:uid="{48BDCC96-0DCB-4762-B520-F1B0587576A1}"/>
    <cellStyle name="Millares 12 2 5 6 2 4" xfId="25558" xr:uid="{6987B4A4-9F71-4AD8-B313-2EE014EC293D}"/>
    <cellStyle name="Millares 12 2 5 6 2 5" xfId="47061" xr:uid="{81E8E63E-DFD1-4DE3-92BF-B67B8A9E782E}"/>
    <cellStyle name="Millares 12 2 5 6 3" xfId="6191" xr:uid="{75133564-237D-463C-AB6A-E69881C3982B}"/>
    <cellStyle name="Millares 12 2 5 6 3 2" xfId="14457" xr:uid="{AD4B7F4D-9038-434C-8652-11F051ABDDCF}"/>
    <cellStyle name="Millares 12 2 5 6 3 2 2" xfId="35960" xr:uid="{180A0063-BFBC-477E-9678-8985D07FACA4}"/>
    <cellStyle name="Millares 12 2 5 6 3 3" xfId="21092" xr:uid="{B2611F40-A204-4288-ABEF-CD8B58B4F8E8}"/>
    <cellStyle name="Millares 12 2 5 6 3 3 2" xfId="42595" xr:uid="{0A1BE48E-0488-4D21-9FB1-69D01A9ADB53}"/>
    <cellStyle name="Millares 12 2 5 6 3 4" xfId="27697" xr:uid="{C0D2AEFC-19FE-4E8A-92F8-022F9593364E}"/>
    <cellStyle name="Millares 12 2 5 6 3 5" xfId="49200" xr:uid="{63F02658-9B8E-4539-AD07-B69DD9FE085A}"/>
    <cellStyle name="Millares 12 2 5 6 4" xfId="7832" xr:uid="{F91D8C70-781E-422B-886D-3AE4946F3550}"/>
    <cellStyle name="Millares 12 2 5 6 4 2" xfId="29335" xr:uid="{E892B65F-3288-43A9-B43C-D2AB27512DB1}"/>
    <cellStyle name="Millares 12 2 5 6 5" xfId="9489" xr:uid="{4C97A173-03BA-461E-BEF9-E4E18783FD21}"/>
    <cellStyle name="Millares 12 2 5 6 5 2" xfId="30992" xr:uid="{28B71510-93E1-495D-8148-5E5FA66C0B67}"/>
    <cellStyle name="Millares 12 2 5 6 6" xfId="16124" xr:uid="{8674E66C-D8B6-4580-AF92-D1595A584193}"/>
    <cellStyle name="Millares 12 2 5 6 6 2" xfId="37627" xr:uid="{FBD3B027-40E2-4D8B-9EFE-D7F073CC7FF0}"/>
    <cellStyle name="Millares 12 2 5 6 7" xfId="22729" xr:uid="{F8ECDAC2-B4C4-42E3-B749-1EF115E1078F}"/>
    <cellStyle name="Millares 12 2 5 6 8" xfId="44232" xr:uid="{58889954-A318-4015-9C2C-9992B7EE3713}"/>
    <cellStyle name="Millares 12 2 5 7" xfId="1911" xr:uid="{2ACA5A9B-5183-43A1-82F6-738BA18BCC04}"/>
    <cellStyle name="Millares 12 2 5 7 2" xfId="10177" xr:uid="{3D49AB0C-5446-41B4-BB8E-1727319C09ED}"/>
    <cellStyle name="Millares 12 2 5 7 2 2" xfId="31680" xr:uid="{D4E70CA6-3B77-4E37-8D1E-09F6559FAA9A}"/>
    <cellStyle name="Millares 12 2 5 7 3" xfId="16812" xr:uid="{97E5B2E5-5677-41F2-A10E-2FF2A794B703}"/>
    <cellStyle name="Millares 12 2 5 7 3 2" xfId="38315" xr:uid="{611ACE68-444D-459D-800E-411DE3A5171E}"/>
    <cellStyle name="Millares 12 2 5 7 4" xfId="23417" xr:uid="{B6EC66E9-A443-45B9-AA1B-113B0415DE2E}"/>
    <cellStyle name="Millares 12 2 5 7 5" xfId="44920" xr:uid="{2D34CC58-2C75-4BF6-8855-1C318560E643}"/>
    <cellStyle name="Millares 12 2 5 8" xfId="2596" xr:uid="{41CEB511-032F-48CD-94F2-CB35CB7943B8}"/>
    <cellStyle name="Millares 12 2 5 8 2" xfId="10862" xr:uid="{B63B2477-2143-4035-BAAB-96EC253AB718}"/>
    <cellStyle name="Millares 12 2 5 8 2 2" xfId="32365" xr:uid="{06523F52-B8DA-4A54-B63B-12FB6696D54F}"/>
    <cellStyle name="Millares 12 2 5 8 3" xfId="17497" xr:uid="{62E91D8C-3579-4D7B-9044-0CBC849DCF3E}"/>
    <cellStyle name="Millares 12 2 5 8 3 2" xfId="39000" xr:uid="{AAC57900-57A7-4F7B-92B7-A6C5D6428920}"/>
    <cellStyle name="Millares 12 2 5 8 4" xfId="24102" xr:uid="{92CD24AB-10CF-406B-84F6-55D249777B8D}"/>
    <cellStyle name="Millares 12 2 5 8 5" xfId="45605" xr:uid="{17451972-A4B9-4214-832E-ADD137EFFFC7}"/>
    <cellStyle name="Millares 12 2 5 9" xfId="3107" xr:uid="{8BB83986-0963-4EDE-9262-92D39CA74D3A}"/>
    <cellStyle name="Millares 12 2 5 9 2" xfId="11373" xr:uid="{F2D3EADA-F63F-4AF9-AF69-D87624A6122E}"/>
    <cellStyle name="Millares 12 2 5 9 2 2" xfId="32876" xr:uid="{B45F22AF-399C-418E-975D-3F58662A37BC}"/>
    <cellStyle name="Millares 12 2 5 9 3" xfId="18008" xr:uid="{ED4CE7CA-E12A-41F0-9A07-71A38B74C16A}"/>
    <cellStyle name="Millares 12 2 5 9 3 2" xfId="39511" xr:uid="{F38641CC-4101-4618-97EA-4C38CD6A157A}"/>
    <cellStyle name="Millares 12 2 5 9 4" xfId="24613" xr:uid="{2AEE017F-620B-41ED-8AC2-0C641503DACB}"/>
    <cellStyle name="Millares 12 2 5 9 5" xfId="46116" xr:uid="{40EB0A94-CA95-4A8F-B3B4-A2D848A25B70}"/>
    <cellStyle name="Millares 12 2 6" xfId="247" xr:uid="{63F9FC99-C7B2-4D68-933D-9712BD612DEB}"/>
    <cellStyle name="Millares 12 2 6 10" xfId="4761" xr:uid="{B217DE0B-49A3-442F-B622-378CC93798C3}"/>
    <cellStyle name="Millares 12 2 6 10 2" xfId="13027" xr:uid="{9991A4E2-59B3-46DC-94CC-324110266415}"/>
    <cellStyle name="Millares 12 2 6 10 2 2" xfId="34530" xr:uid="{87061466-0219-4C13-B3EC-08ABD2903217}"/>
    <cellStyle name="Millares 12 2 6 10 3" xfId="19662" xr:uid="{C462A8BC-B591-4001-902F-DE352FC089C5}"/>
    <cellStyle name="Millares 12 2 6 10 3 2" xfId="41165" xr:uid="{EF98757F-E60F-4F53-9594-7508C88B92DC}"/>
    <cellStyle name="Millares 12 2 6 10 4" xfId="26267" xr:uid="{00BEC59F-FAE7-41EA-A96E-1E3B00EECC7F}"/>
    <cellStyle name="Millares 12 2 6 10 5" xfId="47770" xr:uid="{7DD546F8-7AA7-444D-8A0A-8630DD5EDD93}"/>
    <cellStyle name="Millares 12 2 6 11" xfId="5264" xr:uid="{D091FB5C-F978-4C46-8D30-B48D5D43E138}"/>
    <cellStyle name="Millares 12 2 6 11 2" xfId="13530" xr:uid="{81FB6AB8-3B39-46AB-A094-CF314B58B8E5}"/>
    <cellStyle name="Millares 12 2 6 11 2 2" xfId="35033" xr:uid="{D93FC3A7-A66E-4761-AE90-25FD82E1B9A4}"/>
    <cellStyle name="Millares 12 2 6 11 3" xfId="20165" xr:uid="{E0DEA672-C43E-4650-943C-94E204634A16}"/>
    <cellStyle name="Millares 12 2 6 11 3 2" xfId="41668" xr:uid="{D9D0218D-A750-4CBB-A3A3-48A858E1418F}"/>
    <cellStyle name="Millares 12 2 6 11 4" xfId="26770" xr:uid="{1423889A-34A1-4527-87E2-F0C93BF1105C}"/>
    <cellStyle name="Millares 12 2 6 11 5" xfId="48273" xr:uid="{63A4B1FD-A161-47EE-BB7E-E6763E1673FE}"/>
    <cellStyle name="Millares 12 2 6 12" xfId="6905" xr:uid="{B2C622A7-E870-47FB-A0EC-05DDF581BD9E}"/>
    <cellStyle name="Millares 12 2 6 12 2" xfId="28408" xr:uid="{E5D9864C-3EB0-4CF3-A035-F9D1183EF845}"/>
    <cellStyle name="Millares 12 2 6 13" xfId="8560" xr:uid="{58CB6A65-DBBB-477A-A9C0-CE9D952CBC50}"/>
    <cellStyle name="Millares 12 2 6 13 2" xfId="30063" xr:uid="{34E3C2AE-5F49-437A-884B-53A77943A74C}"/>
    <cellStyle name="Millares 12 2 6 14" xfId="15198" xr:uid="{170D4E71-A221-44F7-BCCC-C8EE72CF1AD4}"/>
    <cellStyle name="Millares 12 2 6 14 2" xfId="36701" xr:uid="{30891256-1407-4668-BE48-30CCA40FA5C6}"/>
    <cellStyle name="Millares 12 2 6 15" xfId="21803" xr:uid="{154B2A49-4B96-41E5-8BEF-95F2353D077C}"/>
    <cellStyle name="Millares 12 2 6 16" xfId="43306" xr:uid="{EC622EAB-DE23-4EC9-8619-82788B6F3384}"/>
    <cellStyle name="Millares 12 2 6 2" xfId="558" xr:uid="{A029FF94-78D1-4D87-A5E3-B21A748B9572}"/>
    <cellStyle name="Millares 12 2 6 2 10" xfId="7169" xr:uid="{F6000D7F-6D99-41C5-89CC-95B5B6ACB57E}"/>
    <cellStyle name="Millares 12 2 6 2 10 2" xfId="28672" xr:uid="{4EB57562-3809-4C06-83A0-9E2BCB8B5FF2}"/>
    <cellStyle name="Millares 12 2 6 2 11" xfId="8825" xr:uid="{C1FD1102-0BAD-487F-9E8B-E56C08D0B01D}"/>
    <cellStyle name="Millares 12 2 6 2 11 2" xfId="30328" xr:uid="{2C58731C-592E-41E5-9F07-916C8834F5CD}"/>
    <cellStyle name="Millares 12 2 6 2 12" xfId="15461" xr:uid="{6AF5FFC5-4103-44C7-A48B-E032BCFF3237}"/>
    <cellStyle name="Millares 12 2 6 2 12 2" xfId="36964" xr:uid="{64E3D0EC-557A-4AA1-A70E-C04A3E4899B6}"/>
    <cellStyle name="Millares 12 2 6 2 13" xfId="22066" xr:uid="{FBD0FDAE-07B4-48B3-A11B-E9FF582C2A0A}"/>
    <cellStyle name="Millares 12 2 6 2 14" xfId="43569" xr:uid="{2599EFF1-3698-411A-8819-76E195271080}"/>
    <cellStyle name="Millares 12 2 6 2 2" xfId="840" xr:uid="{4FB790CE-3232-4C64-84C4-4EF15D0671B4}"/>
    <cellStyle name="Millares 12 2 6 2 2 10" xfId="15741" xr:uid="{3B256586-E710-4354-BDEC-1D68448B6A3F}"/>
    <cellStyle name="Millares 12 2 6 2 2 10 2" xfId="37244" xr:uid="{6EEEB199-5DDF-4B81-BE74-59EF1E942DC4}"/>
    <cellStyle name="Millares 12 2 6 2 2 11" xfId="22346" xr:uid="{DB2212A0-7830-49DA-9C36-8AD8C1B8AF5F}"/>
    <cellStyle name="Millares 12 2 6 2 2 12" xfId="43849" xr:uid="{B1D27AA2-7FF4-481E-BEFC-214319E8ADC6}"/>
    <cellStyle name="Millares 12 2 6 2 2 2" xfId="1786" xr:uid="{910A2497-A097-4ECA-BEB4-F83290611C54}"/>
    <cellStyle name="Millares 12 2 6 2 2 2 2" xfId="4615" xr:uid="{BA1AD816-7A58-4C24-81A4-0927D5F97A7F}"/>
    <cellStyle name="Millares 12 2 6 2 2 2 2 2" xfId="12881" xr:uid="{BB49A860-3911-4932-9DDD-1787574205EF}"/>
    <cellStyle name="Millares 12 2 6 2 2 2 2 2 2" xfId="34384" xr:uid="{8FDB7411-4899-422E-A755-CC45439DFCA3}"/>
    <cellStyle name="Millares 12 2 6 2 2 2 2 3" xfId="19516" xr:uid="{733E913C-0472-4B87-B30C-6A33774F5E78}"/>
    <cellStyle name="Millares 12 2 6 2 2 2 2 3 2" xfId="41019" xr:uid="{B98CB682-314E-4433-AE74-9270E75177B5}"/>
    <cellStyle name="Millares 12 2 6 2 2 2 2 4" xfId="26121" xr:uid="{A288AB14-A1DE-4FBC-9C1A-D9DE18D07966}"/>
    <cellStyle name="Millares 12 2 6 2 2 2 2 5" xfId="47624" xr:uid="{884BCD87-D362-4D98-ABA6-43F6200AC39D}"/>
    <cellStyle name="Millares 12 2 6 2 2 2 3" xfId="6754" xr:uid="{A90D9C8A-18CB-41BE-B570-2C254BC93E3B}"/>
    <cellStyle name="Millares 12 2 6 2 2 2 3 2" xfId="15020" xr:uid="{CF815A9B-C0A6-4E96-9EFD-6229DE6D75F6}"/>
    <cellStyle name="Millares 12 2 6 2 2 2 3 2 2" xfId="36523" xr:uid="{B3A81E12-9F28-4F0A-A058-ECB8A2C59494}"/>
    <cellStyle name="Millares 12 2 6 2 2 2 3 3" xfId="21655" xr:uid="{F971B188-25EE-4EC5-ADC5-FECA0D78E00D}"/>
    <cellStyle name="Millares 12 2 6 2 2 2 3 3 2" xfId="43158" xr:uid="{AB850544-0B4E-4878-816B-0465FD4B7647}"/>
    <cellStyle name="Millares 12 2 6 2 2 2 3 4" xfId="28260" xr:uid="{80F48AE8-05AD-465B-B7B6-7BC3C0A9385E}"/>
    <cellStyle name="Millares 12 2 6 2 2 2 3 5" xfId="49763" xr:uid="{4E648BF2-B6C2-4BBD-99C7-377D38D2555B}"/>
    <cellStyle name="Millares 12 2 6 2 2 2 4" xfId="8395" xr:uid="{F0AB0E19-0782-4F16-BD08-6BA778F9B58B}"/>
    <cellStyle name="Millares 12 2 6 2 2 2 4 2" xfId="29898" xr:uid="{4F87EDF2-0FD6-40DA-99AC-B32D38F3C789}"/>
    <cellStyle name="Millares 12 2 6 2 2 2 5" xfId="10052" xr:uid="{C3FE6886-8C77-4639-8DDC-D415A932B3B1}"/>
    <cellStyle name="Millares 12 2 6 2 2 2 5 2" xfId="31555" xr:uid="{811D7E59-6DCF-4B82-945A-1D46A4250728}"/>
    <cellStyle name="Millares 12 2 6 2 2 2 6" xfId="16687" xr:uid="{A77D616F-B67E-4E9E-90C1-A8E7CF2B56AC}"/>
    <cellStyle name="Millares 12 2 6 2 2 2 6 2" xfId="38190" xr:uid="{7BBFFB91-3A02-4A71-898E-F0B6D2D13561}"/>
    <cellStyle name="Millares 12 2 6 2 2 2 7" xfId="23292" xr:uid="{884796A3-1CE9-4A58-856D-C9C6D4155FBB}"/>
    <cellStyle name="Millares 12 2 6 2 2 2 8" xfId="44795" xr:uid="{A2BFFD96-878A-4E17-8972-1084AD9C9C96}"/>
    <cellStyle name="Millares 12 2 6 2 2 3" xfId="2473" xr:uid="{207D6425-52F0-44E0-A5B6-A1C6BCCDEFCB}"/>
    <cellStyle name="Millares 12 2 6 2 2 3 2" xfId="10739" xr:uid="{5827CCB1-EE39-48E9-B5FF-38EEBFC45064}"/>
    <cellStyle name="Millares 12 2 6 2 2 3 2 2" xfId="32242" xr:uid="{6A440DAB-4EC1-497E-AA3A-B98300266C66}"/>
    <cellStyle name="Millares 12 2 6 2 2 3 3" xfId="17374" xr:uid="{0F92CCEF-6EB6-4CD1-9F20-E0987A695DC8}"/>
    <cellStyle name="Millares 12 2 6 2 2 3 3 2" xfId="38877" xr:uid="{1BC67CB2-0DCA-4728-869C-CDF3768FE414}"/>
    <cellStyle name="Millares 12 2 6 2 2 3 4" xfId="23979" xr:uid="{FDD0559D-1F22-4973-A3F9-B6CB8878D026}"/>
    <cellStyle name="Millares 12 2 6 2 2 3 5" xfId="45482" xr:uid="{4F3A8FB6-5362-46DD-AA63-EC77AD753E09}"/>
    <cellStyle name="Millares 12 2 6 2 2 4" xfId="2990" xr:uid="{E8ACA341-89AE-4CE0-991E-D680CE87AA34}"/>
    <cellStyle name="Millares 12 2 6 2 2 4 2" xfId="11256" xr:uid="{445DC9CD-EE3B-497D-8D38-2D9186A86CFD}"/>
    <cellStyle name="Millares 12 2 6 2 2 4 2 2" xfId="32759" xr:uid="{0FAED7C5-8C63-4A6B-B1E6-B15A70270532}"/>
    <cellStyle name="Millares 12 2 6 2 2 4 3" xfId="17891" xr:uid="{09799752-1656-42FC-A247-D7B6CAE7106F}"/>
    <cellStyle name="Millares 12 2 6 2 2 4 3 2" xfId="39394" xr:uid="{9D309CCF-7FAB-4EB7-8DB2-6BF3ED7F9DC0}"/>
    <cellStyle name="Millares 12 2 6 2 2 4 4" xfId="24496" xr:uid="{4F742197-E645-418E-83DB-1E857F524F2F}"/>
    <cellStyle name="Millares 12 2 6 2 2 4 5" xfId="45999" xr:uid="{6A90A95D-B226-493B-873E-EB929A64DAC6}"/>
    <cellStyle name="Millares 12 2 6 2 2 5" xfId="3669" xr:uid="{355259FA-C484-4703-8024-15A2D56DFE60}"/>
    <cellStyle name="Millares 12 2 6 2 2 5 2" xfId="11935" xr:uid="{E9F561AF-5B78-4215-9D20-5FED57761836}"/>
    <cellStyle name="Millares 12 2 6 2 2 5 2 2" xfId="33438" xr:uid="{14885F2D-34E3-43EF-8E12-9C3EEA5F0379}"/>
    <cellStyle name="Millares 12 2 6 2 2 5 3" xfId="18570" xr:uid="{070EC4B5-CE05-4433-9002-FE9EB05E1A2C}"/>
    <cellStyle name="Millares 12 2 6 2 2 5 3 2" xfId="40073" xr:uid="{20771A13-C9AC-4632-84D8-117716AB7151}"/>
    <cellStyle name="Millares 12 2 6 2 2 5 4" xfId="25175" xr:uid="{AECC2C40-10C9-4741-B4BE-F07696E57756}"/>
    <cellStyle name="Millares 12 2 6 2 2 5 5" xfId="46678" xr:uid="{2F1BE8FF-1745-408C-BFF0-8D8AA3E9E74F}"/>
    <cellStyle name="Millares 12 2 6 2 2 6" xfId="5134" xr:uid="{27F67FC5-9E15-4185-A4E5-2D9F331E5A72}"/>
    <cellStyle name="Millares 12 2 6 2 2 6 2" xfId="13400" xr:uid="{92815133-E182-4AA9-82BC-16D061D78E71}"/>
    <cellStyle name="Millares 12 2 6 2 2 6 2 2" xfId="34903" xr:uid="{5D8CB4B4-F308-44E1-98A5-89880B345591}"/>
    <cellStyle name="Millares 12 2 6 2 2 6 3" xfId="20035" xr:uid="{A0049494-A2E0-4B13-AA06-86F1C22A3FD3}"/>
    <cellStyle name="Millares 12 2 6 2 2 6 3 2" xfId="41538" xr:uid="{87850710-B060-4BD7-B6E9-3B92CBEE33C9}"/>
    <cellStyle name="Millares 12 2 6 2 2 6 4" xfId="26640" xr:uid="{0639A545-D7DB-4977-B9BB-01A407B31A92}"/>
    <cellStyle name="Millares 12 2 6 2 2 6 5" xfId="48143" xr:uid="{04F839C7-2323-4DC1-91BC-FBD189DBBC36}"/>
    <cellStyle name="Millares 12 2 6 2 2 7" xfId="5808" xr:uid="{71B5ABB1-C4DC-43E4-A5D7-B77CA305B467}"/>
    <cellStyle name="Millares 12 2 6 2 2 7 2" xfId="14074" xr:uid="{A91C3BBA-023D-41A1-BA9D-1DB86C257441}"/>
    <cellStyle name="Millares 12 2 6 2 2 7 2 2" xfId="35577" xr:uid="{4F981697-BAD9-463C-973E-09FB466682C6}"/>
    <cellStyle name="Millares 12 2 6 2 2 7 3" xfId="20709" xr:uid="{FB4A52D4-7F53-475A-9912-B643AD44A4CE}"/>
    <cellStyle name="Millares 12 2 6 2 2 7 3 2" xfId="42212" xr:uid="{5796845B-1169-4627-9FCC-025A3A70CB14}"/>
    <cellStyle name="Millares 12 2 6 2 2 7 4" xfId="27314" xr:uid="{5303556A-B92B-45AC-A009-A3B79BDF365D}"/>
    <cellStyle name="Millares 12 2 6 2 2 7 5" xfId="48817" xr:uid="{BEDBE4C5-A555-47CB-8214-DEA23AB4C6D5}"/>
    <cellStyle name="Millares 12 2 6 2 2 8" xfId="7449" xr:uid="{7C5C1CA6-B78B-4FA7-9B70-57F0A12CDBC4}"/>
    <cellStyle name="Millares 12 2 6 2 2 8 2" xfId="28952" xr:uid="{9145D9F8-340D-4B8D-847A-153A35D326D0}"/>
    <cellStyle name="Millares 12 2 6 2 2 9" xfId="9106" xr:uid="{84566417-4CA5-4C64-BACF-BD917722E716}"/>
    <cellStyle name="Millares 12 2 6 2 2 9 2" xfId="30609" xr:uid="{C81FA26F-11B2-4C8F-A530-7EA3E5266552}"/>
    <cellStyle name="Millares 12 2 6 2 3" xfId="1110" xr:uid="{AEA0EF1C-FCFA-4C93-93AB-B2CDEFB31124}"/>
    <cellStyle name="Millares 12 2 6 2 3 2" xfId="3939" xr:uid="{1E9345BE-7B6D-4B44-92B1-4ECDD9171C59}"/>
    <cellStyle name="Millares 12 2 6 2 3 2 2" xfId="12205" xr:uid="{1F5305C0-31E2-41E3-AFAF-8578AC6CEE5A}"/>
    <cellStyle name="Millares 12 2 6 2 3 2 2 2" xfId="33708" xr:uid="{37F6E9E1-7ED2-4464-A3CF-DDE6A6D3745D}"/>
    <cellStyle name="Millares 12 2 6 2 3 2 3" xfId="18840" xr:uid="{2278847C-596E-4FBF-94FC-F4BB1ADE0502}"/>
    <cellStyle name="Millares 12 2 6 2 3 2 3 2" xfId="40343" xr:uid="{600097D8-D2E3-4790-9AD3-F79582C52580}"/>
    <cellStyle name="Millares 12 2 6 2 3 2 4" xfId="25445" xr:uid="{D498A3CF-EDE2-4DC5-BE16-2D2F920B3015}"/>
    <cellStyle name="Millares 12 2 6 2 3 2 5" xfId="46948" xr:uid="{86A3199B-DD81-4A93-9E1B-854522374AA1}"/>
    <cellStyle name="Millares 12 2 6 2 3 3" xfId="6078" xr:uid="{2652F1AE-38B7-4595-8A4C-9DD3DDFCC9F4}"/>
    <cellStyle name="Millares 12 2 6 2 3 3 2" xfId="14344" xr:uid="{5F5161FB-90D0-4BCE-B2C5-C2EBE1CC3BAC}"/>
    <cellStyle name="Millares 12 2 6 2 3 3 2 2" xfId="35847" xr:uid="{21B6385A-C543-4B2B-B0CE-D43FC82F1911}"/>
    <cellStyle name="Millares 12 2 6 2 3 3 3" xfId="20979" xr:uid="{40267301-E971-402B-B81E-B734101D194E}"/>
    <cellStyle name="Millares 12 2 6 2 3 3 3 2" xfId="42482" xr:uid="{DFBE380C-D8AC-44F6-A65A-E0A329564B18}"/>
    <cellStyle name="Millares 12 2 6 2 3 3 4" xfId="27584" xr:uid="{F68857F8-5C33-4896-9433-5DEEEEBDDE61}"/>
    <cellStyle name="Millares 12 2 6 2 3 3 5" xfId="49087" xr:uid="{1CA9387E-9C74-4864-AD8C-D3B736119CF3}"/>
    <cellStyle name="Millares 12 2 6 2 3 4" xfId="7719" xr:uid="{9B5D4D3B-6984-43CF-926A-59E4D3DA0D30}"/>
    <cellStyle name="Millares 12 2 6 2 3 4 2" xfId="29222" xr:uid="{D7866419-9DB2-4B8B-B4C3-C2A905B5CFA2}"/>
    <cellStyle name="Millares 12 2 6 2 3 5" xfId="9376" xr:uid="{252DD922-2BA1-418F-B78A-B0DED0A3E7DE}"/>
    <cellStyle name="Millares 12 2 6 2 3 5 2" xfId="30879" xr:uid="{4EBDD5CB-C746-4E01-A018-61A67172D77E}"/>
    <cellStyle name="Millares 12 2 6 2 3 6" xfId="16011" xr:uid="{1CC67610-B2F4-430D-B3D6-17D11D1BBDF0}"/>
    <cellStyle name="Millares 12 2 6 2 3 6 2" xfId="37514" xr:uid="{6CA01530-9E07-42AA-AF57-649ABB7B2C06}"/>
    <cellStyle name="Millares 12 2 6 2 3 7" xfId="22616" xr:uid="{6DED675E-DDDA-4F0A-94B4-6503DA2743D1}"/>
    <cellStyle name="Millares 12 2 6 2 3 8" xfId="44119" xr:uid="{A5A47ECD-03D1-485B-8EF3-C62F2119EB73}"/>
    <cellStyle name="Millares 12 2 6 2 4" xfId="1506" xr:uid="{8DEDEAFE-4C33-4EE4-9153-D6AB06F438C5}"/>
    <cellStyle name="Millares 12 2 6 2 4 2" xfId="4335" xr:uid="{B640C68B-7801-4CAA-8F90-ABE86634A2E1}"/>
    <cellStyle name="Millares 12 2 6 2 4 2 2" xfId="12601" xr:uid="{84483165-A5B8-4DA0-B0E7-3889ADE09070}"/>
    <cellStyle name="Millares 12 2 6 2 4 2 2 2" xfId="34104" xr:uid="{5E22F796-E582-4F82-B86E-4E7D90B8A0DB}"/>
    <cellStyle name="Millares 12 2 6 2 4 2 3" xfId="19236" xr:uid="{BBA697F7-8A0D-4C90-A8E2-2BFA529DB6C9}"/>
    <cellStyle name="Millares 12 2 6 2 4 2 3 2" xfId="40739" xr:uid="{58E4037E-3563-475A-861C-F6C78FC7BEF4}"/>
    <cellStyle name="Millares 12 2 6 2 4 2 4" xfId="25841" xr:uid="{BF5030D1-AC86-46AF-8695-89F8088993DB}"/>
    <cellStyle name="Millares 12 2 6 2 4 2 5" xfId="47344" xr:uid="{AB220676-3468-43E2-BD7C-C95DC494F363}"/>
    <cellStyle name="Millares 12 2 6 2 4 3" xfId="6474" xr:uid="{F49FC7F5-2152-4B98-BDD5-491E70F12402}"/>
    <cellStyle name="Millares 12 2 6 2 4 3 2" xfId="14740" xr:uid="{9E9F477B-8FBA-42E1-9169-E459B97E15F9}"/>
    <cellStyle name="Millares 12 2 6 2 4 3 2 2" xfId="36243" xr:uid="{6136A2F8-B27C-4148-8857-348619AE8D44}"/>
    <cellStyle name="Millares 12 2 6 2 4 3 3" xfId="21375" xr:uid="{668639F9-6891-4B48-A9A9-9340B5A6052D}"/>
    <cellStyle name="Millares 12 2 6 2 4 3 3 2" xfId="42878" xr:uid="{E383E984-C25E-4607-B750-03D556408580}"/>
    <cellStyle name="Millares 12 2 6 2 4 3 4" xfId="27980" xr:uid="{544097C1-0D02-4283-A407-774A1C861589}"/>
    <cellStyle name="Millares 12 2 6 2 4 3 5" xfId="49483" xr:uid="{C109EEAF-2259-4491-B729-110AA48019DF}"/>
    <cellStyle name="Millares 12 2 6 2 4 4" xfId="8115" xr:uid="{2BED4852-290F-4907-A177-394C094AD33D}"/>
    <cellStyle name="Millares 12 2 6 2 4 4 2" xfId="29618" xr:uid="{3C975763-368C-4633-A9A9-BD3DD259C4DB}"/>
    <cellStyle name="Millares 12 2 6 2 4 5" xfId="9772" xr:uid="{DC6CB62C-E486-4607-9A51-143A7415D0FB}"/>
    <cellStyle name="Millares 12 2 6 2 4 5 2" xfId="31275" xr:uid="{D799F3E6-DCE1-4BF6-99D0-D272D413B4C6}"/>
    <cellStyle name="Millares 12 2 6 2 4 6" xfId="16407" xr:uid="{53FB8E63-7CF5-450D-8386-8837DB59DA1B}"/>
    <cellStyle name="Millares 12 2 6 2 4 6 2" xfId="37910" xr:uid="{A96B115C-3421-47EE-9E0A-F04266C46731}"/>
    <cellStyle name="Millares 12 2 6 2 4 7" xfId="23012" xr:uid="{C4CF94E9-A9F7-408B-A928-4428CAE8E0F2}"/>
    <cellStyle name="Millares 12 2 6 2 4 8" xfId="44515" xr:uid="{60627328-FD8C-4FE1-8ACC-CB5C781F3C3C}"/>
    <cellStyle name="Millares 12 2 6 2 5" xfId="2193" xr:uid="{FFC160BC-CB8D-446B-B027-2571D02C867C}"/>
    <cellStyle name="Millares 12 2 6 2 5 2" xfId="10459" xr:uid="{5DD51CA6-89B9-4057-9D3D-A34B77495F28}"/>
    <cellStyle name="Millares 12 2 6 2 5 2 2" xfId="31962" xr:uid="{5F37B7FD-5330-460A-A5AC-9A6712709F72}"/>
    <cellStyle name="Millares 12 2 6 2 5 3" xfId="17094" xr:uid="{DD58E5AA-B972-4DE7-9EFC-0DBB67AE2548}"/>
    <cellStyle name="Millares 12 2 6 2 5 3 2" xfId="38597" xr:uid="{650A2EC8-FC36-454E-A769-9F869209BDA2}"/>
    <cellStyle name="Millares 12 2 6 2 5 4" xfId="23699" xr:uid="{A21A4A68-FA4D-44FD-9F4A-EC67F68E6269}"/>
    <cellStyle name="Millares 12 2 6 2 5 5" xfId="45202" xr:uid="{A9BB8234-BF68-4C14-B87D-887A73165284}"/>
    <cellStyle name="Millares 12 2 6 2 6" xfId="2739" xr:uid="{AFFC2855-4AA8-4FC8-821A-4C764A04C2B6}"/>
    <cellStyle name="Millares 12 2 6 2 6 2" xfId="11005" xr:uid="{11BC09D0-8D1B-4F14-A8B6-56496328DA17}"/>
    <cellStyle name="Millares 12 2 6 2 6 2 2" xfId="32508" xr:uid="{07AFA7FC-A914-4651-B847-C8C55167DAD9}"/>
    <cellStyle name="Millares 12 2 6 2 6 3" xfId="17640" xr:uid="{E8C955F4-C08E-4B79-B717-B03C472F1A64}"/>
    <cellStyle name="Millares 12 2 6 2 6 3 2" xfId="39143" xr:uid="{467E41EC-8259-4206-AFA7-9633C121C40D}"/>
    <cellStyle name="Millares 12 2 6 2 6 4" xfId="24245" xr:uid="{9FA6BA7E-C6F8-4228-A9E1-B719CE5AD327}"/>
    <cellStyle name="Millares 12 2 6 2 6 5" xfId="45748" xr:uid="{CC434D91-77F8-452D-9AEC-63C7A990972C}"/>
    <cellStyle name="Millares 12 2 6 2 7" xfId="3389" xr:uid="{ADEC98DA-4BE5-480C-B570-C21DED6ADC33}"/>
    <cellStyle name="Millares 12 2 6 2 7 2" xfId="11655" xr:uid="{67072190-F457-41DD-8EB8-1CF0B6A153E2}"/>
    <cellStyle name="Millares 12 2 6 2 7 2 2" xfId="33158" xr:uid="{543696A3-15B3-4B82-97D9-2DEE7BF27D85}"/>
    <cellStyle name="Millares 12 2 6 2 7 3" xfId="18290" xr:uid="{F8FB746E-C827-4274-9291-CC78A4CCC538}"/>
    <cellStyle name="Millares 12 2 6 2 7 3 2" xfId="39793" xr:uid="{4133D713-C729-4258-88A2-ADC753350EA5}"/>
    <cellStyle name="Millares 12 2 6 2 7 4" xfId="24895" xr:uid="{1DA9DCC0-F92C-4356-9B69-E36863075BC4}"/>
    <cellStyle name="Millares 12 2 6 2 7 5" xfId="46398" xr:uid="{AEF37D1A-9E60-4F07-8A24-A57C043E8423}"/>
    <cellStyle name="Millares 12 2 6 2 8" xfId="4883" xr:uid="{E12610A7-CE0F-4916-B69C-599822D575E2}"/>
    <cellStyle name="Millares 12 2 6 2 8 2" xfId="13149" xr:uid="{09F29615-DD76-41E6-A8D1-E7BF4050D557}"/>
    <cellStyle name="Millares 12 2 6 2 8 2 2" xfId="34652" xr:uid="{5AFC2E6E-C305-491C-937C-3229B8861E5E}"/>
    <cellStyle name="Millares 12 2 6 2 8 3" xfId="19784" xr:uid="{69DFAAC7-2B5F-4158-8B83-80382844FBDF}"/>
    <cellStyle name="Millares 12 2 6 2 8 3 2" xfId="41287" xr:uid="{28473B92-1DE8-483A-8D99-187BD29074FB}"/>
    <cellStyle name="Millares 12 2 6 2 8 4" xfId="26389" xr:uid="{F8E42610-F071-479E-BD4D-9FF0B93603EF}"/>
    <cellStyle name="Millares 12 2 6 2 8 5" xfId="47892" xr:uid="{A79CEFE2-36B2-48D8-8B1D-D936EE081A44}"/>
    <cellStyle name="Millares 12 2 6 2 9" xfId="5528" xr:uid="{0622D574-CF1C-4F30-8A76-3E6B060587DD}"/>
    <cellStyle name="Millares 12 2 6 2 9 2" xfId="13794" xr:uid="{7F95A5B2-5AE1-4E5E-ACFF-9FC6C0BDAD14}"/>
    <cellStyle name="Millares 12 2 6 2 9 2 2" xfId="35297" xr:uid="{231E4236-CCFF-4161-818C-EAFFBD684F77}"/>
    <cellStyle name="Millares 12 2 6 2 9 3" xfId="20429" xr:uid="{A5F5B6BD-2073-42F0-867B-A7E0A4DA2A11}"/>
    <cellStyle name="Millares 12 2 6 2 9 3 2" xfId="41932" xr:uid="{9EBE74FB-602F-407C-B4CB-8CAE3EC47420}"/>
    <cellStyle name="Millares 12 2 6 2 9 4" xfId="27034" xr:uid="{AE8BFD07-5912-49B9-BB54-DD15F75036A5}"/>
    <cellStyle name="Millares 12 2 6 2 9 5" xfId="48537" xr:uid="{9340BA63-7B9D-4BFD-89F2-8F83AC6AD3E0}"/>
    <cellStyle name="Millares 12 2 6 3" xfId="429" xr:uid="{000EF0C6-7B79-42FD-A7C3-8E77A555ADF0}"/>
    <cellStyle name="Millares 12 2 6 3 10" xfId="15332" xr:uid="{D72C1C09-EDEF-454E-830E-0B0A3E8186E1}"/>
    <cellStyle name="Millares 12 2 6 3 10 2" xfId="36835" xr:uid="{836C3052-FFD2-4259-9FEB-1B90B00CD8A1}"/>
    <cellStyle name="Millares 12 2 6 3 11" xfId="21937" xr:uid="{46D1CB3B-9E4A-4215-BF26-2C1E44D4A690}"/>
    <cellStyle name="Millares 12 2 6 3 12" xfId="43440" xr:uid="{B82C6458-B65F-4EF8-9CB1-B64A4935710D}"/>
    <cellStyle name="Millares 12 2 6 3 2" xfId="1377" xr:uid="{CCB2C935-73BD-43DC-AA24-9A57810D3D8B}"/>
    <cellStyle name="Millares 12 2 6 3 2 2" xfId="4206" xr:uid="{B9A39529-7AEF-4584-B9BA-3DF455A8E57B}"/>
    <cellStyle name="Millares 12 2 6 3 2 2 2" xfId="12472" xr:uid="{36F9ACA4-361A-43EE-91D5-2C521805B96B}"/>
    <cellStyle name="Millares 12 2 6 3 2 2 2 2" xfId="33975" xr:uid="{9A73DC06-196C-4F9E-90C6-F882C679B096}"/>
    <cellStyle name="Millares 12 2 6 3 2 2 3" xfId="19107" xr:uid="{F8AB31E7-65F5-4A02-BB00-9DDBF858A52E}"/>
    <cellStyle name="Millares 12 2 6 3 2 2 3 2" xfId="40610" xr:uid="{4B28101B-352E-4761-AC47-ED204AA202C8}"/>
    <cellStyle name="Millares 12 2 6 3 2 2 4" xfId="25712" xr:uid="{B550AD44-314E-45C3-AB8C-E052BB2C7F25}"/>
    <cellStyle name="Millares 12 2 6 3 2 2 5" xfId="47215" xr:uid="{32083E41-F4F9-4353-A8C8-5722D6C55E80}"/>
    <cellStyle name="Millares 12 2 6 3 2 3" xfId="6345" xr:uid="{A78C54BD-5ABB-48AD-9F51-E8534D0A7515}"/>
    <cellStyle name="Millares 12 2 6 3 2 3 2" xfId="14611" xr:uid="{A17C39BF-5BD9-485E-B8D6-20FA9AE11BED}"/>
    <cellStyle name="Millares 12 2 6 3 2 3 2 2" xfId="36114" xr:uid="{D2BE5B37-C20A-4BA5-85E3-5C8264F0B0FD}"/>
    <cellStyle name="Millares 12 2 6 3 2 3 3" xfId="21246" xr:uid="{E00423AD-1327-4868-9877-F4329D4057AB}"/>
    <cellStyle name="Millares 12 2 6 3 2 3 3 2" xfId="42749" xr:uid="{A4AE4641-E953-4B60-B137-258011FE74D1}"/>
    <cellStyle name="Millares 12 2 6 3 2 3 4" xfId="27851" xr:uid="{6BA1F2FF-C327-408B-84EF-3D48078A00B7}"/>
    <cellStyle name="Millares 12 2 6 3 2 3 5" xfId="49354" xr:uid="{C72C312F-A995-4AA1-8F52-B6750CF7898A}"/>
    <cellStyle name="Millares 12 2 6 3 2 4" xfId="7986" xr:uid="{BF479E29-71D0-4617-8FB0-5D252A3A677A}"/>
    <cellStyle name="Millares 12 2 6 3 2 4 2" xfId="29489" xr:uid="{59C0B55E-8A72-49B8-AB78-F1B520F7FDE1}"/>
    <cellStyle name="Millares 12 2 6 3 2 5" xfId="9643" xr:uid="{B0F0885B-C259-4C5F-BEFB-AEA1C861CF4E}"/>
    <cellStyle name="Millares 12 2 6 3 2 5 2" xfId="31146" xr:uid="{8D30E951-B9A5-4E25-B44A-88C19EF7225D}"/>
    <cellStyle name="Millares 12 2 6 3 2 6" xfId="16278" xr:uid="{2DB69FD6-3BC1-495E-A2D4-73157AD62CC5}"/>
    <cellStyle name="Millares 12 2 6 3 2 6 2" xfId="37781" xr:uid="{D0F826DE-7757-4B76-BC40-95A4515B2D7B}"/>
    <cellStyle name="Millares 12 2 6 3 2 7" xfId="22883" xr:uid="{14FA9C40-2634-44A3-8683-471FA2471E88}"/>
    <cellStyle name="Millares 12 2 6 3 2 8" xfId="44386" xr:uid="{A633AA82-5AB8-4F5D-A17E-5FE493212F29}"/>
    <cellStyle name="Millares 12 2 6 3 3" xfId="2064" xr:uid="{10D0A441-4999-4E99-82E9-2A8516396F97}"/>
    <cellStyle name="Millares 12 2 6 3 3 2" xfId="10330" xr:uid="{51F2D0C6-CFB8-4CB0-A923-F860F930053E}"/>
    <cellStyle name="Millares 12 2 6 3 3 2 2" xfId="31833" xr:uid="{48BD9F07-A64D-47AD-B2CD-8E730B27CCE1}"/>
    <cellStyle name="Millares 12 2 6 3 3 3" xfId="16965" xr:uid="{7F8E4C6F-F55F-48A1-BAD1-80D4B0FEB8EE}"/>
    <cellStyle name="Millares 12 2 6 3 3 3 2" xfId="38468" xr:uid="{A8C7EF0F-876D-478E-9011-E5409DA8D82D}"/>
    <cellStyle name="Millares 12 2 6 3 3 4" xfId="23570" xr:uid="{06771D2D-EE90-4366-9528-B500D015E690}"/>
    <cellStyle name="Millares 12 2 6 3 3 5" xfId="45073" xr:uid="{852D28A0-AE00-45FC-BB5B-C45632D6D121}"/>
    <cellStyle name="Millares 12 2 6 3 4" xfId="2863" xr:uid="{26B9341A-CF46-4973-ACB1-8FF9BB751F96}"/>
    <cellStyle name="Millares 12 2 6 3 4 2" xfId="11129" xr:uid="{B9992B4E-CD0C-4448-AF06-76D6CB00E836}"/>
    <cellStyle name="Millares 12 2 6 3 4 2 2" xfId="32632" xr:uid="{C020EB90-3F87-4739-AAAB-241703ABBBD9}"/>
    <cellStyle name="Millares 12 2 6 3 4 3" xfId="17764" xr:uid="{E33ED5C9-0B9E-44A2-8EA4-A581593701B6}"/>
    <cellStyle name="Millares 12 2 6 3 4 3 2" xfId="39267" xr:uid="{034EF53B-DC59-489B-BFDC-6C0E7344FD75}"/>
    <cellStyle name="Millares 12 2 6 3 4 4" xfId="24369" xr:uid="{7405E170-1274-498E-8471-212455E78AE4}"/>
    <cellStyle name="Millares 12 2 6 3 4 5" xfId="45872" xr:uid="{414B538E-6370-4628-8EB3-916C6C1F1792}"/>
    <cellStyle name="Millares 12 2 6 3 5" xfId="3260" xr:uid="{18E3605D-EE23-4CF5-8A44-18E492B56047}"/>
    <cellStyle name="Millares 12 2 6 3 5 2" xfId="11526" xr:uid="{15313936-6251-4C08-89CC-387D06127D59}"/>
    <cellStyle name="Millares 12 2 6 3 5 2 2" xfId="33029" xr:uid="{0F739EAF-657F-465F-8A34-A6C60AD30C68}"/>
    <cellStyle name="Millares 12 2 6 3 5 3" xfId="18161" xr:uid="{BF262856-C972-4565-A836-602FE775952F}"/>
    <cellStyle name="Millares 12 2 6 3 5 3 2" xfId="39664" xr:uid="{866D98AC-8431-4051-A28B-666292BD1FFA}"/>
    <cellStyle name="Millares 12 2 6 3 5 4" xfId="24766" xr:uid="{AB497AA5-39A7-423E-9EC6-E4E74CB33BC0}"/>
    <cellStyle name="Millares 12 2 6 3 5 5" xfId="46269" xr:uid="{57E8E534-7BEB-420B-B530-4E6E50CD7E6E}"/>
    <cellStyle name="Millares 12 2 6 3 6" xfId="5007" xr:uid="{EEEC0EF3-B2CF-4036-ABCF-9C76135D813A}"/>
    <cellStyle name="Millares 12 2 6 3 6 2" xfId="13273" xr:uid="{6707D8F0-BDEE-4437-87E1-87A617F18373}"/>
    <cellStyle name="Millares 12 2 6 3 6 2 2" xfId="34776" xr:uid="{90CFE437-DF53-4E15-A67A-9AAD2A1B3BD8}"/>
    <cellStyle name="Millares 12 2 6 3 6 3" xfId="19908" xr:uid="{D54B640D-AD24-4ECB-A97F-10E30502631E}"/>
    <cellStyle name="Millares 12 2 6 3 6 3 2" xfId="41411" xr:uid="{EFCC4A22-53A5-4471-978D-6A7DCB11DD5F}"/>
    <cellStyle name="Millares 12 2 6 3 6 4" xfId="26513" xr:uid="{F17382B1-9E44-4A85-B0F4-C168205DF452}"/>
    <cellStyle name="Millares 12 2 6 3 6 5" xfId="48016" xr:uid="{0CB88283-53C0-4F5A-A317-6BA7FA210A54}"/>
    <cellStyle name="Millares 12 2 6 3 7" xfId="5399" xr:uid="{39A97AE4-BBF0-4630-BB49-30998C4FA0C3}"/>
    <cellStyle name="Millares 12 2 6 3 7 2" xfId="13665" xr:uid="{756811A1-1BCA-4411-A1EE-E22D94189045}"/>
    <cellStyle name="Millares 12 2 6 3 7 2 2" xfId="35168" xr:uid="{BA9905CE-04B7-4315-8FE5-011F549E825C}"/>
    <cellStyle name="Millares 12 2 6 3 7 3" xfId="20300" xr:uid="{A48426EE-FCC7-454B-A210-226EAF518983}"/>
    <cellStyle name="Millares 12 2 6 3 7 3 2" xfId="41803" xr:uid="{AC201C30-9579-4E57-ADFF-366D448DB47E}"/>
    <cellStyle name="Millares 12 2 6 3 7 4" xfId="26905" xr:uid="{4860BEA2-9206-4331-9AA8-F717678BCF4B}"/>
    <cellStyle name="Millares 12 2 6 3 7 5" xfId="48408" xr:uid="{51DACCE8-8232-4BB7-8AB1-C8D04E71E1B8}"/>
    <cellStyle name="Millares 12 2 6 3 8" xfId="7040" xr:uid="{62E5E797-9ED2-4D2E-ABBB-C365E808CD92}"/>
    <cellStyle name="Millares 12 2 6 3 8 2" xfId="28543" xr:uid="{DC7A0417-3374-4100-A168-0706F965AB88}"/>
    <cellStyle name="Millares 12 2 6 3 9" xfId="8696" xr:uid="{01599A4A-D252-4DA6-A464-B2116699E7E1}"/>
    <cellStyle name="Millares 12 2 6 3 9 2" xfId="30199" xr:uid="{D72937B2-265F-4C70-94E2-5D6CB0CF52EF}"/>
    <cellStyle name="Millares 12 2 6 4" xfId="713" xr:uid="{096D60DD-7961-4A1F-BF25-1DCA01D181E4}"/>
    <cellStyle name="Millares 12 2 6 4 10" xfId="43722" xr:uid="{68E40BE0-81FF-4E1F-BEBA-B14C49978320}"/>
    <cellStyle name="Millares 12 2 6 4 2" xfId="1659" xr:uid="{BDCC0A2A-9C8B-4476-9240-F3FD50E2428B}"/>
    <cellStyle name="Millares 12 2 6 4 2 2" xfId="4488" xr:uid="{75255F85-FFA6-4788-9E0C-2D8DB88ECD51}"/>
    <cellStyle name="Millares 12 2 6 4 2 2 2" xfId="12754" xr:uid="{AD0E8DEF-6BCD-47B7-9BA0-48EC925985ED}"/>
    <cellStyle name="Millares 12 2 6 4 2 2 2 2" xfId="34257" xr:uid="{3FB4BFE4-1B4F-4FD5-B780-E327410D1F6E}"/>
    <cellStyle name="Millares 12 2 6 4 2 2 3" xfId="19389" xr:uid="{7148C530-2008-41EF-8097-1E836D36717D}"/>
    <cellStyle name="Millares 12 2 6 4 2 2 3 2" xfId="40892" xr:uid="{8B21F3D7-DF4D-45ED-8358-27FEE5BB02B4}"/>
    <cellStyle name="Millares 12 2 6 4 2 2 4" xfId="25994" xr:uid="{4E8C4804-A3F2-40AE-9D51-5EB7FFE8EC69}"/>
    <cellStyle name="Millares 12 2 6 4 2 2 5" xfId="47497" xr:uid="{84C47299-D59A-46FC-91A7-4D3D98BF0877}"/>
    <cellStyle name="Millares 12 2 6 4 2 3" xfId="6627" xr:uid="{95CE09BA-580A-4336-8E27-8EF8B0750E8E}"/>
    <cellStyle name="Millares 12 2 6 4 2 3 2" xfId="14893" xr:uid="{ED3C580C-E903-49EB-B3CB-B28670EAA3AC}"/>
    <cellStyle name="Millares 12 2 6 4 2 3 2 2" xfId="36396" xr:uid="{019B656A-F67C-45BA-8912-7E6A31DA0DEA}"/>
    <cellStyle name="Millares 12 2 6 4 2 3 3" xfId="21528" xr:uid="{EA516096-A5F8-4D41-B844-E647D9DF46F0}"/>
    <cellStyle name="Millares 12 2 6 4 2 3 3 2" xfId="43031" xr:uid="{14E6FFDE-AD7D-481C-BDFE-FCA43968BAA0}"/>
    <cellStyle name="Millares 12 2 6 4 2 3 4" xfId="28133" xr:uid="{1E312827-58E2-44E0-9E12-CF2AAD184CC5}"/>
    <cellStyle name="Millares 12 2 6 4 2 3 5" xfId="49636" xr:uid="{81382ED0-5655-4407-98A9-B5C87F062527}"/>
    <cellStyle name="Millares 12 2 6 4 2 4" xfId="8268" xr:uid="{AE86F6A2-42D2-43FD-BD34-7571B6A751E6}"/>
    <cellStyle name="Millares 12 2 6 4 2 4 2" xfId="29771" xr:uid="{6A575537-A996-44BF-AACD-4A09F5626C54}"/>
    <cellStyle name="Millares 12 2 6 4 2 5" xfId="9925" xr:uid="{CCBAA2BD-12B8-42BA-B0E1-929736305E9D}"/>
    <cellStyle name="Millares 12 2 6 4 2 5 2" xfId="31428" xr:uid="{17E5E3A2-C8A6-4228-AB09-C948A4D72EFE}"/>
    <cellStyle name="Millares 12 2 6 4 2 6" xfId="16560" xr:uid="{EF8FA615-F1E0-49E8-90D9-71E57EC37C46}"/>
    <cellStyle name="Millares 12 2 6 4 2 6 2" xfId="38063" xr:uid="{6F5D2C18-1BE2-4AE9-9215-345D2DB9DA06}"/>
    <cellStyle name="Millares 12 2 6 4 2 7" xfId="23165" xr:uid="{D6C8803D-AEF9-4256-9D56-70402079479B}"/>
    <cellStyle name="Millares 12 2 6 4 2 8" xfId="44668" xr:uid="{067DB15C-8F18-4A75-838D-64DE99AB892D}"/>
    <cellStyle name="Millares 12 2 6 4 3" xfId="2346" xr:uid="{93A776FB-90E4-4CE7-8470-5199BBA32B37}"/>
    <cellStyle name="Millares 12 2 6 4 3 2" xfId="10612" xr:uid="{BBD5588F-4F54-44A6-B978-3D51BC7D00F8}"/>
    <cellStyle name="Millares 12 2 6 4 3 2 2" xfId="32115" xr:uid="{D65FC99D-C2A1-466C-BFA2-1B4902E12D2F}"/>
    <cellStyle name="Millares 12 2 6 4 3 3" xfId="17247" xr:uid="{7972ABE8-FF9F-4BCC-B7E7-3C62BAFB0E56}"/>
    <cellStyle name="Millares 12 2 6 4 3 3 2" xfId="38750" xr:uid="{F66C2774-380A-464F-8965-856E0DA1E2C8}"/>
    <cellStyle name="Millares 12 2 6 4 3 4" xfId="23852" xr:uid="{8FBD78DB-3E46-4069-8155-AF5A0AF039A0}"/>
    <cellStyle name="Millares 12 2 6 4 3 5" xfId="45355" xr:uid="{360FBCF8-C406-4798-A6D4-DEADB8039DFE}"/>
    <cellStyle name="Millares 12 2 6 4 4" xfId="3542" xr:uid="{E7F28E08-60B3-4B5B-B3D9-F519268F521F}"/>
    <cellStyle name="Millares 12 2 6 4 4 2" xfId="11808" xr:uid="{3F2E24BC-8FFD-493F-B7B9-ED9228D96BCF}"/>
    <cellStyle name="Millares 12 2 6 4 4 2 2" xfId="33311" xr:uid="{E6625416-E78B-4326-B418-BA41D063CA62}"/>
    <cellStyle name="Millares 12 2 6 4 4 3" xfId="18443" xr:uid="{1AF48058-6D41-45A8-853C-8FF31207E68B}"/>
    <cellStyle name="Millares 12 2 6 4 4 3 2" xfId="39946" xr:uid="{E2836CD2-BD11-42DC-BFDC-708012BC7E41}"/>
    <cellStyle name="Millares 12 2 6 4 4 4" xfId="25048" xr:uid="{56C6B738-C105-406C-8F65-2EA0F5CC3B0E}"/>
    <cellStyle name="Millares 12 2 6 4 4 5" xfId="46551" xr:uid="{66EB2CB3-D573-4516-84C5-2586FFA531C3}"/>
    <cellStyle name="Millares 12 2 6 4 5" xfId="5681" xr:uid="{CE69FDBA-60E4-43B7-8FC1-3C4D3A1662CA}"/>
    <cellStyle name="Millares 12 2 6 4 5 2" xfId="13947" xr:uid="{35DE61EC-828C-417B-AD92-163E5180B03F}"/>
    <cellStyle name="Millares 12 2 6 4 5 2 2" xfId="35450" xr:uid="{3FFA3EDD-037E-4F11-AB26-A352407959E9}"/>
    <cellStyle name="Millares 12 2 6 4 5 3" xfId="20582" xr:uid="{3C38A0CD-8F83-4D31-A798-650577AD7623}"/>
    <cellStyle name="Millares 12 2 6 4 5 3 2" xfId="42085" xr:uid="{065B69DA-23E0-4482-8F8C-E30E427AF304}"/>
    <cellStyle name="Millares 12 2 6 4 5 4" xfId="27187" xr:uid="{199B4DCD-38B9-4E3E-A5A2-E9980AD5DC7C}"/>
    <cellStyle name="Millares 12 2 6 4 5 5" xfId="48690" xr:uid="{599A24E9-D4C1-41DB-8F7C-FFC42D0C17D4}"/>
    <cellStyle name="Millares 12 2 6 4 6" xfId="7322" xr:uid="{040D402B-5BFD-42F4-B95B-D9D89675AD27}"/>
    <cellStyle name="Millares 12 2 6 4 6 2" xfId="28825" xr:uid="{37709560-85D9-4470-A85C-481533223A1E}"/>
    <cellStyle name="Millares 12 2 6 4 7" xfId="8979" xr:uid="{91FD419A-7AF5-4C9D-92D3-8B446356E56E}"/>
    <cellStyle name="Millares 12 2 6 4 7 2" xfId="30482" xr:uid="{2A1FDB48-FBC8-4D6D-8861-61671C7492B4}"/>
    <cellStyle name="Millares 12 2 6 4 8" xfId="15614" xr:uid="{937DC1DC-790D-4414-92E0-4236172B9E51}"/>
    <cellStyle name="Millares 12 2 6 4 8 2" xfId="37117" xr:uid="{861BB580-2DFB-4A15-A3ED-75F38F2A1B9C}"/>
    <cellStyle name="Millares 12 2 6 4 9" xfId="22219" xr:uid="{0D281A26-5B81-4C62-9E38-F9ECBB54A7A1}"/>
    <cellStyle name="Millares 12 2 6 5" xfId="982" xr:uid="{65C6067B-120F-4DD7-B84F-E46B4EE60241}"/>
    <cellStyle name="Millares 12 2 6 5 2" xfId="3811" xr:uid="{E7D6CC95-9CC0-4E45-8DC0-5FE26C6AE3D1}"/>
    <cellStyle name="Millares 12 2 6 5 2 2" xfId="12077" xr:uid="{F7E9C26A-61EC-4591-A6D1-D6FF69371B9D}"/>
    <cellStyle name="Millares 12 2 6 5 2 2 2" xfId="33580" xr:uid="{861FD3D4-8797-4164-B0E5-862C8CAEB269}"/>
    <cellStyle name="Millares 12 2 6 5 2 3" xfId="18712" xr:uid="{62733D70-E52F-4F4B-A2AB-21EB701CDA0F}"/>
    <cellStyle name="Millares 12 2 6 5 2 3 2" xfId="40215" xr:uid="{FD667CAE-D5CD-42C5-8C48-84207609E5D2}"/>
    <cellStyle name="Millares 12 2 6 5 2 4" xfId="25317" xr:uid="{B2A231ED-FB4E-45A4-9AAD-D8437A2B9DD6}"/>
    <cellStyle name="Millares 12 2 6 5 2 5" xfId="46820" xr:uid="{75528890-A1AB-47CC-8619-BF0FBC4E3B0A}"/>
    <cellStyle name="Millares 12 2 6 5 3" xfId="5950" xr:uid="{28F29131-507F-4A7D-8F7F-67C4A15CBAF5}"/>
    <cellStyle name="Millares 12 2 6 5 3 2" xfId="14216" xr:uid="{78CEE036-0727-45E6-ADF3-B8AFB7507FE8}"/>
    <cellStyle name="Millares 12 2 6 5 3 2 2" xfId="35719" xr:uid="{385FA0A7-045D-4593-A37E-697EE04958AE}"/>
    <cellStyle name="Millares 12 2 6 5 3 3" xfId="20851" xr:uid="{92B8A388-1D00-40E0-A997-29622C014749}"/>
    <cellStyle name="Millares 12 2 6 5 3 3 2" xfId="42354" xr:uid="{58B1AF02-A86B-485F-A140-590332BEB0F2}"/>
    <cellStyle name="Millares 12 2 6 5 3 4" xfId="27456" xr:uid="{6A886A3E-C73E-443A-A8AC-4507A55CA00D}"/>
    <cellStyle name="Millares 12 2 6 5 3 5" xfId="48959" xr:uid="{6E231EA1-4396-4AA4-B07B-E51C3835D6D1}"/>
    <cellStyle name="Millares 12 2 6 5 4" xfId="7591" xr:uid="{D7D66274-D99F-4F32-83CE-194BD1BF6B3F}"/>
    <cellStyle name="Millares 12 2 6 5 4 2" xfId="29094" xr:uid="{50B1BD74-D87A-4004-B840-23E11602BBE0}"/>
    <cellStyle name="Millares 12 2 6 5 5" xfId="9248" xr:uid="{5AEB7465-EEFD-496A-86C4-E8CEAF2DC0FB}"/>
    <cellStyle name="Millares 12 2 6 5 5 2" xfId="30751" xr:uid="{E74847F0-F136-4958-AEC5-63AC722DB50C}"/>
    <cellStyle name="Millares 12 2 6 5 6" xfId="15883" xr:uid="{135F7813-93D0-439D-9ADA-4E4DCEF11D88}"/>
    <cellStyle name="Millares 12 2 6 5 6 2" xfId="37386" xr:uid="{27178AD8-04DF-4BFF-B9AA-3C3A37D464A7}"/>
    <cellStyle name="Millares 12 2 6 5 7" xfId="22488" xr:uid="{A9ABC759-D234-4FD6-8AFC-BA09DC9CF0E8}"/>
    <cellStyle name="Millares 12 2 6 5 8" xfId="43991" xr:uid="{A167F57E-3ACF-4A0F-8170-99811851BC92}"/>
    <cellStyle name="Millares 12 2 6 6" xfId="1242" xr:uid="{6D550C49-14F5-44FE-B18B-43F93EED5901}"/>
    <cellStyle name="Millares 12 2 6 6 2" xfId="4071" xr:uid="{59626B3E-ADE8-460D-8360-377D16EE5592}"/>
    <cellStyle name="Millares 12 2 6 6 2 2" xfId="12337" xr:uid="{E836A2D1-BC51-45EF-A57A-41142B01081A}"/>
    <cellStyle name="Millares 12 2 6 6 2 2 2" xfId="33840" xr:uid="{BC4E3320-5B4D-4F78-9C74-533EDF9C7ECC}"/>
    <cellStyle name="Millares 12 2 6 6 2 3" xfId="18972" xr:uid="{F8655AE7-37C8-47E4-A35D-100B4DDFD02D}"/>
    <cellStyle name="Millares 12 2 6 6 2 3 2" xfId="40475" xr:uid="{0F4C001E-C6D6-45B8-9DA9-A21D55361E74}"/>
    <cellStyle name="Millares 12 2 6 6 2 4" xfId="25577" xr:uid="{1A3C547B-F844-4715-9891-058746BA1272}"/>
    <cellStyle name="Millares 12 2 6 6 2 5" xfId="47080" xr:uid="{FBB59060-BD1C-4CAB-9F27-206094033667}"/>
    <cellStyle name="Millares 12 2 6 6 3" xfId="6210" xr:uid="{BD3DA734-3AEF-4D6C-833F-504E67E24253}"/>
    <cellStyle name="Millares 12 2 6 6 3 2" xfId="14476" xr:uid="{CAFFE4B3-60B7-472D-84B0-D03C56B4270E}"/>
    <cellStyle name="Millares 12 2 6 6 3 2 2" xfId="35979" xr:uid="{4D9EA737-7CCD-42D9-8FD5-F6F0D7B570BA}"/>
    <cellStyle name="Millares 12 2 6 6 3 3" xfId="21111" xr:uid="{4EE0284C-CD5A-4C0E-AE3B-9FA356F12D72}"/>
    <cellStyle name="Millares 12 2 6 6 3 3 2" xfId="42614" xr:uid="{EB76057D-9C55-4E2F-9FCF-049A48A2D9C8}"/>
    <cellStyle name="Millares 12 2 6 6 3 4" xfId="27716" xr:uid="{A52903DE-0C95-45E6-80AA-257CFF15A42E}"/>
    <cellStyle name="Millares 12 2 6 6 3 5" xfId="49219" xr:uid="{F0E41035-EE07-4BCB-8F7B-0945EE62A32A}"/>
    <cellStyle name="Millares 12 2 6 6 4" xfId="7851" xr:uid="{6FDB4A18-8D99-486A-87B7-2C86347C7A67}"/>
    <cellStyle name="Millares 12 2 6 6 4 2" xfId="29354" xr:uid="{ABF25D9E-4902-4CA4-BF57-154F4FCFA2CF}"/>
    <cellStyle name="Millares 12 2 6 6 5" xfId="9508" xr:uid="{47297592-0A80-422B-AD5C-65FB4BC22CDB}"/>
    <cellStyle name="Millares 12 2 6 6 5 2" xfId="31011" xr:uid="{871ED77E-2176-4B9B-9D24-6FF32F893CD7}"/>
    <cellStyle name="Millares 12 2 6 6 6" xfId="16143" xr:uid="{52A22670-D4C2-437E-905E-C9D51A14716A}"/>
    <cellStyle name="Millares 12 2 6 6 6 2" xfId="37646" xr:uid="{02B4AD12-5050-4FD0-B39E-63AB5CCA5709}"/>
    <cellStyle name="Millares 12 2 6 6 7" xfId="22748" xr:uid="{502DC6E5-9632-4E72-9008-9FDCC8E448F2}"/>
    <cellStyle name="Millares 12 2 6 6 8" xfId="44251" xr:uid="{15D4E635-C9FC-48C4-BF4C-2C6DB41898EB}"/>
    <cellStyle name="Millares 12 2 6 7" xfId="1930" xr:uid="{AF47EE0A-CAF7-420B-B9DD-60AFA2604D9B}"/>
    <cellStyle name="Millares 12 2 6 7 2" xfId="10196" xr:uid="{6FB72CB9-B80D-435C-93C9-0EC7076DD036}"/>
    <cellStyle name="Millares 12 2 6 7 2 2" xfId="31699" xr:uid="{2BD51603-E598-46FF-9E2F-4A80E0CB1D45}"/>
    <cellStyle name="Millares 12 2 6 7 3" xfId="16831" xr:uid="{FEB0787F-7C82-4E2A-9CDA-4098BFF02280}"/>
    <cellStyle name="Millares 12 2 6 7 3 2" xfId="38334" xr:uid="{CF8C9634-DA61-44B0-8164-5C73CAA87292}"/>
    <cellStyle name="Millares 12 2 6 7 4" xfId="23436" xr:uid="{84EAF99A-6678-4E58-95FB-BFDCE0EE3077}"/>
    <cellStyle name="Millares 12 2 6 7 5" xfId="44939" xr:uid="{41DCC598-DD00-4BFE-9B8F-414E52A4F181}"/>
    <cellStyle name="Millares 12 2 6 8" xfId="2615" xr:uid="{49BC0A25-8F43-4DFF-8B0B-66A1E43C8F9F}"/>
    <cellStyle name="Millares 12 2 6 8 2" xfId="10881" xr:uid="{4CDE9299-2AD7-4B53-A960-C366DC65FA44}"/>
    <cellStyle name="Millares 12 2 6 8 2 2" xfId="32384" xr:uid="{9EFC1D0F-96F6-40A1-AFCE-E4046959E193}"/>
    <cellStyle name="Millares 12 2 6 8 3" xfId="17516" xr:uid="{768B079A-7468-4490-9A24-A85EC1DC34B5}"/>
    <cellStyle name="Millares 12 2 6 8 3 2" xfId="39019" xr:uid="{EBA35183-29E0-4461-87A9-CC74500947C4}"/>
    <cellStyle name="Millares 12 2 6 8 4" xfId="24121" xr:uid="{079F43DA-E121-47D4-BC3F-50B5B5A9FE30}"/>
    <cellStyle name="Millares 12 2 6 8 5" xfId="45624" xr:uid="{CE6220E2-99A6-49B6-8E67-2723F8395918}"/>
    <cellStyle name="Millares 12 2 6 9" xfId="3126" xr:uid="{8DBCB60B-48B7-4379-B103-FD825F5FDE06}"/>
    <cellStyle name="Millares 12 2 6 9 2" xfId="11392" xr:uid="{85D4A678-C962-42FA-83DF-1948CAE740A1}"/>
    <cellStyle name="Millares 12 2 6 9 2 2" xfId="32895" xr:uid="{5D84B7EE-884B-4961-A456-6CBA6E0B3A14}"/>
    <cellStyle name="Millares 12 2 6 9 3" xfId="18027" xr:uid="{106C3F9F-466B-47F6-812B-CF3375A8E6DF}"/>
    <cellStyle name="Millares 12 2 6 9 3 2" xfId="39530" xr:uid="{7BF8677B-AEB2-46A1-AF57-761935DF5047}"/>
    <cellStyle name="Millares 12 2 6 9 4" xfId="24632" xr:uid="{E9327E5A-015E-47EE-A7B6-D12509E4DE08}"/>
    <cellStyle name="Millares 12 2 6 9 5" xfId="46135" xr:uid="{C06D2F2B-7358-4398-8BD0-9D0620815658}"/>
    <cellStyle name="Millares 12 2 7" xfId="310" xr:uid="{7D0FBDC6-93C3-47BB-A082-EBB1EE37B346}"/>
    <cellStyle name="Millares 12 2 7 10" xfId="5280" xr:uid="{A7EA0BDC-8FF2-43AF-89E7-D3CCB6A221E8}"/>
    <cellStyle name="Millares 12 2 7 10 2" xfId="13546" xr:uid="{53064D43-59A4-4385-9DBB-CC1F622100AD}"/>
    <cellStyle name="Millares 12 2 7 10 2 2" xfId="35049" xr:uid="{8BE9A566-8290-4E13-AB10-992B64AD4468}"/>
    <cellStyle name="Millares 12 2 7 10 3" xfId="20181" xr:uid="{396F2E70-6067-4999-B7A1-866ABBD74D41}"/>
    <cellStyle name="Millares 12 2 7 10 3 2" xfId="41684" xr:uid="{00181C39-BDF4-465C-922E-6D1A63B1B0AE}"/>
    <cellStyle name="Millares 12 2 7 10 4" xfId="26786" xr:uid="{88DFE552-F65D-4645-B935-5F32E78E4864}"/>
    <cellStyle name="Millares 12 2 7 10 5" xfId="48289" xr:uid="{02EEA675-FE0B-4007-B4A1-C2B22D0961C2}"/>
    <cellStyle name="Millares 12 2 7 11" xfId="6921" xr:uid="{8CB53F96-3456-4540-8495-D1BF0760B406}"/>
    <cellStyle name="Millares 12 2 7 11 2" xfId="28424" xr:uid="{44247DE0-267F-4422-8C8E-47FACEE4112E}"/>
    <cellStyle name="Millares 12 2 7 12" xfId="8577" xr:uid="{6C503846-1B22-45DA-B330-1D2E6FFB1B5E}"/>
    <cellStyle name="Millares 12 2 7 12 2" xfId="30080" xr:uid="{ECC6C85A-ED37-4FB7-AEAA-BE1CE6C01A02}"/>
    <cellStyle name="Millares 12 2 7 13" xfId="15213" xr:uid="{B7DF9894-384C-4157-B479-3DAD442349F3}"/>
    <cellStyle name="Millares 12 2 7 13 2" xfId="36716" xr:uid="{58D565B6-2721-4B34-B965-8F5D796DF1C6}"/>
    <cellStyle name="Millares 12 2 7 14" xfId="21818" xr:uid="{55DE563C-D26E-445F-9629-15EBCB137D1D}"/>
    <cellStyle name="Millares 12 2 7 15" xfId="43321" xr:uid="{7480B668-4EB6-40C5-AFF7-9AD50D7D4342}"/>
    <cellStyle name="Millares 12 2 7 2" xfId="449" xr:uid="{A80984EA-FECE-4ED7-A3F4-88E19674B7DE}"/>
    <cellStyle name="Millares 12 2 7 2 10" xfId="15352" xr:uid="{15606E7B-C3B2-48FA-934D-B33F9AB6D22C}"/>
    <cellStyle name="Millares 12 2 7 2 10 2" xfId="36855" xr:uid="{187175F7-6857-42B0-9891-39D4E55C2B76}"/>
    <cellStyle name="Millares 12 2 7 2 11" xfId="21957" xr:uid="{3E2D07C2-E26A-4C93-BCC1-20F7683456D8}"/>
    <cellStyle name="Millares 12 2 7 2 12" xfId="43460" xr:uid="{D328B957-3DDA-4D90-ADAF-03684F5C3DB7}"/>
    <cellStyle name="Millares 12 2 7 2 2" xfId="1397" xr:uid="{939CA11A-C4EE-4A26-AF6A-59CF17172D22}"/>
    <cellStyle name="Millares 12 2 7 2 2 2" xfId="4226" xr:uid="{BE39B863-72E7-415F-A38F-2ABD6877A728}"/>
    <cellStyle name="Millares 12 2 7 2 2 2 2" xfId="12492" xr:uid="{1EE24475-CB88-4CDB-9C6E-C477B660B3A0}"/>
    <cellStyle name="Millares 12 2 7 2 2 2 2 2" xfId="33995" xr:uid="{D1301169-6B2C-40BE-9C52-CFFEE3A3187A}"/>
    <cellStyle name="Millares 12 2 7 2 2 2 3" xfId="19127" xr:uid="{6693C3D7-030D-491E-96BE-BB429FE3A44A}"/>
    <cellStyle name="Millares 12 2 7 2 2 2 3 2" xfId="40630" xr:uid="{C4E50C5F-F457-4958-AF3B-F61ED9658D66}"/>
    <cellStyle name="Millares 12 2 7 2 2 2 4" xfId="25732" xr:uid="{6146474A-8245-4DE7-BD18-DA48F2EAFFF6}"/>
    <cellStyle name="Millares 12 2 7 2 2 2 5" xfId="47235" xr:uid="{9B074D6D-2FA0-4F7B-B5C9-64EA0DC2C180}"/>
    <cellStyle name="Millares 12 2 7 2 2 3" xfId="6365" xr:uid="{7FF36E99-C991-4038-86AB-9CCFA5320569}"/>
    <cellStyle name="Millares 12 2 7 2 2 3 2" xfId="14631" xr:uid="{768708AE-5BEB-4595-B768-D3B52EC298F3}"/>
    <cellStyle name="Millares 12 2 7 2 2 3 2 2" xfId="36134" xr:uid="{5A068EF7-D864-48E6-A58B-314B0E600437}"/>
    <cellStyle name="Millares 12 2 7 2 2 3 3" xfId="21266" xr:uid="{2FF83D62-80AC-4AC8-9118-5F47B3E8CAC6}"/>
    <cellStyle name="Millares 12 2 7 2 2 3 3 2" xfId="42769" xr:uid="{6BC02F96-FB47-44F3-8B92-89FF9659970B}"/>
    <cellStyle name="Millares 12 2 7 2 2 3 4" xfId="27871" xr:uid="{C7D66AAC-FB3F-4531-84DA-04584E028991}"/>
    <cellStyle name="Millares 12 2 7 2 2 3 5" xfId="49374" xr:uid="{07146B84-7BE5-4825-94B8-39360C764124}"/>
    <cellStyle name="Millares 12 2 7 2 2 4" xfId="8006" xr:uid="{DFB3AD4D-7B31-4D53-A72F-AF2CE67555F9}"/>
    <cellStyle name="Millares 12 2 7 2 2 4 2" xfId="29509" xr:uid="{51A3ABC7-8742-4F9A-BEDD-2444A79C908F}"/>
    <cellStyle name="Millares 12 2 7 2 2 5" xfId="9663" xr:uid="{9431C2E3-A31D-4AA2-A8F5-FB3E57EBCB13}"/>
    <cellStyle name="Millares 12 2 7 2 2 5 2" xfId="31166" xr:uid="{CFA574FD-827D-4C26-AFAC-7200C5A7A8A0}"/>
    <cellStyle name="Millares 12 2 7 2 2 6" xfId="16298" xr:uid="{79DD847B-3011-4500-B963-FD096F3CE2F8}"/>
    <cellStyle name="Millares 12 2 7 2 2 6 2" xfId="37801" xr:uid="{F6439221-E522-458C-A51A-9A4E546A95D0}"/>
    <cellStyle name="Millares 12 2 7 2 2 7" xfId="22903" xr:uid="{32D37319-C889-42C8-BB9D-4E75968B0789}"/>
    <cellStyle name="Millares 12 2 7 2 2 8" xfId="44406" xr:uid="{21D49C55-AADF-4658-8083-2A40464EA44C}"/>
    <cellStyle name="Millares 12 2 7 2 3" xfId="2084" xr:uid="{E7B60D97-4248-4FBD-98E0-A1B8021C2010}"/>
    <cellStyle name="Millares 12 2 7 2 3 2" xfId="10350" xr:uid="{BB43E399-7197-446C-827E-D2B12C9723E8}"/>
    <cellStyle name="Millares 12 2 7 2 3 2 2" xfId="31853" xr:uid="{45A06CC0-A571-497B-AA3D-DB59CDCC86D4}"/>
    <cellStyle name="Millares 12 2 7 2 3 3" xfId="16985" xr:uid="{FAA96D26-724C-4F3A-9A91-F9D2092EC128}"/>
    <cellStyle name="Millares 12 2 7 2 3 3 2" xfId="38488" xr:uid="{93C430F9-847A-4AC4-A8C4-D7B8E8A42110}"/>
    <cellStyle name="Millares 12 2 7 2 3 4" xfId="23590" xr:uid="{3ED33E81-346A-4D70-AB5C-4F9800BA80E5}"/>
    <cellStyle name="Millares 12 2 7 2 3 5" xfId="45093" xr:uid="{46690238-F242-4F78-A91D-7C4F53E979B3}"/>
    <cellStyle name="Millares 12 2 7 2 4" xfId="2881" xr:uid="{26D92C3F-56BC-4A47-B814-33A435C6ABC8}"/>
    <cellStyle name="Millares 12 2 7 2 4 2" xfId="11147" xr:uid="{C18AB3ED-5FA3-4038-BCE1-35D40EF52EA2}"/>
    <cellStyle name="Millares 12 2 7 2 4 2 2" xfId="32650" xr:uid="{0EA98AB7-5624-4767-9237-8C162C1DCD2C}"/>
    <cellStyle name="Millares 12 2 7 2 4 3" xfId="17782" xr:uid="{0C8AB3DE-3955-440A-948D-0C5821533FBC}"/>
    <cellStyle name="Millares 12 2 7 2 4 3 2" xfId="39285" xr:uid="{CAEC5E46-A6C7-40F6-8224-378641D418EF}"/>
    <cellStyle name="Millares 12 2 7 2 4 4" xfId="24387" xr:uid="{A1E4DF49-4178-4A49-A317-BFF758413F5E}"/>
    <cellStyle name="Millares 12 2 7 2 4 5" xfId="45890" xr:uid="{CBE693F4-3559-4115-905C-BB0A0A1C5AA2}"/>
    <cellStyle name="Millares 12 2 7 2 5" xfId="3280" xr:uid="{2FABA602-44F4-4B01-B679-8993A29EE478}"/>
    <cellStyle name="Millares 12 2 7 2 5 2" xfId="11546" xr:uid="{31923FC2-FB19-4305-81A6-E8C70BD116CF}"/>
    <cellStyle name="Millares 12 2 7 2 5 2 2" xfId="33049" xr:uid="{392297E4-AE00-482F-AEC7-C72F7119ADC1}"/>
    <cellStyle name="Millares 12 2 7 2 5 3" xfId="18181" xr:uid="{8AE64766-4330-495E-9586-5140455CCB8D}"/>
    <cellStyle name="Millares 12 2 7 2 5 3 2" xfId="39684" xr:uid="{50571A63-0C75-48FB-9E2C-B55B59410AA5}"/>
    <cellStyle name="Millares 12 2 7 2 5 4" xfId="24786" xr:uid="{03951C9A-D870-41C0-9817-77509AE2422E}"/>
    <cellStyle name="Millares 12 2 7 2 5 5" xfId="46289" xr:uid="{63644663-1EB8-4480-BF77-FE19559E1F60}"/>
    <cellStyle name="Millares 12 2 7 2 6" xfId="5025" xr:uid="{FAF6078B-D0D3-4B66-ACA5-4663FE1B891E}"/>
    <cellStyle name="Millares 12 2 7 2 6 2" xfId="13291" xr:uid="{F8E1B7B8-D213-4B59-80EA-51EEBCCFE41C}"/>
    <cellStyle name="Millares 12 2 7 2 6 2 2" xfId="34794" xr:uid="{3DC830D5-CCC3-4DBA-92F3-62EB82CCCC63}"/>
    <cellStyle name="Millares 12 2 7 2 6 3" xfId="19926" xr:uid="{F90B6596-6DC2-42BC-B230-D66ACA985A92}"/>
    <cellStyle name="Millares 12 2 7 2 6 3 2" xfId="41429" xr:uid="{723A3225-24BC-4C0C-A5D0-C51B541EE1B1}"/>
    <cellStyle name="Millares 12 2 7 2 6 4" xfId="26531" xr:uid="{A9747863-8649-44A6-88BA-56913C34BC6F}"/>
    <cellStyle name="Millares 12 2 7 2 6 5" xfId="48034" xr:uid="{2CBF5CCE-DE05-4C2A-896E-2B41B0DA479C}"/>
    <cellStyle name="Millares 12 2 7 2 7" xfId="5419" xr:uid="{2D2296AC-B9F3-46A1-B8F0-37E3AB9CFECF}"/>
    <cellStyle name="Millares 12 2 7 2 7 2" xfId="13685" xr:uid="{DBE502CF-C8B3-446F-988E-C25F8BC5514C}"/>
    <cellStyle name="Millares 12 2 7 2 7 2 2" xfId="35188" xr:uid="{2C3ED003-7271-4B1E-9802-5B2AB16757F2}"/>
    <cellStyle name="Millares 12 2 7 2 7 3" xfId="20320" xr:uid="{D839EC43-35DD-4199-A6FE-021B30A38F73}"/>
    <cellStyle name="Millares 12 2 7 2 7 3 2" xfId="41823" xr:uid="{489E21B5-A5E9-48D9-AB58-3A32B6FBE8D1}"/>
    <cellStyle name="Millares 12 2 7 2 7 4" xfId="26925" xr:uid="{0FA71E28-2E7A-49DB-9802-544C1599784D}"/>
    <cellStyle name="Millares 12 2 7 2 7 5" xfId="48428" xr:uid="{04777693-AB3D-4C2A-97B6-8B14C3FCCEB8}"/>
    <cellStyle name="Millares 12 2 7 2 8" xfId="7060" xr:uid="{5498483C-743D-47CA-A439-3140F74C5353}"/>
    <cellStyle name="Millares 12 2 7 2 8 2" xfId="28563" xr:uid="{32C43367-E77D-45F6-A033-95DF514D322D}"/>
    <cellStyle name="Millares 12 2 7 2 9" xfId="8716" xr:uid="{C87A6E3E-D67C-4620-8C59-1603299CE8D3}"/>
    <cellStyle name="Millares 12 2 7 2 9 2" xfId="30219" xr:uid="{3D1F635A-7DC4-4E20-BBBD-C09A552C7CCB}"/>
    <cellStyle name="Millares 12 2 7 3" xfId="731" xr:uid="{B488CB0D-6CC0-4DE4-B266-BD936E05ED5F}"/>
    <cellStyle name="Millares 12 2 7 3 10" xfId="43740" xr:uid="{400819F0-6695-4862-87EF-436D91D265A2}"/>
    <cellStyle name="Millares 12 2 7 3 2" xfId="1677" xr:uid="{EC78737C-A8F2-4E26-8105-8B9B84ED32D1}"/>
    <cellStyle name="Millares 12 2 7 3 2 2" xfId="4506" xr:uid="{7B2F4681-3345-4F8C-9E8D-E0560EE88768}"/>
    <cellStyle name="Millares 12 2 7 3 2 2 2" xfId="12772" xr:uid="{DB7A2081-C372-4198-BBB7-AFD964445EE8}"/>
    <cellStyle name="Millares 12 2 7 3 2 2 2 2" xfId="34275" xr:uid="{9564105B-969B-4127-B0DD-440384730568}"/>
    <cellStyle name="Millares 12 2 7 3 2 2 3" xfId="19407" xr:uid="{0CF5A79C-8629-465C-A5DB-4C27B24B2C96}"/>
    <cellStyle name="Millares 12 2 7 3 2 2 3 2" xfId="40910" xr:uid="{BA82ABD9-B519-404F-97BF-3D53C94176E8}"/>
    <cellStyle name="Millares 12 2 7 3 2 2 4" xfId="26012" xr:uid="{27016FC2-0D47-4A14-8E32-76AC7C4B92E2}"/>
    <cellStyle name="Millares 12 2 7 3 2 2 5" xfId="47515" xr:uid="{58CF9288-F6F2-4585-8825-8CEAD339FBDC}"/>
    <cellStyle name="Millares 12 2 7 3 2 3" xfId="6645" xr:uid="{288077BF-ACD7-461C-A082-43B8645EC630}"/>
    <cellStyle name="Millares 12 2 7 3 2 3 2" xfId="14911" xr:uid="{6F61CC32-F981-415B-9CCA-B4600B137D3C}"/>
    <cellStyle name="Millares 12 2 7 3 2 3 2 2" xfId="36414" xr:uid="{8BE49D2E-6237-4D88-AA19-A63BAB1CBFDA}"/>
    <cellStyle name="Millares 12 2 7 3 2 3 3" xfId="21546" xr:uid="{3F326A93-370F-4BA2-B54C-71127A925CF4}"/>
    <cellStyle name="Millares 12 2 7 3 2 3 3 2" xfId="43049" xr:uid="{9F1391E8-57D5-4DCA-A426-4728B197EF6D}"/>
    <cellStyle name="Millares 12 2 7 3 2 3 4" xfId="28151" xr:uid="{1975D7CD-7D50-493C-A3E9-894500E868C0}"/>
    <cellStyle name="Millares 12 2 7 3 2 3 5" xfId="49654" xr:uid="{787A0F85-6FD2-4EE7-97BB-824BC6A353AB}"/>
    <cellStyle name="Millares 12 2 7 3 2 4" xfId="8286" xr:uid="{66D64CA4-8866-469C-A6BC-17DD4345CDFE}"/>
    <cellStyle name="Millares 12 2 7 3 2 4 2" xfId="29789" xr:uid="{37B55E72-BF46-4DCD-BBEF-9D65E0C6AC00}"/>
    <cellStyle name="Millares 12 2 7 3 2 5" xfId="9943" xr:uid="{B24F5438-908F-489F-9142-48D2B7C942C6}"/>
    <cellStyle name="Millares 12 2 7 3 2 5 2" xfId="31446" xr:uid="{00FBD5FC-91D3-4249-B285-DAAC351E48DE}"/>
    <cellStyle name="Millares 12 2 7 3 2 6" xfId="16578" xr:uid="{70A3747D-ACBE-4487-952D-80F36B0E574B}"/>
    <cellStyle name="Millares 12 2 7 3 2 6 2" xfId="38081" xr:uid="{EE689428-AF78-42E7-A0F9-0B3E65CE808D}"/>
    <cellStyle name="Millares 12 2 7 3 2 7" xfId="23183" xr:uid="{1DBC5E45-CF14-4D52-87C7-B45E37929B55}"/>
    <cellStyle name="Millares 12 2 7 3 2 8" xfId="44686" xr:uid="{B53825D1-4792-424F-A3A3-E6AA0A22DABA}"/>
    <cellStyle name="Millares 12 2 7 3 3" xfId="2364" xr:uid="{B928F4ED-311C-48BB-A61F-5D2B703BF1CD}"/>
    <cellStyle name="Millares 12 2 7 3 3 2" xfId="10630" xr:uid="{6693BDF6-AC7C-4D6E-A8B5-6A96E396A2AD}"/>
    <cellStyle name="Millares 12 2 7 3 3 2 2" xfId="32133" xr:uid="{8929BDA5-450E-4A48-BDD8-A02079EDE176}"/>
    <cellStyle name="Millares 12 2 7 3 3 3" xfId="17265" xr:uid="{DFE1B586-6428-4E87-A731-928A827E1F0B}"/>
    <cellStyle name="Millares 12 2 7 3 3 3 2" xfId="38768" xr:uid="{2115B104-25B7-4EE6-AB49-C5A731017F1A}"/>
    <cellStyle name="Millares 12 2 7 3 3 4" xfId="23870" xr:uid="{836DF99C-4E31-4EEC-8452-C489949F1C71}"/>
    <cellStyle name="Millares 12 2 7 3 3 5" xfId="45373" xr:uid="{7F7B3A97-49C5-4DE0-A3B6-EEC5DDCD4693}"/>
    <cellStyle name="Millares 12 2 7 3 4" xfId="3560" xr:uid="{84815098-6424-4011-AF7C-249D8EDE62F7}"/>
    <cellStyle name="Millares 12 2 7 3 4 2" xfId="11826" xr:uid="{406B0AF0-97D7-41AD-BC25-FA854CBBD292}"/>
    <cellStyle name="Millares 12 2 7 3 4 2 2" xfId="33329" xr:uid="{59C91BF7-6F5A-47BB-A170-B6D879197826}"/>
    <cellStyle name="Millares 12 2 7 3 4 3" xfId="18461" xr:uid="{C97C2B62-0BA2-48BD-9A2D-AD098E761978}"/>
    <cellStyle name="Millares 12 2 7 3 4 3 2" xfId="39964" xr:uid="{0E7D7D4B-31C5-481D-A129-F18172701F1B}"/>
    <cellStyle name="Millares 12 2 7 3 4 4" xfId="25066" xr:uid="{BE723005-3364-4A2C-ADA5-DB0CE7A98152}"/>
    <cellStyle name="Millares 12 2 7 3 4 5" xfId="46569" xr:uid="{6AC88265-BD25-49A2-937D-B31182B31C41}"/>
    <cellStyle name="Millares 12 2 7 3 5" xfId="5699" xr:uid="{17AAD827-3ED7-46E3-827E-9E4AF6C84048}"/>
    <cellStyle name="Millares 12 2 7 3 5 2" xfId="13965" xr:uid="{973B0CEB-06BA-4670-A9C7-CFFCBB37C644}"/>
    <cellStyle name="Millares 12 2 7 3 5 2 2" xfId="35468" xr:uid="{5E995CAC-0DCA-44CD-8298-8C3DD341602D}"/>
    <cellStyle name="Millares 12 2 7 3 5 3" xfId="20600" xr:uid="{409A1476-7387-48F9-ADDB-B179FD27CA09}"/>
    <cellStyle name="Millares 12 2 7 3 5 3 2" xfId="42103" xr:uid="{BB28B299-B268-48F9-A366-9C8EEF3DA781}"/>
    <cellStyle name="Millares 12 2 7 3 5 4" xfId="27205" xr:uid="{E0BB958B-8402-41BF-B59F-5F3AE5C62494}"/>
    <cellStyle name="Millares 12 2 7 3 5 5" xfId="48708" xr:uid="{E90B7192-BF72-47E8-AB20-D38B3075F92F}"/>
    <cellStyle name="Millares 12 2 7 3 6" xfId="7340" xr:uid="{0261B86E-3129-415A-AA8C-8E39615C6EBD}"/>
    <cellStyle name="Millares 12 2 7 3 6 2" xfId="28843" xr:uid="{91A6BC63-22F4-41D1-AFCE-EA1694F059A3}"/>
    <cellStyle name="Millares 12 2 7 3 7" xfId="8997" xr:uid="{3B4C45FD-7CCF-4DF0-B360-06053726F76B}"/>
    <cellStyle name="Millares 12 2 7 3 7 2" xfId="30500" xr:uid="{45982F34-FB39-4C80-8247-77D9A0FFC9AF}"/>
    <cellStyle name="Millares 12 2 7 3 8" xfId="15632" xr:uid="{D4237B69-BA8A-4FFC-B6DB-B2A5DC0FC7A4}"/>
    <cellStyle name="Millares 12 2 7 3 8 2" xfId="37135" xr:uid="{87B1D893-D240-4EFD-96DF-7D0564A576F4}"/>
    <cellStyle name="Millares 12 2 7 3 9" xfId="22237" xr:uid="{93A4FA1F-0F50-4B74-9C6C-DA57D82C8E45}"/>
    <cellStyle name="Millares 12 2 7 4" xfId="1001" xr:uid="{18B018FB-5505-4F5D-A14A-9013012CCD2C}"/>
    <cellStyle name="Millares 12 2 7 4 2" xfId="3830" xr:uid="{4FB1C41B-98BA-43DB-8D9D-8A5535ACB091}"/>
    <cellStyle name="Millares 12 2 7 4 2 2" xfId="12096" xr:uid="{AEE72358-3317-4D3A-9923-BBD61BE4F6D6}"/>
    <cellStyle name="Millares 12 2 7 4 2 2 2" xfId="33599" xr:uid="{E7F60D50-C642-42C3-ABBC-574F6140D1B4}"/>
    <cellStyle name="Millares 12 2 7 4 2 3" xfId="18731" xr:uid="{C0D24B1B-8133-482B-9619-7DA33F8F80AB}"/>
    <cellStyle name="Millares 12 2 7 4 2 3 2" xfId="40234" xr:uid="{D7B33C23-DE6E-46FD-8FF9-FB92BA5169A5}"/>
    <cellStyle name="Millares 12 2 7 4 2 4" xfId="25336" xr:uid="{8EFFC2FF-D596-4F0B-B7C0-F093E24089AE}"/>
    <cellStyle name="Millares 12 2 7 4 2 5" xfId="46839" xr:uid="{EFC0E447-B496-4B80-9FC5-B2BF155833C3}"/>
    <cellStyle name="Millares 12 2 7 4 3" xfId="5969" xr:uid="{8952DE5A-D411-4E39-B836-46889F354DF6}"/>
    <cellStyle name="Millares 12 2 7 4 3 2" xfId="14235" xr:uid="{F691ED70-60BA-4308-9107-BBCDC8E85E8C}"/>
    <cellStyle name="Millares 12 2 7 4 3 2 2" xfId="35738" xr:uid="{BF5C9142-A52F-4853-A3E6-953AEBEE9E5B}"/>
    <cellStyle name="Millares 12 2 7 4 3 3" xfId="20870" xr:uid="{D36210C7-B227-43CB-AB19-C1F9B16C6C0F}"/>
    <cellStyle name="Millares 12 2 7 4 3 3 2" xfId="42373" xr:uid="{2657EA27-A8DD-47B3-9EEC-53783022E96C}"/>
    <cellStyle name="Millares 12 2 7 4 3 4" xfId="27475" xr:uid="{B20DAF4B-FE10-4D10-95E3-9367F88B6F4B}"/>
    <cellStyle name="Millares 12 2 7 4 3 5" xfId="48978" xr:uid="{1E295D79-F78F-40AD-A0F3-9FC44A44EA1D}"/>
    <cellStyle name="Millares 12 2 7 4 4" xfId="7610" xr:uid="{4C0CF7AF-E5E4-4BAD-82BF-FFC64591774E}"/>
    <cellStyle name="Millares 12 2 7 4 4 2" xfId="29113" xr:uid="{4D823524-E781-4B5B-A757-D84AA4DA087E}"/>
    <cellStyle name="Millares 12 2 7 4 5" xfId="9267" xr:uid="{C49A5EF5-0ECA-4744-B391-49B4C4BFDDF4}"/>
    <cellStyle name="Millares 12 2 7 4 5 2" xfId="30770" xr:uid="{FC87A357-C9E2-4906-A833-A138E34EB577}"/>
    <cellStyle name="Millares 12 2 7 4 6" xfId="15902" xr:uid="{5EF33641-3A28-4C4E-8F5F-025FE53D9576}"/>
    <cellStyle name="Millares 12 2 7 4 6 2" xfId="37405" xr:uid="{5441E43C-0BE8-4CDA-B77D-441FC44F7A3F}"/>
    <cellStyle name="Millares 12 2 7 4 7" xfId="22507" xr:uid="{418F710B-E69B-476D-8145-CC62E4E48367}"/>
    <cellStyle name="Millares 12 2 7 4 8" xfId="44010" xr:uid="{3A6ADC0D-8BA4-496A-A716-C05057ABC9C0}"/>
    <cellStyle name="Millares 12 2 7 5" xfId="1258" xr:uid="{3B76071D-AF88-498B-AE21-693FBCAD5438}"/>
    <cellStyle name="Millares 12 2 7 5 2" xfId="4087" xr:uid="{30B0464D-6FD6-49ED-A714-506618B90B4D}"/>
    <cellStyle name="Millares 12 2 7 5 2 2" xfId="12353" xr:uid="{5367E687-3917-4248-B5F0-2FDB59C534BE}"/>
    <cellStyle name="Millares 12 2 7 5 2 2 2" xfId="33856" xr:uid="{30280980-3711-49EC-9D25-A3D455F07BC9}"/>
    <cellStyle name="Millares 12 2 7 5 2 3" xfId="18988" xr:uid="{20337B65-C17D-4AF3-AEBB-5D9927D9844A}"/>
    <cellStyle name="Millares 12 2 7 5 2 3 2" xfId="40491" xr:uid="{2B87DCDA-E4C7-44B3-9DFE-AF410DFAC3E8}"/>
    <cellStyle name="Millares 12 2 7 5 2 4" xfId="25593" xr:uid="{9A26DD0C-24D4-445B-888A-4215EDE84337}"/>
    <cellStyle name="Millares 12 2 7 5 2 5" xfId="47096" xr:uid="{F1B12011-E0F7-42FD-B8B7-6B79E9F542B1}"/>
    <cellStyle name="Millares 12 2 7 5 3" xfId="6226" xr:uid="{92DD6AFE-B6EE-4092-B3BD-927060A9E758}"/>
    <cellStyle name="Millares 12 2 7 5 3 2" xfId="14492" xr:uid="{9FD7A903-93A1-42D7-943D-41ECA899EEAE}"/>
    <cellStyle name="Millares 12 2 7 5 3 2 2" xfId="35995" xr:uid="{3B840D53-2CC9-48D6-93FE-B1742B325242}"/>
    <cellStyle name="Millares 12 2 7 5 3 3" xfId="21127" xr:uid="{11CD4C4F-9999-48AA-B712-B2E3DC7FF244}"/>
    <cellStyle name="Millares 12 2 7 5 3 3 2" xfId="42630" xr:uid="{998DF7FF-9FB8-4F6E-ABAF-C1018E41FDFF}"/>
    <cellStyle name="Millares 12 2 7 5 3 4" xfId="27732" xr:uid="{E56A4111-C38D-40BF-BA5D-CCE885F0DE29}"/>
    <cellStyle name="Millares 12 2 7 5 3 5" xfId="49235" xr:uid="{F881FF9B-3981-429D-98C3-B8F7AF75BF0B}"/>
    <cellStyle name="Millares 12 2 7 5 4" xfId="7867" xr:uid="{ECE22C96-BBD8-4DBF-AD41-53D64339D2D3}"/>
    <cellStyle name="Millares 12 2 7 5 4 2" xfId="29370" xr:uid="{72321656-3CE3-4F36-AD16-67C22506F4C4}"/>
    <cellStyle name="Millares 12 2 7 5 5" xfId="9524" xr:uid="{89BF8B4C-EF4F-4FFE-A78A-3E64545CF329}"/>
    <cellStyle name="Millares 12 2 7 5 5 2" xfId="31027" xr:uid="{C5AD792F-5C24-4522-899F-0A8EB0B21657}"/>
    <cellStyle name="Millares 12 2 7 5 6" xfId="16159" xr:uid="{D4B4DE71-61B9-49A2-AAEF-4CEABBD994B9}"/>
    <cellStyle name="Millares 12 2 7 5 6 2" xfId="37662" xr:uid="{9206CDF0-B426-4860-BF93-0E5BD55DD4CA}"/>
    <cellStyle name="Millares 12 2 7 5 7" xfId="22764" xr:uid="{EAC7754A-EA0C-4064-9445-6D554C365527}"/>
    <cellStyle name="Millares 12 2 7 5 8" xfId="44267" xr:uid="{24418077-7F30-471D-B61E-BF268D2EE3F2}"/>
    <cellStyle name="Millares 12 2 7 6" xfId="1945" xr:uid="{BD7B9713-41EA-44E2-98E7-AA6DB68D74B6}"/>
    <cellStyle name="Millares 12 2 7 6 2" xfId="10211" xr:uid="{F3174498-D360-4DE2-A459-66CEFF7F5E3A}"/>
    <cellStyle name="Millares 12 2 7 6 2 2" xfId="31714" xr:uid="{2CA9555D-C83C-41C7-AABE-A51EC38ABD42}"/>
    <cellStyle name="Millares 12 2 7 6 3" xfId="16846" xr:uid="{215BD9E6-8112-44F7-A75F-39E76920808C}"/>
    <cellStyle name="Millares 12 2 7 6 3 2" xfId="38349" xr:uid="{929203F8-609C-43A2-9940-C107B4AA6A01}"/>
    <cellStyle name="Millares 12 2 7 6 4" xfId="23451" xr:uid="{7E3D3A93-C54C-4C26-86ED-49765D4B8749}"/>
    <cellStyle name="Millares 12 2 7 6 5" xfId="44954" xr:uid="{EB111512-CBF1-4419-9A6E-11BB882940F7}"/>
    <cellStyle name="Millares 12 2 7 7" xfId="2632" xr:uid="{EA7D0AC8-431D-44FE-98AC-AA571A3ACE74}"/>
    <cellStyle name="Millares 12 2 7 7 2" xfId="10898" xr:uid="{54B82E5F-AB80-4959-B465-BF79CB5F0241}"/>
    <cellStyle name="Millares 12 2 7 7 2 2" xfId="32401" xr:uid="{A6055B00-28E6-42A9-A0A8-15A0E5306CB7}"/>
    <cellStyle name="Millares 12 2 7 7 3" xfId="17533" xr:uid="{A4D36497-4950-4DAE-819F-7F73E6148BCE}"/>
    <cellStyle name="Millares 12 2 7 7 3 2" xfId="39036" xr:uid="{96AC0288-09F4-49EE-9C95-96B7DAA01197}"/>
    <cellStyle name="Millares 12 2 7 7 4" xfId="24138" xr:uid="{BFB06B30-6BA5-4264-9D08-A71C47D1656D}"/>
    <cellStyle name="Millares 12 2 7 7 5" xfId="45641" xr:uid="{DDB7B6F6-A965-495F-9D57-E9CCFC85941C}"/>
    <cellStyle name="Millares 12 2 7 8" xfId="3141" xr:uid="{4B94BC60-3A22-4042-AA32-DE979DF1CC65}"/>
    <cellStyle name="Millares 12 2 7 8 2" xfId="11407" xr:uid="{1B80193F-37D6-4241-96E1-586A955AD22E}"/>
    <cellStyle name="Millares 12 2 7 8 2 2" xfId="32910" xr:uid="{6ACE3ABB-86E8-48B4-ABAA-6FF24B1F65D6}"/>
    <cellStyle name="Millares 12 2 7 8 3" xfId="18042" xr:uid="{425DEAAB-09E9-4286-88C6-0C6195B1CA02}"/>
    <cellStyle name="Millares 12 2 7 8 3 2" xfId="39545" xr:uid="{3C2262C1-80CA-4426-B595-26EF478F6325}"/>
    <cellStyle name="Millares 12 2 7 8 4" xfId="24647" xr:uid="{7B5BA429-5BF5-437B-9EF9-B678B5593AC1}"/>
    <cellStyle name="Millares 12 2 7 8 5" xfId="46150" xr:uid="{2D1FF478-234E-4DB1-9366-0093C02C0DC2}"/>
    <cellStyle name="Millares 12 2 7 9" xfId="4776" xr:uid="{8AACF57A-47BC-46F3-99CA-57778E3EEE74}"/>
    <cellStyle name="Millares 12 2 7 9 2" xfId="13042" xr:uid="{7DB950B1-C1F3-4930-AD56-56095D1E4E9A}"/>
    <cellStyle name="Millares 12 2 7 9 2 2" xfId="34545" xr:uid="{8C9ACED4-13A3-484C-ABB3-D2C83E9A1542}"/>
    <cellStyle name="Millares 12 2 7 9 3" xfId="19677" xr:uid="{016B1234-5690-4B51-9256-D4EF7506E847}"/>
    <cellStyle name="Millares 12 2 7 9 3 2" xfId="41180" xr:uid="{D01EB632-D15A-40D0-A2EF-7E9A6960BE7E}"/>
    <cellStyle name="Millares 12 2 7 9 4" xfId="26282" xr:uid="{6DA2F13F-DDF3-42D7-B3F7-B0D586D88A8C}"/>
    <cellStyle name="Millares 12 2 7 9 5" xfId="47785" xr:uid="{190F51F7-60A3-417B-BA6A-FA6732D2977E}"/>
    <cellStyle name="Millares 12 2 8" xfId="322" xr:uid="{FD084E40-94DD-4C48-9F18-67752AA7DD26}"/>
    <cellStyle name="Millares 12 2 8 10" xfId="15225" xr:uid="{A49EEBD0-3E1F-420D-8814-8288B39F8791}"/>
    <cellStyle name="Millares 12 2 8 10 2" xfId="36728" xr:uid="{D50F40DC-F479-49C7-B4EC-3291978CFC7C}"/>
    <cellStyle name="Millares 12 2 8 11" xfId="21830" xr:uid="{D7B4BE6A-38FF-4D73-BB9D-5C53F96FD8C7}"/>
    <cellStyle name="Millares 12 2 8 12" xfId="43333" xr:uid="{BA82B7BA-60F0-49D4-8381-611353E12E77}"/>
    <cellStyle name="Millares 12 2 8 2" xfId="1270" xr:uid="{8488FBCE-EF31-4FFF-AD82-3D9D131DCBE2}"/>
    <cellStyle name="Millares 12 2 8 2 2" xfId="4099" xr:uid="{C9BE41D2-7D57-45B0-9CFC-39571C0C140E}"/>
    <cellStyle name="Millares 12 2 8 2 2 2" xfId="12365" xr:uid="{FBF2ADD7-697A-4F68-8F1C-CBED6EF7B02F}"/>
    <cellStyle name="Millares 12 2 8 2 2 2 2" xfId="33868" xr:uid="{A2B7FE4A-6DB3-4BB6-A9C9-07D60D508D9D}"/>
    <cellStyle name="Millares 12 2 8 2 2 3" xfId="19000" xr:uid="{BCE9FAA7-ED6E-456A-84D7-0369226C52A2}"/>
    <cellStyle name="Millares 12 2 8 2 2 3 2" xfId="40503" xr:uid="{128658F3-2859-4B1D-9E02-6A673CCF33BC}"/>
    <cellStyle name="Millares 12 2 8 2 2 4" xfId="25605" xr:uid="{FDD362FB-C8F1-46F7-A9F7-EF8C4D1FC227}"/>
    <cellStyle name="Millares 12 2 8 2 2 5" xfId="47108" xr:uid="{CB586B35-3885-4F83-8D14-E53C41A1EA00}"/>
    <cellStyle name="Millares 12 2 8 2 3" xfId="6238" xr:uid="{369FED84-5786-444B-8AB0-557C2F651BC8}"/>
    <cellStyle name="Millares 12 2 8 2 3 2" xfId="14504" xr:uid="{69DC7C5A-9691-4757-8EA1-F42ED7138C30}"/>
    <cellStyle name="Millares 12 2 8 2 3 2 2" xfId="36007" xr:uid="{97CF5C75-EE2D-4F95-BA9E-592D151C0428}"/>
    <cellStyle name="Millares 12 2 8 2 3 3" xfId="21139" xr:uid="{6EA67643-7A51-4507-93AA-11D6253FEFE0}"/>
    <cellStyle name="Millares 12 2 8 2 3 3 2" xfId="42642" xr:uid="{B4462FD4-4C7D-45EA-81D6-271170CD3D09}"/>
    <cellStyle name="Millares 12 2 8 2 3 4" xfId="27744" xr:uid="{97EBFB97-312A-4800-B020-3D53B5E63B01}"/>
    <cellStyle name="Millares 12 2 8 2 3 5" xfId="49247" xr:uid="{8A0E2AD1-28D5-44BF-8F30-C0A00FE19504}"/>
    <cellStyle name="Millares 12 2 8 2 4" xfId="7879" xr:uid="{EBF1FB31-EEE1-456D-9A9A-CACD841AEFD3}"/>
    <cellStyle name="Millares 12 2 8 2 4 2" xfId="29382" xr:uid="{5A66A556-E1D9-4B6E-A2DD-453DC3DE613A}"/>
    <cellStyle name="Millares 12 2 8 2 5" xfId="9536" xr:uid="{D0A11531-DEF0-431E-AF51-1A756F5D1837}"/>
    <cellStyle name="Millares 12 2 8 2 5 2" xfId="31039" xr:uid="{BF5C8937-D841-412C-8B83-381076481E82}"/>
    <cellStyle name="Millares 12 2 8 2 6" xfId="16171" xr:uid="{6C9D5E08-2DBF-454B-89D5-2F20BE628DC7}"/>
    <cellStyle name="Millares 12 2 8 2 6 2" xfId="37674" xr:uid="{61573A38-65F2-4069-A251-18B8B8342091}"/>
    <cellStyle name="Millares 12 2 8 2 7" xfId="22776" xr:uid="{5BC5028E-F515-4CEA-9195-29A1D73EDAED}"/>
    <cellStyle name="Millares 12 2 8 2 8" xfId="44279" xr:uid="{85A72D04-A887-4E44-AE17-2F74585B7242}"/>
    <cellStyle name="Millares 12 2 8 3" xfId="1957" xr:uid="{8E4220E6-9970-449D-A5EF-EE673E633EA5}"/>
    <cellStyle name="Millares 12 2 8 3 2" xfId="10223" xr:uid="{C6B2F128-A6AF-4743-A2CE-41E58E88B730}"/>
    <cellStyle name="Millares 12 2 8 3 2 2" xfId="31726" xr:uid="{7C98D7BC-B35D-4961-BEBD-F7C5C51F7393}"/>
    <cellStyle name="Millares 12 2 8 3 3" xfId="16858" xr:uid="{7D46B995-967B-4A13-84C2-9EFBF2B646B5}"/>
    <cellStyle name="Millares 12 2 8 3 3 2" xfId="38361" xr:uid="{80216B03-78DA-4777-A378-45D956EDBC3D}"/>
    <cellStyle name="Millares 12 2 8 3 4" xfId="23463" xr:uid="{8D44C838-C974-4C0D-80CF-81048E1B2F90}"/>
    <cellStyle name="Millares 12 2 8 3 5" xfId="44966" xr:uid="{5471CB95-4C7F-47F8-8C3F-E9B475D9FA0F}"/>
    <cellStyle name="Millares 12 2 8 4" xfId="2756" xr:uid="{E6A4A821-D5F9-44F5-A408-012DE86D82CF}"/>
    <cellStyle name="Millares 12 2 8 4 2" xfId="11022" xr:uid="{0C624331-C877-4167-8FC0-C6669926DCAB}"/>
    <cellStyle name="Millares 12 2 8 4 2 2" xfId="32525" xr:uid="{3242E1CF-85C0-43DF-81DA-F6559F9F1875}"/>
    <cellStyle name="Millares 12 2 8 4 3" xfId="17657" xr:uid="{C873AAC9-BEB9-472C-81FD-6DC398DAE594}"/>
    <cellStyle name="Millares 12 2 8 4 3 2" xfId="39160" xr:uid="{E075D0EE-25F6-47DB-9A18-20B175D56AD7}"/>
    <cellStyle name="Millares 12 2 8 4 4" xfId="24262" xr:uid="{E1AFCC93-ADB6-4BCC-A8C7-4D636F1C11CB}"/>
    <cellStyle name="Millares 12 2 8 4 5" xfId="45765" xr:uid="{C0344DD4-BE12-48A4-AC4A-765760B4F47C}"/>
    <cellStyle name="Millares 12 2 8 5" xfId="3153" xr:uid="{650EBC5E-BF93-4849-8B60-20A1127FDD47}"/>
    <cellStyle name="Millares 12 2 8 5 2" xfId="11419" xr:uid="{319C92A9-2967-4A26-8AC0-1D7778D944AC}"/>
    <cellStyle name="Millares 12 2 8 5 2 2" xfId="32922" xr:uid="{B7DEFAB6-2929-4BA4-A1A3-7E45B19EB367}"/>
    <cellStyle name="Millares 12 2 8 5 3" xfId="18054" xr:uid="{560CE71E-FD9F-44E3-B095-5C6104027E92}"/>
    <cellStyle name="Millares 12 2 8 5 3 2" xfId="39557" xr:uid="{68C3C385-F7EF-4D8E-AF36-C4B3902737B0}"/>
    <cellStyle name="Millares 12 2 8 5 4" xfId="24659" xr:uid="{8A69EB3E-9AEA-42DF-9F7C-A7DCC710BDCF}"/>
    <cellStyle name="Millares 12 2 8 5 5" xfId="46162" xr:uid="{D596D771-247B-41A6-BA21-153C7424B64F}"/>
    <cellStyle name="Millares 12 2 8 6" xfId="4900" xr:uid="{CE2675D2-6C96-4FF1-9151-CFC1ED982336}"/>
    <cellStyle name="Millares 12 2 8 6 2" xfId="13166" xr:uid="{1DE23E8F-68D1-4548-8D8C-7593DAB77327}"/>
    <cellStyle name="Millares 12 2 8 6 2 2" xfId="34669" xr:uid="{ACB4E4DB-0822-4D78-A9D6-75D8FF2947E4}"/>
    <cellStyle name="Millares 12 2 8 6 3" xfId="19801" xr:uid="{387F94DF-8E2F-4C50-8037-B527FF568C4C}"/>
    <cellStyle name="Millares 12 2 8 6 3 2" xfId="41304" xr:uid="{A12C9037-0BE9-4A10-8EF8-6B63DB42DEC2}"/>
    <cellStyle name="Millares 12 2 8 6 4" xfId="26406" xr:uid="{593E91C3-B8AE-4375-B699-9289F32D0C38}"/>
    <cellStyle name="Millares 12 2 8 6 5" xfId="47909" xr:uid="{82E922E4-5A7F-4A89-8861-D7494873643C}"/>
    <cellStyle name="Millares 12 2 8 7" xfId="5292" xr:uid="{18ED063E-42F8-4DE0-9C2C-A9491E185CBF}"/>
    <cellStyle name="Millares 12 2 8 7 2" xfId="13558" xr:uid="{44DE8FA1-DD4E-4658-A669-493D12801916}"/>
    <cellStyle name="Millares 12 2 8 7 2 2" xfId="35061" xr:uid="{05395AF1-5BA7-4151-B356-7781D92B8CE8}"/>
    <cellStyle name="Millares 12 2 8 7 3" xfId="20193" xr:uid="{1568B18F-B333-40A8-B543-B0622C118CBB}"/>
    <cellStyle name="Millares 12 2 8 7 3 2" xfId="41696" xr:uid="{A619EA49-C303-44DF-B1A9-B7720942A6F9}"/>
    <cellStyle name="Millares 12 2 8 7 4" xfId="26798" xr:uid="{45B65EE4-85A6-4A4D-80E1-E33444E8B42B}"/>
    <cellStyle name="Millares 12 2 8 7 5" xfId="48301" xr:uid="{D2220126-1900-4C4C-B82C-44F1E3B15F3F}"/>
    <cellStyle name="Millares 12 2 8 8" xfId="6933" xr:uid="{92B9D9C0-47EF-4301-A8E7-FED1A5144484}"/>
    <cellStyle name="Millares 12 2 8 8 2" xfId="28436" xr:uid="{51ECC50A-3315-4896-BBAB-F9CF1719AF88}"/>
    <cellStyle name="Millares 12 2 8 9" xfId="8589" xr:uid="{A7A04C15-3081-4831-881A-D41C0EEBE484}"/>
    <cellStyle name="Millares 12 2 8 9 2" xfId="30092" xr:uid="{AE34AFC2-8AD6-4B83-B948-4D1F862BD932}"/>
    <cellStyle name="Millares 12 2 9" xfId="606" xr:uid="{6C6C67FB-28F2-406D-B8F5-D71394F22F29}"/>
    <cellStyle name="Millares 12 2 9 10" xfId="43615" xr:uid="{364C9833-2B8F-4BC1-A199-292C559083E7}"/>
    <cellStyle name="Millares 12 2 9 2" xfId="1552" xr:uid="{29CCF750-C800-4D46-840F-29959E3C0E07}"/>
    <cellStyle name="Millares 12 2 9 2 2" xfId="4381" xr:uid="{B21CF172-E2CD-44E5-AC67-6BC588472CC9}"/>
    <cellStyle name="Millares 12 2 9 2 2 2" xfId="12647" xr:uid="{9BFBC459-EA85-4543-A559-603090A50D7C}"/>
    <cellStyle name="Millares 12 2 9 2 2 2 2" xfId="34150" xr:uid="{AE4C6077-0781-447F-9324-7D58107038DB}"/>
    <cellStyle name="Millares 12 2 9 2 2 3" xfId="19282" xr:uid="{2C122A01-6204-4C63-8684-C31A59A89864}"/>
    <cellStyle name="Millares 12 2 9 2 2 3 2" xfId="40785" xr:uid="{B9DE63A3-CC75-49BD-BF83-41D48D8310E4}"/>
    <cellStyle name="Millares 12 2 9 2 2 4" xfId="25887" xr:uid="{939F8AF4-C3F9-4DD8-B8EC-354AEA0744E1}"/>
    <cellStyle name="Millares 12 2 9 2 2 5" xfId="47390" xr:uid="{8528A07F-0C58-4FB3-B66C-840555D94923}"/>
    <cellStyle name="Millares 12 2 9 2 3" xfId="6520" xr:uid="{91A2B48F-6765-4B28-A317-B65C129F0B8B}"/>
    <cellStyle name="Millares 12 2 9 2 3 2" xfId="14786" xr:uid="{40CD55CA-D563-420E-AB09-06C849B1CB49}"/>
    <cellStyle name="Millares 12 2 9 2 3 2 2" xfId="36289" xr:uid="{0E48BFAA-C4EE-4113-9EB9-5F30F5150E55}"/>
    <cellStyle name="Millares 12 2 9 2 3 3" xfId="21421" xr:uid="{2DD22CCB-4636-4CCD-B950-5F07B9A04A56}"/>
    <cellStyle name="Millares 12 2 9 2 3 3 2" xfId="42924" xr:uid="{60EF238F-8263-4C70-B598-74A2C2667F33}"/>
    <cellStyle name="Millares 12 2 9 2 3 4" xfId="28026" xr:uid="{892DBD1C-8B44-4C58-ADDF-71D92DFDBAA4}"/>
    <cellStyle name="Millares 12 2 9 2 3 5" xfId="49529" xr:uid="{0A8C8277-B65B-45B2-B761-EA77A762EED2}"/>
    <cellStyle name="Millares 12 2 9 2 4" xfId="8161" xr:uid="{AAD8ED7A-E538-4CEF-9D33-64B741DE6F06}"/>
    <cellStyle name="Millares 12 2 9 2 4 2" xfId="29664" xr:uid="{05A32ED5-3DD8-4934-985B-5CD355DA9756}"/>
    <cellStyle name="Millares 12 2 9 2 5" xfId="9818" xr:uid="{B8FD7D3D-2255-4207-8084-D2CF9491F1CF}"/>
    <cellStyle name="Millares 12 2 9 2 5 2" xfId="31321" xr:uid="{5905CD94-1611-49EB-9D54-20003CDDA4EE}"/>
    <cellStyle name="Millares 12 2 9 2 6" xfId="16453" xr:uid="{4C0A6122-675F-4963-8FB1-408141540E5B}"/>
    <cellStyle name="Millares 12 2 9 2 6 2" xfId="37956" xr:uid="{10A4E344-58C3-40F9-A6AA-2AFC11810A1B}"/>
    <cellStyle name="Millares 12 2 9 2 7" xfId="23058" xr:uid="{EE43A69D-9A4E-4933-AC54-EE9C243CA868}"/>
    <cellStyle name="Millares 12 2 9 2 8" xfId="44561" xr:uid="{1083A0BB-DD7D-4DF3-ACF4-B1F7203187F8}"/>
    <cellStyle name="Millares 12 2 9 3" xfId="2239" xr:uid="{7B47A3C9-8822-4C8F-8339-BE98F892F928}"/>
    <cellStyle name="Millares 12 2 9 3 2" xfId="10505" xr:uid="{5873476B-FAA9-4DFE-9560-CB6BE7FE39FD}"/>
    <cellStyle name="Millares 12 2 9 3 2 2" xfId="32008" xr:uid="{18AA19DC-28DF-49C5-AAA7-8DB019B4B499}"/>
    <cellStyle name="Millares 12 2 9 3 3" xfId="17140" xr:uid="{631E5734-EC88-4A8A-AC38-7A731FA03502}"/>
    <cellStyle name="Millares 12 2 9 3 3 2" xfId="38643" xr:uid="{32244508-180A-49A8-9194-99C8E1BF7B05}"/>
    <cellStyle name="Millares 12 2 9 3 4" xfId="23745" xr:uid="{E7E1B355-9D48-44EC-B1E4-8F413D0D7D6B}"/>
    <cellStyle name="Millares 12 2 9 3 5" xfId="45248" xr:uid="{36E1A0CC-28D0-403E-938C-DFF965B522D4}"/>
    <cellStyle name="Millares 12 2 9 4" xfId="3435" xr:uid="{8F0779C3-6428-470C-8AC3-32A1018A17D5}"/>
    <cellStyle name="Millares 12 2 9 4 2" xfId="11701" xr:uid="{A21B13FF-B1B4-4E76-AC53-4BBC18F940C7}"/>
    <cellStyle name="Millares 12 2 9 4 2 2" xfId="33204" xr:uid="{463E41DA-9A3C-438B-B391-7ABC75E0D552}"/>
    <cellStyle name="Millares 12 2 9 4 3" xfId="18336" xr:uid="{EE40BE6D-0DA1-4A05-BC2C-484C2A9F6F36}"/>
    <cellStyle name="Millares 12 2 9 4 3 2" xfId="39839" xr:uid="{9AF5E593-6A7D-4F88-A1E5-A99D0B9017F2}"/>
    <cellStyle name="Millares 12 2 9 4 4" xfId="24941" xr:uid="{581438EF-6F01-45BA-BC51-E2E2100C0FB7}"/>
    <cellStyle name="Millares 12 2 9 4 5" xfId="46444" xr:uid="{17508F3B-DDD1-4A5E-9B16-E720AC1CF85C}"/>
    <cellStyle name="Millares 12 2 9 5" xfId="5574" xr:uid="{6B0BECB2-F405-4D7A-8FB6-973E0C9D2251}"/>
    <cellStyle name="Millares 12 2 9 5 2" xfId="13840" xr:uid="{B2E4CBC1-D856-49D0-8F4C-12C654011FB0}"/>
    <cellStyle name="Millares 12 2 9 5 2 2" xfId="35343" xr:uid="{66705EC3-8CCF-4B3E-AA62-3A722927B17E}"/>
    <cellStyle name="Millares 12 2 9 5 3" xfId="20475" xr:uid="{91C6FA98-B47F-4437-9880-A90897011A48}"/>
    <cellStyle name="Millares 12 2 9 5 3 2" xfId="41978" xr:uid="{F41C26FF-1448-4108-8AC1-AD263A37BEF1}"/>
    <cellStyle name="Millares 12 2 9 5 4" xfId="27080" xr:uid="{A841E691-2D2D-48F6-A33F-D4087D184FFC}"/>
    <cellStyle name="Millares 12 2 9 5 5" xfId="48583" xr:uid="{49552162-F855-43E0-B051-8B1F51E7C502}"/>
    <cellStyle name="Millares 12 2 9 6" xfId="7215" xr:uid="{6F486D6E-8BBB-4357-9352-F1E7E1E66D7F}"/>
    <cellStyle name="Millares 12 2 9 6 2" xfId="28718" xr:uid="{FE796ABC-763D-417C-B678-ACEB96EF3FBD}"/>
    <cellStyle name="Millares 12 2 9 7" xfId="8872" xr:uid="{788F9ECE-92D8-4DEE-9F25-1E04980E55A1}"/>
    <cellStyle name="Millares 12 2 9 7 2" xfId="30375" xr:uid="{034E6E2C-2F8F-4BCB-B6E9-11D076C12723}"/>
    <cellStyle name="Millares 12 2 9 8" xfId="15507" xr:uid="{88D0A985-8106-4292-AEE5-E14750382AF2}"/>
    <cellStyle name="Millares 12 2 9 8 2" xfId="37010" xr:uid="{864BEB64-3382-429A-989E-8CCFB991043D}"/>
    <cellStyle name="Millares 12 2 9 9" xfId="22112" xr:uid="{8D04B3B7-DDBE-4136-8636-7F72233D9BE5}"/>
    <cellStyle name="Millares 12 3" xfId="131" xr:uid="{C3764529-4B3D-4291-9C45-5D2EDD0BCE27}"/>
    <cellStyle name="Millares 12 3 10" xfId="3034" xr:uid="{FAE7E372-4171-42F3-9418-7F42FDCC94E1}"/>
    <cellStyle name="Millares 12 3 10 2" xfId="11300" xr:uid="{37B0DA4C-DF32-4FA0-B2EC-F6C582BE9FA8}"/>
    <cellStyle name="Millares 12 3 10 2 2" xfId="32803" xr:uid="{0C6FC1BE-F204-4F29-9B66-55AF4A8A50E6}"/>
    <cellStyle name="Millares 12 3 10 3" xfId="17935" xr:uid="{B48C4A20-4ADD-444E-9832-683BF0B211A8}"/>
    <cellStyle name="Millares 12 3 10 3 2" xfId="39438" xr:uid="{8C4DFF6A-F235-486D-B134-FB09E55CAA0E}"/>
    <cellStyle name="Millares 12 3 10 4" xfId="24540" xr:uid="{296CD0FD-0A20-4213-8060-1D6483D9E387}"/>
    <cellStyle name="Millares 12 3 10 5" xfId="46043" xr:uid="{D60AA4CA-A745-4D02-BB8B-30D77F475D37}"/>
    <cellStyle name="Millares 12 3 11" xfId="4669" xr:uid="{963080F0-F6F7-4E76-BF40-AE2F1458E8BD}"/>
    <cellStyle name="Millares 12 3 11 2" xfId="12935" xr:uid="{42DAD713-AC57-4F4E-BD38-A43E35742A6C}"/>
    <cellStyle name="Millares 12 3 11 2 2" xfId="34438" xr:uid="{BB4BD3E1-14F0-44B2-BDFD-F79C4CC653ED}"/>
    <cellStyle name="Millares 12 3 11 3" xfId="19570" xr:uid="{49C5A0B8-E9D6-4079-B67E-F03447CDB6E3}"/>
    <cellStyle name="Millares 12 3 11 3 2" xfId="41073" xr:uid="{1230C2C2-BE64-4B60-A79F-9F63B292F925}"/>
    <cellStyle name="Millares 12 3 11 4" xfId="26175" xr:uid="{9A8D0106-72C9-4A1F-B57D-7429D7E2BF7E}"/>
    <cellStyle name="Millares 12 3 11 5" xfId="47678" xr:uid="{E4199F1E-EA71-4BFB-B72C-2B5841F46551}"/>
    <cellStyle name="Millares 12 3 12" xfId="5172" xr:uid="{B82A6BF5-CA08-4F38-8B07-A9D58AFB2789}"/>
    <cellStyle name="Millares 12 3 12 2" xfId="13438" xr:uid="{EA6429BF-8845-45C6-8F07-CEE1BC8CA93A}"/>
    <cellStyle name="Millares 12 3 12 2 2" xfId="34941" xr:uid="{9EA9D4A1-26D6-48F6-A984-A7972891FA75}"/>
    <cellStyle name="Millares 12 3 12 3" xfId="20073" xr:uid="{B29D6058-1FF4-4DD2-B034-2B555F6CD187}"/>
    <cellStyle name="Millares 12 3 12 3 2" xfId="41576" xr:uid="{47820E1E-F55F-4508-95B6-E7812237788B}"/>
    <cellStyle name="Millares 12 3 12 4" xfId="26678" xr:uid="{BD71392E-04A9-40DB-A1EE-0B6EF25C22E5}"/>
    <cellStyle name="Millares 12 3 12 5" xfId="48181" xr:uid="{42A9C000-AC50-4611-BD2E-861390269C0F}"/>
    <cellStyle name="Millares 12 3 13" xfId="6813" xr:uid="{A696A4FA-224D-42FE-ABFA-5364DE127EA5}"/>
    <cellStyle name="Millares 12 3 13 2" xfId="28316" xr:uid="{96E9CC34-D5D3-473C-B9CC-6B079A8B6D49}"/>
    <cellStyle name="Millares 12 3 14" xfId="8467" xr:uid="{C6D609AA-B355-4D69-B673-6989084106F7}"/>
    <cellStyle name="Millares 12 3 14 2" xfId="29970" xr:uid="{13078322-B05A-4435-BCC1-316FD8FABDF4}"/>
    <cellStyle name="Millares 12 3 15" xfId="15106" xr:uid="{9243CC55-B809-485C-90B9-B0DDFCCCDEBB}"/>
    <cellStyle name="Millares 12 3 15 2" xfId="36609" xr:uid="{6A167B54-426E-4996-B7C5-42112AC5814B}"/>
    <cellStyle name="Millares 12 3 16" xfId="21711" xr:uid="{9F377811-702D-4423-83B7-112E4497C69D}"/>
    <cellStyle name="Millares 12 3 17" xfId="43214" xr:uid="{F016F350-37CF-40A5-BF52-10E252136087}"/>
    <cellStyle name="Millares 12 3 2" xfId="169" xr:uid="{65296DBC-6805-4B47-9C78-611A9985DD0A}"/>
    <cellStyle name="Millares 12 3 2 10" xfId="4706" xr:uid="{CBD02CB7-8357-4369-BB2B-A1A9F36E77FB}"/>
    <cellStyle name="Millares 12 3 2 10 2" xfId="12972" xr:uid="{45580D6B-E82D-4758-8E68-9F26AFF67CE8}"/>
    <cellStyle name="Millares 12 3 2 10 2 2" xfId="34475" xr:uid="{446C5F86-491B-41E9-B235-EE3C33DB0C76}"/>
    <cellStyle name="Millares 12 3 2 10 3" xfId="19607" xr:uid="{A427A251-ABBE-4559-AFAA-AE787D7E377E}"/>
    <cellStyle name="Millares 12 3 2 10 3 2" xfId="41110" xr:uid="{31A865B7-1EB8-4C93-9B37-AC0E298209CE}"/>
    <cellStyle name="Millares 12 3 2 10 4" xfId="26212" xr:uid="{30BEEA0C-4948-4380-BA34-92B4B2502D25}"/>
    <cellStyle name="Millares 12 3 2 10 5" xfId="47715" xr:uid="{2CC02A8E-26AD-4636-B575-9363E221EC8E}"/>
    <cellStyle name="Millares 12 3 2 11" xfId="5209" xr:uid="{A9D4320D-7340-43F0-B4F5-3FB6D9B114EB}"/>
    <cellStyle name="Millares 12 3 2 11 2" xfId="13475" xr:uid="{EDFABFA7-B963-4A22-8455-471EC7DD91C2}"/>
    <cellStyle name="Millares 12 3 2 11 2 2" xfId="34978" xr:uid="{1B05CD44-D56C-4F79-A196-6F1D5AE773FD}"/>
    <cellStyle name="Millares 12 3 2 11 3" xfId="20110" xr:uid="{CB203C51-F54E-460C-B8A5-CE91CFF1F00E}"/>
    <cellStyle name="Millares 12 3 2 11 3 2" xfId="41613" xr:uid="{4EDB8996-06F2-45B4-AF60-84652635AD5D}"/>
    <cellStyle name="Millares 12 3 2 11 4" xfId="26715" xr:uid="{A2E1D7CC-5BF7-42CF-AC18-68E374019EBD}"/>
    <cellStyle name="Millares 12 3 2 11 5" xfId="48218" xr:uid="{CED7854C-1A84-46FE-8A48-9402784A76F1}"/>
    <cellStyle name="Millares 12 3 2 12" xfId="6850" xr:uid="{CD151378-65C9-43FE-A2A5-976D9BAC44B6}"/>
    <cellStyle name="Millares 12 3 2 12 2" xfId="28353" xr:uid="{C490F521-03FB-4262-BF6E-621CB2FD569A}"/>
    <cellStyle name="Millares 12 3 2 13" xfId="8504" xr:uid="{15A3F82A-D1B8-44EF-B5C0-43F21311DAE6}"/>
    <cellStyle name="Millares 12 3 2 13 2" xfId="30007" xr:uid="{52F7C96E-A8C7-4631-9AD4-D11DB381340E}"/>
    <cellStyle name="Millares 12 3 2 14" xfId="15143" xr:uid="{8541A3A5-19DD-443B-8F7E-6C596F3008E7}"/>
    <cellStyle name="Millares 12 3 2 14 2" xfId="36646" xr:uid="{645876AD-1561-466D-A456-8B262C2695E5}"/>
    <cellStyle name="Millares 12 3 2 15" xfId="21748" xr:uid="{62CDCDC8-AF6B-4888-AA78-DAD0B50B9559}"/>
    <cellStyle name="Millares 12 3 2 16" xfId="43251" xr:uid="{391972A8-1D81-44E6-9DE2-A0B72C2ABC7A}"/>
    <cellStyle name="Millares 12 3 2 2" xfId="501" xr:uid="{7FD5EA2A-D348-4706-B485-4DB5B376658C}"/>
    <cellStyle name="Millares 12 3 2 2 10" xfId="7112" xr:uid="{F96D6D07-8ADB-44AB-B02C-2A4E54D20EBC}"/>
    <cellStyle name="Millares 12 3 2 2 10 2" xfId="28615" xr:uid="{317DD139-672D-4920-AF77-FC90EC51C467}"/>
    <cellStyle name="Millares 12 3 2 2 11" xfId="8768" xr:uid="{D5C7F530-D4D0-48A3-B675-65636D4CAE59}"/>
    <cellStyle name="Millares 12 3 2 2 11 2" xfId="30271" xr:uid="{BC654259-160D-48AA-BE55-1792A4890D24}"/>
    <cellStyle name="Millares 12 3 2 2 12" xfId="15404" xr:uid="{FEA709AA-6C3D-4F27-826B-928F4C06A154}"/>
    <cellStyle name="Millares 12 3 2 2 12 2" xfId="36907" xr:uid="{EE7FC147-DD9B-45F9-BB5B-DDB3108B6A84}"/>
    <cellStyle name="Millares 12 3 2 2 13" xfId="22009" xr:uid="{51739622-1A8E-4B13-BB50-D07523EBB9A1}"/>
    <cellStyle name="Millares 12 3 2 2 14" xfId="43512" xr:uid="{96C54698-C9F7-45C5-91D8-87B7CB03D289}"/>
    <cellStyle name="Millares 12 3 2 2 2" xfId="783" xr:uid="{3D788778-30D7-4A8E-9F45-FE63B446A00F}"/>
    <cellStyle name="Millares 12 3 2 2 2 10" xfId="15684" xr:uid="{7C931EF5-22E8-4BF1-9082-EA87259A98E4}"/>
    <cellStyle name="Millares 12 3 2 2 2 10 2" xfId="37187" xr:uid="{CB927830-FF90-4C20-B388-6B52D959FAEA}"/>
    <cellStyle name="Millares 12 3 2 2 2 11" xfId="22289" xr:uid="{779D4F2F-293D-42D2-ACEB-E83E4EC36291}"/>
    <cellStyle name="Millares 12 3 2 2 2 12" xfId="43792" xr:uid="{C20A4D80-3BD0-4DA3-8B32-65BBB13D718C}"/>
    <cellStyle name="Millares 12 3 2 2 2 2" xfId="1729" xr:uid="{7A515F8B-3B2E-4A91-A4B8-38A45CD402E9}"/>
    <cellStyle name="Millares 12 3 2 2 2 2 2" xfId="4558" xr:uid="{783BE2D8-DA49-4784-A4CE-9CB1F5DDEBD0}"/>
    <cellStyle name="Millares 12 3 2 2 2 2 2 2" xfId="12824" xr:uid="{7567838A-166B-4579-96E9-F34DB39ADC52}"/>
    <cellStyle name="Millares 12 3 2 2 2 2 2 2 2" xfId="34327" xr:uid="{D8AE106B-3D4F-4B3C-A8EF-8460223A5E8E}"/>
    <cellStyle name="Millares 12 3 2 2 2 2 2 3" xfId="19459" xr:uid="{3340BDDF-7F6B-406C-84E9-74DEE014092A}"/>
    <cellStyle name="Millares 12 3 2 2 2 2 2 3 2" xfId="40962" xr:uid="{8EB00258-E3CA-4638-8A06-B7787721040D}"/>
    <cellStyle name="Millares 12 3 2 2 2 2 2 4" xfId="26064" xr:uid="{F8861E1B-6E1A-42C1-A592-6CACD350B33C}"/>
    <cellStyle name="Millares 12 3 2 2 2 2 2 5" xfId="47567" xr:uid="{2267916C-CAA6-4F1D-8BBB-9EB38A9639A8}"/>
    <cellStyle name="Millares 12 3 2 2 2 2 3" xfId="6697" xr:uid="{D58880AD-28F7-4806-8592-C9E767E26C64}"/>
    <cellStyle name="Millares 12 3 2 2 2 2 3 2" xfId="14963" xr:uid="{0D248487-2C72-412D-A763-5041151C82FE}"/>
    <cellStyle name="Millares 12 3 2 2 2 2 3 2 2" xfId="36466" xr:uid="{5FDB756E-3D93-46D2-BC53-08F6E19C39A0}"/>
    <cellStyle name="Millares 12 3 2 2 2 2 3 3" xfId="21598" xr:uid="{E1991902-5F06-41AD-952E-8D1CB1E8D2BF}"/>
    <cellStyle name="Millares 12 3 2 2 2 2 3 3 2" xfId="43101" xr:uid="{8C968DA3-5969-46E3-91E1-A77B4FFEFFFB}"/>
    <cellStyle name="Millares 12 3 2 2 2 2 3 4" xfId="28203" xr:uid="{3D853299-1F0C-4427-8D5F-1A23CEB4677D}"/>
    <cellStyle name="Millares 12 3 2 2 2 2 3 5" xfId="49706" xr:uid="{A8CCA303-00C4-4177-B411-1654B443F84B}"/>
    <cellStyle name="Millares 12 3 2 2 2 2 4" xfId="8338" xr:uid="{F4271FEF-02F0-4DC9-9323-F7EF2D09317F}"/>
    <cellStyle name="Millares 12 3 2 2 2 2 4 2" xfId="29841" xr:uid="{A4234C94-B53D-45E7-80C9-55FBDFFB5B27}"/>
    <cellStyle name="Millares 12 3 2 2 2 2 5" xfId="9995" xr:uid="{55296396-9BBF-4584-8975-7AF1737BA7FA}"/>
    <cellStyle name="Millares 12 3 2 2 2 2 5 2" xfId="31498" xr:uid="{F86CAD27-85AC-47BA-8768-E58307F6EF63}"/>
    <cellStyle name="Millares 12 3 2 2 2 2 6" xfId="16630" xr:uid="{95798E87-0ADE-49C5-B2B9-0A02897476D7}"/>
    <cellStyle name="Millares 12 3 2 2 2 2 6 2" xfId="38133" xr:uid="{62B1B8F4-476C-42AE-AE33-A8BF0927D499}"/>
    <cellStyle name="Millares 12 3 2 2 2 2 7" xfId="23235" xr:uid="{1AD2BF84-59A7-44C4-8169-29C2D90D3FFF}"/>
    <cellStyle name="Millares 12 3 2 2 2 2 8" xfId="44738" xr:uid="{4E7F6B82-1470-48E8-B129-19F1317FFEDF}"/>
    <cellStyle name="Millares 12 3 2 2 2 3" xfId="2416" xr:uid="{7BEEC9F1-8473-4CF9-A6DE-6C6E66ECFC49}"/>
    <cellStyle name="Millares 12 3 2 2 2 3 2" xfId="10682" xr:uid="{A2D7FD02-18F0-4542-9706-72D8642F13EF}"/>
    <cellStyle name="Millares 12 3 2 2 2 3 2 2" xfId="32185" xr:uid="{183F5C36-5A04-49D6-ABB1-626BAF9D8808}"/>
    <cellStyle name="Millares 12 3 2 2 2 3 3" xfId="17317" xr:uid="{51251C67-EB76-43A8-B688-52E2AC15F376}"/>
    <cellStyle name="Millares 12 3 2 2 2 3 3 2" xfId="38820" xr:uid="{E7FE3DC7-3EEF-4DB2-AEFC-26F51F4B6859}"/>
    <cellStyle name="Millares 12 3 2 2 2 3 4" xfId="23922" xr:uid="{53146AEE-EB02-4B33-B701-82D892BF20D2}"/>
    <cellStyle name="Millares 12 3 2 2 2 3 5" xfId="45425" xr:uid="{9E3F48C4-1083-42BA-9150-FC170F25111A}"/>
    <cellStyle name="Millares 12 3 2 2 2 4" xfId="2933" xr:uid="{211477C5-8569-4F9A-8F4E-272EC1BC5E6B}"/>
    <cellStyle name="Millares 12 3 2 2 2 4 2" xfId="11199" xr:uid="{5F0CE649-9229-4943-95AA-B9022A707E65}"/>
    <cellStyle name="Millares 12 3 2 2 2 4 2 2" xfId="32702" xr:uid="{07597B0A-4289-4F83-9905-5B1D4427B71E}"/>
    <cellStyle name="Millares 12 3 2 2 2 4 3" xfId="17834" xr:uid="{26373CE8-B068-4BB1-A547-3BE8B5886634}"/>
    <cellStyle name="Millares 12 3 2 2 2 4 3 2" xfId="39337" xr:uid="{DF287CEC-4D94-485F-AFFB-837EBE8F7B2F}"/>
    <cellStyle name="Millares 12 3 2 2 2 4 4" xfId="24439" xr:uid="{C5E07EB6-341F-4CE6-A947-D784F512C9A6}"/>
    <cellStyle name="Millares 12 3 2 2 2 4 5" xfId="45942" xr:uid="{861B3BC0-83F4-4E32-9655-84A1A0145AD6}"/>
    <cellStyle name="Millares 12 3 2 2 2 5" xfId="3612" xr:uid="{2C550449-8747-4D6C-BD61-493B95ED0E50}"/>
    <cellStyle name="Millares 12 3 2 2 2 5 2" xfId="11878" xr:uid="{19A4ED26-74B3-4791-8885-1A7647C2BEBD}"/>
    <cellStyle name="Millares 12 3 2 2 2 5 2 2" xfId="33381" xr:uid="{907BC790-31ED-4DA8-BF4B-C44854D45AA6}"/>
    <cellStyle name="Millares 12 3 2 2 2 5 3" xfId="18513" xr:uid="{A4BF321E-1620-4B82-8465-1E16C5473050}"/>
    <cellStyle name="Millares 12 3 2 2 2 5 3 2" xfId="40016" xr:uid="{0178CC83-502A-4CB7-AD47-ED545EFD89EB}"/>
    <cellStyle name="Millares 12 3 2 2 2 5 4" xfId="25118" xr:uid="{720F1CF0-C6AE-4118-87FE-020F7E16634B}"/>
    <cellStyle name="Millares 12 3 2 2 2 5 5" xfId="46621" xr:uid="{2A96A425-E1A1-4AA8-B7F2-7AA6DBDE32AC}"/>
    <cellStyle name="Millares 12 3 2 2 2 6" xfId="5077" xr:uid="{27A29AD7-0425-4F35-8D68-91B933D56E01}"/>
    <cellStyle name="Millares 12 3 2 2 2 6 2" xfId="13343" xr:uid="{C17A894A-B1B7-4481-A186-E36CBFB145CF}"/>
    <cellStyle name="Millares 12 3 2 2 2 6 2 2" xfId="34846" xr:uid="{934A706D-B465-465B-8942-9405BBC6B742}"/>
    <cellStyle name="Millares 12 3 2 2 2 6 3" xfId="19978" xr:uid="{2240C2AB-7F05-4EE3-9015-1056760C381D}"/>
    <cellStyle name="Millares 12 3 2 2 2 6 3 2" xfId="41481" xr:uid="{5ABFAFBA-5EB2-44D5-9FF7-96D706A15A06}"/>
    <cellStyle name="Millares 12 3 2 2 2 6 4" xfId="26583" xr:uid="{86A2342E-5F22-4378-91BA-07E76C9C3566}"/>
    <cellStyle name="Millares 12 3 2 2 2 6 5" xfId="48086" xr:uid="{812AA4DC-A106-4EA5-B689-8AD7E9DE0E43}"/>
    <cellStyle name="Millares 12 3 2 2 2 7" xfId="5751" xr:uid="{2989DD59-72E9-449B-ADCF-DD855F9BD348}"/>
    <cellStyle name="Millares 12 3 2 2 2 7 2" xfId="14017" xr:uid="{4EA39C16-5945-4D10-86BC-37B0AF357BBE}"/>
    <cellStyle name="Millares 12 3 2 2 2 7 2 2" xfId="35520" xr:uid="{8E99F708-987E-4FC9-991F-D0B243D40577}"/>
    <cellStyle name="Millares 12 3 2 2 2 7 3" xfId="20652" xr:uid="{AE1B84D6-5366-4571-BA68-E8C9C3C5ADF7}"/>
    <cellStyle name="Millares 12 3 2 2 2 7 3 2" xfId="42155" xr:uid="{AFAD5068-8E27-4540-8189-153CC5990FB4}"/>
    <cellStyle name="Millares 12 3 2 2 2 7 4" xfId="27257" xr:uid="{73D08304-616B-4F50-B6FB-45196CE749A9}"/>
    <cellStyle name="Millares 12 3 2 2 2 7 5" xfId="48760" xr:uid="{9FB85C83-49F3-49D2-AF43-BF6EA293A875}"/>
    <cellStyle name="Millares 12 3 2 2 2 8" xfId="7392" xr:uid="{892920C8-E022-48F6-963F-EBDCF397FE42}"/>
    <cellStyle name="Millares 12 3 2 2 2 8 2" xfId="28895" xr:uid="{67A46943-587A-4B7B-BAC4-2DAF910FEB5D}"/>
    <cellStyle name="Millares 12 3 2 2 2 9" xfId="9049" xr:uid="{69658B63-065A-45DE-A939-8EE8CC94BCDA}"/>
    <cellStyle name="Millares 12 3 2 2 2 9 2" xfId="30552" xr:uid="{CDC339EE-C242-46A4-9E1F-6C23DF582F33}"/>
    <cellStyle name="Millares 12 3 2 2 3" xfId="1053" xr:uid="{AD641C45-E3E1-403F-9F94-7C0A6B31185E}"/>
    <cellStyle name="Millares 12 3 2 2 3 2" xfId="3882" xr:uid="{A4B5935C-2A47-4BF6-BD47-04A30D760316}"/>
    <cellStyle name="Millares 12 3 2 2 3 2 2" xfId="12148" xr:uid="{C8A51DAB-F060-4B3A-8C90-73099CF7ADD7}"/>
    <cellStyle name="Millares 12 3 2 2 3 2 2 2" xfId="33651" xr:uid="{F578E2B2-5A8E-48C2-BA0D-A62FF042EC1A}"/>
    <cellStyle name="Millares 12 3 2 2 3 2 3" xfId="18783" xr:uid="{6E49C481-4D48-45B2-BFFC-D1152BCECF20}"/>
    <cellStyle name="Millares 12 3 2 2 3 2 3 2" xfId="40286" xr:uid="{78A29947-3438-40E2-9610-365FBB554B49}"/>
    <cellStyle name="Millares 12 3 2 2 3 2 4" xfId="25388" xr:uid="{FF434030-6613-4AA6-B53F-F4007309FDB5}"/>
    <cellStyle name="Millares 12 3 2 2 3 2 5" xfId="46891" xr:uid="{3019C4F0-9E32-46A2-B6E8-021E50474159}"/>
    <cellStyle name="Millares 12 3 2 2 3 3" xfId="6021" xr:uid="{03C59B9D-1102-4775-86CF-225B0FCE07FF}"/>
    <cellStyle name="Millares 12 3 2 2 3 3 2" xfId="14287" xr:uid="{29353700-0418-4377-AF14-A5CF2C2BC5E4}"/>
    <cellStyle name="Millares 12 3 2 2 3 3 2 2" xfId="35790" xr:uid="{24A5E23B-0182-4AD0-8E06-36803FE5826D}"/>
    <cellStyle name="Millares 12 3 2 2 3 3 3" xfId="20922" xr:uid="{986567E5-2B33-4862-AF09-60763662B8BA}"/>
    <cellStyle name="Millares 12 3 2 2 3 3 3 2" xfId="42425" xr:uid="{6A8044B8-12DF-4B0E-A1F0-08B03D5E38B7}"/>
    <cellStyle name="Millares 12 3 2 2 3 3 4" xfId="27527" xr:uid="{3754FB28-0FCA-4067-8F45-284794179F9D}"/>
    <cellStyle name="Millares 12 3 2 2 3 3 5" xfId="49030" xr:uid="{74753999-1AAC-478C-9BA3-C289197AADD6}"/>
    <cellStyle name="Millares 12 3 2 2 3 4" xfId="7662" xr:uid="{5F4159D7-D2FE-4752-AA22-E85378C78D8C}"/>
    <cellStyle name="Millares 12 3 2 2 3 4 2" xfId="29165" xr:uid="{DB45F244-970C-441A-A69D-9FA88F5EA1B8}"/>
    <cellStyle name="Millares 12 3 2 2 3 5" xfId="9319" xr:uid="{F47C9287-6760-4C68-BC48-F4769AC19636}"/>
    <cellStyle name="Millares 12 3 2 2 3 5 2" xfId="30822" xr:uid="{AC1B1FB4-1B54-4C4E-A4F8-69771404EE08}"/>
    <cellStyle name="Millares 12 3 2 2 3 6" xfId="15954" xr:uid="{342495D7-E298-4AEB-86F2-A52A0A1E22D4}"/>
    <cellStyle name="Millares 12 3 2 2 3 6 2" xfId="37457" xr:uid="{722B02F4-C8C6-4CBD-839A-FE017D67DAF2}"/>
    <cellStyle name="Millares 12 3 2 2 3 7" xfId="22559" xr:uid="{7944B2E4-CA14-47E0-AE5E-15FB17557CB9}"/>
    <cellStyle name="Millares 12 3 2 2 3 8" xfId="44062" xr:uid="{EB99B1AF-577A-4F86-A6F6-F74A251AAA96}"/>
    <cellStyle name="Millares 12 3 2 2 4" xfId="1449" xr:uid="{5CDAE0AE-24F6-47B2-8DBF-8C556FE3DBCA}"/>
    <cellStyle name="Millares 12 3 2 2 4 2" xfId="4278" xr:uid="{AFED9305-774B-4C26-908E-28465E1F77E4}"/>
    <cellStyle name="Millares 12 3 2 2 4 2 2" xfId="12544" xr:uid="{0110DF17-4973-40A3-B036-C381002C40D9}"/>
    <cellStyle name="Millares 12 3 2 2 4 2 2 2" xfId="34047" xr:uid="{FB587617-C356-4550-BBB0-A9A342535D78}"/>
    <cellStyle name="Millares 12 3 2 2 4 2 3" xfId="19179" xr:uid="{A75C5F73-726C-4F9D-966D-56758D2863CF}"/>
    <cellStyle name="Millares 12 3 2 2 4 2 3 2" xfId="40682" xr:uid="{CA3F233C-CB47-4B21-91D0-90763064195C}"/>
    <cellStyle name="Millares 12 3 2 2 4 2 4" xfId="25784" xr:uid="{DF950B5E-ABF9-4FD4-A491-51CA0934A9F4}"/>
    <cellStyle name="Millares 12 3 2 2 4 2 5" xfId="47287" xr:uid="{9C78E049-7257-4F0B-9923-B9D99C15F8C9}"/>
    <cellStyle name="Millares 12 3 2 2 4 3" xfId="6417" xr:uid="{0C9E1400-22BD-46A9-A7F8-FFBC8A65100C}"/>
    <cellStyle name="Millares 12 3 2 2 4 3 2" xfId="14683" xr:uid="{D7307DB1-07F0-4DD9-AFA6-06AEB257896F}"/>
    <cellStyle name="Millares 12 3 2 2 4 3 2 2" xfId="36186" xr:uid="{F8B56C52-118F-413C-BD60-3EA9A39A39F9}"/>
    <cellStyle name="Millares 12 3 2 2 4 3 3" xfId="21318" xr:uid="{5908E098-3056-44FA-87B1-6DC1C467AADE}"/>
    <cellStyle name="Millares 12 3 2 2 4 3 3 2" xfId="42821" xr:uid="{B95A4968-5EE9-4C87-91D2-81D828A3D531}"/>
    <cellStyle name="Millares 12 3 2 2 4 3 4" xfId="27923" xr:uid="{9789A578-F03A-49AB-AA78-B0014ADA09E0}"/>
    <cellStyle name="Millares 12 3 2 2 4 3 5" xfId="49426" xr:uid="{60D0CB1B-B34A-4C53-A5DC-7967BA3E2836}"/>
    <cellStyle name="Millares 12 3 2 2 4 4" xfId="8058" xr:uid="{60299DC0-9798-42A1-AF25-3B96DBDFC97E}"/>
    <cellStyle name="Millares 12 3 2 2 4 4 2" xfId="29561" xr:uid="{53DD8C3F-01B0-465F-B503-E6CA2D8925C9}"/>
    <cellStyle name="Millares 12 3 2 2 4 5" xfId="9715" xr:uid="{AA0ADF11-50D1-419A-996D-5F30BC354A1B}"/>
    <cellStyle name="Millares 12 3 2 2 4 5 2" xfId="31218" xr:uid="{42DE478A-AAB7-4AEC-9FA7-55329C61ABB1}"/>
    <cellStyle name="Millares 12 3 2 2 4 6" xfId="16350" xr:uid="{08BA85D9-6665-4E8C-AA64-FDFE00C27C12}"/>
    <cellStyle name="Millares 12 3 2 2 4 6 2" xfId="37853" xr:uid="{325D5D1D-95FA-497D-89F0-AF4E7A5FB5C6}"/>
    <cellStyle name="Millares 12 3 2 2 4 7" xfId="22955" xr:uid="{A8EE522A-5B69-46D9-A168-DF167051D0A7}"/>
    <cellStyle name="Millares 12 3 2 2 4 8" xfId="44458" xr:uid="{4FC7E4FB-FEC0-40DB-B997-E669370E891E}"/>
    <cellStyle name="Millares 12 3 2 2 5" xfId="2136" xr:uid="{D79E11B4-54A5-41F8-B99C-765413FF0F54}"/>
    <cellStyle name="Millares 12 3 2 2 5 2" xfId="10402" xr:uid="{F2F7FF8E-5110-471C-A287-B49854CC7CFB}"/>
    <cellStyle name="Millares 12 3 2 2 5 2 2" xfId="31905" xr:uid="{1995139D-0EF5-4918-AE72-EB28CF26C7AF}"/>
    <cellStyle name="Millares 12 3 2 2 5 3" xfId="17037" xr:uid="{CDD00CF6-7BC8-4DFA-A557-A503C485E47B}"/>
    <cellStyle name="Millares 12 3 2 2 5 3 2" xfId="38540" xr:uid="{A0BD0F69-DA22-4F8B-B7A8-093AD6E0C139}"/>
    <cellStyle name="Millares 12 3 2 2 5 4" xfId="23642" xr:uid="{8F33CFC9-D044-4ECA-B0D5-9EC237F7CECE}"/>
    <cellStyle name="Millares 12 3 2 2 5 5" xfId="45145" xr:uid="{AE952BBE-1DDA-46DB-8D4D-78EED87D10C9}"/>
    <cellStyle name="Millares 12 3 2 2 6" xfId="2684" xr:uid="{1B7EAAA3-43F3-4E36-99F9-3B15B04C784C}"/>
    <cellStyle name="Millares 12 3 2 2 6 2" xfId="10950" xr:uid="{BB77BCE6-C824-435C-978E-66BF74F647E0}"/>
    <cellStyle name="Millares 12 3 2 2 6 2 2" xfId="32453" xr:uid="{A2888821-BC18-41D4-BD85-4BF19A50E07F}"/>
    <cellStyle name="Millares 12 3 2 2 6 3" xfId="17585" xr:uid="{1AB18A98-FD8C-40CF-A2FC-34B2FD05D3A4}"/>
    <cellStyle name="Millares 12 3 2 2 6 3 2" xfId="39088" xr:uid="{1B187190-66F7-4BBF-87B9-C2901B2A940C}"/>
    <cellStyle name="Millares 12 3 2 2 6 4" xfId="24190" xr:uid="{913E36DA-74EB-4D65-BD79-D7FDEC2B19DF}"/>
    <cellStyle name="Millares 12 3 2 2 6 5" xfId="45693" xr:uid="{352838C8-A15E-468B-8A00-A66A914D2129}"/>
    <cellStyle name="Millares 12 3 2 2 7" xfId="3332" xr:uid="{ED7F713B-B6E5-421D-9850-0D970BC3C0C8}"/>
    <cellStyle name="Millares 12 3 2 2 7 2" xfId="11598" xr:uid="{1B942711-B06A-4E21-A75D-E2442536C1FE}"/>
    <cellStyle name="Millares 12 3 2 2 7 2 2" xfId="33101" xr:uid="{452BC616-D846-4C2C-9E52-4F48BF384E28}"/>
    <cellStyle name="Millares 12 3 2 2 7 3" xfId="18233" xr:uid="{9BD062EF-F8FF-4E2B-A265-DF7F95A378E1}"/>
    <cellStyle name="Millares 12 3 2 2 7 3 2" xfId="39736" xr:uid="{F403A126-7F75-46AC-989D-AA6911D6A6B7}"/>
    <cellStyle name="Millares 12 3 2 2 7 4" xfId="24838" xr:uid="{511E08F5-A9A9-4AD4-B108-81ADB010849E}"/>
    <cellStyle name="Millares 12 3 2 2 7 5" xfId="46341" xr:uid="{46ADBD5F-C997-4E67-8C33-CB7C999BE2E2}"/>
    <cellStyle name="Millares 12 3 2 2 8" xfId="4828" xr:uid="{988A7C19-61DA-417F-932B-0CA96DF331B6}"/>
    <cellStyle name="Millares 12 3 2 2 8 2" xfId="13094" xr:uid="{AED89FB8-45AC-464B-84EE-DF0F0F31A5B6}"/>
    <cellStyle name="Millares 12 3 2 2 8 2 2" xfId="34597" xr:uid="{9A9EC094-F130-4123-8C6F-46D70C8511D8}"/>
    <cellStyle name="Millares 12 3 2 2 8 3" xfId="19729" xr:uid="{3A14E50D-2F97-4A04-B699-A1B7080C786E}"/>
    <cellStyle name="Millares 12 3 2 2 8 3 2" xfId="41232" xr:uid="{0E07D83F-CBAD-4909-8366-53F17B387171}"/>
    <cellStyle name="Millares 12 3 2 2 8 4" xfId="26334" xr:uid="{7F19BE54-C42F-4F08-A76E-974FE30493F9}"/>
    <cellStyle name="Millares 12 3 2 2 8 5" xfId="47837" xr:uid="{D4DA8A69-4B73-48FF-9C6B-EBC9B4B0C1B2}"/>
    <cellStyle name="Millares 12 3 2 2 9" xfId="5471" xr:uid="{3D9258D3-7EF5-4664-9A2F-0EEF797F5C50}"/>
    <cellStyle name="Millares 12 3 2 2 9 2" xfId="13737" xr:uid="{3FFEC272-BED5-4932-8C9F-C49112C74980}"/>
    <cellStyle name="Millares 12 3 2 2 9 2 2" xfId="35240" xr:uid="{8224CB61-7230-4901-A360-C767519D7E53}"/>
    <cellStyle name="Millares 12 3 2 2 9 3" xfId="20372" xr:uid="{BAA34945-D42C-4F72-A539-811E2262A457}"/>
    <cellStyle name="Millares 12 3 2 2 9 3 2" xfId="41875" xr:uid="{D3947CB7-B0EC-4651-821C-44010C19E0F3}"/>
    <cellStyle name="Millares 12 3 2 2 9 4" xfId="26977" xr:uid="{99895FAC-6401-4B36-9125-7F563F62D5A4}"/>
    <cellStyle name="Millares 12 3 2 2 9 5" xfId="48480" xr:uid="{575918FA-BA96-4E77-8A3B-F4E8E1FA50D7}"/>
    <cellStyle name="Millares 12 3 2 3" xfId="374" xr:uid="{50A53126-4533-4FAA-94AF-9DD813F43585}"/>
    <cellStyle name="Millares 12 3 2 3 10" xfId="15277" xr:uid="{586DD79F-61F2-4F19-B9DC-3DE148358225}"/>
    <cellStyle name="Millares 12 3 2 3 10 2" xfId="36780" xr:uid="{5D641F3F-6CF4-4713-AFFA-F45FBE6AE5D0}"/>
    <cellStyle name="Millares 12 3 2 3 11" xfId="21882" xr:uid="{85A047F2-F306-4CAD-B009-0B22BF82EA08}"/>
    <cellStyle name="Millares 12 3 2 3 12" xfId="43385" xr:uid="{51C1D386-41A0-4062-A8CC-A8A98DB88CE4}"/>
    <cellStyle name="Millares 12 3 2 3 2" xfId="1322" xr:uid="{3C480F6D-85C5-4B62-82AB-3080CFB6C4D1}"/>
    <cellStyle name="Millares 12 3 2 3 2 2" xfId="4151" xr:uid="{58078B0B-90C9-4C8F-815C-23B08F8F21D0}"/>
    <cellStyle name="Millares 12 3 2 3 2 2 2" xfId="12417" xr:uid="{FE39C813-DA89-4CC6-A395-40177E709454}"/>
    <cellStyle name="Millares 12 3 2 3 2 2 2 2" xfId="33920" xr:uid="{06AA624A-9BCF-47CC-92C6-E512D1E6EE1B}"/>
    <cellStyle name="Millares 12 3 2 3 2 2 3" xfId="19052" xr:uid="{AE82253A-B320-4504-A6C5-7B9D95C19895}"/>
    <cellStyle name="Millares 12 3 2 3 2 2 3 2" xfId="40555" xr:uid="{BD991E8A-D03B-478F-80F3-9F4DAB6D11DC}"/>
    <cellStyle name="Millares 12 3 2 3 2 2 4" xfId="25657" xr:uid="{E875A46A-0DD8-420C-B593-B2B9A0FC2623}"/>
    <cellStyle name="Millares 12 3 2 3 2 2 5" xfId="47160" xr:uid="{9B7AC209-F410-4192-98BF-721BD32B0925}"/>
    <cellStyle name="Millares 12 3 2 3 2 3" xfId="6290" xr:uid="{B4ED1FD5-185B-4BEF-B172-7766793F3CD6}"/>
    <cellStyle name="Millares 12 3 2 3 2 3 2" xfId="14556" xr:uid="{B0B8C6CE-6B8A-4C3A-93B8-D97B4B2E2EBD}"/>
    <cellStyle name="Millares 12 3 2 3 2 3 2 2" xfId="36059" xr:uid="{0769BA63-2D20-4D46-97F6-5AC4DAE6DE9D}"/>
    <cellStyle name="Millares 12 3 2 3 2 3 3" xfId="21191" xr:uid="{15CF9A5F-7FF6-4416-8BE2-E212C5B092E9}"/>
    <cellStyle name="Millares 12 3 2 3 2 3 3 2" xfId="42694" xr:uid="{E3790B83-2190-4D05-B899-12BE45D76108}"/>
    <cellStyle name="Millares 12 3 2 3 2 3 4" xfId="27796" xr:uid="{346DB699-D461-4F60-8C91-35AE9F567764}"/>
    <cellStyle name="Millares 12 3 2 3 2 3 5" xfId="49299" xr:uid="{90F6002A-037D-4A44-87EC-74B6A1B006C9}"/>
    <cellStyle name="Millares 12 3 2 3 2 4" xfId="7931" xr:uid="{4381BAF1-6C38-4D16-9982-52B6BE88DD31}"/>
    <cellStyle name="Millares 12 3 2 3 2 4 2" xfId="29434" xr:uid="{88263302-50D8-421D-8123-683ABE271352}"/>
    <cellStyle name="Millares 12 3 2 3 2 5" xfId="9588" xr:uid="{9EB3C762-E864-4093-9BB7-D0D7444E1151}"/>
    <cellStyle name="Millares 12 3 2 3 2 5 2" xfId="31091" xr:uid="{9490A4FC-5945-4F4E-9310-958282C526DD}"/>
    <cellStyle name="Millares 12 3 2 3 2 6" xfId="16223" xr:uid="{62A9F600-2742-49EC-85A3-F04B0EF90973}"/>
    <cellStyle name="Millares 12 3 2 3 2 6 2" xfId="37726" xr:uid="{29267B68-1896-4E71-8FAD-E20E01FCFABF}"/>
    <cellStyle name="Millares 12 3 2 3 2 7" xfId="22828" xr:uid="{94DCE8CB-18AC-4075-B9CF-469D84B8F3D8}"/>
    <cellStyle name="Millares 12 3 2 3 2 8" xfId="44331" xr:uid="{C0158398-E68A-409D-8B11-781E67B4AD8A}"/>
    <cellStyle name="Millares 12 3 2 3 3" xfId="2009" xr:uid="{35968078-6FE1-4DB1-94E5-7A258C1AD2E9}"/>
    <cellStyle name="Millares 12 3 2 3 3 2" xfId="10275" xr:uid="{26103E48-F2F0-495F-BE55-33FB9A91E6C5}"/>
    <cellStyle name="Millares 12 3 2 3 3 2 2" xfId="31778" xr:uid="{CECC8A7C-7CBF-4D9B-BC7D-50B48D9F8C33}"/>
    <cellStyle name="Millares 12 3 2 3 3 3" xfId="16910" xr:uid="{67AFFAEE-AEA8-4215-A394-4C2F65E892E1}"/>
    <cellStyle name="Millares 12 3 2 3 3 3 2" xfId="38413" xr:uid="{787DC9BA-A666-42EF-BBEA-77D81A8DA9E7}"/>
    <cellStyle name="Millares 12 3 2 3 3 4" xfId="23515" xr:uid="{61807242-1E2E-4692-A39C-D9605B5275B5}"/>
    <cellStyle name="Millares 12 3 2 3 3 5" xfId="45018" xr:uid="{F21B9158-8ABA-4667-8276-28A4064AA07D}"/>
    <cellStyle name="Millares 12 3 2 3 4" xfId="2808" xr:uid="{1D52D8A0-42BA-4720-AA7B-98C6C99AB720}"/>
    <cellStyle name="Millares 12 3 2 3 4 2" xfId="11074" xr:uid="{DE85EA9C-BB9E-4C4B-969A-B3C42E3A4584}"/>
    <cellStyle name="Millares 12 3 2 3 4 2 2" xfId="32577" xr:uid="{EE2E50D6-97CB-4B23-9B21-B3B652250A20}"/>
    <cellStyle name="Millares 12 3 2 3 4 3" xfId="17709" xr:uid="{553E3EBF-EB52-4D50-8909-1626DDBC31EA}"/>
    <cellStyle name="Millares 12 3 2 3 4 3 2" xfId="39212" xr:uid="{86CDF753-39C2-48E5-AEE1-5C0871355D72}"/>
    <cellStyle name="Millares 12 3 2 3 4 4" xfId="24314" xr:uid="{A534D471-6ED4-4908-B576-644A9056E186}"/>
    <cellStyle name="Millares 12 3 2 3 4 5" xfId="45817" xr:uid="{55810051-BE5C-4CFE-98BC-B3EECF6181A7}"/>
    <cellStyle name="Millares 12 3 2 3 5" xfId="3205" xr:uid="{E10F28B9-B9F6-46A3-950C-A111CC442313}"/>
    <cellStyle name="Millares 12 3 2 3 5 2" xfId="11471" xr:uid="{D2D3D716-51C4-4752-8698-0CC6C53F16A1}"/>
    <cellStyle name="Millares 12 3 2 3 5 2 2" xfId="32974" xr:uid="{E9B38E49-46FD-42AC-AA9F-390A2EA74EA0}"/>
    <cellStyle name="Millares 12 3 2 3 5 3" xfId="18106" xr:uid="{ED8090B1-96B7-4CD2-9156-B829A5817DE8}"/>
    <cellStyle name="Millares 12 3 2 3 5 3 2" xfId="39609" xr:uid="{F3455F39-75E3-47BF-BD99-7EBDAD214DB1}"/>
    <cellStyle name="Millares 12 3 2 3 5 4" xfId="24711" xr:uid="{33933ECA-5D3C-4156-8AA0-A2290726F1A1}"/>
    <cellStyle name="Millares 12 3 2 3 5 5" xfId="46214" xr:uid="{7ECED041-94E4-43B6-8F9A-CE2D28D378FA}"/>
    <cellStyle name="Millares 12 3 2 3 6" xfId="4952" xr:uid="{AB06BC30-C681-45A5-A22B-05236CAE70D7}"/>
    <cellStyle name="Millares 12 3 2 3 6 2" xfId="13218" xr:uid="{007639DF-792C-4D6F-BADC-83F0A735B726}"/>
    <cellStyle name="Millares 12 3 2 3 6 2 2" xfId="34721" xr:uid="{4498B852-ED8F-4902-AA12-3394C4122918}"/>
    <cellStyle name="Millares 12 3 2 3 6 3" xfId="19853" xr:uid="{694D55F8-DB4E-400A-BED7-BFA6BF83BE5F}"/>
    <cellStyle name="Millares 12 3 2 3 6 3 2" xfId="41356" xr:uid="{ACB4881B-F86B-40B1-BA40-989BEB6043B7}"/>
    <cellStyle name="Millares 12 3 2 3 6 4" xfId="26458" xr:uid="{A8F606D7-D6B6-4CD8-A3FB-83FCAD0108B8}"/>
    <cellStyle name="Millares 12 3 2 3 6 5" xfId="47961" xr:uid="{87D9D220-CD90-4F3D-A84C-26E8DCF5449A}"/>
    <cellStyle name="Millares 12 3 2 3 7" xfId="5344" xr:uid="{6CBA39FC-DBDF-498E-8766-55F5F2775DC0}"/>
    <cellStyle name="Millares 12 3 2 3 7 2" xfId="13610" xr:uid="{FE763CA3-1C97-4B63-9B44-8BD17F04E43A}"/>
    <cellStyle name="Millares 12 3 2 3 7 2 2" xfId="35113" xr:uid="{1500DFF8-72EE-45D1-B843-BEFEA08E8559}"/>
    <cellStyle name="Millares 12 3 2 3 7 3" xfId="20245" xr:uid="{2B4B288C-4EA3-464E-8E50-809CAFA973E8}"/>
    <cellStyle name="Millares 12 3 2 3 7 3 2" xfId="41748" xr:uid="{B32837DE-7FA1-4DF3-A04A-5504AD863B20}"/>
    <cellStyle name="Millares 12 3 2 3 7 4" xfId="26850" xr:uid="{CA850947-6331-4A92-9BDF-D8F355D515AE}"/>
    <cellStyle name="Millares 12 3 2 3 7 5" xfId="48353" xr:uid="{2C36833F-FC63-4D26-A80E-A281C756E77A}"/>
    <cellStyle name="Millares 12 3 2 3 8" xfId="6985" xr:uid="{A0F69AE0-2D13-4861-A862-2966E80B43E8}"/>
    <cellStyle name="Millares 12 3 2 3 8 2" xfId="28488" xr:uid="{A7231CA8-287F-4AB0-A942-59D1AED70BF6}"/>
    <cellStyle name="Millares 12 3 2 3 9" xfId="8641" xr:uid="{3CCAC0A4-7929-43EC-8413-C02CA39299CF}"/>
    <cellStyle name="Millares 12 3 2 3 9 2" xfId="30144" xr:uid="{2DAA127E-C861-43E2-AEC5-B9C4E16BB206}"/>
    <cellStyle name="Millares 12 3 2 4" xfId="658" xr:uid="{967D7F27-D2DC-4D81-A7D0-D26672786027}"/>
    <cellStyle name="Millares 12 3 2 4 10" xfId="43667" xr:uid="{AE723984-73C4-4259-B7BA-38CEB2FD770C}"/>
    <cellStyle name="Millares 12 3 2 4 2" xfId="1604" xr:uid="{8AD4ADC1-BDA5-4B92-8452-E96F214627D0}"/>
    <cellStyle name="Millares 12 3 2 4 2 2" xfId="4433" xr:uid="{C34596A3-2936-4ED5-A95E-03334F25A3F1}"/>
    <cellStyle name="Millares 12 3 2 4 2 2 2" xfId="12699" xr:uid="{CEB80E27-75EF-4734-8618-E20B85A80A61}"/>
    <cellStyle name="Millares 12 3 2 4 2 2 2 2" xfId="34202" xr:uid="{2777B324-DA4A-4944-ACF6-CFC647C747F8}"/>
    <cellStyle name="Millares 12 3 2 4 2 2 3" xfId="19334" xr:uid="{961BD8EC-C5DC-4FCF-947F-72132F8CB9C0}"/>
    <cellStyle name="Millares 12 3 2 4 2 2 3 2" xfId="40837" xr:uid="{668EAA85-6CEB-420E-A3CC-9C57DA40A531}"/>
    <cellStyle name="Millares 12 3 2 4 2 2 4" xfId="25939" xr:uid="{BACBBD09-1291-4A51-A257-466A7A68E430}"/>
    <cellStyle name="Millares 12 3 2 4 2 2 5" xfId="47442" xr:uid="{A8112B3E-28CC-400C-8C44-E19412489364}"/>
    <cellStyle name="Millares 12 3 2 4 2 3" xfId="6572" xr:uid="{6A78F6ED-12DB-4426-9F59-F4640DB2CEA1}"/>
    <cellStyle name="Millares 12 3 2 4 2 3 2" xfId="14838" xr:uid="{1A819A64-02B9-4EDE-B4C0-5339E699E19F}"/>
    <cellStyle name="Millares 12 3 2 4 2 3 2 2" xfId="36341" xr:uid="{5ED87EDA-BF12-4D07-9118-03C73277381D}"/>
    <cellStyle name="Millares 12 3 2 4 2 3 3" xfId="21473" xr:uid="{0C959DDD-1DEE-424A-8FB9-BAFC76C20161}"/>
    <cellStyle name="Millares 12 3 2 4 2 3 3 2" xfId="42976" xr:uid="{7118910C-AC83-4745-BA59-1611A1589E60}"/>
    <cellStyle name="Millares 12 3 2 4 2 3 4" xfId="28078" xr:uid="{99BDAB05-613A-4D55-A93D-40004A61D61A}"/>
    <cellStyle name="Millares 12 3 2 4 2 3 5" xfId="49581" xr:uid="{EE5D8287-2952-4FE8-9FB9-4DE5F1B82FAA}"/>
    <cellStyle name="Millares 12 3 2 4 2 4" xfId="8213" xr:uid="{9D45732C-7A74-4BCB-B56A-D91DDA81B076}"/>
    <cellStyle name="Millares 12 3 2 4 2 4 2" xfId="29716" xr:uid="{284EF17C-CFA6-41F4-A524-CDAA6C8A2481}"/>
    <cellStyle name="Millares 12 3 2 4 2 5" xfId="9870" xr:uid="{9584443D-1963-40EB-AA28-DD05BBB6E6AB}"/>
    <cellStyle name="Millares 12 3 2 4 2 5 2" xfId="31373" xr:uid="{F1A29C30-88A0-49DA-B559-A08C81A03717}"/>
    <cellStyle name="Millares 12 3 2 4 2 6" xfId="16505" xr:uid="{4EA6F0B7-D7D2-4F32-B74E-F1D038A0900C}"/>
    <cellStyle name="Millares 12 3 2 4 2 6 2" xfId="38008" xr:uid="{15CAA1DD-1E4B-4912-B0AB-D24EB0EDC173}"/>
    <cellStyle name="Millares 12 3 2 4 2 7" xfId="23110" xr:uid="{5E375994-C43F-4F67-AFF1-161825EDB34D}"/>
    <cellStyle name="Millares 12 3 2 4 2 8" xfId="44613" xr:uid="{6E3DFF94-57F2-498C-A7F6-50D6A95FE9CE}"/>
    <cellStyle name="Millares 12 3 2 4 3" xfId="2291" xr:uid="{6B0BC213-58C1-4541-B324-5A4DA5D323FD}"/>
    <cellStyle name="Millares 12 3 2 4 3 2" xfId="10557" xr:uid="{6184A669-C165-4212-8815-73C83C8AA9B7}"/>
    <cellStyle name="Millares 12 3 2 4 3 2 2" xfId="32060" xr:uid="{45DE61C0-5A34-4F82-95D3-F7178D04A134}"/>
    <cellStyle name="Millares 12 3 2 4 3 3" xfId="17192" xr:uid="{336A4FF6-1F94-4E3A-B818-3D8CC488FB3B}"/>
    <cellStyle name="Millares 12 3 2 4 3 3 2" xfId="38695" xr:uid="{26FBB452-CAD4-477A-A574-10527CD814AB}"/>
    <cellStyle name="Millares 12 3 2 4 3 4" xfId="23797" xr:uid="{36CD4333-11CC-4784-9773-110E99B40DF7}"/>
    <cellStyle name="Millares 12 3 2 4 3 5" xfId="45300" xr:uid="{15AC8E10-E158-4801-89EB-29FB1D14F243}"/>
    <cellStyle name="Millares 12 3 2 4 4" xfId="3487" xr:uid="{637F7839-AE71-48D9-84F2-3001B0EB6B4C}"/>
    <cellStyle name="Millares 12 3 2 4 4 2" xfId="11753" xr:uid="{C4088362-6430-4321-A448-481022455EA5}"/>
    <cellStyle name="Millares 12 3 2 4 4 2 2" xfId="33256" xr:uid="{EFE30191-0F50-4DBB-93D1-478CFC6A286D}"/>
    <cellStyle name="Millares 12 3 2 4 4 3" xfId="18388" xr:uid="{C56D2F51-D2A3-4FEB-ACC2-4EE7F5BF9A06}"/>
    <cellStyle name="Millares 12 3 2 4 4 3 2" xfId="39891" xr:uid="{853A765F-AE95-4880-BF27-1833DA21F947}"/>
    <cellStyle name="Millares 12 3 2 4 4 4" xfId="24993" xr:uid="{531E47FD-36D4-4213-8F68-2BA5BFEE33C0}"/>
    <cellStyle name="Millares 12 3 2 4 4 5" xfId="46496" xr:uid="{E2AE778C-073E-44FB-9D39-BF428720DBAF}"/>
    <cellStyle name="Millares 12 3 2 4 5" xfId="5626" xr:uid="{96C953FE-BBAE-440A-8E68-6F2F4237899F}"/>
    <cellStyle name="Millares 12 3 2 4 5 2" xfId="13892" xr:uid="{17E1AF9C-1CF2-49D8-A897-DA4A53D9215B}"/>
    <cellStyle name="Millares 12 3 2 4 5 2 2" xfId="35395" xr:uid="{53575061-7539-4957-B820-B5BE0345D96C}"/>
    <cellStyle name="Millares 12 3 2 4 5 3" xfId="20527" xr:uid="{FD264D0F-6CE0-4457-8965-CCD6965266D3}"/>
    <cellStyle name="Millares 12 3 2 4 5 3 2" xfId="42030" xr:uid="{73E4189A-C8B7-4414-890F-17FB8AB8D583}"/>
    <cellStyle name="Millares 12 3 2 4 5 4" xfId="27132" xr:uid="{5A5B50A2-F435-4A15-BF45-F0E6DC12F912}"/>
    <cellStyle name="Millares 12 3 2 4 5 5" xfId="48635" xr:uid="{9EDE0F20-8E08-4990-A355-D3E29BCB3BD7}"/>
    <cellStyle name="Millares 12 3 2 4 6" xfId="7267" xr:uid="{30D95ACC-AF91-4246-A8DD-E98CE243988B}"/>
    <cellStyle name="Millares 12 3 2 4 6 2" xfId="28770" xr:uid="{F92991D2-9E33-4DA9-BCD4-61E29BE4E612}"/>
    <cellStyle name="Millares 12 3 2 4 7" xfId="8924" xr:uid="{824B6CA9-DAAA-4677-B7E5-7E505663CF11}"/>
    <cellStyle name="Millares 12 3 2 4 7 2" xfId="30427" xr:uid="{A9D14920-6A1E-4E47-85FA-3982DB4F4AA8}"/>
    <cellStyle name="Millares 12 3 2 4 8" xfId="15559" xr:uid="{C197B866-43B2-4116-A4BF-7D6972B2A62D}"/>
    <cellStyle name="Millares 12 3 2 4 8 2" xfId="37062" xr:uid="{0206C724-FA70-46D8-8D54-BDF1B90F404C}"/>
    <cellStyle name="Millares 12 3 2 4 9" xfId="22164" xr:uid="{24C945DC-854B-4696-8508-0C9C66344887}"/>
    <cellStyle name="Millares 12 3 2 5" xfId="926" xr:uid="{9DC64125-FA73-4DF7-B2FE-25D635810A91}"/>
    <cellStyle name="Millares 12 3 2 5 2" xfId="3755" xr:uid="{F2DD0AF4-D0F3-4855-B38D-DF5F8EC12214}"/>
    <cellStyle name="Millares 12 3 2 5 2 2" xfId="12021" xr:uid="{11A5D722-2494-4E22-B122-EC0E6D02B1D5}"/>
    <cellStyle name="Millares 12 3 2 5 2 2 2" xfId="33524" xr:uid="{C05934A6-1A7A-4C34-93DE-DECFDC4D9FCB}"/>
    <cellStyle name="Millares 12 3 2 5 2 3" xfId="18656" xr:uid="{C319930B-7D35-42A3-8B49-F078D9C7EE41}"/>
    <cellStyle name="Millares 12 3 2 5 2 3 2" xfId="40159" xr:uid="{F4DFE4E7-8870-4DFA-84DD-76A3BEFBAF11}"/>
    <cellStyle name="Millares 12 3 2 5 2 4" xfId="25261" xr:uid="{32E8EAB0-FF29-495C-A61A-5CAAF1D83C72}"/>
    <cellStyle name="Millares 12 3 2 5 2 5" xfId="46764" xr:uid="{1612D2C8-6C0A-40AD-8397-F669743A5666}"/>
    <cellStyle name="Millares 12 3 2 5 3" xfId="5894" xr:uid="{9974EEC7-6C7A-4921-9051-C9008DE03637}"/>
    <cellStyle name="Millares 12 3 2 5 3 2" xfId="14160" xr:uid="{151ABB65-BC30-4C5B-B5E1-91C9E0D294A9}"/>
    <cellStyle name="Millares 12 3 2 5 3 2 2" xfId="35663" xr:uid="{91997F1E-1015-4AAB-BD38-3086588651AE}"/>
    <cellStyle name="Millares 12 3 2 5 3 3" xfId="20795" xr:uid="{FDF4586E-574C-405F-A4CD-EEA03B884306}"/>
    <cellStyle name="Millares 12 3 2 5 3 3 2" xfId="42298" xr:uid="{0B757828-68FC-4ABF-9D5A-54FE700FF6FE}"/>
    <cellStyle name="Millares 12 3 2 5 3 4" xfId="27400" xr:uid="{25E55370-CF9F-4F7C-AD64-902AEF3231BF}"/>
    <cellStyle name="Millares 12 3 2 5 3 5" xfId="48903" xr:uid="{DBDBB2CC-B186-43DF-B9A3-2C8B15D5E438}"/>
    <cellStyle name="Millares 12 3 2 5 4" xfId="7535" xr:uid="{61815FAE-9601-45BE-89A7-4AB67B17376F}"/>
    <cellStyle name="Millares 12 3 2 5 4 2" xfId="29038" xr:uid="{33B39E14-DF58-4B73-BFC1-2FD03066D79F}"/>
    <cellStyle name="Millares 12 3 2 5 5" xfId="9192" xr:uid="{A29DC52D-AA41-4BCA-8AAA-0190CE47B5A2}"/>
    <cellStyle name="Millares 12 3 2 5 5 2" xfId="30695" xr:uid="{167BAC1C-E4C6-4580-886C-D7826AA949AE}"/>
    <cellStyle name="Millares 12 3 2 5 6" xfId="15827" xr:uid="{B669925D-88B8-4CDB-8BA3-5252BB5D922D}"/>
    <cellStyle name="Millares 12 3 2 5 6 2" xfId="37330" xr:uid="{CF565EA8-8B48-4F23-92FD-C135BBDFB634}"/>
    <cellStyle name="Millares 12 3 2 5 7" xfId="22432" xr:uid="{F8B7A5C1-64FC-417F-906A-3DCDCA65FD4C}"/>
    <cellStyle name="Millares 12 3 2 5 8" xfId="43935" xr:uid="{8C23AEAE-F964-44E5-9A81-C9E677E3416E}"/>
    <cellStyle name="Millares 12 3 2 6" xfId="1187" xr:uid="{EF6384A0-6705-47EF-9AAC-05C52530D4CA}"/>
    <cellStyle name="Millares 12 3 2 6 2" xfId="4016" xr:uid="{2EEC90CB-5E82-4367-BEC6-3A58F39DA113}"/>
    <cellStyle name="Millares 12 3 2 6 2 2" xfId="12282" xr:uid="{6CAF9CC8-F5D1-4BA2-A246-2CBD081B162E}"/>
    <cellStyle name="Millares 12 3 2 6 2 2 2" xfId="33785" xr:uid="{7AEB0511-5B4E-4883-B64C-E2BA4C46436D}"/>
    <cellStyle name="Millares 12 3 2 6 2 3" xfId="18917" xr:uid="{D92583A8-E5E3-4573-A71C-F7B7F6BF824D}"/>
    <cellStyle name="Millares 12 3 2 6 2 3 2" xfId="40420" xr:uid="{5BECEC51-E858-4722-9318-76BC25096794}"/>
    <cellStyle name="Millares 12 3 2 6 2 4" xfId="25522" xr:uid="{7C195999-27AF-4FFE-A52C-20E0769CF981}"/>
    <cellStyle name="Millares 12 3 2 6 2 5" xfId="47025" xr:uid="{381EC5BF-BC90-4077-BF15-567BB103E2D1}"/>
    <cellStyle name="Millares 12 3 2 6 3" xfId="6155" xr:uid="{20ED7D1D-2BBB-4609-84B5-260E2BBDF676}"/>
    <cellStyle name="Millares 12 3 2 6 3 2" xfId="14421" xr:uid="{68CCE680-25FC-45EA-93DB-E926D4F55CD2}"/>
    <cellStyle name="Millares 12 3 2 6 3 2 2" xfId="35924" xr:uid="{77813098-27EE-4D75-946B-828126741F7C}"/>
    <cellStyle name="Millares 12 3 2 6 3 3" xfId="21056" xr:uid="{F754A096-6AEB-48A5-BC29-D3FADF9865B3}"/>
    <cellStyle name="Millares 12 3 2 6 3 3 2" xfId="42559" xr:uid="{28E4B3E8-123E-4757-A406-50FAA7957329}"/>
    <cellStyle name="Millares 12 3 2 6 3 4" xfId="27661" xr:uid="{4059502A-A6C6-4DD2-8283-A9D51F0142AE}"/>
    <cellStyle name="Millares 12 3 2 6 3 5" xfId="49164" xr:uid="{F2C282EF-6E77-4539-91ED-1C7B7CD342C7}"/>
    <cellStyle name="Millares 12 3 2 6 4" xfId="7796" xr:uid="{34B41063-2AAD-47E5-86A9-D77033E76873}"/>
    <cellStyle name="Millares 12 3 2 6 4 2" xfId="29299" xr:uid="{6DA97788-DF4E-4168-A4B8-773EFCD3FD29}"/>
    <cellStyle name="Millares 12 3 2 6 5" xfId="9453" xr:uid="{70722ADF-91EE-46B4-9F32-3FDBB3F11BE1}"/>
    <cellStyle name="Millares 12 3 2 6 5 2" xfId="30956" xr:uid="{99B0582E-D86D-4567-BF97-AF51CCB58757}"/>
    <cellStyle name="Millares 12 3 2 6 6" xfId="16088" xr:uid="{515B0AAD-84E4-43DF-9261-0A12E7C912E8}"/>
    <cellStyle name="Millares 12 3 2 6 6 2" xfId="37591" xr:uid="{4DC54035-ECEF-411A-A447-85A9D1D1DA22}"/>
    <cellStyle name="Millares 12 3 2 6 7" xfId="22693" xr:uid="{76F17257-3740-4C39-B62B-040E16D0DF99}"/>
    <cellStyle name="Millares 12 3 2 6 8" xfId="44196" xr:uid="{51C51DE2-1FD0-490D-B780-510D0EC90C32}"/>
    <cellStyle name="Millares 12 3 2 7" xfId="1875" xr:uid="{A8741D28-6259-4D1A-BE7F-6433F5C929D1}"/>
    <cellStyle name="Millares 12 3 2 7 2" xfId="10141" xr:uid="{43CCEBF7-DCA8-482F-BF6D-E7D32752EEB4}"/>
    <cellStyle name="Millares 12 3 2 7 2 2" xfId="31644" xr:uid="{14D3D900-31F1-45BB-A872-FD05977E5742}"/>
    <cellStyle name="Millares 12 3 2 7 3" xfId="16776" xr:uid="{1BF86CED-5B77-4697-AFA0-FC2E1F6CE302}"/>
    <cellStyle name="Millares 12 3 2 7 3 2" xfId="38279" xr:uid="{E89AD510-8D00-48D6-91D2-17E138039EA4}"/>
    <cellStyle name="Millares 12 3 2 7 4" xfId="23381" xr:uid="{45D33AFB-9927-4C63-8226-33573F12C567}"/>
    <cellStyle name="Millares 12 3 2 7 5" xfId="44884" xr:uid="{19078F8E-F6DF-4035-9708-42DE24B56B03}"/>
    <cellStyle name="Millares 12 3 2 8" xfId="2560" xr:uid="{8A1E6026-2EC8-4CB2-ABB4-BAEE293EAC1D}"/>
    <cellStyle name="Millares 12 3 2 8 2" xfId="10826" xr:uid="{A0D4B0F7-25AA-4A60-A330-AB570D3E188C}"/>
    <cellStyle name="Millares 12 3 2 8 2 2" xfId="32329" xr:uid="{0059B444-F72C-4AA4-B419-A3BC7CD8EBB4}"/>
    <cellStyle name="Millares 12 3 2 8 3" xfId="17461" xr:uid="{81DB0E9B-6F4E-4B95-8AE3-8ACC745DEE6E}"/>
    <cellStyle name="Millares 12 3 2 8 3 2" xfId="38964" xr:uid="{6281937C-7842-4E07-9997-842D7C1543F5}"/>
    <cellStyle name="Millares 12 3 2 8 4" xfId="24066" xr:uid="{D39EF425-31ED-4411-ACB2-1AED7C389601}"/>
    <cellStyle name="Millares 12 3 2 8 5" xfId="45569" xr:uid="{CAC37A6B-40C1-4833-9259-BB6489FDC76A}"/>
    <cellStyle name="Millares 12 3 2 9" xfId="3071" xr:uid="{CF1D7982-3CE6-4E1B-B068-6AC1137D2521}"/>
    <cellStyle name="Millares 12 3 2 9 2" xfId="11337" xr:uid="{D90C545E-CC50-4ACC-BDA2-5E21B84FB662}"/>
    <cellStyle name="Millares 12 3 2 9 2 2" xfId="32840" xr:uid="{8F16B503-986F-4DB8-8B64-B469DD5D4B7E}"/>
    <cellStyle name="Millares 12 3 2 9 3" xfId="17972" xr:uid="{1EADDDF5-E8EB-458F-9140-E9796D3CD388}"/>
    <cellStyle name="Millares 12 3 2 9 3 2" xfId="39475" xr:uid="{9978A0AD-6AEB-49F9-AAAD-6C3928976FD5}"/>
    <cellStyle name="Millares 12 3 2 9 4" xfId="24577" xr:uid="{D0A23C61-3DAE-4D91-8E0A-7DD659E86E09}"/>
    <cellStyle name="Millares 12 3 2 9 5" xfId="46080" xr:uid="{BEC7E375-CF2C-4661-AF5C-7069A1C28518}"/>
    <cellStyle name="Millares 12 3 3" xfId="464" xr:uid="{B2431496-3046-4756-B2A8-AD5C8B7A9583}"/>
    <cellStyle name="Millares 12 3 3 10" xfId="7075" xr:uid="{60C12601-DBF9-401A-92FD-19A6378033BF}"/>
    <cellStyle name="Millares 12 3 3 10 2" xfId="28578" xr:uid="{A11AC7C2-CC96-44D1-927F-2063F64935AB}"/>
    <cellStyle name="Millares 12 3 3 11" xfId="8731" xr:uid="{0EE8935C-0AE0-4F66-A601-512AB3D713D4}"/>
    <cellStyle name="Millares 12 3 3 11 2" xfId="30234" xr:uid="{899125FD-459A-4E53-9847-EEBB7317711A}"/>
    <cellStyle name="Millares 12 3 3 12" xfId="15367" xr:uid="{4D5A6B31-3F34-4FFA-8365-31D59CDCEADB}"/>
    <cellStyle name="Millares 12 3 3 12 2" xfId="36870" xr:uid="{33DA0F00-2D6D-4310-84A4-C30F4F2E7886}"/>
    <cellStyle name="Millares 12 3 3 13" xfId="21972" xr:uid="{5C4E1654-EDCB-4641-AA81-66EEF02E97FF}"/>
    <cellStyle name="Millares 12 3 3 14" xfId="43475" xr:uid="{8FD0127F-A2F9-4841-8B8F-13C63D118BC3}"/>
    <cellStyle name="Millares 12 3 3 2" xfId="746" xr:uid="{73872D83-FC7F-4F4B-8687-7065BEB0AFBD}"/>
    <cellStyle name="Millares 12 3 3 2 10" xfId="15647" xr:uid="{C43924B9-5F8A-4289-B5AE-D3FC25C7EDCE}"/>
    <cellStyle name="Millares 12 3 3 2 10 2" xfId="37150" xr:uid="{9ACCDF9B-AE97-47D7-816E-77EF77AFC260}"/>
    <cellStyle name="Millares 12 3 3 2 11" xfId="22252" xr:uid="{2D446BE7-AA11-4162-9FD8-BE1C25D86368}"/>
    <cellStyle name="Millares 12 3 3 2 12" xfId="43755" xr:uid="{DFF4491D-E8ED-49A2-9CD9-E32CA88878AF}"/>
    <cellStyle name="Millares 12 3 3 2 2" xfId="1692" xr:uid="{2872BBB3-4CEA-48FA-9980-8292E3F4169B}"/>
    <cellStyle name="Millares 12 3 3 2 2 2" xfId="4521" xr:uid="{E7FB8D74-23C4-4D8F-83EC-C1B2FE2B751B}"/>
    <cellStyle name="Millares 12 3 3 2 2 2 2" xfId="12787" xr:uid="{EE476F43-504D-4F02-9194-473D2B35EB16}"/>
    <cellStyle name="Millares 12 3 3 2 2 2 2 2" xfId="34290" xr:uid="{9E9D5094-CEDC-41D0-A640-9246A62F7752}"/>
    <cellStyle name="Millares 12 3 3 2 2 2 3" xfId="19422" xr:uid="{270B0127-178C-4245-8CA0-719A8289C57B}"/>
    <cellStyle name="Millares 12 3 3 2 2 2 3 2" xfId="40925" xr:uid="{6B97A7C5-69FD-4EEB-969F-CE4605928311}"/>
    <cellStyle name="Millares 12 3 3 2 2 2 4" xfId="26027" xr:uid="{9B98D324-7E20-427C-96B6-E316B0CD0E78}"/>
    <cellStyle name="Millares 12 3 3 2 2 2 5" xfId="47530" xr:uid="{1861E083-72CD-49C8-ACD5-D10AE5F857E8}"/>
    <cellStyle name="Millares 12 3 3 2 2 3" xfId="6660" xr:uid="{BCB7332F-7BC1-4DEE-AE5F-EC47C2451951}"/>
    <cellStyle name="Millares 12 3 3 2 2 3 2" xfId="14926" xr:uid="{AD5D55D6-942D-46CA-81F7-675E0956CE90}"/>
    <cellStyle name="Millares 12 3 3 2 2 3 2 2" xfId="36429" xr:uid="{81D5A16C-9E96-465E-B76F-81F9C47E3293}"/>
    <cellStyle name="Millares 12 3 3 2 2 3 3" xfId="21561" xr:uid="{783FAB6C-8E04-4937-9BB3-5851FDFAF728}"/>
    <cellStyle name="Millares 12 3 3 2 2 3 3 2" xfId="43064" xr:uid="{CF3D9950-9569-4947-B8F8-277E715B0C31}"/>
    <cellStyle name="Millares 12 3 3 2 2 3 4" xfId="28166" xr:uid="{D273B6B7-5395-4D47-A652-402B95D1A95C}"/>
    <cellStyle name="Millares 12 3 3 2 2 3 5" xfId="49669" xr:uid="{83093665-45CD-48BB-8054-F0177ACB6BEF}"/>
    <cellStyle name="Millares 12 3 3 2 2 4" xfId="8301" xr:uid="{0C833C1E-F625-4CA5-94D2-58FA767FB203}"/>
    <cellStyle name="Millares 12 3 3 2 2 4 2" xfId="29804" xr:uid="{C81DEFAC-7978-4B96-92C0-995C18DE3F1E}"/>
    <cellStyle name="Millares 12 3 3 2 2 5" xfId="9958" xr:uid="{9C54FB43-EAE2-4C57-A352-57D981D35F00}"/>
    <cellStyle name="Millares 12 3 3 2 2 5 2" xfId="31461" xr:uid="{80948CC9-C941-4352-90F0-63DEDAAF8CBD}"/>
    <cellStyle name="Millares 12 3 3 2 2 6" xfId="16593" xr:uid="{781DDF06-62B2-485F-B3B0-293FC472E91F}"/>
    <cellStyle name="Millares 12 3 3 2 2 6 2" xfId="38096" xr:uid="{674D31DC-E778-4FD3-95E4-D68261AA4BBC}"/>
    <cellStyle name="Millares 12 3 3 2 2 7" xfId="23198" xr:uid="{1C1F4593-1839-4A28-934F-5FC817CAAF76}"/>
    <cellStyle name="Millares 12 3 3 2 2 8" xfId="44701" xr:uid="{5B43A52B-1966-4992-8D86-D25F6F2D3F06}"/>
    <cellStyle name="Millares 12 3 3 2 3" xfId="2379" xr:uid="{C3120782-7389-4391-A375-A7390A855504}"/>
    <cellStyle name="Millares 12 3 3 2 3 2" xfId="10645" xr:uid="{C2A30110-BD3D-4065-A99B-1830801529A4}"/>
    <cellStyle name="Millares 12 3 3 2 3 2 2" xfId="32148" xr:uid="{F9C078CE-4E7C-4B85-BB63-3F19CF78D803}"/>
    <cellStyle name="Millares 12 3 3 2 3 3" xfId="17280" xr:uid="{834F7E8F-68D3-45F0-9A7E-3A296B2177D5}"/>
    <cellStyle name="Millares 12 3 3 2 3 3 2" xfId="38783" xr:uid="{9F3D7824-D8DA-48A2-A241-310B0A8FEAD5}"/>
    <cellStyle name="Millares 12 3 3 2 3 4" xfId="23885" xr:uid="{3034FB50-BB78-40F3-BC92-897CC4CBC741}"/>
    <cellStyle name="Millares 12 3 3 2 3 5" xfId="45388" xr:uid="{B50328B5-44AD-40C5-B8A1-74455232285B}"/>
    <cellStyle name="Millares 12 3 3 2 4" xfId="2896" xr:uid="{3C44B63F-0E03-4CDB-911D-691EFB99CB2B}"/>
    <cellStyle name="Millares 12 3 3 2 4 2" xfId="11162" xr:uid="{739C3608-0316-48C4-8FDA-3893EC788585}"/>
    <cellStyle name="Millares 12 3 3 2 4 2 2" xfId="32665" xr:uid="{22F2AF89-0EFF-45D6-9E7B-70F0AB59E382}"/>
    <cellStyle name="Millares 12 3 3 2 4 3" xfId="17797" xr:uid="{23EDEDA4-558C-4771-B64F-29E822B901D0}"/>
    <cellStyle name="Millares 12 3 3 2 4 3 2" xfId="39300" xr:uid="{4569738A-AFC3-4323-AF66-3EBDAAC20498}"/>
    <cellStyle name="Millares 12 3 3 2 4 4" xfId="24402" xr:uid="{E9D8C6FA-2D65-42A7-9702-3B4660B3B261}"/>
    <cellStyle name="Millares 12 3 3 2 4 5" xfId="45905" xr:uid="{8303FD28-E830-4625-A09E-F624983DF09A}"/>
    <cellStyle name="Millares 12 3 3 2 5" xfId="3575" xr:uid="{3655C1FB-1C4B-49FC-9F7F-89553C82DD91}"/>
    <cellStyle name="Millares 12 3 3 2 5 2" xfId="11841" xr:uid="{C58F237B-0501-44AD-AEA8-8865E081507C}"/>
    <cellStyle name="Millares 12 3 3 2 5 2 2" xfId="33344" xr:uid="{292A75AB-64A6-408D-B7D9-C29BE7449033}"/>
    <cellStyle name="Millares 12 3 3 2 5 3" xfId="18476" xr:uid="{C5F63F97-AC08-4704-BD65-3008F1B28C0B}"/>
    <cellStyle name="Millares 12 3 3 2 5 3 2" xfId="39979" xr:uid="{9CC09D2D-80DE-4F40-B98E-3A9D409BC970}"/>
    <cellStyle name="Millares 12 3 3 2 5 4" xfId="25081" xr:uid="{1D6DA7C2-56EB-497F-A824-DC8E1BB71202}"/>
    <cellStyle name="Millares 12 3 3 2 5 5" xfId="46584" xr:uid="{4FCC8C81-5765-4264-A806-70AF2F373087}"/>
    <cellStyle name="Millares 12 3 3 2 6" xfId="5040" xr:uid="{B9BCE6E5-53C4-406F-BC4E-2898EA708FC4}"/>
    <cellStyle name="Millares 12 3 3 2 6 2" xfId="13306" xr:uid="{DC333A7B-CD07-408B-AF92-D8E33AB9E664}"/>
    <cellStyle name="Millares 12 3 3 2 6 2 2" xfId="34809" xr:uid="{7CFB38AE-5F98-4999-AA99-37DD07FEA47A}"/>
    <cellStyle name="Millares 12 3 3 2 6 3" xfId="19941" xr:uid="{9AC095A7-115C-4444-9105-3868C94506A2}"/>
    <cellStyle name="Millares 12 3 3 2 6 3 2" xfId="41444" xr:uid="{E3B6863D-1099-4F71-B708-65B553D21E26}"/>
    <cellStyle name="Millares 12 3 3 2 6 4" xfId="26546" xr:uid="{5E3DF425-5F22-405F-B3C9-E510B1255802}"/>
    <cellStyle name="Millares 12 3 3 2 6 5" xfId="48049" xr:uid="{A0BC54AF-805C-4E31-8DB1-9287D0D4D40A}"/>
    <cellStyle name="Millares 12 3 3 2 7" xfId="5714" xr:uid="{7E2F162E-40E9-4A35-B23F-3C6469E08E29}"/>
    <cellStyle name="Millares 12 3 3 2 7 2" xfId="13980" xr:uid="{C6FE590C-CD6E-4482-8400-0717B718340F}"/>
    <cellStyle name="Millares 12 3 3 2 7 2 2" xfId="35483" xr:uid="{0F980182-F3DE-4005-AC77-17CF6AF0F5C8}"/>
    <cellStyle name="Millares 12 3 3 2 7 3" xfId="20615" xr:uid="{CADD077B-7B9C-4915-B55E-F7AF9590B9C9}"/>
    <cellStyle name="Millares 12 3 3 2 7 3 2" xfId="42118" xr:uid="{EFB7B4E6-80A5-4C35-86C6-667478A0E090}"/>
    <cellStyle name="Millares 12 3 3 2 7 4" xfId="27220" xr:uid="{25E8D51E-77D6-4A24-99EC-8E4B1133E68D}"/>
    <cellStyle name="Millares 12 3 3 2 7 5" xfId="48723" xr:uid="{956C9399-73AF-4166-B7D3-9CB9255C4CC0}"/>
    <cellStyle name="Millares 12 3 3 2 8" xfId="7355" xr:uid="{5F70CC4A-B36C-4EE5-95AE-F6D40CAAD560}"/>
    <cellStyle name="Millares 12 3 3 2 8 2" xfId="28858" xr:uid="{CC31B00C-F6A3-4DF0-895D-AEC08C383456}"/>
    <cellStyle name="Millares 12 3 3 2 9" xfId="9012" xr:uid="{40E103DB-8EDD-4366-8174-4AE000E3F533}"/>
    <cellStyle name="Millares 12 3 3 2 9 2" xfId="30515" xr:uid="{5C24CCF4-6B1A-4BCF-ADEF-5FE73198A175}"/>
    <cellStyle name="Millares 12 3 3 3" xfId="1016" xr:uid="{C6103C81-86A2-425E-873B-602F73A99919}"/>
    <cellStyle name="Millares 12 3 3 3 2" xfId="3845" xr:uid="{2477138A-5D9F-4FE0-8388-DFC4A6DF7BBB}"/>
    <cellStyle name="Millares 12 3 3 3 2 2" xfId="12111" xr:uid="{4D6E9C37-7FB0-4CB0-BCE0-306328F3686D}"/>
    <cellStyle name="Millares 12 3 3 3 2 2 2" xfId="33614" xr:uid="{353C5754-BE7D-4390-B1BA-084C6097A05F}"/>
    <cellStyle name="Millares 12 3 3 3 2 3" xfId="18746" xr:uid="{B3E282FA-E235-4749-9747-294C25437E00}"/>
    <cellStyle name="Millares 12 3 3 3 2 3 2" xfId="40249" xr:uid="{00C87302-623C-49B0-9D8D-4B1B0C11229E}"/>
    <cellStyle name="Millares 12 3 3 3 2 4" xfId="25351" xr:uid="{E1669E39-4619-49EF-A4C1-4A81F98872AF}"/>
    <cellStyle name="Millares 12 3 3 3 2 5" xfId="46854" xr:uid="{55630663-1A43-4D75-BFD3-35AED2A06F78}"/>
    <cellStyle name="Millares 12 3 3 3 3" xfId="5984" xr:uid="{E219D4A9-9882-434C-B72A-C4EECC8BBBB9}"/>
    <cellStyle name="Millares 12 3 3 3 3 2" xfId="14250" xr:uid="{DCD1B62D-9111-4DFC-B815-296F297C3365}"/>
    <cellStyle name="Millares 12 3 3 3 3 2 2" xfId="35753" xr:uid="{0AB1BC6C-2740-4897-9171-838BF605B531}"/>
    <cellStyle name="Millares 12 3 3 3 3 3" xfId="20885" xr:uid="{D8CD8A5C-347F-4C17-931D-7C4C21EAE60A}"/>
    <cellStyle name="Millares 12 3 3 3 3 3 2" xfId="42388" xr:uid="{D7E3BF9D-3681-455F-8902-AC37C9E40A5E}"/>
    <cellStyle name="Millares 12 3 3 3 3 4" xfId="27490" xr:uid="{CF8E85D6-B30F-4DE6-BFF0-88F39090EEAC}"/>
    <cellStyle name="Millares 12 3 3 3 3 5" xfId="48993" xr:uid="{497CB4F8-FE77-4D11-AFB5-03947D8B204E}"/>
    <cellStyle name="Millares 12 3 3 3 4" xfId="7625" xr:uid="{48062E2D-258D-4139-82DB-1A676D4B4421}"/>
    <cellStyle name="Millares 12 3 3 3 4 2" xfId="29128" xr:uid="{4C12F36F-0B4B-4191-95DA-DC71C8F72607}"/>
    <cellStyle name="Millares 12 3 3 3 5" xfId="9282" xr:uid="{BB2A00C0-74D8-4191-AD46-1F21693C1C7A}"/>
    <cellStyle name="Millares 12 3 3 3 5 2" xfId="30785" xr:uid="{BD1E7F76-290B-4F4E-BC48-C108F05C3420}"/>
    <cellStyle name="Millares 12 3 3 3 6" xfId="15917" xr:uid="{B4C2FFC7-35B4-4AA9-BDCE-CEF0973EAEA3}"/>
    <cellStyle name="Millares 12 3 3 3 6 2" xfId="37420" xr:uid="{AE62B981-13DB-4069-9673-69661F78CA12}"/>
    <cellStyle name="Millares 12 3 3 3 7" xfId="22522" xr:uid="{7E88EBE2-80EB-4B48-A1D8-C0CEE42022D2}"/>
    <cellStyle name="Millares 12 3 3 3 8" xfId="44025" xr:uid="{7E1E39BA-0CD7-4E03-AD05-0B6A0057FD14}"/>
    <cellStyle name="Millares 12 3 3 4" xfId="1412" xr:uid="{4AD3BCDD-EEA7-4999-86DE-C52230073E02}"/>
    <cellStyle name="Millares 12 3 3 4 2" xfId="4241" xr:uid="{C24A2871-F241-4697-8D30-E7EA2F7912E5}"/>
    <cellStyle name="Millares 12 3 3 4 2 2" xfId="12507" xr:uid="{A039EDBE-3B17-4900-BAD3-66334964CAEA}"/>
    <cellStyle name="Millares 12 3 3 4 2 2 2" xfId="34010" xr:uid="{0C9EE83E-AD47-49E9-B70D-04B84E13B0B6}"/>
    <cellStyle name="Millares 12 3 3 4 2 3" xfId="19142" xr:uid="{70D124F4-FF70-4492-A97F-67506AB05337}"/>
    <cellStyle name="Millares 12 3 3 4 2 3 2" xfId="40645" xr:uid="{6D67AAD4-53AA-41EE-8231-7A7EEA0E74F4}"/>
    <cellStyle name="Millares 12 3 3 4 2 4" xfId="25747" xr:uid="{1F50F193-7DD9-42EB-9FA0-9237F6A9B689}"/>
    <cellStyle name="Millares 12 3 3 4 2 5" xfId="47250" xr:uid="{539F9224-E205-469C-ABEA-048985EEE4FD}"/>
    <cellStyle name="Millares 12 3 3 4 3" xfId="6380" xr:uid="{F41C3857-F24F-42DA-840A-FE726986BE82}"/>
    <cellStyle name="Millares 12 3 3 4 3 2" xfId="14646" xr:uid="{E11174B9-19EA-4131-9590-9F8DA14B60F7}"/>
    <cellStyle name="Millares 12 3 3 4 3 2 2" xfId="36149" xr:uid="{8499A52D-6466-4EB4-9344-2876176CD2B9}"/>
    <cellStyle name="Millares 12 3 3 4 3 3" xfId="21281" xr:uid="{43ED5F2E-5A73-4D00-96BB-DD11E4796777}"/>
    <cellStyle name="Millares 12 3 3 4 3 3 2" xfId="42784" xr:uid="{A66A186E-44BC-4A59-88C7-E77A89E65E36}"/>
    <cellStyle name="Millares 12 3 3 4 3 4" xfId="27886" xr:uid="{627F3852-9465-42BD-BEC9-E7AF9FA9D2D5}"/>
    <cellStyle name="Millares 12 3 3 4 3 5" xfId="49389" xr:uid="{0CE48F9C-9BB5-4881-A171-5EFCA2314972}"/>
    <cellStyle name="Millares 12 3 3 4 4" xfId="8021" xr:uid="{E33BB39A-701A-47DF-8C6F-283F92076FD6}"/>
    <cellStyle name="Millares 12 3 3 4 4 2" xfId="29524" xr:uid="{15FBEF85-C1F1-4990-8FB6-AB0ACC297701}"/>
    <cellStyle name="Millares 12 3 3 4 5" xfId="9678" xr:uid="{0E862F6E-D534-4BD8-983A-797C98AA87F2}"/>
    <cellStyle name="Millares 12 3 3 4 5 2" xfId="31181" xr:uid="{F47DC490-16A4-4D1A-B032-C952647625C7}"/>
    <cellStyle name="Millares 12 3 3 4 6" xfId="16313" xr:uid="{FB2B2D41-2848-4565-908A-B91F1FCE2144}"/>
    <cellStyle name="Millares 12 3 3 4 6 2" xfId="37816" xr:uid="{608C3397-2CA6-47D5-AD1E-EB50C16D6805}"/>
    <cellStyle name="Millares 12 3 3 4 7" xfId="22918" xr:uid="{7CA05377-9C4D-4829-8030-42A5DD419B66}"/>
    <cellStyle name="Millares 12 3 3 4 8" xfId="44421" xr:uid="{9DE18AD0-6971-4B62-8C76-5D25B9D352D1}"/>
    <cellStyle name="Millares 12 3 3 5" xfId="2099" xr:uid="{B0703DB2-CDC0-4DEE-AF82-1ADB0434305D}"/>
    <cellStyle name="Millares 12 3 3 5 2" xfId="10365" xr:uid="{FA861BEA-9714-4B8C-935D-728C42E04C86}"/>
    <cellStyle name="Millares 12 3 3 5 2 2" xfId="31868" xr:uid="{C2C77E5D-1790-4DE6-9BBD-B7D190060254}"/>
    <cellStyle name="Millares 12 3 3 5 3" xfId="17000" xr:uid="{186C4A32-317B-4FDB-A91D-9073A49DFCDC}"/>
    <cellStyle name="Millares 12 3 3 5 3 2" xfId="38503" xr:uid="{3D004F75-0D7B-4BAA-A674-C137F941332C}"/>
    <cellStyle name="Millares 12 3 3 5 4" xfId="23605" xr:uid="{3109990C-80B4-4297-A349-9B792A433E84}"/>
    <cellStyle name="Millares 12 3 3 5 5" xfId="45108" xr:uid="{01190DD8-D9EE-45C1-8871-44036E981D38}"/>
    <cellStyle name="Millares 12 3 3 6" xfId="2647" xr:uid="{611DC028-6F19-426A-A135-F186834E4365}"/>
    <cellStyle name="Millares 12 3 3 6 2" xfId="10913" xr:uid="{EC6016F9-1006-443F-AAE2-8A0096CCFBC5}"/>
    <cellStyle name="Millares 12 3 3 6 2 2" xfId="32416" xr:uid="{FF8D299C-B3EB-4430-91C3-AAB13EACE060}"/>
    <cellStyle name="Millares 12 3 3 6 3" xfId="17548" xr:uid="{6A788DBC-4CFE-4A6F-A01C-77FD23AB08E8}"/>
    <cellStyle name="Millares 12 3 3 6 3 2" xfId="39051" xr:uid="{6F2A6D7D-CAA4-4F56-B6B8-655815C73918}"/>
    <cellStyle name="Millares 12 3 3 6 4" xfId="24153" xr:uid="{E6E1CB9D-E8EE-48AC-81C6-EC5B22321C08}"/>
    <cellStyle name="Millares 12 3 3 6 5" xfId="45656" xr:uid="{7BE4E21B-4B79-479B-BBFB-2DB82CD47CDB}"/>
    <cellStyle name="Millares 12 3 3 7" xfId="3295" xr:uid="{44D14AE6-4221-4A9B-8854-4B53C86F4B8B}"/>
    <cellStyle name="Millares 12 3 3 7 2" xfId="11561" xr:uid="{06D42DC6-B097-4D4E-BFA7-8D442918E61C}"/>
    <cellStyle name="Millares 12 3 3 7 2 2" xfId="33064" xr:uid="{C6CFFA45-2A44-477F-B259-6F30ADE1CFC7}"/>
    <cellStyle name="Millares 12 3 3 7 3" xfId="18196" xr:uid="{B239D53E-13DD-4C07-98EB-2985A5604F7F}"/>
    <cellStyle name="Millares 12 3 3 7 3 2" xfId="39699" xr:uid="{14C1C790-80FB-4671-8D86-6E1CCC058BC8}"/>
    <cellStyle name="Millares 12 3 3 7 4" xfId="24801" xr:uid="{E8F2152D-CBEC-4132-9FFD-70D0A1C31C9F}"/>
    <cellStyle name="Millares 12 3 3 7 5" xfId="46304" xr:uid="{E53237BD-585E-40EA-B0E4-2E15E217C380}"/>
    <cellStyle name="Millares 12 3 3 8" xfId="4791" xr:uid="{8F76B067-4B71-4FAB-BCAC-A713A97FAFE3}"/>
    <cellStyle name="Millares 12 3 3 8 2" xfId="13057" xr:uid="{E4C3340A-372B-4A6D-BA95-A7EFBDF3B21B}"/>
    <cellStyle name="Millares 12 3 3 8 2 2" xfId="34560" xr:uid="{7C0D2B44-EA85-4482-842A-2D845170DBA5}"/>
    <cellStyle name="Millares 12 3 3 8 3" xfId="19692" xr:uid="{F85F04F9-407E-4FAD-9558-04E39A59BEBB}"/>
    <cellStyle name="Millares 12 3 3 8 3 2" xfId="41195" xr:uid="{814D6EDE-F517-45EC-8437-FCC478D3C255}"/>
    <cellStyle name="Millares 12 3 3 8 4" xfId="26297" xr:uid="{6D5A50AF-FA2B-4CFD-9F29-0A8B3E2404D8}"/>
    <cellStyle name="Millares 12 3 3 8 5" xfId="47800" xr:uid="{5BEB6CCB-8FFD-49BC-852A-7B76C2103970}"/>
    <cellStyle name="Millares 12 3 3 9" xfId="5434" xr:uid="{5541F2F4-B612-4BAB-AA02-57AA81623BE7}"/>
    <cellStyle name="Millares 12 3 3 9 2" xfId="13700" xr:uid="{DE4A351C-CA6B-46B8-98D9-035F7E60AE3C}"/>
    <cellStyle name="Millares 12 3 3 9 2 2" xfId="35203" xr:uid="{DE79BDD2-AEBB-4D56-8AD5-65242D2022B9}"/>
    <cellStyle name="Millares 12 3 3 9 3" xfId="20335" xr:uid="{089ABB0C-A9B5-446A-A50A-C16B2D6319C5}"/>
    <cellStyle name="Millares 12 3 3 9 3 2" xfId="41838" xr:uid="{F35DCFF8-58AC-45A6-B7FC-06FE7BA0B48B}"/>
    <cellStyle name="Millares 12 3 3 9 4" xfId="26940" xr:uid="{64DABA99-9F26-45FA-A47D-4CA0E62E36E2}"/>
    <cellStyle name="Millares 12 3 3 9 5" xfId="48443" xr:uid="{7A1366F9-7478-44E6-A9F7-7A6FBCA2F528}"/>
    <cellStyle name="Millares 12 3 4" xfId="337" xr:uid="{332A0422-3400-4E70-A0E6-4C441639F6A1}"/>
    <cellStyle name="Millares 12 3 4 10" xfId="15240" xr:uid="{6B2C57BE-66A3-4CDF-A3E3-3ADA530DC0F8}"/>
    <cellStyle name="Millares 12 3 4 10 2" xfId="36743" xr:uid="{6916613D-731F-42FC-B672-CE2FEC66EA37}"/>
    <cellStyle name="Millares 12 3 4 11" xfId="21845" xr:uid="{DA4814BE-5114-411F-AEAE-31B2A4AAFE3F}"/>
    <cellStyle name="Millares 12 3 4 12" xfId="43348" xr:uid="{A83EA615-0FF9-45FE-8BDD-2ADEC2F261F4}"/>
    <cellStyle name="Millares 12 3 4 2" xfId="1285" xr:uid="{5A14604F-9CCB-4A1F-89E8-E3B6905B4242}"/>
    <cellStyle name="Millares 12 3 4 2 2" xfId="4114" xr:uid="{8498DBA4-0F9F-4B95-A108-B7F4EC407E61}"/>
    <cellStyle name="Millares 12 3 4 2 2 2" xfId="12380" xr:uid="{BC27EB14-DB92-4CC1-9B60-0EAFB5BBF1DC}"/>
    <cellStyle name="Millares 12 3 4 2 2 2 2" xfId="33883" xr:uid="{489AC657-609D-4D28-9757-BEEB8D97C938}"/>
    <cellStyle name="Millares 12 3 4 2 2 3" xfId="19015" xr:uid="{72768DBA-11D8-4747-937B-C5B4BC0F204C}"/>
    <cellStyle name="Millares 12 3 4 2 2 3 2" xfId="40518" xr:uid="{42F9BC8B-C7D9-4732-BFFA-EE29DDF65D8A}"/>
    <cellStyle name="Millares 12 3 4 2 2 4" xfId="25620" xr:uid="{695D1FCB-54D7-48EB-8678-74BB364569F0}"/>
    <cellStyle name="Millares 12 3 4 2 2 5" xfId="47123" xr:uid="{0DE1DE23-E0B4-46EB-970B-95003B760F3F}"/>
    <cellStyle name="Millares 12 3 4 2 3" xfId="6253" xr:uid="{AAA9886F-F6ED-4BCE-9D0F-9903CEBD1ADB}"/>
    <cellStyle name="Millares 12 3 4 2 3 2" xfId="14519" xr:uid="{5FA81234-CBEA-49EA-88C0-163FE3A57AF3}"/>
    <cellStyle name="Millares 12 3 4 2 3 2 2" xfId="36022" xr:uid="{4C512A2C-5E2A-4376-8644-2CF07DCB2A8C}"/>
    <cellStyle name="Millares 12 3 4 2 3 3" xfId="21154" xr:uid="{60BE76EF-2052-4251-89B4-5D7835EC1D45}"/>
    <cellStyle name="Millares 12 3 4 2 3 3 2" xfId="42657" xr:uid="{DEB85694-4894-444C-94E6-A0C5CE8CD538}"/>
    <cellStyle name="Millares 12 3 4 2 3 4" xfId="27759" xr:uid="{E9E74989-4FE1-4080-B1B8-79406B29EE50}"/>
    <cellStyle name="Millares 12 3 4 2 3 5" xfId="49262" xr:uid="{947D5792-524D-44F1-B825-0F612C100A22}"/>
    <cellStyle name="Millares 12 3 4 2 4" xfId="7894" xr:uid="{C1AF65DF-0CE8-4769-9821-2D45AD4731D8}"/>
    <cellStyle name="Millares 12 3 4 2 4 2" xfId="29397" xr:uid="{DCB3EE5B-69BA-4613-AD81-94891EC80358}"/>
    <cellStyle name="Millares 12 3 4 2 5" xfId="9551" xr:uid="{6F681363-D231-42DA-96E5-DD08783238F5}"/>
    <cellStyle name="Millares 12 3 4 2 5 2" xfId="31054" xr:uid="{892A5638-30E9-4F48-AA99-39E3AB0981CE}"/>
    <cellStyle name="Millares 12 3 4 2 6" xfId="16186" xr:uid="{622A02D5-8334-4C98-AC59-677632A63DD7}"/>
    <cellStyle name="Millares 12 3 4 2 6 2" xfId="37689" xr:uid="{7E070C12-6DDC-4C8A-8848-B83E553511AE}"/>
    <cellStyle name="Millares 12 3 4 2 7" xfId="22791" xr:uid="{9894D848-211E-4468-8EF0-B7DEE693ADA1}"/>
    <cellStyle name="Millares 12 3 4 2 8" xfId="44294" xr:uid="{9CB77D04-7C39-4563-A4F6-EB9F91836109}"/>
    <cellStyle name="Millares 12 3 4 3" xfId="1972" xr:uid="{ED19E28F-7E0A-49D6-A038-A3FA8D0468A2}"/>
    <cellStyle name="Millares 12 3 4 3 2" xfId="10238" xr:uid="{949C5D73-8F7A-4660-982F-2B92BC11DC3B}"/>
    <cellStyle name="Millares 12 3 4 3 2 2" xfId="31741" xr:uid="{B88C71E9-E551-4892-B00E-E3889103B565}"/>
    <cellStyle name="Millares 12 3 4 3 3" xfId="16873" xr:uid="{AD155664-C938-4602-A94E-D5E4BE22D46D}"/>
    <cellStyle name="Millares 12 3 4 3 3 2" xfId="38376" xr:uid="{E4324C43-0D80-4CE9-969A-DA10A15C7472}"/>
    <cellStyle name="Millares 12 3 4 3 4" xfId="23478" xr:uid="{C2DDF227-E4C3-4B0A-9F83-97357CF2E67C}"/>
    <cellStyle name="Millares 12 3 4 3 5" xfId="44981" xr:uid="{50C3A73F-CBE5-48C7-8CC1-BB702AD7EFCF}"/>
    <cellStyle name="Millares 12 3 4 4" xfId="2771" xr:uid="{14B393CD-18D8-4E37-A546-95CEFF2F7187}"/>
    <cellStyle name="Millares 12 3 4 4 2" xfId="11037" xr:uid="{C9A4F489-E75A-426D-B0AD-5FB5B718ABE0}"/>
    <cellStyle name="Millares 12 3 4 4 2 2" xfId="32540" xr:uid="{87F92B60-935B-40CA-B333-34B9DE6E8E05}"/>
    <cellStyle name="Millares 12 3 4 4 3" xfId="17672" xr:uid="{D38F55BF-4EB2-45DD-9A34-5B7A178EF19E}"/>
    <cellStyle name="Millares 12 3 4 4 3 2" xfId="39175" xr:uid="{6F2E0622-C726-47AA-8729-19765A559C21}"/>
    <cellStyle name="Millares 12 3 4 4 4" xfId="24277" xr:uid="{653DC0BD-3BEE-4016-86F5-C67088748799}"/>
    <cellStyle name="Millares 12 3 4 4 5" xfId="45780" xr:uid="{D84400F8-72E7-431D-A5AC-04353A591801}"/>
    <cellStyle name="Millares 12 3 4 5" xfId="3168" xr:uid="{C30B10D1-93D8-4B0D-B97F-12CA5252BF84}"/>
    <cellStyle name="Millares 12 3 4 5 2" xfId="11434" xr:uid="{7DD38C5A-C5AF-422C-89BB-2CA043C524F6}"/>
    <cellStyle name="Millares 12 3 4 5 2 2" xfId="32937" xr:uid="{5A79C9AF-815F-42EF-96AD-D1E40BE322CF}"/>
    <cellStyle name="Millares 12 3 4 5 3" xfId="18069" xr:uid="{4E7F41C1-55EF-4145-A1EA-E9DB9A17BA73}"/>
    <cellStyle name="Millares 12 3 4 5 3 2" xfId="39572" xr:uid="{E5666ABA-4A29-4DC5-A7AE-860023701BB9}"/>
    <cellStyle name="Millares 12 3 4 5 4" xfId="24674" xr:uid="{CA2DFB7D-7FC9-4646-9A05-90ED2188AA42}"/>
    <cellStyle name="Millares 12 3 4 5 5" xfId="46177" xr:uid="{6B6BA002-A0F2-4E92-991D-4D52327C6CDE}"/>
    <cellStyle name="Millares 12 3 4 6" xfId="4915" xr:uid="{3350B850-2D0E-456A-90CA-65F3DAE6861B}"/>
    <cellStyle name="Millares 12 3 4 6 2" xfId="13181" xr:uid="{8CAC1F51-9652-4648-8DD5-8EBFC8126EBA}"/>
    <cellStyle name="Millares 12 3 4 6 2 2" xfId="34684" xr:uid="{58286F8C-FF7E-4580-AAC5-3A0F9AF81B59}"/>
    <cellStyle name="Millares 12 3 4 6 3" xfId="19816" xr:uid="{8F718926-8BAE-4F63-82EC-5CA629875320}"/>
    <cellStyle name="Millares 12 3 4 6 3 2" xfId="41319" xr:uid="{5E1FC487-ACC3-4600-9C2E-B2554D772CB0}"/>
    <cellStyle name="Millares 12 3 4 6 4" xfId="26421" xr:uid="{B4BA5B60-03E0-445C-B72A-033AFC986C4A}"/>
    <cellStyle name="Millares 12 3 4 6 5" xfId="47924" xr:uid="{EC86EAB7-708C-4032-9216-934A5CD913A8}"/>
    <cellStyle name="Millares 12 3 4 7" xfId="5307" xr:uid="{12CC7243-11E8-4473-BA53-A68ADCC04840}"/>
    <cellStyle name="Millares 12 3 4 7 2" xfId="13573" xr:uid="{5834A736-76F8-4756-BAB2-606FD7FD5140}"/>
    <cellStyle name="Millares 12 3 4 7 2 2" xfId="35076" xr:uid="{E4D964DD-E68B-4DB9-BA25-F040D833DBE1}"/>
    <cellStyle name="Millares 12 3 4 7 3" xfId="20208" xr:uid="{737BA1C0-DB99-49BB-9628-20B94EA18B9C}"/>
    <cellStyle name="Millares 12 3 4 7 3 2" xfId="41711" xr:uid="{7AAEC460-24FE-4734-A3E1-D9473CBFB2FF}"/>
    <cellStyle name="Millares 12 3 4 7 4" xfId="26813" xr:uid="{ACA07705-2EE7-4ABB-A31D-9F7D4FD97A93}"/>
    <cellStyle name="Millares 12 3 4 7 5" xfId="48316" xr:uid="{510777BA-AE2E-4799-A8C7-7577F0019338}"/>
    <cellStyle name="Millares 12 3 4 8" xfId="6948" xr:uid="{742C111E-948C-461F-ABD0-070D06E90C00}"/>
    <cellStyle name="Millares 12 3 4 8 2" xfId="28451" xr:uid="{84197BB6-E4D9-4708-8445-DD7F19933F4E}"/>
    <cellStyle name="Millares 12 3 4 9" xfId="8604" xr:uid="{2DE1CDB4-5AE7-4827-B4C5-3FBD8B735A44}"/>
    <cellStyle name="Millares 12 3 4 9 2" xfId="30107" xr:uid="{A1104959-D305-4383-A4D4-83739E4B8F5C}"/>
    <cellStyle name="Millares 12 3 5" xfId="621" xr:uid="{C7BB9692-160C-4FFB-B92E-251DCBE1F917}"/>
    <cellStyle name="Millares 12 3 5 10" xfId="43630" xr:uid="{548876D2-37EF-4006-BCDD-A61B47632364}"/>
    <cellStyle name="Millares 12 3 5 2" xfId="1567" xr:uid="{96CDA0CE-E821-48BF-AD37-A4BC84EFD212}"/>
    <cellStyle name="Millares 12 3 5 2 2" xfId="4396" xr:uid="{275D47F8-7654-43D9-A619-69CA8A8001EE}"/>
    <cellStyle name="Millares 12 3 5 2 2 2" xfId="12662" xr:uid="{97983EC8-D251-41B0-9D87-2B56F476A4B9}"/>
    <cellStyle name="Millares 12 3 5 2 2 2 2" xfId="34165" xr:uid="{AA32B52A-0C2F-476E-BFFC-D74455F279EB}"/>
    <cellStyle name="Millares 12 3 5 2 2 3" xfId="19297" xr:uid="{12039C1C-DEC4-4755-8E08-4C009D0FCF0E}"/>
    <cellStyle name="Millares 12 3 5 2 2 3 2" xfId="40800" xr:uid="{C30D5BD6-D480-487D-B286-5F999FB78EF3}"/>
    <cellStyle name="Millares 12 3 5 2 2 4" xfId="25902" xr:uid="{AA8CD16C-6956-420B-B241-FE3F249BC822}"/>
    <cellStyle name="Millares 12 3 5 2 2 5" xfId="47405" xr:uid="{F6FDB5CD-3134-4EBE-9863-4BF5483476A9}"/>
    <cellStyle name="Millares 12 3 5 2 3" xfId="6535" xr:uid="{7367623E-9F9E-4C3C-A56A-980BB44B4EAD}"/>
    <cellStyle name="Millares 12 3 5 2 3 2" xfId="14801" xr:uid="{295E4F3F-BD91-4767-B1C1-AF85312F9D39}"/>
    <cellStyle name="Millares 12 3 5 2 3 2 2" xfId="36304" xr:uid="{7E919FBB-2057-4B0F-A955-7ED3F3F272E6}"/>
    <cellStyle name="Millares 12 3 5 2 3 3" xfId="21436" xr:uid="{15484A46-A8EC-4817-B4ED-65D79EAEF0F5}"/>
    <cellStyle name="Millares 12 3 5 2 3 3 2" xfId="42939" xr:uid="{39C5B657-21B1-4E55-BBF0-ADBA03A614BE}"/>
    <cellStyle name="Millares 12 3 5 2 3 4" xfId="28041" xr:uid="{A4A5BCC8-7972-450F-8063-E2F7202D4B60}"/>
    <cellStyle name="Millares 12 3 5 2 3 5" xfId="49544" xr:uid="{ABE3007A-7DC4-4147-A7ED-3F9617BF42D2}"/>
    <cellStyle name="Millares 12 3 5 2 4" xfId="8176" xr:uid="{2C6D137D-0845-42B6-813D-3F1421297BF0}"/>
    <cellStyle name="Millares 12 3 5 2 4 2" xfId="29679" xr:uid="{0CEA0650-2117-4061-A4A1-165A6D72712B}"/>
    <cellStyle name="Millares 12 3 5 2 5" xfId="9833" xr:uid="{577F9569-78A5-4F06-ADF2-2956A5FEBA90}"/>
    <cellStyle name="Millares 12 3 5 2 5 2" xfId="31336" xr:uid="{C090934A-BA35-4D90-8E0C-8DED2E1757A8}"/>
    <cellStyle name="Millares 12 3 5 2 6" xfId="16468" xr:uid="{533243B9-A50E-4AF1-AFAB-9D041012D627}"/>
    <cellStyle name="Millares 12 3 5 2 6 2" xfId="37971" xr:uid="{FFE55BAB-995A-4687-80DC-42C2661BA21F}"/>
    <cellStyle name="Millares 12 3 5 2 7" xfId="23073" xr:uid="{54C814CD-2FD4-49B2-8B62-B81482C2F6A8}"/>
    <cellStyle name="Millares 12 3 5 2 8" xfId="44576" xr:uid="{10EBB7DE-77B0-4B44-A2A7-DE6A7F04FBE9}"/>
    <cellStyle name="Millares 12 3 5 3" xfId="2254" xr:uid="{C2FA0785-49AC-4295-9925-D4CD19066F5F}"/>
    <cellStyle name="Millares 12 3 5 3 2" xfId="10520" xr:uid="{F2827E6C-8BD1-418D-9B19-B5452ED550E1}"/>
    <cellStyle name="Millares 12 3 5 3 2 2" xfId="32023" xr:uid="{7AC27E3A-4077-4BD1-8BE9-C14B3612D319}"/>
    <cellStyle name="Millares 12 3 5 3 3" xfId="17155" xr:uid="{B1FBDF97-EB86-43EA-AD09-44DA46C99094}"/>
    <cellStyle name="Millares 12 3 5 3 3 2" xfId="38658" xr:uid="{5B285454-54D3-45DE-82E0-3274B382BAA3}"/>
    <cellStyle name="Millares 12 3 5 3 4" xfId="23760" xr:uid="{7AC33A87-91C8-4F57-A638-F67415B2B790}"/>
    <cellStyle name="Millares 12 3 5 3 5" xfId="45263" xr:uid="{22AAFDB8-F7CB-4B22-AB5C-5520E610BF85}"/>
    <cellStyle name="Millares 12 3 5 4" xfId="3450" xr:uid="{B8939102-E92E-4DD6-B47E-6F8C620E0CCA}"/>
    <cellStyle name="Millares 12 3 5 4 2" xfId="11716" xr:uid="{436F0359-9762-4B80-9728-12BD06511185}"/>
    <cellStyle name="Millares 12 3 5 4 2 2" xfId="33219" xr:uid="{89188CA9-2D8F-4DBF-860D-6C2C48FA33D0}"/>
    <cellStyle name="Millares 12 3 5 4 3" xfId="18351" xr:uid="{FDAA9921-87AA-4B46-A0BC-732E613FB999}"/>
    <cellStyle name="Millares 12 3 5 4 3 2" xfId="39854" xr:uid="{CBD64B9F-47E0-4941-A58A-4EAF91ECA51A}"/>
    <cellStyle name="Millares 12 3 5 4 4" xfId="24956" xr:uid="{0776D520-4E18-4B6D-9A30-240423C9691F}"/>
    <cellStyle name="Millares 12 3 5 4 5" xfId="46459" xr:uid="{697FA886-AD67-4D28-8A45-D19F9DA27B7D}"/>
    <cellStyle name="Millares 12 3 5 5" xfId="5589" xr:uid="{85A4E5AC-71BE-4C4E-BE16-7D51E2AE2BB1}"/>
    <cellStyle name="Millares 12 3 5 5 2" xfId="13855" xr:uid="{30B752B4-8EBC-4E63-9ABD-F0451C5144FA}"/>
    <cellStyle name="Millares 12 3 5 5 2 2" xfId="35358" xr:uid="{6EDFB7CA-BAD4-487C-9B97-BA2270844E3A}"/>
    <cellStyle name="Millares 12 3 5 5 3" xfId="20490" xr:uid="{78472B94-2BD6-45E0-AB81-524BD5603644}"/>
    <cellStyle name="Millares 12 3 5 5 3 2" xfId="41993" xr:uid="{90FCE725-BD65-4F9C-BCDA-18D47168FB17}"/>
    <cellStyle name="Millares 12 3 5 5 4" xfId="27095" xr:uid="{93B49615-7BB9-4B25-B9A6-9CA183193D90}"/>
    <cellStyle name="Millares 12 3 5 5 5" xfId="48598" xr:uid="{5F83769E-AFE4-4BDD-B6A5-F66529270493}"/>
    <cellStyle name="Millares 12 3 5 6" xfId="7230" xr:uid="{759FD37D-3C59-476C-A8DD-17C51CF64DC8}"/>
    <cellStyle name="Millares 12 3 5 6 2" xfId="28733" xr:uid="{F1A9B36C-B9EF-4D07-BFAB-1CE974517E7C}"/>
    <cellStyle name="Millares 12 3 5 7" xfId="8887" xr:uid="{2647C066-6EE4-4B05-9988-75E6125AFC8D}"/>
    <cellStyle name="Millares 12 3 5 7 2" xfId="30390" xr:uid="{C9857021-BDC6-46E7-B54A-977E8DCCD2CF}"/>
    <cellStyle name="Millares 12 3 5 8" xfId="15522" xr:uid="{D1A59E36-37AE-4437-A274-5CB3F7CEDD2E}"/>
    <cellStyle name="Millares 12 3 5 8 2" xfId="37025" xr:uid="{5ADCA4A7-972E-49B2-AD7E-96A63C1164A3}"/>
    <cellStyle name="Millares 12 3 5 9" xfId="22127" xr:uid="{370B9A6C-9051-45B1-AE76-270473FD06C9}"/>
    <cellStyle name="Millares 12 3 6" xfId="889" xr:uid="{E6E82575-6BF5-4ACB-8117-324E1FF9F10F}"/>
    <cellStyle name="Millares 12 3 6 2" xfId="3718" xr:uid="{8DCE137D-F8E6-409C-9651-697D393F7B4C}"/>
    <cellStyle name="Millares 12 3 6 2 2" xfId="11984" xr:uid="{B99AED03-EAF4-4DB3-9EC5-777F073A5BAE}"/>
    <cellStyle name="Millares 12 3 6 2 2 2" xfId="33487" xr:uid="{3A2CEB90-BB36-411E-96A4-253763BF6190}"/>
    <cellStyle name="Millares 12 3 6 2 3" xfId="18619" xr:uid="{936B85ED-7520-419D-8AB5-A83DA8ED3C60}"/>
    <cellStyle name="Millares 12 3 6 2 3 2" xfId="40122" xr:uid="{93CDE01B-95D0-4CB5-8C3B-FA3F45441CA4}"/>
    <cellStyle name="Millares 12 3 6 2 4" xfId="25224" xr:uid="{7A10F533-E9F2-4FE5-B920-C56D70A130DB}"/>
    <cellStyle name="Millares 12 3 6 2 5" xfId="46727" xr:uid="{0AFA380A-D7BB-4F0A-9133-2E18E8F34FEC}"/>
    <cellStyle name="Millares 12 3 6 3" xfId="5857" xr:uid="{0839FDAB-DBC6-4E41-B9FA-DA6EF634761E}"/>
    <cellStyle name="Millares 12 3 6 3 2" xfId="14123" xr:uid="{2B0B54AC-3F54-444B-B3E4-6B40857165CC}"/>
    <cellStyle name="Millares 12 3 6 3 2 2" xfId="35626" xr:uid="{44A08605-61C8-4665-BE3C-6194D615ED06}"/>
    <cellStyle name="Millares 12 3 6 3 3" xfId="20758" xr:uid="{012A9A88-E523-4660-A86F-C5E4E58BFD7B}"/>
    <cellStyle name="Millares 12 3 6 3 3 2" xfId="42261" xr:uid="{ABF6647C-0D7A-4029-BD9B-F48B3BDA88E8}"/>
    <cellStyle name="Millares 12 3 6 3 4" xfId="27363" xr:uid="{0E7C8CB5-41EC-49C0-8C13-D8542C0BB869}"/>
    <cellStyle name="Millares 12 3 6 3 5" xfId="48866" xr:uid="{F3378887-23AC-4117-9160-6DAEB21BF89E}"/>
    <cellStyle name="Millares 12 3 6 4" xfId="7498" xr:uid="{D4F0C53A-2C84-4BE3-9E56-64111E389275}"/>
    <cellStyle name="Millares 12 3 6 4 2" xfId="29001" xr:uid="{E5EBDCE3-B93C-4032-80AF-BA46A9B2964F}"/>
    <cellStyle name="Millares 12 3 6 5" xfId="9155" xr:uid="{EDB2BF9C-354A-412C-AA6A-1160C5356E1E}"/>
    <cellStyle name="Millares 12 3 6 5 2" xfId="30658" xr:uid="{E4225255-599D-4604-A122-BAC23CDF33EB}"/>
    <cellStyle name="Millares 12 3 6 6" xfId="15790" xr:uid="{612F1D4B-F8BC-4E9C-BF1B-13FEF03AAC6E}"/>
    <cellStyle name="Millares 12 3 6 6 2" xfId="37293" xr:uid="{A328AE8D-1325-4878-AE62-6DE16DA2A136}"/>
    <cellStyle name="Millares 12 3 6 7" xfId="22395" xr:uid="{31D6FD41-D142-4956-8269-002CDACE63C7}"/>
    <cellStyle name="Millares 12 3 6 8" xfId="43898" xr:uid="{969EC82C-8FB0-453A-86C6-DE6A3DA83EC9}"/>
    <cellStyle name="Millares 12 3 7" xfId="1150" xr:uid="{2666B008-9492-4756-BA6C-607977BB5930}"/>
    <cellStyle name="Millares 12 3 7 2" xfId="3979" xr:uid="{28B67FE3-57F7-424D-A27C-0E5458E9013D}"/>
    <cellStyle name="Millares 12 3 7 2 2" xfId="12245" xr:uid="{CB3D580D-861E-4A6A-B2B4-6D7BC24ED734}"/>
    <cellStyle name="Millares 12 3 7 2 2 2" xfId="33748" xr:uid="{CBC09DDB-46D3-45B2-9020-0460B93384D3}"/>
    <cellStyle name="Millares 12 3 7 2 3" xfId="18880" xr:uid="{AA9274F3-7C04-4BE3-81CB-C1365EB599F7}"/>
    <cellStyle name="Millares 12 3 7 2 3 2" xfId="40383" xr:uid="{FF1642E0-3903-4425-ACB3-5D696FF46235}"/>
    <cellStyle name="Millares 12 3 7 2 4" xfId="25485" xr:uid="{1C73D050-E977-40BE-9D94-65AA5BD59625}"/>
    <cellStyle name="Millares 12 3 7 2 5" xfId="46988" xr:uid="{BC3B478D-809C-4887-BADB-0349326D48F8}"/>
    <cellStyle name="Millares 12 3 7 3" xfId="6118" xr:uid="{6B675125-3811-477B-82C2-0D2829300529}"/>
    <cellStyle name="Millares 12 3 7 3 2" xfId="14384" xr:uid="{13221F1B-FC2C-4730-A8E5-E1EF5369E45F}"/>
    <cellStyle name="Millares 12 3 7 3 2 2" xfId="35887" xr:uid="{FB5476CF-E0FE-4B21-9791-265EDA7B82A3}"/>
    <cellStyle name="Millares 12 3 7 3 3" xfId="21019" xr:uid="{3C28DF90-4CC8-4317-AB7E-F0B33D80D45F}"/>
    <cellStyle name="Millares 12 3 7 3 3 2" xfId="42522" xr:uid="{C0347600-6A54-4F56-8445-AEE4F897EB64}"/>
    <cellStyle name="Millares 12 3 7 3 4" xfId="27624" xr:uid="{EE92F7C8-AF9D-4658-B325-EE5517AD232C}"/>
    <cellStyle name="Millares 12 3 7 3 5" xfId="49127" xr:uid="{43CB5309-760B-4B22-BF77-F8DF5CC7448C}"/>
    <cellStyle name="Millares 12 3 7 4" xfId="7759" xr:uid="{38C7DF83-6682-481E-A022-969DF6131779}"/>
    <cellStyle name="Millares 12 3 7 4 2" xfId="29262" xr:uid="{4CD5214F-1F71-4129-9F3B-9DEFF29B651F}"/>
    <cellStyle name="Millares 12 3 7 5" xfId="9416" xr:uid="{7F359115-5F11-40CC-B84B-2B4346224000}"/>
    <cellStyle name="Millares 12 3 7 5 2" xfId="30919" xr:uid="{D9FA6A9B-85D8-4549-9339-B6ACD2047795}"/>
    <cellStyle name="Millares 12 3 7 6" xfId="16051" xr:uid="{11614E7F-57C5-4BC8-BAF4-BDC57503F79F}"/>
    <cellStyle name="Millares 12 3 7 6 2" xfId="37554" xr:uid="{9D527DC5-83D7-4142-B451-49D86CBD1131}"/>
    <cellStyle name="Millares 12 3 7 7" xfId="22656" xr:uid="{0CC66357-0AC3-4F07-8D5A-EAD786D96CB3}"/>
    <cellStyle name="Millares 12 3 7 8" xfId="44159" xr:uid="{C463A49F-7CC2-482D-B1F8-05F0772C835A}"/>
    <cellStyle name="Millares 12 3 8" xfId="1838" xr:uid="{1113DBBD-8BE7-4FC8-8F0F-78B8915201BE}"/>
    <cellStyle name="Millares 12 3 8 2" xfId="10104" xr:uid="{ADE2C627-EE56-49C7-A047-F613135E890F}"/>
    <cellStyle name="Millares 12 3 8 2 2" xfId="31607" xr:uid="{C2CBE940-0BAA-4A93-8DDB-9260E61DD3F9}"/>
    <cellStyle name="Millares 12 3 8 3" xfId="16739" xr:uid="{F7EE12CC-8323-4785-825E-9B3CA3A0AB29}"/>
    <cellStyle name="Millares 12 3 8 3 2" xfId="38242" xr:uid="{922C4DDC-1C52-4621-A529-BC7156E20775}"/>
    <cellStyle name="Millares 12 3 8 4" xfId="23344" xr:uid="{E222B888-60A7-4DC0-A349-6B7B55707ED8}"/>
    <cellStyle name="Millares 12 3 8 5" xfId="44847" xr:uid="{A5025C06-1005-4233-951B-139BF415124F}"/>
    <cellStyle name="Millares 12 3 9" xfId="2523" xr:uid="{78F55703-0974-4396-818C-2F78D7D0A31F}"/>
    <cellStyle name="Millares 12 3 9 2" xfId="10789" xr:uid="{7666319E-A5A2-47E8-95E4-41C34AC02028}"/>
    <cellStyle name="Millares 12 3 9 2 2" xfId="32292" xr:uid="{EE3C3282-6CAE-475F-AEF2-0567890897A4}"/>
    <cellStyle name="Millares 12 3 9 3" xfId="17424" xr:uid="{A2E077A2-4837-4B51-B4E8-50A1427E95E5}"/>
    <cellStyle name="Millares 12 3 9 3 2" xfId="38927" xr:uid="{C6092945-C15B-470F-B50E-16840DE174D9}"/>
    <cellStyle name="Millares 12 3 9 4" xfId="24029" xr:uid="{DC9C7474-9607-4533-8282-7A51ACDC519A}"/>
    <cellStyle name="Millares 12 3 9 5" xfId="45532" xr:uid="{7BF4CC85-EB22-4ADB-B430-0ACCC0789025}"/>
    <cellStyle name="Millares 12 4" xfId="183" xr:uid="{879D33C6-FCFC-47E0-9D35-77F6775B5EF2}"/>
    <cellStyle name="Millares 12 5" xfId="151" xr:uid="{520564AC-A47C-4B1A-A6C3-58B77C0C6089}"/>
    <cellStyle name="Millares 12 5 10" xfId="4688" xr:uid="{67AFE5AF-616D-41E2-8E79-428454FC6235}"/>
    <cellStyle name="Millares 12 5 10 2" xfId="12954" xr:uid="{7A9B4854-3E05-4D76-ADCE-71A5620664AE}"/>
    <cellStyle name="Millares 12 5 10 2 2" xfId="34457" xr:uid="{0DD425C2-ED72-4E62-A28D-61BAFAA5CBB2}"/>
    <cellStyle name="Millares 12 5 10 3" xfId="19589" xr:uid="{CD3E8AD1-FE96-4315-A372-90FFDFA35D6C}"/>
    <cellStyle name="Millares 12 5 10 3 2" xfId="41092" xr:uid="{66150FAD-DF5D-4116-B4ED-E94F78C1AEF3}"/>
    <cellStyle name="Millares 12 5 10 4" xfId="26194" xr:uid="{AE1BAC25-BCC7-4F2D-BBC3-F2396BF726A6}"/>
    <cellStyle name="Millares 12 5 10 5" xfId="47697" xr:uid="{0DA0FBC1-738E-4E40-AC56-C5924A61E10C}"/>
    <cellStyle name="Millares 12 5 11" xfId="5191" xr:uid="{1799D676-5E68-4211-BF8E-002145BF66E6}"/>
    <cellStyle name="Millares 12 5 11 2" xfId="13457" xr:uid="{F528EFD5-AEC2-4588-93F2-BD56C9347AA2}"/>
    <cellStyle name="Millares 12 5 11 2 2" xfId="34960" xr:uid="{0D8CCB1D-0745-420C-AF33-8EA94F0B4B9D}"/>
    <cellStyle name="Millares 12 5 11 3" xfId="20092" xr:uid="{00E270BA-7723-44D0-AA4B-DB0DE005C722}"/>
    <cellStyle name="Millares 12 5 11 3 2" xfId="41595" xr:uid="{63C76CE2-13FB-47FA-BF55-EE94E559DBEC}"/>
    <cellStyle name="Millares 12 5 11 4" xfId="26697" xr:uid="{B385E0D0-7E15-4C4C-82BC-0FD80DFA0864}"/>
    <cellStyle name="Millares 12 5 11 5" xfId="48200" xr:uid="{8BE49640-7533-4D6B-84C3-06224C4BD3C2}"/>
    <cellStyle name="Millares 12 5 12" xfId="6832" xr:uid="{D0B41E13-EAF6-44FE-95AF-7972F41F9E84}"/>
    <cellStyle name="Millares 12 5 12 2" xfId="28335" xr:uid="{B3DF701C-2747-468E-97BD-456579BD7A63}"/>
    <cellStyle name="Millares 12 5 13" xfId="8486" xr:uid="{A780C4B1-4018-4DC5-8527-B10EC169AA81}"/>
    <cellStyle name="Millares 12 5 13 2" xfId="29989" xr:uid="{48C00B2F-C829-444B-8074-1BD26BDBDD7B}"/>
    <cellStyle name="Millares 12 5 14" xfId="15125" xr:uid="{575A1AA4-6274-4544-AF91-F8942DADA56C}"/>
    <cellStyle name="Millares 12 5 14 2" xfId="36628" xr:uid="{8EEE7C41-D955-4A5C-BBCE-20E170DB3683}"/>
    <cellStyle name="Millares 12 5 15" xfId="21730" xr:uid="{9FD71E14-5EE7-4F89-B89A-53980F3CA316}"/>
    <cellStyle name="Millares 12 5 16" xfId="43233" xr:uid="{4A43E2AF-8F68-406D-9688-B670C13B2716}"/>
    <cellStyle name="Millares 12 5 2" xfId="483" xr:uid="{1DC8C950-F935-4352-B083-1FFDCB31E802}"/>
    <cellStyle name="Millares 12 5 2 10" xfId="7094" xr:uid="{B0C4ABEA-45D8-4598-8351-1AF2B1B03BB2}"/>
    <cellStyle name="Millares 12 5 2 10 2" xfId="28597" xr:uid="{5961E9D8-C97E-41AE-A5F7-AAC52871ACF4}"/>
    <cellStyle name="Millares 12 5 2 11" xfId="8750" xr:uid="{3B2EEA4B-C51A-45F6-891E-11FFF043A22F}"/>
    <cellStyle name="Millares 12 5 2 11 2" xfId="30253" xr:uid="{88A0968A-E06E-4672-B583-9462ACEF9C53}"/>
    <cellStyle name="Millares 12 5 2 12" xfId="15386" xr:uid="{76FB330C-5E92-449D-90F6-65556E8D7F6E}"/>
    <cellStyle name="Millares 12 5 2 12 2" xfId="36889" xr:uid="{9712091B-3A52-4203-8808-F815F508BD9C}"/>
    <cellStyle name="Millares 12 5 2 13" xfId="21991" xr:uid="{D11AA931-E002-49BA-B864-CCE0F29D9246}"/>
    <cellStyle name="Millares 12 5 2 14" xfId="43494" xr:uid="{0E5570B6-CFD6-424C-B605-0998E1628619}"/>
    <cellStyle name="Millares 12 5 2 2" xfId="765" xr:uid="{BD8C74DE-A587-4D4A-BB78-119019FC40E1}"/>
    <cellStyle name="Millares 12 5 2 2 10" xfId="15666" xr:uid="{7E9C3203-4C66-4D14-81DC-4A6A36BAD8DC}"/>
    <cellStyle name="Millares 12 5 2 2 10 2" xfId="37169" xr:uid="{A6C3D9B8-ABF1-4E22-A4DE-65F92B11E75A}"/>
    <cellStyle name="Millares 12 5 2 2 11" xfId="22271" xr:uid="{A1D7668A-603D-43D1-AA6C-B76F9A2715D4}"/>
    <cellStyle name="Millares 12 5 2 2 12" xfId="43774" xr:uid="{21AA8D39-50AB-4411-A663-0418C0F96D65}"/>
    <cellStyle name="Millares 12 5 2 2 2" xfId="1711" xr:uid="{6EE8FBA6-299F-4E20-9A32-40D1001A37DC}"/>
    <cellStyle name="Millares 12 5 2 2 2 2" xfId="4540" xr:uid="{22A7B535-2092-47EF-A459-974182F4E008}"/>
    <cellStyle name="Millares 12 5 2 2 2 2 2" xfId="12806" xr:uid="{EC2C0A4D-7518-493A-B258-A69711A033C2}"/>
    <cellStyle name="Millares 12 5 2 2 2 2 2 2" xfId="34309" xr:uid="{C11D2444-1F8D-442B-A0B8-2942002ECCC5}"/>
    <cellStyle name="Millares 12 5 2 2 2 2 3" xfId="19441" xr:uid="{DE3A94A1-3471-4954-8BA3-735CC5840CE1}"/>
    <cellStyle name="Millares 12 5 2 2 2 2 3 2" xfId="40944" xr:uid="{7C883927-7A2C-4AC9-8C9B-AA8450474344}"/>
    <cellStyle name="Millares 12 5 2 2 2 2 4" xfId="26046" xr:uid="{ED2798EE-4A47-4A3F-8458-621F09826E38}"/>
    <cellStyle name="Millares 12 5 2 2 2 2 5" xfId="47549" xr:uid="{C84E3640-08A7-4265-AE80-9A6374095FA7}"/>
    <cellStyle name="Millares 12 5 2 2 2 3" xfId="6679" xr:uid="{0B5F940A-05B1-476B-9A12-6039655A78AD}"/>
    <cellStyle name="Millares 12 5 2 2 2 3 2" xfId="14945" xr:uid="{C105588C-D70F-4DC1-B449-B8D2D1782DE3}"/>
    <cellStyle name="Millares 12 5 2 2 2 3 2 2" xfId="36448" xr:uid="{BD674681-F3C9-4795-9CF3-C3CC9CAF2BFE}"/>
    <cellStyle name="Millares 12 5 2 2 2 3 3" xfId="21580" xr:uid="{C2EBC157-3F83-415E-9E6A-F484571FECB6}"/>
    <cellStyle name="Millares 12 5 2 2 2 3 3 2" xfId="43083" xr:uid="{6F3B8D0F-D222-42DD-9B6A-6E03A41E6C11}"/>
    <cellStyle name="Millares 12 5 2 2 2 3 4" xfId="28185" xr:uid="{B643A21E-90E5-419F-B695-68413BC62CF6}"/>
    <cellStyle name="Millares 12 5 2 2 2 3 5" xfId="49688" xr:uid="{D4BBA6E1-4B91-4504-8AC6-3A0D6585EC21}"/>
    <cellStyle name="Millares 12 5 2 2 2 4" xfId="8320" xr:uid="{F43B58D2-CDEE-4E00-A263-EC3EE4C05DCF}"/>
    <cellStyle name="Millares 12 5 2 2 2 4 2" xfId="29823" xr:uid="{C43DAD7E-6A21-4F67-BC8A-894F42922EBE}"/>
    <cellStyle name="Millares 12 5 2 2 2 5" xfId="9977" xr:uid="{64ACD7FA-A747-4697-8D04-AC9C44604EF9}"/>
    <cellStyle name="Millares 12 5 2 2 2 5 2" xfId="31480" xr:uid="{7CFB7B15-54D3-4FD0-96E6-576FD4B09301}"/>
    <cellStyle name="Millares 12 5 2 2 2 6" xfId="16612" xr:uid="{99D941BD-928D-456B-ADA3-677F605D7960}"/>
    <cellStyle name="Millares 12 5 2 2 2 6 2" xfId="38115" xr:uid="{AC8BAF87-C011-434D-89EF-41126131D589}"/>
    <cellStyle name="Millares 12 5 2 2 2 7" xfId="23217" xr:uid="{AB934DB6-A834-4829-9876-F2D6A599F17D}"/>
    <cellStyle name="Millares 12 5 2 2 2 8" xfId="44720" xr:uid="{73C16141-89C1-42C1-8731-8D00F6D19D75}"/>
    <cellStyle name="Millares 12 5 2 2 3" xfId="2398" xr:uid="{77BC16DB-B8A6-43BD-A984-32E82F9E4003}"/>
    <cellStyle name="Millares 12 5 2 2 3 2" xfId="10664" xr:uid="{286CB894-5F80-4DDA-B5AD-5B40F0D928C7}"/>
    <cellStyle name="Millares 12 5 2 2 3 2 2" xfId="32167" xr:uid="{753A7F92-ABD4-4978-80F0-648A92D7EBEA}"/>
    <cellStyle name="Millares 12 5 2 2 3 3" xfId="17299" xr:uid="{4198C40D-0CAF-46E0-B037-DF425A857A53}"/>
    <cellStyle name="Millares 12 5 2 2 3 3 2" xfId="38802" xr:uid="{C53D6156-B89F-484A-8374-6AEE5B70A8E3}"/>
    <cellStyle name="Millares 12 5 2 2 3 4" xfId="23904" xr:uid="{06DB9164-5F06-4881-A6C8-C62637327D58}"/>
    <cellStyle name="Millares 12 5 2 2 3 5" xfId="45407" xr:uid="{63EC8C63-2238-4A2A-A1FD-5790A6C2A27A}"/>
    <cellStyle name="Millares 12 5 2 2 4" xfId="2915" xr:uid="{3A1EEF16-C5C3-49D3-ACFD-039EE29DE41D}"/>
    <cellStyle name="Millares 12 5 2 2 4 2" xfId="11181" xr:uid="{ED8A0093-E69D-4ADC-9FEC-C41DA661917F}"/>
    <cellStyle name="Millares 12 5 2 2 4 2 2" xfId="32684" xr:uid="{7858940D-3C81-4951-852C-F3DAD285CC2D}"/>
    <cellStyle name="Millares 12 5 2 2 4 3" xfId="17816" xr:uid="{B78935ED-4217-4CB8-AF85-38EC8BB0CA7F}"/>
    <cellStyle name="Millares 12 5 2 2 4 3 2" xfId="39319" xr:uid="{74A01848-ABA6-49C6-BF9E-DB34E7C8E81D}"/>
    <cellStyle name="Millares 12 5 2 2 4 4" xfId="24421" xr:uid="{FB724653-5F94-408A-8ECB-6E9C47EA4340}"/>
    <cellStyle name="Millares 12 5 2 2 4 5" xfId="45924" xr:uid="{F3E6B357-7413-4C49-AFA2-6A05A35AC6FA}"/>
    <cellStyle name="Millares 12 5 2 2 5" xfId="3594" xr:uid="{5A3F4C5B-95B6-460A-8ACC-744909E0449B}"/>
    <cellStyle name="Millares 12 5 2 2 5 2" xfId="11860" xr:uid="{C3FADCEF-D863-4110-93E9-F759AE1A8DB4}"/>
    <cellStyle name="Millares 12 5 2 2 5 2 2" xfId="33363" xr:uid="{B9B1701E-12AC-4A1B-ADA5-CBB16BF445F4}"/>
    <cellStyle name="Millares 12 5 2 2 5 3" xfId="18495" xr:uid="{9FFBAD52-8708-4ECC-9AF9-8A86A96AD6BF}"/>
    <cellStyle name="Millares 12 5 2 2 5 3 2" xfId="39998" xr:uid="{06BF8944-E1E0-4A1C-BF1F-563BBF201C92}"/>
    <cellStyle name="Millares 12 5 2 2 5 4" xfId="25100" xr:uid="{7B12BC32-D9BD-42B7-B18C-C9A1D78313BB}"/>
    <cellStyle name="Millares 12 5 2 2 5 5" xfId="46603" xr:uid="{42FF469D-DE10-4494-8F55-8CE02D42B46B}"/>
    <cellStyle name="Millares 12 5 2 2 6" xfId="5059" xr:uid="{31DF6941-905A-4A64-B135-796EB3F82747}"/>
    <cellStyle name="Millares 12 5 2 2 6 2" xfId="13325" xr:uid="{321426A9-1B70-42B3-AE3C-3FD462CED206}"/>
    <cellStyle name="Millares 12 5 2 2 6 2 2" xfId="34828" xr:uid="{135EAA21-597F-4EB6-9255-27AB1725A614}"/>
    <cellStyle name="Millares 12 5 2 2 6 3" xfId="19960" xr:uid="{DE1910D8-C2D6-4995-840E-4B2E49F40DA4}"/>
    <cellStyle name="Millares 12 5 2 2 6 3 2" xfId="41463" xr:uid="{06786A5B-133D-4C8F-AA63-3CD4878455A6}"/>
    <cellStyle name="Millares 12 5 2 2 6 4" xfId="26565" xr:uid="{DE32F8AC-FD87-43BB-B5CF-AE63B753D0C4}"/>
    <cellStyle name="Millares 12 5 2 2 6 5" xfId="48068" xr:uid="{0C7982C4-F0E6-452F-8795-AAC9ABEAA0D4}"/>
    <cellStyle name="Millares 12 5 2 2 7" xfId="5733" xr:uid="{1F053DAB-B842-4736-A2BD-7E3F5F8BB886}"/>
    <cellStyle name="Millares 12 5 2 2 7 2" xfId="13999" xr:uid="{CAA787B3-86C4-44E8-9AE7-EB8C767663E9}"/>
    <cellStyle name="Millares 12 5 2 2 7 2 2" xfId="35502" xr:uid="{4AE45854-17B9-40BE-8C0D-E66DC4CC8257}"/>
    <cellStyle name="Millares 12 5 2 2 7 3" xfId="20634" xr:uid="{59D972F2-E4B0-4BBC-AA84-47118BD62798}"/>
    <cellStyle name="Millares 12 5 2 2 7 3 2" xfId="42137" xr:uid="{5AA1E32B-2741-49E7-AE92-F404894915B0}"/>
    <cellStyle name="Millares 12 5 2 2 7 4" xfId="27239" xr:uid="{14DDB3EA-5D11-4F45-BF6C-015BBAAEE115}"/>
    <cellStyle name="Millares 12 5 2 2 7 5" xfId="48742" xr:uid="{D2FCECD0-91BB-45D8-AADE-3EAA58348801}"/>
    <cellStyle name="Millares 12 5 2 2 8" xfId="7374" xr:uid="{E1D22317-00D2-4BF8-BCD7-E3A1296B8C7D}"/>
    <cellStyle name="Millares 12 5 2 2 8 2" xfId="28877" xr:uid="{5AFC93AA-4FE8-4BBB-9F51-DF23F4B16485}"/>
    <cellStyle name="Millares 12 5 2 2 9" xfId="9031" xr:uid="{896850A4-D0D1-43DA-B303-609D1316CD49}"/>
    <cellStyle name="Millares 12 5 2 2 9 2" xfId="30534" xr:uid="{7D1600AF-FE09-478E-8DDB-5A8D3BA1508C}"/>
    <cellStyle name="Millares 12 5 2 3" xfId="1035" xr:uid="{93402478-B680-4FFA-ACCB-54A2E7C62EDA}"/>
    <cellStyle name="Millares 12 5 2 3 2" xfId="3864" xr:uid="{0A529B3D-AC81-4651-BF81-77BBEC44BC28}"/>
    <cellStyle name="Millares 12 5 2 3 2 2" xfId="12130" xr:uid="{FD91AE1E-0ACB-4073-952D-7DFF685B2379}"/>
    <cellStyle name="Millares 12 5 2 3 2 2 2" xfId="33633" xr:uid="{D2156BFD-6EA7-4DCF-AC9B-90CC99CE8326}"/>
    <cellStyle name="Millares 12 5 2 3 2 3" xfId="18765" xr:uid="{2BADB5FA-7154-4755-B0FF-7880BEE30DA9}"/>
    <cellStyle name="Millares 12 5 2 3 2 3 2" xfId="40268" xr:uid="{365EEB7E-E3C5-4FD7-BA86-91F84FDF5A84}"/>
    <cellStyle name="Millares 12 5 2 3 2 4" xfId="25370" xr:uid="{7FA12CEE-4092-4E87-9040-4D6D2D0FE1D6}"/>
    <cellStyle name="Millares 12 5 2 3 2 5" xfId="46873" xr:uid="{BB6D2894-348F-407F-8416-3C93C04B174F}"/>
    <cellStyle name="Millares 12 5 2 3 3" xfId="6003" xr:uid="{E0A95A23-A09C-4DB3-B1F0-F0363A64FB29}"/>
    <cellStyle name="Millares 12 5 2 3 3 2" xfId="14269" xr:uid="{009A01A6-6108-45FC-90BF-A623EDBF31D2}"/>
    <cellStyle name="Millares 12 5 2 3 3 2 2" xfId="35772" xr:uid="{B84D41F7-E3D6-433E-9DF6-A6C61CE1EA5E}"/>
    <cellStyle name="Millares 12 5 2 3 3 3" xfId="20904" xr:uid="{A7BCE082-2745-44BD-9CA0-331FE942CBB4}"/>
    <cellStyle name="Millares 12 5 2 3 3 3 2" xfId="42407" xr:uid="{F4F55354-3A34-4FE5-8F20-89FD991BF0A6}"/>
    <cellStyle name="Millares 12 5 2 3 3 4" xfId="27509" xr:uid="{C448B53D-9DDA-4620-80FB-BEFB8417E28D}"/>
    <cellStyle name="Millares 12 5 2 3 3 5" xfId="49012" xr:uid="{8D2B461E-679A-48A4-8DD5-FE2C77BB7410}"/>
    <cellStyle name="Millares 12 5 2 3 4" xfId="7644" xr:uid="{946A8ABA-52F3-4971-B79B-FF402DEF31C4}"/>
    <cellStyle name="Millares 12 5 2 3 4 2" xfId="29147" xr:uid="{7B05BBDE-A054-4B7F-8360-FDF38E1AED58}"/>
    <cellStyle name="Millares 12 5 2 3 5" xfId="9301" xr:uid="{86BBA36C-099E-4D9A-AE5E-AAFA9AB7FDB1}"/>
    <cellStyle name="Millares 12 5 2 3 5 2" xfId="30804" xr:uid="{27D62528-ACB9-406B-B830-DE86DC279097}"/>
    <cellStyle name="Millares 12 5 2 3 6" xfId="15936" xr:uid="{A6CC31E6-02B9-44B6-A716-C54A61ECAF73}"/>
    <cellStyle name="Millares 12 5 2 3 6 2" xfId="37439" xr:uid="{AD4E45DC-5056-48F6-9C09-3CF9F8070B46}"/>
    <cellStyle name="Millares 12 5 2 3 7" xfId="22541" xr:uid="{5561D819-DE7B-46F5-A6C6-AAD30B4302E6}"/>
    <cellStyle name="Millares 12 5 2 3 8" xfId="44044" xr:uid="{EEEC4CD4-AE50-4827-A6A7-1489F310A313}"/>
    <cellStyle name="Millares 12 5 2 4" xfId="1431" xr:uid="{BA0B17A9-43F5-4752-A243-E3D5BF1921A8}"/>
    <cellStyle name="Millares 12 5 2 4 2" xfId="4260" xr:uid="{D3A3CCA8-E772-431E-9EBD-9E254C919F8B}"/>
    <cellStyle name="Millares 12 5 2 4 2 2" xfId="12526" xr:uid="{F4689D97-1365-4611-9458-9DE2B2819EF7}"/>
    <cellStyle name="Millares 12 5 2 4 2 2 2" xfId="34029" xr:uid="{A0B73FC3-BC83-4A0F-AFB4-C1AF37FF56F3}"/>
    <cellStyle name="Millares 12 5 2 4 2 3" xfId="19161" xr:uid="{51A7053C-AE60-4C0C-8B5D-2EE24531385D}"/>
    <cellStyle name="Millares 12 5 2 4 2 3 2" xfId="40664" xr:uid="{7C443DCF-BE6D-43E8-BB06-46B8BF6DBC31}"/>
    <cellStyle name="Millares 12 5 2 4 2 4" xfId="25766" xr:uid="{5A8FE2F2-A8E1-490B-8CF6-79663032B17D}"/>
    <cellStyle name="Millares 12 5 2 4 2 5" xfId="47269" xr:uid="{BF460A0C-D00F-45FC-B98D-6C08C2E73194}"/>
    <cellStyle name="Millares 12 5 2 4 3" xfId="6399" xr:uid="{027FEFD5-BACF-4F75-9F02-64A6736FBF64}"/>
    <cellStyle name="Millares 12 5 2 4 3 2" xfId="14665" xr:uid="{B59D640D-89F5-463F-8808-5C14C9B78C06}"/>
    <cellStyle name="Millares 12 5 2 4 3 2 2" xfId="36168" xr:uid="{DE909593-943B-41D3-B9F4-C76389C97DEE}"/>
    <cellStyle name="Millares 12 5 2 4 3 3" xfId="21300" xr:uid="{738294DD-1A19-47FF-9F00-FE429AF8B74A}"/>
    <cellStyle name="Millares 12 5 2 4 3 3 2" xfId="42803" xr:uid="{4A8E022A-234C-4F45-9C06-3439F0E45575}"/>
    <cellStyle name="Millares 12 5 2 4 3 4" xfId="27905" xr:uid="{61B93CB0-46F5-4ED8-BB9F-8AC84371A720}"/>
    <cellStyle name="Millares 12 5 2 4 3 5" xfId="49408" xr:uid="{744827D1-DE49-4BAC-83C1-195664EB0D9C}"/>
    <cellStyle name="Millares 12 5 2 4 4" xfId="8040" xr:uid="{8AA80B50-4995-43C2-B8FF-7EC305E4EA69}"/>
    <cellStyle name="Millares 12 5 2 4 4 2" xfId="29543" xr:uid="{8A48B87B-85CD-4732-991E-5FC86ECE754D}"/>
    <cellStyle name="Millares 12 5 2 4 5" xfId="9697" xr:uid="{47E2F8B6-C934-4DED-919D-5674BB4EED3B}"/>
    <cellStyle name="Millares 12 5 2 4 5 2" xfId="31200" xr:uid="{0CE4220B-F583-4309-9797-1F6EAD825788}"/>
    <cellStyle name="Millares 12 5 2 4 6" xfId="16332" xr:uid="{2E891321-DF15-40A2-9CDD-E0ED8BF983CA}"/>
    <cellStyle name="Millares 12 5 2 4 6 2" xfId="37835" xr:uid="{4BEFA1ED-B04F-4443-8894-D6D2CBCA7096}"/>
    <cellStyle name="Millares 12 5 2 4 7" xfId="22937" xr:uid="{D06772B8-2880-4899-97C9-2435940F9D49}"/>
    <cellStyle name="Millares 12 5 2 4 8" xfId="44440" xr:uid="{901B9E6D-5F48-414E-B871-E6EDD74334AF}"/>
    <cellStyle name="Millares 12 5 2 5" xfId="2118" xr:uid="{515A2C43-8C3B-431E-B4E3-8E28C5562B84}"/>
    <cellStyle name="Millares 12 5 2 5 2" xfId="10384" xr:uid="{62A9D666-1E09-4EA8-B1EC-D88EDAFD20DD}"/>
    <cellStyle name="Millares 12 5 2 5 2 2" xfId="31887" xr:uid="{4EEC2F60-F1DB-4260-B8CE-158E8CC5A8A4}"/>
    <cellStyle name="Millares 12 5 2 5 3" xfId="17019" xr:uid="{86755AA0-0D28-4F9F-9A1B-2A695EBDCEBB}"/>
    <cellStyle name="Millares 12 5 2 5 3 2" xfId="38522" xr:uid="{23B99063-0AB4-4260-ADDC-F95D3C17F718}"/>
    <cellStyle name="Millares 12 5 2 5 4" xfId="23624" xr:uid="{545E1E53-E3FE-4CDD-81F2-AC988F512D00}"/>
    <cellStyle name="Millares 12 5 2 5 5" xfId="45127" xr:uid="{846F1577-EB5D-4522-98A2-31B9ACECB413}"/>
    <cellStyle name="Millares 12 5 2 6" xfId="2666" xr:uid="{85860690-AB91-45C8-9546-5A617C810D59}"/>
    <cellStyle name="Millares 12 5 2 6 2" xfId="10932" xr:uid="{B9DFF61E-9A33-4BFA-9972-881917E6D342}"/>
    <cellStyle name="Millares 12 5 2 6 2 2" xfId="32435" xr:uid="{E9202F5B-07B6-42DF-8005-B211D212150E}"/>
    <cellStyle name="Millares 12 5 2 6 3" xfId="17567" xr:uid="{91CECE55-4E7A-4856-8F65-7E600B2DCE4B}"/>
    <cellStyle name="Millares 12 5 2 6 3 2" xfId="39070" xr:uid="{8DDBB9C9-0872-44FA-964C-19FBEB63E998}"/>
    <cellStyle name="Millares 12 5 2 6 4" xfId="24172" xr:uid="{4274F74A-77D8-4866-B5F7-B132A02435A7}"/>
    <cellStyle name="Millares 12 5 2 6 5" xfId="45675" xr:uid="{7CA98101-079E-453C-B90C-4D2DBE052FC6}"/>
    <cellStyle name="Millares 12 5 2 7" xfId="3314" xr:uid="{E6560BC8-6648-4059-9075-3D7C65FEFAAB}"/>
    <cellStyle name="Millares 12 5 2 7 2" xfId="11580" xr:uid="{ED980F01-AE47-4DE5-B2C7-176695DA1E20}"/>
    <cellStyle name="Millares 12 5 2 7 2 2" xfId="33083" xr:uid="{18D6C1B8-AF29-45BF-B8D3-8D2B1101F1B1}"/>
    <cellStyle name="Millares 12 5 2 7 3" xfId="18215" xr:uid="{62E6D042-1382-4C02-A178-1CEE39DD89C3}"/>
    <cellStyle name="Millares 12 5 2 7 3 2" xfId="39718" xr:uid="{D871287D-D455-4A2B-A081-E1423B2FA006}"/>
    <cellStyle name="Millares 12 5 2 7 4" xfId="24820" xr:uid="{4385CBC0-951C-412A-90CF-BE4294C7AD26}"/>
    <cellStyle name="Millares 12 5 2 7 5" xfId="46323" xr:uid="{2831D130-B508-482F-93F0-6A5F41388809}"/>
    <cellStyle name="Millares 12 5 2 8" xfId="4810" xr:uid="{C643C6B8-8794-4D22-8C05-F15FB81E5D85}"/>
    <cellStyle name="Millares 12 5 2 8 2" xfId="13076" xr:uid="{6B3B8544-C4B2-4ABD-A469-312513D952EB}"/>
    <cellStyle name="Millares 12 5 2 8 2 2" xfId="34579" xr:uid="{1B1B1434-1704-4C2C-AD93-8F6050CCAB07}"/>
    <cellStyle name="Millares 12 5 2 8 3" xfId="19711" xr:uid="{07F17C54-1FCA-4DBD-AF34-42457F6936BE}"/>
    <cellStyle name="Millares 12 5 2 8 3 2" xfId="41214" xr:uid="{218FAD92-3CC4-4A9C-8EB3-904EDCE36BDA}"/>
    <cellStyle name="Millares 12 5 2 8 4" xfId="26316" xr:uid="{81B9AA89-C420-4F47-A24A-D3814715124D}"/>
    <cellStyle name="Millares 12 5 2 8 5" xfId="47819" xr:uid="{F843C18F-891D-4C30-B55E-C7AA90E944A3}"/>
    <cellStyle name="Millares 12 5 2 9" xfId="5453" xr:uid="{C973251E-04F7-4C1B-8B64-C245215C1CF8}"/>
    <cellStyle name="Millares 12 5 2 9 2" xfId="13719" xr:uid="{7117CC61-5492-417B-9A79-6C7B0966C2EE}"/>
    <cellStyle name="Millares 12 5 2 9 2 2" xfId="35222" xr:uid="{F272F617-F6A1-4722-9A2C-5968603CC75D}"/>
    <cellStyle name="Millares 12 5 2 9 3" xfId="20354" xr:uid="{423366EF-B120-4CC9-A10F-CE243508BD0F}"/>
    <cellStyle name="Millares 12 5 2 9 3 2" xfId="41857" xr:uid="{72A6B97D-F726-4360-B2F0-1A1BF4D66F24}"/>
    <cellStyle name="Millares 12 5 2 9 4" xfId="26959" xr:uid="{5CDB09C7-F2D8-4747-BBAA-3F33990C121E}"/>
    <cellStyle name="Millares 12 5 2 9 5" xfId="48462" xr:uid="{42FCABC5-549F-455A-AB45-A0A02A989572}"/>
    <cellStyle name="Millares 12 5 3" xfId="356" xr:uid="{99EB86F3-FC90-43C8-9C6D-943C82C8F786}"/>
    <cellStyle name="Millares 12 5 3 10" xfId="15259" xr:uid="{D6462261-855F-43A9-A977-E0BCB4A2CD89}"/>
    <cellStyle name="Millares 12 5 3 10 2" xfId="36762" xr:uid="{3F78386F-67FC-43E4-A56A-87296CF8CDBA}"/>
    <cellStyle name="Millares 12 5 3 11" xfId="21864" xr:uid="{D13D8A5D-58CC-44F6-962B-9847560617FF}"/>
    <cellStyle name="Millares 12 5 3 12" xfId="43367" xr:uid="{6D6A866B-7629-403B-B342-A5C2C235A2F2}"/>
    <cellStyle name="Millares 12 5 3 2" xfId="1304" xr:uid="{D205A3C4-56C2-42E9-A4E7-8484D7715A67}"/>
    <cellStyle name="Millares 12 5 3 2 2" xfId="4133" xr:uid="{1D46AF94-7A67-4D5A-9042-6A870B2BF2B1}"/>
    <cellStyle name="Millares 12 5 3 2 2 2" xfId="12399" xr:uid="{41ECC8F8-BFF9-4448-AA9F-C6A0330C8DB9}"/>
    <cellStyle name="Millares 12 5 3 2 2 2 2" xfId="33902" xr:uid="{2A0B66A6-9E5D-4F79-A5EC-B010B2F7AF0E}"/>
    <cellStyle name="Millares 12 5 3 2 2 3" xfId="19034" xr:uid="{1865C41C-200E-4934-BCE2-DBD39921AD9F}"/>
    <cellStyle name="Millares 12 5 3 2 2 3 2" xfId="40537" xr:uid="{EA281AA8-9D5A-4E58-9A92-7423A2D5E88D}"/>
    <cellStyle name="Millares 12 5 3 2 2 4" xfId="25639" xr:uid="{4AB8C84E-5913-43F5-98FF-6E0A8E5965C4}"/>
    <cellStyle name="Millares 12 5 3 2 2 5" xfId="47142" xr:uid="{48D3ADE8-34A3-4057-A8A0-EA4639F8B685}"/>
    <cellStyle name="Millares 12 5 3 2 3" xfId="6272" xr:uid="{4D349BE3-53EF-4FA7-9A19-C4EE5A223AEE}"/>
    <cellStyle name="Millares 12 5 3 2 3 2" xfId="14538" xr:uid="{A7C74914-7A06-4C8A-A4A8-F130FDD5671D}"/>
    <cellStyle name="Millares 12 5 3 2 3 2 2" xfId="36041" xr:uid="{14235D8F-5B96-4B67-ABB0-13D29D88B9E8}"/>
    <cellStyle name="Millares 12 5 3 2 3 3" xfId="21173" xr:uid="{A5D388FB-F91F-4230-8543-72A6D81119EA}"/>
    <cellStyle name="Millares 12 5 3 2 3 3 2" xfId="42676" xr:uid="{A6C0D6FA-CFA9-47DB-B1F1-139C300362F0}"/>
    <cellStyle name="Millares 12 5 3 2 3 4" xfId="27778" xr:uid="{0035D653-B9B1-47AB-885C-0E6AFF21BD01}"/>
    <cellStyle name="Millares 12 5 3 2 3 5" xfId="49281" xr:uid="{DC20F0F9-A146-4833-8F27-BBD7842385DC}"/>
    <cellStyle name="Millares 12 5 3 2 4" xfId="7913" xr:uid="{E178EF28-D914-4DDA-A04D-A95B46B08ED3}"/>
    <cellStyle name="Millares 12 5 3 2 4 2" xfId="29416" xr:uid="{BA709214-AEA1-4307-81DB-118087F27D3D}"/>
    <cellStyle name="Millares 12 5 3 2 5" xfId="9570" xr:uid="{6734520E-79A8-4E50-AAD1-5337D5272082}"/>
    <cellStyle name="Millares 12 5 3 2 5 2" xfId="31073" xr:uid="{8807E9C6-C1A2-4F03-A841-5BB4704919B2}"/>
    <cellStyle name="Millares 12 5 3 2 6" xfId="16205" xr:uid="{65384A6D-2F1D-4080-A35E-9F9F0D6FF08A}"/>
    <cellStyle name="Millares 12 5 3 2 6 2" xfId="37708" xr:uid="{B36C1B6B-BE4B-43A5-9A5D-75BD3B170B64}"/>
    <cellStyle name="Millares 12 5 3 2 7" xfId="22810" xr:uid="{6A010206-8768-4C8C-AC7B-4179F28E273D}"/>
    <cellStyle name="Millares 12 5 3 2 8" xfId="44313" xr:uid="{9E3E89E0-B549-4E3B-9FE1-B2227969A338}"/>
    <cellStyle name="Millares 12 5 3 3" xfId="1991" xr:uid="{7114FE4C-55BD-4F9F-B7ED-BBD466AFCC04}"/>
    <cellStyle name="Millares 12 5 3 3 2" xfId="10257" xr:uid="{5266B41E-7AB5-4583-BF1A-9CA696AF585D}"/>
    <cellStyle name="Millares 12 5 3 3 2 2" xfId="31760" xr:uid="{BD22DFC4-29F6-451E-9815-67266BC3491A}"/>
    <cellStyle name="Millares 12 5 3 3 3" xfId="16892" xr:uid="{0A4F59BE-19E7-430F-BBDE-3BB34748C3FB}"/>
    <cellStyle name="Millares 12 5 3 3 3 2" xfId="38395" xr:uid="{8D9F9D55-9708-4158-A838-CFDE20E10B26}"/>
    <cellStyle name="Millares 12 5 3 3 4" xfId="23497" xr:uid="{7F07F450-D5D2-429D-A3F0-C388582E45FC}"/>
    <cellStyle name="Millares 12 5 3 3 5" xfId="45000" xr:uid="{DA4D468D-E560-43DA-88C2-926E75DB5045}"/>
    <cellStyle name="Millares 12 5 3 4" xfId="2790" xr:uid="{07000DDD-FA91-4AF1-8627-E0E42E498B5E}"/>
    <cellStyle name="Millares 12 5 3 4 2" xfId="11056" xr:uid="{4B9D5D50-3AF2-4FC0-812D-88DF11BA7B52}"/>
    <cellStyle name="Millares 12 5 3 4 2 2" xfId="32559" xr:uid="{E8D89D35-B4F5-4201-94A0-8667D2A43C21}"/>
    <cellStyle name="Millares 12 5 3 4 3" xfId="17691" xr:uid="{440EABD2-21BA-4431-947F-2115A07EE8F5}"/>
    <cellStyle name="Millares 12 5 3 4 3 2" xfId="39194" xr:uid="{BD3279A2-0E61-4210-801E-2F5A0ECF89D8}"/>
    <cellStyle name="Millares 12 5 3 4 4" xfId="24296" xr:uid="{A4DF17C6-C583-40B0-8B38-21E8BBD9BBE3}"/>
    <cellStyle name="Millares 12 5 3 4 5" xfId="45799" xr:uid="{0B44E563-AE59-43E2-B8D9-62144AC40A17}"/>
    <cellStyle name="Millares 12 5 3 5" xfId="3187" xr:uid="{26A03A2E-ED90-47BE-8352-BBCAC13D0331}"/>
    <cellStyle name="Millares 12 5 3 5 2" xfId="11453" xr:uid="{4C7BA0CD-CFBF-470A-86F2-DA3FBB6E8906}"/>
    <cellStyle name="Millares 12 5 3 5 2 2" xfId="32956" xr:uid="{84D4A80B-C9D9-41E8-B6BA-D6F7E0468877}"/>
    <cellStyle name="Millares 12 5 3 5 3" xfId="18088" xr:uid="{DA8713AA-EFEB-4EDE-A297-16508CC2BEE6}"/>
    <cellStyle name="Millares 12 5 3 5 3 2" xfId="39591" xr:uid="{59CB498C-1F3E-4033-A406-C79D2B5340E1}"/>
    <cellStyle name="Millares 12 5 3 5 4" xfId="24693" xr:uid="{29125D2B-EEE2-4A24-89E1-6516E91CB2A6}"/>
    <cellStyle name="Millares 12 5 3 5 5" xfId="46196" xr:uid="{7FC70070-4CB8-4518-B197-62E5692602DB}"/>
    <cellStyle name="Millares 12 5 3 6" xfId="4934" xr:uid="{12EDAB07-912A-4F29-B120-2DF1A043AD29}"/>
    <cellStyle name="Millares 12 5 3 6 2" xfId="13200" xr:uid="{2871C454-3C99-43BE-8839-CA10798140A7}"/>
    <cellStyle name="Millares 12 5 3 6 2 2" xfId="34703" xr:uid="{116A34DA-5133-470E-BEB5-8EAD20770A73}"/>
    <cellStyle name="Millares 12 5 3 6 3" xfId="19835" xr:uid="{D141F77F-AC09-4DB0-BDE3-761DCAC37F3E}"/>
    <cellStyle name="Millares 12 5 3 6 3 2" xfId="41338" xr:uid="{15B5C129-D97A-4A23-BE95-7634FB879257}"/>
    <cellStyle name="Millares 12 5 3 6 4" xfId="26440" xr:uid="{A5B6A135-7D62-4BA1-8402-AF035E241626}"/>
    <cellStyle name="Millares 12 5 3 6 5" xfId="47943" xr:uid="{FFD033E9-429A-456E-9139-4F889CFEDB17}"/>
    <cellStyle name="Millares 12 5 3 7" xfId="5326" xr:uid="{06F1A8D3-2D60-48FC-98F5-45B99B322FE3}"/>
    <cellStyle name="Millares 12 5 3 7 2" xfId="13592" xr:uid="{0F8DE9A3-B24B-4B76-B0E8-5D3EADD15866}"/>
    <cellStyle name="Millares 12 5 3 7 2 2" xfId="35095" xr:uid="{0360AE67-6CDE-4BC7-9DC7-791F628FC55A}"/>
    <cellStyle name="Millares 12 5 3 7 3" xfId="20227" xr:uid="{8E33EE02-9FEA-4B4B-A9C8-DE2188A5C129}"/>
    <cellStyle name="Millares 12 5 3 7 3 2" xfId="41730" xr:uid="{47DA879C-A632-4401-9DAD-9E5FF696507C}"/>
    <cellStyle name="Millares 12 5 3 7 4" xfId="26832" xr:uid="{84DEC517-402B-4F6B-886C-30B1528AC33B}"/>
    <cellStyle name="Millares 12 5 3 7 5" xfId="48335" xr:uid="{D41D8F2C-7A5D-4DEE-9D47-622168743A9D}"/>
    <cellStyle name="Millares 12 5 3 8" xfId="6967" xr:uid="{1DB81099-8BCC-45A2-ABB7-8934F40B830E}"/>
    <cellStyle name="Millares 12 5 3 8 2" xfId="28470" xr:uid="{CB223E3B-0CA6-4C4C-B4E3-662E28B5F945}"/>
    <cellStyle name="Millares 12 5 3 9" xfId="8623" xr:uid="{7692B015-6A4F-4BC5-A17A-FF84B44F96FB}"/>
    <cellStyle name="Millares 12 5 3 9 2" xfId="30126" xr:uid="{2FEBFC62-807C-4909-A9F4-5A06FF609DB5}"/>
    <cellStyle name="Millares 12 5 4" xfId="640" xr:uid="{C91716EA-B02F-45B3-8C3A-0A0E18AD0C47}"/>
    <cellStyle name="Millares 12 5 4 10" xfId="43649" xr:uid="{AB593EF6-2910-4E7D-A4B9-B0FF395E061C}"/>
    <cellStyle name="Millares 12 5 4 2" xfId="1586" xr:uid="{2AD1C834-B942-4D3D-82B8-64C8C40FA5F3}"/>
    <cellStyle name="Millares 12 5 4 2 2" xfId="4415" xr:uid="{D1C07AB8-B4A7-4546-B0F5-6241C0F87650}"/>
    <cellStyle name="Millares 12 5 4 2 2 2" xfId="12681" xr:uid="{71D3A4BE-03D5-4C43-A567-03766095B181}"/>
    <cellStyle name="Millares 12 5 4 2 2 2 2" xfId="34184" xr:uid="{3425C757-632B-48A8-A206-B9AF8744EDCF}"/>
    <cellStyle name="Millares 12 5 4 2 2 3" xfId="19316" xr:uid="{2A9A7D2C-DD4E-4E0F-9E84-C0EE9B13C9C9}"/>
    <cellStyle name="Millares 12 5 4 2 2 3 2" xfId="40819" xr:uid="{B7658E3A-015C-4171-AF9E-AA89A96598AC}"/>
    <cellStyle name="Millares 12 5 4 2 2 4" xfId="25921" xr:uid="{C876AB87-E70D-43F6-BA82-3C341D5A5F7F}"/>
    <cellStyle name="Millares 12 5 4 2 2 5" xfId="47424" xr:uid="{F43AFD4E-2612-4432-B706-EEE9F1887DAA}"/>
    <cellStyle name="Millares 12 5 4 2 3" xfId="6554" xr:uid="{2DA8166D-FCC1-4752-A7C5-CB73EFB8EE02}"/>
    <cellStyle name="Millares 12 5 4 2 3 2" xfId="14820" xr:uid="{DCB97EF1-E7F3-4644-B74E-73C9E695F07E}"/>
    <cellStyle name="Millares 12 5 4 2 3 2 2" xfId="36323" xr:uid="{0CF9910B-A299-4B4B-A876-96CEF5515032}"/>
    <cellStyle name="Millares 12 5 4 2 3 3" xfId="21455" xr:uid="{384CA21E-F8AD-496B-B810-5290AE38AB5F}"/>
    <cellStyle name="Millares 12 5 4 2 3 3 2" xfId="42958" xr:uid="{5DFC86D6-2745-4770-ABD8-7794FE55A533}"/>
    <cellStyle name="Millares 12 5 4 2 3 4" xfId="28060" xr:uid="{83C385C5-BDB8-4DCD-86B2-D5BE15F3F708}"/>
    <cellStyle name="Millares 12 5 4 2 3 5" xfId="49563" xr:uid="{8972E23B-2E05-47C2-83FD-428AF5B01B98}"/>
    <cellStyle name="Millares 12 5 4 2 4" xfId="8195" xr:uid="{7EE06F24-3CC5-4011-B9A4-96E30310EC7D}"/>
    <cellStyle name="Millares 12 5 4 2 4 2" xfId="29698" xr:uid="{E3387859-89C6-4B51-90B2-BBF273C72D21}"/>
    <cellStyle name="Millares 12 5 4 2 5" xfId="9852" xr:uid="{266A687A-F0B6-42C1-B6F8-B5234E4A94A3}"/>
    <cellStyle name="Millares 12 5 4 2 5 2" xfId="31355" xr:uid="{99E1137E-14F9-4DC9-B5C0-E55EDE57322A}"/>
    <cellStyle name="Millares 12 5 4 2 6" xfId="16487" xr:uid="{72C0B74D-410E-4D4B-B948-955F929957AC}"/>
    <cellStyle name="Millares 12 5 4 2 6 2" xfId="37990" xr:uid="{342C1A8E-1AB2-43BD-A2EB-EB161041BA58}"/>
    <cellStyle name="Millares 12 5 4 2 7" xfId="23092" xr:uid="{ED0CB167-4778-4A8F-A114-6625D4D5DF47}"/>
    <cellStyle name="Millares 12 5 4 2 8" xfId="44595" xr:uid="{0A600CBF-13B4-4070-A155-B8C42C6EE0B8}"/>
    <cellStyle name="Millares 12 5 4 3" xfId="2273" xr:uid="{E1331A82-6A81-4B64-BD1C-D188C3666CB6}"/>
    <cellStyle name="Millares 12 5 4 3 2" xfId="10539" xr:uid="{F8A7FC39-1AA7-429F-9AE6-312F5C21DED2}"/>
    <cellStyle name="Millares 12 5 4 3 2 2" xfId="32042" xr:uid="{E4A40FA1-8470-497D-8D58-921B9F406B83}"/>
    <cellStyle name="Millares 12 5 4 3 3" xfId="17174" xr:uid="{59157A9D-EA4E-453C-8597-B6ED1978BC84}"/>
    <cellStyle name="Millares 12 5 4 3 3 2" xfId="38677" xr:uid="{8234F331-D90E-4538-90F2-9EE6930944E2}"/>
    <cellStyle name="Millares 12 5 4 3 4" xfId="23779" xr:uid="{D42AC878-A219-4462-B824-CE9915DCD0AC}"/>
    <cellStyle name="Millares 12 5 4 3 5" xfId="45282" xr:uid="{C010B20A-2FFC-48A1-8DCA-89E3093091CB}"/>
    <cellStyle name="Millares 12 5 4 4" xfId="3469" xr:uid="{66BB2CD9-7E0A-477E-A7B9-07496D8B0E27}"/>
    <cellStyle name="Millares 12 5 4 4 2" xfId="11735" xr:uid="{D80E380B-A576-4BEE-BE76-D3CD4229FE9E}"/>
    <cellStyle name="Millares 12 5 4 4 2 2" xfId="33238" xr:uid="{B1DCFB47-7869-4F87-9DC0-D2E26079EA91}"/>
    <cellStyle name="Millares 12 5 4 4 3" xfId="18370" xr:uid="{0932B805-FE35-4316-B573-90282C6B5168}"/>
    <cellStyle name="Millares 12 5 4 4 3 2" xfId="39873" xr:uid="{997D9F63-63C1-4ECB-9821-86DB23A8AB84}"/>
    <cellStyle name="Millares 12 5 4 4 4" xfId="24975" xr:uid="{FF7751D0-3015-4E21-8BA8-34083764009B}"/>
    <cellStyle name="Millares 12 5 4 4 5" xfId="46478" xr:uid="{CBBAC297-E7DD-4CC3-B70B-0644A5ECC77B}"/>
    <cellStyle name="Millares 12 5 4 5" xfId="5608" xr:uid="{4E2580B0-9188-465A-82E5-85763B352873}"/>
    <cellStyle name="Millares 12 5 4 5 2" xfId="13874" xr:uid="{7A7D1D63-56BC-40B9-B6D8-36C6B77C082D}"/>
    <cellStyle name="Millares 12 5 4 5 2 2" xfId="35377" xr:uid="{8F6A49CD-66FE-4DD5-95C0-4748FF0FE72F}"/>
    <cellStyle name="Millares 12 5 4 5 3" xfId="20509" xr:uid="{83EC314E-CBE2-4356-8FBD-6C68AFB180CE}"/>
    <cellStyle name="Millares 12 5 4 5 3 2" xfId="42012" xr:uid="{E6A2BE5F-BBED-46B8-9A0D-5F8C72A00A24}"/>
    <cellStyle name="Millares 12 5 4 5 4" xfId="27114" xr:uid="{F8091322-3319-4FD9-B685-87962EA7467B}"/>
    <cellStyle name="Millares 12 5 4 5 5" xfId="48617" xr:uid="{3AD38001-89DA-4FC6-863E-DB2A30646FFE}"/>
    <cellStyle name="Millares 12 5 4 6" xfId="7249" xr:uid="{DADF1CF3-1603-463E-9C58-E7FC533C843A}"/>
    <cellStyle name="Millares 12 5 4 6 2" xfId="28752" xr:uid="{AA24C4C7-D284-4B54-886F-B53F93432909}"/>
    <cellStyle name="Millares 12 5 4 7" xfId="8906" xr:uid="{12059C71-5078-48BE-8893-4E688BA22ACB}"/>
    <cellStyle name="Millares 12 5 4 7 2" xfId="30409" xr:uid="{C0B3FBA3-2F80-4268-BB4A-057DC269BD0A}"/>
    <cellStyle name="Millares 12 5 4 8" xfId="15541" xr:uid="{FBA8293A-058F-4067-B02F-F18B677EE80D}"/>
    <cellStyle name="Millares 12 5 4 8 2" xfId="37044" xr:uid="{699BC3FD-B66E-4EFA-921E-769A4233BB1E}"/>
    <cellStyle name="Millares 12 5 4 9" xfId="22146" xr:uid="{ACAE5DE2-570F-47DB-9B48-6B243C9B5BE2}"/>
    <cellStyle name="Millares 12 5 5" xfId="908" xr:uid="{3A6A25DC-1033-46FD-815D-3AD0749D31D2}"/>
    <cellStyle name="Millares 12 5 5 2" xfId="3737" xr:uid="{C9A0C026-8930-4C7E-B52F-E41DCF113365}"/>
    <cellStyle name="Millares 12 5 5 2 2" xfId="12003" xr:uid="{E6623510-FBD0-45F9-8AF2-90F08B3DD91F}"/>
    <cellStyle name="Millares 12 5 5 2 2 2" xfId="33506" xr:uid="{77D0BC31-C7E6-4CC8-947E-C9B23D7DC5CF}"/>
    <cellStyle name="Millares 12 5 5 2 3" xfId="18638" xr:uid="{FF7AB8A0-A13E-4B9A-9006-40FF4D4F63DD}"/>
    <cellStyle name="Millares 12 5 5 2 3 2" xfId="40141" xr:uid="{53F49AC9-40D1-490C-93D9-3E56519780CB}"/>
    <cellStyle name="Millares 12 5 5 2 4" xfId="25243" xr:uid="{15CF7EAD-5257-48BD-A692-8358BFB9EC14}"/>
    <cellStyle name="Millares 12 5 5 2 5" xfId="46746" xr:uid="{D1DF869C-A522-4885-98C1-270575377E0C}"/>
    <cellStyle name="Millares 12 5 5 3" xfId="5876" xr:uid="{7B15B41D-CD08-4FF5-95C0-54B183C19850}"/>
    <cellStyle name="Millares 12 5 5 3 2" xfId="14142" xr:uid="{A031C659-4CB1-44A6-B9BF-7F07B54EE5DD}"/>
    <cellStyle name="Millares 12 5 5 3 2 2" xfId="35645" xr:uid="{65A80172-A2FA-4342-A48C-7CAC72625DE9}"/>
    <cellStyle name="Millares 12 5 5 3 3" xfId="20777" xr:uid="{F7CBCFD5-9D61-478B-A450-C95E77092E8B}"/>
    <cellStyle name="Millares 12 5 5 3 3 2" xfId="42280" xr:uid="{B0CA7B16-AD55-40AA-9547-A0DE3EBA6C4E}"/>
    <cellStyle name="Millares 12 5 5 3 4" xfId="27382" xr:uid="{F314D05D-19CE-4A06-B34A-B938B7347905}"/>
    <cellStyle name="Millares 12 5 5 3 5" xfId="48885" xr:uid="{6B2D6FC9-68A4-4A87-8A27-CD33B9E0EC75}"/>
    <cellStyle name="Millares 12 5 5 4" xfId="7517" xr:uid="{B6FD556A-6D59-461C-88FC-4A80BAEF6078}"/>
    <cellStyle name="Millares 12 5 5 4 2" xfId="29020" xr:uid="{0BDB09C8-1652-4388-B4AD-245252851288}"/>
    <cellStyle name="Millares 12 5 5 5" xfId="9174" xr:uid="{2DA0A23B-D1A1-46A8-B9BB-50BFB39FBB04}"/>
    <cellStyle name="Millares 12 5 5 5 2" xfId="30677" xr:uid="{68FD15EC-4E7E-4F3F-B1A9-0B580F190DF7}"/>
    <cellStyle name="Millares 12 5 5 6" xfId="15809" xr:uid="{833A5F84-1C0C-44F6-873D-0CA638647C27}"/>
    <cellStyle name="Millares 12 5 5 6 2" xfId="37312" xr:uid="{277CBBE8-F006-4EEE-8876-3036376B75D7}"/>
    <cellStyle name="Millares 12 5 5 7" xfId="22414" xr:uid="{FFC3C2DB-83A0-4D08-94D1-58C131043284}"/>
    <cellStyle name="Millares 12 5 5 8" xfId="43917" xr:uid="{397F8982-79CE-4C22-A1E6-531490B3B30A}"/>
    <cellStyle name="Millares 12 5 6" xfId="1169" xr:uid="{699E612A-28C0-4D40-AA3A-BBD6A10E9441}"/>
    <cellStyle name="Millares 12 5 6 2" xfId="3998" xr:uid="{47DCA455-C8DC-4CD3-BBBB-7C7FE0471EA4}"/>
    <cellStyle name="Millares 12 5 6 2 2" xfId="12264" xr:uid="{7A1F3E5B-DA7C-4DC8-9DD4-435013A6ACD8}"/>
    <cellStyle name="Millares 12 5 6 2 2 2" xfId="33767" xr:uid="{2DB62BE5-47D4-4627-8C77-573DA911098F}"/>
    <cellStyle name="Millares 12 5 6 2 3" xfId="18899" xr:uid="{4FA1418D-B3E6-4395-8DEA-6D36406A6C87}"/>
    <cellStyle name="Millares 12 5 6 2 3 2" xfId="40402" xr:uid="{F37C10B1-C7FD-4953-AC89-194ACAF088A4}"/>
    <cellStyle name="Millares 12 5 6 2 4" xfId="25504" xr:uid="{CB28C2ED-96BE-4D8D-B3FF-5A922F05B69A}"/>
    <cellStyle name="Millares 12 5 6 2 5" xfId="47007" xr:uid="{B7A94CE7-95D4-4F1D-9376-AFC9170F41F8}"/>
    <cellStyle name="Millares 12 5 6 3" xfId="6137" xr:uid="{66DE7C71-7265-4C66-A253-094B42C3586B}"/>
    <cellStyle name="Millares 12 5 6 3 2" xfId="14403" xr:uid="{42172D96-530D-4B32-91E3-7A4FBAD880FD}"/>
    <cellStyle name="Millares 12 5 6 3 2 2" xfId="35906" xr:uid="{8A1E603F-B35E-48C4-B9CA-712BFAF2F6E6}"/>
    <cellStyle name="Millares 12 5 6 3 3" xfId="21038" xr:uid="{FC2099CE-FDE6-4A4C-A122-5AA1AF90CABF}"/>
    <cellStyle name="Millares 12 5 6 3 3 2" xfId="42541" xr:uid="{2BC3DE35-AF57-4CC4-8917-67D7EE56AA35}"/>
    <cellStyle name="Millares 12 5 6 3 4" xfId="27643" xr:uid="{43E2F8C9-6A83-4B93-9300-5C622711AFDA}"/>
    <cellStyle name="Millares 12 5 6 3 5" xfId="49146" xr:uid="{02A457FB-68E5-4B00-A378-6D3B0EBAC727}"/>
    <cellStyle name="Millares 12 5 6 4" xfId="7778" xr:uid="{C6674016-58C4-48E2-92B4-0F5C63F11B51}"/>
    <cellStyle name="Millares 12 5 6 4 2" xfId="29281" xr:uid="{1616CFA6-782D-460A-A468-0A143165C3B9}"/>
    <cellStyle name="Millares 12 5 6 5" xfId="9435" xr:uid="{9DC6916C-AC9F-48A8-9CB8-B85FCC596A9E}"/>
    <cellStyle name="Millares 12 5 6 5 2" xfId="30938" xr:uid="{D0C311F5-C1C7-4D2E-988B-35711396916B}"/>
    <cellStyle name="Millares 12 5 6 6" xfId="16070" xr:uid="{AD395A2D-E4FC-4454-B150-BCF608B8C9F5}"/>
    <cellStyle name="Millares 12 5 6 6 2" xfId="37573" xr:uid="{BAD2295F-10F5-4C0C-896F-56AEA471FEBA}"/>
    <cellStyle name="Millares 12 5 6 7" xfId="22675" xr:uid="{D5F05E60-0934-4FFC-BB68-DC2182CB5115}"/>
    <cellStyle name="Millares 12 5 6 8" xfId="44178" xr:uid="{5E39C5A0-6451-484D-905A-BBB238639FE6}"/>
    <cellStyle name="Millares 12 5 7" xfId="1857" xr:uid="{440666C8-E658-47C6-8AC1-E409C5D0E884}"/>
    <cellStyle name="Millares 12 5 7 2" xfId="10123" xr:uid="{3AFF721A-47E1-44DE-A71D-99707C3681BE}"/>
    <cellStyle name="Millares 12 5 7 2 2" xfId="31626" xr:uid="{F8C937FE-40D1-41C1-A578-7820683690DB}"/>
    <cellStyle name="Millares 12 5 7 3" xfId="16758" xr:uid="{ED16ED33-4D8F-4DF4-B9BE-C19035615320}"/>
    <cellStyle name="Millares 12 5 7 3 2" xfId="38261" xr:uid="{D2B32788-14B1-4745-A6D9-24B141A40FC9}"/>
    <cellStyle name="Millares 12 5 7 4" xfId="23363" xr:uid="{D5BBAB81-F56E-42A5-9F70-D51337616437}"/>
    <cellStyle name="Millares 12 5 7 5" xfId="44866" xr:uid="{D6FB0144-9C29-4ABD-911E-9E5A24EEFFAA}"/>
    <cellStyle name="Millares 12 5 8" xfId="2542" xr:uid="{EC8028DC-4D2B-4514-A658-A782CF401FB5}"/>
    <cellStyle name="Millares 12 5 8 2" xfId="10808" xr:uid="{8D2F6250-4111-4F9F-8864-26874C7F3968}"/>
    <cellStyle name="Millares 12 5 8 2 2" xfId="32311" xr:uid="{F5E71D2B-56CD-43DA-ACDB-1CA937D0EA7D}"/>
    <cellStyle name="Millares 12 5 8 3" xfId="17443" xr:uid="{B03B00B2-4606-4E3D-B387-0538BD866A5E}"/>
    <cellStyle name="Millares 12 5 8 3 2" xfId="38946" xr:uid="{AA0A003F-87C9-408D-8106-DF4D7411FC02}"/>
    <cellStyle name="Millares 12 5 8 4" xfId="24048" xr:uid="{25C60CC9-84FA-4B53-9264-DBE4A09358C5}"/>
    <cellStyle name="Millares 12 5 8 5" xfId="45551" xr:uid="{6A55796D-B734-419E-91E1-C1946543478D}"/>
    <cellStyle name="Millares 12 5 9" xfId="3053" xr:uid="{25B4CD74-4324-4902-BA4F-677E375D681E}"/>
    <cellStyle name="Millares 12 5 9 2" xfId="11319" xr:uid="{6CC27589-931E-4A04-A455-463324ABA03D}"/>
    <cellStyle name="Millares 12 5 9 2 2" xfId="32822" xr:uid="{BD6BE536-D2F5-486F-A33A-3AD9E793CCC5}"/>
    <cellStyle name="Millares 12 5 9 3" xfId="17954" xr:uid="{18088DF1-BA28-4FD1-9FCF-124AD26738C5}"/>
    <cellStyle name="Millares 12 5 9 3 2" xfId="39457" xr:uid="{2649827F-9A66-40B2-8911-8A7DEBEA1B8A}"/>
    <cellStyle name="Millares 12 5 9 4" xfId="24559" xr:uid="{D28B212D-982C-414C-8ECC-488B5B287BE8}"/>
    <cellStyle name="Millares 12 5 9 5" xfId="46062" xr:uid="{6C0C29B6-72F7-426C-8FF1-3B040E72BD29}"/>
    <cellStyle name="Millares 12 6" xfId="210" xr:uid="{9F52203F-6001-4B55-8E12-C5BE7F0F2008}"/>
    <cellStyle name="Millares 12 6 10" xfId="4729" xr:uid="{53E7EE41-B9AD-4245-83F0-151BA93CC90A}"/>
    <cellStyle name="Millares 12 6 10 2" xfId="12995" xr:uid="{7EBD134D-C8F9-4298-BC52-72F508CCC871}"/>
    <cellStyle name="Millares 12 6 10 2 2" xfId="34498" xr:uid="{00C65830-C598-4C4B-A619-F35A42AABE35}"/>
    <cellStyle name="Millares 12 6 10 3" xfId="19630" xr:uid="{29903BCA-AA38-4980-B94A-03E541FBDE69}"/>
    <cellStyle name="Millares 12 6 10 3 2" xfId="41133" xr:uid="{C6485D01-FB29-428B-9D60-7DBC7248AC58}"/>
    <cellStyle name="Millares 12 6 10 4" xfId="26235" xr:uid="{C54D14FA-7C79-4151-8D41-493AD5794C2B}"/>
    <cellStyle name="Millares 12 6 10 5" xfId="47738" xr:uid="{63C77B1B-FC9C-461D-B7AC-83F7F780789E}"/>
    <cellStyle name="Millares 12 6 11" xfId="5232" xr:uid="{BCDA2AF3-D6CB-4E8C-8BEE-ADE30857505F}"/>
    <cellStyle name="Millares 12 6 11 2" xfId="13498" xr:uid="{789E2BCC-3166-4E91-8028-798C42BA7840}"/>
    <cellStyle name="Millares 12 6 11 2 2" xfId="35001" xr:uid="{583D67C6-8E30-4F0C-B376-962853A55FC9}"/>
    <cellStyle name="Millares 12 6 11 3" xfId="20133" xr:uid="{C3EA8BAD-01E0-4BE2-8024-C34B9C5DE376}"/>
    <cellStyle name="Millares 12 6 11 3 2" xfId="41636" xr:uid="{D851D190-1003-49FD-AC41-8570D4C616DE}"/>
    <cellStyle name="Millares 12 6 11 4" xfId="26738" xr:uid="{31B4EBBF-7877-4DCE-B719-7E6EBE651C76}"/>
    <cellStyle name="Millares 12 6 11 5" xfId="48241" xr:uid="{AE63F0C5-B3F6-44B6-A2F6-4FC566039246}"/>
    <cellStyle name="Millares 12 6 12" xfId="6873" xr:uid="{132FF63B-74E7-4A41-8985-DD070C0C9272}"/>
    <cellStyle name="Millares 12 6 12 2" xfId="28376" xr:uid="{9644BE9A-85D0-4E56-B0CF-78C1FF88F49E}"/>
    <cellStyle name="Millares 12 6 13" xfId="8527" xr:uid="{E18C3CD9-837C-4657-9504-3D3BADD13F37}"/>
    <cellStyle name="Millares 12 6 13 2" xfId="30030" xr:uid="{2432F4B5-9AA8-4D40-AAAE-6F2A168A191E}"/>
    <cellStyle name="Millares 12 6 14" xfId="15166" xr:uid="{034CD540-0475-45EE-A6CD-FEACD8B4119E}"/>
    <cellStyle name="Millares 12 6 14 2" xfId="36669" xr:uid="{1CBC783F-E541-497A-A997-4AA0A4D02C65}"/>
    <cellStyle name="Millares 12 6 15" xfId="21771" xr:uid="{E8A438F6-E818-43B6-915A-29FB7F3E4F74}"/>
    <cellStyle name="Millares 12 6 16" xfId="43274" xr:uid="{9C151AE0-8C28-4C6B-86F0-84422228AC20}"/>
    <cellStyle name="Millares 12 6 2" xfId="525" xr:uid="{4724170B-3F3F-4E23-988A-44F2F337E20E}"/>
    <cellStyle name="Millares 12 6 2 10" xfId="7136" xr:uid="{9F104548-65C0-4866-BA46-C95B8A2A77ED}"/>
    <cellStyle name="Millares 12 6 2 10 2" xfId="28639" xr:uid="{4E9364BB-2150-469C-A13A-69E127FED821}"/>
    <cellStyle name="Millares 12 6 2 11" xfId="8792" xr:uid="{93A41410-E50E-4BC9-BE87-B93B3F3D5046}"/>
    <cellStyle name="Millares 12 6 2 11 2" xfId="30295" xr:uid="{27289204-5942-4CA6-A822-01306380FE34}"/>
    <cellStyle name="Millares 12 6 2 12" xfId="15428" xr:uid="{692B5BBF-7CC5-41F3-9E98-EC557303FE4B}"/>
    <cellStyle name="Millares 12 6 2 12 2" xfId="36931" xr:uid="{3D27904B-160A-44DC-B875-17140FC40B58}"/>
    <cellStyle name="Millares 12 6 2 13" xfId="22033" xr:uid="{BE1E4DAE-7055-4A68-B980-E982B2857034}"/>
    <cellStyle name="Millares 12 6 2 14" xfId="43536" xr:uid="{2A9C3B47-7325-44DC-9FB3-635EABC7E6C1}"/>
    <cellStyle name="Millares 12 6 2 2" xfId="807" xr:uid="{347C55DC-C027-4309-9C8E-D12A349F3591}"/>
    <cellStyle name="Millares 12 6 2 2 10" xfId="15708" xr:uid="{EDBCE20B-BD31-44DE-97A3-FAEF34E11E66}"/>
    <cellStyle name="Millares 12 6 2 2 10 2" xfId="37211" xr:uid="{F67CA8A8-795D-49CF-8A12-A40D5ACDAE99}"/>
    <cellStyle name="Millares 12 6 2 2 11" xfId="22313" xr:uid="{160CD75C-2F40-4A73-9367-4CD1BE847BBC}"/>
    <cellStyle name="Millares 12 6 2 2 12" xfId="43816" xr:uid="{78648F18-419C-41BF-8EDF-73EDEB5411B2}"/>
    <cellStyle name="Millares 12 6 2 2 2" xfId="1753" xr:uid="{416A8D4E-FDE0-43A4-A29C-20C111777FA6}"/>
    <cellStyle name="Millares 12 6 2 2 2 2" xfId="4582" xr:uid="{1C57DBF0-45DF-4CC1-A2E7-D6A727630197}"/>
    <cellStyle name="Millares 12 6 2 2 2 2 2" xfId="12848" xr:uid="{837AA8CE-2553-4E8B-82A7-9365E9994E2A}"/>
    <cellStyle name="Millares 12 6 2 2 2 2 2 2" xfId="34351" xr:uid="{17A98957-D50C-483B-B413-056DC5C2F10D}"/>
    <cellStyle name="Millares 12 6 2 2 2 2 3" xfId="19483" xr:uid="{59691377-993E-4679-9656-04AC4DC2C13F}"/>
    <cellStyle name="Millares 12 6 2 2 2 2 3 2" xfId="40986" xr:uid="{ED13D890-B30F-45CB-A7C3-1597775BD731}"/>
    <cellStyle name="Millares 12 6 2 2 2 2 4" xfId="26088" xr:uid="{E57BE2D7-BFE7-40DA-8A63-0ACE0F012778}"/>
    <cellStyle name="Millares 12 6 2 2 2 2 5" xfId="47591" xr:uid="{D72B0CB3-716F-43E1-9532-82C75C4178B1}"/>
    <cellStyle name="Millares 12 6 2 2 2 3" xfId="6721" xr:uid="{37F264C2-5D7E-43B0-B77A-4D47936E8729}"/>
    <cellStyle name="Millares 12 6 2 2 2 3 2" xfId="14987" xr:uid="{0392130D-2296-466A-9FD2-C7E15AC3F2B8}"/>
    <cellStyle name="Millares 12 6 2 2 2 3 2 2" xfId="36490" xr:uid="{C7CDAE58-03FC-4AFE-A396-5179C4C026DC}"/>
    <cellStyle name="Millares 12 6 2 2 2 3 3" xfId="21622" xr:uid="{BCD4D5F2-925F-4E84-9681-213627A1E057}"/>
    <cellStyle name="Millares 12 6 2 2 2 3 3 2" xfId="43125" xr:uid="{EC9157E5-5501-4EC9-A593-4A60C1D4B362}"/>
    <cellStyle name="Millares 12 6 2 2 2 3 4" xfId="28227" xr:uid="{46532C4D-5E91-4B5D-A794-A98A9B40CEEA}"/>
    <cellStyle name="Millares 12 6 2 2 2 3 5" xfId="49730" xr:uid="{02B371D9-B74E-4DB4-8FB8-59A56AB14B17}"/>
    <cellStyle name="Millares 12 6 2 2 2 4" xfId="8362" xr:uid="{988492A8-EBB6-439F-BAF5-1B1431CAA018}"/>
    <cellStyle name="Millares 12 6 2 2 2 4 2" xfId="29865" xr:uid="{358E6EDE-E427-47CD-8CC0-C73C1477D7F4}"/>
    <cellStyle name="Millares 12 6 2 2 2 5" xfId="10019" xr:uid="{81A5382E-CB86-47AC-A919-6F022E6DBB5F}"/>
    <cellStyle name="Millares 12 6 2 2 2 5 2" xfId="31522" xr:uid="{79BF7580-F7C1-46A3-892A-241D03B522E3}"/>
    <cellStyle name="Millares 12 6 2 2 2 6" xfId="16654" xr:uid="{3BB67A67-05A1-4404-BB57-E406C56A0326}"/>
    <cellStyle name="Millares 12 6 2 2 2 6 2" xfId="38157" xr:uid="{7FBE9CCD-6ED3-4E59-9E64-A4CC684110BB}"/>
    <cellStyle name="Millares 12 6 2 2 2 7" xfId="23259" xr:uid="{D2EB3788-8648-4AFC-AE3C-7F347E1AC2AA}"/>
    <cellStyle name="Millares 12 6 2 2 2 8" xfId="44762" xr:uid="{55271C74-FE28-4F84-98AD-500627B11028}"/>
    <cellStyle name="Millares 12 6 2 2 3" xfId="2440" xr:uid="{FBDE890A-55A7-40C4-99E1-56BDB09D2EF2}"/>
    <cellStyle name="Millares 12 6 2 2 3 2" xfId="10706" xr:uid="{0A776F00-BB54-47EF-9FF8-0B4DF60F94BF}"/>
    <cellStyle name="Millares 12 6 2 2 3 2 2" xfId="32209" xr:uid="{F1BF490B-924A-437A-B745-0D5764421068}"/>
    <cellStyle name="Millares 12 6 2 2 3 3" xfId="17341" xr:uid="{EDA02CFC-6708-420E-828D-33B7A8004197}"/>
    <cellStyle name="Millares 12 6 2 2 3 3 2" xfId="38844" xr:uid="{B516BFFE-FF28-4A80-9A28-E8DD77EC7A44}"/>
    <cellStyle name="Millares 12 6 2 2 3 4" xfId="23946" xr:uid="{81D605BE-0EA6-429E-AE2B-CFEB2283DD5A}"/>
    <cellStyle name="Millares 12 6 2 2 3 5" xfId="45449" xr:uid="{26FB99AD-06DF-4741-8E7A-74637B6409A4}"/>
    <cellStyle name="Millares 12 6 2 2 4" xfId="2957" xr:uid="{8AB2A3BA-A4D2-4049-AC12-5E9D3C662C81}"/>
    <cellStyle name="Millares 12 6 2 2 4 2" xfId="11223" xr:uid="{3306F83F-FE18-435F-BD1B-0A060617FE97}"/>
    <cellStyle name="Millares 12 6 2 2 4 2 2" xfId="32726" xr:uid="{BC7A66B8-85C0-48BA-B038-2541128B5531}"/>
    <cellStyle name="Millares 12 6 2 2 4 3" xfId="17858" xr:uid="{10FFE604-6802-4FC0-A1E5-1C70AADC8FA0}"/>
    <cellStyle name="Millares 12 6 2 2 4 3 2" xfId="39361" xr:uid="{A85534E2-AEBD-4419-833B-9AED94E031AA}"/>
    <cellStyle name="Millares 12 6 2 2 4 4" xfId="24463" xr:uid="{441D34A6-2082-4A42-A1EB-5A1488A4B5EE}"/>
    <cellStyle name="Millares 12 6 2 2 4 5" xfId="45966" xr:uid="{6E772346-9C45-457C-A049-ACAD65D10EE9}"/>
    <cellStyle name="Millares 12 6 2 2 5" xfId="3636" xr:uid="{B25FF25E-0930-49A9-B856-22F7D843CA59}"/>
    <cellStyle name="Millares 12 6 2 2 5 2" xfId="11902" xr:uid="{9259A47A-74A7-42A9-A0E6-DE5E89AD354F}"/>
    <cellStyle name="Millares 12 6 2 2 5 2 2" xfId="33405" xr:uid="{1A9F08C5-2D80-4BA4-B9C8-37D7646EC3CF}"/>
    <cellStyle name="Millares 12 6 2 2 5 3" xfId="18537" xr:uid="{EEE1A127-131E-4760-B54E-91EC9CD73242}"/>
    <cellStyle name="Millares 12 6 2 2 5 3 2" xfId="40040" xr:uid="{BDBDC7D1-7B6C-4B3B-9B14-80A3D54EC93E}"/>
    <cellStyle name="Millares 12 6 2 2 5 4" xfId="25142" xr:uid="{E6745F52-2D25-471C-853C-0626193111A7}"/>
    <cellStyle name="Millares 12 6 2 2 5 5" xfId="46645" xr:uid="{11A0BB9B-3B01-41BB-81EA-47E475EE4667}"/>
    <cellStyle name="Millares 12 6 2 2 6" xfId="5101" xr:uid="{C810DFB3-51B7-403D-91B3-D4058F36A6E2}"/>
    <cellStyle name="Millares 12 6 2 2 6 2" xfId="13367" xr:uid="{351D97A7-6185-4D8C-963F-F1A88AD646C7}"/>
    <cellStyle name="Millares 12 6 2 2 6 2 2" xfId="34870" xr:uid="{721C0ABC-8630-43A1-9A79-FF3E95D8208D}"/>
    <cellStyle name="Millares 12 6 2 2 6 3" xfId="20002" xr:uid="{477D6696-D6F6-4CE8-8EC4-2F467323A03F}"/>
    <cellStyle name="Millares 12 6 2 2 6 3 2" xfId="41505" xr:uid="{5A47A605-EDF4-4931-9862-26DB3058EE13}"/>
    <cellStyle name="Millares 12 6 2 2 6 4" xfId="26607" xr:uid="{D597793C-FC81-4422-A930-F6AF66F88723}"/>
    <cellStyle name="Millares 12 6 2 2 6 5" xfId="48110" xr:uid="{4CDF36DA-6220-432D-98D3-42B42EF024D4}"/>
    <cellStyle name="Millares 12 6 2 2 7" xfId="5775" xr:uid="{282ED15E-B262-48E0-8FCA-6A437BF4CE9F}"/>
    <cellStyle name="Millares 12 6 2 2 7 2" xfId="14041" xr:uid="{0A95A171-C906-43C7-A2A2-6823BD2EFD97}"/>
    <cellStyle name="Millares 12 6 2 2 7 2 2" xfId="35544" xr:uid="{DC84946A-2C6D-43C0-B598-5401394B0138}"/>
    <cellStyle name="Millares 12 6 2 2 7 3" xfId="20676" xr:uid="{DBC1723B-0980-4FCD-BF3F-F73AFB44F9DB}"/>
    <cellStyle name="Millares 12 6 2 2 7 3 2" xfId="42179" xr:uid="{9DB249BB-F345-45BF-852F-FAC874606B2A}"/>
    <cellStyle name="Millares 12 6 2 2 7 4" xfId="27281" xr:uid="{9A29A652-2C67-43EF-9AF2-9080C36E8291}"/>
    <cellStyle name="Millares 12 6 2 2 7 5" xfId="48784" xr:uid="{D9917450-752F-4F40-A002-54D0C2633E0E}"/>
    <cellStyle name="Millares 12 6 2 2 8" xfId="7416" xr:uid="{7E172005-3DBC-4CB5-B55B-4F124384F623}"/>
    <cellStyle name="Millares 12 6 2 2 8 2" xfId="28919" xr:uid="{3B6D530F-96FC-4EDC-B445-C633C2F9ACCB}"/>
    <cellStyle name="Millares 12 6 2 2 9" xfId="9073" xr:uid="{DEEE00BC-82CD-4561-B392-2CA7F425EDD8}"/>
    <cellStyle name="Millares 12 6 2 2 9 2" xfId="30576" xr:uid="{92C37CC4-AA3E-49BD-B365-5D0F224B244F}"/>
    <cellStyle name="Millares 12 6 2 3" xfId="1077" xr:uid="{03174955-B1A5-456C-B450-D2FC52DF3AE1}"/>
    <cellStyle name="Millares 12 6 2 3 2" xfId="3906" xr:uid="{4E39BE55-B7C3-4C01-AFCE-3D0AF94BC0E9}"/>
    <cellStyle name="Millares 12 6 2 3 2 2" xfId="12172" xr:uid="{0BB7ECFF-7C04-40C1-B123-FFAF4CAA2D6F}"/>
    <cellStyle name="Millares 12 6 2 3 2 2 2" xfId="33675" xr:uid="{50D9F095-5A27-4913-BEDC-7E2052ABB81B}"/>
    <cellStyle name="Millares 12 6 2 3 2 3" xfId="18807" xr:uid="{84E5D057-9978-4D99-BA34-452036CBF5E8}"/>
    <cellStyle name="Millares 12 6 2 3 2 3 2" xfId="40310" xr:uid="{24B64EA4-0D65-4884-BF50-02D577760BF5}"/>
    <cellStyle name="Millares 12 6 2 3 2 4" xfId="25412" xr:uid="{C79BFC82-C05E-4610-9A1F-13CE06728B6D}"/>
    <cellStyle name="Millares 12 6 2 3 2 5" xfId="46915" xr:uid="{0600B248-DCAD-4D1F-9779-19A762BE8C3B}"/>
    <cellStyle name="Millares 12 6 2 3 3" xfId="6045" xr:uid="{A1AFB694-8D1E-4424-A15B-0EB81FFE2C43}"/>
    <cellStyle name="Millares 12 6 2 3 3 2" xfId="14311" xr:uid="{B6EFB53D-E639-4004-8881-E1FDE648CF35}"/>
    <cellStyle name="Millares 12 6 2 3 3 2 2" xfId="35814" xr:uid="{160D5D92-03AF-42A4-AA0C-BD0CB82C0972}"/>
    <cellStyle name="Millares 12 6 2 3 3 3" xfId="20946" xr:uid="{F4FD268D-08DA-43B2-A824-302D87AE7B98}"/>
    <cellStyle name="Millares 12 6 2 3 3 3 2" xfId="42449" xr:uid="{378D6009-0B97-489B-9CC8-6142ACE0343A}"/>
    <cellStyle name="Millares 12 6 2 3 3 4" xfId="27551" xr:uid="{9B2F924E-0DA3-4472-B7A7-72F0D19775C9}"/>
    <cellStyle name="Millares 12 6 2 3 3 5" xfId="49054" xr:uid="{0CC315AB-A1A8-4D8E-86B8-4C4F5E36AD3E}"/>
    <cellStyle name="Millares 12 6 2 3 4" xfId="7686" xr:uid="{3417EC91-8772-420D-B8AD-1F9983AECF5C}"/>
    <cellStyle name="Millares 12 6 2 3 4 2" xfId="29189" xr:uid="{5B0D3ABF-FF74-47E7-8FC5-751CBB342B7B}"/>
    <cellStyle name="Millares 12 6 2 3 5" xfId="9343" xr:uid="{E3FAECA0-A1E6-4415-B5A2-85590F33D6BA}"/>
    <cellStyle name="Millares 12 6 2 3 5 2" xfId="30846" xr:uid="{4C382C73-B318-47CD-8143-F452427C34E0}"/>
    <cellStyle name="Millares 12 6 2 3 6" xfId="15978" xr:uid="{C0B5DB74-AA9A-4D56-BC63-EA35C2307DBE}"/>
    <cellStyle name="Millares 12 6 2 3 6 2" xfId="37481" xr:uid="{27CE5903-04BA-4EE7-88C6-089D7AD1BC37}"/>
    <cellStyle name="Millares 12 6 2 3 7" xfId="22583" xr:uid="{7E01868E-B645-40BB-9D46-3116746A1803}"/>
    <cellStyle name="Millares 12 6 2 3 8" xfId="44086" xr:uid="{F3A12E7C-7812-4431-8882-E9BD83E2B16A}"/>
    <cellStyle name="Millares 12 6 2 4" xfId="1473" xr:uid="{0CC1D0B7-ADE5-4DAE-999D-5354DCA22BBB}"/>
    <cellStyle name="Millares 12 6 2 4 2" xfId="4302" xr:uid="{35B50BF6-5122-417F-8444-D0AAD7EF6FBE}"/>
    <cellStyle name="Millares 12 6 2 4 2 2" xfId="12568" xr:uid="{9B84E93B-2EBA-4B8E-B955-CBD069078AD6}"/>
    <cellStyle name="Millares 12 6 2 4 2 2 2" xfId="34071" xr:uid="{0B353D2C-5386-43F6-87A3-4AE7E2C35CFA}"/>
    <cellStyle name="Millares 12 6 2 4 2 3" xfId="19203" xr:uid="{BB14C813-0E2E-4DB7-8203-0BDCF1D8879B}"/>
    <cellStyle name="Millares 12 6 2 4 2 3 2" xfId="40706" xr:uid="{B299BFB0-9682-4058-83CC-31E0A396A5D1}"/>
    <cellStyle name="Millares 12 6 2 4 2 4" xfId="25808" xr:uid="{D779CE3B-9FA6-4277-B41A-5432E82D159E}"/>
    <cellStyle name="Millares 12 6 2 4 2 5" xfId="47311" xr:uid="{18096342-D048-4FBB-945D-7A83F75811DB}"/>
    <cellStyle name="Millares 12 6 2 4 3" xfId="6441" xr:uid="{B297441D-A54A-4101-902D-4920AFD85FBD}"/>
    <cellStyle name="Millares 12 6 2 4 3 2" xfId="14707" xr:uid="{62373A14-E9EC-4341-BF4F-472BE425EDAF}"/>
    <cellStyle name="Millares 12 6 2 4 3 2 2" xfId="36210" xr:uid="{00CB60B7-EB38-4173-805C-FA9C7DFAA084}"/>
    <cellStyle name="Millares 12 6 2 4 3 3" xfId="21342" xr:uid="{E937C55A-B72D-45A2-BFBC-8306FDFF371F}"/>
    <cellStyle name="Millares 12 6 2 4 3 3 2" xfId="42845" xr:uid="{B34AD1EF-8F1F-415D-8421-51FD89A659C3}"/>
    <cellStyle name="Millares 12 6 2 4 3 4" xfId="27947" xr:uid="{D580BB7E-6CF4-4613-B5FD-2FF11AF46AAF}"/>
    <cellStyle name="Millares 12 6 2 4 3 5" xfId="49450" xr:uid="{49E83CDC-89F6-43C7-8C5E-B85FE15D2413}"/>
    <cellStyle name="Millares 12 6 2 4 4" xfId="8082" xr:uid="{F8ECA8C1-AEF2-448C-AB63-FD5BDA53AB97}"/>
    <cellStyle name="Millares 12 6 2 4 4 2" xfId="29585" xr:uid="{A50F2CAD-4B0B-48A7-859D-8BD95A9412EE}"/>
    <cellStyle name="Millares 12 6 2 4 5" xfId="9739" xr:uid="{0EC9E468-BE09-48DD-8AF3-C5270AC0D11D}"/>
    <cellStyle name="Millares 12 6 2 4 5 2" xfId="31242" xr:uid="{807EB6C8-C533-4F54-9878-EACAE72EC244}"/>
    <cellStyle name="Millares 12 6 2 4 6" xfId="16374" xr:uid="{221A0FA9-48FF-486F-98A6-7272C866EFDE}"/>
    <cellStyle name="Millares 12 6 2 4 6 2" xfId="37877" xr:uid="{E8B9076F-4C4D-4ABF-8554-94B256D8EBDA}"/>
    <cellStyle name="Millares 12 6 2 4 7" xfId="22979" xr:uid="{8B8E40AA-C913-4255-8AC8-8F569F247792}"/>
    <cellStyle name="Millares 12 6 2 4 8" xfId="44482" xr:uid="{B4C2A735-FCB1-434E-B6CD-CFFC775B5D32}"/>
    <cellStyle name="Millares 12 6 2 5" xfId="2160" xr:uid="{DBD40FFE-64B0-4F88-A796-2F9F195F4B0E}"/>
    <cellStyle name="Millares 12 6 2 5 2" xfId="10426" xr:uid="{BBEC9214-249C-4070-AC22-63647B1BEE0D}"/>
    <cellStyle name="Millares 12 6 2 5 2 2" xfId="31929" xr:uid="{1127D671-CB2F-46E1-A195-789451FA6AD2}"/>
    <cellStyle name="Millares 12 6 2 5 3" xfId="17061" xr:uid="{23E02E98-2B2E-467C-B68D-12AD7956F0C5}"/>
    <cellStyle name="Millares 12 6 2 5 3 2" xfId="38564" xr:uid="{9458CEAD-B61E-4107-94BC-19301EE6795C}"/>
    <cellStyle name="Millares 12 6 2 5 4" xfId="23666" xr:uid="{5A0D92D2-6F8E-4B64-8BE7-B1D82704C9E9}"/>
    <cellStyle name="Millares 12 6 2 5 5" xfId="45169" xr:uid="{32EBB4DB-5CB8-4294-AFB3-054E329CAE5F}"/>
    <cellStyle name="Millares 12 6 2 6" xfId="2707" xr:uid="{2A68D20C-2A97-4973-8707-D9140D811F05}"/>
    <cellStyle name="Millares 12 6 2 6 2" xfId="10973" xr:uid="{7317A795-9258-4345-835B-F7DC71C3F6B8}"/>
    <cellStyle name="Millares 12 6 2 6 2 2" xfId="32476" xr:uid="{41FA2253-1004-4079-9FCC-1C6241856881}"/>
    <cellStyle name="Millares 12 6 2 6 3" xfId="17608" xr:uid="{27F0B71D-DCEA-47B3-ADBB-329B4628FE9F}"/>
    <cellStyle name="Millares 12 6 2 6 3 2" xfId="39111" xr:uid="{0FE7E444-5603-4E09-AEDD-4091ED76EA7D}"/>
    <cellStyle name="Millares 12 6 2 6 4" xfId="24213" xr:uid="{0FF0FAA3-6B3B-4D36-86E4-26F118C7AF0E}"/>
    <cellStyle name="Millares 12 6 2 6 5" xfId="45716" xr:uid="{FA8DA51D-274B-43C8-A3B6-3EA56B587D9C}"/>
    <cellStyle name="Millares 12 6 2 7" xfId="3356" xr:uid="{D2863347-5071-496B-A692-985E41CCA6BA}"/>
    <cellStyle name="Millares 12 6 2 7 2" xfId="11622" xr:uid="{CD9FB5F9-2830-40A8-8C54-A78E18E554DA}"/>
    <cellStyle name="Millares 12 6 2 7 2 2" xfId="33125" xr:uid="{80371AD0-2C8C-4FE6-A8B6-970A4BF84802}"/>
    <cellStyle name="Millares 12 6 2 7 3" xfId="18257" xr:uid="{6BD03C46-5C2E-40A8-A3A8-BE7FAEC6A1A2}"/>
    <cellStyle name="Millares 12 6 2 7 3 2" xfId="39760" xr:uid="{D2E61001-0A26-493E-BBEB-27BB91D6FA01}"/>
    <cellStyle name="Millares 12 6 2 7 4" xfId="24862" xr:uid="{A0A17DA1-C149-4E36-AC77-87710B09639B}"/>
    <cellStyle name="Millares 12 6 2 7 5" xfId="46365" xr:uid="{29242AAF-7F9C-44BC-828C-5215089DB10A}"/>
    <cellStyle name="Millares 12 6 2 8" xfId="4851" xr:uid="{31DBE9BC-2E47-4713-BB65-2103BB500B48}"/>
    <cellStyle name="Millares 12 6 2 8 2" xfId="13117" xr:uid="{95D739D3-23E4-4230-95F8-0E208F8EA9F5}"/>
    <cellStyle name="Millares 12 6 2 8 2 2" xfId="34620" xr:uid="{5B1A2843-B6CD-4A11-BB79-69808BCFDC80}"/>
    <cellStyle name="Millares 12 6 2 8 3" xfId="19752" xr:uid="{0B6AC5A1-9575-4B15-9E38-809F70C41E5E}"/>
    <cellStyle name="Millares 12 6 2 8 3 2" xfId="41255" xr:uid="{2A2B664D-C01F-4B9D-8AEB-FA3918F3B98E}"/>
    <cellStyle name="Millares 12 6 2 8 4" xfId="26357" xr:uid="{9EE7AD54-3F06-44D4-A1AC-44561DBF0837}"/>
    <cellStyle name="Millares 12 6 2 8 5" xfId="47860" xr:uid="{51E2FE4A-CFED-4691-968A-878817770601}"/>
    <cellStyle name="Millares 12 6 2 9" xfId="5495" xr:uid="{7263B3C7-FFE4-41C7-9CBB-465D8C5F44CE}"/>
    <cellStyle name="Millares 12 6 2 9 2" xfId="13761" xr:uid="{695D161F-762A-4D4C-9719-08DEFD0208D0}"/>
    <cellStyle name="Millares 12 6 2 9 2 2" xfId="35264" xr:uid="{327F56EE-E5E0-4EC0-AF0B-B4C8E254E928}"/>
    <cellStyle name="Millares 12 6 2 9 3" xfId="20396" xr:uid="{AAA8A4AB-0730-453C-99E7-42417DEA86AE}"/>
    <cellStyle name="Millares 12 6 2 9 3 2" xfId="41899" xr:uid="{693D2A16-30BF-42A4-B40B-2BC850498FA6}"/>
    <cellStyle name="Millares 12 6 2 9 4" xfId="27001" xr:uid="{1662C5C1-15A7-4E56-BF2A-D5BAAACBDC04}"/>
    <cellStyle name="Millares 12 6 2 9 5" xfId="48504" xr:uid="{59C0123A-22BF-49CC-8658-7FFC84D1E8E6}"/>
    <cellStyle name="Millares 12 6 3" xfId="397" xr:uid="{7F3CA314-8944-4090-9456-323FF29E4A27}"/>
    <cellStyle name="Millares 12 6 3 10" xfId="15300" xr:uid="{52FC7AF7-FE0C-4DBE-8E97-5C89A7856FF0}"/>
    <cellStyle name="Millares 12 6 3 10 2" xfId="36803" xr:uid="{4E362EAB-4AE7-4920-98C4-625C23D1E748}"/>
    <cellStyle name="Millares 12 6 3 11" xfId="21905" xr:uid="{2EB25B31-0CF0-44F4-969E-088D9810AA24}"/>
    <cellStyle name="Millares 12 6 3 12" xfId="43408" xr:uid="{8DE89555-FD99-48FC-A6E0-01237DA0A92A}"/>
    <cellStyle name="Millares 12 6 3 2" xfId="1345" xr:uid="{1F603EE9-031F-45EB-A43B-A2CDD3AAC7C9}"/>
    <cellStyle name="Millares 12 6 3 2 2" xfId="4174" xr:uid="{09207ED6-4040-490B-8E55-65E2B3EEF84F}"/>
    <cellStyle name="Millares 12 6 3 2 2 2" xfId="12440" xr:uid="{7C58BE66-AA11-4DC7-9444-C7EE2B2BB1A9}"/>
    <cellStyle name="Millares 12 6 3 2 2 2 2" xfId="33943" xr:uid="{CD80B78C-F019-4E7F-B89B-06714B230D9A}"/>
    <cellStyle name="Millares 12 6 3 2 2 3" xfId="19075" xr:uid="{95B40483-C3EA-4E62-AD5D-1E4B4E510873}"/>
    <cellStyle name="Millares 12 6 3 2 2 3 2" xfId="40578" xr:uid="{55D27D69-3B2F-40BD-8CE0-6269B06829CC}"/>
    <cellStyle name="Millares 12 6 3 2 2 4" xfId="25680" xr:uid="{362E5BA8-D4C2-4CA4-921A-5E82ADAFE778}"/>
    <cellStyle name="Millares 12 6 3 2 2 5" xfId="47183" xr:uid="{6EDC130C-3E3C-4045-907A-5528051D97E6}"/>
    <cellStyle name="Millares 12 6 3 2 3" xfId="6313" xr:uid="{04F02B0C-1C4C-4F66-B22B-75B6880F2279}"/>
    <cellStyle name="Millares 12 6 3 2 3 2" xfId="14579" xr:uid="{B697F443-B0BA-4091-89BC-65993862D4E2}"/>
    <cellStyle name="Millares 12 6 3 2 3 2 2" xfId="36082" xr:uid="{CF54003B-BE40-4BD3-9289-AB3D40033339}"/>
    <cellStyle name="Millares 12 6 3 2 3 3" xfId="21214" xr:uid="{B13D2F65-8FE6-4A0F-B73E-D435C635D38A}"/>
    <cellStyle name="Millares 12 6 3 2 3 3 2" xfId="42717" xr:uid="{E02691BC-EFF5-4BD7-A1C3-4897CE96AE4A}"/>
    <cellStyle name="Millares 12 6 3 2 3 4" xfId="27819" xr:uid="{EA5DD3A1-DBF7-4E1A-A94D-5C660B3B33C1}"/>
    <cellStyle name="Millares 12 6 3 2 3 5" xfId="49322" xr:uid="{51D8ED88-303C-41DB-AC74-4B1741B8FDDA}"/>
    <cellStyle name="Millares 12 6 3 2 4" xfId="7954" xr:uid="{4C1A147C-F1E7-407A-B9F8-25607A531010}"/>
    <cellStyle name="Millares 12 6 3 2 4 2" xfId="29457" xr:uid="{9B830C47-98AC-4A08-B7A2-15C553B446DF}"/>
    <cellStyle name="Millares 12 6 3 2 5" xfId="9611" xr:uid="{7ACE4D58-FED9-428F-ABF2-954B99A01B56}"/>
    <cellStyle name="Millares 12 6 3 2 5 2" xfId="31114" xr:uid="{87733F33-A64A-4DD2-B6A4-A227E6892687}"/>
    <cellStyle name="Millares 12 6 3 2 6" xfId="16246" xr:uid="{B29334AF-5759-412B-BD63-6CE1B6F657EF}"/>
    <cellStyle name="Millares 12 6 3 2 6 2" xfId="37749" xr:uid="{475EA740-21D8-416C-8F7C-B9F7AEB9BFF8}"/>
    <cellStyle name="Millares 12 6 3 2 7" xfId="22851" xr:uid="{9E630378-BC73-4DF4-B13A-8C33B4FA6E37}"/>
    <cellStyle name="Millares 12 6 3 2 8" xfId="44354" xr:uid="{70D53925-E949-457A-AEDB-242347C2D682}"/>
    <cellStyle name="Millares 12 6 3 3" xfId="2032" xr:uid="{1CA7D0DB-367F-4EBF-99EF-6C22164D0E6F}"/>
    <cellStyle name="Millares 12 6 3 3 2" xfId="10298" xr:uid="{0339A1B3-83BA-4125-B545-C0A6D38CD834}"/>
    <cellStyle name="Millares 12 6 3 3 2 2" xfId="31801" xr:uid="{45BB57F6-53D9-456D-8BDE-5E9DB10A4532}"/>
    <cellStyle name="Millares 12 6 3 3 3" xfId="16933" xr:uid="{DB12F3DC-E048-42D1-AB28-1BA59B6640AB}"/>
    <cellStyle name="Millares 12 6 3 3 3 2" xfId="38436" xr:uid="{7D9C5535-E465-4380-A7EA-503805510E70}"/>
    <cellStyle name="Millares 12 6 3 3 4" xfId="23538" xr:uid="{7BD34F36-F446-4719-B79D-0B5C761A18F4}"/>
    <cellStyle name="Millares 12 6 3 3 5" xfId="45041" xr:uid="{5486747A-5EF0-4034-94DA-816355451EA0}"/>
    <cellStyle name="Millares 12 6 3 4" xfId="2831" xr:uid="{D873CABA-CEFE-448A-B739-945103B1EB20}"/>
    <cellStyle name="Millares 12 6 3 4 2" xfId="11097" xr:uid="{67668E14-C226-4760-BF6F-88AFE4A5C314}"/>
    <cellStyle name="Millares 12 6 3 4 2 2" xfId="32600" xr:uid="{BFC91DAE-47D1-44A3-9D5E-F1616B704486}"/>
    <cellStyle name="Millares 12 6 3 4 3" xfId="17732" xr:uid="{925657DB-3742-4AA7-8EF9-4B4E65A446AE}"/>
    <cellStyle name="Millares 12 6 3 4 3 2" xfId="39235" xr:uid="{B1112B0E-FFF0-4BAE-99F5-F4F06BF00B6E}"/>
    <cellStyle name="Millares 12 6 3 4 4" xfId="24337" xr:uid="{F6EF2D35-BF61-4E8C-A57C-A3D56AE517E1}"/>
    <cellStyle name="Millares 12 6 3 4 5" xfId="45840" xr:uid="{4852006E-4AF7-4313-A431-65A6D166E831}"/>
    <cellStyle name="Millares 12 6 3 5" xfId="3228" xr:uid="{B25A1103-8A6B-4A67-B10E-F336C3972C21}"/>
    <cellStyle name="Millares 12 6 3 5 2" xfId="11494" xr:uid="{168A3E31-DB21-4A63-A8AA-E80B7388EFB5}"/>
    <cellStyle name="Millares 12 6 3 5 2 2" xfId="32997" xr:uid="{67510AFE-1466-4C20-AA7F-54F3082014D0}"/>
    <cellStyle name="Millares 12 6 3 5 3" xfId="18129" xr:uid="{186C305B-3F31-4610-B3E2-65F0050B9B7F}"/>
    <cellStyle name="Millares 12 6 3 5 3 2" xfId="39632" xr:uid="{2B9A4E06-78A5-4724-AC8D-03B89F81AA84}"/>
    <cellStyle name="Millares 12 6 3 5 4" xfId="24734" xr:uid="{A9E75F7E-73A8-43F3-A88E-E0F872E6D106}"/>
    <cellStyle name="Millares 12 6 3 5 5" xfId="46237" xr:uid="{0C0D50B0-81D7-4DA3-AAD2-9265C56FEB9D}"/>
    <cellStyle name="Millares 12 6 3 6" xfId="4975" xr:uid="{20A3A338-D7D7-4560-924E-28A6887562DA}"/>
    <cellStyle name="Millares 12 6 3 6 2" xfId="13241" xr:uid="{58B86F3C-D228-48C8-AC67-B7F32E392D1E}"/>
    <cellStyle name="Millares 12 6 3 6 2 2" xfId="34744" xr:uid="{DAE1D9CE-AE0A-47BD-B412-4416AEA5435D}"/>
    <cellStyle name="Millares 12 6 3 6 3" xfId="19876" xr:uid="{282C43B5-B3D5-427E-937B-16E5A04B582A}"/>
    <cellStyle name="Millares 12 6 3 6 3 2" xfId="41379" xr:uid="{BE858B53-A13F-4AC8-B1B1-1CD2A36DE05F}"/>
    <cellStyle name="Millares 12 6 3 6 4" xfId="26481" xr:uid="{C8AC0CE6-BD38-41DF-8687-48497949CA6A}"/>
    <cellStyle name="Millares 12 6 3 6 5" xfId="47984" xr:uid="{3BA81B18-19BF-43ED-A223-8942DC0D96A5}"/>
    <cellStyle name="Millares 12 6 3 7" xfId="5367" xr:uid="{C66D8066-91DB-4E16-9716-148F94528EB9}"/>
    <cellStyle name="Millares 12 6 3 7 2" xfId="13633" xr:uid="{2A0A6FBC-A2C2-495B-9EC3-A2942681846C}"/>
    <cellStyle name="Millares 12 6 3 7 2 2" xfId="35136" xr:uid="{C7E5F089-E320-461D-889B-15ED62B0FF26}"/>
    <cellStyle name="Millares 12 6 3 7 3" xfId="20268" xr:uid="{301CFDCC-6161-41F6-AC40-62AAC6483141}"/>
    <cellStyle name="Millares 12 6 3 7 3 2" xfId="41771" xr:uid="{6C8E9C45-8AE6-446A-BB7E-512CC8872B32}"/>
    <cellStyle name="Millares 12 6 3 7 4" xfId="26873" xr:uid="{000B1B99-D532-45BE-A7D9-AC647CD5CDEE}"/>
    <cellStyle name="Millares 12 6 3 7 5" xfId="48376" xr:uid="{8AF9349D-5B84-424D-9829-830E7E8E5188}"/>
    <cellStyle name="Millares 12 6 3 8" xfId="7008" xr:uid="{742F3B95-6378-457C-9840-CE15E54F770A}"/>
    <cellStyle name="Millares 12 6 3 8 2" xfId="28511" xr:uid="{02DE4D76-85B3-4FE0-971D-71F4D904026D}"/>
    <cellStyle name="Millares 12 6 3 9" xfId="8664" xr:uid="{F1394689-80D4-4DFD-8301-FC395FF57AAB}"/>
    <cellStyle name="Millares 12 6 3 9 2" xfId="30167" xr:uid="{F199730B-8B2C-46A8-9B76-14900C0E634E}"/>
    <cellStyle name="Millares 12 6 4" xfId="681" xr:uid="{704A5477-9BE8-4A61-BA4F-5419577631D6}"/>
    <cellStyle name="Millares 12 6 4 10" xfId="43690" xr:uid="{75351813-639C-44CB-BBB3-DDAF60F07CDF}"/>
    <cellStyle name="Millares 12 6 4 2" xfId="1627" xr:uid="{423A03D9-D9F8-493C-8F00-052BE9EFCD3D}"/>
    <cellStyle name="Millares 12 6 4 2 2" xfId="4456" xr:uid="{ECECEB07-F4E9-4222-B116-A1F6CD087656}"/>
    <cellStyle name="Millares 12 6 4 2 2 2" xfId="12722" xr:uid="{8CEA8318-FA26-4722-9295-05DB6372247E}"/>
    <cellStyle name="Millares 12 6 4 2 2 2 2" xfId="34225" xr:uid="{116D90B6-A29D-4265-AE23-A412BF8809D8}"/>
    <cellStyle name="Millares 12 6 4 2 2 3" xfId="19357" xr:uid="{AAD9DFFB-23E3-4512-9EE2-2BB7EEC9C877}"/>
    <cellStyle name="Millares 12 6 4 2 2 3 2" xfId="40860" xr:uid="{B5EA48D1-C679-432A-B404-67A0FEACA006}"/>
    <cellStyle name="Millares 12 6 4 2 2 4" xfId="25962" xr:uid="{A011EF2E-B8B6-4BA9-BC70-1E6B8E9D6379}"/>
    <cellStyle name="Millares 12 6 4 2 2 5" xfId="47465" xr:uid="{44BBA736-3B05-4254-94B7-933B0005A0A5}"/>
    <cellStyle name="Millares 12 6 4 2 3" xfId="6595" xr:uid="{CDFBAAE3-2669-43F7-AFB6-000537382F4E}"/>
    <cellStyle name="Millares 12 6 4 2 3 2" xfId="14861" xr:uid="{939831FC-56E6-449C-8EF0-DB264443BA93}"/>
    <cellStyle name="Millares 12 6 4 2 3 2 2" xfId="36364" xr:uid="{92448D8D-9E02-47F4-B8AB-F16B019F549A}"/>
    <cellStyle name="Millares 12 6 4 2 3 3" xfId="21496" xr:uid="{36812EBB-77E9-4F09-9922-09A72DE8F0B6}"/>
    <cellStyle name="Millares 12 6 4 2 3 3 2" xfId="42999" xr:uid="{17E21E68-B689-48AA-B64D-DB147282BE8E}"/>
    <cellStyle name="Millares 12 6 4 2 3 4" xfId="28101" xr:uid="{32EECEAD-A400-4CE9-8364-A2FC4C991A65}"/>
    <cellStyle name="Millares 12 6 4 2 3 5" xfId="49604" xr:uid="{A3F0B8C4-52B6-4E5D-8793-7657B55B2AA8}"/>
    <cellStyle name="Millares 12 6 4 2 4" xfId="8236" xr:uid="{FA1393FA-A83C-4FED-B902-F7DD03AEA4CA}"/>
    <cellStyle name="Millares 12 6 4 2 4 2" xfId="29739" xr:uid="{FB059F27-746B-417F-AE19-9CDF341830BF}"/>
    <cellStyle name="Millares 12 6 4 2 5" xfId="9893" xr:uid="{06510B39-F96F-46AF-8E0C-0D5118276203}"/>
    <cellStyle name="Millares 12 6 4 2 5 2" xfId="31396" xr:uid="{B2C6CD76-AC10-45D8-9ADC-8D04A7296ED4}"/>
    <cellStyle name="Millares 12 6 4 2 6" xfId="16528" xr:uid="{A2AAE8F9-01AD-4476-A377-36C2621ED2A3}"/>
    <cellStyle name="Millares 12 6 4 2 6 2" xfId="38031" xr:uid="{C75E7DAB-8F78-480E-853A-7A5B037FD0B2}"/>
    <cellStyle name="Millares 12 6 4 2 7" xfId="23133" xr:uid="{86DEA174-2AC5-4C0A-BC29-2150A76DBED3}"/>
    <cellStyle name="Millares 12 6 4 2 8" xfId="44636" xr:uid="{77ECC29B-54AC-408C-BADF-92D8783F764D}"/>
    <cellStyle name="Millares 12 6 4 3" xfId="2314" xr:uid="{7D660709-809E-47BD-B657-A5777D8D17F6}"/>
    <cellStyle name="Millares 12 6 4 3 2" xfId="10580" xr:uid="{B8B745AC-0CD4-4356-95FA-DFD71AE40872}"/>
    <cellStyle name="Millares 12 6 4 3 2 2" xfId="32083" xr:uid="{4D79EB31-2645-4444-B7ED-4D39773F3151}"/>
    <cellStyle name="Millares 12 6 4 3 3" xfId="17215" xr:uid="{9C3D0D82-3520-4136-916E-23D92661736E}"/>
    <cellStyle name="Millares 12 6 4 3 3 2" xfId="38718" xr:uid="{F2675709-2461-4012-9776-3C550945C90C}"/>
    <cellStyle name="Millares 12 6 4 3 4" xfId="23820" xr:uid="{232FC792-5F02-4DF7-91FC-93B8AB87225C}"/>
    <cellStyle name="Millares 12 6 4 3 5" xfId="45323" xr:uid="{77B63746-50C9-4AC8-ABBC-C10F9AA98EF7}"/>
    <cellStyle name="Millares 12 6 4 4" xfId="3510" xr:uid="{265D8024-EA55-42F5-A92A-503C6788194C}"/>
    <cellStyle name="Millares 12 6 4 4 2" xfId="11776" xr:uid="{B08ED59F-0D1C-40E9-B1B7-678AF46003D9}"/>
    <cellStyle name="Millares 12 6 4 4 2 2" xfId="33279" xr:uid="{4A5F5E3A-D059-4B16-B68A-9482F9F2D275}"/>
    <cellStyle name="Millares 12 6 4 4 3" xfId="18411" xr:uid="{96CAE3BA-4F8B-4651-AB22-D0E56412C6E2}"/>
    <cellStyle name="Millares 12 6 4 4 3 2" xfId="39914" xr:uid="{6771B551-0F1F-4E5E-948F-9BD15823BBD2}"/>
    <cellStyle name="Millares 12 6 4 4 4" xfId="25016" xr:uid="{9690253E-8A3C-4CB1-9DB3-9A84ECAC0290}"/>
    <cellStyle name="Millares 12 6 4 4 5" xfId="46519" xr:uid="{70A7F7EA-CA09-406F-8AD1-19EA7D46B18D}"/>
    <cellStyle name="Millares 12 6 4 5" xfId="5649" xr:uid="{27FC04A0-26DC-4220-8AFE-EA2CBFFD9EFB}"/>
    <cellStyle name="Millares 12 6 4 5 2" xfId="13915" xr:uid="{6122D567-BF3D-40BF-B8AE-A186D5B027EA}"/>
    <cellStyle name="Millares 12 6 4 5 2 2" xfId="35418" xr:uid="{4C5FE0F4-2595-49C9-A609-E4C942E37F72}"/>
    <cellStyle name="Millares 12 6 4 5 3" xfId="20550" xr:uid="{615444FF-7845-48A5-8AEC-D2CBFCC1D5A8}"/>
    <cellStyle name="Millares 12 6 4 5 3 2" xfId="42053" xr:uid="{87A9B49B-8282-44BB-A253-975FD6D74AD7}"/>
    <cellStyle name="Millares 12 6 4 5 4" xfId="27155" xr:uid="{2B5F18B4-60A2-409C-860B-54C069064454}"/>
    <cellStyle name="Millares 12 6 4 5 5" xfId="48658" xr:uid="{D9B82B0A-4A1E-4311-A958-38585967CCCA}"/>
    <cellStyle name="Millares 12 6 4 6" xfId="7290" xr:uid="{B519456F-4307-4C8C-9335-EC056733CEA6}"/>
    <cellStyle name="Millares 12 6 4 6 2" xfId="28793" xr:uid="{64B5A9C0-35EE-4819-9F6F-89ABAFCB31C7}"/>
    <cellStyle name="Millares 12 6 4 7" xfId="8947" xr:uid="{A096764A-B003-46AA-94E8-75DDBE29F77D}"/>
    <cellStyle name="Millares 12 6 4 7 2" xfId="30450" xr:uid="{1446D0DB-C321-4BDF-8892-FB93712D3B86}"/>
    <cellStyle name="Millares 12 6 4 8" xfId="15582" xr:uid="{24593533-20F9-4033-BE2A-D4B19ACB4FC9}"/>
    <cellStyle name="Millares 12 6 4 8 2" xfId="37085" xr:uid="{F4346402-07C9-45EE-B528-250463E06DF1}"/>
    <cellStyle name="Millares 12 6 4 9" xfId="22187" xr:uid="{DC4CB60F-BCAE-4DDF-A43F-559C1A49DE92}"/>
    <cellStyle name="Millares 12 6 5" xfId="949" xr:uid="{95D3C982-C6EC-4B39-93D4-D4EBB67C2C8D}"/>
    <cellStyle name="Millares 12 6 5 2" xfId="3778" xr:uid="{63A8B9B9-A34A-4794-8306-87AEB6FE6262}"/>
    <cellStyle name="Millares 12 6 5 2 2" xfId="12044" xr:uid="{9B2D96C9-F0DF-4730-9922-9E70E8DFB375}"/>
    <cellStyle name="Millares 12 6 5 2 2 2" xfId="33547" xr:uid="{F8D77841-4457-453B-A870-6029C52E226A}"/>
    <cellStyle name="Millares 12 6 5 2 3" xfId="18679" xr:uid="{AD495D29-BC27-4599-8918-5C31A26EB21E}"/>
    <cellStyle name="Millares 12 6 5 2 3 2" xfId="40182" xr:uid="{BE289252-4F40-48B8-90B5-E584F8C5C257}"/>
    <cellStyle name="Millares 12 6 5 2 4" xfId="25284" xr:uid="{EED9A29C-D2C9-4E75-9AA9-A242DAE8AD44}"/>
    <cellStyle name="Millares 12 6 5 2 5" xfId="46787" xr:uid="{2D3AA4C5-7EC4-4FD6-9087-15DA3CECD260}"/>
    <cellStyle name="Millares 12 6 5 3" xfId="5917" xr:uid="{0E260D90-285D-4B17-9F50-BCF354FC550C}"/>
    <cellStyle name="Millares 12 6 5 3 2" xfId="14183" xr:uid="{9C230B9E-18A9-4037-BC6F-6EE4C2609280}"/>
    <cellStyle name="Millares 12 6 5 3 2 2" xfId="35686" xr:uid="{413A179E-DF19-4108-BA97-89AC10151C97}"/>
    <cellStyle name="Millares 12 6 5 3 3" xfId="20818" xr:uid="{CE1791C5-AD71-4A6B-A8DE-E9CBC0C69A62}"/>
    <cellStyle name="Millares 12 6 5 3 3 2" xfId="42321" xr:uid="{5A81E2AA-8DA0-49CD-B451-A436916D46B2}"/>
    <cellStyle name="Millares 12 6 5 3 4" xfId="27423" xr:uid="{AF5D6150-68A6-47C6-B0C0-AE890C7C8FD4}"/>
    <cellStyle name="Millares 12 6 5 3 5" xfId="48926" xr:uid="{9C669C48-BC82-439E-972B-84B417E39179}"/>
    <cellStyle name="Millares 12 6 5 4" xfId="7558" xr:uid="{BE2902AC-F346-47AB-933A-EB5B966D4E61}"/>
    <cellStyle name="Millares 12 6 5 4 2" xfId="29061" xr:uid="{1C77E7F1-BEE7-4204-BA15-0F3B5EA62CAD}"/>
    <cellStyle name="Millares 12 6 5 5" xfId="9215" xr:uid="{F06FD2DE-0701-4C95-830C-036AA3DAAAEB}"/>
    <cellStyle name="Millares 12 6 5 5 2" xfId="30718" xr:uid="{F97453DC-F626-451F-A20C-A7C82DFF0A80}"/>
    <cellStyle name="Millares 12 6 5 6" xfId="15850" xr:uid="{5596480C-7497-440F-A4CA-500E63FD6D45}"/>
    <cellStyle name="Millares 12 6 5 6 2" xfId="37353" xr:uid="{91FE9A6E-121A-4CFD-9E5B-036EDAE03D41}"/>
    <cellStyle name="Millares 12 6 5 7" xfId="22455" xr:uid="{B3E2EC3C-5CEB-4D92-B0E2-C8033B4E1C1F}"/>
    <cellStyle name="Millares 12 6 5 8" xfId="43958" xr:uid="{E94D7C3B-2701-401A-85DF-03F14840AEC6}"/>
    <cellStyle name="Millares 12 6 6" xfId="1210" xr:uid="{2D507270-279A-44E6-9371-B9E3E1C4FF25}"/>
    <cellStyle name="Millares 12 6 6 2" xfId="4039" xr:uid="{812ED4D1-3E79-4694-A95E-6E2667A81759}"/>
    <cellStyle name="Millares 12 6 6 2 2" xfId="12305" xr:uid="{3ADF634C-557F-45A7-95C5-7B7659B36575}"/>
    <cellStyle name="Millares 12 6 6 2 2 2" xfId="33808" xr:uid="{B5EEF4A7-C937-4EBD-B705-91E80E24D0B5}"/>
    <cellStyle name="Millares 12 6 6 2 3" xfId="18940" xr:uid="{C5BB5CCC-3C28-4165-8BB9-9CEC625A452F}"/>
    <cellStyle name="Millares 12 6 6 2 3 2" xfId="40443" xr:uid="{2DC496DA-5FBC-4DF1-A9A1-A9EA443AB1CE}"/>
    <cellStyle name="Millares 12 6 6 2 4" xfId="25545" xr:uid="{D8F47FC9-E3A8-40CD-9FB1-36A4B2FD0F73}"/>
    <cellStyle name="Millares 12 6 6 2 5" xfId="47048" xr:uid="{73B979B5-57BB-449C-A6D0-A9EEAE5F8DE6}"/>
    <cellStyle name="Millares 12 6 6 3" xfId="6178" xr:uid="{02892BBE-3D29-44C8-915F-4392C3EFC756}"/>
    <cellStyle name="Millares 12 6 6 3 2" xfId="14444" xr:uid="{5B6A1AC6-5A80-4231-BF3A-E41DE76138E0}"/>
    <cellStyle name="Millares 12 6 6 3 2 2" xfId="35947" xr:uid="{95B11B4E-6D20-4CF9-BA2C-E1CE7CD7469A}"/>
    <cellStyle name="Millares 12 6 6 3 3" xfId="21079" xr:uid="{6AC096E3-E97F-408C-8847-CEEF1C2AB360}"/>
    <cellStyle name="Millares 12 6 6 3 3 2" xfId="42582" xr:uid="{D8ADAA98-E497-473C-AAC7-986DFD705400}"/>
    <cellStyle name="Millares 12 6 6 3 4" xfId="27684" xr:uid="{9BF59A6D-D138-41C3-B20B-B767CE802804}"/>
    <cellStyle name="Millares 12 6 6 3 5" xfId="49187" xr:uid="{B3B8F5D6-A14C-40C1-AB69-909BEC008067}"/>
    <cellStyle name="Millares 12 6 6 4" xfId="7819" xr:uid="{002F081D-4CE7-479E-8D24-CA8F78C5CC3B}"/>
    <cellStyle name="Millares 12 6 6 4 2" xfId="29322" xr:uid="{4C224B19-068B-4CE5-9055-2C95BCEAFD73}"/>
    <cellStyle name="Millares 12 6 6 5" xfId="9476" xr:uid="{F5275AFA-4587-4C13-9824-EE7100A20869}"/>
    <cellStyle name="Millares 12 6 6 5 2" xfId="30979" xr:uid="{6B730F9A-E654-4F6A-A6B8-FBEC8D102175}"/>
    <cellStyle name="Millares 12 6 6 6" xfId="16111" xr:uid="{38542F18-FF09-43CC-9328-E3926B82AAF3}"/>
    <cellStyle name="Millares 12 6 6 6 2" xfId="37614" xr:uid="{D945D10C-C425-485E-A0DB-E931C0536C51}"/>
    <cellStyle name="Millares 12 6 6 7" xfId="22716" xr:uid="{7A61C76D-10AC-41B3-BAE9-29F779E28427}"/>
    <cellStyle name="Millares 12 6 6 8" xfId="44219" xr:uid="{6498081B-4926-4C80-B80F-BE0416A12B08}"/>
    <cellStyle name="Millares 12 6 7" xfId="1898" xr:uid="{E5BB5805-BCC2-4FE9-B20D-DA31D4A56425}"/>
    <cellStyle name="Millares 12 6 7 2" xfId="10164" xr:uid="{9823F24D-DE2B-4DEF-AD33-355649447001}"/>
    <cellStyle name="Millares 12 6 7 2 2" xfId="31667" xr:uid="{8D927A62-9FC4-45E5-BD28-411EF7E68A8A}"/>
    <cellStyle name="Millares 12 6 7 3" xfId="16799" xr:uid="{AAE8F425-9BC9-4488-A411-217F2815D0E8}"/>
    <cellStyle name="Millares 12 6 7 3 2" xfId="38302" xr:uid="{CFC8C7A5-6354-41EB-AFB3-A7AAF062F004}"/>
    <cellStyle name="Millares 12 6 7 4" xfId="23404" xr:uid="{C7721240-D1D8-4190-93F3-AE7B90186F77}"/>
    <cellStyle name="Millares 12 6 7 5" xfId="44907" xr:uid="{ED2A6982-5FAD-49D6-9299-3DF0A55118C0}"/>
    <cellStyle name="Millares 12 6 8" xfId="2583" xr:uid="{CB02BE3C-4DEA-4753-8A9A-82108296071F}"/>
    <cellStyle name="Millares 12 6 8 2" xfId="10849" xr:uid="{F69DB8E7-95FB-4128-8C33-25159D4FFDE1}"/>
    <cellStyle name="Millares 12 6 8 2 2" xfId="32352" xr:uid="{B146574C-C41D-454E-A36E-EDFFC97E8617}"/>
    <cellStyle name="Millares 12 6 8 3" xfId="17484" xr:uid="{6381FDFE-F613-462C-98E3-193576E54F90}"/>
    <cellStyle name="Millares 12 6 8 3 2" xfId="38987" xr:uid="{96DC14DB-3A6F-49E3-964D-021EF09C0F60}"/>
    <cellStyle name="Millares 12 6 8 4" xfId="24089" xr:uid="{0B85CC9A-74DB-4145-9865-65D6A9455DDA}"/>
    <cellStyle name="Millares 12 6 8 5" xfId="45592" xr:uid="{DC76F376-AAA8-431A-BD88-F39035D4438F}"/>
    <cellStyle name="Millares 12 6 9" xfId="3094" xr:uid="{E8073E43-73EB-4D4E-84A9-D012F7E4BE04}"/>
    <cellStyle name="Millares 12 6 9 2" xfId="11360" xr:uid="{3E760738-F50C-41FE-AB71-A68300FADCF0}"/>
    <cellStyle name="Millares 12 6 9 2 2" xfId="32863" xr:uid="{1ED7E9D2-ECF1-4801-9595-BA1262ED075C}"/>
    <cellStyle name="Millares 12 6 9 3" xfId="17995" xr:uid="{B55A5FD3-FF90-4170-8D48-40FD05102577}"/>
    <cellStyle name="Millares 12 6 9 3 2" xfId="39498" xr:uid="{2737CB0D-CEED-46AC-B005-7B87B0FC7CA5}"/>
    <cellStyle name="Millares 12 6 9 4" xfId="24600" xr:uid="{07171D5A-EA0B-4275-9F92-00F099572DF0}"/>
    <cellStyle name="Millares 12 6 9 5" xfId="46103" xr:uid="{D46B9761-D073-4BF5-A5C3-85EC5DE3F8B7}"/>
    <cellStyle name="Millares 12 7" xfId="245" xr:uid="{0B222CB5-64A9-4AF3-B23B-B940F97ECD8B}"/>
    <cellStyle name="Millares 12 7 10" xfId="4759" xr:uid="{0BF5DAB7-7A44-45E3-BA8A-A073A30AD289}"/>
    <cellStyle name="Millares 12 7 10 2" xfId="13025" xr:uid="{66DCB8F2-83B3-4561-A5FE-27A1DB5D17A5}"/>
    <cellStyle name="Millares 12 7 10 2 2" xfId="34528" xr:uid="{C9015E31-288D-47EB-AD22-8FB55DF5B325}"/>
    <cellStyle name="Millares 12 7 10 3" xfId="19660" xr:uid="{A2645529-A998-46AA-83D9-6A6B7352F9B1}"/>
    <cellStyle name="Millares 12 7 10 3 2" xfId="41163" xr:uid="{CF9EA97C-0B52-448B-B6A1-CBA45614C2B7}"/>
    <cellStyle name="Millares 12 7 10 4" xfId="26265" xr:uid="{900C275D-2E35-4674-B2C0-BC93E9006646}"/>
    <cellStyle name="Millares 12 7 10 5" xfId="47768" xr:uid="{6C8AC190-863A-49C8-90C6-81A5451B40C0}"/>
    <cellStyle name="Millares 12 7 11" xfId="5262" xr:uid="{761B057E-35B4-4702-830E-DD04EBBEDA47}"/>
    <cellStyle name="Millares 12 7 11 2" xfId="13528" xr:uid="{33B6CEC0-A2C9-4047-80BC-B9331365B241}"/>
    <cellStyle name="Millares 12 7 11 2 2" xfId="35031" xr:uid="{15376DA4-40A8-495E-B924-87260FEACFD5}"/>
    <cellStyle name="Millares 12 7 11 3" xfId="20163" xr:uid="{1AB33216-37B2-4021-BC9C-2676C85770F4}"/>
    <cellStyle name="Millares 12 7 11 3 2" xfId="41666" xr:uid="{B1413464-D8FA-4F60-B77F-E2AA24BB845A}"/>
    <cellStyle name="Millares 12 7 11 4" xfId="26768" xr:uid="{4E4588F7-77B6-441D-93B7-40DDE3D6C0D7}"/>
    <cellStyle name="Millares 12 7 11 5" xfId="48271" xr:uid="{A11657B1-33E1-4DEC-83AD-C40AA223212C}"/>
    <cellStyle name="Millares 12 7 12" xfId="6903" xr:uid="{51C0B737-D194-414F-890C-61CD170D840D}"/>
    <cellStyle name="Millares 12 7 12 2" xfId="28406" xr:uid="{66C4F70E-26FA-4C86-9E60-50D26CF8B15C}"/>
    <cellStyle name="Millares 12 7 13" xfId="8558" xr:uid="{5564ABF3-AD3F-4006-920B-191CF5F8D533}"/>
    <cellStyle name="Millares 12 7 13 2" xfId="30061" xr:uid="{7C3FBC91-2F05-4A22-B8CC-AA7B37E3CC71}"/>
    <cellStyle name="Millares 12 7 14" xfId="15196" xr:uid="{D4A669A2-ADA9-4AA3-A9BB-8B7DD66C63B7}"/>
    <cellStyle name="Millares 12 7 14 2" xfId="36699" xr:uid="{41400B33-4A17-4A10-BD27-DCE0274EB71D}"/>
    <cellStyle name="Millares 12 7 15" xfId="21801" xr:uid="{0BBC78B9-8CB6-43BC-AE28-64D773E6D62C}"/>
    <cellStyle name="Millares 12 7 16" xfId="43304" xr:uid="{C2C674F6-0B96-4A4A-A287-34629326012E}"/>
    <cellStyle name="Millares 12 7 2" xfId="556" xr:uid="{E7ECA43B-87EC-4524-B2AE-AB0A1C56D45E}"/>
    <cellStyle name="Millares 12 7 2 10" xfId="7167" xr:uid="{978E9A44-2B99-4873-A083-DE556AB9876F}"/>
    <cellStyle name="Millares 12 7 2 10 2" xfId="28670" xr:uid="{E842511E-8389-4D3D-A173-8AC4E788F560}"/>
    <cellStyle name="Millares 12 7 2 11" xfId="8823" xr:uid="{A30ECCE1-EA5F-4D66-8452-92647858AA3A}"/>
    <cellStyle name="Millares 12 7 2 11 2" xfId="30326" xr:uid="{0ADC4758-AA35-4025-93E4-43CDB9246BE9}"/>
    <cellStyle name="Millares 12 7 2 12" xfId="15459" xr:uid="{CBA302B4-2520-41CC-ABED-FEC2031E47BC}"/>
    <cellStyle name="Millares 12 7 2 12 2" xfId="36962" xr:uid="{CA0D486E-0706-4A2D-BC9F-373A7E59FF1A}"/>
    <cellStyle name="Millares 12 7 2 13" xfId="22064" xr:uid="{0CC1121B-1BBB-4113-B8B5-01A48E2571B5}"/>
    <cellStyle name="Millares 12 7 2 14" xfId="43567" xr:uid="{55A062DD-6B0A-4F1B-B00A-DADC69A86272}"/>
    <cellStyle name="Millares 12 7 2 2" xfId="838" xr:uid="{7D016F82-1B77-4C37-AC7D-E4439BA68682}"/>
    <cellStyle name="Millares 12 7 2 2 10" xfId="15739" xr:uid="{4F7A4BE3-20C3-4FE4-B5BF-AB751D6D3A8B}"/>
    <cellStyle name="Millares 12 7 2 2 10 2" xfId="37242" xr:uid="{0780EFBE-DCFE-47FE-8EFD-8A475BE26E21}"/>
    <cellStyle name="Millares 12 7 2 2 11" xfId="22344" xr:uid="{B924C30A-A720-4399-958B-8E6EF09FD439}"/>
    <cellStyle name="Millares 12 7 2 2 12" xfId="43847" xr:uid="{F4E781FC-AB7E-44B1-BD19-A21814C76470}"/>
    <cellStyle name="Millares 12 7 2 2 2" xfId="1784" xr:uid="{818725E7-6687-4D5A-ADA8-22651004035F}"/>
    <cellStyle name="Millares 12 7 2 2 2 2" xfId="4613" xr:uid="{DDD2BD3A-5D3D-4FC8-A177-6915BF396F63}"/>
    <cellStyle name="Millares 12 7 2 2 2 2 2" xfId="12879" xr:uid="{9B96FBBB-7012-4E68-A5C4-03EEE073F21D}"/>
    <cellStyle name="Millares 12 7 2 2 2 2 2 2" xfId="34382" xr:uid="{95704020-BD37-426D-8FA6-AAC734551F6A}"/>
    <cellStyle name="Millares 12 7 2 2 2 2 3" xfId="19514" xr:uid="{43F44A5A-B31B-4A91-8B7C-8908B808DBF9}"/>
    <cellStyle name="Millares 12 7 2 2 2 2 3 2" xfId="41017" xr:uid="{A8DF9E5F-AC38-43BC-BB70-1A9AC0311B41}"/>
    <cellStyle name="Millares 12 7 2 2 2 2 4" xfId="26119" xr:uid="{490B9A47-B47D-44B0-B044-B3FA3A15195C}"/>
    <cellStyle name="Millares 12 7 2 2 2 2 5" xfId="47622" xr:uid="{AF8886A5-1731-460A-ADC2-8DB92122FDFB}"/>
    <cellStyle name="Millares 12 7 2 2 2 3" xfId="6752" xr:uid="{C6FCBD71-3BD9-4736-88F2-0375D2BCD2E7}"/>
    <cellStyle name="Millares 12 7 2 2 2 3 2" xfId="15018" xr:uid="{B83D6D30-C20C-4CF3-9C74-ED22D0C715A9}"/>
    <cellStyle name="Millares 12 7 2 2 2 3 2 2" xfId="36521" xr:uid="{2B9B4D8C-EF6C-4F25-995B-0615AA920ADC}"/>
    <cellStyle name="Millares 12 7 2 2 2 3 3" xfId="21653" xr:uid="{886A895C-F6FA-4190-8FDF-129009EC5CDC}"/>
    <cellStyle name="Millares 12 7 2 2 2 3 3 2" xfId="43156" xr:uid="{DF5D1DF3-B96B-4732-A92E-9E7DF4D10DB0}"/>
    <cellStyle name="Millares 12 7 2 2 2 3 4" xfId="28258" xr:uid="{C639E35D-721E-4318-A3E4-3786C0B81F86}"/>
    <cellStyle name="Millares 12 7 2 2 2 3 5" xfId="49761" xr:uid="{9AE6EEC4-4F2C-4814-865D-55E044FBCA08}"/>
    <cellStyle name="Millares 12 7 2 2 2 4" xfId="8393" xr:uid="{57715D1B-0323-4EDF-900D-57CF45FCB69F}"/>
    <cellStyle name="Millares 12 7 2 2 2 4 2" xfId="29896" xr:uid="{1F636399-BBF3-4C94-8DCF-D04C4982E123}"/>
    <cellStyle name="Millares 12 7 2 2 2 5" xfId="10050" xr:uid="{9FABF5CD-74FB-4E9C-81DC-A08CF55234AC}"/>
    <cellStyle name="Millares 12 7 2 2 2 5 2" xfId="31553" xr:uid="{B7F6198A-AF80-4E30-96A5-483F8F122739}"/>
    <cellStyle name="Millares 12 7 2 2 2 6" xfId="16685" xr:uid="{7ADD92E9-CCA3-4196-A7D3-254F92C9BCE7}"/>
    <cellStyle name="Millares 12 7 2 2 2 6 2" xfId="38188" xr:uid="{D69F2A81-F77C-4D10-AC55-E6201BC7A0F7}"/>
    <cellStyle name="Millares 12 7 2 2 2 7" xfId="23290" xr:uid="{11FEBB34-11DD-430B-BECD-D8DD7BE71BB0}"/>
    <cellStyle name="Millares 12 7 2 2 2 8" xfId="44793" xr:uid="{F9B18551-41B4-4E19-BA57-5E96E25A0753}"/>
    <cellStyle name="Millares 12 7 2 2 3" xfId="2471" xr:uid="{15F65ABE-55AC-41BC-AA8A-8A2A7D29D30B}"/>
    <cellStyle name="Millares 12 7 2 2 3 2" xfId="10737" xr:uid="{20EE733B-FF3C-4A37-ABA1-C4237EAE45FF}"/>
    <cellStyle name="Millares 12 7 2 2 3 2 2" xfId="32240" xr:uid="{CC8E7836-783A-4391-A252-5EF0C4EB6250}"/>
    <cellStyle name="Millares 12 7 2 2 3 3" xfId="17372" xr:uid="{DCC692DA-724E-4021-9726-0B3C56669BE4}"/>
    <cellStyle name="Millares 12 7 2 2 3 3 2" xfId="38875" xr:uid="{347EB5A1-3187-482B-A2E7-A8A8C4B8B2EC}"/>
    <cellStyle name="Millares 12 7 2 2 3 4" xfId="23977" xr:uid="{027B09D2-BFF0-4106-B9EA-CFA99EDE4874}"/>
    <cellStyle name="Millares 12 7 2 2 3 5" xfId="45480" xr:uid="{E3157BFB-8B47-40B6-8A10-489D39A6D763}"/>
    <cellStyle name="Millares 12 7 2 2 4" xfId="2988" xr:uid="{E76F3121-F683-40D0-A592-AA2DC41FA45A}"/>
    <cellStyle name="Millares 12 7 2 2 4 2" xfId="11254" xr:uid="{E78BC604-2BA4-435D-BD3D-9CE246285F5C}"/>
    <cellStyle name="Millares 12 7 2 2 4 2 2" xfId="32757" xr:uid="{947F1932-6487-4113-B734-0D96456F053F}"/>
    <cellStyle name="Millares 12 7 2 2 4 3" xfId="17889" xr:uid="{E5D7C04D-EE1F-4EF8-A990-7104BF74714D}"/>
    <cellStyle name="Millares 12 7 2 2 4 3 2" xfId="39392" xr:uid="{F35AB241-D03A-4754-BA86-D8C7AE7B3CA2}"/>
    <cellStyle name="Millares 12 7 2 2 4 4" xfId="24494" xr:uid="{50CB3073-F98F-4C26-B71E-4F734F07213D}"/>
    <cellStyle name="Millares 12 7 2 2 4 5" xfId="45997" xr:uid="{7F7A79F9-1E61-4E8D-8590-4A444D49DF97}"/>
    <cellStyle name="Millares 12 7 2 2 5" xfId="3667" xr:uid="{A4F230CC-8A38-4BB7-B64F-F11433DB62CC}"/>
    <cellStyle name="Millares 12 7 2 2 5 2" xfId="11933" xr:uid="{26E0E340-83A3-4659-8089-C36835068AC4}"/>
    <cellStyle name="Millares 12 7 2 2 5 2 2" xfId="33436" xr:uid="{9AB36E7E-88D0-4D20-9A72-3C3A1930484C}"/>
    <cellStyle name="Millares 12 7 2 2 5 3" xfId="18568" xr:uid="{3A41CDB8-F816-492D-A5F1-4031D132853B}"/>
    <cellStyle name="Millares 12 7 2 2 5 3 2" xfId="40071" xr:uid="{CF6A99EB-0099-4763-B209-4BCF30F602CD}"/>
    <cellStyle name="Millares 12 7 2 2 5 4" xfId="25173" xr:uid="{67F7B6AE-E7B8-4B1C-B45B-D7E88AE0BDF2}"/>
    <cellStyle name="Millares 12 7 2 2 5 5" xfId="46676" xr:uid="{A4DF095B-7813-439A-A210-17FD09D64706}"/>
    <cellStyle name="Millares 12 7 2 2 6" xfId="5132" xr:uid="{907FE32B-5363-49D1-B518-A87B3F86FCC7}"/>
    <cellStyle name="Millares 12 7 2 2 6 2" xfId="13398" xr:uid="{114F9D14-B3C7-4A1F-A112-80C4AA05F641}"/>
    <cellStyle name="Millares 12 7 2 2 6 2 2" xfId="34901" xr:uid="{55566134-EE2D-480B-A6C2-92369278ABD3}"/>
    <cellStyle name="Millares 12 7 2 2 6 3" xfId="20033" xr:uid="{41F9AD9B-6485-4E04-9669-0A98A101FA03}"/>
    <cellStyle name="Millares 12 7 2 2 6 3 2" xfId="41536" xr:uid="{1235B9C9-EABF-4429-80BD-87E9ADB5BD76}"/>
    <cellStyle name="Millares 12 7 2 2 6 4" xfId="26638" xr:uid="{9B66EDDA-0128-4EF8-B1AA-517CA5815447}"/>
    <cellStyle name="Millares 12 7 2 2 6 5" xfId="48141" xr:uid="{01F67690-B2DD-4F11-B97C-7562F569DE42}"/>
    <cellStyle name="Millares 12 7 2 2 7" xfId="5806" xr:uid="{83128A57-9390-4329-80DD-3A14D3B32AE6}"/>
    <cellStyle name="Millares 12 7 2 2 7 2" xfId="14072" xr:uid="{34B1451D-3613-4BAD-9331-FDD43983D92B}"/>
    <cellStyle name="Millares 12 7 2 2 7 2 2" xfId="35575" xr:uid="{12E46F75-6719-4414-8D8C-4EB56FBCAA67}"/>
    <cellStyle name="Millares 12 7 2 2 7 3" xfId="20707" xr:uid="{7A5936D7-DB02-4D59-8301-DF0107A214F7}"/>
    <cellStyle name="Millares 12 7 2 2 7 3 2" xfId="42210" xr:uid="{075CE14C-2293-40A2-B739-9233A33E9126}"/>
    <cellStyle name="Millares 12 7 2 2 7 4" xfId="27312" xr:uid="{553EB619-6F88-49C5-B87B-CCBB24F8417E}"/>
    <cellStyle name="Millares 12 7 2 2 7 5" xfId="48815" xr:uid="{C88DAE2D-865D-4772-9835-F3289811BAE7}"/>
    <cellStyle name="Millares 12 7 2 2 8" xfId="7447" xr:uid="{7A09BECE-7A20-4B21-BA28-E15816CFFBAA}"/>
    <cellStyle name="Millares 12 7 2 2 8 2" xfId="28950" xr:uid="{183C956C-2E63-4079-8172-42AFB48694FA}"/>
    <cellStyle name="Millares 12 7 2 2 9" xfId="9104" xr:uid="{6493BC87-C6F4-4CEC-8FDF-052695A5B3AE}"/>
    <cellStyle name="Millares 12 7 2 2 9 2" xfId="30607" xr:uid="{03E1E44B-0109-4333-BC9B-D5D9435C260C}"/>
    <cellStyle name="Millares 12 7 2 3" xfId="1108" xr:uid="{77C0616D-D7BD-4A58-BB12-3D7214956BB6}"/>
    <cellStyle name="Millares 12 7 2 3 2" xfId="3937" xr:uid="{05FECF27-A8DA-4B4F-98C9-FCB7A472BB43}"/>
    <cellStyle name="Millares 12 7 2 3 2 2" xfId="12203" xr:uid="{7E9185A7-F7F3-41B8-85FA-B073CD02614F}"/>
    <cellStyle name="Millares 12 7 2 3 2 2 2" xfId="33706" xr:uid="{08055DD6-960D-44AC-946F-878C29353CB8}"/>
    <cellStyle name="Millares 12 7 2 3 2 3" xfId="18838" xr:uid="{4F114410-7848-408A-B800-C7F3D77FA32F}"/>
    <cellStyle name="Millares 12 7 2 3 2 3 2" xfId="40341" xr:uid="{2D2B950E-F796-43D7-9911-3E168DCB8A2D}"/>
    <cellStyle name="Millares 12 7 2 3 2 4" xfId="25443" xr:uid="{7663BA16-1F45-4D55-9BE6-7EB819152B96}"/>
    <cellStyle name="Millares 12 7 2 3 2 5" xfId="46946" xr:uid="{78F1E697-C18B-4325-BA0C-7A4388E8438D}"/>
    <cellStyle name="Millares 12 7 2 3 3" xfId="6076" xr:uid="{6DD2918A-16EE-4AF4-B5CA-680C11C4F469}"/>
    <cellStyle name="Millares 12 7 2 3 3 2" xfId="14342" xr:uid="{D385D4AB-243A-460A-84C5-0707815E0185}"/>
    <cellStyle name="Millares 12 7 2 3 3 2 2" xfId="35845" xr:uid="{0C382C8A-CB78-4840-8761-48A08BE32871}"/>
    <cellStyle name="Millares 12 7 2 3 3 3" xfId="20977" xr:uid="{FC1CCA32-2E5B-4233-BA5F-BBFFCFCDA1C8}"/>
    <cellStyle name="Millares 12 7 2 3 3 3 2" xfId="42480" xr:uid="{032C6D25-4D81-4E73-AA48-7EE44825F25F}"/>
    <cellStyle name="Millares 12 7 2 3 3 4" xfId="27582" xr:uid="{76442E22-0822-4CBE-B0E8-641D57B8CDE8}"/>
    <cellStyle name="Millares 12 7 2 3 3 5" xfId="49085" xr:uid="{D699012D-58F5-421A-A846-7F3DBEE919E6}"/>
    <cellStyle name="Millares 12 7 2 3 4" xfId="7717" xr:uid="{AAC539E2-70E3-48B6-923B-D1F8698728C6}"/>
    <cellStyle name="Millares 12 7 2 3 4 2" xfId="29220" xr:uid="{A8AC2359-CC66-4152-809A-617EA38ECA1E}"/>
    <cellStyle name="Millares 12 7 2 3 5" xfId="9374" xr:uid="{6D5D5C11-5FA3-483A-82C6-0FF2EBB357F7}"/>
    <cellStyle name="Millares 12 7 2 3 5 2" xfId="30877" xr:uid="{C0A719F9-E6B5-478D-B33A-DC753323AB21}"/>
    <cellStyle name="Millares 12 7 2 3 6" xfId="16009" xr:uid="{16764689-B378-488C-AA47-F05D68545752}"/>
    <cellStyle name="Millares 12 7 2 3 6 2" xfId="37512" xr:uid="{EBBD57E3-2CA2-46BB-B92E-2CA95C6F5C94}"/>
    <cellStyle name="Millares 12 7 2 3 7" xfId="22614" xr:uid="{5397431E-A1C6-485E-8605-0C33410B2742}"/>
    <cellStyle name="Millares 12 7 2 3 8" xfId="44117" xr:uid="{8108ABD9-18E0-4AAE-9150-BB2EB640E74F}"/>
    <cellStyle name="Millares 12 7 2 4" xfId="1504" xr:uid="{866D8DC3-D902-4C16-B29D-740255EB90F4}"/>
    <cellStyle name="Millares 12 7 2 4 2" xfId="4333" xr:uid="{3E9C60F6-D8C6-46B5-8C72-38218CD07741}"/>
    <cellStyle name="Millares 12 7 2 4 2 2" xfId="12599" xr:uid="{13B36597-91A1-47AD-9079-1D111BECC2C4}"/>
    <cellStyle name="Millares 12 7 2 4 2 2 2" xfId="34102" xr:uid="{FA2D54D1-D812-439A-9B9B-0F14F3460399}"/>
    <cellStyle name="Millares 12 7 2 4 2 3" xfId="19234" xr:uid="{7C211F25-F0DB-49E8-AD11-34BA2F946779}"/>
    <cellStyle name="Millares 12 7 2 4 2 3 2" xfId="40737" xr:uid="{7BE24B82-CD1F-4BA7-8CFC-CAC2EF1E203B}"/>
    <cellStyle name="Millares 12 7 2 4 2 4" xfId="25839" xr:uid="{AC969CBB-43D3-46CB-9EF3-3C0662BE48A6}"/>
    <cellStyle name="Millares 12 7 2 4 2 5" xfId="47342" xr:uid="{41904F79-AE63-4547-8F10-878262AFAA13}"/>
    <cellStyle name="Millares 12 7 2 4 3" xfId="6472" xr:uid="{56C6E8FC-39AB-4E26-915C-F30DE333F704}"/>
    <cellStyle name="Millares 12 7 2 4 3 2" xfId="14738" xr:uid="{7F5B9C0E-D63F-403E-B47C-7644CBBD0E1A}"/>
    <cellStyle name="Millares 12 7 2 4 3 2 2" xfId="36241" xr:uid="{78542591-D03E-4E9A-AAC2-A9CFB2602D83}"/>
    <cellStyle name="Millares 12 7 2 4 3 3" xfId="21373" xr:uid="{FA41950A-E1A4-49E6-B699-88CBFF8F4692}"/>
    <cellStyle name="Millares 12 7 2 4 3 3 2" xfId="42876" xr:uid="{519BC8B9-6456-4091-8BA8-8A11EA8A4C8B}"/>
    <cellStyle name="Millares 12 7 2 4 3 4" xfId="27978" xr:uid="{D593F771-A664-45A0-8672-F4F901308195}"/>
    <cellStyle name="Millares 12 7 2 4 3 5" xfId="49481" xr:uid="{814CE710-09E0-4868-860C-4C4DD19527A7}"/>
    <cellStyle name="Millares 12 7 2 4 4" xfId="8113" xr:uid="{DDF26E9D-9D45-4BF2-B85F-8A31F208B413}"/>
    <cellStyle name="Millares 12 7 2 4 4 2" xfId="29616" xr:uid="{B1167CC4-D03F-49DA-A0E7-A33C69748692}"/>
    <cellStyle name="Millares 12 7 2 4 5" xfId="9770" xr:uid="{88B2A5FA-D821-4338-B277-CCFE7F7CD1F2}"/>
    <cellStyle name="Millares 12 7 2 4 5 2" xfId="31273" xr:uid="{9996D337-0561-45CF-905E-1BF3F92410D9}"/>
    <cellStyle name="Millares 12 7 2 4 6" xfId="16405" xr:uid="{DB3F020E-94DA-4C5B-8696-49D37BB762ED}"/>
    <cellStyle name="Millares 12 7 2 4 6 2" xfId="37908" xr:uid="{1CA03C6A-B93B-489E-AD5A-0BF4DC76584C}"/>
    <cellStyle name="Millares 12 7 2 4 7" xfId="23010" xr:uid="{4B92C7CB-10B2-4E70-9B99-C6555F2F60AC}"/>
    <cellStyle name="Millares 12 7 2 4 8" xfId="44513" xr:uid="{67F4DC8E-6A27-4013-898C-B5D9091DF524}"/>
    <cellStyle name="Millares 12 7 2 5" xfId="2191" xr:uid="{ADE7290D-89BC-4ABB-BDC7-194B9FB2E665}"/>
    <cellStyle name="Millares 12 7 2 5 2" xfId="10457" xr:uid="{94B6164F-7FE5-4AB9-A758-923D970D7DBC}"/>
    <cellStyle name="Millares 12 7 2 5 2 2" xfId="31960" xr:uid="{08BF45C7-D6FD-473F-A2AD-237BB41693A3}"/>
    <cellStyle name="Millares 12 7 2 5 3" xfId="17092" xr:uid="{51028F31-5238-4880-8013-29E6AA611C4F}"/>
    <cellStyle name="Millares 12 7 2 5 3 2" xfId="38595" xr:uid="{436C23A0-8104-4376-89E1-916CA2F97B36}"/>
    <cellStyle name="Millares 12 7 2 5 4" xfId="23697" xr:uid="{7F331BBC-4C80-4155-9760-DDA1A7B5B4D7}"/>
    <cellStyle name="Millares 12 7 2 5 5" xfId="45200" xr:uid="{A32E7036-83AE-428A-A45D-DAAE26B618D3}"/>
    <cellStyle name="Millares 12 7 2 6" xfId="2737" xr:uid="{2B2194FE-E558-4D3B-A55F-353EC146907E}"/>
    <cellStyle name="Millares 12 7 2 6 2" xfId="11003" xr:uid="{7C935333-AA45-4D16-AA46-14B376D74F0D}"/>
    <cellStyle name="Millares 12 7 2 6 2 2" xfId="32506" xr:uid="{9678D07C-6B7C-447E-8DEF-6831252BFD93}"/>
    <cellStyle name="Millares 12 7 2 6 3" xfId="17638" xr:uid="{41B0DF51-40F0-40DA-9DB1-D9D43780DAD9}"/>
    <cellStyle name="Millares 12 7 2 6 3 2" xfId="39141" xr:uid="{19AE2DC2-151F-40E1-A579-2857EFF480E4}"/>
    <cellStyle name="Millares 12 7 2 6 4" xfId="24243" xr:uid="{F81B9F0A-1652-4D9A-94FC-BEF9AC8975E4}"/>
    <cellStyle name="Millares 12 7 2 6 5" xfId="45746" xr:uid="{F5AEE1E2-1BE5-4233-80B1-CBAEE19231C9}"/>
    <cellStyle name="Millares 12 7 2 7" xfId="3387" xr:uid="{7F9CF585-D442-475A-88DC-DC286729C682}"/>
    <cellStyle name="Millares 12 7 2 7 2" xfId="11653" xr:uid="{707F02DC-F7A5-4900-B5B1-8F59736D6B54}"/>
    <cellStyle name="Millares 12 7 2 7 2 2" xfId="33156" xr:uid="{0F2B91A3-27E5-4FEB-8CA8-ED5638080653}"/>
    <cellStyle name="Millares 12 7 2 7 3" xfId="18288" xr:uid="{FBC2043D-318E-4D67-A210-E7928EE478F3}"/>
    <cellStyle name="Millares 12 7 2 7 3 2" xfId="39791" xr:uid="{91F3E288-1C65-4E81-8370-AE9E7694C28B}"/>
    <cellStyle name="Millares 12 7 2 7 4" xfId="24893" xr:uid="{5A876A69-3124-48F8-A874-455573FE2A75}"/>
    <cellStyle name="Millares 12 7 2 7 5" xfId="46396" xr:uid="{7C5C3BFD-B0F3-4555-BFDC-782BBDB984D8}"/>
    <cellStyle name="Millares 12 7 2 8" xfId="4881" xr:uid="{4F2F8152-2F2C-44A1-BF52-36FD7E0F34FD}"/>
    <cellStyle name="Millares 12 7 2 8 2" xfId="13147" xr:uid="{D61ED53C-1CA1-406B-BFE8-543FBE74F42A}"/>
    <cellStyle name="Millares 12 7 2 8 2 2" xfId="34650" xr:uid="{89992AAE-E7F0-41C8-B572-EB9A9CE0EA43}"/>
    <cellStyle name="Millares 12 7 2 8 3" xfId="19782" xr:uid="{5C4498AB-6179-4916-9319-B1B2B6131E32}"/>
    <cellStyle name="Millares 12 7 2 8 3 2" xfId="41285" xr:uid="{1DD22955-D469-4947-A7F2-426BA03E04E5}"/>
    <cellStyle name="Millares 12 7 2 8 4" xfId="26387" xr:uid="{0751AB8E-E61A-47C1-986B-18BB6FD7C9E2}"/>
    <cellStyle name="Millares 12 7 2 8 5" xfId="47890" xr:uid="{3DC55841-C3F5-472A-A12D-4899C95EAE43}"/>
    <cellStyle name="Millares 12 7 2 9" xfId="5526" xr:uid="{0EFDE201-C94E-4F76-8CBC-E58B5B7F5BE9}"/>
    <cellStyle name="Millares 12 7 2 9 2" xfId="13792" xr:uid="{D2C471F8-52D6-4CDE-A45B-058A11ED1864}"/>
    <cellStyle name="Millares 12 7 2 9 2 2" xfId="35295" xr:uid="{654AEA00-9CB4-41B4-B8F1-48D76CBDD9D0}"/>
    <cellStyle name="Millares 12 7 2 9 3" xfId="20427" xr:uid="{4F3E4E7B-C118-4612-96FC-D067CE8DA83A}"/>
    <cellStyle name="Millares 12 7 2 9 3 2" xfId="41930" xr:uid="{B6A6317C-BAD4-41C6-B790-A6208C1EAC85}"/>
    <cellStyle name="Millares 12 7 2 9 4" xfId="27032" xr:uid="{0BA9CC01-3D74-4EAD-AE72-768F9D1EA420}"/>
    <cellStyle name="Millares 12 7 2 9 5" xfId="48535" xr:uid="{E552B047-E9DD-45F5-AB5B-9127D826980F}"/>
    <cellStyle name="Millares 12 7 3" xfId="427" xr:uid="{24F50523-9813-4475-B50A-11CDDBCCC209}"/>
    <cellStyle name="Millares 12 7 3 10" xfId="15330" xr:uid="{BFF0915C-31CB-47CA-B72A-0FE10291E7CC}"/>
    <cellStyle name="Millares 12 7 3 10 2" xfId="36833" xr:uid="{EDBA971E-FC3C-47BD-8B9E-FBB6BB9DBE62}"/>
    <cellStyle name="Millares 12 7 3 11" xfId="21935" xr:uid="{29D29F21-59A4-4D05-AB4E-43C04FB7366F}"/>
    <cellStyle name="Millares 12 7 3 12" xfId="43438" xr:uid="{741FB0EB-075E-42A1-824E-8A4BDCB67683}"/>
    <cellStyle name="Millares 12 7 3 2" xfId="1375" xr:uid="{23C971FC-D124-4A70-9C5E-0B7724069084}"/>
    <cellStyle name="Millares 12 7 3 2 2" xfId="4204" xr:uid="{244B0FAB-4D0B-4398-8CE7-9D7B06FE4B12}"/>
    <cellStyle name="Millares 12 7 3 2 2 2" xfId="12470" xr:uid="{DDB5E709-BF82-401A-952A-84019AB40B66}"/>
    <cellStyle name="Millares 12 7 3 2 2 2 2" xfId="33973" xr:uid="{975C461E-4465-456A-8D51-94F9D819B413}"/>
    <cellStyle name="Millares 12 7 3 2 2 3" xfId="19105" xr:uid="{0A960B3B-DFEA-4E10-9630-F35961B41B3D}"/>
    <cellStyle name="Millares 12 7 3 2 2 3 2" xfId="40608" xr:uid="{CA8DEEB1-75B5-400D-AE2E-F9FC54C7781E}"/>
    <cellStyle name="Millares 12 7 3 2 2 4" xfId="25710" xr:uid="{720425DE-D9BC-40BF-8397-8F66DFD71936}"/>
    <cellStyle name="Millares 12 7 3 2 2 5" xfId="47213" xr:uid="{4BE0F4DA-7489-4E60-B22D-82086C2D4A8A}"/>
    <cellStyle name="Millares 12 7 3 2 3" xfId="6343" xr:uid="{7CBFF4A7-2B8F-4E65-A166-7CE8523ECBBC}"/>
    <cellStyle name="Millares 12 7 3 2 3 2" xfId="14609" xr:uid="{B5703F62-F4BB-41ED-909F-8C1E00826383}"/>
    <cellStyle name="Millares 12 7 3 2 3 2 2" xfId="36112" xr:uid="{4995DAEA-5407-4FE4-9EC9-E001629F0E8D}"/>
    <cellStyle name="Millares 12 7 3 2 3 3" xfId="21244" xr:uid="{BCCB3BC2-561F-439D-BAD3-DF87401A9D0E}"/>
    <cellStyle name="Millares 12 7 3 2 3 3 2" xfId="42747" xr:uid="{F654B5A7-071A-45E3-83B7-005593A8E2D2}"/>
    <cellStyle name="Millares 12 7 3 2 3 4" xfId="27849" xr:uid="{63A2883D-FE41-444C-9D76-86A11CFA1BF2}"/>
    <cellStyle name="Millares 12 7 3 2 3 5" xfId="49352" xr:uid="{4941A5F5-282D-4345-BF6B-03C33E049131}"/>
    <cellStyle name="Millares 12 7 3 2 4" xfId="7984" xr:uid="{8D2B8CF0-B1C9-4833-9122-4132A1504010}"/>
    <cellStyle name="Millares 12 7 3 2 4 2" xfId="29487" xr:uid="{F560E6A9-D811-43EC-BE54-9C8245C86873}"/>
    <cellStyle name="Millares 12 7 3 2 5" xfId="9641" xr:uid="{9DE2EB23-B998-4B36-983F-B20E15C8036E}"/>
    <cellStyle name="Millares 12 7 3 2 5 2" xfId="31144" xr:uid="{4D21640B-4422-4FC6-88FC-9522BC2E965F}"/>
    <cellStyle name="Millares 12 7 3 2 6" xfId="16276" xr:uid="{831450A7-2BB5-44EC-A6F4-BBF164A62E19}"/>
    <cellStyle name="Millares 12 7 3 2 6 2" xfId="37779" xr:uid="{B0B623CA-0B1C-461E-9F57-AB89F325A438}"/>
    <cellStyle name="Millares 12 7 3 2 7" xfId="22881" xr:uid="{3F00FB71-E7A9-4322-8AE9-6CFB8F3B9D9D}"/>
    <cellStyle name="Millares 12 7 3 2 8" xfId="44384" xr:uid="{248CE79B-77EC-4591-842D-B938D6D8C7E7}"/>
    <cellStyle name="Millares 12 7 3 3" xfId="2062" xr:uid="{CDF47529-6E7D-41AD-9BB0-89DECB5D40E3}"/>
    <cellStyle name="Millares 12 7 3 3 2" xfId="10328" xr:uid="{30A9A44E-378E-4998-8F80-EF045EC9D05B}"/>
    <cellStyle name="Millares 12 7 3 3 2 2" xfId="31831" xr:uid="{A20F6E40-F7D7-4EEC-8E1B-94100B7B1E18}"/>
    <cellStyle name="Millares 12 7 3 3 3" xfId="16963" xr:uid="{8615BB03-1EC5-49A0-9B22-52AC3BF6CE36}"/>
    <cellStyle name="Millares 12 7 3 3 3 2" xfId="38466" xr:uid="{AFFA884B-8803-4BD6-86E9-F525622963F8}"/>
    <cellStyle name="Millares 12 7 3 3 4" xfId="23568" xr:uid="{4DAB6CCD-D175-4C5B-A53E-84461F39758F}"/>
    <cellStyle name="Millares 12 7 3 3 5" xfId="45071" xr:uid="{8133C9FB-CE67-40B4-BFD7-91BFE85E3031}"/>
    <cellStyle name="Millares 12 7 3 4" xfId="2861" xr:uid="{613F366B-7073-4506-A8AF-2649EEA36FE8}"/>
    <cellStyle name="Millares 12 7 3 4 2" xfId="11127" xr:uid="{6715B21D-BF38-40DB-BE8A-8C64E82EE689}"/>
    <cellStyle name="Millares 12 7 3 4 2 2" xfId="32630" xr:uid="{B083E63E-D5B2-4BDC-84B4-B85EF2032DB9}"/>
    <cellStyle name="Millares 12 7 3 4 3" xfId="17762" xr:uid="{A3304835-A3DE-469F-A327-0EF438164503}"/>
    <cellStyle name="Millares 12 7 3 4 3 2" xfId="39265" xr:uid="{5131809A-75A8-4FA4-88BF-CAFF9B3A6721}"/>
    <cellStyle name="Millares 12 7 3 4 4" xfId="24367" xr:uid="{FE6E7ECD-E69F-4A95-888D-21631778B825}"/>
    <cellStyle name="Millares 12 7 3 4 5" xfId="45870" xr:uid="{91DF46BF-D3CB-4461-8C77-A9F0A351BC07}"/>
    <cellStyle name="Millares 12 7 3 5" xfId="3258" xr:uid="{A032C8BB-CEF1-4843-BD25-DA03E3766756}"/>
    <cellStyle name="Millares 12 7 3 5 2" xfId="11524" xr:uid="{E8BA136C-D9A9-45CE-A6F3-6133B02E41BE}"/>
    <cellStyle name="Millares 12 7 3 5 2 2" xfId="33027" xr:uid="{C7D64725-F913-4D80-A4FB-B456EEE279E6}"/>
    <cellStyle name="Millares 12 7 3 5 3" xfId="18159" xr:uid="{189CDE85-1DFF-4A58-B8A3-1707FFB1EB0C}"/>
    <cellStyle name="Millares 12 7 3 5 3 2" xfId="39662" xr:uid="{927CA0E8-3B3C-42C4-B3C8-BAA2292C6279}"/>
    <cellStyle name="Millares 12 7 3 5 4" xfId="24764" xr:uid="{FCE46E75-EA0E-4569-9CC3-6F305426B2B8}"/>
    <cellStyle name="Millares 12 7 3 5 5" xfId="46267" xr:uid="{3C5C31F9-A581-434E-B641-C9CBC6AF675D}"/>
    <cellStyle name="Millares 12 7 3 6" xfId="5005" xr:uid="{24E77112-8306-4216-8F4A-F60C32D70C8E}"/>
    <cellStyle name="Millares 12 7 3 6 2" xfId="13271" xr:uid="{8E47BC3E-5D17-400F-AC40-5900BB56D815}"/>
    <cellStyle name="Millares 12 7 3 6 2 2" xfId="34774" xr:uid="{F1C1C2AD-2834-4839-88C7-D747975F8198}"/>
    <cellStyle name="Millares 12 7 3 6 3" xfId="19906" xr:uid="{716587F2-9FB3-4880-B5A9-15221C18D602}"/>
    <cellStyle name="Millares 12 7 3 6 3 2" xfId="41409" xr:uid="{03BE68BA-A126-494F-8EDB-C0EC49DA0658}"/>
    <cellStyle name="Millares 12 7 3 6 4" xfId="26511" xr:uid="{01127824-74AE-4E22-842A-9BB0CA487DA6}"/>
    <cellStyle name="Millares 12 7 3 6 5" xfId="48014" xr:uid="{84C0362E-4938-44B8-8778-3ECDE9F2FD46}"/>
    <cellStyle name="Millares 12 7 3 7" xfId="5397" xr:uid="{263CFD8F-0F16-49A4-8A4E-054635AF9498}"/>
    <cellStyle name="Millares 12 7 3 7 2" xfId="13663" xr:uid="{CA7E11FA-8601-493D-B531-6500A6484717}"/>
    <cellStyle name="Millares 12 7 3 7 2 2" xfId="35166" xr:uid="{83EDED50-F168-4A40-878C-7656A2144953}"/>
    <cellStyle name="Millares 12 7 3 7 3" xfId="20298" xr:uid="{1BDE58CE-C07D-4382-B022-4CAD3D3B2311}"/>
    <cellStyle name="Millares 12 7 3 7 3 2" xfId="41801" xr:uid="{5C30E755-9A35-4F8A-9AEA-A86C18B98515}"/>
    <cellStyle name="Millares 12 7 3 7 4" xfId="26903" xr:uid="{E66930CA-A0B2-4CD9-936D-364BDC741FB8}"/>
    <cellStyle name="Millares 12 7 3 7 5" xfId="48406" xr:uid="{FED0567F-1045-4477-BFB0-E38FCACB75DF}"/>
    <cellStyle name="Millares 12 7 3 8" xfId="7038" xr:uid="{BFF59AFF-776D-4AAD-9B0B-1954C077760C}"/>
    <cellStyle name="Millares 12 7 3 8 2" xfId="28541" xr:uid="{F984B489-680F-43A2-9EDD-A60B9933BC63}"/>
    <cellStyle name="Millares 12 7 3 9" xfId="8694" xr:uid="{78C842A7-9274-4A3C-B3AF-24F68090B0E6}"/>
    <cellStyle name="Millares 12 7 3 9 2" xfId="30197" xr:uid="{66BEF14A-B1B3-4599-8CD1-D357DEF33140}"/>
    <cellStyle name="Millares 12 7 4" xfId="711" xr:uid="{D973E748-4AC8-47D8-8049-B6AFB3C4BD4A}"/>
    <cellStyle name="Millares 12 7 4 10" xfId="43720" xr:uid="{F58AC37F-CF9B-4C3A-991D-C074530BD9AD}"/>
    <cellStyle name="Millares 12 7 4 2" xfId="1657" xr:uid="{F3EB7856-DF28-4115-B456-666E6BADDF7E}"/>
    <cellStyle name="Millares 12 7 4 2 2" xfId="4486" xr:uid="{86E943EB-4C18-4207-AB3C-5BF4FD78D94F}"/>
    <cellStyle name="Millares 12 7 4 2 2 2" xfId="12752" xr:uid="{D94AD996-621E-4E1E-8CBB-66A300DD901D}"/>
    <cellStyle name="Millares 12 7 4 2 2 2 2" xfId="34255" xr:uid="{BA6DAF77-512D-4391-AABF-FE3C2AB8A432}"/>
    <cellStyle name="Millares 12 7 4 2 2 3" xfId="19387" xr:uid="{CF44D6E9-DB41-4B37-A55F-DA11F03071CA}"/>
    <cellStyle name="Millares 12 7 4 2 2 3 2" xfId="40890" xr:uid="{041C33B6-F301-4C35-B5E1-1C4B24D4CDCC}"/>
    <cellStyle name="Millares 12 7 4 2 2 4" xfId="25992" xr:uid="{F44443F4-06F7-47C0-ADAB-51B40689D891}"/>
    <cellStyle name="Millares 12 7 4 2 2 5" xfId="47495" xr:uid="{58217F9C-437D-4A16-9419-DB266F3BC89C}"/>
    <cellStyle name="Millares 12 7 4 2 3" xfId="6625" xr:uid="{F1C58B01-53CA-474A-B35E-D9AE43DD1FD1}"/>
    <cellStyle name="Millares 12 7 4 2 3 2" xfId="14891" xr:uid="{F31A0CC5-47A0-4613-92EA-9D32509F6263}"/>
    <cellStyle name="Millares 12 7 4 2 3 2 2" xfId="36394" xr:uid="{26825469-1031-4204-852B-8E01EBEC43ED}"/>
    <cellStyle name="Millares 12 7 4 2 3 3" xfId="21526" xr:uid="{C8FAE8AB-6AB8-4B2B-8607-B5080D2782CF}"/>
    <cellStyle name="Millares 12 7 4 2 3 3 2" xfId="43029" xr:uid="{BC36BF00-3A93-4982-948C-14B500D2EAEE}"/>
    <cellStyle name="Millares 12 7 4 2 3 4" xfId="28131" xr:uid="{7B681BCE-103E-4A01-BE15-BACF0503FB91}"/>
    <cellStyle name="Millares 12 7 4 2 3 5" xfId="49634" xr:uid="{0CE085CD-6926-4AC6-898B-B87709E79357}"/>
    <cellStyle name="Millares 12 7 4 2 4" xfId="8266" xr:uid="{8F81270C-4931-4ABB-B75D-E094F783DFCD}"/>
    <cellStyle name="Millares 12 7 4 2 4 2" xfId="29769" xr:uid="{A954B9AA-0FD4-4899-B21A-49090B874FD1}"/>
    <cellStyle name="Millares 12 7 4 2 5" xfId="9923" xr:uid="{41BB7CC1-4FF4-45A7-9C55-4406557E604A}"/>
    <cellStyle name="Millares 12 7 4 2 5 2" xfId="31426" xr:uid="{35B27C38-DE91-43BC-815D-214F426369CD}"/>
    <cellStyle name="Millares 12 7 4 2 6" xfId="16558" xr:uid="{F28385B4-6BE3-40FD-A999-8D4B13CE4870}"/>
    <cellStyle name="Millares 12 7 4 2 6 2" xfId="38061" xr:uid="{00CD2782-EB72-47D9-8222-DD816C5CB109}"/>
    <cellStyle name="Millares 12 7 4 2 7" xfId="23163" xr:uid="{DA3298D8-5417-4B51-85EA-D8D5FD906274}"/>
    <cellStyle name="Millares 12 7 4 2 8" xfId="44666" xr:uid="{C8258976-E5BB-4AE5-8A40-22ABA07E58A6}"/>
    <cellStyle name="Millares 12 7 4 3" xfId="2344" xr:uid="{51B86DF7-40F7-4A44-88B2-76A6440D2830}"/>
    <cellStyle name="Millares 12 7 4 3 2" xfId="10610" xr:uid="{7A9433D1-C363-4C1A-8C9A-C2A052BF5C76}"/>
    <cellStyle name="Millares 12 7 4 3 2 2" xfId="32113" xr:uid="{CF69F717-0C14-4DCA-BD20-DF621E2AE59B}"/>
    <cellStyle name="Millares 12 7 4 3 3" xfId="17245" xr:uid="{8D7CE47E-1C8A-4D14-9BDD-361106CE1663}"/>
    <cellStyle name="Millares 12 7 4 3 3 2" xfId="38748" xr:uid="{DC9E2800-DB38-4383-A371-CF36FB595488}"/>
    <cellStyle name="Millares 12 7 4 3 4" xfId="23850" xr:uid="{4B91A15C-E422-4EBB-B31E-046B2729EFFF}"/>
    <cellStyle name="Millares 12 7 4 3 5" xfId="45353" xr:uid="{FAE03DE1-414C-48A0-BFDA-50CCB605D4EE}"/>
    <cellStyle name="Millares 12 7 4 4" xfId="3540" xr:uid="{5A74F25E-4C67-4731-9CD7-B2F165C529D3}"/>
    <cellStyle name="Millares 12 7 4 4 2" xfId="11806" xr:uid="{741CDD4A-393F-4CEE-B07A-E58D073F70E3}"/>
    <cellStyle name="Millares 12 7 4 4 2 2" xfId="33309" xr:uid="{02C7A6E8-B2D9-4D7C-8D18-70584EA9B8EC}"/>
    <cellStyle name="Millares 12 7 4 4 3" xfId="18441" xr:uid="{20799E39-FCF8-4AD2-914D-40FB49D78709}"/>
    <cellStyle name="Millares 12 7 4 4 3 2" xfId="39944" xr:uid="{B1AAA0C4-9C23-4E34-AF3B-AED7BDE5E1CD}"/>
    <cellStyle name="Millares 12 7 4 4 4" xfId="25046" xr:uid="{BF2C386C-0C02-4C54-86BE-F0B53BE020BA}"/>
    <cellStyle name="Millares 12 7 4 4 5" xfId="46549" xr:uid="{019E9287-FC03-4D96-AD08-F2AD411F2F23}"/>
    <cellStyle name="Millares 12 7 4 5" xfId="5679" xr:uid="{917588C4-2B8E-4438-8FBD-E35D6574C154}"/>
    <cellStyle name="Millares 12 7 4 5 2" xfId="13945" xr:uid="{57CE5063-99B1-4032-A8D0-5D51A8A063B9}"/>
    <cellStyle name="Millares 12 7 4 5 2 2" xfId="35448" xr:uid="{9794AE7A-ECA6-45D0-9121-847386EF20C0}"/>
    <cellStyle name="Millares 12 7 4 5 3" xfId="20580" xr:uid="{8E2D5E3F-F609-4B13-BAC0-AD940BB66537}"/>
    <cellStyle name="Millares 12 7 4 5 3 2" xfId="42083" xr:uid="{CFD61F6C-6E37-41D4-81FE-D1289529D586}"/>
    <cellStyle name="Millares 12 7 4 5 4" xfId="27185" xr:uid="{1EF97B31-E052-4C75-BCAA-77AEA0531BD9}"/>
    <cellStyle name="Millares 12 7 4 5 5" xfId="48688" xr:uid="{318F6455-0AA4-4A18-8D9D-CB4579EF8262}"/>
    <cellStyle name="Millares 12 7 4 6" xfId="7320" xr:uid="{6326CA9E-5171-44C5-8551-E65A213AC7AE}"/>
    <cellStyle name="Millares 12 7 4 6 2" xfId="28823" xr:uid="{208B20BB-0C57-4EBC-9845-434E31E21C0E}"/>
    <cellStyle name="Millares 12 7 4 7" xfId="8977" xr:uid="{03F61065-14F0-4FAF-9665-03447198BB49}"/>
    <cellStyle name="Millares 12 7 4 7 2" xfId="30480" xr:uid="{879DE17A-E36D-47D4-9E82-C535DCDC29EC}"/>
    <cellStyle name="Millares 12 7 4 8" xfId="15612" xr:uid="{6EB04900-DC97-4AAC-B0E2-A095FDD96629}"/>
    <cellStyle name="Millares 12 7 4 8 2" xfId="37115" xr:uid="{1796C977-7993-402C-9E3A-C163166F0F18}"/>
    <cellStyle name="Millares 12 7 4 9" xfId="22217" xr:uid="{648C750D-378D-412B-84B5-18F5FD5BFB79}"/>
    <cellStyle name="Millares 12 7 5" xfId="980" xr:uid="{AF5B403D-53B6-4606-BCF8-1FA03D43F721}"/>
    <cellStyle name="Millares 12 7 5 2" xfId="3809" xr:uid="{6313E89B-5EA6-43AC-BD48-53F85A8B0BE6}"/>
    <cellStyle name="Millares 12 7 5 2 2" xfId="12075" xr:uid="{735602BE-18F7-4B80-B180-60F429D5D789}"/>
    <cellStyle name="Millares 12 7 5 2 2 2" xfId="33578" xr:uid="{5B2275C9-A671-4FE4-9DA8-F198B37F0285}"/>
    <cellStyle name="Millares 12 7 5 2 3" xfId="18710" xr:uid="{3B78830F-157A-4AC0-80E5-DEE19622214A}"/>
    <cellStyle name="Millares 12 7 5 2 3 2" xfId="40213" xr:uid="{FAC6FCEF-D2CB-438D-B2A6-307DE3A72179}"/>
    <cellStyle name="Millares 12 7 5 2 4" xfId="25315" xr:uid="{5A70FD44-F862-488D-AD1F-F38F22246DC5}"/>
    <cellStyle name="Millares 12 7 5 2 5" xfId="46818" xr:uid="{23DF6657-D496-43DE-81F7-D304D294CC75}"/>
    <cellStyle name="Millares 12 7 5 3" xfId="5948" xr:uid="{32D207BA-5B10-4771-8D6B-F082D6EC46FA}"/>
    <cellStyle name="Millares 12 7 5 3 2" xfId="14214" xr:uid="{C5E791D9-BE4D-45FA-896E-65634B3A2FC8}"/>
    <cellStyle name="Millares 12 7 5 3 2 2" xfId="35717" xr:uid="{449A63D5-47A7-4B75-9A73-3539F31A2B2C}"/>
    <cellStyle name="Millares 12 7 5 3 3" xfId="20849" xr:uid="{C0564AB7-2BFD-40BE-ABEB-80AFF1FA4CB8}"/>
    <cellStyle name="Millares 12 7 5 3 3 2" xfId="42352" xr:uid="{294551F6-762F-42D2-A522-56A1742B1F5B}"/>
    <cellStyle name="Millares 12 7 5 3 4" xfId="27454" xr:uid="{44DC85B3-DD21-4B96-BF8C-0FE08E6FB6B6}"/>
    <cellStyle name="Millares 12 7 5 3 5" xfId="48957" xr:uid="{AE2CFEBB-E601-409B-8566-032FB5D6D234}"/>
    <cellStyle name="Millares 12 7 5 4" xfId="7589" xr:uid="{D35230C6-6594-47F6-8898-2CCF454CE201}"/>
    <cellStyle name="Millares 12 7 5 4 2" xfId="29092" xr:uid="{E9E8A4E3-677B-4570-AFFB-CE80ADC5E27C}"/>
    <cellStyle name="Millares 12 7 5 5" xfId="9246" xr:uid="{5CD4DFE6-B50E-4B43-98B6-D05615B03DA2}"/>
    <cellStyle name="Millares 12 7 5 5 2" xfId="30749" xr:uid="{8A2AB4C3-B721-4CAD-B18C-F8830D624019}"/>
    <cellStyle name="Millares 12 7 5 6" xfId="15881" xr:uid="{C8409984-AED5-4AF2-9EEE-C6406F82C4F6}"/>
    <cellStyle name="Millares 12 7 5 6 2" xfId="37384" xr:uid="{6A166BBF-31B2-4821-AA14-E3BEC4AA3929}"/>
    <cellStyle name="Millares 12 7 5 7" xfId="22486" xr:uid="{B8360C2C-AEC7-4200-8877-D791FCEEAD62}"/>
    <cellStyle name="Millares 12 7 5 8" xfId="43989" xr:uid="{1D13F4BB-718E-4C57-8C66-3C47838E0492}"/>
    <cellStyle name="Millares 12 7 6" xfId="1240" xr:uid="{0A6F5E73-1A49-4D3A-A96B-24A0D988D0A2}"/>
    <cellStyle name="Millares 12 7 6 2" xfId="4069" xr:uid="{EEB869E8-BBAC-446C-9290-78B8021A781E}"/>
    <cellStyle name="Millares 12 7 6 2 2" xfId="12335" xr:uid="{A8A6150D-33C1-49D1-BD6E-6EBB0753B9FA}"/>
    <cellStyle name="Millares 12 7 6 2 2 2" xfId="33838" xr:uid="{AB19ABEC-1FF4-4F10-AEA9-98705CE8F171}"/>
    <cellStyle name="Millares 12 7 6 2 3" xfId="18970" xr:uid="{22BF36CB-0171-4994-8CCF-A866A4E5A143}"/>
    <cellStyle name="Millares 12 7 6 2 3 2" xfId="40473" xr:uid="{2AF33EB0-0141-48BA-BB97-B7F9B5743159}"/>
    <cellStyle name="Millares 12 7 6 2 4" xfId="25575" xr:uid="{F03C584A-D154-4AB9-B525-5C332D4D738D}"/>
    <cellStyle name="Millares 12 7 6 2 5" xfId="47078" xr:uid="{EE071BD8-2080-4401-880F-D6E8C97A252A}"/>
    <cellStyle name="Millares 12 7 6 3" xfId="6208" xr:uid="{EF893C03-23DF-4B0C-AA00-07C3323CC92F}"/>
    <cellStyle name="Millares 12 7 6 3 2" xfId="14474" xr:uid="{29D54E48-D993-487D-AE43-50901226361D}"/>
    <cellStyle name="Millares 12 7 6 3 2 2" xfId="35977" xr:uid="{99538085-AF1B-4E34-AD07-1BB035A95FDD}"/>
    <cellStyle name="Millares 12 7 6 3 3" xfId="21109" xr:uid="{056B3713-0BE3-47D9-BF36-F7BF4D47EF0C}"/>
    <cellStyle name="Millares 12 7 6 3 3 2" xfId="42612" xr:uid="{2BA2BD9F-2C99-463F-819B-DC79EB541AD3}"/>
    <cellStyle name="Millares 12 7 6 3 4" xfId="27714" xr:uid="{0710CF4F-7340-4F09-A9CD-C42FF5B810F7}"/>
    <cellStyle name="Millares 12 7 6 3 5" xfId="49217" xr:uid="{2A6B125F-F5D1-4043-A432-D038022F16A3}"/>
    <cellStyle name="Millares 12 7 6 4" xfId="7849" xr:uid="{F40163EE-FB0B-44C1-9110-58F18E231926}"/>
    <cellStyle name="Millares 12 7 6 4 2" xfId="29352" xr:uid="{28AB4840-4AFA-406D-9E46-B0B876AA27DF}"/>
    <cellStyle name="Millares 12 7 6 5" xfId="9506" xr:uid="{F1C1C1C5-6038-46C2-B1DC-72F9EFA2DBA0}"/>
    <cellStyle name="Millares 12 7 6 5 2" xfId="31009" xr:uid="{600573D1-38FE-41A9-A866-FE6128F9DE8F}"/>
    <cellStyle name="Millares 12 7 6 6" xfId="16141" xr:uid="{DE82E9B9-6FC6-4E1F-ABB5-E0968995196E}"/>
    <cellStyle name="Millares 12 7 6 6 2" xfId="37644" xr:uid="{A26137EB-ECAA-4527-831B-7677B5FFE747}"/>
    <cellStyle name="Millares 12 7 6 7" xfId="22746" xr:uid="{5C94F5EE-90E8-4544-8FC3-E0A68FC683D7}"/>
    <cellStyle name="Millares 12 7 6 8" xfId="44249" xr:uid="{6B22FAF8-5221-45CB-B956-3BEF3E22F429}"/>
    <cellStyle name="Millares 12 7 7" xfId="1928" xr:uid="{EA0A1695-CE82-4665-BC12-55F92AD21AD5}"/>
    <cellStyle name="Millares 12 7 7 2" xfId="10194" xr:uid="{BD92D2E8-0CF3-4B3A-8DCE-1625B6541E29}"/>
    <cellStyle name="Millares 12 7 7 2 2" xfId="31697" xr:uid="{47A382E3-8937-44BA-9F46-F39528BFEB37}"/>
    <cellStyle name="Millares 12 7 7 3" xfId="16829" xr:uid="{8C9C6A18-48E4-4B4D-AFEA-7C7F3594E14F}"/>
    <cellStyle name="Millares 12 7 7 3 2" xfId="38332" xr:uid="{CCB5141F-92ED-45C5-8A2B-9C3057B6E18B}"/>
    <cellStyle name="Millares 12 7 7 4" xfId="23434" xr:uid="{01615EA1-F51B-4101-B9EA-12D4ACC2E25F}"/>
    <cellStyle name="Millares 12 7 7 5" xfId="44937" xr:uid="{A07A3096-081C-452B-B4C1-C5CDE8C144E4}"/>
    <cellStyle name="Millares 12 7 8" xfId="2613" xr:uid="{32B5E88C-3F7E-49EA-A990-44921EADF3C7}"/>
    <cellStyle name="Millares 12 7 8 2" xfId="10879" xr:uid="{EC72E417-73F0-4629-9C32-A1099AD5520F}"/>
    <cellStyle name="Millares 12 7 8 2 2" xfId="32382" xr:uid="{52CB04EB-A7E9-4A4F-9E9E-7D2CFD426CB7}"/>
    <cellStyle name="Millares 12 7 8 3" xfId="17514" xr:uid="{7CE0C26E-F18B-4E39-9B64-EF32641F8727}"/>
    <cellStyle name="Millares 12 7 8 3 2" xfId="39017" xr:uid="{AB3ECDB2-81EC-49A2-8B46-BAA9EAE636B6}"/>
    <cellStyle name="Millares 12 7 8 4" xfId="24119" xr:uid="{FFCEA4FA-B2DE-4D0E-9B66-092B49B76167}"/>
    <cellStyle name="Millares 12 7 8 5" xfId="45622" xr:uid="{0B56E079-3D9A-403A-8495-105ACF651DF8}"/>
    <cellStyle name="Millares 12 7 9" xfId="3124" xr:uid="{D1E294B2-B1E9-4C74-914E-7FFACD09733D}"/>
    <cellStyle name="Millares 12 7 9 2" xfId="11390" xr:uid="{7551BDE8-0FEF-4167-9692-38C90C6184D9}"/>
    <cellStyle name="Millares 12 7 9 2 2" xfId="32893" xr:uid="{0AE40631-FC04-4D3F-AD88-56D27632B196}"/>
    <cellStyle name="Millares 12 7 9 3" xfId="18025" xr:uid="{0247AAF7-BB21-4A66-A0C1-686111BBFA85}"/>
    <cellStyle name="Millares 12 7 9 3 2" xfId="39528" xr:uid="{3D17F917-4E7D-4D2B-B9C4-3082F7318FAA}"/>
    <cellStyle name="Millares 12 7 9 4" xfId="24630" xr:uid="{4BC44FEA-2146-4D34-8093-2A2013FECC24}"/>
    <cellStyle name="Millares 12 7 9 5" xfId="46133" xr:uid="{EA3252E6-AF63-48AD-96CC-5580546206E9}"/>
    <cellStyle name="Millares 12 8" xfId="8449" xr:uid="{510E9F3C-3956-4353-A87C-15A928CA89F0}"/>
    <cellStyle name="Millares 12 8 2" xfId="29952" xr:uid="{41ED1F2B-0959-4352-A6F0-9CC7E52CDDB8}"/>
    <cellStyle name="Millares 120" xfId="15063" xr:uid="{877E925B-A485-464C-98AF-7306BF9DC4F4}"/>
    <cellStyle name="Millares 120 2" xfId="36566" xr:uid="{06C790B7-058F-4B21-A466-AB0328AA9580}"/>
    <cellStyle name="Millares 121" xfId="15065" xr:uid="{E2774864-2D57-4496-950A-9E05BF9BAF17}"/>
    <cellStyle name="Millares 121 2" xfId="36568" xr:uid="{C6B15579-22B2-40A4-9F84-CF5FECC10AA6}"/>
    <cellStyle name="Millares 122" xfId="15062" xr:uid="{415E8B10-CE63-48CC-B907-B0AF4712ED98}"/>
    <cellStyle name="Millares 122 2" xfId="36565" xr:uid="{B5F99AE5-97E5-4144-8DB7-ADC53F5B2D5A}"/>
    <cellStyle name="Millares 123" xfId="15071" xr:uid="{743BD059-00D7-4723-B102-B1DD8C8DEC3D}"/>
    <cellStyle name="Millares 123 2" xfId="36574" xr:uid="{74EB71D5-D5E0-4EBF-AF08-470614E8530B}"/>
    <cellStyle name="Millares 124" xfId="15061" xr:uid="{29EF33F2-8755-4C6C-962D-52F8A42B23D6}"/>
    <cellStyle name="Millares 124 2" xfId="36564" xr:uid="{F62FEBF5-BB6E-46B7-A90E-A0E4F6733420}"/>
    <cellStyle name="Millares 125" xfId="15058" xr:uid="{FDBD5271-70FB-4F69-89C5-BFC4D5F6A08F}"/>
    <cellStyle name="Millares 125 2" xfId="36561" xr:uid="{6AAFEFE4-711C-4709-888C-D483080BAAEA}"/>
    <cellStyle name="Millares 126" xfId="15075" xr:uid="{396F7945-91A5-46F4-B982-CB7430AB8C62}"/>
    <cellStyle name="Millares 126 2" xfId="36578" xr:uid="{8FAF78C4-6749-4A14-8412-B7B29702E6AB}"/>
    <cellStyle name="Millares 127" xfId="15082" xr:uid="{186B089B-6D1F-4A7C-9A2C-4F4D4D53204C}"/>
    <cellStyle name="Millares 127 2" xfId="36585" xr:uid="{CE67DD09-A435-4F50-8630-91FBEEB1AFA9}"/>
    <cellStyle name="Millares 128" xfId="15079" xr:uid="{067DFD12-4B85-46A2-A48D-EC850134020E}"/>
    <cellStyle name="Millares 128 2" xfId="36582" xr:uid="{0A3B7707-02F2-41C4-9116-8E25E755CEED}"/>
    <cellStyle name="Millares 129" xfId="15076" xr:uid="{687EADEF-4220-410A-9DEF-50C74A93F099}"/>
    <cellStyle name="Millares 129 2" xfId="36579" xr:uid="{540A5C98-DF2B-4F18-86E2-BED39D3C9B5C}"/>
    <cellStyle name="Millares 13" xfId="116" xr:uid="{2A105AD1-6AB3-4E5C-B2D7-9540FFA85AC6}"/>
    <cellStyle name="Millares 130" xfId="15073" xr:uid="{AF101BF1-8A61-4518-880C-E3B776A5344A}"/>
    <cellStyle name="Millares 130 2" xfId="36576" xr:uid="{1BFD0BED-5424-4358-A026-AFDCA80F5E62}"/>
    <cellStyle name="Millares 131" xfId="15068" xr:uid="{79B6FF58-2A1B-464A-B4C0-84750DC50258}"/>
    <cellStyle name="Millares 131 2" xfId="36571" xr:uid="{42757580-F82C-4E14-A77B-153C93A7DCB7}"/>
    <cellStyle name="Millares 132" xfId="8544" xr:uid="{970B3B81-FC02-4DA7-AE0B-43409943522D}"/>
    <cellStyle name="Millares 132 2" xfId="30047" xr:uid="{1B9776BC-F9D8-4F95-8DE2-AC08B0A6B268}"/>
    <cellStyle name="Millares 133" xfId="15074" xr:uid="{C4FBD343-4C17-48BF-AABB-4BF210B364C5}"/>
    <cellStyle name="Millares 133 2" xfId="36577" xr:uid="{B6DDBEC2-A42E-4615-A8CC-74C328134BED}"/>
    <cellStyle name="Millares 134" xfId="15059" xr:uid="{21B8E1AE-88CB-402A-98C4-FCB3E595B5B1}"/>
    <cellStyle name="Millares 134 2" xfId="36562" xr:uid="{3170445A-57EB-4A92-98C2-E809E12B5B73}"/>
    <cellStyle name="Millares 135" xfId="15086" xr:uid="{7F29EA7D-2A19-4C0B-AB66-EBDE8232E5DE}"/>
    <cellStyle name="Millares 135 2" xfId="36589" xr:uid="{43ABB90C-D879-4FE9-8557-0750097C1FB4}"/>
    <cellStyle name="Millares 136" xfId="15083" xr:uid="{63EA3B0E-19AB-4783-A35C-B07F27A46374}"/>
    <cellStyle name="Millares 136 2" xfId="36586" xr:uid="{E42E2517-F3F6-41D4-9199-3198823C687B}"/>
    <cellStyle name="Millares 137" xfId="15057" xr:uid="{D9072705-4BCA-4B3B-801C-3162DB6BA307}"/>
    <cellStyle name="Millares 137 2" xfId="36560" xr:uid="{2DA77622-446F-4679-8636-C282740B8B8C}"/>
    <cellStyle name="Millares 138" xfId="15066" xr:uid="{1DBD5A98-97F7-4EFB-BAE8-03C3DC46BA13}"/>
    <cellStyle name="Millares 138 2" xfId="36569" xr:uid="{E173FFFE-3AE1-458B-AAA6-AD97081E40DA}"/>
    <cellStyle name="Millares 139" xfId="15067" xr:uid="{96B5C60D-B40A-4CB0-B712-79ED8DCB82FC}"/>
    <cellStyle name="Millares 139 2" xfId="36570" xr:uid="{1B697531-7487-4F40-BD27-E77759DF0DF9}"/>
    <cellStyle name="Millares 14" xfId="120" xr:uid="{5C3293D8-5376-4BA3-86AA-9D5336E289BE}"/>
    <cellStyle name="Millares 14 10" xfId="1827" xr:uid="{B2B7DB44-71FD-46D7-84AA-0359D311525D}"/>
    <cellStyle name="Millares 14 10 2" xfId="10093" xr:uid="{2832A9C8-FFBC-4968-A5C6-542277D46CF0}"/>
    <cellStyle name="Millares 14 10 2 2" xfId="31596" xr:uid="{87EF2962-8019-4F50-8C74-2BC1CB485B61}"/>
    <cellStyle name="Millares 14 10 3" xfId="16728" xr:uid="{1D148B9D-1B58-44E3-91D6-6967696CCD6A}"/>
    <cellStyle name="Millares 14 10 3 2" xfId="38231" xr:uid="{9625A7BE-F75B-4162-8067-2A0B4B0830AC}"/>
    <cellStyle name="Millares 14 10 4" xfId="23333" xr:uid="{1C4EFAB3-52C3-4611-B8C5-61A27C51A019}"/>
    <cellStyle name="Millares 14 10 5" xfId="44836" xr:uid="{2EC7DDEF-A758-4C24-9A4D-EB3E34ADB018}"/>
    <cellStyle name="Millares 14 11" xfId="2512" xr:uid="{6F972A9D-3A24-4F99-90A0-34D8FD8E220F}"/>
    <cellStyle name="Millares 14 11 2" xfId="10778" xr:uid="{64E77B00-3EE9-40DE-AB5F-961B9D47CC38}"/>
    <cellStyle name="Millares 14 11 2 2" xfId="32281" xr:uid="{548E238A-1804-49F9-ADA8-8B3F8AC648C5}"/>
    <cellStyle name="Millares 14 11 3" xfId="17413" xr:uid="{8C9FD8EA-A288-4445-BEA8-8F52892CE207}"/>
    <cellStyle name="Millares 14 11 3 2" xfId="38916" xr:uid="{BAE623F4-F142-4C58-AD17-FF4FF0348D26}"/>
    <cellStyle name="Millares 14 11 4" xfId="24018" xr:uid="{E04C2AE4-25A1-4CAF-B26B-56E0746F9338}"/>
    <cellStyle name="Millares 14 11 5" xfId="45521" xr:uid="{4778117A-0CF8-4B2A-8670-DE0E0AE7CD47}"/>
    <cellStyle name="Millares 14 12" xfId="3023" xr:uid="{7DA57394-1AD5-4E0D-8784-C5DFA031A097}"/>
    <cellStyle name="Millares 14 12 2" xfId="11289" xr:uid="{A99C50BA-1D4C-47B9-8E06-96780B19397B}"/>
    <cellStyle name="Millares 14 12 2 2" xfId="32792" xr:uid="{1BBCFF70-9CE1-4D89-9417-4F68BD4070A7}"/>
    <cellStyle name="Millares 14 12 3" xfId="17924" xr:uid="{666DE689-F829-48C0-94F2-912416BE2AF2}"/>
    <cellStyle name="Millares 14 12 3 2" xfId="39427" xr:uid="{0CBBEA0C-FEE6-4193-8D44-FA2D3B3772AB}"/>
    <cellStyle name="Millares 14 12 4" xfId="24529" xr:uid="{9E4BF908-0170-4F0C-891D-61C715568FE8}"/>
    <cellStyle name="Millares 14 12 5" xfId="46032" xr:uid="{8C6F9D21-C776-4F41-8F71-DEA894A717C4}"/>
    <cellStyle name="Millares 14 13" xfId="4658" xr:uid="{7A4BAD4D-F62B-4B74-9045-6F69E8AFFC96}"/>
    <cellStyle name="Millares 14 13 2" xfId="12924" xr:uid="{C317CFEA-B40D-456C-B4CA-81133B4245FC}"/>
    <cellStyle name="Millares 14 13 2 2" xfId="34427" xr:uid="{9899FAC2-6628-411E-9606-2DB135AAA459}"/>
    <cellStyle name="Millares 14 13 3" xfId="19559" xr:uid="{82EAE6F0-9DD0-4B0E-A7AD-562233CDC906}"/>
    <cellStyle name="Millares 14 13 3 2" xfId="41062" xr:uid="{825708B2-8F7D-4BFD-B98A-1150D7B2A77E}"/>
    <cellStyle name="Millares 14 13 4" xfId="26164" xr:uid="{9B75DC64-FCDE-4DC9-B5B5-170B0AABF1D8}"/>
    <cellStyle name="Millares 14 13 5" xfId="47667" xr:uid="{256CB792-D489-46E4-8230-3F649372CF4A}"/>
    <cellStyle name="Millares 14 14" xfId="5161" xr:uid="{55EBF1F9-1542-4485-B2E2-57A58B184C31}"/>
    <cellStyle name="Millares 14 14 2" xfId="13427" xr:uid="{FDA1ACB4-D5DF-4F6E-8116-BA313EF86A96}"/>
    <cellStyle name="Millares 14 14 2 2" xfId="34930" xr:uid="{0098873B-F980-4823-B5D2-8AB07CD6D887}"/>
    <cellStyle name="Millares 14 14 3" xfId="20062" xr:uid="{245A677E-1A99-40D9-BE8C-4F074F7BCB3D}"/>
    <cellStyle name="Millares 14 14 3 2" xfId="41565" xr:uid="{04ED74F2-18C5-4AB2-8A74-DDB285D9A21A}"/>
    <cellStyle name="Millares 14 14 4" xfId="26667" xr:uid="{A11E6E7C-3E66-4744-9BE9-30EDBB106B35}"/>
    <cellStyle name="Millares 14 14 5" xfId="48170" xr:uid="{55A3AFE8-5DE2-465D-9331-201813FC340D}"/>
    <cellStyle name="Millares 14 15" xfId="6802" xr:uid="{3CBA2761-7A18-4DDB-A8C3-5F2AF33E21AD}"/>
    <cellStyle name="Millares 14 15 2" xfId="28305" xr:uid="{6264EC57-7993-41F1-8EFA-12E5A4798578}"/>
    <cellStyle name="Millares 14 16" xfId="8456" xr:uid="{9058E533-DD18-4C81-918C-A1764F5263AA}"/>
    <cellStyle name="Millares 14 16 2" xfId="29959" xr:uid="{57CF3E25-FC64-4F3D-9C91-89D19D22AE30}"/>
    <cellStyle name="Millares 14 17" xfId="15095" xr:uid="{5FC8C2B1-4666-4325-AA5B-C80E22D65405}"/>
    <cellStyle name="Millares 14 17 2" xfId="36598" xr:uid="{CCDACC5F-F43E-44AF-A6C9-BB198D39FFAE}"/>
    <cellStyle name="Millares 14 18" xfId="21700" xr:uid="{45075251-3B92-44BF-82F1-DBD4AB122AED}"/>
    <cellStyle name="Millares 14 19" xfId="43203" xr:uid="{AC8DCEF0-C16E-4613-9B70-1034313DD1F8}"/>
    <cellStyle name="Millares 14 2" xfId="158" xr:uid="{42C6E83A-8455-48D6-889A-98FEE0469C98}"/>
    <cellStyle name="Millares 14 2 10" xfId="4695" xr:uid="{2031AE8E-AC70-45EA-AB79-CA68356E467E}"/>
    <cellStyle name="Millares 14 2 10 2" xfId="12961" xr:uid="{BC99E626-3E2F-4F42-AC41-D4A3525DF5F3}"/>
    <cellStyle name="Millares 14 2 10 2 2" xfId="34464" xr:uid="{DBA45F6F-171F-4755-977E-12C2AD055A9C}"/>
    <cellStyle name="Millares 14 2 10 3" xfId="19596" xr:uid="{64CF211D-2B96-48CE-B524-17391FDAD04A}"/>
    <cellStyle name="Millares 14 2 10 3 2" xfId="41099" xr:uid="{10E4D2CB-B7C2-48E1-952C-4AC699F415A9}"/>
    <cellStyle name="Millares 14 2 10 4" xfId="26201" xr:uid="{5E5E70F2-1624-4FE5-B738-A042F1DC70D7}"/>
    <cellStyle name="Millares 14 2 10 5" xfId="47704" xr:uid="{C6E68610-ADA0-4946-8AAB-75ADA1BB4D60}"/>
    <cellStyle name="Millares 14 2 11" xfId="5198" xr:uid="{EC45D89C-2ADD-4FAA-AB16-F60B91FED4C9}"/>
    <cellStyle name="Millares 14 2 11 2" xfId="13464" xr:uid="{99C57155-AEF7-44B5-99FB-2F7639B75FAB}"/>
    <cellStyle name="Millares 14 2 11 2 2" xfId="34967" xr:uid="{59F2E2A6-C439-4A6B-A820-44C78BF851B1}"/>
    <cellStyle name="Millares 14 2 11 3" xfId="20099" xr:uid="{E68BB5BC-F998-4C31-A13D-EF825D39E13F}"/>
    <cellStyle name="Millares 14 2 11 3 2" xfId="41602" xr:uid="{A8791137-579F-48E0-984D-223417968815}"/>
    <cellStyle name="Millares 14 2 11 4" xfId="26704" xr:uid="{0A9E7E1B-9FEA-4BBA-BF89-3D26F5C472AB}"/>
    <cellStyle name="Millares 14 2 11 5" xfId="48207" xr:uid="{55C36EF5-17C5-4EAE-A4E3-AC24F8E0852F}"/>
    <cellStyle name="Millares 14 2 12" xfId="6839" xr:uid="{930DA164-8FDF-4529-A49E-D1B7DB6407D6}"/>
    <cellStyle name="Millares 14 2 12 2" xfId="28342" xr:uid="{517779AF-FD7A-48FF-A6D8-436E7B127C49}"/>
    <cellStyle name="Millares 14 2 13" xfId="8493" xr:uid="{1CF86158-CB4B-4AAD-BD2B-9557DA8799B5}"/>
    <cellStyle name="Millares 14 2 13 2" xfId="29996" xr:uid="{408950B5-4259-4170-96D8-2DA7427D7601}"/>
    <cellStyle name="Millares 14 2 14" xfId="15132" xr:uid="{A381B028-FD17-4AB7-8183-6F7D3C8B1960}"/>
    <cellStyle name="Millares 14 2 14 2" xfId="36635" xr:uid="{EFE7E888-D8B2-444D-BE93-10C88618FFE6}"/>
    <cellStyle name="Millares 14 2 15" xfId="21737" xr:uid="{C95A1667-B8E9-4357-840D-4426B78FE2A6}"/>
    <cellStyle name="Millares 14 2 16" xfId="43240" xr:uid="{FBA18800-CDFB-4E1F-B92E-D698A04718DE}"/>
    <cellStyle name="Millares 14 2 2" xfId="490" xr:uid="{62313036-5448-46F0-88DC-9A5350DD6806}"/>
    <cellStyle name="Millares 14 2 2 10" xfId="7101" xr:uid="{BB062375-5D03-4301-B04A-7F42C5F0DF4B}"/>
    <cellStyle name="Millares 14 2 2 10 2" xfId="28604" xr:uid="{1EF3D4C6-8B2C-4874-BB37-A0BA39A2B514}"/>
    <cellStyle name="Millares 14 2 2 11" xfId="8757" xr:uid="{D1482596-720E-4971-9D72-C30A7ED57359}"/>
    <cellStyle name="Millares 14 2 2 11 2" xfId="30260" xr:uid="{20504D05-F652-4F17-A088-F3528A7F6F18}"/>
    <cellStyle name="Millares 14 2 2 12" xfId="15393" xr:uid="{995339B0-40CA-42E8-B924-DEE8366C02E8}"/>
    <cellStyle name="Millares 14 2 2 12 2" xfId="36896" xr:uid="{68A859C6-6DC7-417C-861A-FF1287A41F4F}"/>
    <cellStyle name="Millares 14 2 2 13" xfId="21998" xr:uid="{F5360FB2-DF3A-47FD-9B5B-E067D38BE9EA}"/>
    <cellStyle name="Millares 14 2 2 14" xfId="43501" xr:uid="{1AC566DC-8E03-4988-BE0F-F8B3D91E7BC0}"/>
    <cellStyle name="Millares 14 2 2 2" xfId="772" xr:uid="{DB5DC2BF-1943-4264-8389-79305F686729}"/>
    <cellStyle name="Millares 14 2 2 2 10" xfId="15673" xr:uid="{EF65DF0A-FD93-4C27-90E7-A11BDF9B77DC}"/>
    <cellStyle name="Millares 14 2 2 2 10 2" xfId="37176" xr:uid="{7D319ABC-9821-424C-B18B-20DC3E498170}"/>
    <cellStyle name="Millares 14 2 2 2 11" xfId="22278" xr:uid="{3ADF41A7-A2D0-43BD-9C90-3A29D21A27BD}"/>
    <cellStyle name="Millares 14 2 2 2 12" xfId="43781" xr:uid="{71BCE388-2225-4975-B367-6CB1F35309C1}"/>
    <cellStyle name="Millares 14 2 2 2 2" xfId="1718" xr:uid="{96EDFFF1-00F3-4CAF-BF53-385572E5F853}"/>
    <cellStyle name="Millares 14 2 2 2 2 2" xfId="4547" xr:uid="{BBF17A60-CF7F-41E5-899B-D9A8213CD6CF}"/>
    <cellStyle name="Millares 14 2 2 2 2 2 2" xfId="12813" xr:uid="{11CD518D-9E7D-4C9C-820B-1671AD40C746}"/>
    <cellStyle name="Millares 14 2 2 2 2 2 2 2" xfId="34316" xr:uid="{919429FC-617F-436A-9F8A-A55D136307AA}"/>
    <cellStyle name="Millares 14 2 2 2 2 2 3" xfId="19448" xr:uid="{043BE305-F830-4CFB-9C9D-D79924B0E05E}"/>
    <cellStyle name="Millares 14 2 2 2 2 2 3 2" xfId="40951" xr:uid="{2E28F455-917A-4B27-BCD2-57436621B105}"/>
    <cellStyle name="Millares 14 2 2 2 2 2 4" xfId="26053" xr:uid="{E6A2AF3C-AA49-4F37-BFE2-265854F1D718}"/>
    <cellStyle name="Millares 14 2 2 2 2 2 5" xfId="47556" xr:uid="{346F7962-903B-467B-BF34-B00898FBC4A0}"/>
    <cellStyle name="Millares 14 2 2 2 2 3" xfId="6686" xr:uid="{D484E1D4-3EF7-4213-B3BD-921272329256}"/>
    <cellStyle name="Millares 14 2 2 2 2 3 2" xfId="14952" xr:uid="{82BEE12E-13E5-41A7-85A2-68E96E6CF71D}"/>
    <cellStyle name="Millares 14 2 2 2 2 3 2 2" xfId="36455" xr:uid="{6F79D268-8EC1-4D99-9EC1-64A543A65E04}"/>
    <cellStyle name="Millares 14 2 2 2 2 3 3" xfId="21587" xr:uid="{F93E6D71-76E4-4067-B8E1-C73D0CBFECA1}"/>
    <cellStyle name="Millares 14 2 2 2 2 3 3 2" xfId="43090" xr:uid="{7C33F519-1A9F-4152-A93C-1773ACFCAF15}"/>
    <cellStyle name="Millares 14 2 2 2 2 3 4" xfId="28192" xr:uid="{F27F52C9-D1E2-4299-A66F-000D2389C1A1}"/>
    <cellStyle name="Millares 14 2 2 2 2 3 5" xfId="49695" xr:uid="{E9E36D83-3BEC-471D-892F-593AA2D331B2}"/>
    <cellStyle name="Millares 14 2 2 2 2 4" xfId="8327" xr:uid="{73CC7068-0944-4E24-9BA7-1C2C56107994}"/>
    <cellStyle name="Millares 14 2 2 2 2 4 2" xfId="29830" xr:uid="{13D7D969-7D4B-435A-8E71-C045ACE0DAE2}"/>
    <cellStyle name="Millares 14 2 2 2 2 5" xfId="9984" xr:uid="{B16FC6E5-01E9-475D-97CA-606C84748EEC}"/>
    <cellStyle name="Millares 14 2 2 2 2 5 2" xfId="31487" xr:uid="{BE68D9BD-11CB-4D34-948C-B0E75F1469C1}"/>
    <cellStyle name="Millares 14 2 2 2 2 6" xfId="16619" xr:uid="{C6011B4B-492F-4B2F-8482-42F9BE3C8C5A}"/>
    <cellStyle name="Millares 14 2 2 2 2 6 2" xfId="38122" xr:uid="{508211DB-BD76-4DB5-999C-12F1B6D981C9}"/>
    <cellStyle name="Millares 14 2 2 2 2 7" xfId="23224" xr:uid="{277F0486-F666-4907-A3D0-DFEE114A72C0}"/>
    <cellStyle name="Millares 14 2 2 2 2 8" xfId="44727" xr:uid="{BC4603CD-C4B7-4160-94C6-44E03E1C86A1}"/>
    <cellStyle name="Millares 14 2 2 2 3" xfId="2405" xr:uid="{C867829A-2920-4745-9D68-BCB8CFBC8361}"/>
    <cellStyle name="Millares 14 2 2 2 3 2" xfId="10671" xr:uid="{DE0E27EB-0E31-4891-9FEB-D73280F6D8BA}"/>
    <cellStyle name="Millares 14 2 2 2 3 2 2" xfId="32174" xr:uid="{2E5414AC-D1E8-4120-A8D7-881310D04E97}"/>
    <cellStyle name="Millares 14 2 2 2 3 3" xfId="17306" xr:uid="{E3BA6460-C1C5-4DD8-9821-E96938CAE0CD}"/>
    <cellStyle name="Millares 14 2 2 2 3 3 2" xfId="38809" xr:uid="{F3F809D6-88F9-48A4-A45B-41283879B586}"/>
    <cellStyle name="Millares 14 2 2 2 3 4" xfId="23911" xr:uid="{4156FDC9-1E5F-429F-BF56-AE30B99F5EA0}"/>
    <cellStyle name="Millares 14 2 2 2 3 5" xfId="45414" xr:uid="{DC6736FF-9D05-4D73-B6FB-F0AABEFEFB0E}"/>
    <cellStyle name="Millares 14 2 2 2 4" xfId="2922" xr:uid="{282CF951-5ED7-4B4B-85B8-D5AB03497C52}"/>
    <cellStyle name="Millares 14 2 2 2 4 2" xfId="11188" xr:uid="{B59274DB-77A8-412D-A587-9988340AA15C}"/>
    <cellStyle name="Millares 14 2 2 2 4 2 2" xfId="32691" xr:uid="{9ADF98F4-686F-49FA-9B72-698D93B28989}"/>
    <cellStyle name="Millares 14 2 2 2 4 3" xfId="17823" xr:uid="{170892E5-A9CF-42DD-B673-7822B7ECA9DE}"/>
    <cellStyle name="Millares 14 2 2 2 4 3 2" xfId="39326" xr:uid="{EC8EDC11-987B-4AA9-BC4E-37AB2E1928BE}"/>
    <cellStyle name="Millares 14 2 2 2 4 4" xfId="24428" xr:uid="{84F9C6AE-45AC-46FA-8599-61EE643E6C23}"/>
    <cellStyle name="Millares 14 2 2 2 4 5" xfId="45931" xr:uid="{D3729783-CCEF-4724-BD53-CDFA4FDAC00A}"/>
    <cellStyle name="Millares 14 2 2 2 5" xfId="3601" xr:uid="{6B83A8D7-C452-49FF-9E54-453D1F0732E0}"/>
    <cellStyle name="Millares 14 2 2 2 5 2" xfId="11867" xr:uid="{06020FBC-13E9-4237-91B1-3023C6143062}"/>
    <cellStyle name="Millares 14 2 2 2 5 2 2" xfId="33370" xr:uid="{6DF0834E-0E94-4752-979B-DB91167F559D}"/>
    <cellStyle name="Millares 14 2 2 2 5 3" xfId="18502" xr:uid="{21AF5A42-FFF4-4656-BB9F-EABAC8E7B4DF}"/>
    <cellStyle name="Millares 14 2 2 2 5 3 2" xfId="40005" xr:uid="{0F640F58-1EA2-457B-A9DF-CDD930B69912}"/>
    <cellStyle name="Millares 14 2 2 2 5 4" xfId="25107" xr:uid="{21CADC4E-188D-44EC-B5CD-83A92D5D958C}"/>
    <cellStyle name="Millares 14 2 2 2 5 5" xfId="46610" xr:uid="{15A6BDF2-5F2C-4465-A2FF-B6D3E52410C1}"/>
    <cellStyle name="Millares 14 2 2 2 6" xfId="5066" xr:uid="{CC157E65-0D4C-4638-8752-731C57CE0DE2}"/>
    <cellStyle name="Millares 14 2 2 2 6 2" xfId="13332" xr:uid="{1011BCCC-16E3-4D08-B12E-A3856DDF03F0}"/>
    <cellStyle name="Millares 14 2 2 2 6 2 2" xfId="34835" xr:uid="{A9281DAB-4400-4D45-8CE0-A4897FE4C3FC}"/>
    <cellStyle name="Millares 14 2 2 2 6 3" xfId="19967" xr:uid="{A5106789-12E5-4E80-B337-A1D61AC37F6A}"/>
    <cellStyle name="Millares 14 2 2 2 6 3 2" xfId="41470" xr:uid="{8F38C75F-E6F4-44DD-A910-84221CA8629B}"/>
    <cellStyle name="Millares 14 2 2 2 6 4" xfId="26572" xr:uid="{71751EC7-4AC1-4BD0-B527-659F5566F8FD}"/>
    <cellStyle name="Millares 14 2 2 2 6 5" xfId="48075" xr:uid="{25E7EB54-22DD-4826-A7FE-8D3E97EC67F7}"/>
    <cellStyle name="Millares 14 2 2 2 7" xfId="5740" xr:uid="{71BB0A60-A371-4FB5-B5A8-8566467CA3E5}"/>
    <cellStyle name="Millares 14 2 2 2 7 2" xfId="14006" xr:uid="{D98BC42D-3E85-48F2-AA76-8250025BE8E9}"/>
    <cellStyle name="Millares 14 2 2 2 7 2 2" xfId="35509" xr:uid="{C03CC776-0681-4103-8024-3A4283BE9FE3}"/>
    <cellStyle name="Millares 14 2 2 2 7 3" xfId="20641" xr:uid="{CE68941B-81E8-49BF-B1A7-47D6A83F6450}"/>
    <cellStyle name="Millares 14 2 2 2 7 3 2" xfId="42144" xr:uid="{0ED19F09-7D9A-4271-B2C6-A087C51C4DF2}"/>
    <cellStyle name="Millares 14 2 2 2 7 4" xfId="27246" xr:uid="{249B5086-82EF-43A3-B46D-C9DF6E5B1E6C}"/>
    <cellStyle name="Millares 14 2 2 2 7 5" xfId="48749" xr:uid="{3E4B17E1-6383-4F54-822A-619F73B8B0BB}"/>
    <cellStyle name="Millares 14 2 2 2 8" xfId="7381" xr:uid="{7ADC51DE-E158-4E2D-8FA9-64CBD981B9EA}"/>
    <cellStyle name="Millares 14 2 2 2 8 2" xfId="28884" xr:uid="{DE2B577D-FEA6-4A48-83D1-EB7F45FFB7D6}"/>
    <cellStyle name="Millares 14 2 2 2 9" xfId="9038" xr:uid="{42E05552-E3A4-4848-8431-0975AF33AB5F}"/>
    <cellStyle name="Millares 14 2 2 2 9 2" xfId="30541" xr:uid="{71E0502C-B683-4D8B-96C2-26904D4D02AF}"/>
    <cellStyle name="Millares 14 2 2 3" xfId="1042" xr:uid="{0DFC1E41-F736-4B6E-B794-B5229F6E7913}"/>
    <cellStyle name="Millares 14 2 2 3 2" xfId="3871" xr:uid="{AF994BB8-CBA4-4B55-AD61-ED196E3A121A}"/>
    <cellStyle name="Millares 14 2 2 3 2 2" xfId="12137" xr:uid="{FA7DCED5-2399-41C2-9AFE-90BF3437E73E}"/>
    <cellStyle name="Millares 14 2 2 3 2 2 2" xfId="33640" xr:uid="{A89EF36A-4B14-4AED-9D82-164DC136192D}"/>
    <cellStyle name="Millares 14 2 2 3 2 3" xfId="18772" xr:uid="{5415800B-FEC9-4F6B-B6DF-861BC5D74B56}"/>
    <cellStyle name="Millares 14 2 2 3 2 3 2" xfId="40275" xr:uid="{C1BEA7E2-C94C-4A39-8A37-8AF57EC91342}"/>
    <cellStyle name="Millares 14 2 2 3 2 4" xfId="25377" xr:uid="{11A37C1B-006B-47FC-BF6B-4D4DE3DC3D7B}"/>
    <cellStyle name="Millares 14 2 2 3 2 5" xfId="46880" xr:uid="{FA7234BB-214A-46A5-8E45-4725E842FC58}"/>
    <cellStyle name="Millares 14 2 2 3 3" xfId="6010" xr:uid="{1391858D-20CB-4A5E-A676-D62DFBA9EB32}"/>
    <cellStyle name="Millares 14 2 2 3 3 2" xfId="14276" xr:uid="{C470B5E1-DB52-4B7F-8939-6F914885E18C}"/>
    <cellStyle name="Millares 14 2 2 3 3 2 2" xfId="35779" xr:uid="{A87064F8-B1F6-482B-BAA9-C0AED16B4CF5}"/>
    <cellStyle name="Millares 14 2 2 3 3 3" xfId="20911" xr:uid="{FE7D44BA-FBD5-4DE9-8E38-844237A8B2D0}"/>
    <cellStyle name="Millares 14 2 2 3 3 3 2" xfId="42414" xr:uid="{8AF0861C-2EA3-41CA-A462-B9196E27EA09}"/>
    <cellStyle name="Millares 14 2 2 3 3 4" xfId="27516" xr:uid="{4978BF99-E494-4E4C-99E5-797DA6344EA7}"/>
    <cellStyle name="Millares 14 2 2 3 3 5" xfId="49019" xr:uid="{ABF5AB57-AF1E-402B-B994-CCE18005B145}"/>
    <cellStyle name="Millares 14 2 2 3 4" xfId="7651" xr:uid="{29052D18-7A18-47A1-8167-FB0B976B3179}"/>
    <cellStyle name="Millares 14 2 2 3 4 2" xfId="29154" xr:uid="{EF3D1487-0917-4FF7-8848-EFD28CD6837D}"/>
    <cellStyle name="Millares 14 2 2 3 5" xfId="9308" xr:uid="{51005F5B-D82F-4C39-A68A-C1B55BE3DD57}"/>
    <cellStyle name="Millares 14 2 2 3 5 2" xfId="30811" xr:uid="{95B1672F-13BF-41A5-B4DA-978807CCD62C}"/>
    <cellStyle name="Millares 14 2 2 3 6" xfId="15943" xr:uid="{4870597C-9380-4196-8C0D-5486F2AEDDE1}"/>
    <cellStyle name="Millares 14 2 2 3 6 2" xfId="37446" xr:uid="{40C89320-639D-477A-96FD-6DA4AEC32785}"/>
    <cellStyle name="Millares 14 2 2 3 7" xfId="22548" xr:uid="{D76D846D-FAF3-4BC7-B1B8-48BCB14F5209}"/>
    <cellStyle name="Millares 14 2 2 3 8" xfId="44051" xr:uid="{62FC81FE-ED13-4C93-A88A-893A0FAA6A0B}"/>
    <cellStyle name="Millares 14 2 2 4" xfId="1438" xr:uid="{E73D47C2-535A-481E-98DC-5E38013E667A}"/>
    <cellStyle name="Millares 14 2 2 4 2" xfId="4267" xr:uid="{59FC4EB6-DED9-4C30-9A04-2792D22A54AE}"/>
    <cellStyle name="Millares 14 2 2 4 2 2" xfId="12533" xr:uid="{DD896D30-FD81-473A-B04C-F3BC444CCE0A}"/>
    <cellStyle name="Millares 14 2 2 4 2 2 2" xfId="34036" xr:uid="{A8582464-1ED9-43EF-9DCB-48D57221A982}"/>
    <cellStyle name="Millares 14 2 2 4 2 3" xfId="19168" xr:uid="{EDDE181B-F626-4082-9B30-4198B441CD94}"/>
    <cellStyle name="Millares 14 2 2 4 2 3 2" xfId="40671" xr:uid="{A04846E8-4E48-4065-9237-C6AAC1492E79}"/>
    <cellStyle name="Millares 14 2 2 4 2 4" xfId="25773" xr:uid="{0586E514-83AD-4352-A300-FA5FDACB826A}"/>
    <cellStyle name="Millares 14 2 2 4 2 5" xfId="47276" xr:uid="{88BB1A6D-082C-48AD-9FEF-5957C3BA8E55}"/>
    <cellStyle name="Millares 14 2 2 4 3" xfId="6406" xr:uid="{87440BB4-294C-48D3-BF57-672A5C6DF06A}"/>
    <cellStyle name="Millares 14 2 2 4 3 2" xfId="14672" xr:uid="{2E8013E1-DBDE-4DAD-A22D-1726196BC400}"/>
    <cellStyle name="Millares 14 2 2 4 3 2 2" xfId="36175" xr:uid="{C85C9DA7-93E3-4452-9F5D-EE08F1F57E5F}"/>
    <cellStyle name="Millares 14 2 2 4 3 3" xfId="21307" xr:uid="{83B2623E-A841-468C-AD81-ECA63AE50B9D}"/>
    <cellStyle name="Millares 14 2 2 4 3 3 2" xfId="42810" xr:uid="{1927AFAB-90A2-4B9A-8AC3-917C83E50411}"/>
    <cellStyle name="Millares 14 2 2 4 3 4" xfId="27912" xr:uid="{9E9CE92A-262D-4664-B8EF-AC6D42B7D215}"/>
    <cellStyle name="Millares 14 2 2 4 3 5" xfId="49415" xr:uid="{C79ABFA6-9A81-46CE-BCE9-1E7A70A53B8E}"/>
    <cellStyle name="Millares 14 2 2 4 4" xfId="8047" xr:uid="{5666A5E5-FC0D-4108-B24D-AB34D1954DD5}"/>
    <cellStyle name="Millares 14 2 2 4 4 2" xfId="29550" xr:uid="{BE2CBCA8-0D80-4302-89EB-AAFCE357D343}"/>
    <cellStyle name="Millares 14 2 2 4 5" xfId="9704" xr:uid="{764932E8-0CF8-4895-9D56-8EB28D8E1A98}"/>
    <cellStyle name="Millares 14 2 2 4 5 2" xfId="31207" xr:uid="{EE1E48DD-2398-432C-99D9-7C6070E46734}"/>
    <cellStyle name="Millares 14 2 2 4 6" xfId="16339" xr:uid="{1758F93A-FE3C-44A3-A947-26A968CDB877}"/>
    <cellStyle name="Millares 14 2 2 4 6 2" xfId="37842" xr:uid="{6D57FE46-AA5C-42A8-981B-BDA8E945E4D5}"/>
    <cellStyle name="Millares 14 2 2 4 7" xfId="22944" xr:uid="{06749DCD-EB7A-411D-8DA4-239FEF7CB3C0}"/>
    <cellStyle name="Millares 14 2 2 4 8" xfId="44447" xr:uid="{2F22DCFC-58C1-4065-83C8-CC3AD5D9A93D}"/>
    <cellStyle name="Millares 14 2 2 5" xfId="2125" xr:uid="{3886B0DD-C815-49AE-B088-96DE8BE2FE6F}"/>
    <cellStyle name="Millares 14 2 2 5 2" xfId="10391" xr:uid="{3A352E0F-4992-4B2A-9C86-499486D0DA3A}"/>
    <cellStyle name="Millares 14 2 2 5 2 2" xfId="31894" xr:uid="{537E1123-2C52-4FE4-BC78-649C7E32530A}"/>
    <cellStyle name="Millares 14 2 2 5 3" xfId="17026" xr:uid="{8955212B-6ABD-42BA-9FA5-5894E9D8943C}"/>
    <cellStyle name="Millares 14 2 2 5 3 2" xfId="38529" xr:uid="{C91A22A5-4498-47DA-BD9F-CE912541E0B2}"/>
    <cellStyle name="Millares 14 2 2 5 4" xfId="23631" xr:uid="{3B4484F6-D783-4AF7-9127-3E2A35070D91}"/>
    <cellStyle name="Millares 14 2 2 5 5" xfId="45134" xr:uid="{B99201A8-947C-4D81-AD01-73E9204592A6}"/>
    <cellStyle name="Millares 14 2 2 6" xfId="2673" xr:uid="{3C2B7169-201E-40DF-98B8-DCC6EEC15FC5}"/>
    <cellStyle name="Millares 14 2 2 6 2" xfId="10939" xr:uid="{87114D69-A478-4A36-8668-D9003220A5D7}"/>
    <cellStyle name="Millares 14 2 2 6 2 2" xfId="32442" xr:uid="{784261FF-3501-4C3B-848A-CBA5AD3C89EE}"/>
    <cellStyle name="Millares 14 2 2 6 3" xfId="17574" xr:uid="{E4FBB46B-6B4F-415E-BEAC-2E0051BCB5ED}"/>
    <cellStyle name="Millares 14 2 2 6 3 2" xfId="39077" xr:uid="{CC8A59AC-C5E2-45FC-BD94-69585C1E8EA2}"/>
    <cellStyle name="Millares 14 2 2 6 4" xfId="24179" xr:uid="{C16BFE6F-0483-4FC4-8215-E141FBE671EC}"/>
    <cellStyle name="Millares 14 2 2 6 5" xfId="45682" xr:uid="{0891946A-B49D-42D6-B9E0-4A1D6BFAA1A1}"/>
    <cellStyle name="Millares 14 2 2 7" xfId="3321" xr:uid="{E06F023C-0540-4010-87FC-93000ECF33C1}"/>
    <cellStyle name="Millares 14 2 2 7 2" xfId="11587" xr:uid="{0A8F246F-8596-4AB0-B854-453517632DC8}"/>
    <cellStyle name="Millares 14 2 2 7 2 2" xfId="33090" xr:uid="{17E2CF25-18C6-46A4-8253-DBC0727994B5}"/>
    <cellStyle name="Millares 14 2 2 7 3" xfId="18222" xr:uid="{030F8188-7470-405D-883D-012CE7795A55}"/>
    <cellStyle name="Millares 14 2 2 7 3 2" xfId="39725" xr:uid="{89763E73-E4FF-46AD-A0BC-146325E7BDF2}"/>
    <cellStyle name="Millares 14 2 2 7 4" xfId="24827" xr:uid="{346C278E-26B4-408A-B6A9-09DE904DBF06}"/>
    <cellStyle name="Millares 14 2 2 7 5" xfId="46330" xr:uid="{9F8E30DA-C4DF-4665-8BB3-FF16C1FDB981}"/>
    <cellStyle name="Millares 14 2 2 8" xfId="4817" xr:uid="{4C4EC962-17A2-44A6-9E8D-01EDE90EBE0A}"/>
    <cellStyle name="Millares 14 2 2 8 2" xfId="13083" xr:uid="{B84BA109-A0C8-47B0-89B4-926DAAAA0C99}"/>
    <cellStyle name="Millares 14 2 2 8 2 2" xfId="34586" xr:uid="{172C99E2-4E32-45C2-B08C-248D15AA4E56}"/>
    <cellStyle name="Millares 14 2 2 8 3" xfId="19718" xr:uid="{8CACBDFF-66D0-4A81-92F5-3AEA3B14914F}"/>
    <cellStyle name="Millares 14 2 2 8 3 2" xfId="41221" xr:uid="{91C96C3D-9D26-4449-8BF8-A7A217278A7B}"/>
    <cellStyle name="Millares 14 2 2 8 4" xfId="26323" xr:uid="{74EA4F44-51B2-41F0-983B-AB98680F934A}"/>
    <cellStyle name="Millares 14 2 2 8 5" xfId="47826" xr:uid="{A4CCAB22-DF1A-4E76-90CC-8E08350F2F0F}"/>
    <cellStyle name="Millares 14 2 2 9" xfId="5460" xr:uid="{B028363B-584D-4A3A-BCD5-47E349651472}"/>
    <cellStyle name="Millares 14 2 2 9 2" xfId="13726" xr:uid="{17226D39-9957-4227-81EC-25DA82D23B91}"/>
    <cellStyle name="Millares 14 2 2 9 2 2" xfId="35229" xr:uid="{95D2141E-9C5B-4076-BB3A-E662A097DB88}"/>
    <cellStyle name="Millares 14 2 2 9 3" xfId="20361" xr:uid="{17E82C87-A6FA-446B-BD08-81B9556647CF}"/>
    <cellStyle name="Millares 14 2 2 9 3 2" xfId="41864" xr:uid="{50DA3C1C-6F60-4CBA-9963-3552738384E9}"/>
    <cellStyle name="Millares 14 2 2 9 4" xfId="26966" xr:uid="{A090446E-F193-4A27-A69D-F18A452CA17C}"/>
    <cellStyle name="Millares 14 2 2 9 5" xfId="48469" xr:uid="{FFA6AA6B-F49B-4FC8-924B-2BECE4C46297}"/>
    <cellStyle name="Millares 14 2 3" xfId="363" xr:uid="{A905D630-DAF7-4B27-B5D5-ECC7CFF13E1D}"/>
    <cellStyle name="Millares 14 2 3 10" xfId="15266" xr:uid="{0F01EF6A-EAB6-45FD-B61E-3340884718AF}"/>
    <cellStyle name="Millares 14 2 3 10 2" xfId="36769" xr:uid="{DAB6BBCA-2942-4FC4-9373-01B6C242FC14}"/>
    <cellStyle name="Millares 14 2 3 11" xfId="21871" xr:uid="{7642A4B0-17E4-4EA1-B457-ED4C20B10EBF}"/>
    <cellStyle name="Millares 14 2 3 12" xfId="43374" xr:uid="{6FDF8AB3-3000-4300-9BA1-9749E4CB9ADC}"/>
    <cellStyle name="Millares 14 2 3 2" xfId="1311" xr:uid="{851A0D1E-066B-47C2-9590-84E0B86FA78A}"/>
    <cellStyle name="Millares 14 2 3 2 2" xfId="4140" xr:uid="{5F69D9C5-59AE-4A64-976E-E77BD0912299}"/>
    <cellStyle name="Millares 14 2 3 2 2 2" xfId="12406" xr:uid="{82464F7D-5EAB-45C9-8B15-92C4B4078DD2}"/>
    <cellStyle name="Millares 14 2 3 2 2 2 2" xfId="33909" xr:uid="{FEC8D807-4F08-465B-8D31-8CF8670498B8}"/>
    <cellStyle name="Millares 14 2 3 2 2 3" xfId="19041" xr:uid="{2077A06E-D502-4D8D-B038-D252B45C42CC}"/>
    <cellStyle name="Millares 14 2 3 2 2 3 2" xfId="40544" xr:uid="{B1D311C0-C14A-4EE4-BF95-340FAA4DE3DE}"/>
    <cellStyle name="Millares 14 2 3 2 2 4" xfId="25646" xr:uid="{4753A085-1DD0-4FAC-B5D0-1F79B74962C6}"/>
    <cellStyle name="Millares 14 2 3 2 2 5" xfId="47149" xr:uid="{7A024FEF-2BAD-42C2-A48C-18C482BC512F}"/>
    <cellStyle name="Millares 14 2 3 2 3" xfId="6279" xr:uid="{B84B6AB3-B1E8-40D8-8A20-825E6A004A49}"/>
    <cellStyle name="Millares 14 2 3 2 3 2" xfId="14545" xr:uid="{002EF344-2308-4850-8E08-A7284AE6A43D}"/>
    <cellStyle name="Millares 14 2 3 2 3 2 2" xfId="36048" xr:uid="{7CB17689-DF84-44D2-B0FE-C4CACFBF668C}"/>
    <cellStyle name="Millares 14 2 3 2 3 3" xfId="21180" xr:uid="{BBA20068-7897-4DC9-93C5-002CCEAA28E7}"/>
    <cellStyle name="Millares 14 2 3 2 3 3 2" xfId="42683" xr:uid="{52D31DF6-45E4-49D5-A9DF-4C8DF976A596}"/>
    <cellStyle name="Millares 14 2 3 2 3 4" xfId="27785" xr:uid="{3AE0E565-958B-4CEB-B616-1C2811428F89}"/>
    <cellStyle name="Millares 14 2 3 2 3 5" xfId="49288" xr:uid="{E321F501-A048-4ABA-BD03-4FCE8DB2B444}"/>
    <cellStyle name="Millares 14 2 3 2 4" xfId="7920" xr:uid="{7136416A-C71A-4BDB-A750-5567B2BEEA7E}"/>
    <cellStyle name="Millares 14 2 3 2 4 2" xfId="29423" xr:uid="{254F727B-9976-4DF6-8DC1-E3F71201005E}"/>
    <cellStyle name="Millares 14 2 3 2 5" xfId="9577" xr:uid="{FACEFCC5-F6B8-4199-990B-87E2C11CF161}"/>
    <cellStyle name="Millares 14 2 3 2 5 2" xfId="31080" xr:uid="{EB86B0AD-0E0E-4ACE-9C5B-825A3CFBF8A2}"/>
    <cellStyle name="Millares 14 2 3 2 6" xfId="16212" xr:uid="{BE6149C6-4C5B-47EF-9F29-794B8232116F}"/>
    <cellStyle name="Millares 14 2 3 2 6 2" xfId="37715" xr:uid="{80F6B521-4C82-492F-81ED-83B39A3ADD5A}"/>
    <cellStyle name="Millares 14 2 3 2 7" xfId="22817" xr:uid="{CAE9593B-FD29-4556-938E-09359D77369A}"/>
    <cellStyle name="Millares 14 2 3 2 8" xfId="44320" xr:uid="{57FCA004-40BA-4490-9B27-FE0C58BEB2A3}"/>
    <cellStyle name="Millares 14 2 3 3" xfId="1998" xr:uid="{F0F05D57-574A-4193-B489-BD5229424D71}"/>
    <cellStyle name="Millares 14 2 3 3 2" xfId="10264" xr:uid="{F47DABE7-C475-4A68-A8FB-313C4B618A97}"/>
    <cellStyle name="Millares 14 2 3 3 2 2" xfId="31767" xr:uid="{D1624B67-3D87-455F-995A-261F66090F05}"/>
    <cellStyle name="Millares 14 2 3 3 3" xfId="16899" xr:uid="{9B12C1F1-AC99-4E5B-B8F9-D62A0A6D6A52}"/>
    <cellStyle name="Millares 14 2 3 3 3 2" xfId="38402" xr:uid="{603996E8-93F7-467D-9059-AB9B6EF4799E}"/>
    <cellStyle name="Millares 14 2 3 3 4" xfId="23504" xr:uid="{7C970B62-2A68-4F1D-A54C-0EA2E138886A}"/>
    <cellStyle name="Millares 14 2 3 3 5" xfId="45007" xr:uid="{7466107D-1DF5-4033-B941-DAFE8216093C}"/>
    <cellStyle name="Millares 14 2 3 4" xfId="2797" xr:uid="{BF77288A-CCA3-4FB1-86D7-B8F439620856}"/>
    <cellStyle name="Millares 14 2 3 4 2" xfId="11063" xr:uid="{A9119480-EA7B-40C8-97E5-CFFB2B83B1CD}"/>
    <cellStyle name="Millares 14 2 3 4 2 2" xfId="32566" xr:uid="{2617FD94-B644-4D7D-81D0-00C5D62DB139}"/>
    <cellStyle name="Millares 14 2 3 4 3" xfId="17698" xr:uid="{DC7C2CA3-2000-4840-9C19-021ACE694ABC}"/>
    <cellStyle name="Millares 14 2 3 4 3 2" xfId="39201" xr:uid="{659E3AD7-3E56-42DF-A4A6-ACF81A662CCA}"/>
    <cellStyle name="Millares 14 2 3 4 4" xfId="24303" xr:uid="{037FF4EC-0FDB-4627-8B54-B445079D6F63}"/>
    <cellStyle name="Millares 14 2 3 4 5" xfId="45806" xr:uid="{75EBF01C-AD4D-442B-9DE4-05EAB8AE57C2}"/>
    <cellStyle name="Millares 14 2 3 5" xfId="3194" xr:uid="{C53676C2-F0AF-49F1-BD59-700875953D9E}"/>
    <cellStyle name="Millares 14 2 3 5 2" xfId="11460" xr:uid="{99B96E67-768E-460D-9269-285124F45660}"/>
    <cellStyle name="Millares 14 2 3 5 2 2" xfId="32963" xr:uid="{A98F5226-1DE1-4F7E-B3CB-8A6E49D4A150}"/>
    <cellStyle name="Millares 14 2 3 5 3" xfId="18095" xr:uid="{FAC34D8E-A9D0-4CCA-99C1-AB6EAF884086}"/>
    <cellStyle name="Millares 14 2 3 5 3 2" xfId="39598" xr:uid="{AB4BB03A-1194-40D5-A258-91AC22009630}"/>
    <cellStyle name="Millares 14 2 3 5 4" xfId="24700" xr:uid="{910AEBC0-1370-41C9-A53D-F506A7ACA448}"/>
    <cellStyle name="Millares 14 2 3 5 5" xfId="46203" xr:uid="{9FD0BD4E-1C52-41F1-BA87-D3A128CA4876}"/>
    <cellStyle name="Millares 14 2 3 6" xfId="4941" xr:uid="{CB1F7C10-77A6-4645-8BC8-3E42ACF4C845}"/>
    <cellStyle name="Millares 14 2 3 6 2" xfId="13207" xr:uid="{2DA7841A-D3F9-42FD-A676-DAFDC9C9C1AC}"/>
    <cellStyle name="Millares 14 2 3 6 2 2" xfId="34710" xr:uid="{AE0909EA-5C44-4EBA-AFE6-7979669C95E6}"/>
    <cellStyle name="Millares 14 2 3 6 3" xfId="19842" xr:uid="{A1807394-DEC4-45A4-BDF4-C795655CBEB9}"/>
    <cellStyle name="Millares 14 2 3 6 3 2" xfId="41345" xr:uid="{D619683C-EE11-47BB-B71A-E3D9FB2A8E92}"/>
    <cellStyle name="Millares 14 2 3 6 4" xfId="26447" xr:uid="{6FCA5D9D-18A4-48EA-905F-D778EC53379C}"/>
    <cellStyle name="Millares 14 2 3 6 5" xfId="47950" xr:uid="{F9F475DA-1638-4BE0-A4CD-30805604B1D4}"/>
    <cellStyle name="Millares 14 2 3 7" xfId="5333" xr:uid="{8290A45A-2D34-4650-A71C-806DE659AC55}"/>
    <cellStyle name="Millares 14 2 3 7 2" xfId="13599" xr:uid="{B0573509-591F-411B-9240-B872B7FACE72}"/>
    <cellStyle name="Millares 14 2 3 7 2 2" xfId="35102" xr:uid="{DFF3D582-8038-4F3C-A114-95954621A692}"/>
    <cellStyle name="Millares 14 2 3 7 3" xfId="20234" xr:uid="{5FB877F5-3368-496D-98B4-DF1EA0E3A6CD}"/>
    <cellStyle name="Millares 14 2 3 7 3 2" xfId="41737" xr:uid="{9865A685-AF81-4BA9-A6AC-A50F1F53FBCC}"/>
    <cellStyle name="Millares 14 2 3 7 4" xfId="26839" xr:uid="{945A1B78-8F24-4F95-8114-D75EAEB9FF54}"/>
    <cellStyle name="Millares 14 2 3 7 5" xfId="48342" xr:uid="{E9EECF52-CDB0-4D3D-9212-069961E152EA}"/>
    <cellStyle name="Millares 14 2 3 8" xfId="6974" xr:uid="{5932BA56-1F7E-456B-BD06-F1BA3684F2BA}"/>
    <cellStyle name="Millares 14 2 3 8 2" xfId="28477" xr:uid="{769AF975-0879-492C-B25A-9FD452547E1B}"/>
    <cellStyle name="Millares 14 2 3 9" xfId="8630" xr:uid="{3DDF665D-42EB-4041-AB0C-AA4D0D40ECEC}"/>
    <cellStyle name="Millares 14 2 3 9 2" xfId="30133" xr:uid="{8C6099A9-4327-4E71-90DE-41237A32CF9D}"/>
    <cellStyle name="Millares 14 2 4" xfId="647" xr:uid="{8E389855-653C-4B3D-9AED-F03B5C7D6A29}"/>
    <cellStyle name="Millares 14 2 4 10" xfId="43656" xr:uid="{2DAC8C42-1587-423C-9DB3-7D0EDC902407}"/>
    <cellStyle name="Millares 14 2 4 2" xfId="1593" xr:uid="{8E120C53-C49C-4047-A3DD-42075232A769}"/>
    <cellStyle name="Millares 14 2 4 2 2" xfId="4422" xr:uid="{620957B4-D432-4E3E-929E-148569F6790D}"/>
    <cellStyle name="Millares 14 2 4 2 2 2" xfId="12688" xr:uid="{57ADF1D3-02CE-4977-B6E7-F240224833E4}"/>
    <cellStyle name="Millares 14 2 4 2 2 2 2" xfId="34191" xr:uid="{3283F396-D8CA-429F-99DA-72ED851348F6}"/>
    <cellStyle name="Millares 14 2 4 2 2 3" xfId="19323" xr:uid="{E06753CF-3293-48A6-A26B-E5D34E8C4F8E}"/>
    <cellStyle name="Millares 14 2 4 2 2 3 2" xfId="40826" xr:uid="{F2ADC24A-BB06-42F8-8346-9EB741468389}"/>
    <cellStyle name="Millares 14 2 4 2 2 4" xfId="25928" xr:uid="{3785FA88-1F70-4956-8D4A-4B2E65BFC95C}"/>
    <cellStyle name="Millares 14 2 4 2 2 5" xfId="47431" xr:uid="{6D1F1F8E-69B8-45EE-A282-0DD5662E96C6}"/>
    <cellStyle name="Millares 14 2 4 2 3" xfId="6561" xr:uid="{75F2A9A6-1693-4BA5-B1A3-EF47FB36882E}"/>
    <cellStyle name="Millares 14 2 4 2 3 2" xfId="14827" xr:uid="{BC8A5AA0-35D9-4E1D-BF27-3F4DD921E9BD}"/>
    <cellStyle name="Millares 14 2 4 2 3 2 2" xfId="36330" xr:uid="{08F5DE52-4842-4280-8819-6D37D5E7F9B4}"/>
    <cellStyle name="Millares 14 2 4 2 3 3" xfId="21462" xr:uid="{41F205B3-6005-4F3B-903C-11B64F183DF1}"/>
    <cellStyle name="Millares 14 2 4 2 3 3 2" xfId="42965" xr:uid="{3A6BC48C-9DEC-4F9C-95E7-118EB38CA719}"/>
    <cellStyle name="Millares 14 2 4 2 3 4" xfId="28067" xr:uid="{D86E1AEF-15FF-4A60-AB65-C040D91BFD81}"/>
    <cellStyle name="Millares 14 2 4 2 3 5" xfId="49570" xr:uid="{0CCF4782-F479-44A6-BEAC-CCF48524E02C}"/>
    <cellStyle name="Millares 14 2 4 2 4" xfId="8202" xr:uid="{22B1B87C-B3F3-4546-AF20-758A025E1E23}"/>
    <cellStyle name="Millares 14 2 4 2 4 2" xfId="29705" xr:uid="{24D85C26-0793-4E1C-8610-3A1CF8392978}"/>
    <cellStyle name="Millares 14 2 4 2 5" xfId="9859" xr:uid="{FCFC548E-E809-4C1F-B1D3-38D4F4988058}"/>
    <cellStyle name="Millares 14 2 4 2 5 2" xfId="31362" xr:uid="{1B00E961-165B-40B7-8BBC-970B90F1177A}"/>
    <cellStyle name="Millares 14 2 4 2 6" xfId="16494" xr:uid="{4FD3FA84-3659-47A2-ABB5-64E0A4D20BCF}"/>
    <cellStyle name="Millares 14 2 4 2 6 2" xfId="37997" xr:uid="{9E6041D4-2424-4C26-BF23-40D758F83420}"/>
    <cellStyle name="Millares 14 2 4 2 7" xfId="23099" xr:uid="{7E99E5CB-55F4-41EE-BC43-77047ACC9ADD}"/>
    <cellStyle name="Millares 14 2 4 2 8" xfId="44602" xr:uid="{BBF38AEF-F645-4333-B255-655178E872AC}"/>
    <cellStyle name="Millares 14 2 4 3" xfId="2280" xr:uid="{20FC6B2F-6633-46AE-8A10-86E9E11644CE}"/>
    <cellStyle name="Millares 14 2 4 3 2" xfId="10546" xr:uid="{54695172-A2CF-4D94-91BC-6D83A6EAD060}"/>
    <cellStyle name="Millares 14 2 4 3 2 2" xfId="32049" xr:uid="{EE3CBE98-3802-4002-9A12-3E7BFA4EC5C4}"/>
    <cellStyle name="Millares 14 2 4 3 3" xfId="17181" xr:uid="{7F7DFC47-2A28-464F-B84F-FD177EDD6298}"/>
    <cellStyle name="Millares 14 2 4 3 3 2" xfId="38684" xr:uid="{902D29E2-3AE4-4FA1-9005-51C45B0535EA}"/>
    <cellStyle name="Millares 14 2 4 3 4" xfId="23786" xr:uid="{4FADD65A-6505-4D6A-BF0E-B16F0E2FC5D2}"/>
    <cellStyle name="Millares 14 2 4 3 5" xfId="45289" xr:uid="{42C20E0E-DB58-43C7-A6D9-708DE3B01515}"/>
    <cellStyle name="Millares 14 2 4 4" xfId="3476" xr:uid="{C27625EC-7B34-44AA-ADCD-32D612F80E44}"/>
    <cellStyle name="Millares 14 2 4 4 2" xfId="11742" xr:uid="{6BB98ECD-9B44-4A20-965C-3552E70B2E88}"/>
    <cellStyle name="Millares 14 2 4 4 2 2" xfId="33245" xr:uid="{A1F2B044-D58F-4DC1-9A49-293C901F9E04}"/>
    <cellStyle name="Millares 14 2 4 4 3" xfId="18377" xr:uid="{D6FE09D8-11F0-4B33-A9C4-A5AE1E006CA0}"/>
    <cellStyle name="Millares 14 2 4 4 3 2" xfId="39880" xr:uid="{8A861423-5AB1-4762-BC41-24E8DE19FE00}"/>
    <cellStyle name="Millares 14 2 4 4 4" xfId="24982" xr:uid="{18A8DA14-798D-4F63-8DA9-EFBDE5B387AD}"/>
    <cellStyle name="Millares 14 2 4 4 5" xfId="46485" xr:uid="{2814E16A-7059-493C-94A9-A2F42E05C384}"/>
    <cellStyle name="Millares 14 2 4 5" xfId="5615" xr:uid="{76DA3848-43A9-4C5E-B00B-696DC8CED326}"/>
    <cellStyle name="Millares 14 2 4 5 2" xfId="13881" xr:uid="{828792CA-04DB-4FED-9490-E74669AEF289}"/>
    <cellStyle name="Millares 14 2 4 5 2 2" xfId="35384" xr:uid="{DFA2BA23-DD04-443F-9745-E0AE580F050C}"/>
    <cellStyle name="Millares 14 2 4 5 3" xfId="20516" xr:uid="{4F6B0815-48B6-450C-9396-B713733389B7}"/>
    <cellStyle name="Millares 14 2 4 5 3 2" xfId="42019" xr:uid="{06B6D912-28FA-4597-9DFB-BDA150DF3BE5}"/>
    <cellStyle name="Millares 14 2 4 5 4" xfId="27121" xr:uid="{CBDBA917-0778-4791-B68D-1B5B050CFCC1}"/>
    <cellStyle name="Millares 14 2 4 5 5" xfId="48624" xr:uid="{6172F809-EFC2-42BC-97F0-EFF7D6138C77}"/>
    <cellStyle name="Millares 14 2 4 6" xfId="7256" xr:uid="{75EA0623-F8E6-42D9-8244-C7FE6B9B24F2}"/>
    <cellStyle name="Millares 14 2 4 6 2" xfId="28759" xr:uid="{8DA9233B-95A1-4C72-A77B-C304A7342C6F}"/>
    <cellStyle name="Millares 14 2 4 7" xfId="8913" xr:uid="{5EE004F6-CF0C-4C56-9444-C9BC6F204B5A}"/>
    <cellStyle name="Millares 14 2 4 7 2" xfId="30416" xr:uid="{9F0FAEE6-36D8-472C-9FA5-31B4BAEACE51}"/>
    <cellStyle name="Millares 14 2 4 8" xfId="15548" xr:uid="{D81BF347-837B-43BC-BBAB-90FCAFF5EC0B}"/>
    <cellStyle name="Millares 14 2 4 8 2" xfId="37051" xr:uid="{F5FC2AE0-A6B3-4335-A9D5-00C94D17CE3F}"/>
    <cellStyle name="Millares 14 2 4 9" xfId="22153" xr:uid="{9813171A-1FA7-40C2-98D7-72607F4F06ED}"/>
    <cellStyle name="Millares 14 2 5" xfId="915" xr:uid="{B453B8C5-C30C-490E-BCD6-2A0A1DEE1615}"/>
    <cellStyle name="Millares 14 2 5 2" xfId="3744" xr:uid="{0BF26247-5C31-4204-8DD8-ACAD0065D972}"/>
    <cellStyle name="Millares 14 2 5 2 2" xfId="12010" xr:uid="{D44B186A-F9E2-425E-923B-93A70FF020E3}"/>
    <cellStyle name="Millares 14 2 5 2 2 2" xfId="33513" xr:uid="{FA2B3B25-7C4A-41BB-B391-172DCA16AF35}"/>
    <cellStyle name="Millares 14 2 5 2 3" xfId="18645" xr:uid="{478DCCE2-023A-4940-B078-8FCA1EA2200E}"/>
    <cellStyle name="Millares 14 2 5 2 3 2" xfId="40148" xr:uid="{6351453F-F6FB-4979-A30B-9364A11A843B}"/>
    <cellStyle name="Millares 14 2 5 2 4" xfId="25250" xr:uid="{756D24FB-414D-40DB-9D45-E246C818E2E9}"/>
    <cellStyle name="Millares 14 2 5 2 5" xfId="46753" xr:uid="{0F97C75E-72C6-44C9-8B88-1AB0309CEADE}"/>
    <cellStyle name="Millares 14 2 5 3" xfId="5883" xr:uid="{D9CB542D-F9B4-4443-A73C-3D3EBEBA51DA}"/>
    <cellStyle name="Millares 14 2 5 3 2" xfId="14149" xr:uid="{1B4E66E5-4F55-4963-BE32-77DDF0034AC9}"/>
    <cellStyle name="Millares 14 2 5 3 2 2" xfId="35652" xr:uid="{B1CA86AB-6DC8-4C8D-AAE2-4B7BFB052CF3}"/>
    <cellStyle name="Millares 14 2 5 3 3" xfId="20784" xr:uid="{94BBC027-6988-4CBF-B51D-DD539499B044}"/>
    <cellStyle name="Millares 14 2 5 3 3 2" xfId="42287" xr:uid="{628C1E9F-2836-4CBE-ADBA-13C2275DDFD4}"/>
    <cellStyle name="Millares 14 2 5 3 4" xfId="27389" xr:uid="{341D534D-D4FF-4AEC-9C2B-63531D7C92A3}"/>
    <cellStyle name="Millares 14 2 5 3 5" xfId="48892" xr:uid="{7661F2BF-18D1-4136-A217-54007831B000}"/>
    <cellStyle name="Millares 14 2 5 4" xfId="7524" xr:uid="{66808590-3C37-4597-8446-C551B2CEA6A9}"/>
    <cellStyle name="Millares 14 2 5 4 2" xfId="29027" xr:uid="{723BA77D-0A9D-4C53-8CBA-59B4CC7C6B7F}"/>
    <cellStyle name="Millares 14 2 5 5" xfId="9181" xr:uid="{D69D0C47-7BF5-4C14-900C-26DD7377EC30}"/>
    <cellStyle name="Millares 14 2 5 5 2" xfId="30684" xr:uid="{D2972303-79D9-4B9E-9132-306C67FD43A7}"/>
    <cellStyle name="Millares 14 2 5 6" xfId="15816" xr:uid="{9991D645-43F5-4E7A-B935-6775980FDD6A}"/>
    <cellStyle name="Millares 14 2 5 6 2" xfId="37319" xr:uid="{F61CC047-ADE7-4E25-AF26-DA4C4CE63004}"/>
    <cellStyle name="Millares 14 2 5 7" xfId="22421" xr:uid="{F908375E-6F91-4AF4-8569-2ED1E80D3A61}"/>
    <cellStyle name="Millares 14 2 5 8" xfId="43924" xr:uid="{CA06E025-0E32-480B-A0F9-233F625D0B2D}"/>
    <cellStyle name="Millares 14 2 6" xfId="1176" xr:uid="{1327C42B-3CAC-4FE9-8A8F-479112B70D9A}"/>
    <cellStyle name="Millares 14 2 6 2" xfId="4005" xr:uid="{6960E8E5-F63D-436C-A973-01236CEAFE4D}"/>
    <cellStyle name="Millares 14 2 6 2 2" xfId="12271" xr:uid="{13417C7A-D4E5-4236-B2B8-5482CB4005AD}"/>
    <cellStyle name="Millares 14 2 6 2 2 2" xfId="33774" xr:uid="{FA0F09A9-E825-46CA-9687-747EDEDA2DCF}"/>
    <cellStyle name="Millares 14 2 6 2 3" xfId="18906" xr:uid="{A187E420-AA6F-44B2-8893-792FE95B5445}"/>
    <cellStyle name="Millares 14 2 6 2 3 2" xfId="40409" xr:uid="{5479346A-26BA-44ED-B060-99206CAADF70}"/>
    <cellStyle name="Millares 14 2 6 2 4" xfId="25511" xr:uid="{2C59591D-A3AF-4CA6-AB6A-AC716D7C1B4A}"/>
    <cellStyle name="Millares 14 2 6 2 5" xfId="47014" xr:uid="{FA676830-5524-4CAB-A811-9CAA09A9D3D1}"/>
    <cellStyle name="Millares 14 2 6 3" xfId="6144" xr:uid="{0D932C24-8576-4DE9-A641-AE3FAF43DA3B}"/>
    <cellStyle name="Millares 14 2 6 3 2" xfId="14410" xr:uid="{73AE3D02-6713-43A5-A656-30B4F4E92716}"/>
    <cellStyle name="Millares 14 2 6 3 2 2" xfId="35913" xr:uid="{B565CCBF-9712-4DAD-94F7-E5F01914DD7F}"/>
    <cellStyle name="Millares 14 2 6 3 3" xfId="21045" xr:uid="{9A548F0B-2F1C-4CF6-8D9D-20F846E0933D}"/>
    <cellStyle name="Millares 14 2 6 3 3 2" xfId="42548" xr:uid="{DA2D7152-F1B9-4244-800E-E7E8C8DEEA12}"/>
    <cellStyle name="Millares 14 2 6 3 4" xfId="27650" xr:uid="{9535B35F-590F-4CB5-89E1-433D101C9EF3}"/>
    <cellStyle name="Millares 14 2 6 3 5" xfId="49153" xr:uid="{37FF468F-F11F-4621-BA76-5E193EC44F07}"/>
    <cellStyle name="Millares 14 2 6 4" xfId="7785" xr:uid="{2EEEC83F-D45A-4E3D-B2E9-1D9C10AEAE1F}"/>
    <cellStyle name="Millares 14 2 6 4 2" xfId="29288" xr:uid="{10843F38-DA8F-4170-813A-B0BDEB153D85}"/>
    <cellStyle name="Millares 14 2 6 5" xfId="9442" xr:uid="{532C8055-8126-48F8-B661-70B2441C960F}"/>
    <cellStyle name="Millares 14 2 6 5 2" xfId="30945" xr:uid="{7D02705E-8ACA-4690-B8C5-BE4266A4D97A}"/>
    <cellStyle name="Millares 14 2 6 6" xfId="16077" xr:uid="{0BEA806E-7578-48D1-9872-9ADA1D783060}"/>
    <cellStyle name="Millares 14 2 6 6 2" xfId="37580" xr:uid="{CB5D4E75-8772-422C-A214-6153F77B7DF6}"/>
    <cellStyle name="Millares 14 2 6 7" xfId="22682" xr:uid="{B4E76E60-B6AB-4A26-BE75-94C1585660B4}"/>
    <cellStyle name="Millares 14 2 6 8" xfId="44185" xr:uid="{381A1138-92F8-4A5A-84A8-15A51F4FDC48}"/>
    <cellStyle name="Millares 14 2 7" xfId="1864" xr:uid="{B7D2E175-F3B6-443B-B049-F49C218C6864}"/>
    <cellStyle name="Millares 14 2 7 2" xfId="10130" xr:uid="{DB2C6F60-C1D5-4ABF-A8CD-5FD40987B669}"/>
    <cellStyle name="Millares 14 2 7 2 2" xfId="31633" xr:uid="{8202ED05-6630-4A24-A961-B0B5ABD09BA7}"/>
    <cellStyle name="Millares 14 2 7 3" xfId="16765" xr:uid="{D5C01A9E-E5DA-449F-B026-D9322D54868B}"/>
    <cellStyle name="Millares 14 2 7 3 2" xfId="38268" xr:uid="{1A1E96B0-61C9-4308-9C8C-424FDF515AC2}"/>
    <cellStyle name="Millares 14 2 7 4" xfId="23370" xr:uid="{F91305C0-383E-4551-9E95-182528C3BBC2}"/>
    <cellStyle name="Millares 14 2 7 5" xfId="44873" xr:uid="{66A83178-8E20-4658-94E3-E01F9081B121}"/>
    <cellStyle name="Millares 14 2 8" xfId="2549" xr:uid="{A16A9D3A-8155-4982-811D-F391808DF7EE}"/>
    <cellStyle name="Millares 14 2 8 2" xfId="10815" xr:uid="{DBC7BC72-7264-489B-BC9D-D5CDCBE7966A}"/>
    <cellStyle name="Millares 14 2 8 2 2" xfId="32318" xr:uid="{44801A66-672A-43DC-9524-C4E8DB86EEE2}"/>
    <cellStyle name="Millares 14 2 8 3" xfId="17450" xr:uid="{F005DC72-FE18-4DA9-A94F-B0F185BA3E18}"/>
    <cellStyle name="Millares 14 2 8 3 2" xfId="38953" xr:uid="{47D84625-9503-4375-B843-CD6A5FCDD760}"/>
    <cellStyle name="Millares 14 2 8 4" xfId="24055" xr:uid="{6D7EF051-9661-471B-A553-58B091FA7833}"/>
    <cellStyle name="Millares 14 2 8 5" xfId="45558" xr:uid="{8C138570-2F2C-47AF-8D79-105A9D028022}"/>
    <cellStyle name="Millares 14 2 9" xfId="3060" xr:uid="{33EE37E3-4071-4DC4-B14A-A9DD22A7189E}"/>
    <cellStyle name="Millares 14 2 9 2" xfId="11326" xr:uid="{7EC3780F-3CAF-4802-88C6-389097EA8BF5}"/>
    <cellStyle name="Millares 14 2 9 2 2" xfId="32829" xr:uid="{EBE227B4-3BC4-4251-8ACB-7AF8CEF04B9E}"/>
    <cellStyle name="Millares 14 2 9 3" xfId="17961" xr:uid="{231DB81E-A4AA-465E-8ADF-C4322FC28330}"/>
    <cellStyle name="Millares 14 2 9 3 2" xfId="39464" xr:uid="{886EFC38-AA92-4376-A22E-970D5274B681}"/>
    <cellStyle name="Millares 14 2 9 4" xfId="24566" xr:uid="{30F86294-A8BC-45C4-95BE-87E784F3FE9A}"/>
    <cellStyle name="Millares 14 2 9 5" xfId="46069" xr:uid="{CF0DF355-6DDA-432D-B5FC-51C171BEB709}"/>
    <cellStyle name="Millares 14 3" xfId="199" xr:uid="{76C655E4-F8C6-4ED2-AFBC-DC50D7EE7067}"/>
    <cellStyle name="Millares 14 3 10" xfId="4718" xr:uid="{17FC58EB-51FE-43D7-811D-1256C074D2AA}"/>
    <cellStyle name="Millares 14 3 10 2" xfId="12984" xr:uid="{F57D395E-F335-4DEB-8FFB-B06A01A3832B}"/>
    <cellStyle name="Millares 14 3 10 2 2" xfId="34487" xr:uid="{817EA055-9021-49A6-9120-8D0E8EA52872}"/>
    <cellStyle name="Millares 14 3 10 3" xfId="19619" xr:uid="{A49E62F9-7D7B-4D2E-80AD-9B0B1E587FCE}"/>
    <cellStyle name="Millares 14 3 10 3 2" xfId="41122" xr:uid="{DBF7CE77-0637-4D06-AD6D-18649031F6CD}"/>
    <cellStyle name="Millares 14 3 10 4" xfId="26224" xr:uid="{2ECD219B-A0A7-41B7-9351-488D948E453C}"/>
    <cellStyle name="Millares 14 3 10 5" xfId="47727" xr:uid="{DC4178A4-A957-4127-81AE-CBED1631A326}"/>
    <cellStyle name="Millares 14 3 11" xfId="5221" xr:uid="{7B20F378-7A10-4256-BE3B-A19D1C2A99A9}"/>
    <cellStyle name="Millares 14 3 11 2" xfId="13487" xr:uid="{1B0FA45B-BCF7-42ED-9B23-AE3D27032516}"/>
    <cellStyle name="Millares 14 3 11 2 2" xfId="34990" xr:uid="{83AF4BBA-2846-4FF5-9C56-79075BEC66AA}"/>
    <cellStyle name="Millares 14 3 11 3" xfId="20122" xr:uid="{4B1784C6-C670-48B6-A705-CB3ABCF3CE1D}"/>
    <cellStyle name="Millares 14 3 11 3 2" xfId="41625" xr:uid="{6AF2100F-058D-4DD0-B75B-93B0C7BE4D1F}"/>
    <cellStyle name="Millares 14 3 11 4" xfId="26727" xr:uid="{8ACC0F1E-CE02-48BD-9A0A-BD1C0700CD42}"/>
    <cellStyle name="Millares 14 3 11 5" xfId="48230" xr:uid="{CF37894A-7E3C-4089-8AB0-5A59F3B3EC6E}"/>
    <cellStyle name="Millares 14 3 12" xfId="6862" xr:uid="{F6F5124F-4C6D-4DAC-9348-5E22EE6BE5B8}"/>
    <cellStyle name="Millares 14 3 12 2" xfId="28365" xr:uid="{ECE38255-6572-47DD-BE25-B51DA068B561}"/>
    <cellStyle name="Millares 14 3 13" xfId="8516" xr:uid="{8D7F161C-8720-4FBB-806C-43C6C2645040}"/>
    <cellStyle name="Millares 14 3 13 2" xfId="30019" xr:uid="{F95DC7A4-A5FD-4076-80BB-91E3BC52BF80}"/>
    <cellStyle name="Millares 14 3 14" xfId="15155" xr:uid="{009DEF24-9678-4B07-B8DA-827E9D1B770E}"/>
    <cellStyle name="Millares 14 3 14 2" xfId="36658" xr:uid="{A445C174-0065-4549-B3E7-70E864115CEB}"/>
    <cellStyle name="Millares 14 3 15" xfId="21760" xr:uid="{AC89CD4F-A972-4840-82E1-B488D36F97E9}"/>
    <cellStyle name="Millares 14 3 16" xfId="43263" xr:uid="{1CC1C0E1-E0B6-4687-8F9B-ADE3C5048A9C}"/>
    <cellStyle name="Millares 14 3 2" xfId="514" xr:uid="{3A4A855D-33CA-458C-ABCE-3A554E25742C}"/>
    <cellStyle name="Millares 14 3 2 10" xfId="7125" xr:uid="{7DBE486E-1C28-4B2F-81A3-3FD7CC7356F1}"/>
    <cellStyle name="Millares 14 3 2 10 2" xfId="28628" xr:uid="{0EC92884-1F38-4C0A-A9C4-17CC02B56CC9}"/>
    <cellStyle name="Millares 14 3 2 11" xfId="8781" xr:uid="{7DB797A2-F8EA-4AB7-B42F-6387F304D32D}"/>
    <cellStyle name="Millares 14 3 2 11 2" xfId="30284" xr:uid="{F7B6B5E1-8B49-4EF2-BD01-EC32BAB6D30C}"/>
    <cellStyle name="Millares 14 3 2 12" xfId="15417" xr:uid="{E5534EBC-FF43-4AEC-86B6-AEBBC3831F7E}"/>
    <cellStyle name="Millares 14 3 2 12 2" xfId="36920" xr:uid="{FC42CC29-95B1-45E0-8B35-019A6566DC43}"/>
    <cellStyle name="Millares 14 3 2 13" xfId="22022" xr:uid="{D7C4D899-8896-49D9-B8B6-ADB04A4D1D1A}"/>
    <cellStyle name="Millares 14 3 2 14" xfId="43525" xr:uid="{0FA12729-F058-4370-BCC8-6ED93C3E730B}"/>
    <cellStyle name="Millares 14 3 2 2" xfId="796" xr:uid="{57FD2D64-F906-404A-8594-D48B28003AF6}"/>
    <cellStyle name="Millares 14 3 2 2 10" xfId="15697" xr:uid="{DAEDEC80-69D9-4BBE-87A0-FE7F0C24F533}"/>
    <cellStyle name="Millares 14 3 2 2 10 2" xfId="37200" xr:uid="{7D91B05B-EA52-4D9E-8A4F-9A111605F0BE}"/>
    <cellStyle name="Millares 14 3 2 2 11" xfId="22302" xr:uid="{5AD2F350-F448-46A1-9638-63CE49756BAF}"/>
    <cellStyle name="Millares 14 3 2 2 12" xfId="43805" xr:uid="{50C6C1E5-7DE8-49AE-8CDD-C5B967A14D4E}"/>
    <cellStyle name="Millares 14 3 2 2 2" xfId="1742" xr:uid="{A619C334-C0A8-4D54-B718-B9CC4B7AECCA}"/>
    <cellStyle name="Millares 14 3 2 2 2 2" xfId="4571" xr:uid="{9F044038-D44F-408D-B407-FE463ADDDB93}"/>
    <cellStyle name="Millares 14 3 2 2 2 2 2" xfId="12837" xr:uid="{5BE95C4C-A1CB-4AF5-B5AC-610ED11FAFCD}"/>
    <cellStyle name="Millares 14 3 2 2 2 2 2 2" xfId="34340" xr:uid="{0E3E9BDC-88DE-47ED-8FA8-121FA4554717}"/>
    <cellStyle name="Millares 14 3 2 2 2 2 3" xfId="19472" xr:uid="{DB8448BF-FFBF-4733-8DEA-980D82616F2A}"/>
    <cellStyle name="Millares 14 3 2 2 2 2 3 2" xfId="40975" xr:uid="{FF877750-5E2A-4F3B-A17D-E97FBE1C8E0D}"/>
    <cellStyle name="Millares 14 3 2 2 2 2 4" xfId="26077" xr:uid="{0168773D-A766-45F9-9F93-A5ADB3561870}"/>
    <cellStyle name="Millares 14 3 2 2 2 2 5" xfId="47580" xr:uid="{53091FE7-E737-4080-ABC4-8270BD3960FB}"/>
    <cellStyle name="Millares 14 3 2 2 2 3" xfId="6710" xr:uid="{D52847B6-712F-4D8F-92A4-0653CBB9E85B}"/>
    <cellStyle name="Millares 14 3 2 2 2 3 2" xfId="14976" xr:uid="{58DB6C97-1BFA-4DD3-A509-9AEB16ACB366}"/>
    <cellStyle name="Millares 14 3 2 2 2 3 2 2" xfId="36479" xr:uid="{0289F0F6-52C8-492D-8696-35D3BEE2A90C}"/>
    <cellStyle name="Millares 14 3 2 2 2 3 3" xfId="21611" xr:uid="{C2F18C83-3BF2-47CA-9575-1BAF214B0A34}"/>
    <cellStyle name="Millares 14 3 2 2 2 3 3 2" xfId="43114" xr:uid="{D1A980C3-A98B-4701-BDBA-CEEB809ECEC9}"/>
    <cellStyle name="Millares 14 3 2 2 2 3 4" xfId="28216" xr:uid="{86E34776-2F39-43E3-B396-839B3DCB2A0E}"/>
    <cellStyle name="Millares 14 3 2 2 2 3 5" xfId="49719" xr:uid="{FF593379-88DF-4182-8F88-963A7177EB9C}"/>
    <cellStyle name="Millares 14 3 2 2 2 4" xfId="8351" xr:uid="{5A778F29-79DD-45FB-AE6F-C58EF244E7E6}"/>
    <cellStyle name="Millares 14 3 2 2 2 4 2" xfId="29854" xr:uid="{2CF59B17-2544-43C2-92A3-9489BE8C1D88}"/>
    <cellStyle name="Millares 14 3 2 2 2 5" xfId="10008" xr:uid="{DF63C372-B9E2-4CB1-9F96-6ED9C887C6F6}"/>
    <cellStyle name="Millares 14 3 2 2 2 5 2" xfId="31511" xr:uid="{49E787D1-902D-4CB5-9C63-70A40A3D87E7}"/>
    <cellStyle name="Millares 14 3 2 2 2 6" xfId="16643" xr:uid="{9D0F3DA6-49A1-4ACC-B4CC-D07A0D86143B}"/>
    <cellStyle name="Millares 14 3 2 2 2 6 2" xfId="38146" xr:uid="{620B7F57-9D69-4AED-82A5-7777B3078720}"/>
    <cellStyle name="Millares 14 3 2 2 2 7" xfId="23248" xr:uid="{E9D7188C-B028-4629-AD53-B2F5034B437D}"/>
    <cellStyle name="Millares 14 3 2 2 2 8" xfId="44751" xr:uid="{C7DCB21B-3775-45C3-B2C9-D7117DAE5B73}"/>
    <cellStyle name="Millares 14 3 2 2 3" xfId="2429" xr:uid="{AB076E1B-8E70-4A50-83F5-D7F133CAD5C1}"/>
    <cellStyle name="Millares 14 3 2 2 3 2" xfId="10695" xr:uid="{8337894A-DFA3-4DDC-A6D5-3ADA31EB2284}"/>
    <cellStyle name="Millares 14 3 2 2 3 2 2" xfId="32198" xr:uid="{72F84AB1-0898-4132-A9D6-46BF6E8BD60E}"/>
    <cellStyle name="Millares 14 3 2 2 3 3" xfId="17330" xr:uid="{6DA9468B-ACCB-42B1-A27D-AD2AB336B749}"/>
    <cellStyle name="Millares 14 3 2 2 3 3 2" xfId="38833" xr:uid="{B2779EA4-01EE-4A42-989F-6B211EC8533C}"/>
    <cellStyle name="Millares 14 3 2 2 3 4" xfId="23935" xr:uid="{DEF794A9-6F57-44AA-A80F-323D1EEE5217}"/>
    <cellStyle name="Millares 14 3 2 2 3 5" xfId="45438" xr:uid="{47C78077-EDEA-4C49-BB3E-FE93A4C1139E}"/>
    <cellStyle name="Millares 14 3 2 2 4" xfId="2946" xr:uid="{3A89735E-6CF4-40D0-8337-267D9522B029}"/>
    <cellStyle name="Millares 14 3 2 2 4 2" xfId="11212" xr:uid="{6C294A95-3B26-4E47-AB8B-0C79F7977BBA}"/>
    <cellStyle name="Millares 14 3 2 2 4 2 2" xfId="32715" xr:uid="{6377381E-92FE-4EBB-B520-5597EC1F3CF7}"/>
    <cellStyle name="Millares 14 3 2 2 4 3" xfId="17847" xr:uid="{B639538E-5365-47AA-98FA-FA5F047601D6}"/>
    <cellStyle name="Millares 14 3 2 2 4 3 2" xfId="39350" xr:uid="{4C0713C9-6AA7-46B8-A8AA-33F964E36F5D}"/>
    <cellStyle name="Millares 14 3 2 2 4 4" xfId="24452" xr:uid="{7FE5E76B-1A26-4361-BCBF-BBCA6ACBF30D}"/>
    <cellStyle name="Millares 14 3 2 2 4 5" xfId="45955" xr:uid="{B785DFA7-DFB2-4572-8BA7-690EDDE6A369}"/>
    <cellStyle name="Millares 14 3 2 2 5" xfId="3625" xr:uid="{7F668168-2AB0-4B24-959D-2E7AF88037B0}"/>
    <cellStyle name="Millares 14 3 2 2 5 2" xfId="11891" xr:uid="{3CD290F9-D78B-4937-A509-4A9FB86AF3E3}"/>
    <cellStyle name="Millares 14 3 2 2 5 2 2" xfId="33394" xr:uid="{C0AD8D25-CBB0-42DF-8B80-296E13A9E094}"/>
    <cellStyle name="Millares 14 3 2 2 5 3" xfId="18526" xr:uid="{428E33C1-D61A-45C5-9AD6-EF54F36737D8}"/>
    <cellStyle name="Millares 14 3 2 2 5 3 2" xfId="40029" xr:uid="{C63A046B-4345-4663-86C0-3BE551FD364D}"/>
    <cellStyle name="Millares 14 3 2 2 5 4" xfId="25131" xr:uid="{570917B7-9B2A-4AAB-B880-0BC660E5A4F8}"/>
    <cellStyle name="Millares 14 3 2 2 5 5" xfId="46634" xr:uid="{7C9B8F13-640A-4B67-A788-C4E3A2DAE0AA}"/>
    <cellStyle name="Millares 14 3 2 2 6" xfId="5090" xr:uid="{836EF434-9130-4E91-A7CE-8C1C6292FD7A}"/>
    <cellStyle name="Millares 14 3 2 2 6 2" xfId="13356" xr:uid="{5356ACA7-CC2A-4C34-9498-CEC0CB2C12EB}"/>
    <cellStyle name="Millares 14 3 2 2 6 2 2" xfId="34859" xr:uid="{A2AA4BF7-D877-4C5D-B07E-B4BE995DEDFB}"/>
    <cellStyle name="Millares 14 3 2 2 6 3" xfId="19991" xr:uid="{13A450BB-76C6-4BAF-B19A-FE19C3C715BF}"/>
    <cellStyle name="Millares 14 3 2 2 6 3 2" xfId="41494" xr:uid="{21B4C6CC-86AD-42AB-92D7-2644AF9F169F}"/>
    <cellStyle name="Millares 14 3 2 2 6 4" xfId="26596" xr:uid="{713B086E-91BB-4AE5-AC7D-CD990EC090B0}"/>
    <cellStyle name="Millares 14 3 2 2 6 5" xfId="48099" xr:uid="{61D84092-9F11-4EA3-80A9-76CCF0CC9F28}"/>
    <cellStyle name="Millares 14 3 2 2 7" xfId="5764" xr:uid="{1748ADB5-96BD-4028-9299-581475E4EDE2}"/>
    <cellStyle name="Millares 14 3 2 2 7 2" xfId="14030" xr:uid="{FC46A9BC-4795-402E-AF66-8D149FEEFAC0}"/>
    <cellStyle name="Millares 14 3 2 2 7 2 2" xfId="35533" xr:uid="{5A463F83-45C6-4FDF-9DFF-3B290D01D0DA}"/>
    <cellStyle name="Millares 14 3 2 2 7 3" xfId="20665" xr:uid="{F87F4D7B-9B35-4DF5-AC6B-E4068BE1F928}"/>
    <cellStyle name="Millares 14 3 2 2 7 3 2" xfId="42168" xr:uid="{3F881FE7-69A5-4608-AB2E-08E8A2E5DCF2}"/>
    <cellStyle name="Millares 14 3 2 2 7 4" xfId="27270" xr:uid="{C3C21E63-7824-4D4F-BD50-8934FE396C61}"/>
    <cellStyle name="Millares 14 3 2 2 7 5" xfId="48773" xr:uid="{099313FE-7375-42CE-A3AB-D1968E5A7815}"/>
    <cellStyle name="Millares 14 3 2 2 8" xfId="7405" xr:uid="{9B73204F-CE90-47C4-A261-EF70B9AFDDD6}"/>
    <cellStyle name="Millares 14 3 2 2 8 2" xfId="28908" xr:uid="{99A2C3C5-54D2-4C7D-B283-FDEF38966D22}"/>
    <cellStyle name="Millares 14 3 2 2 9" xfId="9062" xr:uid="{DED76FE2-2644-4591-AEA4-002E11729EB0}"/>
    <cellStyle name="Millares 14 3 2 2 9 2" xfId="30565" xr:uid="{736D0981-C83D-4EBC-A221-EBE9AB4693DC}"/>
    <cellStyle name="Millares 14 3 2 3" xfId="1066" xr:uid="{112D51ED-54C1-4826-8BFC-588BD48D8ACB}"/>
    <cellStyle name="Millares 14 3 2 3 2" xfId="3895" xr:uid="{B283BE78-3767-4400-BD5E-261604D587DE}"/>
    <cellStyle name="Millares 14 3 2 3 2 2" xfId="12161" xr:uid="{9472EA54-A8D5-4E96-A62E-0E62AFD61C55}"/>
    <cellStyle name="Millares 14 3 2 3 2 2 2" xfId="33664" xr:uid="{09248F26-B327-4095-84C2-3BCF69A277E9}"/>
    <cellStyle name="Millares 14 3 2 3 2 3" xfId="18796" xr:uid="{7D3F8344-739B-400F-B452-2558F07414BF}"/>
    <cellStyle name="Millares 14 3 2 3 2 3 2" xfId="40299" xr:uid="{8A68FA3C-6FF4-49ED-AB51-C1FC6BA9FE89}"/>
    <cellStyle name="Millares 14 3 2 3 2 4" xfId="25401" xr:uid="{05CF882C-6E91-49A7-A45A-080CF4C2C008}"/>
    <cellStyle name="Millares 14 3 2 3 2 5" xfId="46904" xr:uid="{26570250-B2E9-4332-BB34-25787C75BA13}"/>
    <cellStyle name="Millares 14 3 2 3 3" xfId="6034" xr:uid="{117464EE-1C52-44FA-A78C-DB748FC5DF60}"/>
    <cellStyle name="Millares 14 3 2 3 3 2" xfId="14300" xr:uid="{EA4CB572-7048-4388-8DDB-863C8815C33C}"/>
    <cellStyle name="Millares 14 3 2 3 3 2 2" xfId="35803" xr:uid="{1138B11B-4476-4B2B-82AE-108B94005066}"/>
    <cellStyle name="Millares 14 3 2 3 3 3" xfId="20935" xr:uid="{DEF905E1-6536-48AC-9ECC-4FE0F5FAE5AE}"/>
    <cellStyle name="Millares 14 3 2 3 3 3 2" xfId="42438" xr:uid="{2395904F-0FE7-44C4-B009-1F91FE871162}"/>
    <cellStyle name="Millares 14 3 2 3 3 4" xfId="27540" xr:uid="{062F2886-8469-4738-8D12-96091339AB0C}"/>
    <cellStyle name="Millares 14 3 2 3 3 5" xfId="49043" xr:uid="{01C82FEB-FB09-47C9-A798-9F8D264FD22F}"/>
    <cellStyle name="Millares 14 3 2 3 4" xfId="7675" xr:uid="{E9D8E16D-65A4-4C6F-83FA-548D0981624F}"/>
    <cellStyle name="Millares 14 3 2 3 4 2" xfId="29178" xr:uid="{1A6C0C55-F848-49E7-88D6-36B6762BEDBC}"/>
    <cellStyle name="Millares 14 3 2 3 5" xfId="9332" xr:uid="{179E470E-C8D7-4C4C-9223-5E0B236285C7}"/>
    <cellStyle name="Millares 14 3 2 3 5 2" xfId="30835" xr:uid="{73484A26-1285-4D71-B544-44502028ED9B}"/>
    <cellStyle name="Millares 14 3 2 3 6" xfId="15967" xr:uid="{ED82F077-3FDF-4EB6-B674-BF76D35030C6}"/>
    <cellStyle name="Millares 14 3 2 3 6 2" xfId="37470" xr:uid="{D182F43F-EFFA-4965-B5AF-100F00ECA728}"/>
    <cellStyle name="Millares 14 3 2 3 7" xfId="22572" xr:uid="{7731CCC5-FDBC-4603-BB5D-5F7A2123ADE9}"/>
    <cellStyle name="Millares 14 3 2 3 8" xfId="44075" xr:uid="{27C0AF4B-55F7-4349-8FE4-8AC78C93AB86}"/>
    <cellStyle name="Millares 14 3 2 4" xfId="1462" xr:uid="{3CFEBD89-1FA0-4F1C-8ED3-1D21F6AEAA1B}"/>
    <cellStyle name="Millares 14 3 2 4 2" xfId="4291" xr:uid="{F72806E8-1E0F-4EF5-9A70-B3526BEAD8DA}"/>
    <cellStyle name="Millares 14 3 2 4 2 2" xfId="12557" xr:uid="{1769D82C-A770-4475-969D-AFCD1465DC2B}"/>
    <cellStyle name="Millares 14 3 2 4 2 2 2" xfId="34060" xr:uid="{D68AFB1B-1C0C-4351-BB58-4FF7891FDD7C}"/>
    <cellStyle name="Millares 14 3 2 4 2 3" xfId="19192" xr:uid="{286577D6-6E35-4C94-AD3F-B354C568A471}"/>
    <cellStyle name="Millares 14 3 2 4 2 3 2" xfId="40695" xr:uid="{81030EFB-32B8-423C-9C3C-1C2AB4C4A40B}"/>
    <cellStyle name="Millares 14 3 2 4 2 4" xfId="25797" xr:uid="{082DAC96-8311-42B3-AF2D-3C0F63319FD1}"/>
    <cellStyle name="Millares 14 3 2 4 2 5" xfId="47300" xr:uid="{53262CA4-0C86-4676-806F-78A4EB93E4D2}"/>
    <cellStyle name="Millares 14 3 2 4 3" xfId="6430" xr:uid="{D3420CA3-2365-4233-BE26-5C63DD188F34}"/>
    <cellStyle name="Millares 14 3 2 4 3 2" xfId="14696" xr:uid="{0BB55732-87DA-4F3F-B457-5144DFF9CCCC}"/>
    <cellStyle name="Millares 14 3 2 4 3 2 2" xfId="36199" xr:uid="{2E3E0B2B-8967-4290-8187-DC33550733CE}"/>
    <cellStyle name="Millares 14 3 2 4 3 3" xfId="21331" xr:uid="{362574B1-E56E-49A5-8102-7C87B7750477}"/>
    <cellStyle name="Millares 14 3 2 4 3 3 2" xfId="42834" xr:uid="{2CBF5DF1-AA69-4649-BE7E-6F2D646A4518}"/>
    <cellStyle name="Millares 14 3 2 4 3 4" xfId="27936" xr:uid="{D9496341-EEB1-4F4F-B2E7-C60F86548630}"/>
    <cellStyle name="Millares 14 3 2 4 3 5" xfId="49439" xr:uid="{E03F79DB-4249-48F9-AFB1-DE4BB0541A57}"/>
    <cellStyle name="Millares 14 3 2 4 4" xfId="8071" xr:uid="{CA6ED551-DF90-45D6-AAC2-6337598DD509}"/>
    <cellStyle name="Millares 14 3 2 4 4 2" xfId="29574" xr:uid="{C811E4D3-9C05-4264-8259-FD1B05C141C7}"/>
    <cellStyle name="Millares 14 3 2 4 5" xfId="9728" xr:uid="{2758CFF8-4E9F-4549-8E56-40258D9066DD}"/>
    <cellStyle name="Millares 14 3 2 4 5 2" xfId="31231" xr:uid="{1BB7B1BA-F39A-4887-A78C-17DFC1E34F4A}"/>
    <cellStyle name="Millares 14 3 2 4 6" xfId="16363" xr:uid="{B1B63B42-8201-4316-B416-260C07555757}"/>
    <cellStyle name="Millares 14 3 2 4 6 2" xfId="37866" xr:uid="{23E0FE84-C666-4BF7-A325-40D7D8D290DE}"/>
    <cellStyle name="Millares 14 3 2 4 7" xfId="22968" xr:uid="{9B969B97-9E6E-46C3-8BFA-0B8FF0649561}"/>
    <cellStyle name="Millares 14 3 2 4 8" xfId="44471" xr:uid="{446E45C9-3063-4CE0-B7D4-456F123AB8CC}"/>
    <cellStyle name="Millares 14 3 2 5" xfId="2149" xr:uid="{3AA9B32D-2664-45F6-862E-691BD8A6D847}"/>
    <cellStyle name="Millares 14 3 2 5 2" xfId="10415" xr:uid="{11DBDF7F-74E9-4500-9101-E062FAE89945}"/>
    <cellStyle name="Millares 14 3 2 5 2 2" xfId="31918" xr:uid="{4321AB58-7926-4F5A-8E6B-6F82A25FBE3F}"/>
    <cellStyle name="Millares 14 3 2 5 3" xfId="17050" xr:uid="{34DCEE62-065A-4075-A540-D01E98C3CDE8}"/>
    <cellStyle name="Millares 14 3 2 5 3 2" xfId="38553" xr:uid="{1AABF07C-AA18-4118-BB48-2120D7B15897}"/>
    <cellStyle name="Millares 14 3 2 5 4" xfId="23655" xr:uid="{4F07F83E-9E94-4698-9625-AE32FF00AB26}"/>
    <cellStyle name="Millares 14 3 2 5 5" xfId="45158" xr:uid="{C57BA886-1C74-47AF-AC70-2F36365F25D6}"/>
    <cellStyle name="Millares 14 3 2 6" xfId="2696" xr:uid="{AFD9AD37-4D6F-41D3-826C-13D04D01F932}"/>
    <cellStyle name="Millares 14 3 2 6 2" xfId="10962" xr:uid="{D65478C0-D25D-4718-854D-0758854E9A23}"/>
    <cellStyle name="Millares 14 3 2 6 2 2" xfId="32465" xr:uid="{92CFEB3B-D3E9-40B2-882B-A9453F16364C}"/>
    <cellStyle name="Millares 14 3 2 6 3" xfId="17597" xr:uid="{C09E2BB0-9190-4BAF-958E-18022526890F}"/>
    <cellStyle name="Millares 14 3 2 6 3 2" xfId="39100" xr:uid="{FF175F09-A157-427E-B3E6-8BB0B17896CD}"/>
    <cellStyle name="Millares 14 3 2 6 4" xfId="24202" xr:uid="{11C649BE-555A-421C-802B-1B41A77DB94E}"/>
    <cellStyle name="Millares 14 3 2 6 5" xfId="45705" xr:uid="{1144E3B2-BE8E-4CE2-BD32-1347B89CCDCF}"/>
    <cellStyle name="Millares 14 3 2 7" xfId="3345" xr:uid="{35F4ED05-24AF-4EB9-93A6-37B211F467FD}"/>
    <cellStyle name="Millares 14 3 2 7 2" xfId="11611" xr:uid="{FC5DE6E2-5E79-45D8-8082-124429E780AE}"/>
    <cellStyle name="Millares 14 3 2 7 2 2" xfId="33114" xr:uid="{43B7153C-A20E-4C29-A937-5AB57870EEB8}"/>
    <cellStyle name="Millares 14 3 2 7 3" xfId="18246" xr:uid="{B10842B7-5381-430B-84E8-B41458A914A5}"/>
    <cellStyle name="Millares 14 3 2 7 3 2" xfId="39749" xr:uid="{3CED1767-4DA7-4DBE-AD71-6B323F827592}"/>
    <cellStyle name="Millares 14 3 2 7 4" xfId="24851" xr:uid="{D51C7DCA-0091-44D4-9D63-3AFF293EBCC8}"/>
    <cellStyle name="Millares 14 3 2 7 5" xfId="46354" xr:uid="{F7D0DFBC-20BE-4449-B591-50622D250A55}"/>
    <cellStyle name="Millares 14 3 2 8" xfId="4840" xr:uid="{A7FD3BD8-E482-41F4-ACA3-307BCF2DD337}"/>
    <cellStyle name="Millares 14 3 2 8 2" xfId="13106" xr:uid="{99E8904F-5187-4F54-9ACC-05F3696AEB57}"/>
    <cellStyle name="Millares 14 3 2 8 2 2" xfId="34609" xr:uid="{655B9198-8298-452B-85D0-F2D38C138CF6}"/>
    <cellStyle name="Millares 14 3 2 8 3" xfId="19741" xr:uid="{920127B5-86D6-4053-8D64-6517A719D792}"/>
    <cellStyle name="Millares 14 3 2 8 3 2" xfId="41244" xr:uid="{E688957C-2410-482F-AB35-FFCF217394BA}"/>
    <cellStyle name="Millares 14 3 2 8 4" xfId="26346" xr:uid="{AE334F22-C6DC-481D-822B-F7DED31EE0EF}"/>
    <cellStyle name="Millares 14 3 2 8 5" xfId="47849" xr:uid="{ECAD8786-E54B-4A94-8859-08F50CFAE3A1}"/>
    <cellStyle name="Millares 14 3 2 9" xfId="5484" xr:uid="{5F9DE631-95BA-4703-972B-E6B1EEC9956B}"/>
    <cellStyle name="Millares 14 3 2 9 2" xfId="13750" xr:uid="{E09A5750-28AB-4BEA-9776-B59B09716732}"/>
    <cellStyle name="Millares 14 3 2 9 2 2" xfId="35253" xr:uid="{9C91A39C-270B-4013-B730-2F653FCCC4F0}"/>
    <cellStyle name="Millares 14 3 2 9 3" xfId="20385" xr:uid="{BAADE173-AF77-43EC-A5C5-813617043645}"/>
    <cellStyle name="Millares 14 3 2 9 3 2" xfId="41888" xr:uid="{79ECD501-2BDE-4B3B-9211-8CECD39738C2}"/>
    <cellStyle name="Millares 14 3 2 9 4" xfId="26990" xr:uid="{CDD4C1C9-CFD2-4758-A10F-06B88347F903}"/>
    <cellStyle name="Millares 14 3 2 9 5" xfId="48493" xr:uid="{5D29A43B-4DA3-4A69-8338-F7A85DC65904}"/>
    <cellStyle name="Millares 14 3 3" xfId="386" xr:uid="{B010A3B3-6135-4DDC-BAFC-30830F004630}"/>
    <cellStyle name="Millares 14 3 3 10" xfId="15289" xr:uid="{0A3A0F8B-7196-45A7-ADDB-F02D126B4251}"/>
    <cellStyle name="Millares 14 3 3 10 2" xfId="36792" xr:uid="{169CDF06-2405-47E3-B9CB-8B27DE919EAA}"/>
    <cellStyle name="Millares 14 3 3 11" xfId="21894" xr:uid="{0280BA0D-5766-4A6A-92DC-6E3824F4C4B6}"/>
    <cellStyle name="Millares 14 3 3 12" xfId="43397" xr:uid="{5AEB57F4-4A4C-4F4B-8B88-556038B8DF48}"/>
    <cellStyle name="Millares 14 3 3 2" xfId="1334" xr:uid="{3B6566E1-7438-4C7F-B68D-4B51E47889ED}"/>
    <cellStyle name="Millares 14 3 3 2 2" xfId="4163" xr:uid="{1472AFC9-4C8D-4F49-BDC8-9A6662119C88}"/>
    <cellStyle name="Millares 14 3 3 2 2 2" xfId="12429" xr:uid="{F2281CC4-DD38-4C05-AA05-F709122EBAF2}"/>
    <cellStyle name="Millares 14 3 3 2 2 2 2" xfId="33932" xr:uid="{C5B25FFA-0D56-4611-975C-536640628333}"/>
    <cellStyle name="Millares 14 3 3 2 2 3" xfId="19064" xr:uid="{FA26D296-8264-4B04-A217-48276F110608}"/>
    <cellStyle name="Millares 14 3 3 2 2 3 2" xfId="40567" xr:uid="{1E9A998E-8A10-45B7-BD34-6A954409F269}"/>
    <cellStyle name="Millares 14 3 3 2 2 4" xfId="25669" xr:uid="{CB9EC179-9D48-4366-B211-3F79823F19F9}"/>
    <cellStyle name="Millares 14 3 3 2 2 5" xfId="47172" xr:uid="{DCB17928-2D8F-4E73-8FFA-C320E371AE55}"/>
    <cellStyle name="Millares 14 3 3 2 3" xfId="6302" xr:uid="{721927FB-4B9A-4CFB-A63B-34755F0A6883}"/>
    <cellStyle name="Millares 14 3 3 2 3 2" xfId="14568" xr:uid="{85CE6076-99FA-44E2-8725-E73E29BCA58D}"/>
    <cellStyle name="Millares 14 3 3 2 3 2 2" xfId="36071" xr:uid="{B5EC5876-7B20-49BA-A87A-F07ABF997137}"/>
    <cellStyle name="Millares 14 3 3 2 3 3" xfId="21203" xr:uid="{538E6D89-2865-4742-AD50-207AC066B7DB}"/>
    <cellStyle name="Millares 14 3 3 2 3 3 2" xfId="42706" xr:uid="{0CF63BA4-4347-4F60-9FC7-DD957BF97DA6}"/>
    <cellStyle name="Millares 14 3 3 2 3 4" xfId="27808" xr:uid="{C10D918A-BFEF-4D48-9B65-2FDA284B9E26}"/>
    <cellStyle name="Millares 14 3 3 2 3 5" xfId="49311" xr:uid="{ACDDB614-BB46-4CB7-8843-D824CD35B800}"/>
    <cellStyle name="Millares 14 3 3 2 4" xfId="7943" xr:uid="{183A1A5C-5807-48FA-A8D7-123E85AE1A5F}"/>
    <cellStyle name="Millares 14 3 3 2 4 2" xfId="29446" xr:uid="{BCB744F0-D978-4224-BBE7-7AA64C3E5210}"/>
    <cellStyle name="Millares 14 3 3 2 5" xfId="9600" xr:uid="{8ABC1511-1D06-478D-95F0-808D15CAC9AD}"/>
    <cellStyle name="Millares 14 3 3 2 5 2" xfId="31103" xr:uid="{9ED3DC37-BC9A-44C7-BB0D-5B6D127C0285}"/>
    <cellStyle name="Millares 14 3 3 2 6" xfId="16235" xr:uid="{0E83482D-9840-4D44-A66A-563E7F4DA12E}"/>
    <cellStyle name="Millares 14 3 3 2 6 2" xfId="37738" xr:uid="{AE31D773-E0D5-48B2-AA60-FE9214BF1F7C}"/>
    <cellStyle name="Millares 14 3 3 2 7" xfId="22840" xr:uid="{DCA9E54C-AF42-4039-9D29-8C21516F3D82}"/>
    <cellStyle name="Millares 14 3 3 2 8" xfId="44343" xr:uid="{F136FEA6-80A4-4F6F-9D63-4644862DDFD0}"/>
    <cellStyle name="Millares 14 3 3 3" xfId="2021" xr:uid="{25F05326-DAA1-4B74-8CA8-1549FF141B18}"/>
    <cellStyle name="Millares 14 3 3 3 2" xfId="10287" xr:uid="{41579FBF-D023-48B0-82A6-B99F8DCC7982}"/>
    <cellStyle name="Millares 14 3 3 3 2 2" xfId="31790" xr:uid="{A6BD8FCA-CED6-474F-A9E9-D84CEACF996A}"/>
    <cellStyle name="Millares 14 3 3 3 3" xfId="16922" xr:uid="{82AA9439-8FC8-4942-80C1-5EECB2219BFB}"/>
    <cellStyle name="Millares 14 3 3 3 3 2" xfId="38425" xr:uid="{9C336052-0F41-4AE7-BED6-CA1312E46F0D}"/>
    <cellStyle name="Millares 14 3 3 3 4" xfId="23527" xr:uid="{BB90FF42-1579-48CB-BCA3-0327B329FF67}"/>
    <cellStyle name="Millares 14 3 3 3 5" xfId="45030" xr:uid="{4F58887B-B878-4B05-8076-F75AF7E076C6}"/>
    <cellStyle name="Millares 14 3 3 4" xfId="2820" xr:uid="{D1AF73CC-2460-469A-84A5-DACC9A1B4E44}"/>
    <cellStyle name="Millares 14 3 3 4 2" xfId="11086" xr:uid="{F9BC7158-E6C5-431E-AFD3-4454531EC91F}"/>
    <cellStyle name="Millares 14 3 3 4 2 2" xfId="32589" xr:uid="{CF2F52CA-C33A-48B6-8E53-7EF0A803467D}"/>
    <cellStyle name="Millares 14 3 3 4 3" xfId="17721" xr:uid="{28C5104D-799F-44A9-9D0E-E0E5E8E39DC1}"/>
    <cellStyle name="Millares 14 3 3 4 3 2" xfId="39224" xr:uid="{0000C6D6-3AE9-4476-BC28-BE87E2AD097A}"/>
    <cellStyle name="Millares 14 3 3 4 4" xfId="24326" xr:uid="{8FD9A150-8343-4C90-8309-FB34EDCCEB4E}"/>
    <cellStyle name="Millares 14 3 3 4 5" xfId="45829" xr:uid="{A0F56335-83F4-4351-A601-CA9D98D54DED}"/>
    <cellStyle name="Millares 14 3 3 5" xfId="3217" xr:uid="{667E660D-4587-40BB-869E-AA7AD8FE292E}"/>
    <cellStyle name="Millares 14 3 3 5 2" xfId="11483" xr:uid="{6D40DEF6-9FDC-4166-805A-BB616AB0F085}"/>
    <cellStyle name="Millares 14 3 3 5 2 2" xfId="32986" xr:uid="{1E0A3460-7921-4CC9-9AA9-D95619EE4700}"/>
    <cellStyle name="Millares 14 3 3 5 3" xfId="18118" xr:uid="{226606AC-097E-42D3-8E2F-76081FE2697B}"/>
    <cellStyle name="Millares 14 3 3 5 3 2" xfId="39621" xr:uid="{EE2F6DC2-6C33-4655-ACED-E6B136CF8BB0}"/>
    <cellStyle name="Millares 14 3 3 5 4" xfId="24723" xr:uid="{E2E003CB-BFA2-4846-8942-6A5A45A70E74}"/>
    <cellStyle name="Millares 14 3 3 5 5" xfId="46226" xr:uid="{EE83B24E-E7AE-45CE-A6BD-56CBBC19D61E}"/>
    <cellStyle name="Millares 14 3 3 6" xfId="4964" xr:uid="{258EE49D-F907-4BA7-B6A8-8CF5155186B9}"/>
    <cellStyle name="Millares 14 3 3 6 2" xfId="13230" xr:uid="{2919C884-4E4A-4B6F-991D-9E439CA7CBDC}"/>
    <cellStyle name="Millares 14 3 3 6 2 2" xfId="34733" xr:uid="{CEA80136-2323-4BFE-A1B7-3FBF9735041A}"/>
    <cellStyle name="Millares 14 3 3 6 3" xfId="19865" xr:uid="{2B99261B-96A7-4395-B96D-EC08EF9A1E72}"/>
    <cellStyle name="Millares 14 3 3 6 3 2" xfId="41368" xr:uid="{A219CC8D-A53F-436E-A5B8-27E6F3FFB3C3}"/>
    <cellStyle name="Millares 14 3 3 6 4" xfId="26470" xr:uid="{1DE7B96E-0016-4F5E-92AC-5D283DEEF310}"/>
    <cellStyle name="Millares 14 3 3 6 5" xfId="47973" xr:uid="{4AF05C76-F99A-4555-AD18-9D012F1E20A0}"/>
    <cellStyle name="Millares 14 3 3 7" xfId="5356" xr:uid="{8B30D5AB-5557-4448-9947-78872C6311E4}"/>
    <cellStyle name="Millares 14 3 3 7 2" xfId="13622" xr:uid="{C5A29AA3-552F-4809-B648-7F4C91D4C154}"/>
    <cellStyle name="Millares 14 3 3 7 2 2" xfId="35125" xr:uid="{1AD7593A-DEE5-4E55-AAD4-A866D788F576}"/>
    <cellStyle name="Millares 14 3 3 7 3" xfId="20257" xr:uid="{C285590A-94E6-4895-A5E3-1B454066AC69}"/>
    <cellStyle name="Millares 14 3 3 7 3 2" xfId="41760" xr:uid="{E84D6276-B7BC-4A7B-BD4A-09067B893CD0}"/>
    <cellStyle name="Millares 14 3 3 7 4" xfId="26862" xr:uid="{55C4E2F6-75D3-4F6B-B514-599E2F8BE402}"/>
    <cellStyle name="Millares 14 3 3 7 5" xfId="48365" xr:uid="{765A4B45-59BD-415A-9963-4FBED910B3AE}"/>
    <cellStyle name="Millares 14 3 3 8" xfId="6997" xr:uid="{E59BEC7B-772E-445A-97C7-D356E0FDFF00}"/>
    <cellStyle name="Millares 14 3 3 8 2" xfId="28500" xr:uid="{BCBE5E75-F72E-42B8-8D5B-4057E707E6BC}"/>
    <cellStyle name="Millares 14 3 3 9" xfId="8653" xr:uid="{430AB6DD-4FD6-4383-8CA7-4EF8343AB991}"/>
    <cellStyle name="Millares 14 3 3 9 2" xfId="30156" xr:uid="{156B0F6D-832A-4F32-B286-F7D6AE8B654F}"/>
    <cellStyle name="Millares 14 3 4" xfId="670" xr:uid="{C9CC69E7-3DD3-4F76-B579-AACB62C7CA52}"/>
    <cellStyle name="Millares 14 3 4 10" xfId="43679" xr:uid="{7F46DD24-AE1C-427F-BEE3-7CBEBCC4A6DC}"/>
    <cellStyle name="Millares 14 3 4 2" xfId="1616" xr:uid="{7D82EEE9-4AD2-4BF7-9E2E-4A5C9C3CC51B}"/>
    <cellStyle name="Millares 14 3 4 2 2" xfId="4445" xr:uid="{C5DD1222-1EF6-49F1-B980-DDAF1C2BA066}"/>
    <cellStyle name="Millares 14 3 4 2 2 2" xfId="12711" xr:uid="{EEE04B2D-6AD3-482A-BF46-BD6C81FE78D5}"/>
    <cellStyle name="Millares 14 3 4 2 2 2 2" xfId="34214" xr:uid="{A749DE86-9ECF-414F-8B23-3464EE1DFD32}"/>
    <cellStyle name="Millares 14 3 4 2 2 3" xfId="19346" xr:uid="{7DCF8F30-5EDF-4459-BB95-742390E66619}"/>
    <cellStyle name="Millares 14 3 4 2 2 3 2" xfId="40849" xr:uid="{C6A8D233-B587-4B2A-9E01-30BB911C7512}"/>
    <cellStyle name="Millares 14 3 4 2 2 4" xfId="25951" xr:uid="{B6FE28BA-7C3A-4B6B-AB5D-6195A6F63576}"/>
    <cellStyle name="Millares 14 3 4 2 2 5" xfId="47454" xr:uid="{B4514AA6-575E-4A0F-89FE-45C3033C7D70}"/>
    <cellStyle name="Millares 14 3 4 2 3" xfId="6584" xr:uid="{C3D4DADF-628A-43AA-81D1-DB4101850138}"/>
    <cellStyle name="Millares 14 3 4 2 3 2" xfId="14850" xr:uid="{B3970D2F-97F5-4024-B245-C22F1891F419}"/>
    <cellStyle name="Millares 14 3 4 2 3 2 2" xfId="36353" xr:uid="{2A56E941-995E-4A90-9305-474185DC91C6}"/>
    <cellStyle name="Millares 14 3 4 2 3 3" xfId="21485" xr:uid="{06D54EA0-E04A-4C33-B7A6-174593CF3624}"/>
    <cellStyle name="Millares 14 3 4 2 3 3 2" xfId="42988" xr:uid="{960477A8-D868-4A32-8001-D88597671FED}"/>
    <cellStyle name="Millares 14 3 4 2 3 4" xfId="28090" xr:uid="{4AE73A8D-0394-4787-AE36-30172E251A72}"/>
    <cellStyle name="Millares 14 3 4 2 3 5" xfId="49593" xr:uid="{6469C852-D48B-4F9E-B449-1443F386633F}"/>
    <cellStyle name="Millares 14 3 4 2 4" xfId="8225" xr:uid="{C1F45F8C-FDD9-44EE-A1AC-45EDA7D6124E}"/>
    <cellStyle name="Millares 14 3 4 2 4 2" xfId="29728" xr:uid="{6FE6BE7B-BE8B-4CB4-93F3-2BF83074EEBB}"/>
    <cellStyle name="Millares 14 3 4 2 5" xfId="9882" xr:uid="{18EDB854-32F3-427B-AA90-CAFAA004D0D3}"/>
    <cellStyle name="Millares 14 3 4 2 5 2" xfId="31385" xr:uid="{1CFD5671-8646-4699-8EA5-272CC1906BC7}"/>
    <cellStyle name="Millares 14 3 4 2 6" xfId="16517" xr:uid="{51ED33B6-3F8E-4ED1-9829-D74FDE7A1B39}"/>
    <cellStyle name="Millares 14 3 4 2 6 2" xfId="38020" xr:uid="{DDA62125-9597-4FC4-90DC-6B596E46AB66}"/>
    <cellStyle name="Millares 14 3 4 2 7" xfId="23122" xr:uid="{4AE19521-2394-4DF4-9020-8220E6A6446F}"/>
    <cellStyle name="Millares 14 3 4 2 8" xfId="44625" xr:uid="{2FF764B7-6071-4053-9CC7-76E7FEC89BD8}"/>
    <cellStyle name="Millares 14 3 4 3" xfId="2303" xr:uid="{D1C60EAB-027D-47DE-8802-A7102F97E596}"/>
    <cellStyle name="Millares 14 3 4 3 2" xfId="10569" xr:uid="{B3BD7A85-2B8D-43AB-971F-854D0E93DAE9}"/>
    <cellStyle name="Millares 14 3 4 3 2 2" xfId="32072" xr:uid="{3F50EAEE-07A6-4818-AE74-0D6E050D58A9}"/>
    <cellStyle name="Millares 14 3 4 3 3" xfId="17204" xr:uid="{9B24B81F-7CBD-4A68-9BFB-2E688725E259}"/>
    <cellStyle name="Millares 14 3 4 3 3 2" xfId="38707" xr:uid="{EF2906B3-40A7-4572-B506-DA1A6C07DF7E}"/>
    <cellStyle name="Millares 14 3 4 3 4" xfId="23809" xr:uid="{F174888A-2967-4B4D-8D20-801061ECEA71}"/>
    <cellStyle name="Millares 14 3 4 3 5" xfId="45312" xr:uid="{7031C220-FE65-47A2-B09E-A520815967F9}"/>
    <cellStyle name="Millares 14 3 4 4" xfId="3499" xr:uid="{9F6EA0AD-1786-44B8-98D4-9E033D985E57}"/>
    <cellStyle name="Millares 14 3 4 4 2" xfId="11765" xr:uid="{F3687726-6057-42EC-B4F5-DDCA947417FF}"/>
    <cellStyle name="Millares 14 3 4 4 2 2" xfId="33268" xr:uid="{8701C791-8B0A-4140-9E83-6870AF481580}"/>
    <cellStyle name="Millares 14 3 4 4 3" xfId="18400" xr:uid="{F15C3FE5-1565-479D-B21C-943743CAA12C}"/>
    <cellStyle name="Millares 14 3 4 4 3 2" xfId="39903" xr:uid="{82FDEEB9-462F-4E7C-83F4-30CAB1BCBBA6}"/>
    <cellStyle name="Millares 14 3 4 4 4" xfId="25005" xr:uid="{EEE2CDFA-4880-4118-BF19-99E6A22B87E4}"/>
    <cellStyle name="Millares 14 3 4 4 5" xfId="46508" xr:uid="{560338D0-E05A-4574-966E-E9C7D3E21BA3}"/>
    <cellStyle name="Millares 14 3 4 5" xfId="5638" xr:uid="{EB48D0E2-91B1-48FF-99EF-ECD2AA91D2ED}"/>
    <cellStyle name="Millares 14 3 4 5 2" xfId="13904" xr:uid="{142702A6-6D60-4BC3-8BF1-C1A7D9B70296}"/>
    <cellStyle name="Millares 14 3 4 5 2 2" xfId="35407" xr:uid="{F6699057-ED1D-4D50-AA55-3817FC606D1A}"/>
    <cellStyle name="Millares 14 3 4 5 3" xfId="20539" xr:uid="{BEC1EB13-07B7-4E7C-A90D-8B49E012B4C3}"/>
    <cellStyle name="Millares 14 3 4 5 3 2" xfId="42042" xr:uid="{BC347E47-FE58-4E01-B522-4169EC6BBC90}"/>
    <cellStyle name="Millares 14 3 4 5 4" xfId="27144" xr:uid="{7F0F0628-B3C2-4311-9156-363CC137E7A6}"/>
    <cellStyle name="Millares 14 3 4 5 5" xfId="48647" xr:uid="{32D7DB75-8141-460D-9417-7B780E83076D}"/>
    <cellStyle name="Millares 14 3 4 6" xfId="7279" xr:uid="{02ECAF47-AF2E-4A55-8BBE-DF0C0B7102FF}"/>
    <cellStyle name="Millares 14 3 4 6 2" xfId="28782" xr:uid="{46730075-8D5F-493B-9290-FC44D1BD4C1B}"/>
    <cellStyle name="Millares 14 3 4 7" xfId="8936" xr:uid="{D91A4DEE-4E61-4B66-80C2-526692258696}"/>
    <cellStyle name="Millares 14 3 4 7 2" xfId="30439" xr:uid="{D0452C52-13CC-4A53-BE0E-1C19A490775B}"/>
    <cellStyle name="Millares 14 3 4 8" xfId="15571" xr:uid="{B5462228-C7CF-46B0-9E04-C7EE400210E8}"/>
    <cellStyle name="Millares 14 3 4 8 2" xfId="37074" xr:uid="{511CDBBF-0F5B-4118-99AB-7D41D34AA184}"/>
    <cellStyle name="Millares 14 3 4 9" xfId="22176" xr:uid="{3368E871-D92A-469B-8F51-47CB9B5F8780}"/>
    <cellStyle name="Millares 14 3 5" xfId="938" xr:uid="{C079989E-B81A-4963-AEF6-FAFBFF167A79}"/>
    <cellStyle name="Millares 14 3 5 2" xfId="3767" xr:uid="{1E3AFF8D-B5B4-486A-8715-A4234B2297BE}"/>
    <cellStyle name="Millares 14 3 5 2 2" xfId="12033" xr:uid="{22EF5ABC-B210-4053-8B50-8589DC1EAE31}"/>
    <cellStyle name="Millares 14 3 5 2 2 2" xfId="33536" xr:uid="{0032BA14-A7E8-46D0-981B-1D40E1A7B5B8}"/>
    <cellStyle name="Millares 14 3 5 2 3" xfId="18668" xr:uid="{EDC3C9C4-2054-401B-9C62-A0F5A4FFCEB9}"/>
    <cellStyle name="Millares 14 3 5 2 3 2" xfId="40171" xr:uid="{E571316F-D623-41BE-8E66-8729E2775FD1}"/>
    <cellStyle name="Millares 14 3 5 2 4" xfId="25273" xr:uid="{E17080FB-D868-4DB7-A28C-8146E0191E0E}"/>
    <cellStyle name="Millares 14 3 5 2 5" xfId="46776" xr:uid="{7E8B93A1-5DC8-4798-8A1C-C1D2D89CB5AC}"/>
    <cellStyle name="Millares 14 3 5 3" xfId="5906" xr:uid="{9FE9887C-EAD5-42FA-AD1E-888A985BC697}"/>
    <cellStyle name="Millares 14 3 5 3 2" xfId="14172" xr:uid="{072D5CBE-6450-43F7-B91D-16E601CD03B6}"/>
    <cellStyle name="Millares 14 3 5 3 2 2" xfId="35675" xr:uid="{F82705CE-20FB-416F-B45C-18419DB1CBEE}"/>
    <cellStyle name="Millares 14 3 5 3 3" xfId="20807" xr:uid="{D49447B7-9462-4917-89D0-5B2994D73649}"/>
    <cellStyle name="Millares 14 3 5 3 3 2" xfId="42310" xr:uid="{BC2F95B9-5EE6-4A36-99AB-82D0CFAD2772}"/>
    <cellStyle name="Millares 14 3 5 3 4" xfId="27412" xr:uid="{C157EB26-69D8-4F03-B810-9496B54F1779}"/>
    <cellStyle name="Millares 14 3 5 3 5" xfId="48915" xr:uid="{E950DFF3-7972-45FA-898A-8BD4E295140A}"/>
    <cellStyle name="Millares 14 3 5 4" xfId="7547" xr:uid="{F415BDD9-BB3F-4C07-A560-24346368979B}"/>
    <cellStyle name="Millares 14 3 5 4 2" xfId="29050" xr:uid="{43AFDD17-678D-4DEB-AFC3-3D542FB60D5D}"/>
    <cellStyle name="Millares 14 3 5 5" xfId="9204" xr:uid="{7DA3F46D-59B6-4A4D-91B7-109E7EBEDB80}"/>
    <cellStyle name="Millares 14 3 5 5 2" xfId="30707" xr:uid="{77AA99C4-4B56-4D14-B716-56ECB2C7233B}"/>
    <cellStyle name="Millares 14 3 5 6" xfId="15839" xr:uid="{66C66DAA-F87A-4FC2-9FBB-66A83B602F5D}"/>
    <cellStyle name="Millares 14 3 5 6 2" xfId="37342" xr:uid="{FCAC5CA7-251D-471F-A5D7-A33F14ECF0B0}"/>
    <cellStyle name="Millares 14 3 5 7" xfId="22444" xr:uid="{B57C7C8B-D227-49C4-AB20-CA61D47DFA98}"/>
    <cellStyle name="Millares 14 3 5 8" xfId="43947" xr:uid="{7DCDEF44-DEC9-441E-A623-52C61F1BB6B4}"/>
    <cellStyle name="Millares 14 3 6" xfId="1199" xr:uid="{3E6157CD-B269-43D4-AED3-EC77E3EF9017}"/>
    <cellStyle name="Millares 14 3 6 2" xfId="4028" xr:uid="{5D2E2D28-E45E-4918-B1F0-C816DD6FAE5F}"/>
    <cellStyle name="Millares 14 3 6 2 2" xfId="12294" xr:uid="{8E781D21-01C4-45D8-9D68-DE54037B82A9}"/>
    <cellStyle name="Millares 14 3 6 2 2 2" xfId="33797" xr:uid="{01A0D008-03C4-452A-A2E1-508BF5C82979}"/>
    <cellStyle name="Millares 14 3 6 2 3" xfId="18929" xr:uid="{4DF0ED3F-14B5-4312-8B5A-75877F5DD28A}"/>
    <cellStyle name="Millares 14 3 6 2 3 2" xfId="40432" xr:uid="{A1C753C1-86AC-4AE4-A3B7-E49C12B2911D}"/>
    <cellStyle name="Millares 14 3 6 2 4" xfId="25534" xr:uid="{9BBAA932-F64B-4193-9616-511045CA07CB}"/>
    <cellStyle name="Millares 14 3 6 2 5" xfId="47037" xr:uid="{60868F30-D580-4B21-8498-A33835C395FC}"/>
    <cellStyle name="Millares 14 3 6 3" xfId="6167" xr:uid="{8BAEE51D-4914-4F75-8DA1-A626B572CEDC}"/>
    <cellStyle name="Millares 14 3 6 3 2" xfId="14433" xr:uid="{2F6FB4D0-CE66-458A-972A-128E679DB78A}"/>
    <cellStyle name="Millares 14 3 6 3 2 2" xfId="35936" xr:uid="{B7716902-731C-4041-B9AB-A9781CCA2698}"/>
    <cellStyle name="Millares 14 3 6 3 3" xfId="21068" xr:uid="{A3F6ADA0-13D8-469D-8E24-661B8EBCE12E}"/>
    <cellStyle name="Millares 14 3 6 3 3 2" xfId="42571" xr:uid="{0F532C51-5D82-4AA2-B927-DD2592AABEDB}"/>
    <cellStyle name="Millares 14 3 6 3 4" xfId="27673" xr:uid="{83B1DCD5-DDE1-4DFA-BEE3-1A9BA3A95240}"/>
    <cellStyle name="Millares 14 3 6 3 5" xfId="49176" xr:uid="{6C083E04-D267-4D0A-8F13-7ECE4CB5D5F8}"/>
    <cellStyle name="Millares 14 3 6 4" xfId="7808" xr:uid="{AA0929C8-394B-4943-8DAB-D635ED35F528}"/>
    <cellStyle name="Millares 14 3 6 4 2" xfId="29311" xr:uid="{ED586831-0320-423B-8285-A28516CE4928}"/>
    <cellStyle name="Millares 14 3 6 5" xfId="9465" xr:uid="{7EE9E7DA-AA82-4DF7-9AB2-EEB16F32E294}"/>
    <cellStyle name="Millares 14 3 6 5 2" xfId="30968" xr:uid="{0A15CEDE-B498-4FD6-9512-0995D3AE473F}"/>
    <cellStyle name="Millares 14 3 6 6" xfId="16100" xr:uid="{B2654AE3-65EE-41B4-A28C-D14CA92B5B83}"/>
    <cellStyle name="Millares 14 3 6 6 2" xfId="37603" xr:uid="{7CBEE6D6-15F4-43D8-94A5-263884279F2F}"/>
    <cellStyle name="Millares 14 3 6 7" xfId="22705" xr:uid="{E30115BC-1D26-4AB9-83DE-BD46620DC451}"/>
    <cellStyle name="Millares 14 3 6 8" xfId="44208" xr:uid="{E8BED0A3-236A-4BDC-A61A-8C6F6284634E}"/>
    <cellStyle name="Millares 14 3 7" xfId="1887" xr:uid="{319DC02B-AA68-40CE-81E1-95AD97A8C346}"/>
    <cellStyle name="Millares 14 3 7 2" xfId="10153" xr:uid="{2337A1D8-37DC-4D2A-9BD1-C8927C15FB1E}"/>
    <cellStyle name="Millares 14 3 7 2 2" xfId="31656" xr:uid="{2A316D9E-7C2C-4AE3-8C57-C9C5CA86EB38}"/>
    <cellStyle name="Millares 14 3 7 3" xfId="16788" xr:uid="{7A55C0D3-E9C7-4C07-9F74-218BE1E5F4B9}"/>
    <cellStyle name="Millares 14 3 7 3 2" xfId="38291" xr:uid="{51137836-7947-46AB-B0A8-422FB63206AC}"/>
    <cellStyle name="Millares 14 3 7 4" xfId="23393" xr:uid="{8671BCFD-78BD-44D0-B5A2-4EAAA24B96EE}"/>
    <cellStyle name="Millares 14 3 7 5" xfId="44896" xr:uid="{1AF2AE1A-6EC0-4903-AF7D-302A9F2406AD}"/>
    <cellStyle name="Millares 14 3 8" xfId="2572" xr:uid="{3F8F5A8B-F0BD-40A8-9F4B-FB433405D09A}"/>
    <cellStyle name="Millares 14 3 8 2" xfId="10838" xr:uid="{E4B80233-782B-4098-A742-353B697F1735}"/>
    <cellStyle name="Millares 14 3 8 2 2" xfId="32341" xr:uid="{BC0A7FAB-C134-419C-95CD-8FB56886A9F2}"/>
    <cellStyle name="Millares 14 3 8 3" xfId="17473" xr:uid="{E6CE3B8A-90E7-43C1-8187-5ABE1E7F1CFC}"/>
    <cellStyle name="Millares 14 3 8 3 2" xfId="38976" xr:uid="{06D22F8B-C614-4DAD-9683-6D41F7D1B955}"/>
    <cellStyle name="Millares 14 3 8 4" xfId="24078" xr:uid="{79E5EE18-F1A7-478D-96D4-E2A15F7E57B4}"/>
    <cellStyle name="Millares 14 3 8 5" xfId="45581" xr:uid="{2C376633-8C2F-48F0-B37E-BBD37D4C8548}"/>
    <cellStyle name="Millares 14 3 9" xfId="3083" xr:uid="{9780953C-3230-431B-AFA9-E5823AAC8862}"/>
    <cellStyle name="Millares 14 3 9 2" xfId="11349" xr:uid="{F9832B4F-BCC9-4DF5-A8D6-706A9D344780}"/>
    <cellStyle name="Millares 14 3 9 2 2" xfId="32852" xr:uid="{23CCB7CC-326C-40E7-A1AD-0A0647773BCD}"/>
    <cellStyle name="Millares 14 3 9 3" xfId="17984" xr:uid="{F552124F-C2E1-44F3-B87A-5B3F4DAB576D}"/>
    <cellStyle name="Millares 14 3 9 3 2" xfId="39487" xr:uid="{7C7F971C-0771-4485-86CE-8E31403271EA}"/>
    <cellStyle name="Millares 14 3 9 4" xfId="24589" xr:uid="{01FDEEB4-DD9D-4123-9392-758EFCB5DD79}"/>
    <cellStyle name="Millares 14 3 9 5" xfId="46092" xr:uid="{BED29161-C26C-458B-9C86-5D43DD2A235F}"/>
    <cellStyle name="Millares 14 4" xfId="234" xr:uid="{771F6D89-2592-498F-8EA9-4A260BF12E1E}"/>
    <cellStyle name="Millares 14 4 10" xfId="4748" xr:uid="{6D0C6A74-E28F-411E-9310-17461158B6DF}"/>
    <cellStyle name="Millares 14 4 10 2" xfId="13014" xr:uid="{B0E1F2E4-4EF2-4858-95C9-EB52528C489C}"/>
    <cellStyle name="Millares 14 4 10 2 2" xfId="34517" xr:uid="{FDF3A13D-B5AF-4421-B215-E2F46C02A56A}"/>
    <cellStyle name="Millares 14 4 10 3" xfId="19649" xr:uid="{AE49F090-7891-4826-BA80-3787B54FA2FE}"/>
    <cellStyle name="Millares 14 4 10 3 2" xfId="41152" xr:uid="{C584CE21-9414-4FC8-B21D-79929ECB530B}"/>
    <cellStyle name="Millares 14 4 10 4" xfId="26254" xr:uid="{0EE32DF8-DA3D-4BA9-9593-3668BB414F24}"/>
    <cellStyle name="Millares 14 4 10 5" xfId="47757" xr:uid="{B4E63ADD-D3E8-4AB4-9835-2A500A8A5C26}"/>
    <cellStyle name="Millares 14 4 11" xfId="5251" xr:uid="{17C89474-D85F-4C8E-9135-F18288F94425}"/>
    <cellStyle name="Millares 14 4 11 2" xfId="13517" xr:uid="{DE759262-965B-416E-8986-71232C64C01E}"/>
    <cellStyle name="Millares 14 4 11 2 2" xfId="35020" xr:uid="{357F1ED3-48D6-470A-991E-66A161ED54B4}"/>
    <cellStyle name="Millares 14 4 11 3" xfId="20152" xr:uid="{50F9C68C-57E0-423D-8AC7-64746D5242DC}"/>
    <cellStyle name="Millares 14 4 11 3 2" xfId="41655" xr:uid="{5F21F024-E168-455D-9172-9EABAB0E5C11}"/>
    <cellStyle name="Millares 14 4 11 4" xfId="26757" xr:uid="{2674CA2B-A793-4D36-8528-250FEE6D7F09}"/>
    <cellStyle name="Millares 14 4 11 5" xfId="48260" xr:uid="{9DD00B2F-17B7-4C93-AC5F-72846BDAEE5C}"/>
    <cellStyle name="Millares 14 4 12" xfId="6892" xr:uid="{B749AF1D-C2BA-493D-8BB6-5A99C9394894}"/>
    <cellStyle name="Millares 14 4 12 2" xfId="28395" xr:uid="{19E46D3A-962E-4920-98EE-88540EB6C360}"/>
    <cellStyle name="Millares 14 4 13" xfId="8547" xr:uid="{DECB3537-2D5A-4E84-8F45-77D657DD65FB}"/>
    <cellStyle name="Millares 14 4 13 2" xfId="30050" xr:uid="{F4F39395-032D-4129-BAFF-A9B99DE2F39E}"/>
    <cellStyle name="Millares 14 4 14" xfId="15185" xr:uid="{A9ECBB1A-C0F3-4088-8A1A-631D0F19E2D3}"/>
    <cellStyle name="Millares 14 4 14 2" xfId="36688" xr:uid="{B0CDD716-C3CC-4DF9-BB2C-AC1EEF4AD75B}"/>
    <cellStyle name="Millares 14 4 15" xfId="21790" xr:uid="{86CC6145-AD8C-4D13-998D-5C33D5D67FC0}"/>
    <cellStyle name="Millares 14 4 16" xfId="43293" xr:uid="{29D04945-225C-4DC5-A6ED-64CFD1BBB54B}"/>
    <cellStyle name="Millares 14 4 2" xfId="545" xr:uid="{0D555B83-A574-4636-8E30-40A1BF180EB8}"/>
    <cellStyle name="Millares 14 4 2 10" xfId="7156" xr:uid="{8E40CB35-EE72-4F73-AFEA-2CD0D64DDFBF}"/>
    <cellStyle name="Millares 14 4 2 10 2" xfId="28659" xr:uid="{214FDB68-2E77-43B2-BAEA-7F7CB116CDE5}"/>
    <cellStyle name="Millares 14 4 2 11" xfId="8812" xr:uid="{306746D8-5208-471F-8D7B-6D1686F3C7EA}"/>
    <cellStyle name="Millares 14 4 2 11 2" xfId="30315" xr:uid="{A71266C0-E47D-4C28-A0F4-2CA25870E347}"/>
    <cellStyle name="Millares 14 4 2 12" xfId="15448" xr:uid="{BAA80DEF-1F52-4E9A-A627-B1AF53FFC2C1}"/>
    <cellStyle name="Millares 14 4 2 12 2" xfId="36951" xr:uid="{F82214FE-B3F5-40D8-8B68-D43B2C0BEE26}"/>
    <cellStyle name="Millares 14 4 2 13" xfId="22053" xr:uid="{CBBBB055-AE85-4D22-B5E0-0720025B2BBF}"/>
    <cellStyle name="Millares 14 4 2 14" xfId="43556" xr:uid="{7C9A4AA8-C7B0-4CF9-8C03-38A790F64941}"/>
    <cellStyle name="Millares 14 4 2 2" xfId="827" xr:uid="{D5DDB008-7353-4E16-AEAF-9CD0F15EAE17}"/>
    <cellStyle name="Millares 14 4 2 2 10" xfId="15728" xr:uid="{F758904F-3A0F-40CD-A37B-6BB39228E999}"/>
    <cellStyle name="Millares 14 4 2 2 10 2" xfId="37231" xr:uid="{FDA4DAC8-480F-49B4-AFB6-3165EE0C7EED}"/>
    <cellStyle name="Millares 14 4 2 2 11" xfId="22333" xr:uid="{B820E77F-C834-41BD-9FD9-B82430939E06}"/>
    <cellStyle name="Millares 14 4 2 2 12" xfId="43836" xr:uid="{1ED38B5B-3894-4F43-81AB-34526EF58C72}"/>
    <cellStyle name="Millares 14 4 2 2 2" xfId="1773" xr:uid="{7E08AD02-2977-4146-A125-9ED2BE054B4A}"/>
    <cellStyle name="Millares 14 4 2 2 2 2" xfId="4602" xr:uid="{DA4ECE12-61EF-4177-B39D-ED20AF41B28B}"/>
    <cellStyle name="Millares 14 4 2 2 2 2 2" xfId="12868" xr:uid="{AC3EE628-3AA0-4228-BBA9-0872D41226E3}"/>
    <cellStyle name="Millares 14 4 2 2 2 2 2 2" xfId="34371" xr:uid="{8062C222-EF79-4384-8F95-E8BA3D44B300}"/>
    <cellStyle name="Millares 14 4 2 2 2 2 3" xfId="19503" xr:uid="{A168A823-71EE-4E77-AE58-E3731FF383C9}"/>
    <cellStyle name="Millares 14 4 2 2 2 2 3 2" xfId="41006" xr:uid="{12BB9DDD-E2C2-4EC7-8370-C9894C253AD8}"/>
    <cellStyle name="Millares 14 4 2 2 2 2 4" xfId="26108" xr:uid="{80E94B35-C8CD-4BD5-93AA-39DD44791B28}"/>
    <cellStyle name="Millares 14 4 2 2 2 2 5" xfId="47611" xr:uid="{6F7D6E0A-5B9D-4925-93C0-384156EEECF2}"/>
    <cellStyle name="Millares 14 4 2 2 2 3" xfId="6741" xr:uid="{9469C4C7-27C9-47F6-9DB4-E7CD62D7E6C6}"/>
    <cellStyle name="Millares 14 4 2 2 2 3 2" xfId="15007" xr:uid="{5BD79DBC-4BCA-42E3-A5C2-088AFEB256BB}"/>
    <cellStyle name="Millares 14 4 2 2 2 3 2 2" xfId="36510" xr:uid="{10244F20-D079-4C92-A6BA-FBC038D6D8C6}"/>
    <cellStyle name="Millares 14 4 2 2 2 3 3" xfId="21642" xr:uid="{8DFC7DD6-26C3-41A1-9787-1F7B71B7A023}"/>
    <cellStyle name="Millares 14 4 2 2 2 3 3 2" xfId="43145" xr:uid="{1622007D-CB81-4A35-96AF-9B1885404C41}"/>
    <cellStyle name="Millares 14 4 2 2 2 3 4" xfId="28247" xr:uid="{96C353F7-F3B1-4AEE-B665-030D57BC19EE}"/>
    <cellStyle name="Millares 14 4 2 2 2 3 5" xfId="49750" xr:uid="{5F3882AF-4113-45FE-BF51-B84E67998D9B}"/>
    <cellStyle name="Millares 14 4 2 2 2 4" xfId="8382" xr:uid="{E797E70B-929D-42EF-A7DF-6392B6E82ACA}"/>
    <cellStyle name="Millares 14 4 2 2 2 4 2" xfId="29885" xr:uid="{777F3474-6079-43D0-B20C-E8BFF2688218}"/>
    <cellStyle name="Millares 14 4 2 2 2 5" xfId="10039" xr:uid="{D3023F9D-0698-4C3B-B08E-EEF1FCAF3BCC}"/>
    <cellStyle name="Millares 14 4 2 2 2 5 2" xfId="31542" xr:uid="{47286B10-5049-4CCC-837F-708028265108}"/>
    <cellStyle name="Millares 14 4 2 2 2 6" xfId="16674" xr:uid="{46055422-3A78-494D-B27A-2CEF75AAA901}"/>
    <cellStyle name="Millares 14 4 2 2 2 6 2" xfId="38177" xr:uid="{A3EA81DB-0A54-4E76-BA08-0B1B2B635507}"/>
    <cellStyle name="Millares 14 4 2 2 2 7" xfId="23279" xr:uid="{59C98F7C-7449-443C-B65C-7455AC48D50A}"/>
    <cellStyle name="Millares 14 4 2 2 2 8" xfId="44782" xr:uid="{C0666E5B-AD51-4A0D-BD04-6A39A0962CEA}"/>
    <cellStyle name="Millares 14 4 2 2 3" xfId="2460" xr:uid="{CE740153-8922-4395-AE5C-ED4A200F75BF}"/>
    <cellStyle name="Millares 14 4 2 2 3 2" xfId="10726" xr:uid="{10F9931E-129B-44A2-AE00-9F70B72E851B}"/>
    <cellStyle name="Millares 14 4 2 2 3 2 2" xfId="32229" xr:uid="{165203F2-7D4C-4D41-89C9-B0733DEDB9F2}"/>
    <cellStyle name="Millares 14 4 2 2 3 3" xfId="17361" xr:uid="{09E90831-B8A4-439F-9D35-C60AE30C70C8}"/>
    <cellStyle name="Millares 14 4 2 2 3 3 2" xfId="38864" xr:uid="{34E84103-9564-461B-8BAA-563983338A77}"/>
    <cellStyle name="Millares 14 4 2 2 3 4" xfId="23966" xr:uid="{09D73694-7769-4A38-8332-21E188C710B1}"/>
    <cellStyle name="Millares 14 4 2 2 3 5" xfId="45469" xr:uid="{09412F4C-1425-4F54-8793-E2E33E8095E7}"/>
    <cellStyle name="Millares 14 4 2 2 4" xfId="2977" xr:uid="{D39ED364-89B2-49E3-BFCF-D73B74DD963C}"/>
    <cellStyle name="Millares 14 4 2 2 4 2" xfId="11243" xr:uid="{5468344E-ABB2-44D6-94E7-EDF7871BAF62}"/>
    <cellStyle name="Millares 14 4 2 2 4 2 2" xfId="32746" xr:uid="{52B1AC3B-9A88-45EF-8D54-C8B4358679E5}"/>
    <cellStyle name="Millares 14 4 2 2 4 3" xfId="17878" xr:uid="{B620A5C0-90FC-456A-AC4E-8D26BD5AE502}"/>
    <cellStyle name="Millares 14 4 2 2 4 3 2" xfId="39381" xr:uid="{D63A183F-7E67-43E2-86DD-EFB01DAF9216}"/>
    <cellStyle name="Millares 14 4 2 2 4 4" xfId="24483" xr:uid="{D53AF36B-80A5-4C2E-BC9D-5A374C573AAA}"/>
    <cellStyle name="Millares 14 4 2 2 4 5" xfId="45986" xr:uid="{0951D6CB-AD41-48D7-B131-618FA8FBA0E6}"/>
    <cellStyle name="Millares 14 4 2 2 5" xfId="3656" xr:uid="{5161CDF5-D24D-4CAD-BEF2-473E7C5882DA}"/>
    <cellStyle name="Millares 14 4 2 2 5 2" xfId="11922" xr:uid="{A0FA7A78-B48A-4B3C-A39C-D4DA435851B2}"/>
    <cellStyle name="Millares 14 4 2 2 5 2 2" xfId="33425" xr:uid="{E00BB7C2-EEC9-4ED4-8A64-BF37EE1516A3}"/>
    <cellStyle name="Millares 14 4 2 2 5 3" xfId="18557" xr:uid="{FB4414C7-7D39-42DA-9BD8-C89FE3091563}"/>
    <cellStyle name="Millares 14 4 2 2 5 3 2" xfId="40060" xr:uid="{5B24A387-4C4E-43E6-B6D6-2F30679AE8F4}"/>
    <cellStyle name="Millares 14 4 2 2 5 4" xfId="25162" xr:uid="{693CF5CE-2340-491F-B73F-94220F5757D0}"/>
    <cellStyle name="Millares 14 4 2 2 5 5" xfId="46665" xr:uid="{67CD91B3-9B37-4C9E-83F2-6AA10131D059}"/>
    <cellStyle name="Millares 14 4 2 2 6" xfId="5121" xr:uid="{EE53E245-99CC-4C78-82D2-BAAAFC036228}"/>
    <cellStyle name="Millares 14 4 2 2 6 2" xfId="13387" xr:uid="{318EE081-9981-457F-94AB-DADD0A95B1E8}"/>
    <cellStyle name="Millares 14 4 2 2 6 2 2" xfId="34890" xr:uid="{31BDEDD7-72BA-4D54-AA9C-84ACBEE7F0CB}"/>
    <cellStyle name="Millares 14 4 2 2 6 3" xfId="20022" xr:uid="{7B0BE488-AFF4-44AD-9B88-870094F23812}"/>
    <cellStyle name="Millares 14 4 2 2 6 3 2" xfId="41525" xr:uid="{B49E6F5E-74CF-4DCA-B6F6-5D256E931BEB}"/>
    <cellStyle name="Millares 14 4 2 2 6 4" xfId="26627" xr:uid="{649B1BBB-0332-47D6-BD9E-86FAE871C2F1}"/>
    <cellStyle name="Millares 14 4 2 2 6 5" xfId="48130" xr:uid="{E94439EF-170A-4F6B-BB0E-5A46A6BC8EDF}"/>
    <cellStyle name="Millares 14 4 2 2 7" xfId="5795" xr:uid="{8FC58FC8-0D7F-4C2B-9A02-15E1FB0CED20}"/>
    <cellStyle name="Millares 14 4 2 2 7 2" xfId="14061" xr:uid="{35EB5ED1-B090-473A-B7EE-36FE221E0CE6}"/>
    <cellStyle name="Millares 14 4 2 2 7 2 2" xfId="35564" xr:uid="{E44B4F10-6D8E-4CBE-B072-8D401687959A}"/>
    <cellStyle name="Millares 14 4 2 2 7 3" xfId="20696" xr:uid="{8152AFFE-3118-4CD6-976B-1D221D1C63E0}"/>
    <cellStyle name="Millares 14 4 2 2 7 3 2" xfId="42199" xr:uid="{67BEACCD-CBC1-4E83-B211-0CD0EB986A2E}"/>
    <cellStyle name="Millares 14 4 2 2 7 4" xfId="27301" xr:uid="{AF7F6D35-B9D2-493D-AE2F-F96D2176BB63}"/>
    <cellStyle name="Millares 14 4 2 2 7 5" xfId="48804" xr:uid="{EA35FEB5-1EF3-4323-86CE-0E44EBCBAEC8}"/>
    <cellStyle name="Millares 14 4 2 2 8" xfId="7436" xr:uid="{8CBD8BC3-DF44-495D-939A-C4A69C89B9D6}"/>
    <cellStyle name="Millares 14 4 2 2 8 2" xfId="28939" xr:uid="{73221696-500D-4695-A567-459DB9B49FD5}"/>
    <cellStyle name="Millares 14 4 2 2 9" xfId="9093" xr:uid="{8957AB40-3025-4DD0-A867-B281F91E795F}"/>
    <cellStyle name="Millares 14 4 2 2 9 2" xfId="30596" xr:uid="{C984CBEE-DBB4-4DE3-B93C-BCC6B8F55476}"/>
    <cellStyle name="Millares 14 4 2 3" xfId="1097" xr:uid="{4624D7B6-56ED-4706-81BF-E4247C225531}"/>
    <cellStyle name="Millares 14 4 2 3 2" xfId="3926" xr:uid="{7FD2E6F7-D475-46CA-A655-32AF46C0BEC6}"/>
    <cellStyle name="Millares 14 4 2 3 2 2" xfId="12192" xr:uid="{6F480611-CA7F-429F-8A03-FB4ED0AEA9F3}"/>
    <cellStyle name="Millares 14 4 2 3 2 2 2" xfId="33695" xr:uid="{AE38EBD1-2B52-4727-80D5-AF1223FB189E}"/>
    <cellStyle name="Millares 14 4 2 3 2 3" xfId="18827" xr:uid="{5CA45C69-A697-4951-8949-1FEBED12FB13}"/>
    <cellStyle name="Millares 14 4 2 3 2 3 2" xfId="40330" xr:uid="{373CB10F-3055-46F9-A430-04E42257A282}"/>
    <cellStyle name="Millares 14 4 2 3 2 4" xfId="25432" xr:uid="{1E8F45AB-B943-4D6D-BF0F-A0C1462AF10B}"/>
    <cellStyle name="Millares 14 4 2 3 2 5" xfId="46935" xr:uid="{82CD922E-6F8F-41D9-BBFE-BBEB98F17792}"/>
    <cellStyle name="Millares 14 4 2 3 3" xfId="6065" xr:uid="{398C3E43-9EEE-4F13-8AEB-77C8CBC9278C}"/>
    <cellStyle name="Millares 14 4 2 3 3 2" xfId="14331" xr:uid="{0143213B-450F-44D0-A989-E21D222FF8BA}"/>
    <cellStyle name="Millares 14 4 2 3 3 2 2" xfId="35834" xr:uid="{D075A0B4-3473-4734-AFE3-4FCA3EFD7CBA}"/>
    <cellStyle name="Millares 14 4 2 3 3 3" xfId="20966" xr:uid="{416C03A6-DA3F-4B35-A0F8-882AB2508D5F}"/>
    <cellStyle name="Millares 14 4 2 3 3 3 2" xfId="42469" xr:uid="{35AB9FB1-8427-460E-A03A-C06FBD55E8E7}"/>
    <cellStyle name="Millares 14 4 2 3 3 4" xfId="27571" xr:uid="{AD733C3F-A505-42D6-90AD-36CBA396C1AC}"/>
    <cellStyle name="Millares 14 4 2 3 3 5" xfId="49074" xr:uid="{EBD326CC-B2B5-45D6-9901-2466366D840F}"/>
    <cellStyle name="Millares 14 4 2 3 4" xfId="7706" xr:uid="{EFFEAFB9-923B-4F60-B407-B9763E02D6AC}"/>
    <cellStyle name="Millares 14 4 2 3 4 2" xfId="29209" xr:uid="{9596DE4D-1F0F-4B61-AA09-B909F2937009}"/>
    <cellStyle name="Millares 14 4 2 3 5" xfId="9363" xr:uid="{8FD288AF-26F0-4487-B0CA-D75707ED46D1}"/>
    <cellStyle name="Millares 14 4 2 3 5 2" xfId="30866" xr:uid="{E696C178-53E7-4CD3-9933-229FCC2D27D2}"/>
    <cellStyle name="Millares 14 4 2 3 6" xfId="15998" xr:uid="{2D889CAA-DA16-4AFE-8A5B-4BBE49BCCFB7}"/>
    <cellStyle name="Millares 14 4 2 3 6 2" xfId="37501" xr:uid="{D25463BD-C632-43A4-9E80-106A0D94E764}"/>
    <cellStyle name="Millares 14 4 2 3 7" xfId="22603" xr:uid="{DCEE401E-F96A-44F8-81F0-533B6721521A}"/>
    <cellStyle name="Millares 14 4 2 3 8" xfId="44106" xr:uid="{9AD83577-280E-4A95-9F69-500EF847BAD7}"/>
    <cellStyle name="Millares 14 4 2 4" xfId="1493" xr:uid="{9AB3124B-0D87-4C97-8817-83FB582CB51C}"/>
    <cellStyle name="Millares 14 4 2 4 2" xfId="4322" xr:uid="{F436C1B7-E001-4F28-BF8F-41FF37D47D61}"/>
    <cellStyle name="Millares 14 4 2 4 2 2" xfId="12588" xr:uid="{D9B086C6-6D79-4542-A063-27A0C4B24F8E}"/>
    <cellStyle name="Millares 14 4 2 4 2 2 2" xfId="34091" xr:uid="{19040220-0C71-4FE7-8216-4AEEE5E8B378}"/>
    <cellStyle name="Millares 14 4 2 4 2 3" xfId="19223" xr:uid="{9D3FB69D-2EB0-461B-90AF-CA7E02B137B7}"/>
    <cellStyle name="Millares 14 4 2 4 2 3 2" xfId="40726" xr:uid="{47E46DEC-0944-46B2-839C-7C84089E70C7}"/>
    <cellStyle name="Millares 14 4 2 4 2 4" xfId="25828" xr:uid="{026F4654-AE6E-49C7-9701-88B6054084ED}"/>
    <cellStyle name="Millares 14 4 2 4 2 5" xfId="47331" xr:uid="{E39B99FA-732F-4445-8339-10A59F78BA5D}"/>
    <cellStyle name="Millares 14 4 2 4 3" xfId="6461" xr:uid="{BFA70E3D-B7BA-49D2-A1A7-4C21236E4F0F}"/>
    <cellStyle name="Millares 14 4 2 4 3 2" xfId="14727" xr:uid="{B57B7F17-B55C-4B41-A594-D1CDE8B060F7}"/>
    <cellStyle name="Millares 14 4 2 4 3 2 2" xfId="36230" xr:uid="{68455493-7B36-40B4-B496-360635545667}"/>
    <cellStyle name="Millares 14 4 2 4 3 3" xfId="21362" xr:uid="{91066367-7276-4FD1-85FB-A75773E3AC8B}"/>
    <cellStyle name="Millares 14 4 2 4 3 3 2" xfId="42865" xr:uid="{707F2896-8BE6-4CC5-83E8-64B86286AA9C}"/>
    <cellStyle name="Millares 14 4 2 4 3 4" xfId="27967" xr:uid="{8906EA35-7C3A-487D-9DEF-7D5913E5873E}"/>
    <cellStyle name="Millares 14 4 2 4 3 5" xfId="49470" xr:uid="{480B35DF-5F59-424E-850C-2AD247A33547}"/>
    <cellStyle name="Millares 14 4 2 4 4" xfId="8102" xr:uid="{4D77ADA8-1DEA-440F-A0EE-7FA0F10B0B0A}"/>
    <cellStyle name="Millares 14 4 2 4 4 2" xfId="29605" xr:uid="{18B48AD4-5A0D-4AEE-A26C-1FA35F20F08D}"/>
    <cellStyle name="Millares 14 4 2 4 5" xfId="9759" xr:uid="{3C445EF5-4C81-4756-97B3-69E9CE00CE7E}"/>
    <cellStyle name="Millares 14 4 2 4 5 2" xfId="31262" xr:uid="{3022F3DB-2BD0-4F62-BF52-F2D532954406}"/>
    <cellStyle name="Millares 14 4 2 4 6" xfId="16394" xr:uid="{B2D6F64A-DE23-4D93-B15B-D09AFAA8F3B6}"/>
    <cellStyle name="Millares 14 4 2 4 6 2" xfId="37897" xr:uid="{7A506303-DDA0-4622-8307-D31B33F0ED9F}"/>
    <cellStyle name="Millares 14 4 2 4 7" xfId="22999" xr:uid="{82DFD741-8731-4830-99EA-8110B22DFB6D}"/>
    <cellStyle name="Millares 14 4 2 4 8" xfId="44502" xr:uid="{F1D9C560-BC9A-4DE8-BCF8-B981FD1F6DE9}"/>
    <cellStyle name="Millares 14 4 2 5" xfId="2180" xr:uid="{26F6A748-E824-4338-A5DB-6D09A148AB8E}"/>
    <cellStyle name="Millares 14 4 2 5 2" xfId="10446" xr:uid="{8D498440-8F43-43E0-BF84-D5B1D7B7BE56}"/>
    <cellStyle name="Millares 14 4 2 5 2 2" xfId="31949" xr:uid="{EAC941C9-B074-48E1-8F72-5D688164E398}"/>
    <cellStyle name="Millares 14 4 2 5 3" xfId="17081" xr:uid="{6D0D46B8-A270-4682-8770-7D891F4D0E81}"/>
    <cellStyle name="Millares 14 4 2 5 3 2" xfId="38584" xr:uid="{DCC9A795-34B9-470D-9884-CF8577757CCE}"/>
    <cellStyle name="Millares 14 4 2 5 4" xfId="23686" xr:uid="{5BD2EE48-172B-4820-8E15-E83A3990F57F}"/>
    <cellStyle name="Millares 14 4 2 5 5" xfId="45189" xr:uid="{88226904-1CEB-4D92-A2B1-AF417647D31E}"/>
    <cellStyle name="Millares 14 4 2 6" xfId="2726" xr:uid="{FBD089CF-132E-44EC-9669-5195E6271ABD}"/>
    <cellStyle name="Millares 14 4 2 6 2" xfId="10992" xr:uid="{5C4D3F93-AD68-40EF-B11A-C57C61C592B3}"/>
    <cellStyle name="Millares 14 4 2 6 2 2" xfId="32495" xr:uid="{5AA16EF5-52F3-4782-80A4-9E395D285F45}"/>
    <cellStyle name="Millares 14 4 2 6 3" xfId="17627" xr:uid="{F2E05846-7E8E-41F0-9230-B52AB492A27F}"/>
    <cellStyle name="Millares 14 4 2 6 3 2" xfId="39130" xr:uid="{E0803F79-8B6D-414D-A999-31733C66E077}"/>
    <cellStyle name="Millares 14 4 2 6 4" xfId="24232" xr:uid="{EB416B5B-5E30-4C8E-84ED-C0B96746BC34}"/>
    <cellStyle name="Millares 14 4 2 6 5" xfId="45735" xr:uid="{C62A56CD-11A6-42F0-9E01-B979C072A65B}"/>
    <cellStyle name="Millares 14 4 2 7" xfId="3376" xr:uid="{AD7F60EF-E436-4F47-B168-FB57C0A2CB44}"/>
    <cellStyle name="Millares 14 4 2 7 2" xfId="11642" xr:uid="{A947CD01-7CA7-429E-83DB-86B6DB793FF9}"/>
    <cellStyle name="Millares 14 4 2 7 2 2" xfId="33145" xr:uid="{BC84FBB6-E295-4104-BB8E-BF323DE677F4}"/>
    <cellStyle name="Millares 14 4 2 7 3" xfId="18277" xr:uid="{1C468E4F-AFB8-4062-829E-BD04FF9BB02B}"/>
    <cellStyle name="Millares 14 4 2 7 3 2" xfId="39780" xr:uid="{8D8ADEF6-1D45-4592-BFF5-C484A114AE2F}"/>
    <cellStyle name="Millares 14 4 2 7 4" xfId="24882" xr:uid="{7FFE4E9E-08E2-4AD5-A57E-2315B5506E72}"/>
    <cellStyle name="Millares 14 4 2 7 5" xfId="46385" xr:uid="{0A4ABB59-5986-4435-8618-5C0E8E8F1AA0}"/>
    <cellStyle name="Millares 14 4 2 8" xfId="4870" xr:uid="{8135BFDA-2148-4BC1-BBF2-AD0F6B36A2FB}"/>
    <cellStyle name="Millares 14 4 2 8 2" xfId="13136" xr:uid="{46AD73AE-04B8-4FC3-9A9E-2409151C002F}"/>
    <cellStyle name="Millares 14 4 2 8 2 2" xfId="34639" xr:uid="{96C6A4C5-2ABC-4621-85F5-C2D8D2E2F37D}"/>
    <cellStyle name="Millares 14 4 2 8 3" xfId="19771" xr:uid="{DABE19ED-AF55-40C8-8C6D-8A0BE23159F1}"/>
    <cellStyle name="Millares 14 4 2 8 3 2" xfId="41274" xr:uid="{DC74F367-AE21-4EE3-A7C4-A90C81410F5D}"/>
    <cellStyle name="Millares 14 4 2 8 4" xfId="26376" xr:uid="{A269C964-5E0B-4ED3-9A94-51B866AD16E7}"/>
    <cellStyle name="Millares 14 4 2 8 5" xfId="47879" xr:uid="{8C955DDF-9E25-40A2-9A9A-9519EBD9C0DE}"/>
    <cellStyle name="Millares 14 4 2 9" xfId="5515" xr:uid="{6271DFAF-43DB-49A8-9851-E0748B4DA9A1}"/>
    <cellStyle name="Millares 14 4 2 9 2" xfId="13781" xr:uid="{F1355001-B879-4F3A-A105-8FDB0C6CCA21}"/>
    <cellStyle name="Millares 14 4 2 9 2 2" xfId="35284" xr:uid="{BC4ECA64-2FAB-43E6-A31D-9CBA305BB32A}"/>
    <cellStyle name="Millares 14 4 2 9 3" xfId="20416" xr:uid="{4906CF74-0D38-434B-BD37-8AA244D22240}"/>
    <cellStyle name="Millares 14 4 2 9 3 2" xfId="41919" xr:uid="{FC68F407-09B7-4584-AA2E-6638997B955D}"/>
    <cellStyle name="Millares 14 4 2 9 4" xfId="27021" xr:uid="{EC2F3E3F-C887-4FB3-ABBE-10328018E68C}"/>
    <cellStyle name="Millares 14 4 2 9 5" xfId="48524" xr:uid="{5F0E89F6-1FCF-45E1-99B6-C82324CAF992}"/>
    <cellStyle name="Millares 14 4 3" xfId="416" xr:uid="{0CF0E063-49F8-4C8B-B1BA-22BF07D417EC}"/>
    <cellStyle name="Millares 14 4 3 10" xfId="15319" xr:uid="{37156445-46B2-4C23-AA70-F313B26F369E}"/>
    <cellStyle name="Millares 14 4 3 10 2" xfId="36822" xr:uid="{C515812B-5CF3-47DA-BEBF-49808A6660AC}"/>
    <cellStyle name="Millares 14 4 3 11" xfId="21924" xr:uid="{48C91F6C-0DC8-4073-9E2F-992618509013}"/>
    <cellStyle name="Millares 14 4 3 12" xfId="43427" xr:uid="{8C76B193-5449-49D5-B2A2-2A79F232CF4D}"/>
    <cellStyle name="Millares 14 4 3 2" xfId="1364" xr:uid="{486196EC-AEBA-4C0E-A9C8-036664E3610A}"/>
    <cellStyle name="Millares 14 4 3 2 2" xfId="4193" xr:uid="{6D1D6705-95C7-4A86-8FF2-A0A4997FF495}"/>
    <cellStyle name="Millares 14 4 3 2 2 2" xfId="12459" xr:uid="{DEEDE746-7E2B-4B26-A7D7-29F999CEB3C9}"/>
    <cellStyle name="Millares 14 4 3 2 2 2 2" xfId="33962" xr:uid="{7F818C7A-0857-4148-8AE7-A5CC438EEC5E}"/>
    <cellStyle name="Millares 14 4 3 2 2 3" xfId="19094" xr:uid="{3FF1A82C-4817-4FB2-B910-46B75C55608A}"/>
    <cellStyle name="Millares 14 4 3 2 2 3 2" xfId="40597" xr:uid="{F0B4CC11-53F5-4F1B-930B-3E8F8F7DE9D9}"/>
    <cellStyle name="Millares 14 4 3 2 2 4" xfId="25699" xr:uid="{25E25E60-B366-4F74-A584-8EF2C6002F7D}"/>
    <cellStyle name="Millares 14 4 3 2 2 5" xfId="47202" xr:uid="{F09FA64D-15FF-4567-9F5C-3F8AD7ED2F67}"/>
    <cellStyle name="Millares 14 4 3 2 3" xfId="6332" xr:uid="{644474AD-6A74-46FD-BEDB-E7123095065B}"/>
    <cellStyle name="Millares 14 4 3 2 3 2" xfId="14598" xr:uid="{BC73065C-9526-4428-A80D-C40514B05537}"/>
    <cellStyle name="Millares 14 4 3 2 3 2 2" xfId="36101" xr:uid="{414A77E8-BBC1-4002-BFB0-F9259FD5C0E2}"/>
    <cellStyle name="Millares 14 4 3 2 3 3" xfId="21233" xr:uid="{ABAACF75-AF63-4D5A-8C2B-780664A1CED1}"/>
    <cellStyle name="Millares 14 4 3 2 3 3 2" xfId="42736" xr:uid="{F44B99A8-79DC-47E5-B779-A67E091CC401}"/>
    <cellStyle name="Millares 14 4 3 2 3 4" xfId="27838" xr:uid="{746C9CC6-E31C-442A-A7C9-157B4EA5F009}"/>
    <cellStyle name="Millares 14 4 3 2 3 5" xfId="49341" xr:uid="{1E7C4F9F-4B42-4054-A73A-28161F595864}"/>
    <cellStyle name="Millares 14 4 3 2 4" xfId="7973" xr:uid="{EFAF45F8-F9D9-46D2-BB07-26A5349EA911}"/>
    <cellStyle name="Millares 14 4 3 2 4 2" xfId="29476" xr:uid="{649FD870-61C0-43A8-9397-FFF22A4F2EFE}"/>
    <cellStyle name="Millares 14 4 3 2 5" xfId="9630" xr:uid="{8BD894F6-7E08-4282-B2A6-3EA4B2E44E93}"/>
    <cellStyle name="Millares 14 4 3 2 5 2" xfId="31133" xr:uid="{38D9D2E1-EAEC-4A66-BA6D-A62ABCED7860}"/>
    <cellStyle name="Millares 14 4 3 2 6" xfId="16265" xr:uid="{5603B989-F374-4052-944A-E1D0A1B45CF9}"/>
    <cellStyle name="Millares 14 4 3 2 6 2" xfId="37768" xr:uid="{26C79FD3-8353-4D34-AC5C-A12291405D72}"/>
    <cellStyle name="Millares 14 4 3 2 7" xfId="22870" xr:uid="{2A18EFAA-2F19-418A-9328-5902EA190664}"/>
    <cellStyle name="Millares 14 4 3 2 8" xfId="44373" xr:uid="{1CD757AF-F025-4486-BBB2-C6D76FE76957}"/>
    <cellStyle name="Millares 14 4 3 3" xfId="2051" xr:uid="{BEE60E3A-2A2A-4D35-AA2A-B3B9ACDD8F77}"/>
    <cellStyle name="Millares 14 4 3 3 2" xfId="10317" xr:uid="{0FA3B421-62D5-47F3-822C-20C3404AE308}"/>
    <cellStyle name="Millares 14 4 3 3 2 2" xfId="31820" xr:uid="{F16963EF-6F91-4E9E-8C1C-DD0616039C09}"/>
    <cellStyle name="Millares 14 4 3 3 3" xfId="16952" xr:uid="{41BEF9AF-6098-4A55-A0E9-F7139D342DE8}"/>
    <cellStyle name="Millares 14 4 3 3 3 2" xfId="38455" xr:uid="{1F8328DC-2437-47A0-BA92-37A709D0B8E7}"/>
    <cellStyle name="Millares 14 4 3 3 4" xfId="23557" xr:uid="{154F504C-1A1E-4A1E-B5E3-10A926E87C9D}"/>
    <cellStyle name="Millares 14 4 3 3 5" xfId="45060" xr:uid="{48709E26-4D4D-4C8D-8FE0-CF5D1EFDA09B}"/>
    <cellStyle name="Millares 14 4 3 4" xfId="2850" xr:uid="{A2C22103-E5EE-46AA-BDFF-18394AE533AD}"/>
    <cellStyle name="Millares 14 4 3 4 2" xfId="11116" xr:uid="{8CFE023A-0E3A-48DD-B283-624E8CD2457A}"/>
    <cellStyle name="Millares 14 4 3 4 2 2" xfId="32619" xr:uid="{F10D19D4-DE03-485A-B25C-6F3FDAEC7F64}"/>
    <cellStyle name="Millares 14 4 3 4 3" xfId="17751" xr:uid="{B03F928B-84AC-49A7-B50B-9A61A0C90B1E}"/>
    <cellStyle name="Millares 14 4 3 4 3 2" xfId="39254" xr:uid="{C38A5CBC-C6A5-4DEE-BD0A-222EC73455DB}"/>
    <cellStyle name="Millares 14 4 3 4 4" xfId="24356" xr:uid="{B6A08B20-81CF-4ED7-ABC8-41C0A9001727}"/>
    <cellStyle name="Millares 14 4 3 4 5" xfId="45859" xr:uid="{44924A40-B911-4560-8D33-395D1F58010F}"/>
    <cellStyle name="Millares 14 4 3 5" xfId="3247" xr:uid="{C9A8EE13-7614-4DA2-B462-A4C2C8DB9A20}"/>
    <cellStyle name="Millares 14 4 3 5 2" xfId="11513" xr:uid="{CD072A89-2AFC-42F7-932F-2D450CA38498}"/>
    <cellStyle name="Millares 14 4 3 5 2 2" xfId="33016" xr:uid="{D1F25258-830C-4045-8126-8F1C1FC721DF}"/>
    <cellStyle name="Millares 14 4 3 5 3" xfId="18148" xr:uid="{B07F66DA-0A4C-4554-BA2D-44D438DA2CAE}"/>
    <cellStyle name="Millares 14 4 3 5 3 2" xfId="39651" xr:uid="{E533B29A-3E68-4105-B8A6-43A4129BA129}"/>
    <cellStyle name="Millares 14 4 3 5 4" xfId="24753" xr:uid="{3354A977-8C10-4D5C-B866-937511E50706}"/>
    <cellStyle name="Millares 14 4 3 5 5" xfId="46256" xr:uid="{4C2AEBAD-1991-4C2E-BC87-ACDE2005A486}"/>
    <cellStyle name="Millares 14 4 3 6" xfId="4994" xr:uid="{9BDAAEC8-34A1-404A-A093-5B9EA931FFA0}"/>
    <cellStyle name="Millares 14 4 3 6 2" xfId="13260" xr:uid="{0BF04300-32BF-41D6-BA2E-C6698F187F70}"/>
    <cellStyle name="Millares 14 4 3 6 2 2" xfId="34763" xr:uid="{B6349DA5-811F-4BC6-9BD5-CD6DD5383B1D}"/>
    <cellStyle name="Millares 14 4 3 6 3" xfId="19895" xr:uid="{6747305A-F183-43B5-ABC9-E0FA0087DDC7}"/>
    <cellStyle name="Millares 14 4 3 6 3 2" xfId="41398" xr:uid="{E0B937EA-B868-4C71-8D18-A203030197DD}"/>
    <cellStyle name="Millares 14 4 3 6 4" xfId="26500" xr:uid="{A951DE52-25F1-4AFB-A212-C03CE9E9B680}"/>
    <cellStyle name="Millares 14 4 3 6 5" xfId="48003" xr:uid="{4B973400-B659-4C2B-B1A8-80DEE5F4E972}"/>
    <cellStyle name="Millares 14 4 3 7" xfId="5386" xr:uid="{F2E27490-433A-48AC-9D73-9D70692121B9}"/>
    <cellStyle name="Millares 14 4 3 7 2" xfId="13652" xr:uid="{C435EB32-4988-4E5A-BE76-0B7A52CA6727}"/>
    <cellStyle name="Millares 14 4 3 7 2 2" xfId="35155" xr:uid="{8C3F994E-A74D-41C1-9682-C9A3ACBC5D67}"/>
    <cellStyle name="Millares 14 4 3 7 3" xfId="20287" xr:uid="{324F4961-19AA-4386-BA7D-0FCD00F272C2}"/>
    <cellStyle name="Millares 14 4 3 7 3 2" xfId="41790" xr:uid="{9651A0AD-BFA7-4EC4-B7F4-14C620DB9824}"/>
    <cellStyle name="Millares 14 4 3 7 4" xfId="26892" xr:uid="{01FFD062-BF0B-415A-9030-30B8BA029C2A}"/>
    <cellStyle name="Millares 14 4 3 7 5" xfId="48395" xr:uid="{B6A7F226-F8DF-4BDC-9F36-AFF796014B82}"/>
    <cellStyle name="Millares 14 4 3 8" xfId="7027" xr:uid="{8DBEF3F0-A211-4681-BECD-37D137813D22}"/>
    <cellStyle name="Millares 14 4 3 8 2" xfId="28530" xr:uid="{7FD80F62-08C6-4ACA-8457-75236F6C4B19}"/>
    <cellStyle name="Millares 14 4 3 9" xfId="8683" xr:uid="{21235611-6A4D-4800-A5BD-02A1FCBF4AB6}"/>
    <cellStyle name="Millares 14 4 3 9 2" xfId="30186" xr:uid="{E41C2ECB-7CBE-4C1C-9D72-6C84A0F96D22}"/>
    <cellStyle name="Millares 14 4 4" xfId="700" xr:uid="{25B6BEC1-DC7F-471F-B594-8E91B0B11E99}"/>
    <cellStyle name="Millares 14 4 4 10" xfId="43709" xr:uid="{507989DF-DA6D-46DF-B26C-B30DFCDA5AED}"/>
    <cellStyle name="Millares 14 4 4 2" xfId="1646" xr:uid="{25773231-E41C-4046-B0BC-7B293B81A14E}"/>
    <cellStyle name="Millares 14 4 4 2 2" xfId="4475" xr:uid="{0326A97D-D0BB-4BB7-BB26-8713F559428E}"/>
    <cellStyle name="Millares 14 4 4 2 2 2" xfId="12741" xr:uid="{78D89BC2-BBED-4764-8FBB-4B66B842895C}"/>
    <cellStyle name="Millares 14 4 4 2 2 2 2" xfId="34244" xr:uid="{908498F8-5404-4CC1-A065-F2179DCA5CFC}"/>
    <cellStyle name="Millares 14 4 4 2 2 3" xfId="19376" xr:uid="{754B1059-F0A0-4D82-8EF6-6251385232C4}"/>
    <cellStyle name="Millares 14 4 4 2 2 3 2" xfId="40879" xr:uid="{2E1E1291-F0A7-41EB-AC24-5EC33AA18DFA}"/>
    <cellStyle name="Millares 14 4 4 2 2 4" xfId="25981" xr:uid="{E5C4C8F3-F0E5-43E8-A511-DF61781FD5AD}"/>
    <cellStyle name="Millares 14 4 4 2 2 5" xfId="47484" xr:uid="{FF5476BC-D9BF-4A52-BDC1-C9821F65DEE7}"/>
    <cellStyle name="Millares 14 4 4 2 3" xfId="6614" xr:uid="{3D2A9574-1EBB-42F1-AA6F-BD0C51469DEA}"/>
    <cellStyle name="Millares 14 4 4 2 3 2" xfId="14880" xr:uid="{253EC52E-09FD-495A-8EDA-81CDBEB288B6}"/>
    <cellStyle name="Millares 14 4 4 2 3 2 2" xfId="36383" xr:uid="{0DDD7A52-DAE9-47E6-BC7B-0E36E6F6DACC}"/>
    <cellStyle name="Millares 14 4 4 2 3 3" xfId="21515" xr:uid="{4E96C5BE-32E9-4724-A916-7B903DCADDA7}"/>
    <cellStyle name="Millares 14 4 4 2 3 3 2" xfId="43018" xr:uid="{227B08C3-B675-4C76-A598-9CE802278F6D}"/>
    <cellStyle name="Millares 14 4 4 2 3 4" xfId="28120" xr:uid="{8E17429B-BF6B-4B6B-9D34-644A152E24C1}"/>
    <cellStyle name="Millares 14 4 4 2 3 5" xfId="49623" xr:uid="{91EFA816-6083-4987-93E9-33C5027E29B5}"/>
    <cellStyle name="Millares 14 4 4 2 4" xfId="8255" xr:uid="{1DD16E4C-80CF-4595-B0C2-5C73B0AED83A}"/>
    <cellStyle name="Millares 14 4 4 2 4 2" xfId="29758" xr:uid="{3C376025-8F44-4815-A9D8-985F87DB6FB4}"/>
    <cellStyle name="Millares 14 4 4 2 5" xfId="9912" xr:uid="{6CE7A95B-4C09-4043-BCCA-A267C3FACBC4}"/>
    <cellStyle name="Millares 14 4 4 2 5 2" xfId="31415" xr:uid="{B6ADE4BA-7D3E-4B80-AA05-CFE4D4C41B8C}"/>
    <cellStyle name="Millares 14 4 4 2 6" xfId="16547" xr:uid="{27F1C4BC-E2CD-4B67-A9CF-0D59852FFDAD}"/>
    <cellStyle name="Millares 14 4 4 2 6 2" xfId="38050" xr:uid="{64AB4B21-124A-4E86-AB68-82C8B34D985E}"/>
    <cellStyle name="Millares 14 4 4 2 7" xfId="23152" xr:uid="{67AAC1FD-F592-4F43-A622-1C35DAAB0929}"/>
    <cellStyle name="Millares 14 4 4 2 8" xfId="44655" xr:uid="{E0D4500C-3C3F-44E8-9A30-136A308F2284}"/>
    <cellStyle name="Millares 14 4 4 3" xfId="2333" xr:uid="{AB321199-98D1-416C-B6C4-CFDC7DC237AB}"/>
    <cellStyle name="Millares 14 4 4 3 2" xfId="10599" xr:uid="{AA01B417-FFB6-4160-806F-90179FDDD860}"/>
    <cellStyle name="Millares 14 4 4 3 2 2" xfId="32102" xr:uid="{2C8340EB-8A68-44CB-80F7-45C3D1070E59}"/>
    <cellStyle name="Millares 14 4 4 3 3" xfId="17234" xr:uid="{5C874CA4-0456-477F-87E8-21FDADC0861B}"/>
    <cellStyle name="Millares 14 4 4 3 3 2" xfId="38737" xr:uid="{7929F3A0-598D-45FE-960F-3AAA0CE683CD}"/>
    <cellStyle name="Millares 14 4 4 3 4" xfId="23839" xr:uid="{BE0D5621-A55F-4C6A-8DF4-3371602D76D1}"/>
    <cellStyle name="Millares 14 4 4 3 5" xfId="45342" xr:uid="{42371D93-3E09-4706-BAD6-496FCC06A5C6}"/>
    <cellStyle name="Millares 14 4 4 4" xfId="3529" xr:uid="{95E91101-97C9-4DFF-887B-891A332C1149}"/>
    <cellStyle name="Millares 14 4 4 4 2" xfId="11795" xr:uid="{3E9355A7-FF94-4351-8A67-BE921467A6BD}"/>
    <cellStyle name="Millares 14 4 4 4 2 2" xfId="33298" xr:uid="{495146BC-6837-44F0-8C5F-9FEE15DFDF29}"/>
    <cellStyle name="Millares 14 4 4 4 3" xfId="18430" xr:uid="{84B5839B-713E-4112-8FBB-2810A1AFF6BD}"/>
    <cellStyle name="Millares 14 4 4 4 3 2" xfId="39933" xr:uid="{6CC8C8C8-45D7-425C-AFF6-E6078B53D2C6}"/>
    <cellStyle name="Millares 14 4 4 4 4" xfId="25035" xr:uid="{F64EE55D-B4E8-411D-B8DA-A01654FD94EB}"/>
    <cellStyle name="Millares 14 4 4 4 5" xfId="46538" xr:uid="{8572AE5F-8C2D-4ECA-81A4-89CA48ADF34A}"/>
    <cellStyle name="Millares 14 4 4 5" xfId="5668" xr:uid="{B1D68A16-FB7D-4C74-BCF6-07DB12146893}"/>
    <cellStyle name="Millares 14 4 4 5 2" xfId="13934" xr:uid="{41179091-00E2-4C90-9342-6998A2A7A10A}"/>
    <cellStyle name="Millares 14 4 4 5 2 2" xfId="35437" xr:uid="{E2AB6539-F4D9-4F7D-BE4C-CBBF2007987E}"/>
    <cellStyle name="Millares 14 4 4 5 3" xfId="20569" xr:uid="{B6849540-3448-468B-865A-BFD029BABCC4}"/>
    <cellStyle name="Millares 14 4 4 5 3 2" xfId="42072" xr:uid="{3DA578BD-F210-4F14-B90D-3CBE14A6E11B}"/>
    <cellStyle name="Millares 14 4 4 5 4" xfId="27174" xr:uid="{65D5ED05-C1F6-4E9A-8261-D20FC2000252}"/>
    <cellStyle name="Millares 14 4 4 5 5" xfId="48677" xr:uid="{9FC31922-2552-4B7E-86FB-6EA837D272AD}"/>
    <cellStyle name="Millares 14 4 4 6" xfId="7309" xr:uid="{8DC8F71D-3181-452E-BAE1-5C432BFD491E}"/>
    <cellStyle name="Millares 14 4 4 6 2" xfId="28812" xr:uid="{02F83B94-EBE9-4E41-804E-BB234F79ACCF}"/>
    <cellStyle name="Millares 14 4 4 7" xfId="8966" xr:uid="{46D1EB1F-2B71-4591-8F74-717D05A86103}"/>
    <cellStyle name="Millares 14 4 4 7 2" xfId="30469" xr:uid="{8CD3FDB5-CB30-4F1D-A469-65A6731084C2}"/>
    <cellStyle name="Millares 14 4 4 8" xfId="15601" xr:uid="{0AAC5B80-66D5-4B37-92DF-8CE0161C81B4}"/>
    <cellStyle name="Millares 14 4 4 8 2" xfId="37104" xr:uid="{090CED20-8830-4030-A5B1-698F1C415148}"/>
    <cellStyle name="Millares 14 4 4 9" xfId="22206" xr:uid="{35B7E12E-87D6-4F42-B91F-A2993DA5E49A}"/>
    <cellStyle name="Millares 14 4 5" xfId="969" xr:uid="{8A619B22-EA85-4036-B06E-EB9C7F5F204C}"/>
    <cellStyle name="Millares 14 4 5 2" xfId="3798" xr:uid="{B1379A7C-0E0C-4BD9-9941-B5ACF57C99F5}"/>
    <cellStyle name="Millares 14 4 5 2 2" xfId="12064" xr:uid="{815C058C-B121-459A-8017-DCDEF1F4768A}"/>
    <cellStyle name="Millares 14 4 5 2 2 2" xfId="33567" xr:uid="{2ADFC20F-BC02-424C-851C-5BF22B5CA192}"/>
    <cellStyle name="Millares 14 4 5 2 3" xfId="18699" xr:uid="{811D07A4-FCEE-4EE1-8658-A157FFDCA2AB}"/>
    <cellStyle name="Millares 14 4 5 2 3 2" xfId="40202" xr:uid="{6D80FC8B-E31F-49FB-BE7A-10BC1C3D2577}"/>
    <cellStyle name="Millares 14 4 5 2 4" xfId="25304" xr:uid="{8CAA8424-A657-4101-A495-86A5CBB9FE73}"/>
    <cellStyle name="Millares 14 4 5 2 5" xfId="46807" xr:uid="{DD70B9EF-C4E3-49D5-A3ED-8BCAFAAB622D}"/>
    <cellStyle name="Millares 14 4 5 3" xfId="5937" xr:uid="{4ED3EB30-91DC-40B8-92F2-DBEB14FC5984}"/>
    <cellStyle name="Millares 14 4 5 3 2" xfId="14203" xr:uid="{5F921E19-106A-471A-A627-C9A3D84046D4}"/>
    <cellStyle name="Millares 14 4 5 3 2 2" xfId="35706" xr:uid="{A4DD1FA4-E12F-4C87-BF38-CB3F8541F0F7}"/>
    <cellStyle name="Millares 14 4 5 3 3" xfId="20838" xr:uid="{E0ADA31C-0E94-40F1-99CA-BB51DFE06CB5}"/>
    <cellStyle name="Millares 14 4 5 3 3 2" xfId="42341" xr:uid="{CB2831B5-637C-4B1A-8B05-6A195F3F1CFF}"/>
    <cellStyle name="Millares 14 4 5 3 4" xfId="27443" xr:uid="{3423AB60-92C4-4EFA-802E-5879DC4BD851}"/>
    <cellStyle name="Millares 14 4 5 3 5" xfId="48946" xr:uid="{97650D98-8B8C-4388-9CA7-EDAD30E267D9}"/>
    <cellStyle name="Millares 14 4 5 4" xfId="7578" xr:uid="{AAD48BBC-9799-4A5B-B360-EAFD4731FDE6}"/>
    <cellStyle name="Millares 14 4 5 4 2" xfId="29081" xr:uid="{14FFDF45-5D24-44FF-8475-165F62002FA2}"/>
    <cellStyle name="Millares 14 4 5 5" xfId="9235" xr:uid="{CF4EEA6B-D374-4BC7-A70A-F499F71A5EE0}"/>
    <cellStyle name="Millares 14 4 5 5 2" xfId="30738" xr:uid="{5AD1D8EA-81C0-4184-A640-17CBBDC8ACFA}"/>
    <cellStyle name="Millares 14 4 5 6" xfId="15870" xr:uid="{A2DB1DA1-0233-4C2E-AA6B-C61B278E879E}"/>
    <cellStyle name="Millares 14 4 5 6 2" xfId="37373" xr:uid="{975AA6E6-771D-4D0C-9291-F1ADEAE6E21E}"/>
    <cellStyle name="Millares 14 4 5 7" xfId="22475" xr:uid="{6DD2FFF0-39C6-4D4B-AD93-5A34047872BA}"/>
    <cellStyle name="Millares 14 4 5 8" xfId="43978" xr:uid="{DEF90057-1190-473C-8CEB-8EEC84595751}"/>
    <cellStyle name="Millares 14 4 6" xfId="1229" xr:uid="{DBD51D24-E3F0-4383-9E41-5043F86497CE}"/>
    <cellStyle name="Millares 14 4 6 2" xfId="4058" xr:uid="{5EAD4686-E8DF-44A9-B499-BAC5FF02D512}"/>
    <cellStyle name="Millares 14 4 6 2 2" xfId="12324" xr:uid="{A79FD7B8-4C09-4492-9F00-B793532DBB8F}"/>
    <cellStyle name="Millares 14 4 6 2 2 2" xfId="33827" xr:uid="{24AE746E-E76F-480F-95CC-747750EA0A98}"/>
    <cellStyle name="Millares 14 4 6 2 3" xfId="18959" xr:uid="{33B3EC56-7FB7-49FA-8963-32CA0AE6ED1F}"/>
    <cellStyle name="Millares 14 4 6 2 3 2" xfId="40462" xr:uid="{EFE67F39-C748-4508-A30A-BD01CE8150CD}"/>
    <cellStyle name="Millares 14 4 6 2 4" xfId="25564" xr:uid="{F68DD7EE-C732-47C7-A16E-00D3A43AC312}"/>
    <cellStyle name="Millares 14 4 6 2 5" xfId="47067" xr:uid="{A3AA9AEF-71E0-4C81-8F03-EA5DD2855FEB}"/>
    <cellStyle name="Millares 14 4 6 3" xfId="6197" xr:uid="{1561B4A8-2860-436A-8E5E-0D1359CC8464}"/>
    <cellStyle name="Millares 14 4 6 3 2" xfId="14463" xr:uid="{2C365D20-F422-4041-A63A-AB94B71907F6}"/>
    <cellStyle name="Millares 14 4 6 3 2 2" xfId="35966" xr:uid="{6FFC426C-1AF7-4C1B-AB46-12BB4B4D4D6C}"/>
    <cellStyle name="Millares 14 4 6 3 3" xfId="21098" xr:uid="{DC31FFD1-5EE8-44DB-ACDE-9BDCD2A14FA9}"/>
    <cellStyle name="Millares 14 4 6 3 3 2" xfId="42601" xr:uid="{F7D8A1DB-7F78-4EC2-AB2B-C143558C1CB0}"/>
    <cellStyle name="Millares 14 4 6 3 4" xfId="27703" xr:uid="{B09C95CE-C211-476C-BD5A-6FEE7A786E26}"/>
    <cellStyle name="Millares 14 4 6 3 5" xfId="49206" xr:uid="{BAEC9FBE-7856-472F-B136-84E69D786C95}"/>
    <cellStyle name="Millares 14 4 6 4" xfId="7838" xr:uid="{03E20AB9-E89B-4C85-9346-D60AA4E8207B}"/>
    <cellStyle name="Millares 14 4 6 4 2" xfId="29341" xr:uid="{4A49EA32-930B-4765-B3EC-9C0E3530AED3}"/>
    <cellStyle name="Millares 14 4 6 5" xfId="9495" xr:uid="{8EB4F52B-007E-41EA-AC79-554E49D63133}"/>
    <cellStyle name="Millares 14 4 6 5 2" xfId="30998" xr:uid="{4DF8FC44-8DFF-4EA1-AC46-C84F5172E29A}"/>
    <cellStyle name="Millares 14 4 6 6" xfId="16130" xr:uid="{17BE6FAE-5B1A-4BDC-A783-37238BE8CACB}"/>
    <cellStyle name="Millares 14 4 6 6 2" xfId="37633" xr:uid="{87CA2A55-171A-4B76-BEBE-C65C55D13F20}"/>
    <cellStyle name="Millares 14 4 6 7" xfId="22735" xr:uid="{C9A90A56-A759-40A4-B3D9-215475515EB8}"/>
    <cellStyle name="Millares 14 4 6 8" xfId="44238" xr:uid="{30357826-DD5C-4168-BED5-3DE236F9DC98}"/>
    <cellStyle name="Millares 14 4 7" xfId="1917" xr:uid="{39EAF94D-58D9-4152-AA19-52A6BCB2E90B}"/>
    <cellStyle name="Millares 14 4 7 2" xfId="10183" xr:uid="{FA892170-0F9C-43A4-ACCE-BCE8D55E3178}"/>
    <cellStyle name="Millares 14 4 7 2 2" xfId="31686" xr:uid="{048DC87E-33E6-4DDD-A2DC-815BA1D3669F}"/>
    <cellStyle name="Millares 14 4 7 3" xfId="16818" xr:uid="{BF912CD6-D30D-46B4-AC66-2169A638897F}"/>
    <cellStyle name="Millares 14 4 7 3 2" xfId="38321" xr:uid="{30B652D2-C7C6-40EF-B6F0-5F8A224C242C}"/>
    <cellStyle name="Millares 14 4 7 4" xfId="23423" xr:uid="{21257DA8-8458-4D66-A8D6-EF8F83B5947D}"/>
    <cellStyle name="Millares 14 4 7 5" xfId="44926" xr:uid="{28498222-6FA2-44D5-9FB7-98FC51ADBA92}"/>
    <cellStyle name="Millares 14 4 8" xfId="2602" xr:uid="{3ECFAFE2-0A7B-4EF3-8B7D-EC7A9D877F54}"/>
    <cellStyle name="Millares 14 4 8 2" xfId="10868" xr:uid="{C6647099-CA69-4479-B432-4277EA4368B8}"/>
    <cellStyle name="Millares 14 4 8 2 2" xfId="32371" xr:uid="{ACFB73D2-826B-4DA8-852E-B3AA4FB01AA6}"/>
    <cellStyle name="Millares 14 4 8 3" xfId="17503" xr:uid="{F9E45B71-D398-4479-9084-D3F0141EFB14}"/>
    <cellStyle name="Millares 14 4 8 3 2" xfId="39006" xr:uid="{3BC11979-E6BD-4464-8EA5-F557C1249890}"/>
    <cellStyle name="Millares 14 4 8 4" xfId="24108" xr:uid="{2E785CB7-836D-4C53-BC15-2C6F179F63C7}"/>
    <cellStyle name="Millares 14 4 8 5" xfId="45611" xr:uid="{4F33A60A-6611-4001-87D1-A3608A782F97}"/>
    <cellStyle name="Millares 14 4 9" xfId="3113" xr:uid="{C5B8EABC-1D0C-4F3F-BB46-61E947A809E8}"/>
    <cellStyle name="Millares 14 4 9 2" xfId="11379" xr:uid="{950FF69C-F435-447C-ABF0-0F06E726F2E3}"/>
    <cellStyle name="Millares 14 4 9 2 2" xfId="32882" xr:uid="{F4EA0222-C6A1-4F46-B3F1-E2F981130501}"/>
    <cellStyle name="Millares 14 4 9 3" xfId="18014" xr:uid="{12237D13-F099-476E-AABA-DC2F0D47ACA0}"/>
    <cellStyle name="Millares 14 4 9 3 2" xfId="39517" xr:uid="{BBF01F72-DAD2-4BD4-8BB7-2DB5281EB635}"/>
    <cellStyle name="Millares 14 4 9 4" xfId="24619" xr:uid="{ED602402-781E-404B-BDF1-D8A6BDA5CE00}"/>
    <cellStyle name="Millares 14 4 9 5" xfId="46122" xr:uid="{07038B73-0804-41D6-88A0-C5FFD3A82D5D}"/>
    <cellStyle name="Millares 14 5" xfId="453" xr:uid="{1D17B000-E5E3-468A-9A6D-3E17CD750DFA}"/>
    <cellStyle name="Millares 14 5 10" xfId="7064" xr:uid="{C056AAD7-C003-4AAD-9E82-5A563D4CB79B}"/>
    <cellStyle name="Millares 14 5 10 2" xfId="28567" xr:uid="{CCDF1025-0B81-4F50-B336-B3AEB8EA3B25}"/>
    <cellStyle name="Millares 14 5 11" xfId="8720" xr:uid="{6D4D35CF-4269-4DEA-AC76-CED98F62BF39}"/>
    <cellStyle name="Millares 14 5 11 2" xfId="30223" xr:uid="{9D6E291A-DFC9-4C8F-86AF-43A1C993D6D9}"/>
    <cellStyle name="Millares 14 5 12" xfId="15356" xr:uid="{ED497B0C-A397-4D11-893F-41F9979CF627}"/>
    <cellStyle name="Millares 14 5 12 2" xfId="36859" xr:uid="{559B668A-497B-4296-A0E6-46FB6D78BADD}"/>
    <cellStyle name="Millares 14 5 13" xfId="21961" xr:uid="{B686F1EB-9800-4C60-8099-24518053DDE5}"/>
    <cellStyle name="Millares 14 5 14" xfId="43464" xr:uid="{A4C55610-5D3D-4354-9FBE-E22B0F09E20D}"/>
    <cellStyle name="Millares 14 5 2" xfId="735" xr:uid="{697D46F9-F0FD-4DBC-8976-0CEC4033EDB6}"/>
    <cellStyle name="Millares 14 5 2 10" xfId="15636" xr:uid="{B2205799-92FA-4203-BBB0-544FB1C403BD}"/>
    <cellStyle name="Millares 14 5 2 10 2" xfId="37139" xr:uid="{A6C398DF-8601-48B2-AC2D-C2629ED1681D}"/>
    <cellStyle name="Millares 14 5 2 11" xfId="22241" xr:uid="{F7551E41-DC72-44F6-9665-19E14C3D3E07}"/>
    <cellStyle name="Millares 14 5 2 12" xfId="43744" xr:uid="{1425D688-3CE4-4650-A96F-1ACC24736C06}"/>
    <cellStyle name="Millares 14 5 2 2" xfId="1681" xr:uid="{91A274A1-770F-48C1-849C-4EF43CB883B1}"/>
    <cellStyle name="Millares 14 5 2 2 2" xfId="4510" xr:uid="{C2612121-316B-4088-B7CE-7F07A99CDD01}"/>
    <cellStyle name="Millares 14 5 2 2 2 2" xfId="12776" xr:uid="{A2A8229E-06FD-4940-A4F6-247EB89022EB}"/>
    <cellStyle name="Millares 14 5 2 2 2 2 2" xfId="34279" xr:uid="{5FB58788-D965-4975-B84E-2B95FBE6C599}"/>
    <cellStyle name="Millares 14 5 2 2 2 3" xfId="19411" xr:uid="{49A1C546-65C9-4912-9AB2-39A867914FEC}"/>
    <cellStyle name="Millares 14 5 2 2 2 3 2" xfId="40914" xr:uid="{05723649-9FC8-4350-9C9C-D9B613EAE477}"/>
    <cellStyle name="Millares 14 5 2 2 2 4" xfId="26016" xr:uid="{D95AE00E-D92F-448E-A6AE-664717EAC5CE}"/>
    <cellStyle name="Millares 14 5 2 2 2 5" xfId="47519" xr:uid="{4B3CFDCF-5C83-4772-9246-6367243ED600}"/>
    <cellStyle name="Millares 14 5 2 2 3" xfId="6649" xr:uid="{207D889D-1910-40B0-9E95-542B8E31888F}"/>
    <cellStyle name="Millares 14 5 2 2 3 2" xfId="14915" xr:uid="{CBE2EC6F-7652-4CD1-B004-530B2EDC78C0}"/>
    <cellStyle name="Millares 14 5 2 2 3 2 2" xfId="36418" xr:uid="{E8E783F1-FBE0-42E0-A7FC-C3F8FE632C42}"/>
    <cellStyle name="Millares 14 5 2 2 3 3" xfId="21550" xr:uid="{5964C0DD-C7B5-4398-AFE4-351CABA17984}"/>
    <cellStyle name="Millares 14 5 2 2 3 3 2" xfId="43053" xr:uid="{454730CF-0F1A-411E-946F-64A3C84B76F7}"/>
    <cellStyle name="Millares 14 5 2 2 3 4" xfId="28155" xr:uid="{D41B806F-AC77-4B69-9BB6-3CDFBF3F26AC}"/>
    <cellStyle name="Millares 14 5 2 2 3 5" xfId="49658" xr:uid="{7CE3E174-ABFE-4878-B46A-E6C8B04866AF}"/>
    <cellStyle name="Millares 14 5 2 2 4" xfId="8290" xr:uid="{649C9A6B-4ACE-4D23-87B7-8BBE8CBEE3FB}"/>
    <cellStyle name="Millares 14 5 2 2 4 2" xfId="29793" xr:uid="{0974D594-DF9C-4226-86C4-F1D6A9FB5150}"/>
    <cellStyle name="Millares 14 5 2 2 5" xfId="9947" xr:uid="{DA2C8235-2453-4A6D-A232-2AB86C9B78CC}"/>
    <cellStyle name="Millares 14 5 2 2 5 2" xfId="31450" xr:uid="{159101D0-BE57-457E-9BDD-1A0270FF3FF1}"/>
    <cellStyle name="Millares 14 5 2 2 6" xfId="16582" xr:uid="{E20A1503-CC98-47E5-BCCB-82075F4D1BDA}"/>
    <cellStyle name="Millares 14 5 2 2 6 2" xfId="38085" xr:uid="{77909163-49F6-4DF2-80B5-D1E480C2CDCE}"/>
    <cellStyle name="Millares 14 5 2 2 7" xfId="23187" xr:uid="{B222C208-983F-4F6A-AE12-62A2BB1123B1}"/>
    <cellStyle name="Millares 14 5 2 2 8" xfId="44690" xr:uid="{06A83EFD-9046-45FC-8D59-E31C9CE0B274}"/>
    <cellStyle name="Millares 14 5 2 3" xfId="2368" xr:uid="{F73D9EA3-8BEB-4B24-B5E2-2EDCC6E6D238}"/>
    <cellStyle name="Millares 14 5 2 3 2" xfId="10634" xr:uid="{FFF5BD7F-A8ED-409D-8DD2-2694D4A058F1}"/>
    <cellStyle name="Millares 14 5 2 3 2 2" xfId="32137" xr:uid="{3F079D2A-02D3-4636-AE2E-C51B5745141B}"/>
    <cellStyle name="Millares 14 5 2 3 3" xfId="17269" xr:uid="{7F1D752F-4B32-44F3-99FA-2AC260484B4D}"/>
    <cellStyle name="Millares 14 5 2 3 3 2" xfId="38772" xr:uid="{EA68DA3A-41FF-4F48-918B-FBB86B304DF0}"/>
    <cellStyle name="Millares 14 5 2 3 4" xfId="23874" xr:uid="{39891096-7D60-4C22-B3F5-FBB206DA9DB9}"/>
    <cellStyle name="Millares 14 5 2 3 5" xfId="45377" xr:uid="{64780F18-211E-4CFD-9C3B-2139CF19C14A}"/>
    <cellStyle name="Millares 14 5 2 4" xfId="2885" xr:uid="{309BE6C1-16A8-4FC4-B20C-F5733FB962C5}"/>
    <cellStyle name="Millares 14 5 2 4 2" xfId="11151" xr:uid="{85E1E973-BE2B-4D15-B7BF-6FE777B135BE}"/>
    <cellStyle name="Millares 14 5 2 4 2 2" xfId="32654" xr:uid="{40F9D344-5350-4353-AD4E-01A6CE49CD91}"/>
    <cellStyle name="Millares 14 5 2 4 3" xfId="17786" xr:uid="{D6090131-C6A0-4B2D-80DC-21617445C625}"/>
    <cellStyle name="Millares 14 5 2 4 3 2" xfId="39289" xr:uid="{6CC8E49F-9D76-414E-8CFA-D4173254A65F}"/>
    <cellStyle name="Millares 14 5 2 4 4" xfId="24391" xr:uid="{51EF2575-3D69-4FF0-826F-EB596B84721C}"/>
    <cellStyle name="Millares 14 5 2 4 5" xfId="45894" xr:uid="{78FAA943-E0D6-433C-BE92-3EBBFCF6419A}"/>
    <cellStyle name="Millares 14 5 2 5" xfId="3564" xr:uid="{9E7FCEE3-2B81-46FC-B989-1647651A86B8}"/>
    <cellStyle name="Millares 14 5 2 5 2" xfId="11830" xr:uid="{EB9F9CFA-1159-4518-BC80-D4D2997284A3}"/>
    <cellStyle name="Millares 14 5 2 5 2 2" xfId="33333" xr:uid="{3CC71CED-19A0-4073-BDCC-5C9173E7EF6F}"/>
    <cellStyle name="Millares 14 5 2 5 3" xfId="18465" xr:uid="{B9ACDF9B-0C2C-4743-AA32-0F7CF406B046}"/>
    <cellStyle name="Millares 14 5 2 5 3 2" xfId="39968" xr:uid="{80C996A7-C0B0-4682-8BA1-3101DBA88F10}"/>
    <cellStyle name="Millares 14 5 2 5 4" xfId="25070" xr:uid="{E54AC854-9325-4455-B63E-8687A24A326C}"/>
    <cellStyle name="Millares 14 5 2 5 5" xfId="46573" xr:uid="{76291262-BD58-414F-A3E6-469144F9943C}"/>
    <cellStyle name="Millares 14 5 2 6" xfId="5029" xr:uid="{D705D243-69CB-443E-A3BC-34F037CD0BE9}"/>
    <cellStyle name="Millares 14 5 2 6 2" xfId="13295" xr:uid="{75939CB7-1A5C-45AC-A5D1-8D677669D7E0}"/>
    <cellStyle name="Millares 14 5 2 6 2 2" xfId="34798" xr:uid="{549209B1-0D04-46BB-BED8-21B05C37D07A}"/>
    <cellStyle name="Millares 14 5 2 6 3" xfId="19930" xr:uid="{175C21ED-D78F-4329-A55A-773DEFF8FA08}"/>
    <cellStyle name="Millares 14 5 2 6 3 2" xfId="41433" xr:uid="{258CF4F0-77AF-4BA1-B934-8396FC0C9FCB}"/>
    <cellStyle name="Millares 14 5 2 6 4" xfId="26535" xr:uid="{185DFE9A-6BE6-49F2-A301-E8D800B4CDDF}"/>
    <cellStyle name="Millares 14 5 2 6 5" xfId="48038" xr:uid="{11D2E5E0-A4D4-4BE5-8669-EEC46020FDE9}"/>
    <cellStyle name="Millares 14 5 2 7" xfId="5703" xr:uid="{9A165DBF-E57B-4895-AD01-203AE97F5439}"/>
    <cellStyle name="Millares 14 5 2 7 2" xfId="13969" xr:uid="{10F9DA0F-EF80-4E08-B259-2B9E6B8139C1}"/>
    <cellStyle name="Millares 14 5 2 7 2 2" xfId="35472" xr:uid="{C38E1B94-0E30-4DCE-B276-86FC3E23EB08}"/>
    <cellStyle name="Millares 14 5 2 7 3" xfId="20604" xr:uid="{C3FDCB83-E923-4929-925F-F1BC7E12A74A}"/>
    <cellStyle name="Millares 14 5 2 7 3 2" xfId="42107" xr:uid="{05EE01F5-087F-49D5-8512-8208A2F84763}"/>
    <cellStyle name="Millares 14 5 2 7 4" xfId="27209" xr:uid="{6F2EEAAC-AB9B-4FED-AAD1-E176180E9771}"/>
    <cellStyle name="Millares 14 5 2 7 5" xfId="48712" xr:uid="{4E65DD4F-0A6F-45D0-9489-D52967834B0E}"/>
    <cellStyle name="Millares 14 5 2 8" xfId="7344" xr:uid="{0761FECA-728A-44FE-92F1-68D1A178833A}"/>
    <cellStyle name="Millares 14 5 2 8 2" xfId="28847" xr:uid="{49F004E9-5B96-4F0C-B111-0068744BC015}"/>
    <cellStyle name="Millares 14 5 2 9" xfId="9001" xr:uid="{17F2F7CE-1127-4E46-AC89-C9A0CFE47845}"/>
    <cellStyle name="Millares 14 5 2 9 2" xfId="30504" xr:uid="{53916010-8468-4445-A30D-B434C5EF32CC}"/>
    <cellStyle name="Millares 14 5 3" xfId="1005" xr:uid="{969DC0F0-09E4-4061-B0E9-F3AEE2AEA6C7}"/>
    <cellStyle name="Millares 14 5 3 2" xfId="3834" xr:uid="{CA3E115A-D4EB-436B-BEE6-E849B1469E00}"/>
    <cellStyle name="Millares 14 5 3 2 2" xfId="12100" xr:uid="{1965F8F9-2C45-4EF7-9896-FB092E21329E}"/>
    <cellStyle name="Millares 14 5 3 2 2 2" xfId="33603" xr:uid="{FFBC14E5-5EC7-405D-847A-B7C7CF69E1E3}"/>
    <cellStyle name="Millares 14 5 3 2 3" xfId="18735" xr:uid="{D614F596-EBCA-4FEB-8DF1-3573D01AF04B}"/>
    <cellStyle name="Millares 14 5 3 2 3 2" xfId="40238" xr:uid="{66898106-71EB-4B61-912E-CDCD2CDA848D}"/>
    <cellStyle name="Millares 14 5 3 2 4" xfId="25340" xr:uid="{51224B91-8DB0-4206-B0AE-8D1818028E11}"/>
    <cellStyle name="Millares 14 5 3 2 5" xfId="46843" xr:uid="{A7A29F36-59A5-4E50-B9E6-5A35EDE43818}"/>
    <cellStyle name="Millares 14 5 3 3" xfId="5973" xr:uid="{75FBB8E2-6908-4557-A401-AF1B53938756}"/>
    <cellStyle name="Millares 14 5 3 3 2" xfId="14239" xr:uid="{2F8473DB-3C51-47C8-9E40-36524D9C7DC7}"/>
    <cellStyle name="Millares 14 5 3 3 2 2" xfId="35742" xr:uid="{7AC9521E-8040-4D4C-AEE4-135C225E0BAA}"/>
    <cellStyle name="Millares 14 5 3 3 3" xfId="20874" xr:uid="{66786F96-0B4D-4A1A-B52A-84FCFDC1A7EC}"/>
    <cellStyle name="Millares 14 5 3 3 3 2" xfId="42377" xr:uid="{99122EE9-9E63-4DB1-A3DA-17095B373A0A}"/>
    <cellStyle name="Millares 14 5 3 3 4" xfId="27479" xr:uid="{5A3BE3F7-8971-4480-A790-CEE1B9963F83}"/>
    <cellStyle name="Millares 14 5 3 3 5" xfId="48982" xr:uid="{E719E978-1823-4986-BC1C-241946E6B5DF}"/>
    <cellStyle name="Millares 14 5 3 4" xfId="7614" xr:uid="{DC042DE7-A1FC-4BDE-AF39-B1287279AD00}"/>
    <cellStyle name="Millares 14 5 3 4 2" xfId="29117" xr:uid="{5234E623-B88D-47B6-9CC8-6D99CDE057B5}"/>
    <cellStyle name="Millares 14 5 3 5" xfId="9271" xr:uid="{C28108C0-9041-4AB4-BFF5-B422ACD96B49}"/>
    <cellStyle name="Millares 14 5 3 5 2" xfId="30774" xr:uid="{7556D756-73E7-4A33-B792-6C9680EC8D73}"/>
    <cellStyle name="Millares 14 5 3 6" xfId="15906" xr:uid="{781A7FA8-2F9C-4DC6-B91A-A7B2F775F7E3}"/>
    <cellStyle name="Millares 14 5 3 6 2" xfId="37409" xr:uid="{41EA66FE-68F3-4ED0-A8FD-22910EC6385B}"/>
    <cellStyle name="Millares 14 5 3 7" xfId="22511" xr:uid="{D18EA03A-8460-428D-9F87-4C525A434BD3}"/>
    <cellStyle name="Millares 14 5 3 8" xfId="44014" xr:uid="{F429BCDF-C583-4234-AA6F-E5DA80945F76}"/>
    <cellStyle name="Millares 14 5 4" xfId="1401" xr:uid="{5503E79F-212C-4CC5-9B5E-9AC29698DD8D}"/>
    <cellStyle name="Millares 14 5 4 2" xfId="4230" xr:uid="{46C8673B-2C13-4568-B014-E4CDC94E130E}"/>
    <cellStyle name="Millares 14 5 4 2 2" xfId="12496" xr:uid="{8973CEF1-FA3B-45E9-9D9C-B7A07506F642}"/>
    <cellStyle name="Millares 14 5 4 2 2 2" xfId="33999" xr:uid="{3407DF89-1A8A-4893-83BC-59E3881F53F1}"/>
    <cellStyle name="Millares 14 5 4 2 3" xfId="19131" xr:uid="{78F7260C-A796-4D6D-A1EE-8C72CD9E719C}"/>
    <cellStyle name="Millares 14 5 4 2 3 2" xfId="40634" xr:uid="{8C7851C8-AA63-4C20-949B-48071933933F}"/>
    <cellStyle name="Millares 14 5 4 2 4" xfId="25736" xr:uid="{14F5EB2A-289D-4CD5-AB67-6D86B024F44B}"/>
    <cellStyle name="Millares 14 5 4 2 5" xfId="47239" xr:uid="{C008842D-BA12-49DE-8480-AD43FD25E9FE}"/>
    <cellStyle name="Millares 14 5 4 3" xfId="6369" xr:uid="{3D0D7A4F-965E-4ABC-9BB8-5E6A51DB7BA9}"/>
    <cellStyle name="Millares 14 5 4 3 2" xfId="14635" xr:uid="{1CD1A249-880E-41DB-8F88-5F5AD32C9165}"/>
    <cellStyle name="Millares 14 5 4 3 2 2" xfId="36138" xr:uid="{C9DB3D91-DFA3-404A-8C03-0978D832AAB6}"/>
    <cellStyle name="Millares 14 5 4 3 3" xfId="21270" xr:uid="{27E58007-5832-443D-8B25-348FFF08E84A}"/>
    <cellStyle name="Millares 14 5 4 3 3 2" xfId="42773" xr:uid="{567B7DE5-CD9C-43EE-BA86-DCB343968F66}"/>
    <cellStyle name="Millares 14 5 4 3 4" xfId="27875" xr:uid="{2F34DEF6-1264-46DC-9A7D-4A058F14B979}"/>
    <cellStyle name="Millares 14 5 4 3 5" xfId="49378" xr:uid="{778E9E19-AD39-4482-905E-222EBD21DE87}"/>
    <cellStyle name="Millares 14 5 4 4" xfId="8010" xr:uid="{0EBD401F-8C92-470D-A847-7BAC247CE6E9}"/>
    <cellStyle name="Millares 14 5 4 4 2" xfId="29513" xr:uid="{49878229-0EE9-40CE-9982-16AA324B760A}"/>
    <cellStyle name="Millares 14 5 4 5" xfId="9667" xr:uid="{54D6AD3D-0047-4BA3-90C6-B2CEFFB997D9}"/>
    <cellStyle name="Millares 14 5 4 5 2" xfId="31170" xr:uid="{792E1283-A013-4EB8-A56D-E1EDCBCE99CF}"/>
    <cellStyle name="Millares 14 5 4 6" xfId="16302" xr:uid="{81233E24-0E69-44D8-8D6F-23F77F38235E}"/>
    <cellStyle name="Millares 14 5 4 6 2" xfId="37805" xr:uid="{AD5F327D-583D-4FE4-847A-025A751449D8}"/>
    <cellStyle name="Millares 14 5 4 7" xfId="22907" xr:uid="{7B2268A9-1B71-458B-8F21-065874AFA1FA}"/>
    <cellStyle name="Millares 14 5 4 8" xfId="44410" xr:uid="{FC1D15B5-3F57-476E-8162-2922F4C6665A}"/>
    <cellStyle name="Millares 14 5 5" xfId="2088" xr:uid="{962A0C5E-F5FE-4770-9D6C-E6B81ED046AA}"/>
    <cellStyle name="Millares 14 5 5 2" xfId="10354" xr:uid="{46EA1306-6132-4134-90D0-93B6A2E6EB01}"/>
    <cellStyle name="Millares 14 5 5 2 2" xfId="31857" xr:uid="{10B5E7E4-06F5-4109-8FB2-98E9C401A3ED}"/>
    <cellStyle name="Millares 14 5 5 3" xfId="16989" xr:uid="{FBD36127-027B-4814-B336-D707784B0F1C}"/>
    <cellStyle name="Millares 14 5 5 3 2" xfId="38492" xr:uid="{D417DB0E-14E2-4FE2-BFA0-D5849D0BB628}"/>
    <cellStyle name="Millares 14 5 5 4" xfId="23594" xr:uid="{53DF6BBB-76BE-44B5-A593-46E2A948C1B8}"/>
    <cellStyle name="Millares 14 5 5 5" xfId="45097" xr:uid="{B47D4FF0-2ECB-44CC-B08D-23DB8E3773B1}"/>
    <cellStyle name="Millares 14 5 6" xfId="2636" xr:uid="{F51587B3-F4C0-46F1-9B1D-06F48986A294}"/>
    <cellStyle name="Millares 14 5 6 2" xfId="10902" xr:uid="{4EA8F5E9-E7E5-4192-9132-05ED78255F7E}"/>
    <cellStyle name="Millares 14 5 6 2 2" xfId="32405" xr:uid="{10EB0AA5-493C-4686-8D72-724D716F1740}"/>
    <cellStyle name="Millares 14 5 6 3" xfId="17537" xr:uid="{54A9BC57-C902-41A0-85CD-F0D986A4C452}"/>
    <cellStyle name="Millares 14 5 6 3 2" xfId="39040" xr:uid="{C8127215-E1F2-47AE-870D-921151330BF2}"/>
    <cellStyle name="Millares 14 5 6 4" xfId="24142" xr:uid="{44A0BEFF-56F1-4526-A3B6-50C53A43036D}"/>
    <cellStyle name="Millares 14 5 6 5" xfId="45645" xr:uid="{FF7CF04F-40C1-44D6-BBF3-AE31F8C54460}"/>
    <cellStyle name="Millares 14 5 7" xfId="3284" xr:uid="{CFE0D742-D8D8-4F1F-A782-76F1E1274FC5}"/>
    <cellStyle name="Millares 14 5 7 2" xfId="11550" xr:uid="{1998952C-A129-4D4D-8328-8711A09DC5E5}"/>
    <cellStyle name="Millares 14 5 7 2 2" xfId="33053" xr:uid="{1EC91EFD-C5A4-481B-9D46-4ED1CDAC6F7C}"/>
    <cellStyle name="Millares 14 5 7 3" xfId="18185" xr:uid="{2A880AB3-274C-4E2E-A055-E6A385E2E087}"/>
    <cellStyle name="Millares 14 5 7 3 2" xfId="39688" xr:uid="{68A46D42-78BB-4374-900B-9151F6C0A460}"/>
    <cellStyle name="Millares 14 5 7 4" xfId="24790" xr:uid="{12B2806F-F50D-422B-BCAF-338B3374E3DA}"/>
    <cellStyle name="Millares 14 5 7 5" xfId="46293" xr:uid="{E688787C-9F87-4BFC-9B21-5832A2FA2C6F}"/>
    <cellStyle name="Millares 14 5 8" xfId="4780" xr:uid="{B8F90945-41D9-4679-9B85-9592DBBAED08}"/>
    <cellStyle name="Millares 14 5 8 2" xfId="13046" xr:uid="{28DECA77-0237-4CD2-8A87-508BC50E2D65}"/>
    <cellStyle name="Millares 14 5 8 2 2" xfId="34549" xr:uid="{A88627EF-7E8D-4624-A16D-DAB425B87D61}"/>
    <cellStyle name="Millares 14 5 8 3" xfId="19681" xr:uid="{D21C07FA-B979-446F-952B-59936C2C8961}"/>
    <cellStyle name="Millares 14 5 8 3 2" xfId="41184" xr:uid="{344250ED-2ECD-4F56-A409-FFBB3919B1EA}"/>
    <cellStyle name="Millares 14 5 8 4" xfId="26286" xr:uid="{DA184228-C5CA-44BE-83B8-9740B419287D}"/>
    <cellStyle name="Millares 14 5 8 5" xfId="47789" xr:uid="{CB0457DD-E103-4C94-8241-0DAB78D1176C}"/>
    <cellStyle name="Millares 14 5 9" xfId="5423" xr:uid="{7104323C-7C63-4DB9-BE51-739A2F39454A}"/>
    <cellStyle name="Millares 14 5 9 2" xfId="13689" xr:uid="{860BB4C2-13E2-4471-B47C-5BCA830BBF1D}"/>
    <cellStyle name="Millares 14 5 9 2 2" xfId="35192" xr:uid="{59D00C95-E42D-4A02-83D5-5EF03E2F747F}"/>
    <cellStyle name="Millares 14 5 9 3" xfId="20324" xr:uid="{BA5838B5-D94D-41A0-9B2A-1899734D885E}"/>
    <cellStyle name="Millares 14 5 9 3 2" xfId="41827" xr:uid="{51555605-7F40-4E7D-8CFE-5A8A7B0549FC}"/>
    <cellStyle name="Millares 14 5 9 4" xfId="26929" xr:uid="{4CC5AB4B-F5D2-4F0F-9F4A-D79D4FC131F0}"/>
    <cellStyle name="Millares 14 5 9 5" xfId="48432" xr:uid="{4FDE6ED1-6C2D-43AF-AD21-8BA1EDE255C7}"/>
    <cellStyle name="Millares 14 6" xfId="326" xr:uid="{F11FA432-A2C5-46C5-AE0C-723EF9A49556}"/>
    <cellStyle name="Millares 14 6 10" xfId="15229" xr:uid="{C067CB61-6C56-4AF7-B659-0C961C337851}"/>
    <cellStyle name="Millares 14 6 10 2" xfId="36732" xr:uid="{A8053D90-6083-4865-B3EC-5D17A816DF66}"/>
    <cellStyle name="Millares 14 6 11" xfId="21834" xr:uid="{472692C2-6BA2-49C0-903F-CD6A9F234A05}"/>
    <cellStyle name="Millares 14 6 12" xfId="43337" xr:uid="{E1D6EB4B-4385-42FA-824B-8776F1110EE3}"/>
    <cellStyle name="Millares 14 6 2" xfId="1274" xr:uid="{35F733E1-8E1F-434F-9067-38C9AA8BC503}"/>
    <cellStyle name="Millares 14 6 2 2" xfId="4103" xr:uid="{95DF6A74-166F-4F39-9A5F-0DCD2841F68C}"/>
    <cellStyle name="Millares 14 6 2 2 2" xfId="12369" xr:uid="{2D720C32-BD79-449D-B04D-A1B482622161}"/>
    <cellStyle name="Millares 14 6 2 2 2 2" xfId="33872" xr:uid="{B8FAEC2D-9E03-4E7C-8854-3C31DF71C7A4}"/>
    <cellStyle name="Millares 14 6 2 2 3" xfId="19004" xr:uid="{75DEA904-2501-45FC-A52C-D85633A613FB}"/>
    <cellStyle name="Millares 14 6 2 2 3 2" xfId="40507" xr:uid="{D0FD6349-46F5-43D8-8940-C3CA202B8C39}"/>
    <cellStyle name="Millares 14 6 2 2 4" xfId="25609" xr:uid="{BA0C449E-B1B0-472C-9B8A-D42402E6356A}"/>
    <cellStyle name="Millares 14 6 2 2 5" xfId="47112" xr:uid="{B7A109E0-8F26-4C88-95C8-798E24EEA287}"/>
    <cellStyle name="Millares 14 6 2 3" xfId="6242" xr:uid="{C450F9FB-A9A0-4E77-9C89-DED67B1F89DE}"/>
    <cellStyle name="Millares 14 6 2 3 2" xfId="14508" xr:uid="{DDA1647E-CBA7-49C6-AD49-E5D944BC65EF}"/>
    <cellStyle name="Millares 14 6 2 3 2 2" xfId="36011" xr:uid="{2D00E61A-48E3-4995-A65B-39BFE4616F25}"/>
    <cellStyle name="Millares 14 6 2 3 3" xfId="21143" xr:uid="{C9CDDD9A-4CA5-4104-B2C7-641AEF969AA2}"/>
    <cellStyle name="Millares 14 6 2 3 3 2" xfId="42646" xr:uid="{1B1A3379-2F11-4F92-906B-1ABB5B81B43E}"/>
    <cellStyle name="Millares 14 6 2 3 4" xfId="27748" xr:uid="{4269F777-3B50-4756-A9C9-94790D83CF4C}"/>
    <cellStyle name="Millares 14 6 2 3 5" xfId="49251" xr:uid="{9658579C-C547-4BB0-A44C-F8BF4BB4302C}"/>
    <cellStyle name="Millares 14 6 2 4" xfId="7883" xr:uid="{7D1C7B0C-F364-4FF9-8610-9E15047B2C99}"/>
    <cellStyle name="Millares 14 6 2 4 2" xfId="29386" xr:uid="{6AA8B38E-0D7B-40AE-9B33-EDC33A590726}"/>
    <cellStyle name="Millares 14 6 2 5" xfId="9540" xr:uid="{A87C74AA-D9EC-46BB-9B1C-C365724AE008}"/>
    <cellStyle name="Millares 14 6 2 5 2" xfId="31043" xr:uid="{1456DAF8-C7E0-4119-A6E5-4D8088FF1353}"/>
    <cellStyle name="Millares 14 6 2 6" xfId="16175" xr:uid="{A67A75F3-ED83-4CF5-9F90-A0D2DFBDF64F}"/>
    <cellStyle name="Millares 14 6 2 6 2" xfId="37678" xr:uid="{706671BB-4767-4846-BCBD-FE9D2B0E1703}"/>
    <cellStyle name="Millares 14 6 2 7" xfId="22780" xr:uid="{780F965C-C129-4422-AFFC-963AB15E72E5}"/>
    <cellStyle name="Millares 14 6 2 8" xfId="44283" xr:uid="{81578A5E-B365-46E4-A673-3EE424CD14F3}"/>
    <cellStyle name="Millares 14 6 3" xfId="1961" xr:uid="{FAC99A68-0029-4DA8-8EEC-AB18CB32819D}"/>
    <cellStyle name="Millares 14 6 3 2" xfId="10227" xr:uid="{0AA895E8-8904-4F82-9BEC-690C599357B3}"/>
    <cellStyle name="Millares 14 6 3 2 2" xfId="31730" xr:uid="{4A3FD089-02D9-4DCC-BD9B-B247D8858296}"/>
    <cellStyle name="Millares 14 6 3 3" xfId="16862" xr:uid="{C2DA1C97-837A-4DA6-A31B-F9EA32CB7106}"/>
    <cellStyle name="Millares 14 6 3 3 2" xfId="38365" xr:uid="{39967384-E7AE-4659-BF49-8DD5336D1D1A}"/>
    <cellStyle name="Millares 14 6 3 4" xfId="23467" xr:uid="{C795DE27-B512-490B-ACF7-5482EC713359}"/>
    <cellStyle name="Millares 14 6 3 5" xfId="44970" xr:uid="{9A2DE3C3-2406-414F-A355-15CB1703A0DF}"/>
    <cellStyle name="Millares 14 6 4" xfId="2760" xr:uid="{CC901683-5AE3-4E53-8EE6-383B2C33F2E0}"/>
    <cellStyle name="Millares 14 6 4 2" xfId="11026" xr:uid="{0A8EA729-EA99-404D-B5F1-B6D4DCED4D0B}"/>
    <cellStyle name="Millares 14 6 4 2 2" xfId="32529" xr:uid="{247C1B0E-3A83-40FA-ABC7-F476ABF48A80}"/>
    <cellStyle name="Millares 14 6 4 3" xfId="17661" xr:uid="{CF8678DD-A34A-412A-845E-EA62B5F6F6E2}"/>
    <cellStyle name="Millares 14 6 4 3 2" xfId="39164" xr:uid="{84455492-66A2-4621-8FB3-1B0555D710C4}"/>
    <cellStyle name="Millares 14 6 4 4" xfId="24266" xr:uid="{BF4C54BB-2600-4F95-857D-85E36020729B}"/>
    <cellStyle name="Millares 14 6 4 5" xfId="45769" xr:uid="{5E339A64-5CE4-49D1-93ED-A977D4984950}"/>
    <cellStyle name="Millares 14 6 5" xfId="3157" xr:uid="{3DF56132-9B0C-4D60-90B9-8D70FC44CE1B}"/>
    <cellStyle name="Millares 14 6 5 2" xfId="11423" xr:uid="{C791EF39-C361-45EF-8D69-95C7485884C6}"/>
    <cellStyle name="Millares 14 6 5 2 2" xfId="32926" xr:uid="{428D9133-6F7E-4819-9DA0-D2F220078890}"/>
    <cellStyle name="Millares 14 6 5 3" xfId="18058" xr:uid="{11AC4250-193C-4DCE-B48D-4330B360D765}"/>
    <cellStyle name="Millares 14 6 5 3 2" xfId="39561" xr:uid="{7EE8DFBA-B923-408D-ABB4-FEA5FE73FAB8}"/>
    <cellStyle name="Millares 14 6 5 4" xfId="24663" xr:uid="{2A095916-4E3C-41B4-9FEA-ABD5262C2300}"/>
    <cellStyle name="Millares 14 6 5 5" xfId="46166" xr:uid="{1BD9A124-3943-4874-AFFC-65AF6DED3831}"/>
    <cellStyle name="Millares 14 6 6" xfId="4904" xr:uid="{08779910-AAD2-4343-9BA5-C764626DB582}"/>
    <cellStyle name="Millares 14 6 6 2" xfId="13170" xr:uid="{C53845D6-1599-4A2E-8729-76865EB31CBD}"/>
    <cellStyle name="Millares 14 6 6 2 2" xfId="34673" xr:uid="{7736149E-F18E-4A6D-8E23-AE4CBB244507}"/>
    <cellStyle name="Millares 14 6 6 3" xfId="19805" xr:uid="{7C72F0FC-C05A-49D1-AAF2-201E1E80F7E6}"/>
    <cellStyle name="Millares 14 6 6 3 2" xfId="41308" xr:uid="{B52E0F7D-ADBC-4660-AD45-8040EA12055A}"/>
    <cellStyle name="Millares 14 6 6 4" xfId="26410" xr:uid="{E6DEABE7-BDE2-4DA8-B071-F8E821403575}"/>
    <cellStyle name="Millares 14 6 6 5" xfId="47913" xr:uid="{8055A4B6-81F9-4AEE-9CA4-2B5C59ADC350}"/>
    <cellStyle name="Millares 14 6 7" xfId="5296" xr:uid="{A4E5367F-7C9F-4137-AE49-51D125454FA9}"/>
    <cellStyle name="Millares 14 6 7 2" xfId="13562" xr:uid="{A0CA0BE9-D30E-4BC1-A48A-10E0E71C45CB}"/>
    <cellStyle name="Millares 14 6 7 2 2" xfId="35065" xr:uid="{7FE01277-EDC0-41CF-8397-A09009A51DD8}"/>
    <cellStyle name="Millares 14 6 7 3" xfId="20197" xr:uid="{0DB65599-4FA4-487C-9A39-3EDA5E81A957}"/>
    <cellStyle name="Millares 14 6 7 3 2" xfId="41700" xr:uid="{2235B96B-2CAD-4529-B206-90AD4B55828B}"/>
    <cellStyle name="Millares 14 6 7 4" xfId="26802" xr:uid="{9E133DA8-ED54-4F43-99C5-20F512C6E596}"/>
    <cellStyle name="Millares 14 6 7 5" xfId="48305" xr:uid="{962DB20E-537C-4AEE-A0C5-6073AFAC2E6E}"/>
    <cellStyle name="Millares 14 6 8" xfId="6937" xr:uid="{B0D5AD82-E6FF-4C43-B695-15FE4FF914B3}"/>
    <cellStyle name="Millares 14 6 8 2" xfId="28440" xr:uid="{ACC414AA-AA1E-41BE-9315-8BD07E19ABAB}"/>
    <cellStyle name="Millares 14 6 9" xfId="8593" xr:uid="{06D20EEC-FBC1-4A83-87CE-44975ABC5A0D}"/>
    <cellStyle name="Millares 14 6 9 2" xfId="30096" xr:uid="{585890A4-C92D-4B5B-BCDC-20A751669FD2}"/>
    <cellStyle name="Millares 14 7" xfId="610" xr:uid="{0795952F-F63D-4E9C-B8A5-F4AC7850EC7C}"/>
    <cellStyle name="Millares 14 7 10" xfId="43619" xr:uid="{9071DC3F-1180-4CF9-915D-CF3E6A855277}"/>
    <cellStyle name="Millares 14 7 2" xfId="1556" xr:uid="{6C8C5C9D-0B67-4965-872F-88E501180B52}"/>
    <cellStyle name="Millares 14 7 2 2" xfId="4385" xr:uid="{13C3E35D-680B-45ED-B7C2-7027FED6C927}"/>
    <cellStyle name="Millares 14 7 2 2 2" xfId="12651" xr:uid="{342C237C-5C81-41FA-A1CF-02FCDA22B3AA}"/>
    <cellStyle name="Millares 14 7 2 2 2 2" xfId="34154" xr:uid="{F04870B9-C47D-4EE2-943D-66E6CE650288}"/>
    <cellStyle name="Millares 14 7 2 2 3" xfId="19286" xr:uid="{EEA93428-A40F-4221-8A1C-44B94D6828A5}"/>
    <cellStyle name="Millares 14 7 2 2 3 2" xfId="40789" xr:uid="{4A474503-86EC-416D-A57A-C4AF60146B62}"/>
    <cellStyle name="Millares 14 7 2 2 4" xfId="25891" xr:uid="{18481B9D-3292-4762-9768-B8C70E366F2A}"/>
    <cellStyle name="Millares 14 7 2 2 5" xfId="47394" xr:uid="{6B7B6FD2-8255-4796-8589-FEB29E1F8A7F}"/>
    <cellStyle name="Millares 14 7 2 3" xfId="6524" xr:uid="{5428E228-2116-404C-BB16-D0B043DAEB78}"/>
    <cellStyle name="Millares 14 7 2 3 2" xfId="14790" xr:uid="{8AEFAEE3-30FA-47CF-9B97-D3B7343DDA80}"/>
    <cellStyle name="Millares 14 7 2 3 2 2" xfId="36293" xr:uid="{146C0A3A-98EC-419C-9E58-B726CF33DE3E}"/>
    <cellStyle name="Millares 14 7 2 3 3" xfId="21425" xr:uid="{51F69CC1-7FEF-482E-AD5A-B7DF5C01D302}"/>
    <cellStyle name="Millares 14 7 2 3 3 2" xfId="42928" xr:uid="{370C29D2-9C62-40BB-88EB-62E4AD1DFB83}"/>
    <cellStyle name="Millares 14 7 2 3 4" xfId="28030" xr:uid="{FE70978A-D70A-4D95-9CBE-B399F3146C6D}"/>
    <cellStyle name="Millares 14 7 2 3 5" xfId="49533" xr:uid="{D4FDD130-5DBC-4F68-9271-B2F911BA0792}"/>
    <cellStyle name="Millares 14 7 2 4" xfId="8165" xr:uid="{6B515DE5-A5CD-4083-81D4-EC35E832E60C}"/>
    <cellStyle name="Millares 14 7 2 4 2" xfId="29668" xr:uid="{6F65CD52-2E1C-47AD-A6C6-F07286375E4B}"/>
    <cellStyle name="Millares 14 7 2 5" xfId="9822" xr:uid="{51CD49C4-088E-4204-99D8-CA719672335E}"/>
    <cellStyle name="Millares 14 7 2 5 2" xfId="31325" xr:uid="{898A2DE4-C9DE-4B22-8F9F-5BAD82997F18}"/>
    <cellStyle name="Millares 14 7 2 6" xfId="16457" xr:uid="{6E977505-99A1-40BE-816F-578D7F46063C}"/>
    <cellStyle name="Millares 14 7 2 6 2" xfId="37960" xr:uid="{250ABF95-5682-4C59-8E17-04E49498894F}"/>
    <cellStyle name="Millares 14 7 2 7" xfId="23062" xr:uid="{76B4D224-CACD-4003-B02F-C7DBF2F22CFB}"/>
    <cellStyle name="Millares 14 7 2 8" xfId="44565" xr:uid="{1AE468E3-1614-4C45-A9AA-9B4FA5F2EB40}"/>
    <cellStyle name="Millares 14 7 3" xfId="2243" xr:uid="{B3113071-17BA-47F4-9590-4599B713EE85}"/>
    <cellStyle name="Millares 14 7 3 2" xfId="10509" xr:uid="{C543D721-45EE-4C3E-A7BA-DD25292BB399}"/>
    <cellStyle name="Millares 14 7 3 2 2" xfId="32012" xr:uid="{E777557E-F984-4B8E-A893-341E2C159EEF}"/>
    <cellStyle name="Millares 14 7 3 3" xfId="17144" xr:uid="{809CC45E-099F-48CE-84A2-1DB17F24E3D4}"/>
    <cellStyle name="Millares 14 7 3 3 2" xfId="38647" xr:uid="{327CB243-4A1C-4E15-9ED9-CD0D70DE74BC}"/>
    <cellStyle name="Millares 14 7 3 4" xfId="23749" xr:uid="{49331ACF-242A-4E48-9228-F2E063089F05}"/>
    <cellStyle name="Millares 14 7 3 5" xfId="45252" xr:uid="{75E241DD-A3C4-413C-8B99-A78CF8CC026F}"/>
    <cellStyle name="Millares 14 7 4" xfId="3439" xr:uid="{F6D50ED9-59B7-4ED5-B8AB-BAD0E9C821C0}"/>
    <cellStyle name="Millares 14 7 4 2" xfId="11705" xr:uid="{77443D81-0FCB-485A-92E6-A61640397464}"/>
    <cellStyle name="Millares 14 7 4 2 2" xfId="33208" xr:uid="{BA0F5363-2F39-471D-BAE2-E42916D2AB49}"/>
    <cellStyle name="Millares 14 7 4 3" xfId="18340" xr:uid="{5976AC3D-351D-40A8-981F-BE4FCDCBED3F}"/>
    <cellStyle name="Millares 14 7 4 3 2" xfId="39843" xr:uid="{4CE7FDCF-5FBF-4C44-BAF8-A9DBD6B0ADB3}"/>
    <cellStyle name="Millares 14 7 4 4" xfId="24945" xr:uid="{355A8E3D-6E79-49DA-99E6-ED535941D10A}"/>
    <cellStyle name="Millares 14 7 4 5" xfId="46448" xr:uid="{FC539405-43D4-4691-9624-0BB3EC526C0F}"/>
    <cellStyle name="Millares 14 7 5" xfId="5578" xr:uid="{E3FE3962-B1BE-4B93-B58E-3CA51C6C0CC5}"/>
    <cellStyle name="Millares 14 7 5 2" xfId="13844" xr:uid="{223BC391-2291-4DC1-94B2-416B221C10F5}"/>
    <cellStyle name="Millares 14 7 5 2 2" xfId="35347" xr:uid="{AA586F0E-465B-4279-B9F3-0E49D0944651}"/>
    <cellStyle name="Millares 14 7 5 3" xfId="20479" xr:uid="{AD22E71F-BF56-42E2-A0C6-2FC9F0327E49}"/>
    <cellStyle name="Millares 14 7 5 3 2" xfId="41982" xr:uid="{0A4B5E46-AA2E-4246-8018-6AF1FDA12118}"/>
    <cellStyle name="Millares 14 7 5 4" xfId="27084" xr:uid="{3FB036CB-68FB-4A4A-80D1-7B2E7337D455}"/>
    <cellStyle name="Millares 14 7 5 5" xfId="48587" xr:uid="{836DAB93-D355-4FAA-9051-821F6D81F8F8}"/>
    <cellStyle name="Millares 14 7 6" xfId="7219" xr:uid="{9FC7C6C7-3C9E-47F0-BD4F-EADAA90E27BE}"/>
    <cellStyle name="Millares 14 7 6 2" xfId="28722" xr:uid="{6BB2BC64-4E30-41B3-B81F-9FB1B08D5C7D}"/>
    <cellStyle name="Millares 14 7 7" xfId="8876" xr:uid="{C997E95B-82BA-4FB6-9E60-81D96ACFA209}"/>
    <cellStyle name="Millares 14 7 7 2" xfId="30379" xr:uid="{53FD1DEB-75D4-4988-B86E-64C426E15728}"/>
    <cellStyle name="Millares 14 7 8" xfId="15511" xr:uid="{563ED96C-725C-4D7B-AF46-1FFE263B1756}"/>
    <cellStyle name="Millares 14 7 8 2" xfId="37014" xr:uid="{F0EBEF54-12EB-4479-B2AA-536BFACC8A30}"/>
    <cellStyle name="Millares 14 7 9" xfId="22116" xr:uid="{F46DA4B0-82D5-4554-975A-B54936478F58}"/>
    <cellStyle name="Millares 14 8" xfId="878" xr:uid="{F66C090A-9D03-4D5A-8035-5CDF39C56E6A}"/>
    <cellStyle name="Millares 14 8 2" xfId="3707" xr:uid="{D45059F5-D3D5-4918-98C4-AA26DEFE901E}"/>
    <cellStyle name="Millares 14 8 2 2" xfId="11973" xr:uid="{C95F8C27-8032-4116-BFE1-3A0FC1FB0137}"/>
    <cellStyle name="Millares 14 8 2 2 2" xfId="33476" xr:uid="{B3772EEB-A832-43F8-BE08-7B9E3E3F1B7D}"/>
    <cellStyle name="Millares 14 8 2 3" xfId="18608" xr:uid="{E9E1B164-940D-459F-97FB-C0541795FAB7}"/>
    <cellStyle name="Millares 14 8 2 3 2" xfId="40111" xr:uid="{5FED99FA-5058-4E8B-B288-8CC8F5D5D848}"/>
    <cellStyle name="Millares 14 8 2 4" xfId="25213" xr:uid="{DD51C1AB-4547-4D7F-8AC3-7D7E49A8B006}"/>
    <cellStyle name="Millares 14 8 2 5" xfId="46716" xr:uid="{2924FC7F-3454-4DA5-B505-1EDF8BC07C36}"/>
    <cellStyle name="Millares 14 8 3" xfId="5846" xr:uid="{BBF668F7-7692-4913-BE7D-4FB72ABB6DA6}"/>
    <cellStyle name="Millares 14 8 3 2" xfId="14112" xr:uid="{87A408B1-ABC3-4792-AB66-A45EB2C39D06}"/>
    <cellStyle name="Millares 14 8 3 2 2" xfId="35615" xr:uid="{DA42D52E-1DEE-4AE7-96C8-F3F45D754D06}"/>
    <cellStyle name="Millares 14 8 3 3" xfId="20747" xr:uid="{9E9D2C0B-F221-44B6-9B4C-4219B82EA2F4}"/>
    <cellStyle name="Millares 14 8 3 3 2" xfId="42250" xr:uid="{AC88A538-2EB7-4C36-AC2A-D4B059D35D59}"/>
    <cellStyle name="Millares 14 8 3 4" xfId="27352" xr:uid="{4F142C73-546C-4E5D-B610-B713BE57F22F}"/>
    <cellStyle name="Millares 14 8 3 5" xfId="48855" xr:uid="{896F834C-F8D8-4D8B-A825-641067B3BD0F}"/>
    <cellStyle name="Millares 14 8 4" xfId="7487" xr:uid="{ACCD338C-70D7-4819-9392-C8F3DCC394A4}"/>
    <cellStyle name="Millares 14 8 4 2" xfId="28990" xr:uid="{252E3F8E-C019-47C3-84E7-CB06CA46B45B}"/>
    <cellStyle name="Millares 14 8 5" xfId="9144" xr:uid="{25967AE0-8C41-4C20-8B00-4C5BD5360F6C}"/>
    <cellStyle name="Millares 14 8 5 2" xfId="30647" xr:uid="{9AF47287-16BA-4DD1-8919-85A56CA41F49}"/>
    <cellStyle name="Millares 14 8 6" xfId="15779" xr:uid="{FEB3B9B9-CF68-44CE-A75D-4A8C4D1547B1}"/>
    <cellStyle name="Millares 14 8 6 2" xfId="37282" xr:uid="{68ACDE81-87BF-4F6C-A489-E2D42D95F7E1}"/>
    <cellStyle name="Millares 14 8 7" xfId="22384" xr:uid="{344A0072-D23E-4919-A3A4-1D4B02F739B6}"/>
    <cellStyle name="Millares 14 8 8" xfId="43887" xr:uid="{D6D17E64-3EC4-4DEC-BA15-96385E11B9A3}"/>
    <cellStyle name="Millares 14 9" xfId="1139" xr:uid="{E18909CE-06FB-42A8-881F-44BBFAE0758B}"/>
    <cellStyle name="Millares 14 9 2" xfId="3968" xr:uid="{7E5DA91F-5EB4-4F5E-8C3E-FFDCC3812B8A}"/>
    <cellStyle name="Millares 14 9 2 2" xfId="12234" xr:uid="{7822DBCD-73D5-466E-8854-9F6DA172DDB1}"/>
    <cellStyle name="Millares 14 9 2 2 2" xfId="33737" xr:uid="{F0A258BD-2335-477A-9AB1-1A1AF586BBF7}"/>
    <cellStyle name="Millares 14 9 2 3" xfId="18869" xr:uid="{09B52718-0CFA-4104-80DC-D85A38A83D2D}"/>
    <cellStyle name="Millares 14 9 2 3 2" xfId="40372" xr:uid="{55DBA04C-F1A6-4446-87E2-A64422C205B8}"/>
    <cellStyle name="Millares 14 9 2 4" xfId="25474" xr:uid="{47E296C0-0CF9-4B5B-A874-F28C3E89656A}"/>
    <cellStyle name="Millares 14 9 2 5" xfId="46977" xr:uid="{46C3B032-5C99-4A00-A91D-E04E49D7F1A0}"/>
    <cellStyle name="Millares 14 9 3" xfId="6107" xr:uid="{F52982DF-B4B7-4BD6-970B-E7CD2416B153}"/>
    <cellStyle name="Millares 14 9 3 2" xfId="14373" xr:uid="{151181D9-1A7F-49BF-9985-0985DBFB9C35}"/>
    <cellStyle name="Millares 14 9 3 2 2" xfId="35876" xr:uid="{4726EF31-AF73-4F02-9BCD-3191E299A1DA}"/>
    <cellStyle name="Millares 14 9 3 3" xfId="21008" xr:uid="{D0F54190-48A4-428B-8F47-271E3A64AB4E}"/>
    <cellStyle name="Millares 14 9 3 3 2" xfId="42511" xr:uid="{3913D010-007A-40DE-A668-14F2127CBE62}"/>
    <cellStyle name="Millares 14 9 3 4" xfId="27613" xr:uid="{4B12AC36-32F7-457E-BB09-4873E940CCF0}"/>
    <cellStyle name="Millares 14 9 3 5" xfId="49116" xr:uid="{6F14D4B0-F3D8-4C6E-91EC-7E95F5FAEBBB}"/>
    <cellStyle name="Millares 14 9 4" xfId="7748" xr:uid="{1659220D-B9EE-4C7D-9970-E78381960A25}"/>
    <cellStyle name="Millares 14 9 4 2" xfId="29251" xr:uid="{4893209A-58F7-47DA-B6C6-5428DE7F43FD}"/>
    <cellStyle name="Millares 14 9 5" xfId="9405" xr:uid="{CE5D5921-E76F-4EB0-AC3C-C96821CACA60}"/>
    <cellStyle name="Millares 14 9 5 2" xfId="30908" xr:uid="{C1E5C701-0732-429A-8562-D2D048D821FA}"/>
    <cellStyle name="Millares 14 9 6" xfId="16040" xr:uid="{2D203788-FC7A-42AE-BABB-02B1AEE8565A}"/>
    <cellStyle name="Millares 14 9 6 2" xfId="37543" xr:uid="{AA844995-AAAC-497F-97BF-330524759D6A}"/>
    <cellStyle name="Millares 14 9 7" xfId="22645" xr:uid="{54D84C8F-9E96-43FE-95DB-4923E8C72AD0}"/>
    <cellStyle name="Millares 14 9 8" xfId="44148" xr:uid="{494C55ED-74DF-48A2-ABC1-737562789E5B}"/>
    <cellStyle name="Millares 140" xfId="15084" xr:uid="{8638470E-2496-418F-AC7E-B9D6DCF04FE2}"/>
    <cellStyle name="Millares 140 2" xfId="36587" xr:uid="{F3694307-EBD4-470E-8D7B-149A19475D32}"/>
    <cellStyle name="Millares 141" xfId="15070" xr:uid="{568AF58C-2F37-4B39-8290-D4FD1A5DF346}"/>
    <cellStyle name="Millares 141 2" xfId="36573" xr:uid="{5073676D-7D98-4761-A8FD-6C9B94C54987}"/>
    <cellStyle name="Millares 142" xfId="15087" xr:uid="{CADAC7AF-3A80-40CF-9CC1-CED758882E7E}"/>
    <cellStyle name="Millares 142 2" xfId="36590" xr:uid="{802F5983-E829-4545-B145-5D9FAD1131A6}"/>
    <cellStyle name="Millares 143" xfId="21692" xr:uid="{E03DB207-460E-4848-94D4-FF8319B56392}"/>
    <cellStyle name="Millares 144" xfId="43195" xr:uid="{27F6BADB-88F0-4FE7-87C1-C52AD3C34406}"/>
    <cellStyle name="Millares 15" xfId="119" xr:uid="{7C560D48-9F8A-4B9F-B04B-02EA9ECD9D79}"/>
    <cellStyle name="Millares 15 10" xfId="1826" xr:uid="{4FA239F4-4E59-4FC5-823F-3A9639631326}"/>
    <cellStyle name="Millares 15 10 2" xfId="10092" xr:uid="{1F4B6256-AAE5-4B21-929A-3C84A6AABF58}"/>
    <cellStyle name="Millares 15 10 2 2" xfId="31595" xr:uid="{8830ECF8-F9D7-4E41-ADE9-6DEB1B3F9BCD}"/>
    <cellStyle name="Millares 15 10 3" xfId="16727" xr:uid="{A16D0EAF-09A2-4AA5-86CC-F94FE8761538}"/>
    <cellStyle name="Millares 15 10 3 2" xfId="38230" xr:uid="{8FC4FA28-1D73-4976-8873-FD03D5A3FE25}"/>
    <cellStyle name="Millares 15 10 4" xfId="23332" xr:uid="{30028DA6-DE08-4B1D-9EF3-594826124C7B}"/>
    <cellStyle name="Millares 15 10 5" xfId="44835" xr:uid="{E5CD2387-3B14-4963-8D0D-FD08A0DAD8B4}"/>
    <cellStyle name="Millares 15 11" xfId="2511" xr:uid="{56FAEE52-60D9-4816-9F65-8A81A53B7BD2}"/>
    <cellStyle name="Millares 15 11 2" xfId="10777" xr:uid="{D678C708-DFF3-4DCF-825C-8971CF99563C}"/>
    <cellStyle name="Millares 15 11 2 2" xfId="32280" xr:uid="{632BFCCC-A097-48D4-87D6-EB2C49F8F4D2}"/>
    <cellStyle name="Millares 15 11 3" xfId="17412" xr:uid="{3F788BF6-1FC8-44B1-8B2F-89C85A3C2CD1}"/>
    <cellStyle name="Millares 15 11 3 2" xfId="38915" xr:uid="{9E0AB46C-8C74-4C1C-A80F-8EC0FC5D8763}"/>
    <cellStyle name="Millares 15 11 4" xfId="24017" xr:uid="{AABE4583-2455-42BB-B861-CE81EBA6E773}"/>
    <cellStyle name="Millares 15 11 5" xfId="45520" xr:uid="{6B688383-832D-44E4-AD6B-72360659EFC3}"/>
    <cellStyle name="Millares 15 12" xfId="3022" xr:uid="{1E50E8BB-959D-4875-8F17-7030E9DC0DA4}"/>
    <cellStyle name="Millares 15 12 2" xfId="11288" xr:uid="{873219F7-0330-4849-A711-816B0F081AF7}"/>
    <cellStyle name="Millares 15 12 2 2" xfId="32791" xr:uid="{D51DF6C8-3315-490A-9D48-052E8FA893A9}"/>
    <cellStyle name="Millares 15 12 3" xfId="17923" xr:uid="{789A04FC-EE18-484F-9FD1-55F23FB666FE}"/>
    <cellStyle name="Millares 15 12 3 2" xfId="39426" xr:uid="{EF0E08BE-E1EE-4F67-8407-311DA244A11B}"/>
    <cellStyle name="Millares 15 12 4" xfId="24528" xr:uid="{7D054703-C06D-4A42-AC01-58BCB6C4B6E6}"/>
    <cellStyle name="Millares 15 12 5" xfId="46031" xr:uid="{29D6036E-D9F0-4F17-AD3E-8769A525383D}"/>
    <cellStyle name="Millares 15 13" xfId="4657" xr:uid="{40EAF3D3-207A-4781-AA45-B693D0440228}"/>
    <cellStyle name="Millares 15 13 2" xfId="12923" xr:uid="{AB64179C-A6A5-4131-A9C1-6F8AD341CB1B}"/>
    <cellStyle name="Millares 15 13 2 2" xfId="34426" xr:uid="{BE132CE4-791A-4495-91E2-895F5DEB158E}"/>
    <cellStyle name="Millares 15 13 3" xfId="19558" xr:uid="{81100433-648C-48DE-9FB9-8E1DB01948BB}"/>
    <cellStyle name="Millares 15 13 3 2" xfId="41061" xr:uid="{C1EC3E4C-563D-4773-8746-91AC48DC6DC9}"/>
    <cellStyle name="Millares 15 13 4" xfId="26163" xr:uid="{4E5F8639-5964-423F-8A2F-049747E14EBC}"/>
    <cellStyle name="Millares 15 13 5" xfId="47666" xr:uid="{4D3909EC-3F12-4236-8C35-7CB267450DF4}"/>
    <cellStyle name="Millares 15 14" xfId="5160" xr:uid="{387B487C-2A07-44D1-B166-887030EC6F36}"/>
    <cellStyle name="Millares 15 14 2" xfId="13426" xr:uid="{C24660FA-CC84-4A07-BE06-868231BF5257}"/>
    <cellStyle name="Millares 15 14 2 2" xfId="34929" xr:uid="{87543D15-09BE-4CB0-A0AC-4E3D00D41DDE}"/>
    <cellStyle name="Millares 15 14 3" xfId="20061" xr:uid="{519B991E-3916-4E6F-95A1-AC0CAF114152}"/>
    <cellStyle name="Millares 15 14 3 2" xfId="41564" xr:uid="{E95DFB1B-FCFB-4E88-ACBA-51BA814B1DAC}"/>
    <cellStyle name="Millares 15 14 4" xfId="26666" xr:uid="{F8DDF310-7831-4C1F-A5AC-EE1F23642F20}"/>
    <cellStyle name="Millares 15 14 5" xfId="48169" xr:uid="{74489D94-37D6-425C-8CF7-BE25DDC08D7A}"/>
    <cellStyle name="Millares 15 15" xfId="6801" xr:uid="{B138EBBE-E2E4-4E81-B896-9A9B451A3FEF}"/>
    <cellStyle name="Millares 15 15 2" xfId="28304" xr:uid="{E311296B-676B-4035-A974-C9A721BEF1FC}"/>
    <cellStyle name="Millares 15 16" xfId="8455" xr:uid="{3265395C-66A5-46B6-9585-AA9A0339E7BD}"/>
    <cellStyle name="Millares 15 16 2" xfId="29958" xr:uid="{5571A50A-6822-448D-BF98-0AD50CF01683}"/>
    <cellStyle name="Millares 15 17" xfId="15094" xr:uid="{619A46AB-908C-4922-B88E-AFC6DC4221B5}"/>
    <cellStyle name="Millares 15 17 2" xfId="36597" xr:uid="{7161590F-3E47-42C5-9F0F-A8E9ADCCA900}"/>
    <cellStyle name="Millares 15 18" xfId="21699" xr:uid="{05BA3FB9-4680-433D-A54F-A10A2E57BE8E}"/>
    <cellStyle name="Millares 15 19" xfId="43202" xr:uid="{8558844E-4238-4EB1-AEA4-0DA9D4E7A167}"/>
    <cellStyle name="Millares 15 2" xfId="157" xr:uid="{61B681FE-B2D9-445B-86A5-986BB3B6F8FD}"/>
    <cellStyle name="Millares 15 2 10" xfId="4694" xr:uid="{F3384FD3-0D8E-4E6E-AB2F-2A515F465937}"/>
    <cellStyle name="Millares 15 2 10 2" xfId="12960" xr:uid="{12C277B4-A585-4827-9FC5-C607126EA333}"/>
    <cellStyle name="Millares 15 2 10 2 2" xfId="34463" xr:uid="{4FA56C9C-CF3C-4E2D-9C2B-8431A210F860}"/>
    <cellStyle name="Millares 15 2 10 3" xfId="19595" xr:uid="{8DB2FEE4-ECA5-4DE8-8F69-A514CCCA4861}"/>
    <cellStyle name="Millares 15 2 10 3 2" xfId="41098" xr:uid="{AC87698E-0BE1-4564-B06A-738DD95BCAEB}"/>
    <cellStyle name="Millares 15 2 10 4" xfId="26200" xr:uid="{E15EC888-A3B5-49FF-A35A-FEAB74CFB453}"/>
    <cellStyle name="Millares 15 2 10 5" xfId="47703" xr:uid="{89B156F1-876B-42A5-BE5D-D37302BF1CEF}"/>
    <cellStyle name="Millares 15 2 11" xfId="5197" xr:uid="{E2087FA6-8978-4299-BC70-8AA74F7D74B7}"/>
    <cellStyle name="Millares 15 2 11 2" xfId="13463" xr:uid="{A69F19A4-18B1-4537-83B0-941DC91D3097}"/>
    <cellStyle name="Millares 15 2 11 2 2" xfId="34966" xr:uid="{B3495D20-0030-4D1E-B378-6550399263E9}"/>
    <cellStyle name="Millares 15 2 11 3" xfId="20098" xr:uid="{8D80609F-E9C8-4D35-BEA2-5BBA18C24B57}"/>
    <cellStyle name="Millares 15 2 11 3 2" xfId="41601" xr:uid="{1CF218B6-3D8F-4D6C-86DB-F7AD772F5E2C}"/>
    <cellStyle name="Millares 15 2 11 4" xfId="26703" xr:uid="{A7187E9F-BC5B-4006-9FC9-C92C5F22C4EB}"/>
    <cellStyle name="Millares 15 2 11 5" xfId="48206" xr:uid="{18DB6D4E-F0F4-4646-A417-5ACC383C32E4}"/>
    <cellStyle name="Millares 15 2 12" xfId="6838" xr:uid="{A9BB9DA7-BC6E-49EE-B069-0EE3EF45389F}"/>
    <cellStyle name="Millares 15 2 12 2" xfId="28341" xr:uid="{289839D7-F623-41AD-98C4-D0D10C7F399F}"/>
    <cellStyle name="Millares 15 2 13" xfId="8492" xr:uid="{034A6E67-9A69-4DEA-8A68-93A886EAE63E}"/>
    <cellStyle name="Millares 15 2 13 2" xfId="29995" xr:uid="{297E5579-CBB2-4BEA-89C8-13BBFE129601}"/>
    <cellStyle name="Millares 15 2 14" xfId="15131" xr:uid="{63745BD2-31D3-45F6-BDDB-D8282FDED67D}"/>
    <cellStyle name="Millares 15 2 14 2" xfId="36634" xr:uid="{C0B5CA9B-CEF9-4F5D-89A3-351246C25CFD}"/>
    <cellStyle name="Millares 15 2 15" xfId="21736" xr:uid="{6985A8C2-847A-41EA-B5C0-9EA0C008D3EB}"/>
    <cellStyle name="Millares 15 2 16" xfId="43239" xr:uid="{64F6DDC4-849B-4FEC-ACE2-E72B7BD9CE7F}"/>
    <cellStyle name="Millares 15 2 2" xfId="489" xr:uid="{2706469B-5D95-4254-A58B-248768BE5323}"/>
    <cellStyle name="Millares 15 2 2 10" xfId="7100" xr:uid="{13652143-EDE9-46D2-9B3C-D67E27EE8A20}"/>
    <cellStyle name="Millares 15 2 2 10 2" xfId="28603" xr:uid="{FB40842F-CC61-40C6-BCBB-C69C4693255A}"/>
    <cellStyle name="Millares 15 2 2 11" xfId="8756" xr:uid="{2C6266C1-1E20-4454-820D-2A8F0515D41B}"/>
    <cellStyle name="Millares 15 2 2 11 2" xfId="30259" xr:uid="{F91C156C-541C-4EF9-AA88-D71A689C848A}"/>
    <cellStyle name="Millares 15 2 2 12" xfId="15392" xr:uid="{AD955442-D351-4137-A3BB-45C5ABC26814}"/>
    <cellStyle name="Millares 15 2 2 12 2" xfId="36895" xr:uid="{72C5DA98-EB0D-4561-BC63-A45FC310FAB4}"/>
    <cellStyle name="Millares 15 2 2 13" xfId="21997" xr:uid="{94C33532-2057-48A0-BCFA-A2336E978F2B}"/>
    <cellStyle name="Millares 15 2 2 14" xfId="43500" xr:uid="{2DDBC470-3183-42C6-8F5F-F6C0709E5CE4}"/>
    <cellStyle name="Millares 15 2 2 2" xfId="771" xr:uid="{021BE65E-B91C-4EDF-8341-83E47632146D}"/>
    <cellStyle name="Millares 15 2 2 2 10" xfId="15672" xr:uid="{0F01FC32-A901-427A-93FA-2E7D78EAFDE7}"/>
    <cellStyle name="Millares 15 2 2 2 10 2" xfId="37175" xr:uid="{AC0AA21A-F11E-4956-B07F-75B1C7698CBD}"/>
    <cellStyle name="Millares 15 2 2 2 11" xfId="22277" xr:uid="{881D1D6A-8F12-4CA9-B4CB-F100B812FE16}"/>
    <cellStyle name="Millares 15 2 2 2 12" xfId="43780" xr:uid="{C167E7AD-3F88-4256-B9F5-B86842643928}"/>
    <cellStyle name="Millares 15 2 2 2 2" xfId="1717" xr:uid="{8EEC0523-B7FB-40D2-967A-838A50EA7E1B}"/>
    <cellStyle name="Millares 15 2 2 2 2 2" xfId="4546" xr:uid="{D4A82BF6-22DC-4998-B3BF-10A6F57AC3F7}"/>
    <cellStyle name="Millares 15 2 2 2 2 2 2" xfId="12812" xr:uid="{F8147800-F81D-4BFF-AE29-EF19633A6E70}"/>
    <cellStyle name="Millares 15 2 2 2 2 2 2 2" xfId="34315" xr:uid="{B101ACF1-3B1F-43F1-8448-CF537562CA5B}"/>
    <cellStyle name="Millares 15 2 2 2 2 2 3" xfId="19447" xr:uid="{1AA038AD-3F1B-4086-899A-D6FC6E3718B7}"/>
    <cellStyle name="Millares 15 2 2 2 2 2 3 2" xfId="40950" xr:uid="{A7153E97-CDF7-42BB-A776-4C2AD5358500}"/>
    <cellStyle name="Millares 15 2 2 2 2 2 4" xfId="26052" xr:uid="{126FA59C-FB84-40AB-A8F7-876B047EE2F6}"/>
    <cellStyle name="Millares 15 2 2 2 2 2 5" xfId="47555" xr:uid="{3454A98C-50E9-483D-A513-FFD0AA1E8049}"/>
    <cellStyle name="Millares 15 2 2 2 2 3" xfId="6685" xr:uid="{F3C30185-0187-4E33-B264-0B34313A1737}"/>
    <cellStyle name="Millares 15 2 2 2 2 3 2" xfId="14951" xr:uid="{2057B31C-D4F8-43C6-9CA9-49ABFF2BE0FF}"/>
    <cellStyle name="Millares 15 2 2 2 2 3 2 2" xfId="36454" xr:uid="{A058420B-BCF2-4AF0-9F79-2F61CA02C9D0}"/>
    <cellStyle name="Millares 15 2 2 2 2 3 3" xfId="21586" xr:uid="{0BA61232-D3A3-4801-88D8-EE33B401761C}"/>
    <cellStyle name="Millares 15 2 2 2 2 3 3 2" xfId="43089" xr:uid="{0EE1E5D3-5508-41A3-B81E-9EC6F55F9B5F}"/>
    <cellStyle name="Millares 15 2 2 2 2 3 4" xfId="28191" xr:uid="{3DD80245-FC3A-4994-93FE-92E076A4100F}"/>
    <cellStyle name="Millares 15 2 2 2 2 3 5" xfId="49694" xr:uid="{43CBF272-7DD5-4A03-8654-44236AF7DF06}"/>
    <cellStyle name="Millares 15 2 2 2 2 4" xfId="8326" xr:uid="{703EE5CA-5211-404C-B5C6-45435BA0F9F9}"/>
    <cellStyle name="Millares 15 2 2 2 2 4 2" xfId="29829" xr:uid="{8F9534CC-D3CC-4828-BBE5-5D851A77D1A2}"/>
    <cellStyle name="Millares 15 2 2 2 2 5" xfId="9983" xr:uid="{867150E1-2F9E-4EFC-BC31-19745290B213}"/>
    <cellStyle name="Millares 15 2 2 2 2 5 2" xfId="31486" xr:uid="{03CBE7DE-5B8C-47BD-B357-516A173E0F90}"/>
    <cellStyle name="Millares 15 2 2 2 2 6" xfId="16618" xr:uid="{88A55A9D-9685-4174-9B72-B65EB17D1450}"/>
    <cellStyle name="Millares 15 2 2 2 2 6 2" xfId="38121" xr:uid="{E60E4DDF-0B9B-45A5-A8E0-C7A205A90121}"/>
    <cellStyle name="Millares 15 2 2 2 2 7" xfId="23223" xr:uid="{9202C012-4185-43ED-9615-F6B6D4327E67}"/>
    <cellStyle name="Millares 15 2 2 2 2 8" xfId="44726" xr:uid="{6A088306-E035-42E5-83FB-935E1A4D71BE}"/>
    <cellStyle name="Millares 15 2 2 2 3" xfId="2404" xr:uid="{77A5312E-7F5E-4CDC-BFDB-937024759162}"/>
    <cellStyle name="Millares 15 2 2 2 3 2" xfId="10670" xr:uid="{E21F8464-88CE-447F-8A79-60DEBB4B5CF8}"/>
    <cellStyle name="Millares 15 2 2 2 3 2 2" xfId="32173" xr:uid="{497FD7BC-A198-4AF3-93E9-0D88311B748B}"/>
    <cellStyle name="Millares 15 2 2 2 3 3" xfId="17305" xr:uid="{EAEEB29C-98D2-49F3-8295-1CDED4D643AE}"/>
    <cellStyle name="Millares 15 2 2 2 3 3 2" xfId="38808" xr:uid="{999ED55B-366F-4E47-8E79-1F61515278EA}"/>
    <cellStyle name="Millares 15 2 2 2 3 4" xfId="23910" xr:uid="{6D43C1C8-836E-41DB-9014-E27EF0DAB0C7}"/>
    <cellStyle name="Millares 15 2 2 2 3 5" xfId="45413" xr:uid="{B9DD6DE5-7F34-499D-A5CD-3ADF3D689975}"/>
    <cellStyle name="Millares 15 2 2 2 4" xfId="2921" xr:uid="{BDAAA3E1-5B16-463D-8C4E-488FF6D62086}"/>
    <cellStyle name="Millares 15 2 2 2 4 2" xfId="11187" xr:uid="{6DBDA547-38A1-4D03-995E-034B35DA573E}"/>
    <cellStyle name="Millares 15 2 2 2 4 2 2" xfId="32690" xr:uid="{0A1F1F3D-370E-4A61-BDA9-6CC7D04CAC45}"/>
    <cellStyle name="Millares 15 2 2 2 4 3" xfId="17822" xr:uid="{27C9D8BD-8770-4EFB-BC67-DDF4B9CCA6CD}"/>
    <cellStyle name="Millares 15 2 2 2 4 3 2" xfId="39325" xr:uid="{C5CB7BED-D09D-462A-A011-5C7852E99BAF}"/>
    <cellStyle name="Millares 15 2 2 2 4 4" xfId="24427" xr:uid="{DACD5AA7-557E-4A09-B5E6-1466F49C9BFF}"/>
    <cellStyle name="Millares 15 2 2 2 4 5" xfId="45930" xr:uid="{D40ED425-EF3D-4207-83E7-BF4243CF2B9D}"/>
    <cellStyle name="Millares 15 2 2 2 5" xfId="3600" xr:uid="{9FD362BB-F220-45EF-8A98-B46068D1CB44}"/>
    <cellStyle name="Millares 15 2 2 2 5 2" xfId="11866" xr:uid="{AF0AC845-99AF-40AF-B514-080CFC93F4B6}"/>
    <cellStyle name="Millares 15 2 2 2 5 2 2" xfId="33369" xr:uid="{7B61D877-A276-45D9-B8F1-49DF6C2A7CC7}"/>
    <cellStyle name="Millares 15 2 2 2 5 3" xfId="18501" xr:uid="{121E2965-BCB7-4003-A90D-D3B9C5E59285}"/>
    <cellStyle name="Millares 15 2 2 2 5 3 2" xfId="40004" xr:uid="{3D405C5B-5F9A-4DDD-865D-95A7B9292EF0}"/>
    <cellStyle name="Millares 15 2 2 2 5 4" xfId="25106" xr:uid="{DC85961D-427F-479D-99A7-FFBA1CF34BEC}"/>
    <cellStyle name="Millares 15 2 2 2 5 5" xfId="46609" xr:uid="{101705DE-92A4-43A8-8D80-A24FD0FB94E4}"/>
    <cellStyle name="Millares 15 2 2 2 6" xfId="5065" xr:uid="{C7A35F9E-96A0-4418-9E9F-2692F04955A9}"/>
    <cellStyle name="Millares 15 2 2 2 6 2" xfId="13331" xr:uid="{52D7DC4D-C41E-4C5E-A61B-063090F3F941}"/>
    <cellStyle name="Millares 15 2 2 2 6 2 2" xfId="34834" xr:uid="{DB1EE07A-4102-4CF0-81B2-735E775725B1}"/>
    <cellStyle name="Millares 15 2 2 2 6 3" xfId="19966" xr:uid="{94F7902B-1305-474E-B1F6-C5DA180C5D82}"/>
    <cellStyle name="Millares 15 2 2 2 6 3 2" xfId="41469" xr:uid="{78768092-646E-4D36-8399-188683885E97}"/>
    <cellStyle name="Millares 15 2 2 2 6 4" xfId="26571" xr:uid="{17FFC82C-0A25-401E-8500-1E61B1F67672}"/>
    <cellStyle name="Millares 15 2 2 2 6 5" xfId="48074" xr:uid="{FD8EBBED-4C62-44CD-8271-4F3F4B644938}"/>
    <cellStyle name="Millares 15 2 2 2 7" xfId="5739" xr:uid="{CE22B4C1-924E-49F0-8BA5-053F8E9682D5}"/>
    <cellStyle name="Millares 15 2 2 2 7 2" xfId="14005" xr:uid="{1645E49C-1B5F-4C1E-AB07-48D5DBE4AC00}"/>
    <cellStyle name="Millares 15 2 2 2 7 2 2" xfId="35508" xr:uid="{F72F09CE-6E9D-489A-A62A-43A7D3BEB39C}"/>
    <cellStyle name="Millares 15 2 2 2 7 3" xfId="20640" xr:uid="{72C35521-DBE4-47B3-ADB9-CBCCC4EA321B}"/>
    <cellStyle name="Millares 15 2 2 2 7 3 2" xfId="42143" xr:uid="{0B6F5B1F-BFEE-4965-B480-E00FFE0096C0}"/>
    <cellStyle name="Millares 15 2 2 2 7 4" xfId="27245" xr:uid="{104CFF9D-89D7-4470-BBB4-A406ECD98CB4}"/>
    <cellStyle name="Millares 15 2 2 2 7 5" xfId="48748" xr:uid="{6A8AE319-72DB-4047-8C87-AFBE21FB2D1A}"/>
    <cellStyle name="Millares 15 2 2 2 8" xfId="7380" xr:uid="{FD92F950-2FCE-4021-B4B3-55AF4A7E2DAE}"/>
    <cellStyle name="Millares 15 2 2 2 8 2" xfId="28883" xr:uid="{0A8A53DA-4AF8-49E1-8028-D74E35FB4C9C}"/>
    <cellStyle name="Millares 15 2 2 2 9" xfId="9037" xr:uid="{BBF4342A-0A1D-484B-BFBD-EC424AC97DF2}"/>
    <cellStyle name="Millares 15 2 2 2 9 2" xfId="30540" xr:uid="{3690EC77-ECD8-46EA-9832-501D19EF0E6D}"/>
    <cellStyle name="Millares 15 2 2 3" xfId="1041" xr:uid="{44C34A13-55DA-492E-B1FB-7053B42FC5FA}"/>
    <cellStyle name="Millares 15 2 2 3 2" xfId="3870" xr:uid="{E3BAADCF-0966-464E-9313-9668D288137A}"/>
    <cellStyle name="Millares 15 2 2 3 2 2" xfId="12136" xr:uid="{573B9F6F-9916-462C-8DFD-4D784372129B}"/>
    <cellStyle name="Millares 15 2 2 3 2 2 2" xfId="33639" xr:uid="{A828FEB6-8130-4EAF-A9D2-B38AA9EBEC64}"/>
    <cellStyle name="Millares 15 2 2 3 2 3" xfId="18771" xr:uid="{0F1F6085-09B8-4B21-94AF-5D44DD6F364F}"/>
    <cellStyle name="Millares 15 2 2 3 2 3 2" xfId="40274" xr:uid="{66B346DF-5645-4FFA-A505-7E12756C0FBF}"/>
    <cellStyle name="Millares 15 2 2 3 2 4" xfId="25376" xr:uid="{CC937E5E-88BA-4042-A954-9B5892DF4EE5}"/>
    <cellStyle name="Millares 15 2 2 3 2 5" xfId="46879" xr:uid="{772FD35C-FE87-4AA8-9FB3-32D2C790B12D}"/>
    <cellStyle name="Millares 15 2 2 3 3" xfId="6009" xr:uid="{33A7A652-AE15-4A71-9D61-22D6442869DD}"/>
    <cellStyle name="Millares 15 2 2 3 3 2" xfId="14275" xr:uid="{16E726C2-9842-4079-807A-13FD6233EBF5}"/>
    <cellStyle name="Millares 15 2 2 3 3 2 2" xfId="35778" xr:uid="{1F0C774D-9CC5-4B9F-BA63-6CF178450FA9}"/>
    <cellStyle name="Millares 15 2 2 3 3 3" xfId="20910" xr:uid="{F6C5D7A9-6FB8-425B-B0DC-ECBBBDE2766A}"/>
    <cellStyle name="Millares 15 2 2 3 3 3 2" xfId="42413" xr:uid="{B60C11F5-86DF-4B76-925C-AD1603C7DDE8}"/>
    <cellStyle name="Millares 15 2 2 3 3 4" xfId="27515" xr:uid="{C108CCE5-DC4B-4632-9189-030FA73A0387}"/>
    <cellStyle name="Millares 15 2 2 3 3 5" xfId="49018" xr:uid="{2665A1E9-B9A5-4045-8F7D-D663343A8F1E}"/>
    <cellStyle name="Millares 15 2 2 3 4" xfId="7650" xr:uid="{10556D09-30FE-4F10-AA23-0A4A2F3D7328}"/>
    <cellStyle name="Millares 15 2 2 3 4 2" xfId="29153" xr:uid="{2B2B7A92-FEA4-4283-BE15-0C6931351B2B}"/>
    <cellStyle name="Millares 15 2 2 3 5" xfId="9307" xr:uid="{12E6217C-A476-4B33-86DB-9CA66485E583}"/>
    <cellStyle name="Millares 15 2 2 3 5 2" xfId="30810" xr:uid="{0A5531FF-03F8-4ADA-B9E4-5866ED7F328A}"/>
    <cellStyle name="Millares 15 2 2 3 6" xfId="15942" xr:uid="{9A840388-F61C-42DB-9403-470479E6A7E2}"/>
    <cellStyle name="Millares 15 2 2 3 6 2" xfId="37445" xr:uid="{4A1CD637-248F-4441-B72E-42681A76F95A}"/>
    <cellStyle name="Millares 15 2 2 3 7" xfId="22547" xr:uid="{BC559662-3023-4DC3-B108-4630E25ED3A1}"/>
    <cellStyle name="Millares 15 2 2 3 8" xfId="44050" xr:uid="{B60F7FF2-DE36-462B-A13F-AE4DDE144210}"/>
    <cellStyle name="Millares 15 2 2 4" xfId="1437" xr:uid="{80220736-5C07-4339-88D9-C95B7615A99F}"/>
    <cellStyle name="Millares 15 2 2 4 2" xfId="4266" xr:uid="{523A105F-7EB4-42E9-B96C-FEB80B89FD3D}"/>
    <cellStyle name="Millares 15 2 2 4 2 2" xfId="12532" xr:uid="{C18FCE73-AAE6-4A5F-8E9C-A6A177EB640B}"/>
    <cellStyle name="Millares 15 2 2 4 2 2 2" xfId="34035" xr:uid="{A62F01A0-B54B-4FE6-9897-7469B7B756DE}"/>
    <cellStyle name="Millares 15 2 2 4 2 3" xfId="19167" xr:uid="{3593AE19-A5F9-4ABF-9BA0-F612CEA26BC2}"/>
    <cellStyle name="Millares 15 2 2 4 2 3 2" xfId="40670" xr:uid="{B0ED5925-8ED1-4C4E-A2C1-ACBAB86DFEBE}"/>
    <cellStyle name="Millares 15 2 2 4 2 4" xfId="25772" xr:uid="{9ECAC5E8-B8B9-4708-BEA6-03935C34FA3A}"/>
    <cellStyle name="Millares 15 2 2 4 2 5" xfId="47275" xr:uid="{B5E12BFE-0640-42A7-872E-47FCD30F4DB6}"/>
    <cellStyle name="Millares 15 2 2 4 3" xfId="6405" xr:uid="{4CD8D882-B0D0-4B87-9D1C-47C3155C03AF}"/>
    <cellStyle name="Millares 15 2 2 4 3 2" xfId="14671" xr:uid="{B680CFE5-6320-4FEB-8804-B615B4675444}"/>
    <cellStyle name="Millares 15 2 2 4 3 2 2" xfId="36174" xr:uid="{5D0C79E6-B240-43F0-8F2F-4A74357F0F09}"/>
    <cellStyle name="Millares 15 2 2 4 3 3" xfId="21306" xr:uid="{42942A7A-04DF-41D2-BE92-3F2E57B37CFB}"/>
    <cellStyle name="Millares 15 2 2 4 3 3 2" xfId="42809" xr:uid="{B7C89E70-B0BB-4E96-AAC2-F37E49D24252}"/>
    <cellStyle name="Millares 15 2 2 4 3 4" xfId="27911" xr:uid="{4C57B994-74E0-4F2C-9CB3-89086995FBBF}"/>
    <cellStyle name="Millares 15 2 2 4 3 5" xfId="49414" xr:uid="{2CE2E311-DDF0-47E2-97DA-95925027121B}"/>
    <cellStyle name="Millares 15 2 2 4 4" xfId="8046" xr:uid="{C9706B94-6DCC-46D9-A32E-0E671196BEE7}"/>
    <cellStyle name="Millares 15 2 2 4 4 2" xfId="29549" xr:uid="{837950E6-D6BB-4EF8-B725-367FDCDBC154}"/>
    <cellStyle name="Millares 15 2 2 4 5" xfId="9703" xr:uid="{7388AEE6-C76F-4810-9AF4-AE282F7BC122}"/>
    <cellStyle name="Millares 15 2 2 4 5 2" xfId="31206" xr:uid="{414796FC-8EB0-46E5-9213-5B0F33713824}"/>
    <cellStyle name="Millares 15 2 2 4 6" xfId="16338" xr:uid="{228C50E9-2EA5-4EC5-A6F9-34002988DF6B}"/>
    <cellStyle name="Millares 15 2 2 4 6 2" xfId="37841" xr:uid="{4D90F7DA-3FFB-4ADC-B978-AB681CE5957A}"/>
    <cellStyle name="Millares 15 2 2 4 7" xfId="22943" xr:uid="{340AA70E-854E-4085-91E7-55B3D58C14EE}"/>
    <cellStyle name="Millares 15 2 2 4 8" xfId="44446" xr:uid="{D05B09E6-C7B2-461C-9354-D68C91DFCDB2}"/>
    <cellStyle name="Millares 15 2 2 5" xfId="2124" xr:uid="{200D13CA-26A2-412C-94C4-CA71C6C00753}"/>
    <cellStyle name="Millares 15 2 2 5 2" xfId="10390" xr:uid="{1D3B8574-F6E5-476D-A1D1-3578E4F867AE}"/>
    <cellStyle name="Millares 15 2 2 5 2 2" xfId="31893" xr:uid="{A7AED712-2E96-45DA-83A2-A3F216FEB758}"/>
    <cellStyle name="Millares 15 2 2 5 3" xfId="17025" xr:uid="{AF0D10E2-C9A1-4DE9-BDDE-66E14774E9CC}"/>
    <cellStyle name="Millares 15 2 2 5 3 2" xfId="38528" xr:uid="{E3E9EA63-5F41-4486-984A-0CE8986FD95D}"/>
    <cellStyle name="Millares 15 2 2 5 4" xfId="23630" xr:uid="{6F1D62B5-2009-4E73-B8C7-EF8ADCAD9270}"/>
    <cellStyle name="Millares 15 2 2 5 5" xfId="45133" xr:uid="{716D4AF7-BA11-4B33-BAC9-4D1039C05801}"/>
    <cellStyle name="Millares 15 2 2 6" xfId="2672" xr:uid="{5E2F0FF9-D40B-4AB5-BDF9-C5B19942DA76}"/>
    <cellStyle name="Millares 15 2 2 6 2" xfId="10938" xr:uid="{3615CF29-F807-47D0-8439-0721296E658A}"/>
    <cellStyle name="Millares 15 2 2 6 2 2" xfId="32441" xr:uid="{4492BD1E-6FCA-41B0-AEC1-15ED4F06548C}"/>
    <cellStyle name="Millares 15 2 2 6 3" xfId="17573" xr:uid="{31E250F0-7078-4310-A6D8-E4DC3C44B601}"/>
    <cellStyle name="Millares 15 2 2 6 3 2" xfId="39076" xr:uid="{4D1F94FC-5284-428F-B411-02159517187C}"/>
    <cellStyle name="Millares 15 2 2 6 4" xfId="24178" xr:uid="{9DF0CE0E-D0A4-4728-AC37-6E505DA56EF1}"/>
    <cellStyle name="Millares 15 2 2 6 5" xfId="45681" xr:uid="{7C4FA6FA-E39D-499F-9DFD-DEB265C9015A}"/>
    <cellStyle name="Millares 15 2 2 7" xfId="3320" xr:uid="{89433468-4078-48F9-836E-E7AD9E8C6CF1}"/>
    <cellStyle name="Millares 15 2 2 7 2" xfId="11586" xr:uid="{316BEB9E-66D7-4AE7-ABA8-1293B422579A}"/>
    <cellStyle name="Millares 15 2 2 7 2 2" xfId="33089" xr:uid="{4ED82A2D-BC0C-41B0-A80C-35E3639717B3}"/>
    <cellStyle name="Millares 15 2 2 7 3" xfId="18221" xr:uid="{90EB6BA5-7450-4723-B407-1EB112AEFF71}"/>
    <cellStyle name="Millares 15 2 2 7 3 2" xfId="39724" xr:uid="{60963123-C08B-4FDC-A63F-28EFCCEB08A6}"/>
    <cellStyle name="Millares 15 2 2 7 4" xfId="24826" xr:uid="{55D90500-7031-427D-B251-F341286F8550}"/>
    <cellStyle name="Millares 15 2 2 7 5" xfId="46329" xr:uid="{0C45B4CB-94C4-4557-ADFE-510D8AF6D004}"/>
    <cellStyle name="Millares 15 2 2 8" xfId="4816" xr:uid="{38152B3C-CDB2-4391-A01B-94C593B676CC}"/>
    <cellStyle name="Millares 15 2 2 8 2" xfId="13082" xr:uid="{5132D578-197D-45B8-8E16-0578EF1D6A06}"/>
    <cellStyle name="Millares 15 2 2 8 2 2" xfId="34585" xr:uid="{B7CE59C5-C971-4178-8200-890B80FF9E6C}"/>
    <cellStyle name="Millares 15 2 2 8 3" xfId="19717" xr:uid="{245DE8B6-AFD6-4166-88C9-878B4E4CD0E8}"/>
    <cellStyle name="Millares 15 2 2 8 3 2" xfId="41220" xr:uid="{267AE4BB-A735-4AFC-8593-EBE0C107A806}"/>
    <cellStyle name="Millares 15 2 2 8 4" xfId="26322" xr:uid="{C8EFF17C-3F9B-4D46-9995-15E32A503207}"/>
    <cellStyle name="Millares 15 2 2 8 5" xfId="47825" xr:uid="{F72E37B7-61B5-4313-A369-313481EE35F4}"/>
    <cellStyle name="Millares 15 2 2 9" xfId="5459" xr:uid="{C108D059-B641-430E-BCD7-253C93916332}"/>
    <cellStyle name="Millares 15 2 2 9 2" xfId="13725" xr:uid="{B4B1CFB8-32B2-4E78-BC1C-C7C6397FC980}"/>
    <cellStyle name="Millares 15 2 2 9 2 2" xfId="35228" xr:uid="{485AD75D-EF45-49A8-8E00-6168FDF173FE}"/>
    <cellStyle name="Millares 15 2 2 9 3" xfId="20360" xr:uid="{CE9DE00B-A732-41A9-B408-455A9961B6C3}"/>
    <cellStyle name="Millares 15 2 2 9 3 2" xfId="41863" xr:uid="{12603103-AE48-4A16-805B-9DC08AF8BADD}"/>
    <cellStyle name="Millares 15 2 2 9 4" xfId="26965" xr:uid="{538424AA-1E6D-498B-86F1-15BF25238231}"/>
    <cellStyle name="Millares 15 2 2 9 5" xfId="48468" xr:uid="{8E51B5C2-CA44-493A-96C8-922F3434CD8F}"/>
    <cellStyle name="Millares 15 2 3" xfId="362" xr:uid="{D84EF6EE-5590-410F-A52F-DDA17D9BCE58}"/>
    <cellStyle name="Millares 15 2 3 10" xfId="15265" xr:uid="{BFFF0968-8911-40AD-8BB8-7712C4F7BF7D}"/>
    <cellStyle name="Millares 15 2 3 10 2" xfId="36768" xr:uid="{E9D09593-3FC8-4CCA-ABAD-978EF70177BF}"/>
    <cellStyle name="Millares 15 2 3 11" xfId="21870" xr:uid="{05CBFDE3-34C2-408F-B9A7-B2816CB092A5}"/>
    <cellStyle name="Millares 15 2 3 12" xfId="43373" xr:uid="{AE21EDF1-CC27-41D5-8D84-4097FC370AC9}"/>
    <cellStyle name="Millares 15 2 3 2" xfId="1310" xr:uid="{4FE1472B-7A99-4B45-A1B7-23E5805E5439}"/>
    <cellStyle name="Millares 15 2 3 2 2" xfId="4139" xr:uid="{02A6E503-A77B-4663-955C-98EB873639B9}"/>
    <cellStyle name="Millares 15 2 3 2 2 2" xfId="12405" xr:uid="{CA674F21-48C6-4FE1-8546-E5EBC5344224}"/>
    <cellStyle name="Millares 15 2 3 2 2 2 2" xfId="33908" xr:uid="{D20F55A5-50B8-42EE-B0AF-79BE65DC28DC}"/>
    <cellStyle name="Millares 15 2 3 2 2 3" xfId="19040" xr:uid="{B1062FB5-1445-4244-929E-9A63ED4B8913}"/>
    <cellStyle name="Millares 15 2 3 2 2 3 2" xfId="40543" xr:uid="{6647CFDD-45BA-4390-BE02-94F9AEDE9369}"/>
    <cellStyle name="Millares 15 2 3 2 2 4" xfId="25645" xr:uid="{771EC25F-AD67-464D-AF6F-0620617B8312}"/>
    <cellStyle name="Millares 15 2 3 2 2 5" xfId="47148" xr:uid="{A320718A-4799-429A-B446-C3739959E193}"/>
    <cellStyle name="Millares 15 2 3 2 3" xfId="6278" xr:uid="{E60AC5FC-5EC6-47C8-A0B9-1A112757D130}"/>
    <cellStyle name="Millares 15 2 3 2 3 2" xfId="14544" xr:uid="{EC249988-BB0F-4522-A9AD-500492D25B26}"/>
    <cellStyle name="Millares 15 2 3 2 3 2 2" xfId="36047" xr:uid="{13FBAAA2-14A9-4A65-A527-5AE59666EB71}"/>
    <cellStyle name="Millares 15 2 3 2 3 3" xfId="21179" xr:uid="{C695EAD0-C81D-47D0-BA65-927465B7D15B}"/>
    <cellStyle name="Millares 15 2 3 2 3 3 2" xfId="42682" xr:uid="{9CF7B3EB-863C-4C19-A262-966DEDE508BD}"/>
    <cellStyle name="Millares 15 2 3 2 3 4" xfId="27784" xr:uid="{D3E1D17F-31F7-4214-8FDE-FAE24A9A768F}"/>
    <cellStyle name="Millares 15 2 3 2 3 5" xfId="49287" xr:uid="{0CB4990C-3D3D-4EF7-AE0B-FE84E48706D5}"/>
    <cellStyle name="Millares 15 2 3 2 4" xfId="7919" xr:uid="{04D24D2F-94F9-4A86-A764-42CEC44ECA36}"/>
    <cellStyle name="Millares 15 2 3 2 4 2" xfId="29422" xr:uid="{B7243383-1B0E-4FEE-AA8D-63727878D2E5}"/>
    <cellStyle name="Millares 15 2 3 2 5" xfId="9576" xr:uid="{A1376BA5-BEAE-4269-89C3-7CC7EBE8A434}"/>
    <cellStyle name="Millares 15 2 3 2 5 2" xfId="31079" xr:uid="{9214DF90-7F17-49EB-9DB0-6DEF9B4F7559}"/>
    <cellStyle name="Millares 15 2 3 2 6" xfId="16211" xr:uid="{E5D598A1-9B2E-4234-B6B9-EAD7DE19A1E7}"/>
    <cellStyle name="Millares 15 2 3 2 6 2" xfId="37714" xr:uid="{DFE61399-FB78-4C45-BAEB-9709D6757A84}"/>
    <cellStyle name="Millares 15 2 3 2 7" xfId="22816" xr:uid="{1F955DA0-5AFC-48E2-B013-330568CDF208}"/>
    <cellStyle name="Millares 15 2 3 2 8" xfId="44319" xr:uid="{28B14A2F-430F-4C98-A817-17098FF3F905}"/>
    <cellStyle name="Millares 15 2 3 3" xfId="1997" xr:uid="{96936977-5057-42F9-94AE-CF3E584019A2}"/>
    <cellStyle name="Millares 15 2 3 3 2" xfId="10263" xr:uid="{C9392797-1FD9-47BA-9203-ECDACD7CB7C3}"/>
    <cellStyle name="Millares 15 2 3 3 2 2" xfId="31766" xr:uid="{348ACE33-1F7D-4DDA-9BE6-2D933CB9BEA2}"/>
    <cellStyle name="Millares 15 2 3 3 3" xfId="16898" xr:uid="{E994A2DE-E19F-4C14-9A3F-34254F27A07A}"/>
    <cellStyle name="Millares 15 2 3 3 3 2" xfId="38401" xr:uid="{25399B84-6078-40FD-B03D-D89C4333F68C}"/>
    <cellStyle name="Millares 15 2 3 3 4" xfId="23503" xr:uid="{DAFB14A1-4FE6-40E3-9961-BE1854548F93}"/>
    <cellStyle name="Millares 15 2 3 3 5" xfId="45006" xr:uid="{D209198D-7D02-4251-BAF1-0FAAD8B3B33F}"/>
    <cellStyle name="Millares 15 2 3 4" xfId="2796" xr:uid="{D28A874C-C9E3-47E8-AE0E-93072A19CFCE}"/>
    <cellStyle name="Millares 15 2 3 4 2" xfId="11062" xr:uid="{E62D8468-15B1-40C5-AB50-9F3522516252}"/>
    <cellStyle name="Millares 15 2 3 4 2 2" xfId="32565" xr:uid="{F8C40C85-A2E3-44C8-80A9-9651FB554BB7}"/>
    <cellStyle name="Millares 15 2 3 4 3" xfId="17697" xr:uid="{5A2C3BDC-0222-49EF-A548-B67A701DF3EA}"/>
    <cellStyle name="Millares 15 2 3 4 3 2" xfId="39200" xr:uid="{15E630E4-3E07-428C-A294-3B221AF67E1C}"/>
    <cellStyle name="Millares 15 2 3 4 4" xfId="24302" xr:uid="{63D7DE4C-FEB5-4AE2-BA11-306313996114}"/>
    <cellStyle name="Millares 15 2 3 4 5" xfId="45805" xr:uid="{B2E12CC3-A9AD-47B7-8D26-70C725681F39}"/>
    <cellStyle name="Millares 15 2 3 5" xfId="3193" xr:uid="{3262DE4A-6A4F-4F0A-8E2A-A3A7CA952CE7}"/>
    <cellStyle name="Millares 15 2 3 5 2" xfId="11459" xr:uid="{266B6DC1-247B-4003-AA81-B43CC34E423B}"/>
    <cellStyle name="Millares 15 2 3 5 2 2" xfId="32962" xr:uid="{3C7B9EBA-5EE4-4FD2-8D68-099CEA9D21B1}"/>
    <cellStyle name="Millares 15 2 3 5 3" xfId="18094" xr:uid="{54EE352B-4B29-4998-990A-195BFAFE3833}"/>
    <cellStyle name="Millares 15 2 3 5 3 2" xfId="39597" xr:uid="{189DF026-7F51-4C1E-B03C-2A689A21B600}"/>
    <cellStyle name="Millares 15 2 3 5 4" xfId="24699" xr:uid="{CC359366-8C7D-49A1-9D00-C3BA547EFDA8}"/>
    <cellStyle name="Millares 15 2 3 5 5" xfId="46202" xr:uid="{D70AD31C-F4C1-43F6-8046-05AA9F74B170}"/>
    <cellStyle name="Millares 15 2 3 6" xfId="4940" xr:uid="{7B4E7E05-5318-497A-AB6D-E5B58D7CD523}"/>
    <cellStyle name="Millares 15 2 3 6 2" xfId="13206" xr:uid="{AD177620-08DA-4917-A616-4DF5C0701367}"/>
    <cellStyle name="Millares 15 2 3 6 2 2" xfId="34709" xr:uid="{75B94B3F-B786-4B6D-A954-5C241E2504DE}"/>
    <cellStyle name="Millares 15 2 3 6 3" xfId="19841" xr:uid="{8FDED079-5085-474A-8917-827EC2D6C6FD}"/>
    <cellStyle name="Millares 15 2 3 6 3 2" xfId="41344" xr:uid="{DACE6E75-042D-477A-AB6A-A08C362BC26D}"/>
    <cellStyle name="Millares 15 2 3 6 4" xfId="26446" xr:uid="{C4344F91-3BD0-4E6C-AD16-F5231E5B7C44}"/>
    <cellStyle name="Millares 15 2 3 6 5" xfId="47949" xr:uid="{1C86C233-2131-4A3B-9F06-9765AAA38481}"/>
    <cellStyle name="Millares 15 2 3 7" xfId="5332" xr:uid="{3A03CF82-9C31-4189-BF8A-469D14A16F15}"/>
    <cellStyle name="Millares 15 2 3 7 2" xfId="13598" xr:uid="{F3A34120-BB2D-44A6-9D42-86E0B6354DB9}"/>
    <cellStyle name="Millares 15 2 3 7 2 2" xfId="35101" xr:uid="{35770A97-B20B-4CAA-9CBA-2A75263ABCBC}"/>
    <cellStyle name="Millares 15 2 3 7 3" xfId="20233" xr:uid="{023606B2-10CE-44A7-B62F-897A6F396816}"/>
    <cellStyle name="Millares 15 2 3 7 3 2" xfId="41736" xr:uid="{6CC0A22F-3C95-4E3C-B209-9F4F8606B11D}"/>
    <cellStyle name="Millares 15 2 3 7 4" xfId="26838" xr:uid="{287EA331-E9C3-4357-A9BA-3D692C5E3E17}"/>
    <cellStyle name="Millares 15 2 3 7 5" xfId="48341" xr:uid="{4A0455FA-ED16-4683-AD4F-8353DCCBCEFF}"/>
    <cellStyle name="Millares 15 2 3 8" xfId="6973" xr:uid="{C2235A4C-ADD9-455F-9844-E6EF9B8580B9}"/>
    <cellStyle name="Millares 15 2 3 8 2" xfId="28476" xr:uid="{7EEFCEBD-B660-48A0-9480-CFBC0842456A}"/>
    <cellStyle name="Millares 15 2 3 9" xfId="8629" xr:uid="{B4EA0DB9-B399-4493-809F-4DA30D84321B}"/>
    <cellStyle name="Millares 15 2 3 9 2" xfId="30132" xr:uid="{4CEC1510-3F4B-426B-9B1C-26473B21D534}"/>
    <cellStyle name="Millares 15 2 4" xfId="646" xr:uid="{7D6D7233-8EDA-48E6-B56D-0F00139AD944}"/>
    <cellStyle name="Millares 15 2 4 10" xfId="43655" xr:uid="{3BF21088-D19C-40C2-B0AF-CBDFBCD67639}"/>
    <cellStyle name="Millares 15 2 4 2" xfId="1592" xr:uid="{823BD82E-A3D8-4BCB-8E11-F93920695B23}"/>
    <cellStyle name="Millares 15 2 4 2 2" xfId="4421" xr:uid="{B2E025D8-8CC8-43E9-896E-5B44A547C660}"/>
    <cellStyle name="Millares 15 2 4 2 2 2" xfId="12687" xr:uid="{7F1CAB67-41BE-4620-BA67-B57608E2B20A}"/>
    <cellStyle name="Millares 15 2 4 2 2 2 2" xfId="34190" xr:uid="{C4D61D3C-FB55-491A-8822-FDBEA6E093FC}"/>
    <cellStyle name="Millares 15 2 4 2 2 3" xfId="19322" xr:uid="{6F92F9F3-AFEF-477D-A09A-6F927F18AFA6}"/>
    <cellStyle name="Millares 15 2 4 2 2 3 2" xfId="40825" xr:uid="{7F342C46-F2E3-4EDD-AB0B-97AA02DFB925}"/>
    <cellStyle name="Millares 15 2 4 2 2 4" xfId="25927" xr:uid="{4C4768D7-510E-4EA5-AA5C-C9D03C94F614}"/>
    <cellStyle name="Millares 15 2 4 2 2 5" xfId="47430" xr:uid="{304F7086-88F5-4107-9271-BC99EC0FE61C}"/>
    <cellStyle name="Millares 15 2 4 2 3" xfId="6560" xr:uid="{12932638-CE24-4E40-A59D-7F9410C49CBF}"/>
    <cellStyle name="Millares 15 2 4 2 3 2" xfId="14826" xr:uid="{834E4C16-E2F5-4F9B-83B4-4D605C2E5A64}"/>
    <cellStyle name="Millares 15 2 4 2 3 2 2" xfId="36329" xr:uid="{B36F1ED5-D112-4AAD-A34D-325DAF5EBF14}"/>
    <cellStyle name="Millares 15 2 4 2 3 3" xfId="21461" xr:uid="{AABBFFE7-CF71-44A1-8248-610A1252377C}"/>
    <cellStyle name="Millares 15 2 4 2 3 3 2" xfId="42964" xr:uid="{DFEF7AB8-9840-4FD1-B886-FF8983E064BF}"/>
    <cellStyle name="Millares 15 2 4 2 3 4" xfId="28066" xr:uid="{C180B49E-3B9F-4086-80DF-08ACD5955DAB}"/>
    <cellStyle name="Millares 15 2 4 2 3 5" xfId="49569" xr:uid="{9596C107-51DE-4103-B218-F46F81FBF838}"/>
    <cellStyle name="Millares 15 2 4 2 4" xfId="8201" xr:uid="{2850A7BD-71D7-47C0-93EC-E5A19C5B800C}"/>
    <cellStyle name="Millares 15 2 4 2 4 2" xfId="29704" xr:uid="{EDE38069-B820-47C0-A62B-BBF4E4926D15}"/>
    <cellStyle name="Millares 15 2 4 2 5" xfId="9858" xr:uid="{450E7A1C-9278-4EE0-B344-DE0828856910}"/>
    <cellStyle name="Millares 15 2 4 2 5 2" xfId="31361" xr:uid="{A061724C-39F2-4393-A5AA-078513D0F27E}"/>
    <cellStyle name="Millares 15 2 4 2 6" xfId="16493" xr:uid="{A8148A4E-0D92-4CD0-8C4F-FA43297D0FA2}"/>
    <cellStyle name="Millares 15 2 4 2 6 2" xfId="37996" xr:uid="{7EC35862-01B3-4160-919D-E654470E0213}"/>
    <cellStyle name="Millares 15 2 4 2 7" xfId="23098" xr:uid="{EF35F641-6621-454F-A1C4-2567683BB7F7}"/>
    <cellStyle name="Millares 15 2 4 2 8" xfId="44601" xr:uid="{82DE258A-F792-4CF9-A46A-993F6288966B}"/>
    <cellStyle name="Millares 15 2 4 3" xfId="2279" xr:uid="{B47097BA-D97E-4B57-AC74-3E98F5ADC531}"/>
    <cellStyle name="Millares 15 2 4 3 2" xfId="10545" xr:uid="{2D537233-F4BA-4C4B-8055-9E58AA467F91}"/>
    <cellStyle name="Millares 15 2 4 3 2 2" xfId="32048" xr:uid="{8EDCCCFE-9184-4575-A01F-29F9C5EF5AC3}"/>
    <cellStyle name="Millares 15 2 4 3 3" xfId="17180" xr:uid="{20B906DC-F9A8-4D5A-9B78-41CC96E4B743}"/>
    <cellStyle name="Millares 15 2 4 3 3 2" xfId="38683" xr:uid="{E0948BA3-C932-46B4-BD77-E7CA7557D70F}"/>
    <cellStyle name="Millares 15 2 4 3 4" xfId="23785" xr:uid="{085BAED0-03AD-48AD-9837-F721BDDA5A88}"/>
    <cellStyle name="Millares 15 2 4 3 5" xfId="45288" xr:uid="{CC06A595-3012-4560-9EC1-53EAC034F287}"/>
    <cellStyle name="Millares 15 2 4 4" xfId="3475" xr:uid="{C4A781B9-35DF-4161-B152-69D593D653C2}"/>
    <cellStyle name="Millares 15 2 4 4 2" xfId="11741" xr:uid="{55128069-1532-4987-9D18-5470FD2F9D85}"/>
    <cellStyle name="Millares 15 2 4 4 2 2" xfId="33244" xr:uid="{2251F8C1-C967-4A7B-BB2A-9AB3255B1978}"/>
    <cellStyle name="Millares 15 2 4 4 3" xfId="18376" xr:uid="{682C2F45-6E7B-4FE7-AE1C-E695A7272C9C}"/>
    <cellStyle name="Millares 15 2 4 4 3 2" xfId="39879" xr:uid="{9D6E85A3-B712-47D1-A13C-176AFB211A89}"/>
    <cellStyle name="Millares 15 2 4 4 4" xfId="24981" xr:uid="{25585EDC-601A-439B-AAC7-F90AF9CD494D}"/>
    <cellStyle name="Millares 15 2 4 4 5" xfId="46484" xr:uid="{B6068E41-E575-4576-A700-BBF4CD57D012}"/>
    <cellStyle name="Millares 15 2 4 5" xfId="5614" xr:uid="{236E0A91-487D-49C9-8E69-10124D7FABE2}"/>
    <cellStyle name="Millares 15 2 4 5 2" xfId="13880" xr:uid="{F6BD36EC-04ED-404E-997D-2739CCFB063F}"/>
    <cellStyle name="Millares 15 2 4 5 2 2" xfId="35383" xr:uid="{BE7313FA-D1AC-455B-AC1F-195792465BE5}"/>
    <cellStyle name="Millares 15 2 4 5 3" xfId="20515" xr:uid="{1BD9D348-09E7-47FB-A25C-91B12099C881}"/>
    <cellStyle name="Millares 15 2 4 5 3 2" xfId="42018" xr:uid="{9654E4BB-036E-40C7-A89E-8E8FCE474BA2}"/>
    <cellStyle name="Millares 15 2 4 5 4" xfId="27120" xr:uid="{8E21C1B1-8A86-4427-B0A7-76F9E1CFAAB4}"/>
    <cellStyle name="Millares 15 2 4 5 5" xfId="48623" xr:uid="{BD06358D-DCB8-4F89-8C43-5E34A3D37FBA}"/>
    <cellStyle name="Millares 15 2 4 6" xfId="7255" xr:uid="{6C25ABBB-EB0C-4837-AC7C-5B5E3BD8ADD6}"/>
    <cellStyle name="Millares 15 2 4 6 2" xfId="28758" xr:uid="{5351456D-EE60-4877-BA58-81EE3C817DE1}"/>
    <cellStyle name="Millares 15 2 4 7" xfId="8912" xr:uid="{92FBE617-75A1-4B84-AFA9-4FEFE2AD1C2C}"/>
    <cellStyle name="Millares 15 2 4 7 2" xfId="30415" xr:uid="{B956C72B-CCF0-4243-9130-4D71348B9C07}"/>
    <cellStyle name="Millares 15 2 4 8" xfId="15547" xr:uid="{0D7BA762-998C-417B-93E0-92F1898ED80A}"/>
    <cellStyle name="Millares 15 2 4 8 2" xfId="37050" xr:uid="{636F2D6E-97F7-417E-97D6-6BC7BC9C8615}"/>
    <cellStyle name="Millares 15 2 4 9" xfId="22152" xr:uid="{272EE6E1-2AD4-472F-BF02-5BA9C91F5C15}"/>
    <cellStyle name="Millares 15 2 5" xfId="914" xr:uid="{7F3B1AC2-C0EE-450F-876A-EA48A2E70517}"/>
    <cellStyle name="Millares 15 2 5 2" xfId="3743" xr:uid="{20DDF8C9-2317-4024-BA23-E5DDA74F2F62}"/>
    <cellStyle name="Millares 15 2 5 2 2" xfId="12009" xr:uid="{9DD6ADF5-5806-450E-A2DA-078A6E27BB56}"/>
    <cellStyle name="Millares 15 2 5 2 2 2" xfId="33512" xr:uid="{F34BA9A2-2F9F-4069-99D1-DE56C0678D7E}"/>
    <cellStyle name="Millares 15 2 5 2 3" xfId="18644" xr:uid="{6ADAB746-223F-49BA-9032-AE0591E1A749}"/>
    <cellStyle name="Millares 15 2 5 2 3 2" xfId="40147" xr:uid="{3AE6D882-EBE9-45A4-A823-1DCE9F8E8598}"/>
    <cellStyle name="Millares 15 2 5 2 4" xfId="25249" xr:uid="{5D95E7FB-F74C-4B78-8E33-C5D022B66434}"/>
    <cellStyle name="Millares 15 2 5 2 5" xfId="46752" xr:uid="{13E5B333-E048-4A98-B6B9-E99932546539}"/>
    <cellStyle name="Millares 15 2 5 3" xfId="5882" xr:uid="{064823E7-B847-4C5D-ADEC-93156F786539}"/>
    <cellStyle name="Millares 15 2 5 3 2" xfId="14148" xr:uid="{9DE55A1E-4494-4E9A-98F5-28E811027D81}"/>
    <cellStyle name="Millares 15 2 5 3 2 2" xfId="35651" xr:uid="{8494C0E5-B6C0-4D97-AD3D-9DA1929A8D6D}"/>
    <cellStyle name="Millares 15 2 5 3 3" xfId="20783" xr:uid="{ABB648FC-A5C9-451B-9D80-B8C8FAA7934A}"/>
    <cellStyle name="Millares 15 2 5 3 3 2" xfId="42286" xr:uid="{00478EC6-393A-4B25-855C-0CA1E0D36818}"/>
    <cellStyle name="Millares 15 2 5 3 4" xfId="27388" xr:uid="{67604803-3406-432E-B4AF-DD69CA92013C}"/>
    <cellStyle name="Millares 15 2 5 3 5" xfId="48891" xr:uid="{BB757558-2EF8-47AA-B13F-30BE56E5B248}"/>
    <cellStyle name="Millares 15 2 5 4" xfId="7523" xr:uid="{03512CA8-C909-40CD-AC16-941A4BD09432}"/>
    <cellStyle name="Millares 15 2 5 4 2" xfId="29026" xr:uid="{564ED6B1-B50F-47DF-B205-0B92E77E614B}"/>
    <cellStyle name="Millares 15 2 5 5" xfId="9180" xr:uid="{6C9CC386-4770-48CE-9702-C4935EDBD434}"/>
    <cellStyle name="Millares 15 2 5 5 2" xfId="30683" xr:uid="{E736EAC8-032F-44CE-B7F6-73B7F8D5F289}"/>
    <cellStyle name="Millares 15 2 5 6" xfId="15815" xr:uid="{8F847F16-EDB0-43D5-8DE7-29920F92A63D}"/>
    <cellStyle name="Millares 15 2 5 6 2" xfId="37318" xr:uid="{9E8B41E6-21D1-41A1-891F-0C8545A287C0}"/>
    <cellStyle name="Millares 15 2 5 7" xfId="22420" xr:uid="{319A8D8A-074B-4111-9A4B-86FD25283627}"/>
    <cellStyle name="Millares 15 2 5 8" xfId="43923" xr:uid="{4938C030-5A19-4820-ADB6-E56836EB1C02}"/>
    <cellStyle name="Millares 15 2 6" xfId="1175" xr:uid="{15C42215-CBB7-497F-8283-90ED277F5E79}"/>
    <cellStyle name="Millares 15 2 6 2" xfId="4004" xr:uid="{9B96143A-FA09-4C8F-A7EE-D369A002F597}"/>
    <cellStyle name="Millares 15 2 6 2 2" xfId="12270" xr:uid="{2834B34E-5531-4B6A-81C4-99647CE69482}"/>
    <cellStyle name="Millares 15 2 6 2 2 2" xfId="33773" xr:uid="{D20701F1-F5C9-446D-863F-2ABB5F4374EB}"/>
    <cellStyle name="Millares 15 2 6 2 3" xfId="18905" xr:uid="{B7892060-0CD7-494D-B0C1-C9A9ED7E9C19}"/>
    <cellStyle name="Millares 15 2 6 2 3 2" xfId="40408" xr:uid="{25F77A69-EB48-4F14-81F0-688AF7996ED4}"/>
    <cellStyle name="Millares 15 2 6 2 4" xfId="25510" xr:uid="{D9D9DDCA-0E64-4470-ADA3-AF5627F3C361}"/>
    <cellStyle name="Millares 15 2 6 2 5" xfId="47013" xr:uid="{0DB07356-780A-4054-AB0C-617382D2BE91}"/>
    <cellStyle name="Millares 15 2 6 3" xfId="6143" xr:uid="{EC7996F0-58E9-4716-BC8E-050E635EF45F}"/>
    <cellStyle name="Millares 15 2 6 3 2" xfId="14409" xr:uid="{C1819BE5-6F9D-4725-AFEF-845E12ADE7D2}"/>
    <cellStyle name="Millares 15 2 6 3 2 2" xfId="35912" xr:uid="{F074F288-E7C6-4B64-BA20-157E150934AD}"/>
    <cellStyle name="Millares 15 2 6 3 3" xfId="21044" xr:uid="{5C30DCAA-040E-434C-9C98-FC8D330549E2}"/>
    <cellStyle name="Millares 15 2 6 3 3 2" xfId="42547" xr:uid="{2CCA7D26-DDF9-49D3-87FC-20637ACC6E6F}"/>
    <cellStyle name="Millares 15 2 6 3 4" xfId="27649" xr:uid="{241E4B43-F35F-4898-B971-9F152D2B6318}"/>
    <cellStyle name="Millares 15 2 6 3 5" xfId="49152" xr:uid="{06B52EC2-160D-4386-B622-6B94F318922C}"/>
    <cellStyle name="Millares 15 2 6 4" xfId="7784" xr:uid="{9F11C500-63E3-426D-BEE9-6B4830047665}"/>
    <cellStyle name="Millares 15 2 6 4 2" xfId="29287" xr:uid="{887F32DA-3F3B-41B8-BED0-E8EAF0D5CEA8}"/>
    <cellStyle name="Millares 15 2 6 5" xfId="9441" xr:uid="{3178BD61-2AA5-4DF2-B94F-CF9F6C99890C}"/>
    <cellStyle name="Millares 15 2 6 5 2" xfId="30944" xr:uid="{97435D1C-4640-4A51-88C1-B891C296C1D3}"/>
    <cellStyle name="Millares 15 2 6 6" xfId="16076" xr:uid="{D312EE7E-BD15-44B0-A8EE-AF1F427200D5}"/>
    <cellStyle name="Millares 15 2 6 6 2" xfId="37579" xr:uid="{3DD33512-2DC0-4C53-939A-7B491713986C}"/>
    <cellStyle name="Millares 15 2 6 7" xfId="22681" xr:uid="{9FE967E3-5645-4873-A32D-747BD5FE5386}"/>
    <cellStyle name="Millares 15 2 6 8" xfId="44184" xr:uid="{44835AB2-C4D0-482A-A699-B0F462A9213A}"/>
    <cellStyle name="Millares 15 2 7" xfId="1863" xr:uid="{08841FCB-26F2-47EC-9924-9B65FA1A14B5}"/>
    <cellStyle name="Millares 15 2 7 2" xfId="10129" xr:uid="{08D9CA93-95C2-466C-925E-16B6723257E9}"/>
    <cellStyle name="Millares 15 2 7 2 2" xfId="31632" xr:uid="{D2AEF07C-B3C4-42EE-BA0F-29B0E5E3C144}"/>
    <cellStyle name="Millares 15 2 7 3" xfId="16764" xr:uid="{7C2B2BA9-8293-4036-A019-1716A9ABEF18}"/>
    <cellStyle name="Millares 15 2 7 3 2" xfId="38267" xr:uid="{D17D5867-C85C-4032-9C1B-40E9CB78850B}"/>
    <cellStyle name="Millares 15 2 7 4" xfId="23369" xr:uid="{6B976C2D-D46A-4BB0-BDAF-100F9D496241}"/>
    <cellStyle name="Millares 15 2 7 5" xfId="44872" xr:uid="{A689C457-7CF6-4CD5-BB29-EEF83CC8D14F}"/>
    <cellStyle name="Millares 15 2 8" xfId="2548" xr:uid="{AAD1C001-F4FA-41D5-9F8D-8E09BC3852C3}"/>
    <cellStyle name="Millares 15 2 8 2" xfId="10814" xr:uid="{D0B10091-1304-4E10-85F0-6218ECB5D1C8}"/>
    <cellStyle name="Millares 15 2 8 2 2" xfId="32317" xr:uid="{97D35EB1-DB81-480C-AC61-447C8E751D2F}"/>
    <cellStyle name="Millares 15 2 8 3" xfId="17449" xr:uid="{A072C6A9-9F35-46B1-8DC4-0EA35030162C}"/>
    <cellStyle name="Millares 15 2 8 3 2" xfId="38952" xr:uid="{1FB3CB1E-4278-44E3-BC70-F9C1D9C0693B}"/>
    <cellStyle name="Millares 15 2 8 4" xfId="24054" xr:uid="{4F3FD5C2-B4DB-4D12-AADD-D8474CF7C316}"/>
    <cellStyle name="Millares 15 2 8 5" xfId="45557" xr:uid="{0C1A6708-36E5-4D96-AA2B-E32B65F7E33E}"/>
    <cellStyle name="Millares 15 2 9" xfId="3059" xr:uid="{8D48726E-5674-45F0-ABE2-E39A093F47A2}"/>
    <cellStyle name="Millares 15 2 9 2" xfId="11325" xr:uid="{FA826F47-D5E9-4665-9397-BC5BD4B0ADB2}"/>
    <cellStyle name="Millares 15 2 9 2 2" xfId="32828" xr:uid="{FA14BE46-1F0C-4EEE-952E-E9EAABFC08E9}"/>
    <cellStyle name="Millares 15 2 9 3" xfId="17960" xr:uid="{EBB0076C-4498-4D06-926F-924EABF572E8}"/>
    <cellStyle name="Millares 15 2 9 3 2" xfId="39463" xr:uid="{B7B684EC-3344-4F3D-904C-4FB76BBA0F37}"/>
    <cellStyle name="Millares 15 2 9 4" xfId="24565" xr:uid="{A74A3A2C-4C1B-4E89-9CAB-D3B1E41B2B57}"/>
    <cellStyle name="Millares 15 2 9 5" xfId="46068" xr:uid="{B8787D76-7DEF-4330-8AFB-DAB6AE694288}"/>
    <cellStyle name="Millares 15 3" xfId="198" xr:uid="{E172A663-F449-4A0F-B8BD-1B2C2FF392E5}"/>
    <cellStyle name="Millares 15 3 10" xfId="4717" xr:uid="{719363B0-EAB9-4E06-B93E-F70171E2302E}"/>
    <cellStyle name="Millares 15 3 10 2" xfId="12983" xr:uid="{07C5209D-D6A3-4D8F-91B6-FAF5626CBFF8}"/>
    <cellStyle name="Millares 15 3 10 2 2" xfId="34486" xr:uid="{58AEEDDF-4976-447F-AB11-F0C97A546592}"/>
    <cellStyle name="Millares 15 3 10 3" xfId="19618" xr:uid="{FB9EF761-41DF-42EA-8CA1-5CBD530D791F}"/>
    <cellStyle name="Millares 15 3 10 3 2" xfId="41121" xr:uid="{DC397D9B-C522-417E-9E06-712677CB0B87}"/>
    <cellStyle name="Millares 15 3 10 4" xfId="26223" xr:uid="{CE565B5C-5A25-4859-B482-4BC3A994687E}"/>
    <cellStyle name="Millares 15 3 10 5" xfId="47726" xr:uid="{EAF8D20E-1BB6-4B36-AB0A-57004A3C9788}"/>
    <cellStyle name="Millares 15 3 11" xfId="5220" xr:uid="{64B58B90-C31C-41B2-97C0-BE46B01E9CC7}"/>
    <cellStyle name="Millares 15 3 11 2" xfId="13486" xr:uid="{4083ABF0-34A9-452E-A589-4A7BC68B2873}"/>
    <cellStyle name="Millares 15 3 11 2 2" xfId="34989" xr:uid="{DEBA45CC-A8FF-4823-9BA4-BCCE3A7A361B}"/>
    <cellStyle name="Millares 15 3 11 3" xfId="20121" xr:uid="{CD5BBF8F-507D-4B6F-AF47-80061A97F2DA}"/>
    <cellStyle name="Millares 15 3 11 3 2" xfId="41624" xr:uid="{DACAA98D-0CE8-4133-8E80-B42BA3F84391}"/>
    <cellStyle name="Millares 15 3 11 4" xfId="26726" xr:uid="{BFCA2B01-58D6-47EE-BFA3-70A5E4FB51C9}"/>
    <cellStyle name="Millares 15 3 11 5" xfId="48229" xr:uid="{0F0F2456-59A0-4D6A-AA12-BCDEF674CA58}"/>
    <cellStyle name="Millares 15 3 12" xfId="6861" xr:uid="{5BB028FC-04C3-4B6E-B22C-D4E1C2EE9AC4}"/>
    <cellStyle name="Millares 15 3 12 2" xfId="28364" xr:uid="{C7C28D51-5201-4747-8553-D1C8472D0B53}"/>
    <cellStyle name="Millares 15 3 13" xfId="8515" xr:uid="{92CA1D94-029D-43EC-84F7-2824480527AF}"/>
    <cellStyle name="Millares 15 3 13 2" xfId="30018" xr:uid="{335E19CA-BB68-476F-A5FA-C7E3290351C8}"/>
    <cellStyle name="Millares 15 3 14" xfId="15154" xr:uid="{8249DB74-0A2D-487A-9B49-C713AA17B7FF}"/>
    <cellStyle name="Millares 15 3 14 2" xfId="36657" xr:uid="{8EFB966B-1466-481B-A0EB-74D663505E3C}"/>
    <cellStyle name="Millares 15 3 15" xfId="21759" xr:uid="{E7F4A200-1548-41B9-88A8-189C165EF050}"/>
    <cellStyle name="Millares 15 3 16" xfId="43262" xr:uid="{93481739-B685-4E03-8A8D-1919269BB3BB}"/>
    <cellStyle name="Millares 15 3 2" xfId="513" xr:uid="{5D07EDF4-9FB6-4677-AE56-37CBB7D38304}"/>
    <cellStyle name="Millares 15 3 2 10" xfId="7124" xr:uid="{AA5654FE-0007-463D-A1F7-355DAD7B16B7}"/>
    <cellStyle name="Millares 15 3 2 10 2" xfId="28627" xr:uid="{7C231411-A1BA-41DB-9D7E-B44F6148910D}"/>
    <cellStyle name="Millares 15 3 2 11" xfId="8780" xr:uid="{96084386-A895-43B9-BE32-1A8B81563E4C}"/>
    <cellStyle name="Millares 15 3 2 11 2" xfId="30283" xr:uid="{FF0DEB9B-6695-444F-970C-D509E77EA7EB}"/>
    <cellStyle name="Millares 15 3 2 12" xfId="15416" xr:uid="{FE4C65EC-EBC4-4CBF-8DC7-2CD8A09FB560}"/>
    <cellStyle name="Millares 15 3 2 12 2" xfId="36919" xr:uid="{544B8BDE-7F09-457C-A816-AE0974660EA7}"/>
    <cellStyle name="Millares 15 3 2 13" xfId="22021" xr:uid="{6F0250A2-D6E1-4ED6-AD75-C1DDEA30B44A}"/>
    <cellStyle name="Millares 15 3 2 14" xfId="43524" xr:uid="{9639A040-A013-46E9-A05D-607217FB6DF0}"/>
    <cellStyle name="Millares 15 3 2 2" xfId="795" xr:uid="{FFFBF781-1CB0-4EFA-8CA7-18B2B908752D}"/>
    <cellStyle name="Millares 15 3 2 2 10" xfId="15696" xr:uid="{6D577A84-FE32-404D-9C1B-623968E83BF1}"/>
    <cellStyle name="Millares 15 3 2 2 10 2" xfId="37199" xr:uid="{841A6658-A8DC-47F3-BA03-EE6E6C6894EE}"/>
    <cellStyle name="Millares 15 3 2 2 11" xfId="22301" xr:uid="{77060EC4-B6F6-4152-859B-8FC42726BDE8}"/>
    <cellStyle name="Millares 15 3 2 2 12" xfId="43804" xr:uid="{FC2AEFD1-642A-4A7D-953F-429431565674}"/>
    <cellStyle name="Millares 15 3 2 2 2" xfId="1741" xr:uid="{3F8550CD-29AF-4487-B629-28D42870530B}"/>
    <cellStyle name="Millares 15 3 2 2 2 2" xfId="4570" xr:uid="{703674B0-3FD1-401F-BE2E-C6BE76F1D928}"/>
    <cellStyle name="Millares 15 3 2 2 2 2 2" xfId="12836" xr:uid="{A109D80E-C0B2-438F-BC99-541BF126D4A9}"/>
    <cellStyle name="Millares 15 3 2 2 2 2 2 2" xfId="34339" xr:uid="{17EDD0BF-A883-4CAD-8E37-D7CF5D8DE3E3}"/>
    <cellStyle name="Millares 15 3 2 2 2 2 3" xfId="19471" xr:uid="{9707C4D3-B6D6-463D-B15B-7DB4F0E724AC}"/>
    <cellStyle name="Millares 15 3 2 2 2 2 3 2" xfId="40974" xr:uid="{451A9BB0-BE5B-4336-8B65-6A52E7F623A9}"/>
    <cellStyle name="Millares 15 3 2 2 2 2 4" xfId="26076" xr:uid="{F50C06AF-FE62-4305-899F-CB122ECF6B33}"/>
    <cellStyle name="Millares 15 3 2 2 2 2 5" xfId="47579" xr:uid="{700E3D46-E800-4F27-B9B2-0778348D6BBD}"/>
    <cellStyle name="Millares 15 3 2 2 2 3" xfId="6709" xr:uid="{4C464219-D609-4FF6-983F-C9F5D255672C}"/>
    <cellStyle name="Millares 15 3 2 2 2 3 2" xfId="14975" xr:uid="{B1B6242B-E2B9-4C1E-84E8-C2A4012498D3}"/>
    <cellStyle name="Millares 15 3 2 2 2 3 2 2" xfId="36478" xr:uid="{19957BBF-59F4-4B47-B106-2307C8DB0D6C}"/>
    <cellStyle name="Millares 15 3 2 2 2 3 3" xfId="21610" xr:uid="{647B6EFB-C749-40D1-B7EA-DADBF6371AA9}"/>
    <cellStyle name="Millares 15 3 2 2 2 3 3 2" xfId="43113" xr:uid="{B83D77D7-03BE-4B12-A8C4-7A89651CD7A8}"/>
    <cellStyle name="Millares 15 3 2 2 2 3 4" xfId="28215" xr:uid="{AD8E6D2C-546E-46A7-BBA1-8CC70FA7D466}"/>
    <cellStyle name="Millares 15 3 2 2 2 3 5" xfId="49718" xr:uid="{1C3230AD-B4C8-476E-BD9A-C33C54869BB3}"/>
    <cellStyle name="Millares 15 3 2 2 2 4" xfId="8350" xr:uid="{1EFA4A4F-4F8E-4FC0-8F62-0CDE5B265C1F}"/>
    <cellStyle name="Millares 15 3 2 2 2 4 2" xfId="29853" xr:uid="{5578F2EA-4B61-4A58-84E1-95748AA13684}"/>
    <cellStyle name="Millares 15 3 2 2 2 5" xfId="10007" xr:uid="{E5E69051-C464-4C22-BCD5-BAF8D75A43C0}"/>
    <cellStyle name="Millares 15 3 2 2 2 5 2" xfId="31510" xr:uid="{B3067848-333C-43AE-A250-4EA0D1917E55}"/>
    <cellStyle name="Millares 15 3 2 2 2 6" xfId="16642" xr:uid="{96DCECBE-C64D-4929-896B-534A5C527A25}"/>
    <cellStyle name="Millares 15 3 2 2 2 6 2" xfId="38145" xr:uid="{C0502F65-E8A5-4C22-B981-C95257A87F0A}"/>
    <cellStyle name="Millares 15 3 2 2 2 7" xfId="23247" xr:uid="{876B0BB1-1955-4A1C-AC65-E9132D6EBD1A}"/>
    <cellStyle name="Millares 15 3 2 2 2 8" xfId="44750" xr:uid="{6DB66CAA-1D3A-49B3-B91D-3548DD92507E}"/>
    <cellStyle name="Millares 15 3 2 2 3" xfId="2428" xr:uid="{A22AEF75-12BA-410B-8EE8-74D8010B14E6}"/>
    <cellStyle name="Millares 15 3 2 2 3 2" xfId="10694" xr:uid="{4972FE81-627A-4FE5-82C8-57F677EEBD49}"/>
    <cellStyle name="Millares 15 3 2 2 3 2 2" xfId="32197" xr:uid="{415241BC-02E7-4616-97D2-8112C39B11A6}"/>
    <cellStyle name="Millares 15 3 2 2 3 3" xfId="17329" xr:uid="{1F2A4162-EF51-4193-8D0A-ADCB90D471FE}"/>
    <cellStyle name="Millares 15 3 2 2 3 3 2" xfId="38832" xr:uid="{D6851283-02B9-494A-A269-6134B3605FBD}"/>
    <cellStyle name="Millares 15 3 2 2 3 4" xfId="23934" xr:uid="{C63BFBDD-64FE-4E73-B490-56936118DBFA}"/>
    <cellStyle name="Millares 15 3 2 2 3 5" xfId="45437" xr:uid="{A2B3842A-E79E-4FF8-A801-72F0C2C987CA}"/>
    <cellStyle name="Millares 15 3 2 2 4" xfId="2945" xr:uid="{DADDACCB-E72F-4A34-9B67-6DC2F8689C52}"/>
    <cellStyle name="Millares 15 3 2 2 4 2" xfId="11211" xr:uid="{68E40332-595E-4357-AA0C-22C370489B6C}"/>
    <cellStyle name="Millares 15 3 2 2 4 2 2" xfId="32714" xr:uid="{482045D1-1AAA-40AC-B848-F7756089AEB5}"/>
    <cellStyle name="Millares 15 3 2 2 4 3" xfId="17846" xr:uid="{656435FA-87C4-4546-AEE7-96BCA7C6DD5F}"/>
    <cellStyle name="Millares 15 3 2 2 4 3 2" xfId="39349" xr:uid="{B214CC02-9CEB-4164-B70A-935953F7AE15}"/>
    <cellStyle name="Millares 15 3 2 2 4 4" xfId="24451" xr:uid="{8A1F5D16-A754-465B-8A49-9E4EC3C04CC3}"/>
    <cellStyle name="Millares 15 3 2 2 4 5" xfId="45954" xr:uid="{FC130BD6-D9EA-48E2-818A-2229313041BC}"/>
    <cellStyle name="Millares 15 3 2 2 5" xfId="3624" xr:uid="{C3C7FB40-7832-4974-8FAC-06FFA229FC51}"/>
    <cellStyle name="Millares 15 3 2 2 5 2" xfId="11890" xr:uid="{5BD6AC82-19FC-4C22-9FDD-55043C6D1438}"/>
    <cellStyle name="Millares 15 3 2 2 5 2 2" xfId="33393" xr:uid="{5C041A67-6B25-4D60-A46E-533B9526BF62}"/>
    <cellStyle name="Millares 15 3 2 2 5 3" xfId="18525" xr:uid="{61E41F2E-69E8-4F9D-A792-947577843746}"/>
    <cellStyle name="Millares 15 3 2 2 5 3 2" xfId="40028" xr:uid="{C42603F3-CB27-48DE-A95B-A5AEFF7C0D68}"/>
    <cellStyle name="Millares 15 3 2 2 5 4" xfId="25130" xr:uid="{1F31A582-C540-4E2E-A96D-1843FDCFA4A0}"/>
    <cellStyle name="Millares 15 3 2 2 5 5" xfId="46633" xr:uid="{A5D59754-F455-42C7-8259-046AD2E04025}"/>
    <cellStyle name="Millares 15 3 2 2 6" xfId="5089" xr:uid="{4CF4832D-523A-4E0D-B51E-A86F3E3F148F}"/>
    <cellStyle name="Millares 15 3 2 2 6 2" xfId="13355" xr:uid="{83C9651E-CED5-41FB-9B74-D53D800E4111}"/>
    <cellStyle name="Millares 15 3 2 2 6 2 2" xfId="34858" xr:uid="{5CD69A72-A0E6-4AB3-9482-E607BA152EB5}"/>
    <cellStyle name="Millares 15 3 2 2 6 3" xfId="19990" xr:uid="{3AF24BE5-0D85-47BB-8455-2D24123F3EB4}"/>
    <cellStyle name="Millares 15 3 2 2 6 3 2" xfId="41493" xr:uid="{11760BFC-43FA-4841-BD5A-0036DD1C1B61}"/>
    <cellStyle name="Millares 15 3 2 2 6 4" xfId="26595" xr:uid="{34A6A4F2-3B68-4E00-88E9-B1D34663B4A7}"/>
    <cellStyle name="Millares 15 3 2 2 6 5" xfId="48098" xr:uid="{446DFEFB-801F-49F7-B15D-E3F6DC956FEC}"/>
    <cellStyle name="Millares 15 3 2 2 7" xfId="5763" xr:uid="{E029322C-D1C0-42A7-AA31-E39EB3295725}"/>
    <cellStyle name="Millares 15 3 2 2 7 2" xfId="14029" xr:uid="{E730FA85-4E8F-45F0-928D-34236E04DE53}"/>
    <cellStyle name="Millares 15 3 2 2 7 2 2" xfId="35532" xr:uid="{A439A0DA-D56B-4088-A28C-D94E5DB3F8AB}"/>
    <cellStyle name="Millares 15 3 2 2 7 3" xfId="20664" xr:uid="{BA323C91-8BD5-4CD2-841E-09965D7816A8}"/>
    <cellStyle name="Millares 15 3 2 2 7 3 2" xfId="42167" xr:uid="{33F8E314-9F81-4735-8F8F-7614E2C08F8E}"/>
    <cellStyle name="Millares 15 3 2 2 7 4" xfId="27269" xr:uid="{FD22C224-37FE-4320-BA80-C82FEB130C64}"/>
    <cellStyle name="Millares 15 3 2 2 7 5" xfId="48772" xr:uid="{FFF8A4EC-C3B6-484A-931C-B2B599F115CD}"/>
    <cellStyle name="Millares 15 3 2 2 8" xfId="7404" xr:uid="{F4CA95F5-48CA-4999-B6BA-DA3276032573}"/>
    <cellStyle name="Millares 15 3 2 2 8 2" xfId="28907" xr:uid="{50BB7374-CFEE-444A-ABD1-75A97A655129}"/>
    <cellStyle name="Millares 15 3 2 2 9" xfId="9061" xr:uid="{1BE41E76-9972-47F0-92AC-79EDDD338141}"/>
    <cellStyle name="Millares 15 3 2 2 9 2" xfId="30564" xr:uid="{D9C011EE-3BA7-41B6-8F1B-A61A3253247E}"/>
    <cellStyle name="Millares 15 3 2 3" xfId="1065" xr:uid="{EF2E37BD-FABF-4FEB-9107-59BE0180E4EF}"/>
    <cellStyle name="Millares 15 3 2 3 2" xfId="3894" xr:uid="{06545195-B51D-425C-8A53-A5E9A391289E}"/>
    <cellStyle name="Millares 15 3 2 3 2 2" xfId="12160" xr:uid="{CFE4DDB2-E748-4B73-8410-2F44E0506064}"/>
    <cellStyle name="Millares 15 3 2 3 2 2 2" xfId="33663" xr:uid="{D8ADDDE6-B5A4-469F-8AF1-D4AC866CF5FE}"/>
    <cellStyle name="Millares 15 3 2 3 2 3" xfId="18795" xr:uid="{C93DADF1-27CF-4EE0-81A8-92B4A3745DD9}"/>
    <cellStyle name="Millares 15 3 2 3 2 3 2" xfId="40298" xr:uid="{8083DFEE-62D9-4E91-BFF3-1A49CDB00581}"/>
    <cellStyle name="Millares 15 3 2 3 2 4" xfId="25400" xr:uid="{0314875F-E578-4A37-8748-16BB18599C40}"/>
    <cellStyle name="Millares 15 3 2 3 2 5" xfId="46903" xr:uid="{94FF32F2-6925-4240-A3D9-6D15D7C4E945}"/>
    <cellStyle name="Millares 15 3 2 3 3" xfId="6033" xr:uid="{0AD6C4A1-2878-40CA-849A-60B9BCDB2A73}"/>
    <cellStyle name="Millares 15 3 2 3 3 2" xfId="14299" xr:uid="{7B03D511-1452-40BB-BB7C-8CFA137CC8BE}"/>
    <cellStyle name="Millares 15 3 2 3 3 2 2" xfId="35802" xr:uid="{61878150-59EF-457B-9DE4-367D70A0E91D}"/>
    <cellStyle name="Millares 15 3 2 3 3 3" xfId="20934" xr:uid="{D802C944-6D3D-46EE-B053-60D3AA6D7C63}"/>
    <cellStyle name="Millares 15 3 2 3 3 3 2" xfId="42437" xr:uid="{664E52E1-D1E9-4D4A-95C4-92FB30F4F900}"/>
    <cellStyle name="Millares 15 3 2 3 3 4" xfId="27539" xr:uid="{89D606C3-018D-48AF-AF64-CF2C75FF2909}"/>
    <cellStyle name="Millares 15 3 2 3 3 5" xfId="49042" xr:uid="{743D85EB-ECAB-4066-BFBC-8A4F535C954A}"/>
    <cellStyle name="Millares 15 3 2 3 4" xfId="7674" xr:uid="{910A8B45-A17A-4D7C-8F01-9F1B7194122B}"/>
    <cellStyle name="Millares 15 3 2 3 4 2" xfId="29177" xr:uid="{6A659B0F-3DFF-4036-971B-B5F46AC9AA1F}"/>
    <cellStyle name="Millares 15 3 2 3 5" xfId="9331" xr:uid="{0E29F523-4ADE-49F5-84BB-848C946DAA80}"/>
    <cellStyle name="Millares 15 3 2 3 5 2" xfId="30834" xr:uid="{E696E463-C285-4CCE-BDB3-F12A40B74BD2}"/>
    <cellStyle name="Millares 15 3 2 3 6" xfId="15966" xr:uid="{454C3A2B-4BB8-4A2C-B853-2724C73CCB94}"/>
    <cellStyle name="Millares 15 3 2 3 6 2" xfId="37469" xr:uid="{C54C6434-E647-4708-8177-DAFF029C2482}"/>
    <cellStyle name="Millares 15 3 2 3 7" xfId="22571" xr:uid="{0B0973F8-46C4-4CE5-B2E4-B12A525C9FAA}"/>
    <cellStyle name="Millares 15 3 2 3 8" xfId="44074" xr:uid="{FEF477CC-72B6-48C8-8D59-8358340F00FE}"/>
    <cellStyle name="Millares 15 3 2 4" xfId="1461" xr:uid="{CE2258A3-F843-4680-9471-B7E22578EE37}"/>
    <cellStyle name="Millares 15 3 2 4 2" xfId="4290" xr:uid="{EDFCCCC6-CF6C-4C15-8B5A-A6D72AEAC7A3}"/>
    <cellStyle name="Millares 15 3 2 4 2 2" xfId="12556" xr:uid="{7017C061-9A15-4E31-BB64-8F9533417AB6}"/>
    <cellStyle name="Millares 15 3 2 4 2 2 2" xfId="34059" xr:uid="{AF0B77D5-0223-4396-AC1A-A88C39576C4C}"/>
    <cellStyle name="Millares 15 3 2 4 2 3" xfId="19191" xr:uid="{1EA17F57-90C4-4957-8328-09C81B3419F0}"/>
    <cellStyle name="Millares 15 3 2 4 2 3 2" xfId="40694" xr:uid="{006CF431-239B-4AAC-8E50-62202BC36EE4}"/>
    <cellStyle name="Millares 15 3 2 4 2 4" xfId="25796" xr:uid="{B4E7B44F-BC4D-4623-B08B-22453F89F0F9}"/>
    <cellStyle name="Millares 15 3 2 4 2 5" xfId="47299" xr:uid="{8587A293-6187-45C5-9CD1-3EA3EF93BF11}"/>
    <cellStyle name="Millares 15 3 2 4 3" xfId="6429" xr:uid="{F07B2586-CBD9-41AC-BE88-3E1FB07214FE}"/>
    <cellStyle name="Millares 15 3 2 4 3 2" xfId="14695" xr:uid="{D660CAAF-9BA0-47AF-8EBE-B802C7ADCBF2}"/>
    <cellStyle name="Millares 15 3 2 4 3 2 2" xfId="36198" xr:uid="{9B0ECE9D-E149-4BB0-8E57-F78BE6963644}"/>
    <cellStyle name="Millares 15 3 2 4 3 3" xfId="21330" xr:uid="{D3FC64EC-F8FF-4471-84AE-2CE0B8A1E1E2}"/>
    <cellStyle name="Millares 15 3 2 4 3 3 2" xfId="42833" xr:uid="{5A94917C-6070-4BC7-9B96-7D280C05E082}"/>
    <cellStyle name="Millares 15 3 2 4 3 4" xfId="27935" xr:uid="{15E90400-185F-4F7F-9920-885551AEF37E}"/>
    <cellStyle name="Millares 15 3 2 4 3 5" xfId="49438" xr:uid="{2A3D1F81-0DAB-4112-883D-2D8D976CF8AA}"/>
    <cellStyle name="Millares 15 3 2 4 4" xfId="8070" xr:uid="{743C2A25-97A1-4482-BA6C-1175DABF17B4}"/>
    <cellStyle name="Millares 15 3 2 4 4 2" xfId="29573" xr:uid="{3A71081F-1E3F-4B2D-BC96-FBCA537B4EFF}"/>
    <cellStyle name="Millares 15 3 2 4 5" xfId="9727" xr:uid="{925A1363-1B14-4FDC-8E9F-25C9AE9C9DDF}"/>
    <cellStyle name="Millares 15 3 2 4 5 2" xfId="31230" xr:uid="{0B98C548-1B7D-4861-8B01-B75471F86A5B}"/>
    <cellStyle name="Millares 15 3 2 4 6" xfId="16362" xr:uid="{22C0F4CF-76DB-4B1D-852E-C61F80715EB7}"/>
    <cellStyle name="Millares 15 3 2 4 6 2" xfId="37865" xr:uid="{BF443B46-5A29-4E5E-9EEE-9B9C2CE2A390}"/>
    <cellStyle name="Millares 15 3 2 4 7" xfId="22967" xr:uid="{69303916-3679-4905-B843-204742EC06E7}"/>
    <cellStyle name="Millares 15 3 2 4 8" xfId="44470" xr:uid="{DCBF3353-F671-4001-99F4-8493D27D6032}"/>
    <cellStyle name="Millares 15 3 2 5" xfId="2148" xr:uid="{E1E3C470-161B-496F-BCC6-82F33C4183E2}"/>
    <cellStyle name="Millares 15 3 2 5 2" xfId="10414" xr:uid="{FB6F798C-0327-4FCC-8A42-119F5CE03121}"/>
    <cellStyle name="Millares 15 3 2 5 2 2" xfId="31917" xr:uid="{F2FE23CA-E902-43DB-84CF-FF887415AB64}"/>
    <cellStyle name="Millares 15 3 2 5 3" xfId="17049" xr:uid="{C3A31DF5-50A5-4641-A3EF-3292903B9B6B}"/>
    <cellStyle name="Millares 15 3 2 5 3 2" xfId="38552" xr:uid="{464E59C9-0BAA-466E-B102-BAD4F8C2F2F7}"/>
    <cellStyle name="Millares 15 3 2 5 4" xfId="23654" xr:uid="{AE67DA5B-1BB0-4975-A271-D6D8A2ABF054}"/>
    <cellStyle name="Millares 15 3 2 5 5" xfId="45157" xr:uid="{ECA9DB30-6E19-4938-A302-B55E759DC892}"/>
    <cellStyle name="Millares 15 3 2 6" xfId="2695" xr:uid="{76112734-2F8E-40A1-BF59-FB627624E89E}"/>
    <cellStyle name="Millares 15 3 2 6 2" xfId="10961" xr:uid="{4C7A63F2-2829-4E25-9D86-558D0AB08AD6}"/>
    <cellStyle name="Millares 15 3 2 6 2 2" xfId="32464" xr:uid="{B9F4501F-9021-41CE-BC0B-6AAC282F7785}"/>
    <cellStyle name="Millares 15 3 2 6 3" xfId="17596" xr:uid="{DB920389-7325-4C4A-A0F0-AFCFBE2E3465}"/>
    <cellStyle name="Millares 15 3 2 6 3 2" xfId="39099" xr:uid="{18546AC5-76D1-4A73-AE28-056F2C849D0D}"/>
    <cellStyle name="Millares 15 3 2 6 4" xfId="24201" xr:uid="{FA295ED8-EDA0-4BF8-88FC-F10C67E14CA5}"/>
    <cellStyle name="Millares 15 3 2 6 5" xfId="45704" xr:uid="{47BF6102-B3D2-4C3E-A55F-5968A72FBA67}"/>
    <cellStyle name="Millares 15 3 2 7" xfId="3344" xr:uid="{41CEAB5C-AAAC-4C96-BC52-7094AE004EEA}"/>
    <cellStyle name="Millares 15 3 2 7 2" xfId="11610" xr:uid="{4E4C5A80-F9EF-4952-827E-543D63A4A679}"/>
    <cellStyle name="Millares 15 3 2 7 2 2" xfId="33113" xr:uid="{3E3BCDFF-9E0C-40C1-8362-02B329E7FA74}"/>
    <cellStyle name="Millares 15 3 2 7 3" xfId="18245" xr:uid="{8D844A1A-935B-497D-A105-DDFE9723FD8A}"/>
    <cellStyle name="Millares 15 3 2 7 3 2" xfId="39748" xr:uid="{86188869-6F8A-491A-A52A-34DFDBC06141}"/>
    <cellStyle name="Millares 15 3 2 7 4" xfId="24850" xr:uid="{A6483E9D-3550-45B5-B9A0-39534E1BFD11}"/>
    <cellStyle name="Millares 15 3 2 7 5" xfId="46353" xr:uid="{0138E56C-7280-4A12-8EE5-E30C7D4A34ED}"/>
    <cellStyle name="Millares 15 3 2 8" xfId="4839" xr:uid="{C8158C85-92DA-47AB-BD67-BB4139ADD9C5}"/>
    <cellStyle name="Millares 15 3 2 8 2" xfId="13105" xr:uid="{D024D405-433A-4EA6-9386-A5BEA4E55AD7}"/>
    <cellStyle name="Millares 15 3 2 8 2 2" xfId="34608" xr:uid="{1833A918-3633-4A33-9590-179157597426}"/>
    <cellStyle name="Millares 15 3 2 8 3" xfId="19740" xr:uid="{35956372-A898-465B-A9CC-93BE3DB62D4C}"/>
    <cellStyle name="Millares 15 3 2 8 3 2" xfId="41243" xr:uid="{7BB599B9-A106-4B40-BCC3-CD02150D17A2}"/>
    <cellStyle name="Millares 15 3 2 8 4" xfId="26345" xr:uid="{9E1BFB5B-CB73-4829-ABF2-C9891F90C7EC}"/>
    <cellStyle name="Millares 15 3 2 8 5" xfId="47848" xr:uid="{6F211E97-4A62-40BD-857E-19CAD66EB926}"/>
    <cellStyle name="Millares 15 3 2 9" xfId="5483" xr:uid="{00CE1881-97C6-4AD8-BE13-A6905D4B42F7}"/>
    <cellStyle name="Millares 15 3 2 9 2" xfId="13749" xr:uid="{8369F0F1-F61F-418A-A2FE-5F5A65F40D02}"/>
    <cellStyle name="Millares 15 3 2 9 2 2" xfId="35252" xr:uid="{1342F2F2-1226-40FD-A9EA-4A5452649842}"/>
    <cellStyle name="Millares 15 3 2 9 3" xfId="20384" xr:uid="{CC1FDB83-60C5-43CA-AE8A-1BE2A915AB81}"/>
    <cellStyle name="Millares 15 3 2 9 3 2" xfId="41887" xr:uid="{8999AC80-5130-417E-905A-FD31455C846F}"/>
    <cellStyle name="Millares 15 3 2 9 4" xfId="26989" xr:uid="{0324799A-E708-4FA6-B17D-AC1AE8FC8636}"/>
    <cellStyle name="Millares 15 3 2 9 5" xfId="48492" xr:uid="{E6B2242B-F668-4553-9304-C2B1C2302F03}"/>
    <cellStyle name="Millares 15 3 3" xfId="385" xr:uid="{BA84C241-2539-4776-B677-6B836C2C6E4D}"/>
    <cellStyle name="Millares 15 3 3 10" xfId="15288" xr:uid="{FEF56003-B647-4AB5-A2CF-A69E935E7E70}"/>
    <cellStyle name="Millares 15 3 3 10 2" xfId="36791" xr:uid="{A227D33D-B7EF-430D-88BC-0272F0DF44F0}"/>
    <cellStyle name="Millares 15 3 3 11" xfId="21893" xr:uid="{B107107A-DCD3-4132-B920-966840BD7FF9}"/>
    <cellStyle name="Millares 15 3 3 12" xfId="43396" xr:uid="{39D95ECC-5768-4306-940F-C87FB8604095}"/>
    <cellStyle name="Millares 15 3 3 2" xfId="1333" xr:uid="{F3A5C7AF-C894-47D7-BC19-B69D33D9D85F}"/>
    <cellStyle name="Millares 15 3 3 2 2" xfId="4162" xr:uid="{F9BCC79E-000E-49D4-83C3-A49F039DB7EE}"/>
    <cellStyle name="Millares 15 3 3 2 2 2" xfId="12428" xr:uid="{4E6EA68F-CF3A-49A4-A188-D24C007D4841}"/>
    <cellStyle name="Millares 15 3 3 2 2 2 2" xfId="33931" xr:uid="{FCB7B94B-A038-49BF-98BB-A7533A1A5C0F}"/>
    <cellStyle name="Millares 15 3 3 2 2 3" xfId="19063" xr:uid="{3AD1CC96-7CAF-4AD6-BA76-75733ACE2FC7}"/>
    <cellStyle name="Millares 15 3 3 2 2 3 2" xfId="40566" xr:uid="{9DC94EE1-4A49-4784-91D0-7C5A42640C81}"/>
    <cellStyle name="Millares 15 3 3 2 2 4" xfId="25668" xr:uid="{1B2D85E1-08E1-4C42-A541-2A050DFA7AC3}"/>
    <cellStyle name="Millares 15 3 3 2 2 5" xfId="47171" xr:uid="{40E9A3CD-AA02-4A9D-8656-4AC602398931}"/>
    <cellStyle name="Millares 15 3 3 2 3" xfId="6301" xr:uid="{9D07C827-2621-4240-96C3-38B294207C41}"/>
    <cellStyle name="Millares 15 3 3 2 3 2" xfId="14567" xr:uid="{98BD77DC-3050-4E21-B457-CD56EDB85779}"/>
    <cellStyle name="Millares 15 3 3 2 3 2 2" xfId="36070" xr:uid="{008B84B0-1DE3-4A32-963A-7AAB537C33C4}"/>
    <cellStyle name="Millares 15 3 3 2 3 3" xfId="21202" xr:uid="{A9B9FFC2-7E20-4CCE-927E-6181FE95B41C}"/>
    <cellStyle name="Millares 15 3 3 2 3 3 2" xfId="42705" xr:uid="{F222EBE4-7AB4-4553-9DA8-A2F401062296}"/>
    <cellStyle name="Millares 15 3 3 2 3 4" xfId="27807" xr:uid="{4CDE7A4D-02D9-46A4-98F9-D110AA369CCD}"/>
    <cellStyle name="Millares 15 3 3 2 3 5" xfId="49310" xr:uid="{E491ADA7-483C-4F4F-B629-3C9DB694FF11}"/>
    <cellStyle name="Millares 15 3 3 2 4" xfId="7942" xr:uid="{A77573F2-9AA0-418E-85F4-8AEB86F457F5}"/>
    <cellStyle name="Millares 15 3 3 2 4 2" xfId="29445" xr:uid="{65EF4A42-C7FA-49B4-AD96-88A0F4E341CE}"/>
    <cellStyle name="Millares 15 3 3 2 5" xfId="9599" xr:uid="{CEED64E9-6078-4008-B74B-D5385E9ECB86}"/>
    <cellStyle name="Millares 15 3 3 2 5 2" xfId="31102" xr:uid="{B6C2C6AC-D21D-433B-AC60-55ED173B1043}"/>
    <cellStyle name="Millares 15 3 3 2 6" xfId="16234" xr:uid="{FAF3894C-0C88-4835-806B-8AE1F3085202}"/>
    <cellStyle name="Millares 15 3 3 2 6 2" xfId="37737" xr:uid="{A7954703-E731-410D-989B-F918CA5A8C81}"/>
    <cellStyle name="Millares 15 3 3 2 7" xfId="22839" xr:uid="{24ACE547-56D0-472E-B647-93164CF39992}"/>
    <cellStyle name="Millares 15 3 3 2 8" xfId="44342" xr:uid="{27931220-70B7-4543-86F4-BBC096BA076A}"/>
    <cellStyle name="Millares 15 3 3 3" xfId="2020" xr:uid="{C59BD565-8DA8-4F13-B20F-AAD53C08DDAA}"/>
    <cellStyle name="Millares 15 3 3 3 2" xfId="10286" xr:uid="{D56D52A3-F945-4028-A1D8-84D30E9C0EC3}"/>
    <cellStyle name="Millares 15 3 3 3 2 2" xfId="31789" xr:uid="{8753B28E-FC80-4831-BCCD-C4E6827FC720}"/>
    <cellStyle name="Millares 15 3 3 3 3" xfId="16921" xr:uid="{B14515BB-AC3C-424A-BDA4-4CE38BC65B44}"/>
    <cellStyle name="Millares 15 3 3 3 3 2" xfId="38424" xr:uid="{1F94D113-92EC-4E45-A6CA-18DF347A5F65}"/>
    <cellStyle name="Millares 15 3 3 3 4" xfId="23526" xr:uid="{623341E4-3BE9-4D6F-8214-9B154565CDCF}"/>
    <cellStyle name="Millares 15 3 3 3 5" xfId="45029" xr:uid="{093051C7-D5E1-4C74-A37A-FDEA96F88393}"/>
    <cellStyle name="Millares 15 3 3 4" xfId="2819" xr:uid="{B37E7CB7-2156-409E-9CB0-1C5D06AC6157}"/>
    <cellStyle name="Millares 15 3 3 4 2" xfId="11085" xr:uid="{E6A98E50-D619-4A7B-A489-2DFB604EC5D4}"/>
    <cellStyle name="Millares 15 3 3 4 2 2" xfId="32588" xr:uid="{C10793CD-5364-403F-813C-085578C7467C}"/>
    <cellStyle name="Millares 15 3 3 4 3" xfId="17720" xr:uid="{0A8CA6D0-60E7-43A1-8B78-EBE7722AEF0F}"/>
    <cellStyle name="Millares 15 3 3 4 3 2" xfId="39223" xr:uid="{81B5E55D-3818-4349-AB69-81B4D94511CE}"/>
    <cellStyle name="Millares 15 3 3 4 4" xfId="24325" xr:uid="{567EDFD8-4276-4D0F-9CAB-678553D18EF7}"/>
    <cellStyle name="Millares 15 3 3 4 5" xfId="45828" xr:uid="{2981FD86-5350-48D0-AA15-1AC5BEC1E318}"/>
    <cellStyle name="Millares 15 3 3 5" xfId="3216" xr:uid="{68D7B6EB-6621-4A56-94EF-B1B4C269EDEB}"/>
    <cellStyle name="Millares 15 3 3 5 2" xfId="11482" xr:uid="{BFC31C35-C412-4A25-B130-566F5B842737}"/>
    <cellStyle name="Millares 15 3 3 5 2 2" xfId="32985" xr:uid="{42365E5A-C123-4D32-A786-793F3DCE1DE6}"/>
    <cellStyle name="Millares 15 3 3 5 3" xfId="18117" xr:uid="{C7DC3327-165A-46B9-963F-0DB4D562408A}"/>
    <cellStyle name="Millares 15 3 3 5 3 2" xfId="39620" xr:uid="{1D6526CE-1986-4337-8837-B1883878BFB7}"/>
    <cellStyle name="Millares 15 3 3 5 4" xfId="24722" xr:uid="{C8EC60AD-2A6E-4A70-BA65-DEAC7EF561F4}"/>
    <cellStyle name="Millares 15 3 3 5 5" xfId="46225" xr:uid="{8038E705-551E-4D60-94C0-FF4B650A4A2A}"/>
    <cellStyle name="Millares 15 3 3 6" xfId="4963" xr:uid="{1F0E7386-04A0-41F7-839C-832C51365E0D}"/>
    <cellStyle name="Millares 15 3 3 6 2" xfId="13229" xr:uid="{982AF28A-E3F2-46BB-8ED6-73E37D1EE7BA}"/>
    <cellStyle name="Millares 15 3 3 6 2 2" xfId="34732" xr:uid="{16E6B129-E4E9-4706-BF39-B308C8E2576D}"/>
    <cellStyle name="Millares 15 3 3 6 3" xfId="19864" xr:uid="{7FBD245A-2CC2-46D3-BA6A-F2C488F4CCEF}"/>
    <cellStyle name="Millares 15 3 3 6 3 2" xfId="41367" xr:uid="{4854A77A-5D89-4E44-99A0-4B0F95F1CE9D}"/>
    <cellStyle name="Millares 15 3 3 6 4" xfId="26469" xr:uid="{E59C4573-EC46-474F-85CE-9F6A1CA40F28}"/>
    <cellStyle name="Millares 15 3 3 6 5" xfId="47972" xr:uid="{97C53F04-FA2F-4014-8C04-0951BB21DE3B}"/>
    <cellStyle name="Millares 15 3 3 7" xfId="5355" xr:uid="{D32B9EBC-47D3-45D3-8E7E-E9A3D0CB5CB5}"/>
    <cellStyle name="Millares 15 3 3 7 2" xfId="13621" xr:uid="{4E496B0A-7E84-4B1F-AE6D-9CA7620CC015}"/>
    <cellStyle name="Millares 15 3 3 7 2 2" xfId="35124" xr:uid="{DEFB610B-297E-4190-84BD-1F23A9EFAA5D}"/>
    <cellStyle name="Millares 15 3 3 7 3" xfId="20256" xr:uid="{064F4A4A-803B-4190-882D-28AD506165CA}"/>
    <cellStyle name="Millares 15 3 3 7 3 2" xfId="41759" xr:uid="{A1D49137-4F1F-4B08-85D2-8BDE244B33F1}"/>
    <cellStyle name="Millares 15 3 3 7 4" xfId="26861" xr:uid="{2A0797AD-2733-42B8-9B4A-D833305E26CF}"/>
    <cellStyle name="Millares 15 3 3 7 5" xfId="48364" xr:uid="{B06ABB4B-750E-48C2-847C-12EBD7087BED}"/>
    <cellStyle name="Millares 15 3 3 8" xfId="6996" xr:uid="{A9B9D555-1673-48D9-A045-2280516AD6AA}"/>
    <cellStyle name="Millares 15 3 3 8 2" xfId="28499" xr:uid="{1AE948A2-03BF-414D-B7B3-1BEBECC17CF0}"/>
    <cellStyle name="Millares 15 3 3 9" xfId="8652" xr:uid="{AAEB03C7-42B5-461A-BEF2-2D176C9BB9A6}"/>
    <cellStyle name="Millares 15 3 3 9 2" xfId="30155" xr:uid="{CFA790CC-8771-43A3-9BEB-DAF19B69E0D0}"/>
    <cellStyle name="Millares 15 3 4" xfId="669" xr:uid="{CAF72ADE-6F4C-44A5-920A-C759E96FA43F}"/>
    <cellStyle name="Millares 15 3 4 10" xfId="43678" xr:uid="{D32EF837-462A-40D2-A379-AE08E80764A4}"/>
    <cellStyle name="Millares 15 3 4 2" xfId="1615" xr:uid="{082C37B3-05A5-474E-AD2C-48C839760516}"/>
    <cellStyle name="Millares 15 3 4 2 2" xfId="4444" xr:uid="{8681A1F6-8CCB-4002-98F3-687668BFB0AC}"/>
    <cellStyle name="Millares 15 3 4 2 2 2" xfId="12710" xr:uid="{E90D1206-D7AA-43AE-AD29-35645BA013AF}"/>
    <cellStyle name="Millares 15 3 4 2 2 2 2" xfId="34213" xr:uid="{7D1B7F92-D425-41FE-9FDC-8951252FCA41}"/>
    <cellStyle name="Millares 15 3 4 2 2 3" xfId="19345" xr:uid="{6C8829A1-9E46-4108-A52D-633319153CAA}"/>
    <cellStyle name="Millares 15 3 4 2 2 3 2" xfId="40848" xr:uid="{A6727591-4180-40A5-A025-6AB03B5F3EE2}"/>
    <cellStyle name="Millares 15 3 4 2 2 4" xfId="25950" xr:uid="{1FAD02B0-31DD-4A5A-8DAE-54B1FE206012}"/>
    <cellStyle name="Millares 15 3 4 2 2 5" xfId="47453" xr:uid="{FE2FBBCA-9475-49D6-9AB1-0C5CFB080295}"/>
    <cellStyle name="Millares 15 3 4 2 3" xfId="6583" xr:uid="{BFA0971F-1770-4F19-A40F-576931A3CCA7}"/>
    <cellStyle name="Millares 15 3 4 2 3 2" xfId="14849" xr:uid="{4F73627D-901E-4274-B801-1917FBEC23BA}"/>
    <cellStyle name="Millares 15 3 4 2 3 2 2" xfId="36352" xr:uid="{B2AE268F-8AA3-4F01-8D94-F112CDED714E}"/>
    <cellStyle name="Millares 15 3 4 2 3 3" xfId="21484" xr:uid="{AE99685D-9175-4F1A-BE9F-6AF2D6D41915}"/>
    <cellStyle name="Millares 15 3 4 2 3 3 2" xfId="42987" xr:uid="{F38E6622-0F9D-4C86-8641-D24484F77561}"/>
    <cellStyle name="Millares 15 3 4 2 3 4" xfId="28089" xr:uid="{A83EAA1A-947A-47A5-B320-FC59FC66CAD0}"/>
    <cellStyle name="Millares 15 3 4 2 3 5" xfId="49592" xr:uid="{1A23FFF0-697C-4D6A-9A78-76204E78B498}"/>
    <cellStyle name="Millares 15 3 4 2 4" xfId="8224" xr:uid="{7F381041-FBB2-48AA-B060-B1B564168B26}"/>
    <cellStyle name="Millares 15 3 4 2 4 2" xfId="29727" xr:uid="{640395A1-7C4A-43BD-94E0-DD564597FC22}"/>
    <cellStyle name="Millares 15 3 4 2 5" xfId="9881" xr:uid="{EDA62874-6A21-4239-B941-2FA2E42B925F}"/>
    <cellStyle name="Millares 15 3 4 2 5 2" xfId="31384" xr:uid="{E4D65948-9DFA-49B4-B98E-75D9E6264DA6}"/>
    <cellStyle name="Millares 15 3 4 2 6" xfId="16516" xr:uid="{02ED2D4F-72C2-47F1-B632-C72145E62FC2}"/>
    <cellStyle name="Millares 15 3 4 2 6 2" xfId="38019" xr:uid="{2B24DAC3-D2C8-4CC8-A3FA-D4FBB5D29B36}"/>
    <cellStyle name="Millares 15 3 4 2 7" xfId="23121" xr:uid="{F1F57713-E3A1-41DA-A249-F16F290B498D}"/>
    <cellStyle name="Millares 15 3 4 2 8" xfId="44624" xr:uid="{A34E1C9A-6291-4975-84DC-9370736D5925}"/>
    <cellStyle name="Millares 15 3 4 3" xfId="2302" xr:uid="{9D67E0EC-0366-481C-8D76-AFAB26D8C25F}"/>
    <cellStyle name="Millares 15 3 4 3 2" xfId="10568" xr:uid="{4B4FD6B1-18FF-4478-8936-256EE63F8B32}"/>
    <cellStyle name="Millares 15 3 4 3 2 2" xfId="32071" xr:uid="{08707FBA-5B1B-4991-B8E0-67651BBD502B}"/>
    <cellStyle name="Millares 15 3 4 3 3" xfId="17203" xr:uid="{0A067518-7081-40FD-BD02-C59314AE3FF8}"/>
    <cellStyle name="Millares 15 3 4 3 3 2" xfId="38706" xr:uid="{54D2BF12-0D34-47D9-B8A9-DA52F989DE59}"/>
    <cellStyle name="Millares 15 3 4 3 4" xfId="23808" xr:uid="{54983E3E-43FF-4E3B-ABBE-9F5FDDF8B43E}"/>
    <cellStyle name="Millares 15 3 4 3 5" xfId="45311" xr:uid="{00191C1F-F548-4DF0-85D8-E4DEEB7C53F2}"/>
    <cellStyle name="Millares 15 3 4 4" xfId="3498" xr:uid="{2C7594AF-62BC-48F2-9CA4-4A8C9ADA7378}"/>
    <cellStyle name="Millares 15 3 4 4 2" xfId="11764" xr:uid="{8D8897B2-548C-445C-A1F9-A851741AEC3F}"/>
    <cellStyle name="Millares 15 3 4 4 2 2" xfId="33267" xr:uid="{74E187B6-8A5C-4B2B-8D96-9802D53994F3}"/>
    <cellStyle name="Millares 15 3 4 4 3" xfId="18399" xr:uid="{9499FBBB-6800-41F5-9DBD-B18FF3D56A89}"/>
    <cellStyle name="Millares 15 3 4 4 3 2" xfId="39902" xr:uid="{C0581926-9EF8-47EB-B07F-103DC3130B4A}"/>
    <cellStyle name="Millares 15 3 4 4 4" xfId="25004" xr:uid="{41A69037-8815-42FC-A3A5-AA2982174386}"/>
    <cellStyle name="Millares 15 3 4 4 5" xfId="46507" xr:uid="{C28A3B35-13A3-4C7D-A29C-0E9E7471CF91}"/>
    <cellStyle name="Millares 15 3 4 5" xfId="5637" xr:uid="{FF476C3E-2F26-4391-8E0F-1B4B77A7725A}"/>
    <cellStyle name="Millares 15 3 4 5 2" xfId="13903" xr:uid="{392D4F4E-7E11-4A1B-AD24-52F0E1EF95A0}"/>
    <cellStyle name="Millares 15 3 4 5 2 2" xfId="35406" xr:uid="{7EA87F0A-7516-45D8-90CB-5F1F46F3ED10}"/>
    <cellStyle name="Millares 15 3 4 5 3" xfId="20538" xr:uid="{B69306C3-F6FA-4774-AE55-CA37F337589B}"/>
    <cellStyle name="Millares 15 3 4 5 3 2" xfId="42041" xr:uid="{C4CE76FC-9C98-48E6-9A2A-478C2572D753}"/>
    <cellStyle name="Millares 15 3 4 5 4" xfId="27143" xr:uid="{E0A5B5EE-C0A4-4C41-B8ED-CF3C512D6838}"/>
    <cellStyle name="Millares 15 3 4 5 5" xfId="48646" xr:uid="{4DEF5DF6-9995-4CB7-AC90-905D788EB70F}"/>
    <cellStyle name="Millares 15 3 4 6" xfId="7278" xr:uid="{74F7C834-AE92-425B-BDBF-44675A1C7517}"/>
    <cellStyle name="Millares 15 3 4 6 2" xfId="28781" xr:uid="{406F10C8-1A4B-4055-A3BA-5B4E6D1AF49D}"/>
    <cellStyle name="Millares 15 3 4 7" xfId="8935" xr:uid="{82FF087E-9CE5-478B-A4DD-F072B982C317}"/>
    <cellStyle name="Millares 15 3 4 7 2" xfId="30438" xr:uid="{193DB9EC-87D6-4F2D-9598-6240CD8B0633}"/>
    <cellStyle name="Millares 15 3 4 8" xfId="15570" xr:uid="{4BE1ABD4-9183-4067-810E-2633FE070088}"/>
    <cellStyle name="Millares 15 3 4 8 2" xfId="37073" xr:uid="{97370644-5F07-4E95-A1BF-032550A1AA86}"/>
    <cellStyle name="Millares 15 3 4 9" xfId="22175" xr:uid="{FC89CBFD-67EB-48B8-9D12-C1CA0864AF73}"/>
    <cellStyle name="Millares 15 3 5" xfId="937" xr:uid="{30C1196B-01EF-4B21-A274-3811CB27DA09}"/>
    <cellStyle name="Millares 15 3 5 2" xfId="3766" xr:uid="{B05F2418-8021-49AD-A2EC-766D9E07440F}"/>
    <cellStyle name="Millares 15 3 5 2 2" xfId="12032" xr:uid="{58894F93-FBB4-4DAF-BFAC-E8CA0F79349A}"/>
    <cellStyle name="Millares 15 3 5 2 2 2" xfId="33535" xr:uid="{2B977172-2FC4-416F-813E-69BFE062FE2E}"/>
    <cellStyle name="Millares 15 3 5 2 3" xfId="18667" xr:uid="{5E230A5B-CFF0-41D7-B02D-7C184A662990}"/>
    <cellStyle name="Millares 15 3 5 2 3 2" xfId="40170" xr:uid="{AC02A223-0641-478F-8898-B5F89A5395AC}"/>
    <cellStyle name="Millares 15 3 5 2 4" xfId="25272" xr:uid="{D9758A82-E9E9-456C-BD20-F5CEC06C99B6}"/>
    <cellStyle name="Millares 15 3 5 2 5" xfId="46775" xr:uid="{8FBC22BE-816D-47A9-A305-E48BFCFA6E9A}"/>
    <cellStyle name="Millares 15 3 5 3" xfId="5905" xr:uid="{99A48FB2-4EE9-42EB-B570-1BFA1C8A0352}"/>
    <cellStyle name="Millares 15 3 5 3 2" xfId="14171" xr:uid="{7C0CCF71-5538-4F90-9D90-832AAC23DB2C}"/>
    <cellStyle name="Millares 15 3 5 3 2 2" xfId="35674" xr:uid="{8AFB374F-43A0-4DB2-9BD6-586AB1FE63EC}"/>
    <cellStyle name="Millares 15 3 5 3 3" xfId="20806" xr:uid="{989BFB80-4589-4C69-87A2-9816CA537A86}"/>
    <cellStyle name="Millares 15 3 5 3 3 2" xfId="42309" xr:uid="{0AAD117E-DA03-4AA9-8FA5-EAC00901293C}"/>
    <cellStyle name="Millares 15 3 5 3 4" xfId="27411" xr:uid="{E91C09E6-E9A4-423D-BAD8-7C19373EF192}"/>
    <cellStyle name="Millares 15 3 5 3 5" xfId="48914" xr:uid="{F6C75E81-5596-4E8A-8237-16D3753F070B}"/>
    <cellStyle name="Millares 15 3 5 4" xfId="7546" xr:uid="{30FFF9CC-2971-4CC0-A80A-33906579CB8A}"/>
    <cellStyle name="Millares 15 3 5 4 2" xfId="29049" xr:uid="{BA892D3E-82FD-4FC7-921A-859689577809}"/>
    <cellStyle name="Millares 15 3 5 5" xfId="9203" xr:uid="{1B9587D6-AFB0-451C-BCDF-3FA50C68866C}"/>
    <cellStyle name="Millares 15 3 5 5 2" xfId="30706" xr:uid="{811BF01B-367C-4931-A3C8-F495672FBE17}"/>
    <cellStyle name="Millares 15 3 5 6" xfId="15838" xr:uid="{469791B4-6926-4FB6-8BC4-98542D66C3CA}"/>
    <cellStyle name="Millares 15 3 5 6 2" xfId="37341" xr:uid="{CCF0DB3C-052B-4180-8162-6429B3A5FBC2}"/>
    <cellStyle name="Millares 15 3 5 7" xfId="22443" xr:uid="{3CEDC934-DC99-40A0-9469-F293EB1731B1}"/>
    <cellStyle name="Millares 15 3 5 8" xfId="43946" xr:uid="{390BF378-0C75-4301-AEBA-2E4C888D0D83}"/>
    <cellStyle name="Millares 15 3 6" xfId="1198" xr:uid="{B7923C30-ED43-4BD2-8365-58527B87B2EE}"/>
    <cellStyle name="Millares 15 3 6 2" xfId="4027" xr:uid="{4DAF4531-284E-4FC5-A46F-7514E9790F43}"/>
    <cellStyle name="Millares 15 3 6 2 2" xfId="12293" xr:uid="{599DF099-CAC0-4AEA-B418-1A6E520D7E7C}"/>
    <cellStyle name="Millares 15 3 6 2 2 2" xfId="33796" xr:uid="{2F33528F-496C-4171-9C9A-BC6D6B95B9B6}"/>
    <cellStyle name="Millares 15 3 6 2 3" xfId="18928" xr:uid="{8A555B72-8CCE-4DCE-B597-F86869F1B6DD}"/>
    <cellStyle name="Millares 15 3 6 2 3 2" xfId="40431" xr:uid="{DFBF9CB9-C1D3-4917-9DC7-76FD24E49082}"/>
    <cellStyle name="Millares 15 3 6 2 4" xfId="25533" xr:uid="{42B9AC2B-4A35-4EC2-9163-B9531A3C8BC7}"/>
    <cellStyle name="Millares 15 3 6 2 5" xfId="47036" xr:uid="{8EC145F0-4657-4AFC-9B6F-5CE48DEBAE43}"/>
    <cellStyle name="Millares 15 3 6 3" xfId="6166" xr:uid="{1AA70E4F-69D6-4A2A-80AD-41809A446128}"/>
    <cellStyle name="Millares 15 3 6 3 2" xfId="14432" xr:uid="{DC8F7AB5-C8B6-4968-8A99-4BC8EA9F84DC}"/>
    <cellStyle name="Millares 15 3 6 3 2 2" xfId="35935" xr:uid="{BE5E7A43-286A-4E0A-B708-5849775C89B0}"/>
    <cellStyle name="Millares 15 3 6 3 3" xfId="21067" xr:uid="{542E505A-C9FA-41F5-A97E-95FFCEB5C49C}"/>
    <cellStyle name="Millares 15 3 6 3 3 2" xfId="42570" xr:uid="{BEEFD146-5BFB-46EC-967F-6AEFD35E4FC0}"/>
    <cellStyle name="Millares 15 3 6 3 4" xfId="27672" xr:uid="{3A60D07A-A863-43C4-9C77-7C50E68A254D}"/>
    <cellStyle name="Millares 15 3 6 3 5" xfId="49175" xr:uid="{0313170B-4B3D-4B84-A6E2-BCB62C801278}"/>
    <cellStyle name="Millares 15 3 6 4" xfId="7807" xr:uid="{E5A78580-EE2F-4B5F-BD4D-E308DEAB027A}"/>
    <cellStyle name="Millares 15 3 6 4 2" xfId="29310" xr:uid="{C98371F4-D733-4B02-AB00-1CB943EBBF01}"/>
    <cellStyle name="Millares 15 3 6 5" xfId="9464" xr:uid="{92F4236A-9885-44F0-B4B4-87ACAAFABD8E}"/>
    <cellStyle name="Millares 15 3 6 5 2" xfId="30967" xr:uid="{44AE0035-A95C-4D12-B6A2-F7D687616381}"/>
    <cellStyle name="Millares 15 3 6 6" xfId="16099" xr:uid="{EC02617E-92CC-4922-A088-7F4D5D23F1B3}"/>
    <cellStyle name="Millares 15 3 6 6 2" xfId="37602" xr:uid="{02149514-7A99-4B80-B69B-750D15C16503}"/>
    <cellStyle name="Millares 15 3 6 7" xfId="22704" xr:uid="{ECA3AAB9-0F6D-4EBD-B836-C60069144DB1}"/>
    <cellStyle name="Millares 15 3 6 8" xfId="44207" xr:uid="{2C924DDC-F47F-4059-A4F4-D4952C13B6B1}"/>
    <cellStyle name="Millares 15 3 7" xfId="1886" xr:uid="{5E1C0B86-F96F-4C13-A2C0-725BCA7D3C37}"/>
    <cellStyle name="Millares 15 3 7 2" xfId="10152" xr:uid="{8DB94A09-1036-4455-82C6-3931CC8A3FB1}"/>
    <cellStyle name="Millares 15 3 7 2 2" xfId="31655" xr:uid="{82C94AB2-9D27-4018-B55B-09C42BB17647}"/>
    <cellStyle name="Millares 15 3 7 3" xfId="16787" xr:uid="{9E833E48-A57D-44E7-B508-9A68B2DDCCE6}"/>
    <cellStyle name="Millares 15 3 7 3 2" xfId="38290" xr:uid="{7A183DBB-94CE-40FA-A0F8-9590E40D9F48}"/>
    <cellStyle name="Millares 15 3 7 4" xfId="23392" xr:uid="{23076B3F-7639-4D64-945B-0BC2D6B59684}"/>
    <cellStyle name="Millares 15 3 7 5" xfId="44895" xr:uid="{CD1F624D-784F-4C89-B224-8C294144928F}"/>
    <cellStyle name="Millares 15 3 8" xfId="2571" xr:uid="{ED3923BA-9E37-4D48-A067-572335C7775F}"/>
    <cellStyle name="Millares 15 3 8 2" xfId="10837" xr:uid="{42DC1B83-990D-4D0E-BA33-47B56209415A}"/>
    <cellStyle name="Millares 15 3 8 2 2" xfId="32340" xr:uid="{402A9D13-3D0A-43A7-BB7D-18778D9C6980}"/>
    <cellStyle name="Millares 15 3 8 3" xfId="17472" xr:uid="{A6D8CB82-BAF0-4233-8687-DF6C5BD5E865}"/>
    <cellStyle name="Millares 15 3 8 3 2" xfId="38975" xr:uid="{072A46CF-7845-4939-95EE-F455C6AEE757}"/>
    <cellStyle name="Millares 15 3 8 4" xfId="24077" xr:uid="{CDECC2DE-ABF4-4628-9A70-0B3AF2957BC6}"/>
    <cellStyle name="Millares 15 3 8 5" xfId="45580" xr:uid="{1B0A5A0D-1F80-43DB-97F4-25D0EC9A3A39}"/>
    <cellStyle name="Millares 15 3 9" xfId="3082" xr:uid="{7554EF6D-6144-42A8-9F1E-53DF342283A5}"/>
    <cellStyle name="Millares 15 3 9 2" xfId="11348" xr:uid="{D0D42413-EA80-4D0D-80D7-32B373E2D1F8}"/>
    <cellStyle name="Millares 15 3 9 2 2" xfId="32851" xr:uid="{6BFEFC01-A1A8-47E2-823C-C288E2E44C39}"/>
    <cellStyle name="Millares 15 3 9 3" xfId="17983" xr:uid="{CC7AA5FF-A309-462A-97DC-7E0443335F3B}"/>
    <cellStyle name="Millares 15 3 9 3 2" xfId="39486" xr:uid="{0807B234-6B9D-4D0B-90B0-912A3F4A974B}"/>
    <cellStyle name="Millares 15 3 9 4" xfId="24588" xr:uid="{F58C2B9F-B72A-4B7E-AE62-95340CBD7259}"/>
    <cellStyle name="Millares 15 3 9 5" xfId="46091" xr:uid="{B239CCFF-3482-4C1B-97CA-FE27CB62F6B6}"/>
    <cellStyle name="Millares 15 4" xfId="233" xr:uid="{0DEA8EF9-E396-4033-B6A4-CF7A1068CE0C}"/>
    <cellStyle name="Millares 15 4 10" xfId="4747" xr:uid="{D5F9375C-D1A3-4CAF-A333-D7E53BBAF912}"/>
    <cellStyle name="Millares 15 4 10 2" xfId="13013" xr:uid="{1558BBC7-4DA5-439A-879C-1681DD75F257}"/>
    <cellStyle name="Millares 15 4 10 2 2" xfId="34516" xr:uid="{E02D0E7C-D8AA-48CB-8DE4-02054DF63D4D}"/>
    <cellStyle name="Millares 15 4 10 3" xfId="19648" xr:uid="{9F182F7A-8BA1-418C-A21A-175B27BCEDB0}"/>
    <cellStyle name="Millares 15 4 10 3 2" xfId="41151" xr:uid="{FEB58DE2-C355-4811-93FB-ED4F3CF4B8A9}"/>
    <cellStyle name="Millares 15 4 10 4" xfId="26253" xr:uid="{A5C4194B-3D9A-4DE4-AAF8-7843C2540B17}"/>
    <cellStyle name="Millares 15 4 10 5" xfId="47756" xr:uid="{813EE81F-A704-406A-8F0D-D7094A3017BF}"/>
    <cellStyle name="Millares 15 4 11" xfId="5250" xr:uid="{BB66E0A7-C4BE-4AA1-ACBA-ACC01E5A3A61}"/>
    <cellStyle name="Millares 15 4 11 2" xfId="13516" xr:uid="{4D5AEA23-39B8-47AA-8E0C-05263E9FBA97}"/>
    <cellStyle name="Millares 15 4 11 2 2" xfId="35019" xr:uid="{CE962E34-ADA5-42C9-80A7-3D06F6F909BC}"/>
    <cellStyle name="Millares 15 4 11 3" xfId="20151" xr:uid="{E919A96F-6DF8-4520-8710-A5A079F535F3}"/>
    <cellStyle name="Millares 15 4 11 3 2" xfId="41654" xr:uid="{7F556908-1A49-454E-9EA5-76AD30058623}"/>
    <cellStyle name="Millares 15 4 11 4" xfId="26756" xr:uid="{AA632163-68AC-4846-98F9-FA866E5C4779}"/>
    <cellStyle name="Millares 15 4 11 5" xfId="48259" xr:uid="{345D56FB-6325-463A-A819-B0FD40F5FE74}"/>
    <cellStyle name="Millares 15 4 12" xfId="6891" xr:uid="{28131B0D-0570-4E5A-8320-64438866131E}"/>
    <cellStyle name="Millares 15 4 12 2" xfId="28394" xr:uid="{43B95B59-4C74-42CC-8362-4F2B5DC49C76}"/>
    <cellStyle name="Millares 15 4 13" xfId="8546" xr:uid="{25A23D67-A9B6-4DD5-B7A8-E9CD1B278447}"/>
    <cellStyle name="Millares 15 4 13 2" xfId="30049" xr:uid="{AB1C9E4A-50D7-4E28-9E81-956671254E18}"/>
    <cellStyle name="Millares 15 4 14" xfId="15184" xr:uid="{6A92D90C-73F2-444A-BD5A-A017868D255E}"/>
    <cellStyle name="Millares 15 4 14 2" xfId="36687" xr:uid="{58BC40E7-F329-463A-97AD-4D7025D40F54}"/>
    <cellStyle name="Millares 15 4 15" xfId="21789" xr:uid="{27363234-F770-485A-B722-AB1F11F6C450}"/>
    <cellStyle name="Millares 15 4 16" xfId="43292" xr:uid="{EDD016AB-BF29-41E2-966D-98112438EDD8}"/>
    <cellStyle name="Millares 15 4 2" xfId="544" xr:uid="{962EDE99-3952-4A74-96F4-5C9D110C0544}"/>
    <cellStyle name="Millares 15 4 2 10" xfId="7155" xr:uid="{2B4C5DCD-695E-41EC-AA54-242330161B7C}"/>
    <cellStyle name="Millares 15 4 2 10 2" xfId="28658" xr:uid="{ACF923DC-1C29-4E15-9BAE-6356D40579E4}"/>
    <cellStyle name="Millares 15 4 2 11" xfId="8811" xr:uid="{200AEEC0-42BF-4233-9A79-5F82F121E696}"/>
    <cellStyle name="Millares 15 4 2 11 2" xfId="30314" xr:uid="{A95FA160-FA9E-49DA-BAB2-B81AAD2B7710}"/>
    <cellStyle name="Millares 15 4 2 12" xfId="15447" xr:uid="{A726ECF9-7EEB-44AD-BBF3-BBD330D3D814}"/>
    <cellStyle name="Millares 15 4 2 12 2" xfId="36950" xr:uid="{92B1AA01-FC2C-4CBE-A7D2-F050D145041F}"/>
    <cellStyle name="Millares 15 4 2 13" xfId="22052" xr:uid="{D6FBD873-C477-4E2C-89F0-93BC588D896D}"/>
    <cellStyle name="Millares 15 4 2 14" xfId="43555" xr:uid="{6990F1C3-6915-4C39-A0B3-021EC9B568C4}"/>
    <cellStyle name="Millares 15 4 2 2" xfId="826" xr:uid="{6C4A2EF5-F843-4451-876B-B5302FF96E0C}"/>
    <cellStyle name="Millares 15 4 2 2 10" xfId="15727" xr:uid="{73941892-252A-41DF-86F7-FA940B3491C6}"/>
    <cellStyle name="Millares 15 4 2 2 10 2" xfId="37230" xr:uid="{9C555769-DA3D-410D-A5DC-4B19DBD6AF41}"/>
    <cellStyle name="Millares 15 4 2 2 11" xfId="22332" xr:uid="{D7A1D93B-9D98-43B5-882B-30774F5063A5}"/>
    <cellStyle name="Millares 15 4 2 2 12" xfId="43835" xr:uid="{91356E3C-29BA-4929-9EB6-97C3166BC299}"/>
    <cellStyle name="Millares 15 4 2 2 2" xfId="1772" xr:uid="{B8E3ADB0-BA6D-491C-B54C-729EBA431A96}"/>
    <cellStyle name="Millares 15 4 2 2 2 2" xfId="4601" xr:uid="{E2AE35AA-155B-4D58-A4A1-E0F85E0FD699}"/>
    <cellStyle name="Millares 15 4 2 2 2 2 2" xfId="12867" xr:uid="{C631064B-E2EB-4EE7-A14B-C72D3B346F03}"/>
    <cellStyle name="Millares 15 4 2 2 2 2 2 2" xfId="34370" xr:uid="{7E1AEF65-9630-4B0C-92AD-B14272B5BEFA}"/>
    <cellStyle name="Millares 15 4 2 2 2 2 3" xfId="19502" xr:uid="{EEAFE021-B54E-4611-A534-13890EC5DBE8}"/>
    <cellStyle name="Millares 15 4 2 2 2 2 3 2" xfId="41005" xr:uid="{696DBE10-B54F-455D-84E1-6219F9D6128C}"/>
    <cellStyle name="Millares 15 4 2 2 2 2 4" xfId="26107" xr:uid="{D67D7157-700B-42AE-918F-3A2C785A87C9}"/>
    <cellStyle name="Millares 15 4 2 2 2 2 5" xfId="47610" xr:uid="{29571CFC-E2D4-4C86-87E5-7CD80366FF34}"/>
    <cellStyle name="Millares 15 4 2 2 2 3" xfId="6740" xr:uid="{7CA5989C-D65D-4EF3-BE11-3D4E664E7B96}"/>
    <cellStyle name="Millares 15 4 2 2 2 3 2" xfId="15006" xr:uid="{F870E0A3-2230-482C-BBCB-427B37592B03}"/>
    <cellStyle name="Millares 15 4 2 2 2 3 2 2" xfId="36509" xr:uid="{4A644BCF-04ED-4822-B326-9DB1BE9B175F}"/>
    <cellStyle name="Millares 15 4 2 2 2 3 3" xfId="21641" xr:uid="{4130E2B4-D897-49FE-8B0C-1A4B7819672A}"/>
    <cellStyle name="Millares 15 4 2 2 2 3 3 2" xfId="43144" xr:uid="{E8550667-A789-4517-BF5C-1F756E724625}"/>
    <cellStyle name="Millares 15 4 2 2 2 3 4" xfId="28246" xr:uid="{5903779D-E7DD-4816-BE89-B73F73ADF8C8}"/>
    <cellStyle name="Millares 15 4 2 2 2 3 5" xfId="49749" xr:uid="{D572C9B4-89C2-46E2-BC54-152AD0AB4386}"/>
    <cellStyle name="Millares 15 4 2 2 2 4" xfId="8381" xr:uid="{5F292ED6-E1C5-4BBC-A4B7-27001E73B7EE}"/>
    <cellStyle name="Millares 15 4 2 2 2 4 2" xfId="29884" xr:uid="{E16DDC9B-AFD0-445B-8187-B8F8E3202B63}"/>
    <cellStyle name="Millares 15 4 2 2 2 5" xfId="10038" xr:uid="{BD0848B3-1709-4949-A16B-635F15DAA4DD}"/>
    <cellStyle name="Millares 15 4 2 2 2 5 2" xfId="31541" xr:uid="{85D2418D-75CB-491A-BAA8-9B8C1151D56F}"/>
    <cellStyle name="Millares 15 4 2 2 2 6" xfId="16673" xr:uid="{C92777EA-9AED-4695-B4B0-0AF4C7E4CCEE}"/>
    <cellStyle name="Millares 15 4 2 2 2 6 2" xfId="38176" xr:uid="{9556561A-EF80-446B-A712-E34A4ADCC651}"/>
    <cellStyle name="Millares 15 4 2 2 2 7" xfId="23278" xr:uid="{691118C0-503E-4F88-903D-C11859512E11}"/>
    <cellStyle name="Millares 15 4 2 2 2 8" xfId="44781" xr:uid="{2E822C31-0B10-47D0-AE9C-4479377A3831}"/>
    <cellStyle name="Millares 15 4 2 2 3" xfId="2459" xr:uid="{9A30A47E-9485-4F6E-8007-00E678D5F5BE}"/>
    <cellStyle name="Millares 15 4 2 2 3 2" xfId="10725" xr:uid="{F8FF99A2-6C32-4656-9BA1-4EC94D26BD8F}"/>
    <cellStyle name="Millares 15 4 2 2 3 2 2" xfId="32228" xr:uid="{47318A1D-9E70-47BA-A47C-028E79A40EE9}"/>
    <cellStyle name="Millares 15 4 2 2 3 3" xfId="17360" xr:uid="{03EAEE29-581A-4ECE-8280-3E10755494F9}"/>
    <cellStyle name="Millares 15 4 2 2 3 3 2" xfId="38863" xr:uid="{31328C0F-183B-4D57-A967-3EADB8DCE306}"/>
    <cellStyle name="Millares 15 4 2 2 3 4" xfId="23965" xr:uid="{7359C764-5F3C-4F57-9C38-47FB59C02600}"/>
    <cellStyle name="Millares 15 4 2 2 3 5" xfId="45468" xr:uid="{5A1324F1-1EF5-4305-ABB6-1242A33A5EDA}"/>
    <cellStyle name="Millares 15 4 2 2 4" xfId="2976" xr:uid="{8B1349CC-C621-4FD1-BABC-4D9BB2AF21F3}"/>
    <cellStyle name="Millares 15 4 2 2 4 2" xfId="11242" xr:uid="{D23DFB9E-5241-451C-97CC-A2608DD517F2}"/>
    <cellStyle name="Millares 15 4 2 2 4 2 2" xfId="32745" xr:uid="{103B3914-7202-4B03-B8F5-3CC63F0CDC63}"/>
    <cellStyle name="Millares 15 4 2 2 4 3" xfId="17877" xr:uid="{405170FC-43E9-4009-9A08-D238FF4156DE}"/>
    <cellStyle name="Millares 15 4 2 2 4 3 2" xfId="39380" xr:uid="{B7023F34-353B-406D-A139-2DF63CA7FFFB}"/>
    <cellStyle name="Millares 15 4 2 2 4 4" xfId="24482" xr:uid="{0E0A419C-9C29-4BEE-9B9E-B1916F687CCF}"/>
    <cellStyle name="Millares 15 4 2 2 4 5" xfId="45985" xr:uid="{0F0E7426-11C8-4B4F-B39A-338C6AB28418}"/>
    <cellStyle name="Millares 15 4 2 2 5" xfId="3655" xr:uid="{A82F307E-FC63-4760-A0B5-571BE5E78564}"/>
    <cellStyle name="Millares 15 4 2 2 5 2" xfId="11921" xr:uid="{04B4D680-39C1-422C-8291-FC96A9D6F51C}"/>
    <cellStyle name="Millares 15 4 2 2 5 2 2" xfId="33424" xr:uid="{6558874E-93DF-4A73-8509-A7D5FD839FD8}"/>
    <cellStyle name="Millares 15 4 2 2 5 3" xfId="18556" xr:uid="{A17DEC95-0B04-4280-8916-A0C8E3C329D5}"/>
    <cellStyle name="Millares 15 4 2 2 5 3 2" xfId="40059" xr:uid="{2093A582-E52D-4898-9A56-8DDD76251124}"/>
    <cellStyle name="Millares 15 4 2 2 5 4" xfId="25161" xr:uid="{C1565158-51F9-499A-8B27-214534DFFBE9}"/>
    <cellStyle name="Millares 15 4 2 2 5 5" xfId="46664" xr:uid="{E0B26263-636C-4BAF-877D-A4061497B1D0}"/>
    <cellStyle name="Millares 15 4 2 2 6" xfId="5120" xr:uid="{47965434-48D2-4FD5-AD12-39542A4B3D2C}"/>
    <cellStyle name="Millares 15 4 2 2 6 2" xfId="13386" xr:uid="{984252B8-5FCB-40A2-A731-C405A74F1931}"/>
    <cellStyle name="Millares 15 4 2 2 6 2 2" xfId="34889" xr:uid="{70670912-55A2-4B20-BDFC-FCABE5F2B002}"/>
    <cellStyle name="Millares 15 4 2 2 6 3" xfId="20021" xr:uid="{D33A65F5-875C-4287-9465-E3288D8C7F59}"/>
    <cellStyle name="Millares 15 4 2 2 6 3 2" xfId="41524" xr:uid="{5B0DB23F-B037-4451-A4A9-E80314B14F13}"/>
    <cellStyle name="Millares 15 4 2 2 6 4" xfId="26626" xr:uid="{38495865-4076-4E63-8A20-58F90A75BC4A}"/>
    <cellStyle name="Millares 15 4 2 2 6 5" xfId="48129" xr:uid="{E2CAF6B0-4C43-4075-941A-E76EE6FE21A8}"/>
    <cellStyle name="Millares 15 4 2 2 7" xfId="5794" xr:uid="{52C1BB97-2594-460E-94A1-EA8006595EC8}"/>
    <cellStyle name="Millares 15 4 2 2 7 2" xfId="14060" xr:uid="{2AE4BBA4-A8EF-4B3C-8AA8-E7A02F65C924}"/>
    <cellStyle name="Millares 15 4 2 2 7 2 2" xfId="35563" xr:uid="{F1478B44-4F4A-41CB-92CB-13EFA1305CF0}"/>
    <cellStyle name="Millares 15 4 2 2 7 3" xfId="20695" xr:uid="{D0B69771-5154-4C42-92F8-9CB263EA1ED7}"/>
    <cellStyle name="Millares 15 4 2 2 7 3 2" xfId="42198" xr:uid="{1EA8DF60-7CF1-49CD-B4BD-30CC767C1647}"/>
    <cellStyle name="Millares 15 4 2 2 7 4" xfId="27300" xr:uid="{66D5A825-3208-4732-98DF-C31F6C9E98F8}"/>
    <cellStyle name="Millares 15 4 2 2 7 5" xfId="48803" xr:uid="{2D265E5B-051A-4918-82C2-0C370FDE23A4}"/>
    <cellStyle name="Millares 15 4 2 2 8" xfId="7435" xr:uid="{ED72CF4D-3328-47AA-849F-A328F129F4C0}"/>
    <cellStyle name="Millares 15 4 2 2 8 2" xfId="28938" xr:uid="{5979D016-CF31-4F62-BE8F-9032A855591F}"/>
    <cellStyle name="Millares 15 4 2 2 9" xfId="9092" xr:uid="{849B5321-49FC-40E5-91DF-9822C958CAAB}"/>
    <cellStyle name="Millares 15 4 2 2 9 2" xfId="30595" xr:uid="{1EF639DF-5F1B-4960-8A3B-46CF42F68EFE}"/>
    <cellStyle name="Millares 15 4 2 3" xfId="1096" xr:uid="{FF011F91-2AB7-470C-BD37-D6846A4209FD}"/>
    <cellStyle name="Millares 15 4 2 3 2" xfId="3925" xr:uid="{D50ED15B-64DF-4AD3-8D7D-3E3E430D1D33}"/>
    <cellStyle name="Millares 15 4 2 3 2 2" xfId="12191" xr:uid="{F170CE2C-7421-4A78-9A08-1225F092DD82}"/>
    <cellStyle name="Millares 15 4 2 3 2 2 2" xfId="33694" xr:uid="{37E2C090-EF85-4135-AB5C-64A91E9E8313}"/>
    <cellStyle name="Millares 15 4 2 3 2 3" xfId="18826" xr:uid="{E970CAE0-317C-4774-959C-C787580C8207}"/>
    <cellStyle name="Millares 15 4 2 3 2 3 2" xfId="40329" xr:uid="{403F07C4-C152-4A72-8CDB-C2CDD17634B9}"/>
    <cellStyle name="Millares 15 4 2 3 2 4" xfId="25431" xr:uid="{26F2F148-D2FB-49D8-8B6F-6D1796BDFE00}"/>
    <cellStyle name="Millares 15 4 2 3 2 5" xfId="46934" xr:uid="{6A210EB5-CC2F-4FA7-BA02-79B60A27D0BA}"/>
    <cellStyle name="Millares 15 4 2 3 3" xfId="6064" xr:uid="{2EF695B0-9C66-41C1-A16A-0ADB53EA6D87}"/>
    <cellStyle name="Millares 15 4 2 3 3 2" xfId="14330" xr:uid="{925233EA-3BA0-41B5-BE67-8BB8DF23C64F}"/>
    <cellStyle name="Millares 15 4 2 3 3 2 2" xfId="35833" xr:uid="{9820A419-A9E9-4A45-85F2-E553EE69730E}"/>
    <cellStyle name="Millares 15 4 2 3 3 3" xfId="20965" xr:uid="{EE6E8A10-CB4C-4349-9550-CA2C7DB5051A}"/>
    <cellStyle name="Millares 15 4 2 3 3 3 2" xfId="42468" xr:uid="{5B2561EC-AF0D-474B-80D4-9D5A27FE1F63}"/>
    <cellStyle name="Millares 15 4 2 3 3 4" xfId="27570" xr:uid="{893DAB50-C6CC-4A1A-BA52-D4647D698C97}"/>
    <cellStyle name="Millares 15 4 2 3 3 5" xfId="49073" xr:uid="{8C87A394-D510-4452-978F-11BEFD7D282F}"/>
    <cellStyle name="Millares 15 4 2 3 4" xfId="7705" xr:uid="{A2A4F905-8BB2-44EE-AC65-F554E1E9DF03}"/>
    <cellStyle name="Millares 15 4 2 3 4 2" xfId="29208" xr:uid="{20A7FA3A-69F6-4CDD-9FBC-6879AA72DE04}"/>
    <cellStyle name="Millares 15 4 2 3 5" xfId="9362" xr:uid="{03C61B5F-50CF-4FB8-9C05-8CBCED33755B}"/>
    <cellStyle name="Millares 15 4 2 3 5 2" xfId="30865" xr:uid="{AE5E2863-F169-4079-9987-40DFB2672F84}"/>
    <cellStyle name="Millares 15 4 2 3 6" xfId="15997" xr:uid="{05001342-AD2F-46F1-9AD5-2F58B96C5C78}"/>
    <cellStyle name="Millares 15 4 2 3 6 2" xfId="37500" xr:uid="{C1F2D930-EFA7-4D95-BA82-D50E8FC6D601}"/>
    <cellStyle name="Millares 15 4 2 3 7" xfId="22602" xr:uid="{66CD5D58-CBE9-4C35-B10C-D9A1F74FF3B1}"/>
    <cellStyle name="Millares 15 4 2 3 8" xfId="44105" xr:uid="{AFE22242-B170-4A83-85FE-637A038D8987}"/>
    <cellStyle name="Millares 15 4 2 4" xfId="1492" xr:uid="{9543A388-BBE2-4F06-812B-B2E446702544}"/>
    <cellStyle name="Millares 15 4 2 4 2" xfId="4321" xr:uid="{68B23911-8824-4D90-89B4-0BF52A727C60}"/>
    <cellStyle name="Millares 15 4 2 4 2 2" xfId="12587" xr:uid="{25611CA0-EC79-45C1-9BD2-39A30D0811F9}"/>
    <cellStyle name="Millares 15 4 2 4 2 2 2" xfId="34090" xr:uid="{43024D76-B885-4E27-89F6-621BAFC7CC98}"/>
    <cellStyle name="Millares 15 4 2 4 2 3" xfId="19222" xr:uid="{4CD62FA2-81F3-40D9-981F-17ADCF5C5A31}"/>
    <cellStyle name="Millares 15 4 2 4 2 3 2" xfId="40725" xr:uid="{D92958EF-F6B7-425C-ACB2-06163B9C3740}"/>
    <cellStyle name="Millares 15 4 2 4 2 4" xfId="25827" xr:uid="{946BF21A-359E-49AB-9626-753975C064CB}"/>
    <cellStyle name="Millares 15 4 2 4 2 5" xfId="47330" xr:uid="{5956CC64-6B27-4920-9E63-A68608133EAC}"/>
    <cellStyle name="Millares 15 4 2 4 3" xfId="6460" xr:uid="{2721AE41-2284-4AD4-B948-4D7AD939B299}"/>
    <cellStyle name="Millares 15 4 2 4 3 2" xfId="14726" xr:uid="{8D2CAAB9-ED4C-4DD7-A4BF-E7BB7CAD557B}"/>
    <cellStyle name="Millares 15 4 2 4 3 2 2" xfId="36229" xr:uid="{7932958D-BB23-4437-BD62-AFA0DBAF87D5}"/>
    <cellStyle name="Millares 15 4 2 4 3 3" xfId="21361" xr:uid="{44AB83B8-6AAC-4673-8C6B-A7CE05182D98}"/>
    <cellStyle name="Millares 15 4 2 4 3 3 2" xfId="42864" xr:uid="{0AE2C716-3A12-42F6-84A1-8F3F55513075}"/>
    <cellStyle name="Millares 15 4 2 4 3 4" xfId="27966" xr:uid="{8E95F457-E8E2-4A4F-81AD-9655D17A6B59}"/>
    <cellStyle name="Millares 15 4 2 4 3 5" xfId="49469" xr:uid="{82BE3791-403C-4CE7-A5C8-736F6E8A2D50}"/>
    <cellStyle name="Millares 15 4 2 4 4" xfId="8101" xr:uid="{B910AA08-6FCF-4CA5-8A18-22CE71ECB23D}"/>
    <cellStyle name="Millares 15 4 2 4 4 2" xfId="29604" xr:uid="{CEB80B7C-8F53-4F36-9F0E-5CCB9D1CDC84}"/>
    <cellStyle name="Millares 15 4 2 4 5" xfId="9758" xr:uid="{ABEB6C78-6637-44D7-99CA-EE008E6C2308}"/>
    <cellStyle name="Millares 15 4 2 4 5 2" xfId="31261" xr:uid="{19062DA6-0905-4137-A04B-6BDC74DF709A}"/>
    <cellStyle name="Millares 15 4 2 4 6" xfId="16393" xr:uid="{FF4841F5-DF52-4B50-93B3-B5A0890074C0}"/>
    <cellStyle name="Millares 15 4 2 4 6 2" xfId="37896" xr:uid="{CE713CB9-46CE-4275-BDFE-FC3DB1823354}"/>
    <cellStyle name="Millares 15 4 2 4 7" xfId="22998" xr:uid="{E23E0676-734C-432C-B0CE-D20D9430953C}"/>
    <cellStyle name="Millares 15 4 2 4 8" xfId="44501" xr:uid="{4A8E25F3-CE54-4EE0-BC10-15ED97B1BCC8}"/>
    <cellStyle name="Millares 15 4 2 5" xfId="2179" xr:uid="{C6E81619-DB0F-4326-88E6-34DB10B601CA}"/>
    <cellStyle name="Millares 15 4 2 5 2" xfId="10445" xr:uid="{5D2C1AB7-C8D3-4AA7-94AF-A0726273E298}"/>
    <cellStyle name="Millares 15 4 2 5 2 2" xfId="31948" xr:uid="{E6021981-CEEE-412F-B27D-3EC0150A4704}"/>
    <cellStyle name="Millares 15 4 2 5 3" xfId="17080" xr:uid="{25AF8991-22F2-4ADF-8A22-C0629C95969F}"/>
    <cellStyle name="Millares 15 4 2 5 3 2" xfId="38583" xr:uid="{5835540C-48F7-4E76-A9E6-DF903E7F6708}"/>
    <cellStyle name="Millares 15 4 2 5 4" xfId="23685" xr:uid="{F487E255-F5DC-40E5-A3E3-DC55DC323D2B}"/>
    <cellStyle name="Millares 15 4 2 5 5" xfId="45188" xr:uid="{9D777111-08B9-4760-903A-8AA89311D321}"/>
    <cellStyle name="Millares 15 4 2 6" xfId="2725" xr:uid="{0C56B3AE-C168-4AC1-A2C4-D2F4E7F6FE41}"/>
    <cellStyle name="Millares 15 4 2 6 2" xfId="10991" xr:uid="{BF5A96FB-1E76-4E25-8E1A-725D462DFEFE}"/>
    <cellStyle name="Millares 15 4 2 6 2 2" xfId="32494" xr:uid="{A84E8FD8-83DB-4FBA-98A1-CEA0E76099DB}"/>
    <cellStyle name="Millares 15 4 2 6 3" xfId="17626" xr:uid="{69F095EF-CC3D-45B9-B7B8-EE93AE81DA0F}"/>
    <cellStyle name="Millares 15 4 2 6 3 2" xfId="39129" xr:uid="{9A8A4449-712C-4F1F-84A7-425E1C0816D6}"/>
    <cellStyle name="Millares 15 4 2 6 4" xfId="24231" xr:uid="{361A02B1-3DD8-434E-9ACB-B1F09DFC385F}"/>
    <cellStyle name="Millares 15 4 2 6 5" xfId="45734" xr:uid="{0C920AA2-9036-4362-94E2-ADCBFD7F2364}"/>
    <cellStyle name="Millares 15 4 2 7" xfId="3375" xr:uid="{995484C8-D445-4AE6-A120-34406E350BE1}"/>
    <cellStyle name="Millares 15 4 2 7 2" xfId="11641" xr:uid="{222541FF-199B-4C2D-AB2C-A8E84CB63D20}"/>
    <cellStyle name="Millares 15 4 2 7 2 2" xfId="33144" xr:uid="{3F8C6AC3-7780-472E-AB73-255C544434D7}"/>
    <cellStyle name="Millares 15 4 2 7 3" xfId="18276" xr:uid="{28DE8518-E364-4734-9E08-B9B86BC26F73}"/>
    <cellStyle name="Millares 15 4 2 7 3 2" xfId="39779" xr:uid="{3D674E2A-8EA1-4663-B2B8-198584F96081}"/>
    <cellStyle name="Millares 15 4 2 7 4" xfId="24881" xr:uid="{3690A849-B507-4AF1-80B8-58DF61B0DA82}"/>
    <cellStyle name="Millares 15 4 2 7 5" xfId="46384" xr:uid="{82B59DDA-9352-4D69-B3DF-3451A0AF90FD}"/>
    <cellStyle name="Millares 15 4 2 8" xfId="4869" xr:uid="{A046E7A3-4873-486A-8706-643469AF9690}"/>
    <cellStyle name="Millares 15 4 2 8 2" xfId="13135" xr:uid="{994B7437-AD14-4878-8CEF-999DA71B7BD9}"/>
    <cellStyle name="Millares 15 4 2 8 2 2" xfId="34638" xr:uid="{DDF79C55-3D6F-4E44-B5FA-9CA64FF550D7}"/>
    <cellStyle name="Millares 15 4 2 8 3" xfId="19770" xr:uid="{5885D682-857B-408E-810A-C799FD4833AC}"/>
    <cellStyle name="Millares 15 4 2 8 3 2" xfId="41273" xr:uid="{E195BC92-0BFF-47C6-9F85-6614BA6E9635}"/>
    <cellStyle name="Millares 15 4 2 8 4" xfId="26375" xr:uid="{F01ACBBA-3790-42E0-9504-769C68EADB00}"/>
    <cellStyle name="Millares 15 4 2 8 5" xfId="47878" xr:uid="{F6BC0503-C8B1-49BC-A9FC-09C678B18170}"/>
    <cellStyle name="Millares 15 4 2 9" xfId="5514" xr:uid="{B03CB9F4-5A2B-4C86-8CBA-3EC31AE0EDE1}"/>
    <cellStyle name="Millares 15 4 2 9 2" xfId="13780" xr:uid="{B27E9BD2-D22E-4988-8F6A-4DFF353FAE60}"/>
    <cellStyle name="Millares 15 4 2 9 2 2" xfId="35283" xr:uid="{6139B818-D3DE-46D2-985A-EADFC92F7C12}"/>
    <cellStyle name="Millares 15 4 2 9 3" xfId="20415" xr:uid="{D740CFD3-D29E-4BB1-920F-B186FA4782F5}"/>
    <cellStyle name="Millares 15 4 2 9 3 2" xfId="41918" xr:uid="{F2DA86B2-335E-4942-A6DC-0C2FE10F7281}"/>
    <cellStyle name="Millares 15 4 2 9 4" xfId="27020" xr:uid="{DCE99D98-74DC-46EB-9D3F-3977D8A3BB5E}"/>
    <cellStyle name="Millares 15 4 2 9 5" xfId="48523" xr:uid="{47EE8B12-31CB-4008-B78D-A2C728DEEDC3}"/>
    <cellStyle name="Millares 15 4 3" xfId="415" xr:uid="{B00A3241-A343-4C75-AB27-C7814FF26D2A}"/>
    <cellStyle name="Millares 15 4 3 10" xfId="15318" xr:uid="{8ECAFD2A-0636-4BD7-B942-FDE15756A7AE}"/>
    <cellStyle name="Millares 15 4 3 10 2" xfId="36821" xr:uid="{076E258A-8714-4DC1-AFA5-91F1FB150693}"/>
    <cellStyle name="Millares 15 4 3 11" xfId="21923" xr:uid="{C26AA4AB-C470-4FFC-89BC-431DEBE2D0A2}"/>
    <cellStyle name="Millares 15 4 3 12" xfId="43426" xr:uid="{BF08CC42-B29E-418D-8909-5C6A6B5897FB}"/>
    <cellStyle name="Millares 15 4 3 2" xfId="1363" xr:uid="{DEE86211-19E5-4705-8794-E7C82620E188}"/>
    <cellStyle name="Millares 15 4 3 2 2" xfId="4192" xr:uid="{0ACDE7F2-83AF-42C0-AAFB-9D3791113831}"/>
    <cellStyle name="Millares 15 4 3 2 2 2" xfId="12458" xr:uid="{C0CC8A36-69B1-4735-B13C-893CF5B01AAA}"/>
    <cellStyle name="Millares 15 4 3 2 2 2 2" xfId="33961" xr:uid="{534188B2-5C90-40F0-B2F5-367C7788B09F}"/>
    <cellStyle name="Millares 15 4 3 2 2 3" xfId="19093" xr:uid="{DA7C13EB-A9F5-41F5-96F1-7843A0E8EB05}"/>
    <cellStyle name="Millares 15 4 3 2 2 3 2" xfId="40596" xr:uid="{8C468601-F093-480A-AA08-1B3A585E0FCC}"/>
    <cellStyle name="Millares 15 4 3 2 2 4" xfId="25698" xr:uid="{286C96A3-5A75-4732-8716-FDE390582A23}"/>
    <cellStyle name="Millares 15 4 3 2 2 5" xfId="47201" xr:uid="{5167C972-A6A1-4B4A-8869-405153075314}"/>
    <cellStyle name="Millares 15 4 3 2 3" xfId="6331" xr:uid="{A5E3E5DC-3831-4F3E-A69C-8D8F0EE92399}"/>
    <cellStyle name="Millares 15 4 3 2 3 2" xfId="14597" xr:uid="{8BE50634-399A-4941-B46A-FAC6FA101799}"/>
    <cellStyle name="Millares 15 4 3 2 3 2 2" xfId="36100" xr:uid="{AE0840D7-9F58-4A03-A924-56292E7B10C7}"/>
    <cellStyle name="Millares 15 4 3 2 3 3" xfId="21232" xr:uid="{5D532D43-2415-479B-A562-830A4EDEFE72}"/>
    <cellStyle name="Millares 15 4 3 2 3 3 2" xfId="42735" xr:uid="{6F0C82D6-5BA8-4F6F-847C-E52CC574E270}"/>
    <cellStyle name="Millares 15 4 3 2 3 4" xfId="27837" xr:uid="{88B5690D-78C4-4B60-9A05-DC227C8771E9}"/>
    <cellStyle name="Millares 15 4 3 2 3 5" xfId="49340" xr:uid="{C407309C-84E1-460B-8BAE-9DEF2CA1EDB4}"/>
    <cellStyle name="Millares 15 4 3 2 4" xfId="7972" xr:uid="{A25B3B95-4E7F-4025-8100-511D17BDB92E}"/>
    <cellStyle name="Millares 15 4 3 2 4 2" xfId="29475" xr:uid="{8CF7C302-C045-4CA3-B799-6C32B6EFAE83}"/>
    <cellStyle name="Millares 15 4 3 2 5" xfId="9629" xr:uid="{8E3EA33B-AD4C-4EC5-A014-D7175405614A}"/>
    <cellStyle name="Millares 15 4 3 2 5 2" xfId="31132" xr:uid="{E187AEFF-F8DA-4DC2-98AF-1F224DB13086}"/>
    <cellStyle name="Millares 15 4 3 2 6" xfId="16264" xr:uid="{FFF66289-CF96-4F70-87E2-055A55617354}"/>
    <cellStyle name="Millares 15 4 3 2 6 2" xfId="37767" xr:uid="{ACD4D75D-997D-4F8A-9DDD-F1DBCDEFEB20}"/>
    <cellStyle name="Millares 15 4 3 2 7" xfId="22869" xr:uid="{148A7DC1-EC95-4F3C-951A-66930E977EB4}"/>
    <cellStyle name="Millares 15 4 3 2 8" xfId="44372" xr:uid="{26A05699-5185-4F63-9894-933571A03C0D}"/>
    <cellStyle name="Millares 15 4 3 3" xfId="2050" xr:uid="{FD0A92AE-FB39-42EA-BDF8-262F2121F4F7}"/>
    <cellStyle name="Millares 15 4 3 3 2" xfId="10316" xr:uid="{FA0B4CF6-4BFB-4D41-9885-1D07E2E6F9BB}"/>
    <cellStyle name="Millares 15 4 3 3 2 2" xfId="31819" xr:uid="{F90993CD-3E6E-41A2-8A69-5DE71B36655D}"/>
    <cellStyle name="Millares 15 4 3 3 3" xfId="16951" xr:uid="{BC29F70C-6EF5-41C0-91CB-9FEE22D6BFFF}"/>
    <cellStyle name="Millares 15 4 3 3 3 2" xfId="38454" xr:uid="{704D5852-E130-4C96-9BA7-7458F3CEA7CF}"/>
    <cellStyle name="Millares 15 4 3 3 4" xfId="23556" xr:uid="{8CA7CC2B-F3CF-472C-8C96-3C1AAC5658F6}"/>
    <cellStyle name="Millares 15 4 3 3 5" xfId="45059" xr:uid="{1A6938B6-6706-4C5E-8205-3991004ECDAF}"/>
    <cellStyle name="Millares 15 4 3 4" xfId="2849" xr:uid="{4FA6EF1C-0938-4912-9C41-726E40896D7B}"/>
    <cellStyle name="Millares 15 4 3 4 2" xfId="11115" xr:uid="{8967898D-BE61-454C-B41D-948073957EFB}"/>
    <cellStyle name="Millares 15 4 3 4 2 2" xfId="32618" xr:uid="{6DE31EAC-8547-4700-B44B-234C431DB446}"/>
    <cellStyle name="Millares 15 4 3 4 3" xfId="17750" xr:uid="{DF7E44DF-9EA9-4269-983B-329BAFC4B7B3}"/>
    <cellStyle name="Millares 15 4 3 4 3 2" xfId="39253" xr:uid="{A6896821-5BA1-4912-A692-8D84F045CCD2}"/>
    <cellStyle name="Millares 15 4 3 4 4" xfId="24355" xr:uid="{C939249B-0DDA-4D7A-9B7E-7EA35FFE3537}"/>
    <cellStyle name="Millares 15 4 3 4 5" xfId="45858" xr:uid="{0854C2D0-1A76-419D-BABC-223C48FE829B}"/>
    <cellStyle name="Millares 15 4 3 5" xfId="3246" xr:uid="{F659CD36-5BEC-4CE8-8DEC-CADEDFB0CD4E}"/>
    <cellStyle name="Millares 15 4 3 5 2" xfId="11512" xr:uid="{3B9EDE56-10C1-4446-800B-BD7EC44B80CF}"/>
    <cellStyle name="Millares 15 4 3 5 2 2" xfId="33015" xr:uid="{177226AC-DCD9-4813-8F60-BE9E2B631635}"/>
    <cellStyle name="Millares 15 4 3 5 3" xfId="18147" xr:uid="{570A8F8F-BB94-488C-AEA9-11EAC2B6585D}"/>
    <cellStyle name="Millares 15 4 3 5 3 2" xfId="39650" xr:uid="{2F053104-2864-4F0F-AAC7-D3E353E35C18}"/>
    <cellStyle name="Millares 15 4 3 5 4" xfId="24752" xr:uid="{418EDB78-122D-4300-BAB2-8E6AF8EC6357}"/>
    <cellStyle name="Millares 15 4 3 5 5" xfId="46255" xr:uid="{46836CD5-056C-4142-92BD-846A67A5B02B}"/>
    <cellStyle name="Millares 15 4 3 6" xfId="4993" xr:uid="{FA988D89-3B7C-4513-81F7-A1F74EDBE284}"/>
    <cellStyle name="Millares 15 4 3 6 2" xfId="13259" xr:uid="{07076946-F39B-47DB-B4A8-15B1072471DB}"/>
    <cellStyle name="Millares 15 4 3 6 2 2" xfId="34762" xr:uid="{1EE97E6D-5286-406D-8C2F-7AB37C466249}"/>
    <cellStyle name="Millares 15 4 3 6 3" xfId="19894" xr:uid="{D3628965-8AA7-46E4-90D4-E928C58B2549}"/>
    <cellStyle name="Millares 15 4 3 6 3 2" xfId="41397" xr:uid="{6C468059-AD55-4874-8901-CB1B0156B180}"/>
    <cellStyle name="Millares 15 4 3 6 4" xfId="26499" xr:uid="{3737BDAB-99A8-4F8A-A1D1-41F21D36013D}"/>
    <cellStyle name="Millares 15 4 3 6 5" xfId="48002" xr:uid="{2FF7360B-2A7A-4255-80C6-07DC05633DFE}"/>
    <cellStyle name="Millares 15 4 3 7" xfId="5385" xr:uid="{1408F8B2-352D-4308-BF91-8412D7B9580E}"/>
    <cellStyle name="Millares 15 4 3 7 2" xfId="13651" xr:uid="{F3DA4767-8B19-4411-8483-59447EF1DDA2}"/>
    <cellStyle name="Millares 15 4 3 7 2 2" xfId="35154" xr:uid="{5A143BC0-DCA8-474B-8F83-138A1824645B}"/>
    <cellStyle name="Millares 15 4 3 7 3" xfId="20286" xr:uid="{DF1144F0-4BA9-4C41-9615-BD32100BD684}"/>
    <cellStyle name="Millares 15 4 3 7 3 2" xfId="41789" xr:uid="{7443D341-39B1-4796-8667-CA238332D233}"/>
    <cellStyle name="Millares 15 4 3 7 4" xfId="26891" xr:uid="{0C1254D0-4EB1-4D85-8C59-61EBA2C49025}"/>
    <cellStyle name="Millares 15 4 3 7 5" xfId="48394" xr:uid="{47505D2C-E054-4849-B37A-469B6085E55C}"/>
    <cellStyle name="Millares 15 4 3 8" xfId="7026" xr:uid="{9C2E1946-BAFA-419C-AF18-0671430536CA}"/>
    <cellStyle name="Millares 15 4 3 8 2" xfId="28529" xr:uid="{7820B525-2E9D-406C-83DB-885C5DB2B709}"/>
    <cellStyle name="Millares 15 4 3 9" xfId="8682" xr:uid="{6996C6FD-BB57-4CF2-B328-C769B84619D7}"/>
    <cellStyle name="Millares 15 4 3 9 2" xfId="30185" xr:uid="{E02E202B-BCF4-4D88-962B-CE09738E6542}"/>
    <cellStyle name="Millares 15 4 4" xfId="699" xr:uid="{09E7102C-419E-4EBC-B665-A4F17EE17F33}"/>
    <cellStyle name="Millares 15 4 4 10" xfId="43708" xr:uid="{80FFFBDE-DE27-41A5-8C98-25B925E7014F}"/>
    <cellStyle name="Millares 15 4 4 2" xfId="1645" xr:uid="{B35F4310-82BD-4C2C-BBE6-614A87180F29}"/>
    <cellStyle name="Millares 15 4 4 2 2" xfId="4474" xr:uid="{501FFA73-F294-499D-8B71-A65AAD853B57}"/>
    <cellStyle name="Millares 15 4 4 2 2 2" xfId="12740" xr:uid="{8FC45770-DBA7-4E6F-8782-5DE33663D055}"/>
    <cellStyle name="Millares 15 4 4 2 2 2 2" xfId="34243" xr:uid="{001AD1D5-4883-44EC-BB60-F346F6D4C056}"/>
    <cellStyle name="Millares 15 4 4 2 2 3" xfId="19375" xr:uid="{E7D95EF9-57F4-4C21-B7CC-A3B3DEB1D0BB}"/>
    <cellStyle name="Millares 15 4 4 2 2 3 2" xfId="40878" xr:uid="{B14279C4-088F-46F3-94CE-F576D6D6C9A3}"/>
    <cellStyle name="Millares 15 4 4 2 2 4" xfId="25980" xr:uid="{7C3CFE47-511C-453E-A82A-A212065EC3D1}"/>
    <cellStyle name="Millares 15 4 4 2 2 5" xfId="47483" xr:uid="{31F8DF6D-7BB8-498A-934B-91FAE527BD15}"/>
    <cellStyle name="Millares 15 4 4 2 3" xfId="6613" xr:uid="{0C3463CC-7C86-4D96-9F96-F6C101FD1F63}"/>
    <cellStyle name="Millares 15 4 4 2 3 2" xfId="14879" xr:uid="{C6DB9FDA-E3D0-4B4F-A2ED-510E7081C001}"/>
    <cellStyle name="Millares 15 4 4 2 3 2 2" xfId="36382" xr:uid="{D1518F13-FE07-46B5-947D-1B04D7479D3B}"/>
    <cellStyle name="Millares 15 4 4 2 3 3" xfId="21514" xr:uid="{09BFE4B5-BAD8-42B0-99BE-F34A718DD7B9}"/>
    <cellStyle name="Millares 15 4 4 2 3 3 2" xfId="43017" xr:uid="{26A35F4F-51C6-4AC0-B9CE-699BC4213C40}"/>
    <cellStyle name="Millares 15 4 4 2 3 4" xfId="28119" xr:uid="{189925F3-DA65-43A3-AC5D-16E76904C2A8}"/>
    <cellStyle name="Millares 15 4 4 2 3 5" xfId="49622" xr:uid="{AE748F09-2400-43D5-A696-265D6D8FC864}"/>
    <cellStyle name="Millares 15 4 4 2 4" xfId="8254" xr:uid="{C45A6288-9C84-4881-9906-DE860F92BA63}"/>
    <cellStyle name="Millares 15 4 4 2 4 2" xfId="29757" xr:uid="{3336248E-D84B-445B-84F3-EC04094CC5C1}"/>
    <cellStyle name="Millares 15 4 4 2 5" xfId="9911" xr:uid="{4CB15238-A4EB-4964-885F-DE29E4E2EDD0}"/>
    <cellStyle name="Millares 15 4 4 2 5 2" xfId="31414" xr:uid="{70694C07-26A8-4DB3-BCF0-352F12184D0D}"/>
    <cellStyle name="Millares 15 4 4 2 6" xfId="16546" xr:uid="{2D667EB6-8552-4584-A877-E9D92F139DBC}"/>
    <cellStyle name="Millares 15 4 4 2 6 2" xfId="38049" xr:uid="{EF9B439D-F975-43E2-8490-F52BB60A9BE4}"/>
    <cellStyle name="Millares 15 4 4 2 7" xfId="23151" xr:uid="{E034A998-6EB1-421B-9883-FD3CD52F1932}"/>
    <cellStyle name="Millares 15 4 4 2 8" xfId="44654" xr:uid="{B1A43293-B192-4BFD-99BC-15ECFCC034E3}"/>
    <cellStyle name="Millares 15 4 4 3" xfId="2332" xr:uid="{66262F45-DFD6-457A-BF14-43800B214088}"/>
    <cellStyle name="Millares 15 4 4 3 2" xfId="10598" xr:uid="{FF03F64D-1519-4D9F-BEA7-5E84C75522F8}"/>
    <cellStyle name="Millares 15 4 4 3 2 2" xfId="32101" xr:uid="{3B901F0F-5CAA-4D78-A5C4-B121BE24C83A}"/>
    <cellStyle name="Millares 15 4 4 3 3" xfId="17233" xr:uid="{5E72A805-70ED-4581-8738-415E48148CA6}"/>
    <cellStyle name="Millares 15 4 4 3 3 2" xfId="38736" xr:uid="{BF303F5B-E01C-40F0-AB59-94A531BE55A1}"/>
    <cellStyle name="Millares 15 4 4 3 4" xfId="23838" xr:uid="{852365FB-1763-4010-B690-D9B3DEFE4C01}"/>
    <cellStyle name="Millares 15 4 4 3 5" xfId="45341" xr:uid="{FF6BB899-E797-4F7C-A2D2-84B0B9B319CF}"/>
    <cellStyle name="Millares 15 4 4 4" xfId="3528" xr:uid="{C1ABB80F-6225-4E90-824F-62BDC6A2F4A3}"/>
    <cellStyle name="Millares 15 4 4 4 2" xfId="11794" xr:uid="{90885FAE-C06C-4596-8966-AF56F7F2A236}"/>
    <cellStyle name="Millares 15 4 4 4 2 2" xfId="33297" xr:uid="{B570109D-4A91-44A7-92FB-48267829EB55}"/>
    <cellStyle name="Millares 15 4 4 4 3" xfId="18429" xr:uid="{BB255CA4-56C1-45F0-9256-E0B6ED2175CE}"/>
    <cellStyle name="Millares 15 4 4 4 3 2" xfId="39932" xr:uid="{97309CE8-A914-4F4E-BDCD-4FDE55D34DCC}"/>
    <cellStyle name="Millares 15 4 4 4 4" xfId="25034" xr:uid="{B64F81F3-171F-46B4-9895-433CA98CAED8}"/>
    <cellStyle name="Millares 15 4 4 4 5" xfId="46537" xr:uid="{C725523D-7650-4BD0-81BE-79D2DC608AAC}"/>
    <cellStyle name="Millares 15 4 4 5" xfId="5667" xr:uid="{E0894E3C-BD63-47BA-BC48-B198181ABC4A}"/>
    <cellStyle name="Millares 15 4 4 5 2" xfId="13933" xr:uid="{1858F782-341B-433D-BC47-C6CDBDF19EDA}"/>
    <cellStyle name="Millares 15 4 4 5 2 2" xfId="35436" xr:uid="{A8FF1FF9-30CA-4A4E-B94D-850084D58371}"/>
    <cellStyle name="Millares 15 4 4 5 3" xfId="20568" xr:uid="{83DEC4B1-9729-4C91-AAF9-91B3ACE0ACFA}"/>
    <cellStyle name="Millares 15 4 4 5 3 2" xfId="42071" xr:uid="{E2E00541-9ABD-43F7-BC18-6A520C5CBCCA}"/>
    <cellStyle name="Millares 15 4 4 5 4" xfId="27173" xr:uid="{8198FC93-DFD3-4B99-9042-94F79CB2B060}"/>
    <cellStyle name="Millares 15 4 4 5 5" xfId="48676" xr:uid="{3F88E650-066F-4F2C-95E2-1F335C12BA26}"/>
    <cellStyle name="Millares 15 4 4 6" xfId="7308" xr:uid="{66B8826C-2012-4220-BBAB-F2BDC0B1FA8B}"/>
    <cellStyle name="Millares 15 4 4 6 2" xfId="28811" xr:uid="{A9711708-E380-47C8-98D7-7ABD054100D1}"/>
    <cellStyle name="Millares 15 4 4 7" xfId="8965" xr:uid="{C7898392-2371-49C3-97CF-28248C3E3547}"/>
    <cellStyle name="Millares 15 4 4 7 2" xfId="30468" xr:uid="{BF788C97-11A9-47BC-B834-093EB5C54DDD}"/>
    <cellStyle name="Millares 15 4 4 8" xfId="15600" xr:uid="{0342C795-EDCF-40C6-9537-4D0EEB5CC1D1}"/>
    <cellStyle name="Millares 15 4 4 8 2" xfId="37103" xr:uid="{A1CF036B-FBB5-4B4B-8EB2-732FA4AD48F4}"/>
    <cellStyle name="Millares 15 4 4 9" xfId="22205" xr:uid="{F6E03AEF-5429-4B7E-AA86-952482C84FEF}"/>
    <cellStyle name="Millares 15 4 5" xfId="968" xr:uid="{B01F44A0-DAF8-4BAA-BE94-D3CDEA6D8DB5}"/>
    <cellStyle name="Millares 15 4 5 2" xfId="3797" xr:uid="{017EF2D3-4A5D-440D-B1EC-D11AB8313BF9}"/>
    <cellStyle name="Millares 15 4 5 2 2" xfId="12063" xr:uid="{C8C7DC52-2BF7-4CD2-8E9A-EC4563D660F3}"/>
    <cellStyle name="Millares 15 4 5 2 2 2" xfId="33566" xr:uid="{3857917A-1246-4E0F-9938-C1D7C9520325}"/>
    <cellStyle name="Millares 15 4 5 2 3" xfId="18698" xr:uid="{89C15E39-B102-4165-824C-F7E292397F34}"/>
    <cellStyle name="Millares 15 4 5 2 3 2" xfId="40201" xr:uid="{4DB9AAF1-E5BA-444F-ABB3-3336EB2F1397}"/>
    <cellStyle name="Millares 15 4 5 2 4" xfId="25303" xr:uid="{1D3A8EBC-B1D4-4AA6-957C-F10F822F6F29}"/>
    <cellStyle name="Millares 15 4 5 2 5" xfId="46806" xr:uid="{36B3E681-D29A-49A2-B8C1-B00FD94E3C92}"/>
    <cellStyle name="Millares 15 4 5 3" xfId="5936" xr:uid="{97299D23-1B8E-47DA-9542-8D4C70E8C798}"/>
    <cellStyle name="Millares 15 4 5 3 2" xfId="14202" xr:uid="{437C9DCF-22D8-49B3-AD01-696C4B4F5B07}"/>
    <cellStyle name="Millares 15 4 5 3 2 2" xfId="35705" xr:uid="{A4862EE4-C875-4EFD-A573-BA3166BCEF39}"/>
    <cellStyle name="Millares 15 4 5 3 3" xfId="20837" xr:uid="{AEA4BFC2-9078-451D-976E-E7FC2403A0C1}"/>
    <cellStyle name="Millares 15 4 5 3 3 2" xfId="42340" xr:uid="{7557E04C-B30D-4271-83CE-D8465510D6B2}"/>
    <cellStyle name="Millares 15 4 5 3 4" xfId="27442" xr:uid="{4C4B4E3E-F915-477E-93CF-D0ECF632C83B}"/>
    <cellStyle name="Millares 15 4 5 3 5" xfId="48945" xr:uid="{7A80DF99-2317-4699-9BE2-B8C639870A5E}"/>
    <cellStyle name="Millares 15 4 5 4" xfId="7577" xr:uid="{41896DFC-0BDE-4F12-946C-7A4C78171AAD}"/>
    <cellStyle name="Millares 15 4 5 4 2" xfId="29080" xr:uid="{FF849B7F-9DEB-4709-8E90-0E743F345DB8}"/>
    <cellStyle name="Millares 15 4 5 5" xfId="9234" xr:uid="{C52423AC-75CB-4364-B28B-C129A20B2754}"/>
    <cellStyle name="Millares 15 4 5 5 2" xfId="30737" xr:uid="{C9116A5C-1F4E-4DE4-936E-205F85001D03}"/>
    <cellStyle name="Millares 15 4 5 6" xfId="15869" xr:uid="{6DC52371-8C91-4F47-9ACC-947349A54791}"/>
    <cellStyle name="Millares 15 4 5 6 2" xfId="37372" xr:uid="{C127F15E-B2BC-4EEE-86BF-68162A55478E}"/>
    <cellStyle name="Millares 15 4 5 7" xfId="22474" xr:uid="{3E99E5AB-39CB-4786-89BD-D3419A785A4C}"/>
    <cellStyle name="Millares 15 4 5 8" xfId="43977" xr:uid="{CA2FEF76-DC2E-420D-BD43-DAA0C46B58C3}"/>
    <cellStyle name="Millares 15 4 6" xfId="1228" xr:uid="{1309B52A-E02A-4450-9C94-DC8A33076DF9}"/>
    <cellStyle name="Millares 15 4 6 2" xfId="4057" xr:uid="{FCB2D89A-E704-470B-868D-55E3815ECE82}"/>
    <cellStyle name="Millares 15 4 6 2 2" xfId="12323" xr:uid="{613F5A81-8AEA-41AB-AE72-250FFA2474FB}"/>
    <cellStyle name="Millares 15 4 6 2 2 2" xfId="33826" xr:uid="{62D77A94-46F3-4D40-9D75-FA924DDE5BFF}"/>
    <cellStyle name="Millares 15 4 6 2 3" xfId="18958" xr:uid="{606F979D-5AEB-4691-AC06-6A187FFA04AA}"/>
    <cellStyle name="Millares 15 4 6 2 3 2" xfId="40461" xr:uid="{248E54E1-BA86-4FD1-8CF6-A0004A86BEBE}"/>
    <cellStyle name="Millares 15 4 6 2 4" xfId="25563" xr:uid="{1815C159-D458-48CA-9FF5-4D0D18713EA1}"/>
    <cellStyle name="Millares 15 4 6 2 5" xfId="47066" xr:uid="{A8180707-1384-4E18-A801-5708F029E545}"/>
    <cellStyle name="Millares 15 4 6 3" xfId="6196" xr:uid="{5D5EB9B8-38CA-4F68-84D9-425E72FC143D}"/>
    <cellStyle name="Millares 15 4 6 3 2" xfId="14462" xr:uid="{A9537890-AA10-42CD-AAFC-E6CDA15E2929}"/>
    <cellStyle name="Millares 15 4 6 3 2 2" xfId="35965" xr:uid="{564BC894-5A94-4D24-B4BE-1F37574C2897}"/>
    <cellStyle name="Millares 15 4 6 3 3" xfId="21097" xr:uid="{77E3654F-A898-485E-8E0B-EAD12B43A135}"/>
    <cellStyle name="Millares 15 4 6 3 3 2" xfId="42600" xr:uid="{BFFC265E-8ED7-48A4-8F41-29C0D899C744}"/>
    <cellStyle name="Millares 15 4 6 3 4" xfId="27702" xr:uid="{E72D7DCB-68A4-450B-BCA3-0815C544CE69}"/>
    <cellStyle name="Millares 15 4 6 3 5" xfId="49205" xr:uid="{433C41AE-C357-4473-8FC0-26205CED852E}"/>
    <cellStyle name="Millares 15 4 6 4" xfId="7837" xr:uid="{30D94AE5-54C8-45DE-A124-5F22A591472B}"/>
    <cellStyle name="Millares 15 4 6 4 2" xfId="29340" xr:uid="{7A9DC32F-D256-40EE-B32D-2A2F555522E8}"/>
    <cellStyle name="Millares 15 4 6 5" xfId="9494" xr:uid="{96312E9F-C54F-4192-93EF-5D95D03C2D07}"/>
    <cellStyle name="Millares 15 4 6 5 2" xfId="30997" xr:uid="{944816BD-68F4-4896-BF6B-A4DD33E06080}"/>
    <cellStyle name="Millares 15 4 6 6" xfId="16129" xr:uid="{A8CAB3F0-160B-4AEC-BAAB-5A6C8301FBC3}"/>
    <cellStyle name="Millares 15 4 6 6 2" xfId="37632" xr:uid="{2660AA1A-E965-4263-BDF3-6FA4DF008C8E}"/>
    <cellStyle name="Millares 15 4 6 7" xfId="22734" xr:uid="{723B7D94-B282-438E-8570-8D2779E9CB20}"/>
    <cellStyle name="Millares 15 4 6 8" xfId="44237" xr:uid="{4CD9D165-D277-4256-8FBD-C6E5A0066B3B}"/>
    <cellStyle name="Millares 15 4 7" xfId="1916" xr:uid="{C61D9E63-6A89-4E03-9E7A-859CC096C162}"/>
    <cellStyle name="Millares 15 4 7 2" xfId="10182" xr:uid="{9C9680B1-749A-47DF-8ED0-05EAA49399CB}"/>
    <cellStyle name="Millares 15 4 7 2 2" xfId="31685" xr:uid="{67323CFE-DCF2-4232-9A6A-CE5765DEC5B5}"/>
    <cellStyle name="Millares 15 4 7 3" xfId="16817" xr:uid="{24404ED8-96D5-4079-BA37-2085F4EB5A53}"/>
    <cellStyle name="Millares 15 4 7 3 2" xfId="38320" xr:uid="{34B9AE67-69A5-4871-AEE3-07D2E4069632}"/>
    <cellStyle name="Millares 15 4 7 4" xfId="23422" xr:uid="{040B4512-005B-4437-9670-F8C6B67A20F4}"/>
    <cellStyle name="Millares 15 4 7 5" xfId="44925" xr:uid="{94AB1D74-31EA-4DD4-A92B-7697B6EEBC37}"/>
    <cellStyle name="Millares 15 4 8" xfId="2601" xr:uid="{DCD27AE0-713C-455D-8526-037BC31E2199}"/>
    <cellStyle name="Millares 15 4 8 2" xfId="10867" xr:uid="{13D182B6-1158-4876-90B7-2EFDAC672500}"/>
    <cellStyle name="Millares 15 4 8 2 2" xfId="32370" xr:uid="{83FC87A8-EE62-4A68-962B-3827B66F9B28}"/>
    <cellStyle name="Millares 15 4 8 3" xfId="17502" xr:uid="{99E26D49-43DC-4D51-A942-48138A800065}"/>
    <cellStyle name="Millares 15 4 8 3 2" xfId="39005" xr:uid="{BE1DB17A-F2FA-4CF7-9D88-B27869E0E331}"/>
    <cellStyle name="Millares 15 4 8 4" xfId="24107" xr:uid="{5EECD456-1326-42C0-9CC0-3B8FC9E5C3D8}"/>
    <cellStyle name="Millares 15 4 8 5" xfId="45610" xr:uid="{5E9FC312-DB89-4DCA-8A06-A066CB627DDD}"/>
    <cellStyle name="Millares 15 4 9" xfId="3112" xr:uid="{448368A4-C15E-48B5-B595-C4829C4CD541}"/>
    <cellStyle name="Millares 15 4 9 2" xfId="11378" xr:uid="{2C35066C-D3C3-4A8B-A877-67F1B9E1F417}"/>
    <cellStyle name="Millares 15 4 9 2 2" xfId="32881" xr:uid="{486BCC92-E4B0-44CB-A29A-756AC323117A}"/>
    <cellStyle name="Millares 15 4 9 3" xfId="18013" xr:uid="{5B039D3A-64F0-4BD6-8875-1CCCC76251CE}"/>
    <cellStyle name="Millares 15 4 9 3 2" xfId="39516" xr:uid="{7404C4AF-6551-4E47-8F9F-99B36DC5A20E}"/>
    <cellStyle name="Millares 15 4 9 4" xfId="24618" xr:uid="{941E15E1-31F7-44B5-9D9D-5B3698C9D6C4}"/>
    <cellStyle name="Millares 15 4 9 5" xfId="46121" xr:uid="{8C2A38AB-8DBA-45D2-935A-8C654D96E6A2}"/>
    <cellStyle name="Millares 15 5" xfId="452" xr:uid="{B69F60E9-4646-4EAF-B821-0A626F612407}"/>
    <cellStyle name="Millares 15 5 10" xfId="7063" xr:uid="{F69AE234-78F1-4E83-A10C-30E7A602258E}"/>
    <cellStyle name="Millares 15 5 10 2" xfId="28566" xr:uid="{E2DB10B7-9938-4675-B817-81C2C201F031}"/>
    <cellStyle name="Millares 15 5 11" xfId="8719" xr:uid="{251A63F5-7122-40A6-9C8D-59B78D1DC9B4}"/>
    <cellStyle name="Millares 15 5 11 2" xfId="30222" xr:uid="{0EC3934E-8AC5-48EB-AA2E-C532F60289EC}"/>
    <cellStyle name="Millares 15 5 12" xfId="15355" xr:uid="{E350643D-54D4-41B4-9625-71D7B8760691}"/>
    <cellStyle name="Millares 15 5 12 2" xfId="36858" xr:uid="{BD5ED6D7-1F51-4FFD-ACC5-791FD654E9D6}"/>
    <cellStyle name="Millares 15 5 13" xfId="21960" xr:uid="{0B943577-B1BE-4B77-B082-5C968A20E5E5}"/>
    <cellStyle name="Millares 15 5 14" xfId="43463" xr:uid="{734B9B81-E3BA-4BB2-839A-30343354E2B8}"/>
    <cellStyle name="Millares 15 5 2" xfId="734" xr:uid="{46EE6700-C8C3-4803-BEB8-58D75B61E440}"/>
    <cellStyle name="Millares 15 5 2 10" xfId="15635" xr:uid="{CB17DF32-64C3-473E-BF32-335053B1F3B8}"/>
    <cellStyle name="Millares 15 5 2 10 2" xfId="37138" xr:uid="{D11868F8-E420-4686-8C2E-EEEC012EDBE5}"/>
    <cellStyle name="Millares 15 5 2 11" xfId="22240" xr:uid="{10F93A66-EBB3-46A6-90F0-E0C3279913ED}"/>
    <cellStyle name="Millares 15 5 2 12" xfId="43743" xr:uid="{23FFDBF9-DD93-4532-A0ED-3B4A53E1F28A}"/>
    <cellStyle name="Millares 15 5 2 2" xfId="1680" xr:uid="{62FC4557-6718-43C9-A055-5CE39C8731DD}"/>
    <cellStyle name="Millares 15 5 2 2 2" xfId="4509" xr:uid="{B7A3D353-8B3D-4F45-B976-C6A0499376BD}"/>
    <cellStyle name="Millares 15 5 2 2 2 2" xfId="12775" xr:uid="{EBA4844D-6957-4C4C-96B6-4E7838E40B68}"/>
    <cellStyle name="Millares 15 5 2 2 2 2 2" xfId="34278" xr:uid="{627B09FA-E16D-4BD3-BE79-BDEC3993951B}"/>
    <cellStyle name="Millares 15 5 2 2 2 3" xfId="19410" xr:uid="{698B5044-16D6-43C1-B3AC-AB20E5B1BA4D}"/>
    <cellStyle name="Millares 15 5 2 2 2 3 2" xfId="40913" xr:uid="{3E9EBEB4-004B-4311-A922-714FE273E824}"/>
    <cellStyle name="Millares 15 5 2 2 2 4" xfId="26015" xr:uid="{47CDBFBE-0700-4EC1-8D13-515DB12C0457}"/>
    <cellStyle name="Millares 15 5 2 2 2 5" xfId="47518" xr:uid="{4CF95D66-61E7-4F5D-A506-6A49A2843E41}"/>
    <cellStyle name="Millares 15 5 2 2 3" xfId="6648" xr:uid="{E3C8F10B-3551-4942-B4E4-E0F4286D66E6}"/>
    <cellStyle name="Millares 15 5 2 2 3 2" xfId="14914" xr:uid="{7C816CC9-4844-4EC7-831B-6280715316CD}"/>
    <cellStyle name="Millares 15 5 2 2 3 2 2" xfId="36417" xr:uid="{4C3764AB-ACDB-451B-8A61-61F19B45EA1B}"/>
    <cellStyle name="Millares 15 5 2 2 3 3" xfId="21549" xr:uid="{30370D54-970F-4B69-88ED-ABA5AB6A1061}"/>
    <cellStyle name="Millares 15 5 2 2 3 3 2" xfId="43052" xr:uid="{A24553B3-8723-493A-BDC7-D8D05F203B40}"/>
    <cellStyle name="Millares 15 5 2 2 3 4" xfId="28154" xr:uid="{BA631013-EC7B-43B5-93DC-9AB876885CC7}"/>
    <cellStyle name="Millares 15 5 2 2 3 5" xfId="49657" xr:uid="{7BBB1559-F7E7-488E-8914-615569299569}"/>
    <cellStyle name="Millares 15 5 2 2 4" xfId="8289" xr:uid="{1258908F-DFDB-4EC8-A61B-085B88505CDD}"/>
    <cellStyle name="Millares 15 5 2 2 4 2" xfId="29792" xr:uid="{AD84C446-A7F2-4D21-B381-E16D006EC252}"/>
    <cellStyle name="Millares 15 5 2 2 5" xfId="9946" xr:uid="{C1E75BC1-726B-4E3B-BF24-58810A8EC825}"/>
    <cellStyle name="Millares 15 5 2 2 5 2" xfId="31449" xr:uid="{9EB4DAE1-ABB1-4486-A9F7-8D42EAEBC71E}"/>
    <cellStyle name="Millares 15 5 2 2 6" xfId="16581" xr:uid="{2F86FBE2-2A4D-4841-8FD5-B8D403CD84F3}"/>
    <cellStyle name="Millares 15 5 2 2 6 2" xfId="38084" xr:uid="{A922514E-EC29-40E6-B348-4D0C492579A7}"/>
    <cellStyle name="Millares 15 5 2 2 7" xfId="23186" xr:uid="{C60BA1F3-7FB9-4FBA-B429-3F153496DDCA}"/>
    <cellStyle name="Millares 15 5 2 2 8" xfId="44689" xr:uid="{28C52AD7-5364-44F0-BA6D-E84933271104}"/>
    <cellStyle name="Millares 15 5 2 3" xfId="2367" xr:uid="{DB281310-1C3E-4790-B09F-7FDACF022EC2}"/>
    <cellStyle name="Millares 15 5 2 3 2" xfId="10633" xr:uid="{188C0214-48BC-4650-9CD9-6CD0CD6D8D5B}"/>
    <cellStyle name="Millares 15 5 2 3 2 2" xfId="32136" xr:uid="{744D742A-2FCC-4434-B06E-6FD0AD533232}"/>
    <cellStyle name="Millares 15 5 2 3 3" xfId="17268" xr:uid="{7CD5FCF1-873B-420B-AD37-20B25F0C364C}"/>
    <cellStyle name="Millares 15 5 2 3 3 2" xfId="38771" xr:uid="{12DED4F3-2C0C-469A-AD8F-042EBB2E5EC6}"/>
    <cellStyle name="Millares 15 5 2 3 4" xfId="23873" xr:uid="{5D2ECA33-5AE3-4522-B6BF-5017B5A99B3A}"/>
    <cellStyle name="Millares 15 5 2 3 5" xfId="45376" xr:uid="{8AA19F52-FD5A-4EF6-A829-668E4539C843}"/>
    <cellStyle name="Millares 15 5 2 4" xfId="2884" xr:uid="{AD0F17E3-822C-4573-BCB0-C0BB03D34616}"/>
    <cellStyle name="Millares 15 5 2 4 2" xfId="11150" xr:uid="{FE75D997-5A14-41E7-BA21-8CD6332CED04}"/>
    <cellStyle name="Millares 15 5 2 4 2 2" xfId="32653" xr:uid="{CF849E63-EC2A-4A83-88B6-7DBB9D161CF1}"/>
    <cellStyle name="Millares 15 5 2 4 3" xfId="17785" xr:uid="{B5497175-4856-4298-9B0E-5F290FE0A0C3}"/>
    <cellStyle name="Millares 15 5 2 4 3 2" xfId="39288" xr:uid="{92AE4B5C-063A-4029-ACD4-DD072E63CB59}"/>
    <cellStyle name="Millares 15 5 2 4 4" xfId="24390" xr:uid="{08BF2CDC-81CB-476C-8832-D8664B3068A1}"/>
    <cellStyle name="Millares 15 5 2 4 5" xfId="45893" xr:uid="{6786E5E9-7D62-4101-ACA0-7D97B5A0DCDD}"/>
    <cellStyle name="Millares 15 5 2 5" xfId="3563" xr:uid="{0BF98098-76A1-496F-9ED4-3DFF1B010209}"/>
    <cellStyle name="Millares 15 5 2 5 2" xfId="11829" xr:uid="{ECEE2EAB-AE5D-44C1-B271-62709C763433}"/>
    <cellStyle name="Millares 15 5 2 5 2 2" xfId="33332" xr:uid="{EF5E4979-0BC1-49C4-A3E1-FA12BBC87979}"/>
    <cellStyle name="Millares 15 5 2 5 3" xfId="18464" xr:uid="{B3EDFFB8-7EBF-4992-B2F4-D91FEF94B16D}"/>
    <cellStyle name="Millares 15 5 2 5 3 2" xfId="39967" xr:uid="{8E5B5CE2-9A37-4BD2-94CB-133FAD61D350}"/>
    <cellStyle name="Millares 15 5 2 5 4" xfId="25069" xr:uid="{2873A904-9605-456E-8FCE-187DA30661B9}"/>
    <cellStyle name="Millares 15 5 2 5 5" xfId="46572" xr:uid="{6D49F9A2-25B2-44BB-8029-E7AE2386F042}"/>
    <cellStyle name="Millares 15 5 2 6" xfId="5028" xr:uid="{868CF87C-470E-46DA-88C8-7A5CD7E1C06C}"/>
    <cellStyle name="Millares 15 5 2 6 2" xfId="13294" xr:uid="{CCB7B56A-6F99-43BB-8EC8-018E4A95468B}"/>
    <cellStyle name="Millares 15 5 2 6 2 2" xfId="34797" xr:uid="{5592F265-95B3-4109-8113-719D608C91A5}"/>
    <cellStyle name="Millares 15 5 2 6 3" xfId="19929" xr:uid="{0B97C565-86E6-421E-8961-1D493C8F78EC}"/>
    <cellStyle name="Millares 15 5 2 6 3 2" xfId="41432" xr:uid="{4F72D04D-0015-4FF1-AE69-5CD38149E958}"/>
    <cellStyle name="Millares 15 5 2 6 4" xfId="26534" xr:uid="{845F1FC4-7BFF-497D-85D2-73C278406078}"/>
    <cellStyle name="Millares 15 5 2 6 5" xfId="48037" xr:uid="{52F1BC84-C0A7-4DAE-ACB9-E7D064CD11FF}"/>
    <cellStyle name="Millares 15 5 2 7" xfId="5702" xr:uid="{0CC67C8D-FE08-4658-8133-97F07294D162}"/>
    <cellStyle name="Millares 15 5 2 7 2" xfId="13968" xr:uid="{4F1C13C2-8498-4837-ADC6-8B684723ECA7}"/>
    <cellStyle name="Millares 15 5 2 7 2 2" xfId="35471" xr:uid="{09E415E6-6ADA-44AA-A809-03D33CA5D66D}"/>
    <cellStyle name="Millares 15 5 2 7 3" xfId="20603" xr:uid="{8E245C15-8C99-4D45-92FE-218ED591B586}"/>
    <cellStyle name="Millares 15 5 2 7 3 2" xfId="42106" xr:uid="{A2F0581F-1696-4D1D-ADF4-11A931D53CC7}"/>
    <cellStyle name="Millares 15 5 2 7 4" xfId="27208" xr:uid="{6ADB2C0D-68C9-45CF-9C08-08E2E6BBEDC6}"/>
    <cellStyle name="Millares 15 5 2 7 5" xfId="48711" xr:uid="{433AD550-DC4E-48BA-AE2B-71475E35D13D}"/>
    <cellStyle name="Millares 15 5 2 8" xfId="7343" xr:uid="{D0978025-FE9D-4CE4-BD3F-7F5FE8BD9254}"/>
    <cellStyle name="Millares 15 5 2 8 2" xfId="28846" xr:uid="{76F797FE-8092-48BC-B5FC-E17D685CC8B3}"/>
    <cellStyle name="Millares 15 5 2 9" xfId="9000" xr:uid="{266B7D1A-7B68-4EFD-A6A5-7492790D733E}"/>
    <cellStyle name="Millares 15 5 2 9 2" xfId="30503" xr:uid="{EB4DB237-24D5-43FF-8746-45B0F7F79FC6}"/>
    <cellStyle name="Millares 15 5 3" xfId="1004" xr:uid="{CA8EB75F-CCE5-48FC-9F6E-3F7322AB0D73}"/>
    <cellStyle name="Millares 15 5 3 2" xfId="3833" xr:uid="{221B01DF-84AA-48A2-A03E-E3D2E155B806}"/>
    <cellStyle name="Millares 15 5 3 2 2" xfId="12099" xr:uid="{60714A4B-B3F8-4650-A1F2-8E7F925EB47D}"/>
    <cellStyle name="Millares 15 5 3 2 2 2" xfId="33602" xr:uid="{D5B3E415-8600-4BB6-844D-F535079DB9B0}"/>
    <cellStyle name="Millares 15 5 3 2 3" xfId="18734" xr:uid="{C56A8F8A-A727-4183-A791-79372BCA28D1}"/>
    <cellStyle name="Millares 15 5 3 2 3 2" xfId="40237" xr:uid="{9191CE65-D622-4F39-B2D6-0E96CA099C2A}"/>
    <cellStyle name="Millares 15 5 3 2 4" xfId="25339" xr:uid="{5B245DAC-2CFB-4735-AC70-B92725E0609B}"/>
    <cellStyle name="Millares 15 5 3 2 5" xfId="46842" xr:uid="{5F7146CF-619E-4AC8-BA34-C8FC001BEB3E}"/>
    <cellStyle name="Millares 15 5 3 3" xfId="5972" xr:uid="{F9C76506-693B-4CF1-996F-349EDC80D0E0}"/>
    <cellStyle name="Millares 15 5 3 3 2" xfId="14238" xr:uid="{1CF1FF48-8D24-4622-8936-6874DCE01DE7}"/>
    <cellStyle name="Millares 15 5 3 3 2 2" xfId="35741" xr:uid="{94756618-AB01-42B6-9C13-7EBB5BBE3677}"/>
    <cellStyle name="Millares 15 5 3 3 3" xfId="20873" xr:uid="{F188908C-5358-45A2-9AB1-2252BE7E6191}"/>
    <cellStyle name="Millares 15 5 3 3 3 2" xfId="42376" xr:uid="{346469B0-26CF-4AD9-8ACD-107F2F62DB75}"/>
    <cellStyle name="Millares 15 5 3 3 4" xfId="27478" xr:uid="{3E362BFA-7F7B-4E21-9139-F36BBF99C7CB}"/>
    <cellStyle name="Millares 15 5 3 3 5" xfId="48981" xr:uid="{96180BD2-5054-49AA-9E73-666E1678B5F1}"/>
    <cellStyle name="Millares 15 5 3 4" xfId="7613" xr:uid="{54F12CC8-7681-4A0F-9A96-96A0BD425FC4}"/>
    <cellStyle name="Millares 15 5 3 4 2" xfId="29116" xr:uid="{C4E70B6B-17BD-462F-BF22-6DBC0789C7D2}"/>
    <cellStyle name="Millares 15 5 3 5" xfId="9270" xr:uid="{8069D57B-6099-40F4-9D17-479B757719CD}"/>
    <cellStyle name="Millares 15 5 3 5 2" xfId="30773" xr:uid="{5CA7EBB2-6955-43D6-9B6A-9D2C0159FB8E}"/>
    <cellStyle name="Millares 15 5 3 6" xfId="15905" xr:uid="{6092D420-1284-4CDA-AD4F-19338A86F961}"/>
    <cellStyle name="Millares 15 5 3 6 2" xfId="37408" xr:uid="{DE43AB3C-2291-473E-9E8E-C9D602C00B7E}"/>
    <cellStyle name="Millares 15 5 3 7" xfId="22510" xr:uid="{C7FBE302-50FC-456D-8012-2DFCFA084C68}"/>
    <cellStyle name="Millares 15 5 3 8" xfId="44013" xr:uid="{0E4042A9-8F53-4CAA-82ED-3B4070C09EA3}"/>
    <cellStyle name="Millares 15 5 4" xfId="1400" xr:uid="{C6E9FF5C-3E39-482D-B759-9778DDFD1F14}"/>
    <cellStyle name="Millares 15 5 4 2" xfId="4229" xr:uid="{EAEF26FE-41B3-44F7-831C-6C3133374AC4}"/>
    <cellStyle name="Millares 15 5 4 2 2" xfId="12495" xr:uid="{D47EC1E6-DC14-44DB-86A6-C11FCB96AFA9}"/>
    <cellStyle name="Millares 15 5 4 2 2 2" xfId="33998" xr:uid="{07D0C95E-3D94-44AE-9961-87653362B8CF}"/>
    <cellStyle name="Millares 15 5 4 2 3" xfId="19130" xr:uid="{559EB315-5754-40BC-B830-646DEAFA28EB}"/>
    <cellStyle name="Millares 15 5 4 2 3 2" xfId="40633" xr:uid="{15D812FD-3EA7-49A6-8DDF-19ED00971BE1}"/>
    <cellStyle name="Millares 15 5 4 2 4" xfId="25735" xr:uid="{99E9C685-D6A5-4883-9B32-85DFCAC37828}"/>
    <cellStyle name="Millares 15 5 4 2 5" xfId="47238" xr:uid="{F383ECB1-3FA6-41CB-9879-3438126D028C}"/>
    <cellStyle name="Millares 15 5 4 3" xfId="6368" xr:uid="{9BF0BB99-32B7-4E02-9436-F6826C013D5E}"/>
    <cellStyle name="Millares 15 5 4 3 2" xfId="14634" xr:uid="{A4854018-F59B-447D-9BD9-F4FE7CE53C99}"/>
    <cellStyle name="Millares 15 5 4 3 2 2" xfId="36137" xr:uid="{48C66BB1-5811-41AD-8C63-78AC5423CCF2}"/>
    <cellStyle name="Millares 15 5 4 3 3" xfId="21269" xr:uid="{75C62541-3808-4F82-8FFC-9D33A81F9B26}"/>
    <cellStyle name="Millares 15 5 4 3 3 2" xfId="42772" xr:uid="{26ACBF0B-F453-42C3-9D96-5DCF4304258F}"/>
    <cellStyle name="Millares 15 5 4 3 4" xfId="27874" xr:uid="{BB1FBDAB-D68F-4E58-8E6C-0D5BE75B73FF}"/>
    <cellStyle name="Millares 15 5 4 3 5" xfId="49377" xr:uid="{F138CC39-D26A-49AC-A3A7-910616E1CD72}"/>
    <cellStyle name="Millares 15 5 4 4" xfId="8009" xr:uid="{77AEFC5F-3D66-4154-9BDB-6958A8F41AC0}"/>
    <cellStyle name="Millares 15 5 4 4 2" xfId="29512" xr:uid="{0E2BC4D3-2CA3-4E5B-AD99-1C58D0CDF10A}"/>
    <cellStyle name="Millares 15 5 4 5" xfId="9666" xr:uid="{8EDEB0DE-4074-4096-B91A-4C05A255C8EE}"/>
    <cellStyle name="Millares 15 5 4 5 2" xfId="31169" xr:uid="{B045B1D3-170C-4CBB-94CE-AE31D686C4EA}"/>
    <cellStyle name="Millares 15 5 4 6" xfId="16301" xr:uid="{0376A911-0324-4F76-9F6D-3D6CF566BD1B}"/>
    <cellStyle name="Millares 15 5 4 6 2" xfId="37804" xr:uid="{A4792ABF-F7A5-492C-BC9F-E9D1CB09B895}"/>
    <cellStyle name="Millares 15 5 4 7" xfId="22906" xr:uid="{3FA9A1E5-985C-4FE7-81CF-088DED8EC59E}"/>
    <cellStyle name="Millares 15 5 4 8" xfId="44409" xr:uid="{19610777-8E0B-4471-9637-B3C6A92D617B}"/>
    <cellStyle name="Millares 15 5 5" xfId="2087" xr:uid="{CC012353-BAAA-4C41-84D5-B2B367AC7145}"/>
    <cellStyle name="Millares 15 5 5 2" xfId="10353" xr:uid="{666E0256-A790-429D-AFB3-0095ED6704E6}"/>
    <cellStyle name="Millares 15 5 5 2 2" xfId="31856" xr:uid="{FC47E577-CFF6-4443-9FB0-28C9E19A7057}"/>
    <cellStyle name="Millares 15 5 5 3" xfId="16988" xr:uid="{842DE1BB-3735-4E68-9661-92C9E0B6A916}"/>
    <cellStyle name="Millares 15 5 5 3 2" xfId="38491" xr:uid="{0633E183-C07D-4AC7-A256-5A0E7D729793}"/>
    <cellStyle name="Millares 15 5 5 4" xfId="23593" xr:uid="{3F8D9BCD-2ED1-4A0B-A42A-0E1648AED3A2}"/>
    <cellStyle name="Millares 15 5 5 5" xfId="45096" xr:uid="{6BA5C34D-422B-4A61-A84F-CED47E62560B}"/>
    <cellStyle name="Millares 15 5 6" xfId="2635" xr:uid="{837E29D0-F680-4528-908B-A8BD2E63FF57}"/>
    <cellStyle name="Millares 15 5 6 2" xfId="10901" xr:uid="{12A6F0A3-C9F5-4236-BA33-B5BFF6408084}"/>
    <cellStyle name="Millares 15 5 6 2 2" xfId="32404" xr:uid="{6F3DA7B7-1F46-4864-BE30-2781768196CA}"/>
    <cellStyle name="Millares 15 5 6 3" xfId="17536" xr:uid="{9DEA4DB0-B492-4F30-A12D-557065DE8A92}"/>
    <cellStyle name="Millares 15 5 6 3 2" xfId="39039" xr:uid="{1863BEE9-EDF1-436B-ACCB-09A7302ACCA7}"/>
    <cellStyle name="Millares 15 5 6 4" xfId="24141" xr:uid="{BAC5B0CC-6A6B-403F-9144-6DC17E239E2B}"/>
    <cellStyle name="Millares 15 5 6 5" xfId="45644" xr:uid="{4E45FE0E-31BD-4325-9802-D68890489043}"/>
    <cellStyle name="Millares 15 5 7" xfId="3283" xr:uid="{205B1C8D-E030-4879-9814-BCB63784DD58}"/>
    <cellStyle name="Millares 15 5 7 2" xfId="11549" xr:uid="{1C1B8319-C2FD-4F9C-8A50-1BCD09DDC15F}"/>
    <cellStyle name="Millares 15 5 7 2 2" xfId="33052" xr:uid="{179776EF-2A8C-4018-AA26-CAC982C8829E}"/>
    <cellStyle name="Millares 15 5 7 3" xfId="18184" xr:uid="{6221DA47-BAB7-465B-98FA-A56DC9E5F4BE}"/>
    <cellStyle name="Millares 15 5 7 3 2" xfId="39687" xr:uid="{6F72DBAC-01EC-4A53-95A6-DCBC0A364B33}"/>
    <cellStyle name="Millares 15 5 7 4" xfId="24789" xr:uid="{38F2A3CB-1F0C-440F-9809-F2F64FAE24F5}"/>
    <cellStyle name="Millares 15 5 7 5" xfId="46292" xr:uid="{5A83E357-1C2F-4FEC-A0B6-F73B8F249078}"/>
    <cellStyle name="Millares 15 5 8" xfId="4779" xr:uid="{88AB9D59-592C-4376-80FB-8114111C563E}"/>
    <cellStyle name="Millares 15 5 8 2" xfId="13045" xr:uid="{2F352B2C-107D-4DED-8AAE-E7D3EFDCA41A}"/>
    <cellStyle name="Millares 15 5 8 2 2" xfId="34548" xr:uid="{E7D19798-324B-488B-A2C9-CDF02EC20660}"/>
    <cellStyle name="Millares 15 5 8 3" xfId="19680" xr:uid="{41C1368F-2F58-444C-91CB-B1ED98B1CC13}"/>
    <cellStyle name="Millares 15 5 8 3 2" xfId="41183" xr:uid="{105E288E-DF40-4D7A-B17B-AB86FB45FD54}"/>
    <cellStyle name="Millares 15 5 8 4" xfId="26285" xr:uid="{BF15A639-C482-4B5F-B066-6D132C95B7A1}"/>
    <cellStyle name="Millares 15 5 8 5" xfId="47788" xr:uid="{45E55A6D-D325-49EA-8306-9462CD46BC76}"/>
    <cellStyle name="Millares 15 5 9" xfId="5422" xr:uid="{72181C13-B5FA-4143-BBDA-6307830FCC31}"/>
    <cellStyle name="Millares 15 5 9 2" xfId="13688" xr:uid="{F6C368C8-8B52-495F-9164-7A730A377277}"/>
    <cellStyle name="Millares 15 5 9 2 2" xfId="35191" xr:uid="{2F78D74D-7D9F-43FF-8D60-E237E5206517}"/>
    <cellStyle name="Millares 15 5 9 3" xfId="20323" xr:uid="{2ABB5BF1-BC82-4983-BCA7-BC944B2AA319}"/>
    <cellStyle name="Millares 15 5 9 3 2" xfId="41826" xr:uid="{16E1AC7D-121B-4F75-A65A-EE4EC77A3D3B}"/>
    <cellStyle name="Millares 15 5 9 4" xfId="26928" xr:uid="{EFC607DA-5DF3-475A-9B03-1CE0332ACF15}"/>
    <cellStyle name="Millares 15 5 9 5" xfId="48431" xr:uid="{906951B8-AF97-4817-ACFB-33A4E0F680AB}"/>
    <cellStyle name="Millares 15 6" xfId="325" xr:uid="{D379537C-0E73-49AB-8C2F-AAAE35B150E4}"/>
    <cellStyle name="Millares 15 6 10" xfId="15228" xr:uid="{3C26C279-65C4-4C9C-9188-7CB94D3531D2}"/>
    <cellStyle name="Millares 15 6 10 2" xfId="36731" xr:uid="{7549CAFC-4CB9-418E-90DB-ACB3BE9715A5}"/>
    <cellStyle name="Millares 15 6 11" xfId="21833" xr:uid="{711F15E2-9691-49AD-AFF7-87874F7D91E3}"/>
    <cellStyle name="Millares 15 6 12" xfId="43336" xr:uid="{0A4C4396-D7A5-4886-8ACA-6A090FC82B78}"/>
    <cellStyle name="Millares 15 6 2" xfId="1273" xr:uid="{B93980B8-7133-4C89-A14E-2C222AE480E7}"/>
    <cellStyle name="Millares 15 6 2 2" xfId="4102" xr:uid="{A073011C-7015-48AC-A0DA-AD8CEE09ED22}"/>
    <cellStyle name="Millares 15 6 2 2 2" xfId="12368" xr:uid="{8B66F036-17AD-4EBE-B311-3B090DE04CD8}"/>
    <cellStyle name="Millares 15 6 2 2 2 2" xfId="33871" xr:uid="{6C6CBD45-A5BB-4470-8B4E-4E71FF164950}"/>
    <cellStyle name="Millares 15 6 2 2 3" xfId="19003" xr:uid="{546D6C74-BCA2-4A94-836A-4BF760110E27}"/>
    <cellStyle name="Millares 15 6 2 2 3 2" xfId="40506" xr:uid="{79DFBEA3-5F82-44EB-836B-02374EC5188D}"/>
    <cellStyle name="Millares 15 6 2 2 4" xfId="25608" xr:uid="{D28D42E6-CFE3-4B22-AB6E-AFE816E0B2CF}"/>
    <cellStyle name="Millares 15 6 2 2 5" xfId="47111" xr:uid="{F40B439E-8F52-40F0-8F84-DB0B50F38609}"/>
    <cellStyle name="Millares 15 6 2 3" xfId="6241" xr:uid="{239730BC-2F86-4F5D-AAB8-57C08C21745D}"/>
    <cellStyle name="Millares 15 6 2 3 2" xfId="14507" xr:uid="{AC0447F2-5F05-468C-87A0-E471350D4EF0}"/>
    <cellStyle name="Millares 15 6 2 3 2 2" xfId="36010" xr:uid="{FAEDBA6A-01D4-4DD7-A04E-F06DEF5F1158}"/>
    <cellStyle name="Millares 15 6 2 3 3" xfId="21142" xr:uid="{1C5C1778-5EA7-4311-9B94-8D7C4CB921B5}"/>
    <cellStyle name="Millares 15 6 2 3 3 2" xfId="42645" xr:uid="{D4837D72-8E28-4680-8A5C-33709B308C7F}"/>
    <cellStyle name="Millares 15 6 2 3 4" xfId="27747" xr:uid="{0E2A4AA1-4270-494D-9F33-EA39B3C29C06}"/>
    <cellStyle name="Millares 15 6 2 3 5" xfId="49250" xr:uid="{2CD50E9E-991B-4973-ACD7-66F4058EBCF5}"/>
    <cellStyle name="Millares 15 6 2 4" xfId="7882" xr:uid="{A4578915-043F-46A9-A380-BAB3A9B18128}"/>
    <cellStyle name="Millares 15 6 2 4 2" xfId="29385" xr:uid="{207F5E10-12BD-4728-A261-21912CC1A127}"/>
    <cellStyle name="Millares 15 6 2 5" xfId="9539" xr:uid="{E6F740E0-D2E0-4036-9A36-A2918CBA1A5F}"/>
    <cellStyle name="Millares 15 6 2 5 2" xfId="31042" xr:uid="{0CA92AF3-0136-4C2D-8BB1-47C51FAFC06F}"/>
    <cellStyle name="Millares 15 6 2 6" xfId="16174" xr:uid="{16415CBD-5EA8-4CE3-A1CE-3403E4CD0AB6}"/>
    <cellStyle name="Millares 15 6 2 6 2" xfId="37677" xr:uid="{4656FC70-A069-4AA7-888B-41D729C81E99}"/>
    <cellStyle name="Millares 15 6 2 7" xfId="22779" xr:uid="{ABFD7BF5-F4FF-494D-8ADE-098FF437479E}"/>
    <cellStyle name="Millares 15 6 2 8" xfId="44282" xr:uid="{7CD65924-A174-4D9D-A150-8578790F1767}"/>
    <cellStyle name="Millares 15 6 3" xfId="1960" xr:uid="{F8C455C8-A9E3-4A8A-BDBF-80B939A67CD1}"/>
    <cellStyle name="Millares 15 6 3 2" xfId="10226" xr:uid="{2BB96B93-6251-49D6-8503-DAAB75004E34}"/>
    <cellStyle name="Millares 15 6 3 2 2" xfId="31729" xr:uid="{66804217-44FC-4915-B9CD-64E0EDAB3DEE}"/>
    <cellStyle name="Millares 15 6 3 3" xfId="16861" xr:uid="{AF50FFEE-DC12-4BC9-91B0-39300ACC3CFF}"/>
    <cellStyle name="Millares 15 6 3 3 2" xfId="38364" xr:uid="{2D9550F0-46FA-47D1-88A7-6992F17016EF}"/>
    <cellStyle name="Millares 15 6 3 4" xfId="23466" xr:uid="{59DE9BBA-CF49-4BE9-8B52-920597603D1C}"/>
    <cellStyle name="Millares 15 6 3 5" xfId="44969" xr:uid="{2A3CC39C-5D4E-480D-B5D2-60E9DCF954FC}"/>
    <cellStyle name="Millares 15 6 4" xfId="2759" xr:uid="{87AC99F4-6AE0-4E41-B833-B38BFCB25BE6}"/>
    <cellStyle name="Millares 15 6 4 2" xfId="11025" xr:uid="{316D8BB8-C77D-44E6-95C1-BC95E44FEA7E}"/>
    <cellStyle name="Millares 15 6 4 2 2" xfId="32528" xr:uid="{2CB9520B-2385-4C28-8183-7921D177A92A}"/>
    <cellStyle name="Millares 15 6 4 3" xfId="17660" xr:uid="{3D731EE3-8111-4BB4-B346-CBA520B962FE}"/>
    <cellStyle name="Millares 15 6 4 3 2" xfId="39163" xr:uid="{32A85F8D-4C9A-406F-B2A0-BF2EE5427CE4}"/>
    <cellStyle name="Millares 15 6 4 4" xfId="24265" xr:uid="{0BB23B37-F17F-48CB-B543-FF728FE22809}"/>
    <cellStyle name="Millares 15 6 4 5" xfId="45768" xr:uid="{D5E69BF7-C110-42C7-9003-81F3FB7620DE}"/>
    <cellStyle name="Millares 15 6 5" xfId="3156" xr:uid="{DE7B7838-33BF-4745-8618-6C56F037AF5C}"/>
    <cellStyle name="Millares 15 6 5 2" xfId="11422" xr:uid="{B7327E0E-3340-43EF-AD42-A3B6F3A1FD91}"/>
    <cellStyle name="Millares 15 6 5 2 2" xfId="32925" xr:uid="{CAE37C99-1696-45A8-AFE1-5964D7C441AF}"/>
    <cellStyle name="Millares 15 6 5 3" xfId="18057" xr:uid="{F7A2893A-D015-4282-A935-5F9463B4188A}"/>
    <cellStyle name="Millares 15 6 5 3 2" xfId="39560" xr:uid="{B45F9793-41DE-48B3-8AEA-4209D23A1BAA}"/>
    <cellStyle name="Millares 15 6 5 4" xfId="24662" xr:uid="{6C4CECA5-FC2B-4CC9-9046-DB574031A5AD}"/>
    <cellStyle name="Millares 15 6 5 5" xfId="46165" xr:uid="{4A6E35A0-5430-4705-A81B-47E98329A166}"/>
    <cellStyle name="Millares 15 6 6" xfId="4903" xr:uid="{794B9D8B-0D50-45EB-AFE7-899B04E29F2B}"/>
    <cellStyle name="Millares 15 6 6 2" xfId="13169" xr:uid="{6FDE9A4D-A0E3-4BAF-B0F1-0F31E0167FB5}"/>
    <cellStyle name="Millares 15 6 6 2 2" xfId="34672" xr:uid="{74F078C0-E2AE-4689-8BF1-3570F26DACED}"/>
    <cellStyle name="Millares 15 6 6 3" xfId="19804" xr:uid="{DD277152-AA70-4B4F-AC1F-E6433609A1F6}"/>
    <cellStyle name="Millares 15 6 6 3 2" xfId="41307" xr:uid="{7E7A4464-E24D-4A15-AB16-010352CADE2C}"/>
    <cellStyle name="Millares 15 6 6 4" xfId="26409" xr:uid="{4E0437F2-C633-47CB-8672-6669D98B6F08}"/>
    <cellStyle name="Millares 15 6 6 5" xfId="47912" xr:uid="{8E17888C-4C0A-42F4-96E3-48661C1AD2C4}"/>
    <cellStyle name="Millares 15 6 7" xfId="5295" xr:uid="{DB212D92-7438-4239-8879-061B628C4A54}"/>
    <cellStyle name="Millares 15 6 7 2" xfId="13561" xr:uid="{AC4DCF22-62ED-43E8-AB7C-E620F55550CB}"/>
    <cellStyle name="Millares 15 6 7 2 2" xfId="35064" xr:uid="{52AD563C-08C1-4605-BD43-93EEB1295F66}"/>
    <cellStyle name="Millares 15 6 7 3" xfId="20196" xr:uid="{EFA00B93-6615-49B1-B204-5EC36C5607DF}"/>
    <cellStyle name="Millares 15 6 7 3 2" xfId="41699" xr:uid="{56C6081E-D304-4E84-AB94-6E71FDCDF6FF}"/>
    <cellStyle name="Millares 15 6 7 4" xfId="26801" xr:uid="{336DAC1E-2354-4E17-8EEB-43CD26503C05}"/>
    <cellStyle name="Millares 15 6 7 5" xfId="48304" xr:uid="{F38F3E66-45B4-4911-91D2-9C09A56B8B28}"/>
    <cellStyle name="Millares 15 6 8" xfId="6936" xr:uid="{2B4B555A-978B-46EE-A06E-AB9842C4CE47}"/>
    <cellStyle name="Millares 15 6 8 2" xfId="28439" xr:uid="{D4A0768B-4933-43A5-A567-831D87EAC691}"/>
    <cellStyle name="Millares 15 6 9" xfId="8592" xr:uid="{3DE7BA8F-6B9C-4356-9537-7AEFCFA8BB8F}"/>
    <cellStyle name="Millares 15 6 9 2" xfId="30095" xr:uid="{AC97093F-B6CE-45DF-9150-E7227B029EDA}"/>
    <cellStyle name="Millares 15 7" xfId="609" xr:uid="{3FDFAEF6-39C5-4387-BDA0-5BD44690667C}"/>
    <cellStyle name="Millares 15 7 10" xfId="43618" xr:uid="{7B323FC6-A90B-4CA3-A2D6-F300D78A9FCC}"/>
    <cellStyle name="Millares 15 7 2" xfId="1555" xr:uid="{3ACAB8F9-A793-4A49-8E16-22634EB008A1}"/>
    <cellStyle name="Millares 15 7 2 2" xfId="4384" xr:uid="{0FF9A9FC-A5D5-4A23-8E71-59B7BCC5C64C}"/>
    <cellStyle name="Millares 15 7 2 2 2" xfId="12650" xr:uid="{7921A283-0C27-485F-BA1D-312FDDABE0C0}"/>
    <cellStyle name="Millares 15 7 2 2 2 2" xfId="34153" xr:uid="{1728E1D3-4600-4256-B22F-263666C2816E}"/>
    <cellStyle name="Millares 15 7 2 2 3" xfId="19285" xr:uid="{B14086B2-D33E-4291-9FE3-B0E0E4297DCC}"/>
    <cellStyle name="Millares 15 7 2 2 3 2" xfId="40788" xr:uid="{34DD33C6-9143-4E3B-90D8-568C95BC0C93}"/>
    <cellStyle name="Millares 15 7 2 2 4" xfId="25890" xr:uid="{B391CFA3-02F5-480B-B93B-8F43A70718CF}"/>
    <cellStyle name="Millares 15 7 2 2 5" xfId="47393" xr:uid="{F7F611B6-9979-4C3F-993F-1D76A48AEC31}"/>
    <cellStyle name="Millares 15 7 2 3" xfId="6523" xr:uid="{B9803ABB-A1A1-4B24-9690-ADBFF787763A}"/>
    <cellStyle name="Millares 15 7 2 3 2" xfId="14789" xr:uid="{293E47A0-B81C-4E41-8B35-59683A539798}"/>
    <cellStyle name="Millares 15 7 2 3 2 2" xfId="36292" xr:uid="{9563067A-10BA-46F5-AA20-7FB2BA26379F}"/>
    <cellStyle name="Millares 15 7 2 3 3" xfId="21424" xr:uid="{B8C1C88E-AB05-43B2-9806-38737543200B}"/>
    <cellStyle name="Millares 15 7 2 3 3 2" xfId="42927" xr:uid="{C25234DF-88D2-4641-844C-1865BC13A9A0}"/>
    <cellStyle name="Millares 15 7 2 3 4" xfId="28029" xr:uid="{27EE6665-3AB0-47BA-B64E-99F765F5E1D8}"/>
    <cellStyle name="Millares 15 7 2 3 5" xfId="49532" xr:uid="{23A5C87E-0E7F-4585-B983-B710D1D3755C}"/>
    <cellStyle name="Millares 15 7 2 4" xfId="8164" xr:uid="{7D36CD94-A0D1-4C1B-A5D5-256C9C6B956E}"/>
    <cellStyle name="Millares 15 7 2 4 2" xfId="29667" xr:uid="{9BCDA649-5EC0-432C-B8C1-DB4B5C241960}"/>
    <cellStyle name="Millares 15 7 2 5" xfId="9821" xr:uid="{44BB8D1D-2AB3-4363-85C3-3A2E9B5C77DB}"/>
    <cellStyle name="Millares 15 7 2 5 2" xfId="31324" xr:uid="{3AF57396-78AE-488F-9C9A-D4A32B49FFAB}"/>
    <cellStyle name="Millares 15 7 2 6" xfId="16456" xr:uid="{09140F8F-6E0D-4623-ADB3-37A06A60B180}"/>
    <cellStyle name="Millares 15 7 2 6 2" xfId="37959" xr:uid="{20AECA94-0767-481A-9C9C-9CF808E1B25A}"/>
    <cellStyle name="Millares 15 7 2 7" xfId="23061" xr:uid="{459E744D-F9D3-49C9-9300-EDA183275B88}"/>
    <cellStyle name="Millares 15 7 2 8" xfId="44564" xr:uid="{445B7283-F8C3-4E2A-8F9C-35E906AB0A68}"/>
    <cellStyle name="Millares 15 7 3" xfId="2242" xr:uid="{B0F6C42F-237C-4C56-AA67-1B38DF91A848}"/>
    <cellStyle name="Millares 15 7 3 2" xfId="10508" xr:uid="{F78C53ED-9BD8-47D5-928D-24EA6C3816B3}"/>
    <cellStyle name="Millares 15 7 3 2 2" xfId="32011" xr:uid="{B9DA8354-8939-462B-9603-0CFB97D15EBB}"/>
    <cellStyle name="Millares 15 7 3 3" xfId="17143" xr:uid="{53DE0603-FA8E-47A8-868D-AA4DC0260310}"/>
    <cellStyle name="Millares 15 7 3 3 2" xfId="38646" xr:uid="{D1C3E72C-E294-4A22-A9C8-7D5AC694831F}"/>
    <cellStyle name="Millares 15 7 3 4" xfId="23748" xr:uid="{2EBCF29A-C4D5-4649-8C96-DB9027094198}"/>
    <cellStyle name="Millares 15 7 3 5" xfId="45251" xr:uid="{BED483E4-34D5-4234-AC8C-41DB4A776CE6}"/>
    <cellStyle name="Millares 15 7 4" xfId="3438" xr:uid="{CC5EA386-46A1-4D3F-830B-20B98A10944F}"/>
    <cellStyle name="Millares 15 7 4 2" xfId="11704" xr:uid="{769D60AC-88B8-4951-A6D3-C4C562413DCF}"/>
    <cellStyle name="Millares 15 7 4 2 2" xfId="33207" xr:uid="{BC053FF2-42D2-458C-A018-7308166AEEB6}"/>
    <cellStyle name="Millares 15 7 4 3" xfId="18339" xr:uid="{4716288E-CA79-4852-87D3-56CFD3BE634C}"/>
    <cellStyle name="Millares 15 7 4 3 2" xfId="39842" xr:uid="{E81108E1-C669-4479-A912-C3D6A42D420B}"/>
    <cellStyle name="Millares 15 7 4 4" xfId="24944" xr:uid="{8A8B5E64-207F-485C-AD3B-36F50F981AF1}"/>
    <cellStyle name="Millares 15 7 4 5" xfId="46447" xr:uid="{393C717E-0136-4C51-B145-8370C4035CBA}"/>
    <cellStyle name="Millares 15 7 5" xfId="5577" xr:uid="{3FE88CE6-174F-4040-91ED-2A72C2D71101}"/>
    <cellStyle name="Millares 15 7 5 2" xfId="13843" xr:uid="{CB6A664E-09B3-4791-B79E-F607A951B52B}"/>
    <cellStyle name="Millares 15 7 5 2 2" xfId="35346" xr:uid="{76BC70B7-7543-4911-A7C9-C5CC5DE3F689}"/>
    <cellStyle name="Millares 15 7 5 3" xfId="20478" xr:uid="{6D96832D-A2D6-4403-A201-DD0F5D9C68E5}"/>
    <cellStyle name="Millares 15 7 5 3 2" xfId="41981" xr:uid="{06ED8B08-784E-4550-BDB5-EAB6458CC7B8}"/>
    <cellStyle name="Millares 15 7 5 4" xfId="27083" xr:uid="{EB4DB55F-86C4-4456-80FF-395E33F12D8A}"/>
    <cellStyle name="Millares 15 7 5 5" xfId="48586" xr:uid="{66E121CC-7D47-4914-9F9F-71F23084D87D}"/>
    <cellStyle name="Millares 15 7 6" xfId="7218" xr:uid="{30C02367-FF0A-4281-A20C-1594965FD789}"/>
    <cellStyle name="Millares 15 7 6 2" xfId="28721" xr:uid="{61840126-5838-40C1-B9C9-870FD1B95DE9}"/>
    <cellStyle name="Millares 15 7 7" xfId="8875" xr:uid="{939D7105-8D39-4EBE-9F62-AC601D662FAB}"/>
    <cellStyle name="Millares 15 7 7 2" xfId="30378" xr:uid="{ACF49BF8-EB1B-4A6F-970A-2B0084997ABB}"/>
    <cellStyle name="Millares 15 7 8" xfId="15510" xr:uid="{B83D49B3-0EF1-41BA-9EB8-88F79130473E}"/>
    <cellStyle name="Millares 15 7 8 2" xfId="37013" xr:uid="{4FB9ACB7-208F-4543-B6F1-C126185430C6}"/>
    <cellStyle name="Millares 15 7 9" xfId="22115" xr:uid="{FFCC4C52-0BE9-40A3-B305-0E3AC52EEAB4}"/>
    <cellStyle name="Millares 15 8" xfId="877" xr:uid="{F6BDAD15-1F41-4023-A685-0DB50E770E2A}"/>
    <cellStyle name="Millares 15 8 2" xfId="3706" xr:uid="{BA04CF81-F3ED-40D0-A163-A20414B243BD}"/>
    <cellStyle name="Millares 15 8 2 2" xfId="11972" xr:uid="{312183DA-A1BA-425C-AA84-B3EB35316AF1}"/>
    <cellStyle name="Millares 15 8 2 2 2" xfId="33475" xr:uid="{06E97209-FC80-4750-8AD8-A0311F9D0D18}"/>
    <cellStyle name="Millares 15 8 2 3" xfId="18607" xr:uid="{03BCA54F-1314-4BBE-8025-2C859BAA8A66}"/>
    <cellStyle name="Millares 15 8 2 3 2" xfId="40110" xr:uid="{0F33216C-18B2-43C5-946C-66C4EE8C41A9}"/>
    <cellStyle name="Millares 15 8 2 4" xfId="25212" xr:uid="{EDFFF86E-3C30-4BD9-99EA-969DE6A1EE36}"/>
    <cellStyle name="Millares 15 8 2 5" xfId="46715" xr:uid="{98165700-AA15-46A2-9618-4B0838C1847F}"/>
    <cellStyle name="Millares 15 8 3" xfId="5845" xr:uid="{7CE4F1FC-B2B6-44B2-9AD9-9D5AFFFB595A}"/>
    <cellStyle name="Millares 15 8 3 2" xfId="14111" xr:uid="{59132E7E-78DF-4EF1-ADCF-D6F569B17CEC}"/>
    <cellStyle name="Millares 15 8 3 2 2" xfId="35614" xr:uid="{E74F0815-EA49-48C7-9ECB-8F991C64CDA5}"/>
    <cellStyle name="Millares 15 8 3 3" xfId="20746" xr:uid="{F3F0FB1A-45B8-474B-AA9A-B5EB82BD47E7}"/>
    <cellStyle name="Millares 15 8 3 3 2" xfId="42249" xr:uid="{7AE6C2D9-B119-4708-AD04-77AFE7ACED07}"/>
    <cellStyle name="Millares 15 8 3 4" xfId="27351" xr:uid="{AB3CDD95-F4FF-4FBD-B7B4-49BA6ED3FD00}"/>
    <cellStyle name="Millares 15 8 3 5" xfId="48854" xr:uid="{2A62F6B6-7F52-4BC2-8EE7-D4E33D685C74}"/>
    <cellStyle name="Millares 15 8 4" xfId="7486" xr:uid="{EA4F9C1F-5E52-4164-8D7E-63D8092FB304}"/>
    <cellStyle name="Millares 15 8 4 2" xfId="28989" xr:uid="{1CEC3713-640E-4CE1-B7B4-B093592E2DCF}"/>
    <cellStyle name="Millares 15 8 5" xfId="9143" xr:uid="{B8C5A193-4ED7-483F-BE0D-20594329F873}"/>
    <cellStyle name="Millares 15 8 5 2" xfId="30646" xr:uid="{8E3EFF3E-61AB-4226-8D5F-5856E16C854F}"/>
    <cellStyle name="Millares 15 8 6" xfId="15778" xr:uid="{3B518EC6-9BCA-4AF5-B86E-DD04CAD17E27}"/>
    <cellStyle name="Millares 15 8 6 2" xfId="37281" xr:uid="{21ACDA8A-4717-47FC-B92D-735EDADEAB80}"/>
    <cellStyle name="Millares 15 8 7" xfId="22383" xr:uid="{88BF359F-8F0F-488C-92E6-F83ECE2B3234}"/>
    <cellStyle name="Millares 15 8 8" xfId="43886" xr:uid="{CFACDDC2-3D46-41F8-BA0E-AC3A5A15B564}"/>
    <cellStyle name="Millares 15 9" xfId="1138" xr:uid="{6EFD450E-F54E-44D5-B72C-C812FC008E12}"/>
    <cellStyle name="Millares 15 9 2" xfId="3967" xr:uid="{554B740C-C258-4C83-8B8B-90ECB2CB457D}"/>
    <cellStyle name="Millares 15 9 2 2" xfId="12233" xr:uid="{BBB39549-A16C-483E-B5ED-7A30E1658554}"/>
    <cellStyle name="Millares 15 9 2 2 2" xfId="33736" xr:uid="{1F2D527D-05E2-41E2-B78D-4653391E8E64}"/>
    <cellStyle name="Millares 15 9 2 3" xfId="18868" xr:uid="{2106FB1C-08F0-4FD4-B5B9-1B5F1C50817D}"/>
    <cellStyle name="Millares 15 9 2 3 2" xfId="40371" xr:uid="{65B60FC4-0E82-4F78-BE4C-0B1735D2BFEC}"/>
    <cellStyle name="Millares 15 9 2 4" xfId="25473" xr:uid="{4C286B14-251F-443E-A332-C06DBD505496}"/>
    <cellStyle name="Millares 15 9 2 5" xfId="46976" xr:uid="{F9BCB9FE-ADFA-4330-BB31-A3215E718EF6}"/>
    <cellStyle name="Millares 15 9 3" xfId="6106" xr:uid="{A28B8BBF-3EA8-4B59-A75F-52260E32EDC9}"/>
    <cellStyle name="Millares 15 9 3 2" xfId="14372" xr:uid="{5C4621D9-0CB0-4006-9B89-CEA47B15BEBA}"/>
    <cellStyle name="Millares 15 9 3 2 2" xfId="35875" xr:uid="{1EE5775D-A3CC-48CF-B6F8-7C168D206A31}"/>
    <cellStyle name="Millares 15 9 3 3" xfId="21007" xr:uid="{9E760052-120A-4C09-AD73-75BB469546DB}"/>
    <cellStyle name="Millares 15 9 3 3 2" xfId="42510" xr:uid="{E5BFD4CF-47DD-4F62-ACE2-5844C706BD24}"/>
    <cellStyle name="Millares 15 9 3 4" xfId="27612" xr:uid="{201146CD-9969-4101-BCCD-5159CCFC1CA3}"/>
    <cellStyle name="Millares 15 9 3 5" xfId="49115" xr:uid="{6D46E42A-5024-4A5E-BA76-8A04857BC90B}"/>
    <cellStyle name="Millares 15 9 4" xfId="7747" xr:uid="{902AB5FB-2D54-40C9-A6C7-623BA9EAD29F}"/>
    <cellStyle name="Millares 15 9 4 2" xfId="29250" xr:uid="{777146E6-1060-4B7F-B10F-84E88665317D}"/>
    <cellStyle name="Millares 15 9 5" xfId="9404" xr:uid="{114C7B8F-12B7-4519-BA03-21D612CC2599}"/>
    <cellStyle name="Millares 15 9 5 2" xfId="30907" xr:uid="{1137A524-6B63-4904-BD45-D4D39CDFCCEB}"/>
    <cellStyle name="Millares 15 9 6" xfId="16039" xr:uid="{BCC7EC36-1661-4FE4-B4A2-4D43062F870E}"/>
    <cellStyle name="Millares 15 9 6 2" xfId="37542" xr:uid="{3FEC5C49-F229-4629-95C9-B76FFFD82710}"/>
    <cellStyle name="Millares 15 9 7" xfId="22644" xr:uid="{0051C1E4-169C-4597-A863-B539EF3340C8}"/>
    <cellStyle name="Millares 15 9 8" xfId="44147" xr:uid="{4B481C2D-ACF2-4F3F-8065-02F05822B1FC}"/>
    <cellStyle name="Millares 16" xfId="137" xr:uid="{06959615-386A-4D8E-B052-51BDA8D457AF}"/>
    <cellStyle name="Millares 16 10" xfId="1843" xr:uid="{C56AABC5-D3ED-41F6-817B-EB4F15CD0CE0}"/>
    <cellStyle name="Millares 16 10 2" xfId="10109" xr:uid="{73757679-9C5C-4608-8B8C-2D192C8CA20F}"/>
    <cellStyle name="Millares 16 10 2 2" xfId="31612" xr:uid="{B489572F-C5AA-40F6-8CDC-FF95C6B6C581}"/>
    <cellStyle name="Millares 16 10 3" xfId="16744" xr:uid="{4793C826-19DC-4DCC-85B5-528EDFECCE6D}"/>
    <cellStyle name="Millares 16 10 3 2" xfId="38247" xr:uid="{194185C1-1E70-4125-8BEA-2985624818D6}"/>
    <cellStyle name="Millares 16 10 4" xfId="23349" xr:uid="{25A49F40-B0FD-4CEC-BD90-827A9BDED309}"/>
    <cellStyle name="Millares 16 10 5" xfId="44852" xr:uid="{CD805A4C-5490-4824-B154-C52A3A60B7CE}"/>
    <cellStyle name="Millares 16 11" xfId="2528" xr:uid="{3A320177-3A5B-43B1-B280-562D47D6167D}"/>
    <cellStyle name="Millares 16 11 2" xfId="10794" xr:uid="{98ADBD1E-3AC0-45EA-8C32-19A8DEF5905F}"/>
    <cellStyle name="Millares 16 11 2 2" xfId="32297" xr:uid="{6285493F-51C2-4FCB-A4F9-D976F1092BB3}"/>
    <cellStyle name="Millares 16 11 3" xfId="17429" xr:uid="{C83586AA-1838-4177-BD98-336470C0189A}"/>
    <cellStyle name="Millares 16 11 3 2" xfId="38932" xr:uid="{4115B618-2C69-48A2-AC3C-8C2DE36BA8E5}"/>
    <cellStyle name="Millares 16 11 4" xfId="24034" xr:uid="{6D1E7C51-7F7D-40B1-A831-45E8CBDC9598}"/>
    <cellStyle name="Millares 16 11 5" xfId="45537" xr:uid="{6987705F-E107-40E0-8C59-60144390A2B6}"/>
    <cellStyle name="Millares 16 12" xfId="3039" xr:uid="{52766EE6-F7F8-499C-B731-CA263F570EBB}"/>
    <cellStyle name="Millares 16 12 2" xfId="11305" xr:uid="{922635C7-ECFE-4805-9E63-ACC365D006F7}"/>
    <cellStyle name="Millares 16 12 2 2" xfId="32808" xr:uid="{5ABE8825-91B1-4BF3-8E16-67A4A1F322EE}"/>
    <cellStyle name="Millares 16 12 3" xfId="17940" xr:uid="{6287A6DD-9D7F-4C97-B72E-BC7402F6CEEC}"/>
    <cellStyle name="Millares 16 12 3 2" xfId="39443" xr:uid="{68FE255E-6327-48B4-9941-7DC348995885}"/>
    <cellStyle name="Millares 16 12 4" xfId="24545" xr:uid="{549653A9-CDB6-4557-86ED-9D299BFC1AF9}"/>
    <cellStyle name="Millares 16 12 5" xfId="46048" xr:uid="{7D3959E2-081B-4172-A733-BEE7DB906D3B}"/>
    <cellStyle name="Millares 16 13" xfId="4674" xr:uid="{F26CE345-FE6C-4A82-B6EE-BD155A1ED19C}"/>
    <cellStyle name="Millares 16 13 2" xfId="12940" xr:uid="{1F7CAFB3-97CC-4792-A0AA-1D31D7265CD9}"/>
    <cellStyle name="Millares 16 13 2 2" xfId="34443" xr:uid="{818D288D-FDDD-449D-9F5E-B5D2FABDF7A2}"/>
    <cellStyle name="Millares 16 13 3" xfId="19575" xr:uid="{6292A4AD-FF5E-4B48-8510-802B777F75C4}"/>
    <cellStyle name="Millares 16 13 3 2" xfId="41078" xr:uid="{373C5A7E-5A47-405A-90FA-0218BA9EA298}"/>
    <cellStyle name="Millares 16 13 4" xfId="26180" xr:uid="{83813F90-7EED-47F9-9A05-2E4F26924951}"/>
    <cellStyle name="Millares 16 13 5" xfId="47683" xr:uid="{DA16443D-5F28-4FBD-B958-7508F3CA6AF1}"/>
    <cellStyle name="Millares 16 14" xfId="5177" xr:uid="{0EB19AC6-55A5-4CE9-9485-E91A11D9D698}"/>
    <cellStyle name="Millares 16 14 2" xfId="13443" xr:uid="{E0291013-E7B3-467A-8B00-F6B2BC418DA3}"/>
    <cellStyle name="Millares 16 14 2 2" xfId="34946" xr:uid="{C8556894-0761-419C-A7D0-854422796AD4}"/>
    <cellStyle name="Millares 16 14 3" xfId="20078" xr:uid="{A2EF7902-5496-444B-A2CB-BC98F5A1A1C1}"/>
    <cellStyle name="Millares 16 14 3 2" xfId="41581" xr:uid="{16FC4341-19D9-4144-A36F-35900697F2ED}"/>
    <cellStyle name="Millares 16 14 4" xfId="26683" xr:uid="{33936ABE-D45F-4072-A8B1-09D1F5FE9D8B}"/>
    <cellStyle name="Millares 16 14 5" xfId="48186" xr:uid="{5EEB62D1-BEDB-4090-9CC1-96A097A7868F}"/>
    <cellStyle name="Millares 16 15" xfId="6818" xr:uid="{27A5C91B-138C-482B-87AB-4EF1AF4DB405}"/>
    <cellStyle name="Millares 16 15 2" xfId="28321" xr:uid="{EEBE3E1E-47B1-4BDC-9EA5-0503009B0F41}"/>
    <cellStyle name="Millares 16 16" xfId="8472" xr:uid="{A6166062-16BA-4498-9E8F-1BB78D47EAC7}"/>
    <cellStyle name="Millares 16 16 2" xfId="29975" xr:uid="{F57A18C1-1BC4-4627-810A-B91F3A2015D2}"/>
    <cellStyle name="Millares 16 17" xfId="15111" xr:uid="{1C76C40D-4E96-420B-9F3B-1911C4CD8157}"/>
    <cellStyle name="Millares 16 17 2" xfId="36614" xr:uid="{646FC955-46D5-41F1-8699-2975261E5E76}"/>
    <cellStyle name="Millares 16 18" xfId="21716" xr:uid="{1FA22A31-4C2A-4DF2-BD80-8BF3DC812F20}"/>
    <cellStyle name="Millares 16 19" xfId="43219" xr:uid="{B6DC8A93-1BB9-4D13-92FE-A244B4B45BA8}"/>
    <cellStyle name="Millares 16 2" xfId="174" xr:uid="{A612DFAC-32D9-4D87-8239-26951EBC6668}"/>
    <cellStyle name="Millares 16 2 10" xfId="4711" xr:uid="{69D92529-30B0-494D-AFF0-477BAAF207CB}"/>
    <cellStyle name="Millares 16 2 10 2" xfId="12977" xr:uid="{AE2C4460-0688-460C-8173-E98DC06FA4DF}"/>
    <cellStyle name="Millares 16 2 10 2 2" xfId="34480" xr:uid="{CD66434D-4DD2-42A1-94C9-309FDE14443C}"/>
    <cellStyle name="Millares 16 2 10 3" xfId="19612" xr:uid="{FAC89A11-EE5D-478B-A0C8-15808529804D}"/>
    <cellStyle name="Millares 16 2 10 3 2" xfId="41115" xr:uid="{61476534-EA28-464E-8E24-227F81D7641A}"/>
    <cellStyle name="Millares 16 2 10 4" xfId="26217" xr:uid="{13B0F6EC-3B8A-4B1C-93EF-1CA7599FFE58}"/>
    <cellStyle name="Millares 16 2 10 5" xfId="47720" xr:uid="{DF20100B-D176-46DD-A783-C3C4EF10AEE6}"/>
    <cellStyle name="Millares 16 2 11" xfId="5214" xr:uid="{DFF7F713-38DE-49C0-AF2F-3020DABD9333}"/>
    <cellStyle name="Millares 16 2 11 2" xfId="13480" xr:uid="{C9617A14-0397-4688-A687-8A6D5BABE36D}"/>
    <cellStyle name="Millares 16 2 11 2 2" xfId="34983" xr:uid="{C1C971C0-98DC-4AE4-8B34-973B6DD9F1E0}"/>
    <cellStyle name="Millares 16 2 11 3" xfId="20115" xr:uid="{839257AF-CFF1-4D16-889A-1764B992C06E}"/>
    <cellStyle name="Millares 16 2 11 3 2" xfId="41618" xr:uid="{E2B44C9C-19FC-4101-A8BC-0910A9C0A3A8}"/>
    <cellStyle name="Millares 16 2 11 4" xfId="26720" xr:uid="{9EE43C09-C1FC-4F95-90B8-A2059D8F0D0E}"/>
    <cellStyle name="Millares 16 2 11 5" xfId="48223" xr:uid="{B9F7442E-5305-4746-BB6C-C7189E23CD40}"/>
    <cellStyle name="Millares 16 2 12" xfId="6855" xr:uid="{1522797D-625E-4442-A384-D32F0D0ADC01}"/>
    <cellStyle name="Millares 16 2 12 2" xfId="28358" xr:uid="{E2B1BB95-B98E-43F4-9A1E-DF2BBE1A42FF}"/>
    <cellStyle name="Millares 16 2 13" xfId="8509" xr:uid="{5342D34D-445B-442B-A221-7D096316C1BE}"/>
    <cellStyle name="Millares 16 2 13 2" xfId="30012" xr:uid="{DDA6616F-8BB4-4030-A544-30F76F18C33D}"/>
    <cellStyle name="Millares 16 2 14" xfId="15148" xr:uid="{97631BEE-FF26-4D6B-A41D-5781BFB3836E}"/>
    <cellStyle name="Millares 16 2 14 2" xfId="36651" xr:uid="{3DA2140C-159D-40B5-981D-A8A88E97FE59}"/>
    <cellStyle name="Millares 16 2 15" xfId="21753" xr:uid="{A3D004B8-F332-4732-B7AC-675EF96544D9}"/>
    <cellStyle name="Millares 16 2 16" xfId="43256" xr:uid="{79B56084-ED98-4390-BD06-370B7C1DBA44}"/>
    <cellStyle name="Millares 16 2 2" xfId="506" xr:uid="{791EFA6B-EA3C-4F6B-A6B3-08761B9A6182}"/>
    <cellStyle name="Millares 16 2 2 10" xfId="7117" xr:uid="{CC3FD95B-6275-4474-8069-4350911E6C5B}"/>
    <cellStyle name="Millares 16 2 2 10 2" xfId="28620" xr:uid="{7BE4F35E-F1F9-4A8C-B9A4-CBBCD2313B23}"/>
    <cellStyle name="Millares 16 2 2 11" xfId="8773" xr:uid="{9C18C680-486A-4CF1-8A20-D0ABCE619C62}"/>
    <cellStyle name="Millares 16 2 2 11 2" xfId="30276" xr:uid="{6D618F2D-C1AF-4A03-81A6-E73C188BFE6E}"/>
    <cellStyle name="Millares 16 2 2 12" xfId="15409" xr:uid="{A6FF7D4B-D823-4A5F-8F9F-B4F00710AD39}"/>
    <cellStyle name="Millares 16 2 2 12 2" xfId="36912" xr:uid="{4D3E7C5F-7FB8-4DED-8192-8C092AADAFE9}"/>
    <cellStyle name="Millares 16 2 2 13" xfId="22014" xr:uid="{A750F5D7-1664-4E76-AAE7-2DDC6790D288}"/>
    <cellStyle name="Millares 16 2 2 14" xfId="43517" xr:uid="{6B6008DE-EA56-4BD7-B809-16760E17913B}"/>
    <cellStyle name="Millares 16 2 2 2" xfId="788" xr:uid="{6DD51627-018C-4AF4-9B43-23EC0B15E82A}"/>
    <cellStyle name="Millares 16 2 2 2 10" xfId="15689" xr:uid="{3741CB56-829C-4CD5-9EA5-BB05B3E6B9C0}"/>
    <cellStyle name="Millares 16 2 2 2 10 2" xfId="37192" xr:uid="{577E1353-7DBD-4163-A0FB-6B77B2FB0C35}"/>
    <cellStyle name="Millares 16 2 2 2 11" xfId="22294" xr:uid="{20A8437F-1167-4D61-9353-29EB3B0DF50C}"/>
    <cellStyle name="Millares 16 2 2 2 12" xfId="43797" xr:uid="{3C4D6145-93BA-470C-8C13-2B6664B7C19E}"/>
    <cellStyle name="Millares 16 2 2 2 2" xfId="1734" xr:uid="{7F29148F-237C-47A6-9145-C6323AD8F7B5}"/>
    <cellStyle name="Millares 16 2 2 2 2 2" xfId="4563" xr:uid="{BFD05DC8-84EE-4F57-92C4-954E62B296C6}"/>
    <cellStyle name="Millares 16 2 2 2 2 2 2" xfId="12829" xr:uid="{6715B266-6060-4E7B-91C4-8A1CF0CF7D47}"/>
    <cellStyle name="Millares 16 2 2 2 2 2 2 2" xfId="34332" xr:uid="{A3DF74B1-65D5-44BB-BCEC-6E0DFC03B04D}"/>
    <cellStyle name="Millares 16 2 2 2 2 2 3" xfId="19464" xr:uid="{B01E1230-961E-4978-97DB-F68FB09E425D}"/>
    <cellStyle name="Millares 16 2 2 2 2 2 3 2" xfId="40967" xr:uid="{1A59848A-AF5A-43BB-B233-DFF476862744}"/>
    <cellStyle name="Millares 16 2 2 2 2 2 4" xfId="26069" xr:uid="{79A776DC-687F-4839-A0CB-F770079F2C00}"/>
    <cellStyle name="Millares 16 2 2 2 2 2 5" xfId="47572" xr:uid="{8F31518E-E3B2-4EA9-AF5E-A21E6056DBB2}"/>
    <cellStyle name="Millares 16 2 2 2 2 3" xfId="6702" xr:uid="{01ADB63C-AB3C-4282-A1FE-C8865EB7A5B3}"/>
    <cellStyle name="Millares 16 2 2 2 2 3 2" xfId="14968" xr:uid="{73F88F1A-4A23-4FED-9693-9EB054AA0EE3}"/>
    <cellStyle name="Millares 16 2 2 2 2 3 2 2" xfId="36471" xr:uid="{B46BF030-3343-44DF-A405-A2996781E84B}"/>
    <cellStyle name="Millares 16 2 2 2 2 3 3" xfId="21603" xr:uid="{C5230DCC-8A63-4BF6-9714-6F95D8AB4B4F}"/>
    <cellStyle name="Millares 16 2 2 2 2 3 3 2" xfId="43106" xr:uid="{81CB9926-7807-484C-8134-F7C1F597DA36}"/>
    <cellStyle name="Millares 16 2 2 2 2 3 4" xfId="28208" xr:uid="{93AC4D76-DA65-4570-BC2F-38BFEC8FF13B}"/>
    <cellStyle name="Millares 16 2 2 2 2 3 5" xfId="49711" xr:uid="{BED5C787-5C2D-4AF1-9436-19952EFE0773}"/>
    <cellStyle name="Millares 16 2 2 2 2 4" xfId="8343" xr:uid="{24E93141-D81A-49CF-A072-8735B95B629E}"/>
    <cellStyle name="Millares 16 2 2 2 2 4 2" xfId="29846" xr:uid="{49F062F1-64E7-44C9-8EC1-DEB7BDF54A0F}"/>
    <cellStyle name="Millares 16 2 2 2 2 5" xfId="10000" xr:uid="{902D7BAA-DB94-460A-9556-918D5146BE3F}"/>
    <cellStyle name="Millares 16 2 2 2 2 5 2" xfId="31503" xr:uid="{FF7B9186-B0E7-47DE-A2EB-3A17E91065E5}"/>
    <cellStyle name="Millares 16 2 2 2 2 6" xfId="16635" xr:uid="{DB0729A7-2F45-4D52-94E0-11C689FB8A3B}"/>
    <cellStyle name="Millares 16 2 2 2 2 6 2" xfId="38138" xr:uid="{E753509C-D6FB-4CEF-9852-13DE27240EB0}"/>
    <cellStyle name="Millares 16 2 2 2 2 7" xfId="23240" xr:uid="{12E324FC-4379-4BDD-90D7-B5B5C10384B1}"/>
    <cellStyle name="Millares 16 2 2 2 2 8" xfId="44743" xr:uid="{6ADE0D7F-1527-4965-BBAB-1975E4F1708A}"/>
    <cellStyle name="Millares 16 2 2 2 3" xfId="2421" xr:uid="{5E662B22-144E-47F9-807B-8491D9206E37}"/>
    <cellStyle name="Millares 16 2 2 2 3 2" xfId="10687" xr:uid="{0BA7B054-79AA-48FE-A455-CBE55165B4C0}"/>
    <cellStyle name="Millares 16 2 2 2 3 2 2" xfId="32190" xr:uid="{06A90571-925F-4FB1-B944-DFD00A38108A}"/>
    <cellStyle name="Millares 16 2 2 2 3 3" xfId="17322" xr:uid="{0C8007AC-6B06-4D9B-8630-41FB31DC5497}"/>
    <cellStyle name="Millares 16 2 2 2 3 3 2" xfId="38825" xr:uid="{B76246A0-0D92-4277-82E6-ED8BC57AC7D4}"/>
    <cellStyle name="Millares 16 2 2 2 3 4" xfId="23927" xr:uid="{27F24EE3-0C93-4EB8-9790-E6C00E23963E}"/>
    <cellStyle name="Millares 16 2 2 2 3 5" xfId="45430" xr:uid="{FEE36343-C0D7-4DA8-AE91-5E76D4D92CE6}"/>
    <cellStyle name="Millares 16 2 2 2 4" xfId="2938" xr:uid="{7AA8381B-A98B-4D7F-99F7-25CBDED741DE}"/>
    <cellStyle name="Millares 16 2 2 2 4 2" xfId="11204" xr:uid="{4AD2CB3F-5A53-4E97-9439-B939A7AA095D}"/>
    <cellStyle name="Millares 16 2 2 2 4 2 2" xfId="32707" xr:uid="{DEFA6576-0478-44C7-8088-F6494C9D8E8A}"/>
    <cellStyle name="Millares 16 2 2 2 4 3" xfId="17839" xr:uid="{70D63815-CE5E-444C-9C4D-6676FEB20402}"/>
    <cellStyle name="Millares 16 2 2 2 4 3 2" xfId="39342" xr:uid="{D9954F0D-1C4D-4DAD-A209-4DF2047EA5BE}"/>
    <cellStyle name="Millares 16 2 2 2 4 4" xfId="24444" xr:uid="{5BC8108E-FF0C-4789-9A27-D140D2365209}"/>
    <cellStyle name="Millares 16 2 2 2 4 5" xfId="45947" xr:uid="{39C55A4B-58F6-4493-B4EA-9FD72EC19740}"/>
    <cellStyle name="Millares 16 2 2 2 5" xfId="3617" xr:uid="{9D9D8E9E-0E8E-4274-8B90-7E6C1F6D7BD7}"/>
    <cellStyle name="Millares 16 2 2 2 5 2" xfId="11883" xr:uid="{21CF7B08-AF55-4CFF-A1EF-3D0067C4AAE1}"/>
    <cellStyle name="Millares 16 2 2 2 5 2 2" xfId="33386" xr:uid="{FEBF2CC9-3C2A-4A80-B1A9-7528B87EC4AA}"/>
    <cellStyle name="Millares 16 2 2 2 5 3" xfId="18518" xr:uid="{E83ACF2B-296C-4A3A-83AD-54C60E61D9B2}"/>
    <cellStyle name="Millares 16 2 2 2 5 3 2" xfId="40021" xr:uid="{D046CCCF-2DBB-4140-B226-AC5DA03D6605}"/>
    <cellStyle name="Millares 16 2 2 2 5 4" xfId="25123" xr:uid="{832110B0-5270-4353-BC65-5F7BE60B0C18}"/>
    <cellStyle name="Millares 16 2 2 2 5 5" xfId="46626" xr:uid="{FE282907-913D-48D4-AC78-8297E99CE98D}"/>
    <cellStyle name="Millares 16 2 2 2 6" xfId="5082" xr:uid="{F8C52762-CE9D-4E98-BEC0-5B92462E0BF9}"/>
    <cellStyle name="Millares 16 2 2 2 6 2" xfId="13348" xr:uid="{005589F7-D82D-4809-B279-9D562738E225}"/>
    <cellStyle name="Millares 16 2 2 2 6 2 2" xfId="34851" xr:uid="{B922A372-97C1-48CA-99C2-EA0C0D0E181A}"/>
    <cellStyle name="Millares 16 2 2 2 6 3" xfId="19983" xr:uid="{A64115BC-7D36-41E3-BF2F-AC83649CF03E}"/>
    <cellStyle name="Millares 16 2 2 2 6 3 2" xfId="41486" xr:uid="{FDE862A2-FC31-433B-884F-888124A10F7D}"/>
    <cellStyle name="Millares 16 2 2 2 6 4" xfId="26588" xr:uid="{800D035D-7E76-4FDD-B930-AF7B058ED8F9}"/>
    <cellStyle name="Millares 16 2 2 2 6 5" xfId="48091" xr:uid="{CA9C0BC4-9D6D-4013-AF23-C1324EFF219A}"/>
    <cellStyle name="Millares 16 2 2 2 7" xfId="5756" xr:uid="{41858482-2C2A-4855-8D7A-4DC98D35EF35}"/>
    <cellStyle name="Millares 16 2 2 2 7 2" xfId="14022" xr:uid="{DE66F689-7E7F-4136-9F81-51DF891E2C2F}"/>
    <cellStyle name="Millares 16 2 2 2 7 2 2" xfId="35525" xr:uid="{5ED10A9D-A870-4605-909C-AAD9E62A2206}"/>
    <cellStyle name="Millares 16 2 2 2 7 3" xfId="20657" xr:uid="{A97EFE7B-DE80-421D-B86A-ED9D56D5C6AB}"/>
    <cellStyle name="Millares 16 2 2 2 7 3 2" xfId="42160" xr:uid="{CB9073C2-06DF-4BDA-B7FA-9478DE621CE7}"/>
    <cellStyle name="Millares 16 2 2 2 7 4" xfId="27262" xr:uid="{D5FA28C0-1141-4EA7-9C77-CF11A404017F}"/>
    <cellStyle name="Millares 16 2 2 2 7 5" xfId="48765" xr:uid="{E8D4744E-E018-45BC-97DA-3FC9595F7E04}"/>
    <cellStyle name="Millares 16 2 2 2 8" xfId="7397" xr:uid="{47552F7E-FA5A-4583-8674-9AF8D98104BC}"/>
    <cellStyle name="Millares 16 2 2 2 8 2" xfId="28900" xr:uid="{E1952343-ECEB-4D1C-8D61-05C352670E13}"/>
    <cellStyle name="Millares 16 2 2 2 9" xfId="9054" xr:uid="{22A8A54A-1EAA-4414-ABC6-55438D7052BB}"/>
    <cellStyle name="Millares 16 2 2 2 9 2" xfId="30557" xr:uid="{8DEFD144-DF5F-49CF-B9CD-C9B43B2C64E8}"/>
    <cellStyle name="Millares 16 2 2 3" xfId="1058" xr:uid="{D0758B7C-E683-458C-BCE5-F01B19F037EA}"/>
    <cellStyle name="Millares 16 2 2 3 2" xfId="3887" xr:uid="{8622BA69-BC15-4893-BDE9-7E30760AD1D6}"/>
    <cellStyle name="Millares 16 2 2 3 2 2" xfId="12153" xr:uid="{BAAAD986-00D2-4198-8807-E35597892F2D}"/>
    <cellStyle name="Millares 16 2 2 3 2 2 2" xfId="33656" xr:uid="{B3DEF4EA-B00F-4524-B1C0-A2B99B4DF2A4}"/>
    <cellStyle name="Millares 16 2 2 3 2 3" xfId="18788" xr:uid="{4B84712C-0CEC-4562-87AE-430AE96F3AC0}"/>
    <cellStyle name="Millares 16 2 2 3 2 3 2" xfId="40291" xr:uid="{71641B0B-3BD3-4E4B-BBF4-4E3A63B9A9CF}"/>
    <cellStyle name="Millares 16 2 2 3 2 4" xfId="25393" xr:uid="{BBF47668-ADE9-46E5-B4C4-46FC3F2FB39D}"/>
    <cellStyle name="Millares 16 2 2 3 2 5" xfId="46896" xr:uid="{2E9B8619-B438-4FAC-B672-429F6A189FE3}"/>
    <cellStyle name="Millares 16 2 2 3 3" xfId="6026" xr:uid="{72003C41-66B3-44ED-A945-3A37ED2C67BF}"/>
    <cellStyle name="Millares 16 2 2 3 3 2" xfId="14292" xr:uid="{DE51FA0B-FCCC-4658-8D84-3C7A3B1AF65D}"/>
    <cellStyle name="Millares 16 2 2 3 3 2 2" xfId="35795" xr:uid="{782B6BEA-5230-4CC3-9CB1-006753F8E3B2}"/>
    <cellStyle name="Millares 16 2 2 3 3 3" xfId="20927" xr:uid="{6F034386-A774-441B-9AB0-C6AEB87081FB}"/>
    <cellStyle name="Millares 16 2 2 3 3 3 2" xfId="42430" xr:uid="{659BCC94-B0E2-40F8-BBB4-F1CEA359F865}"/>
    <cellStyle name="Millares 16 2 2 3 3 4" xfId="27532" xr:uid="{7970B9D2-BA73-47E4-AAB1-2A288F3AA8B1}"/>
    <cellStyle name="Millares 16 2 2 3 3 5" xfId="49035" xr:uid="{0933E102-DA80-4C1E-B62A-10AFD8D98A60}"/>
    <cellStyle name="Millares 16 2 2 3 4" xfId="7667" xr:uid="{25F7354B-2CC5-42E1-A4E3-021B194C906F}"/>
    <cellStyle name="Millares 16 2 2 3 4 2" xfId="29170" xr:uid="{A0A69D92-FFFE-48CF-823D-9B3AE8253A86}"/>
    <cellStyle name="Millares 16 2 2 3 5" xfId="9324" xr:uid="{7D1F772E-0FC1-4A7B-9D58-83662A48E0E8}"/>
    <cellStyle name="Millares 16 2 2 3 5 2" xfId="30827" xr:uid="{A0BC6724-2A16-4E96-910D-48EE4ADD5316}"/>
    <cellStyle name="Millares 16 2 2 3 6" xfId="15959" xr:uid="{C62CB60C-8709-44CD-B276-A4E39E8C03AD}"/>
    <cellStyle name="Millares 16 2 2 3 6 2" xfId="37462" xr:uid="{FD460097-D187-48A5-8E5C-11F90FBB06EF}"/>
    <cellStyle name="Millares 16 2 2 3 7" xfId="22564" xr:uid="{C7576860-968D-4A3A-9719-FC9D1738E981}"/>
    <cellStyle name="Millares 16 2 2 3 8" xfId="44067" xr:uid="{D3CF59B6-59CD-4FD9-932C-F24DDBD9A78C}"/>
    <cellStyle name="Millares 16 2 2 4" xfId="1454" xr:uid="{0D7DEC72-8CAE-4E0C-8BDF-B4043FD35AEE}"/>
    <cellStyle name="Millares 16 2 2 4 2" xfId="4283" xr:uid="{28E76906-F106-4E44-BCAC-CA618DB09B42}"/>
    <cellStyle name="Millares 16 2 2 4 2 2" xfId="12549" xr:uid="{45BFF391-7DE7-4010-9654-B519C7A7D21C}"/>
    <cellStyle name="Millares 16 2 2 4 2 2 2" xfId="34052" xr:uid="{86121AA0-D8B6-4833-AD64-E6CCE3093C82}"/>
    <cellStyle name="Millares 16 2 2 4 2 3" xfId="19184" xr:uid="{12670E5F-C25C-4276-A030-E4542410F73A}"/>
    <cellStyle name="Millares 16 2 2 4 2 3 2" xfId="40687" xr:uid="{7324E685-A72A-4FAF-8113-C47AF42751D4}"/>
    <cellStyle name="Millares 16 2 2 4 2 4" xfId="25789" xr:uid="{CE5EAA4A-0FA1-42BC-9451-4860979165C3}"/>
    <cellStyle name="Millares 16 2 2 4 2 5" xfId="47292" xr:uid="{57645609-251D-4E04-B7E5-D46CAE55A9D9}"/>
    <cellStyle name="Millares 16 2 2 4 3" xfId="6422" xr:uid="{42A4911C-294F-4E5F-A8F8-09F67F45363E}"/>
    <cellStyle name="Millares 16 2 2 4 3 2" xfId="14688" xr:uid="{D5C5A4E6-F456-4E57-B95F-C7825F0BDF46}"/>
    <cellStyle name="Millares 16 2 2 4 3 2 2" xfId="36191" xr:uid="{B8FAD2D0-93B0-4849-B11D-EDC642CCAAD1}"/>
    <cellStyle name="Millares 16 2 2 4 3 3" xfId="21323" xr:uid="{E9EF81E9-741A-4986-9A49-C78AD892CBD3}"/>
    <cellStyle name="Millares 16 2 2 4 3 3 2" xfId="42826" xr:uid="{28AA4A9F-C637-4FAD-9186-64CD31810891}"/>
    <cellStyle name="Millares 16 2 2 4 3 4" xfId="27928" xr:uid="{29129A7D-3783-4B35-9FDA-EAA3F2BF0020}"/>
    <cellStyle name="Millares 16 2 2 4 3 5" xfId="49431" xr:uid="{22B75F36-E719-49C5-8BBD-5B5449B23A7D}"/>
    <cellStyle name="Millares 16 2 2 4 4" xfId="8063" xr:uid="{0BB58B35-DACF-47D5-8459-AF1650694A7B}"/>
    <cellStyle name="Millares 16 2 2 4 4 2" xfId="29566" xr:uid="{369890CE-511E-42F0-BC26-B59D5DD98630}"/>
    <cellStyle name="Millares 16 2 2 4 5" xfId="9720" xr:uid="{A861723C-B602-4309-9321-A4D8A98DC418}"/>
    <cellStyle name="Millares 16 2 2 4 5 2" xfId="31223" xr:uid="{D6AA44C7-11D3-48AD-AC7C-EE23ACEBCBB3}"/>
    <cellStyle name="Millares 16 2 2 4 6" xfId="16355" xr:uid="{3E943B24-30DE-400A-A498-4E01E0EA0AF2}"/>
    <cellStyle name="Millares 16 2 2 4 6 2" xfId="37858" xr:uid="{0262D76F-280F-44FE-8A6A-6008D2E0C5C6}"/>
    <cellStyle name="Millares 16 2 2 4 7" xfId="22960" xr:uid="{DE490195-3FCA-4672-A2B9-ECF512DEB4DC}"/>
    <cellStyle name="Millares 16 2 2 4 8" xfId="44463" xr:uid="{7927C995-66B0-453D-9813-E4D4934CADFF}"/>
    <cellStyle name="Millares 16 2 2 5" xfId="2141" xr:uid="{3B177C41-FD1D-4133-B864-6EFB1171841E}"/>
    <cellStyle name="Millares 16 2 2 5 2" xfId="10407" xr:uid="{63574D11-795B-4E46-B8BC-1DE15C8A1CD5}"/>
    <cellStyle name="Millares 16 2 2 5 2 2" xfId="31910" xr:uid="{1CD721A6-4164-4618-8157-DF6569A3B4E4}"/>
    <cellStyle name="Millares 16 2 2 5 3" xfId="17042" xr:uid="{F31AFE5D-5E8E-4B11-9ECF-C0777FFC30A3}"/>
    <cellStyle name="Millares 16 2 2 5 3 2" xfId="38545" xr:uid="{AFC20F9C-B9E9-4C10-9085-2F36C197ECA5}"/>
    <cellStyle name="Millares 16 2 2 5 4" xfId="23647" xr:uid="{E03907D9-4787-46F2-BD87-B1759EBD8B1A}"/>
    <cellStyle name="Millares 16 2 2 5 5" xfId="45150" xr:uid="{1ADB829D-1916-4288-BB3A-DA26AD39D543}"/>
    <cellStyle name="Millares 16 2 2 6" xfId="2689" xr:uid="{2E058904-0328-4BE9-9B23-120D392C4E0C}"/>
    <cellStyle name="Millares 16 2 2 6 2" xfId="10955" xr:uid="{4C8D60F8-AC7F-4F38-9B46-B0E39ED6E170}"/>
    <cellStyle name="Millares 16 2 2 6 2 2" xfId="32458" xr:uid="{8FA5C3FF-3EDC-40FE-8E5A-6E4D0ED66C0F}"/>
    <cellStyle name="Millares 16 2 2 6 3" xfId="17590" xr:uid="{77EA8542-FDCF-4290-82C4-EE039A00020E}"/>
    <cellStyle name="Millares 16 2 2 6 3 2" xfId="39093" xr:uid="{DF220BF0-D681-4714-B818-FA08256A3996}"/>
    <cellStyle name="Millares 16 2 2 6 4" xfId="24195" xr:uid="{43115F95-1EA1-4D8F-9186-2E9C25AF37B0}"/>
    <cellStyle name="Millares 16 2 2 6 5" xfId="45698" xr:uid="{D8C3D0DA-BFCF-4313-AEC2-44C97D579F7E}"/>
    <cellStyle name="Millares 16 2 2 7" xfId="3337" xr:uid="{CE19A5C5-9327-4625-B4B3-E116F0697C9F}"/>
    <cellStyle name="Millares 16 2 2 7 2" xfId="11603" xr:uid="{2A497CA6-2C8B-4E00-B73C-4301971EA7ED}"/>
    <cellStyle name="Millares 16 2 2 7 2 2" xfId="33106" xr:uid="{9585AAF2-9FE7-4BC2-8EFE-DD748F2FA4D1}"/>
    <cellStyle name="Millares 16 2 2 7 3" xfId="18238" xr:uid="{2889BB61-E384-4C00-8EA1-C5FCBE7EA472}"/>
    <cellStyle name="Millares 16 2 2 7 3 2" xfId="39741" xr:uid="{C3865A53-A74D-4A79-ACE9-396B338508C0}"/>
    <cellStyle name="Millares 16 2 2 7 4" xfId="24843" xr:uid="{C80B2572-9C98-47F8-A1AB-3CE9A748E066}"/>
    <cellStyle name="Millares 16 2 2 7 5" xfId="46346" xr:uid="{DB517636-A472-49C7-AC49-194335865780}"/>
    <cellStyle name="Millares 16 2 2 8" xfId="4833" xr:uid="{AFBE63E6-0019-4826-BC3D-44B4A2CE78A2}"/>
    <cellStyle name="Millares 16 2 2 8 2" xfId="13099" xr:uid="{0D091EF0-569B-4BA7-B22C-C3C85424BD33}"/>
    <cellStyle name="Millares 16 2 2 8 2 2" xfId="34602" xr:uid="{ABD25B18-6146-423A-A48C-D6760C2C0725}"/>
    <cellStyle name="Millares 16 2 2 8 3" xfId="19734" xr:uid="{9237939B-854A-4E79-8A63-AFBECDB022D0}"/>
    <cellStyle name="Millares 16 2 2 8 3 2" xfId="41237" xr:uid="{A49DA337-4708-46FE-9A2C-493F7483A468}"/>
    <cellStyle name="Millares 16 2 2 8 4" xfId="26339" xr:uid="{C53A8C22-382B-4B34-934C-8E606D4693A0}"/>
    <cellStyle name="Millares 16 2 2 8 5" xfId="47842" xr:uid="{4B66B625-C6E4-44C8-A6A7-136E040A2AF2}"/>
    <cellStyle name="Millares 16 2 2 9" xfId="5476" xr:uid="{B4FA7F03-1AF0-4F54-A49E-FEB5FBCB84FB}"/>
    <cellStyle name="Millares 16 2 2 9 2" xfId="13742" xr:uid="{03E6771E-84D7-4859-ACD8-4E5958F9DAD2}"/>
    <cellStyle name="Millares 16 2 2 9 2 2" xfId="35245" xr:uid="{C666DD0C-8163-428A-AD83-1A7D43F0298B}"/>
    <cellStyle name="Millares 16 2 2 9 3" xfId="20377" xr:uid="{441F58A1-5C29-45EA-AF8D-F6F24ACA7F80}"/>
    <cellStyle name="Millares 16 2 2 9 3 2" xfId="41880" xr:uid="{9CE38897-B601-45D9-8E48-C5D8C23655CF}"/>
    <cellStyle name="Millares 16 2 2 9 4" xfId="26982" xr:uid="{A09B5931-8A80-4FA6-80F9-3191AB6D1C6D}"/>
    <cellStyle name="Millares 16 2 2 9 5" xfId="48485" xr:uid="{E82FD246-75DF-49A9-978D-B20793B37262}"/>
    <cellStyle name="Millares 16 2 3" xfId="379" xr:uid="{34D48C50-3E5E-4259-AE28-50855F906CB2}"/>
    <cellStyle name="Millares 16 2 3 10" xfId="15282" xr:uid="{1B6297D7-23D8-4692-9E09-157C4B42764C}"/>
    <cellStyle name="Millares 16 2 3 10 2" xfId="36785" xr:uid="{8942B3F0-C407-487E-B62A-4120A1C74D2E}"/>
    <cellStyle name="Millares 16 2 3 11" xfId="21887" xr:uid="{D37CE352-E47B-406C-BCA7-6D6ADD487631}"/>
    <cellStyle name="Millares 16 2 3 12" xfId="43390" xr:uid="{D7BFA81E-2B1E-4F86-AF88-CC27E4542C6F}"/>
    <cellStyle name="Millares 16 2 3 2" xfId="1327" xr:uid="{A73A8BD2-0AC4-4C3D-A61C-B0159E34F476}"/>
    <cellStyle name="Millares 16 2 3 2 2" xfId="4156" xr:uid="{8DE42E02-CA35-4B29-B4F4-D0E67AB40666}"/>
    <cellStyle name="Millares 16 2 3 2 2 2" xfId="12422" xr:uid="{69ADDEA4-A488-4422-B283-2AE1370488D6}"/>
    <cellStyle name="Millares 16 2 3 2 2 2 2" xfId="33925" xr:uid="{1F71860E-52B0-4A91-B6D4-F6EBF9EC6CAB}"/>
    <cellStyle name="Millares 16 2 3 2 2 3" xfId="19057" xr:uid="{D0F26F08-C097-4441-A244-98FD4EAA78A5}"/>
    <cellStyle name="Millares 16 2 3 2 2 3 2" xfId="40560" xr:uid="{4ACE4087-A085-4244-AD49-BF7CF0B8C302}"/>
    <cellStyle name="Millares 16 2 3 2 2 4" xfId="25662" xr:uid="{47B7CE77-2B74-4599-B012-2DCCCF5B98CE}"/>
    <cellStyle name="Millares 16 2 3 2 2 5" xfId="47165" xr:uid="{6B5F50BF-EF70-46D9-9740-0153B7A0B6D2}"/>
    <cellStyle name="Millares 16 2 3 2 3" xfId="6295" xr:uid="{061F5401-15BE-45A5-9B88-BAAD17B60512}"/>
    <cellStyle name="Millares 16 2 3 2 3 2" xfId="14561" xr:uid="{0423F6FF-049F-401E-AF62-C359A705FB53}"/>
    <cellStyle name="Millares 16 2 3 2 3 2 2" xfId="36064" xr:uid="{2E87C7FF-5767-420A-8015-AFD496C1760F}"/>
    <cellStyle name="Millares 16 2 3 2 3 3" xfId="21196" xr:uid="{E0B0D214-2B80-438D-92D9-81403F70FD56}"/>
    <cellStyle name="Millares 16 2 3 2 3 3 2" xfId="42699" xr:uid="{30C56736-24C3-4C51-A1B7-8E31BA46BE5B}"/>
    <cellStyle name="Millares 16 2 3 2 3 4" xfId="27801" xr:uid="{7F31C29C-6816-4A4E-9B38-3347239692FD}"/>
    <cellStyle name="Millares 16 2 3 2 3 5" xfId="49304" xr:uid="{EDA2D380-ECEA-4BD6-86B0-03FCE90FE554}"/>
    <cellStyle name="Millares 16 2 3 2 4" xfId="7936" xr:uid="{6865408B-2F22-4C2B-B9DF-AE556584337F}"/>
    <cellStyle name="Millares 16 2 3 2 4 2" xfId="29439" xr:uid="{48119C1F-520B-426B-A161-2E7B8675070E}"/>
    <cellStyle name="Millares 16 2 3 2 5" xfId="9593" xr:uid="{2669366C-358F-47D8-8526-F55FD68D09E3}"/>
    <cellStyle name="Millares 16 2 3 2 5 2" xfId="31096" xr:uid="{42361F50-4DA9-4D6C-B99C-D81620187AF2}"/>
    <cellStyle name="Millares 16 2 3 2 6" xfId="16228" xr:uid="{F943384E-BE0B-486A-8452-B80840F776E7}"/>
    <cellStyle name="Millares 16 2 3 2 6 2" xfId="37731" xr:uid="{1CBDE7C8-EBEE-43C6-ADCB-B9011EB5565B}"/>
    <cellStyle name="Millares 16 2 3 2 7" xfId="22833" xr:uid="{27181281-EBD2-4D00-A090-71612BC44E60}"/>
    <cellStyle name="Millares 16 2 3 2 8" xfId="44336" xr:uid="{6AB93DD0-E26B-4DF1-839E-0F6859CCEEE8}"/>
    <cellStyle name="Millares 16 2 3 3" xfId="2014" xr:uid="{5A251D53-BE09-42EF-A91D-98745F5DF433}"/>
    <cellStyle name="Millares 16 2 3 3 2" xfId="10280" xr:uid="{AE436BFD-EB98-4446-85FD-B0CA0BE9BB0B}"/>
    <cellStyle name="Millares 16 2 3 3 2 2" xfId="31783" xr:uid="{A568C18D-9BBA-4B12-8A13-84FAD56D02DD}"/>
    <cellStyle name="Millares 16 2 3 3 3" xfId="16915" xr:uid="{488BFE2E-43C7-4F6F-9C08-CF34D137B41B}"/>
    <cellStyle name="Millares 16 2 3 3 3 2" xfId="38418" xr:uid="{EE116CA4-09C9-4E96-B215-59DF8C674CE1}"/>
    <cellStyle name="Millares 16 2 3 3 4" xfId="23520" xr:uid="{C3141375-E25F-4612-9431-4351A70BF36F}"/>
    <cellStyle name="Millares 16 2 3 3 5" xfId="45023" xr:uid="{0841CFA8-6F32-4157-87B5-F477795E8959}"/>
    <cellStyle name="Millares 16 2 3 4" xfId="2813" xr:uid="{21F4CF8A-7443-42C2-AFDF-57342ACEEEB6}"/>
    <cellStyle name="Millares 16 2 3 4 2" xfId="11079" xr:uid="{0F07FC15-8FD3-4B4B-A025-F5448BE6D45E}"/>
    <cellStyle name="Millares 16 2 3 4 2 2" xfId="32582" xr:uid="{CF0216AA-E95F-4847-840D-CFF620723574}"/>
    <cellStyle name="Millares 16 2 3 4 3" xfId="17714" xr:uid="{76C9DEF7-B7DD-443F-9F99-C9A683EED099}"/>
    <cellStyle name="Millares 16 2 3 4 3 2" xfId="39217" xr:uid="{E296AB8B-6082-43BC-8365-EA7D337684AE}"/>
    <cellStyle name="Millares 16 2 3 4 4" xfId="24319" xr:uid="{1B2FD1D2-7B6C-4031-BCB0-77D93EBCC53C}"/>
    <cellStyle name="Millares 16 2 3 4 5" xfId="45822" xr:uid="{9D159B62-3A81-4172-BFD1-C9F60739E00B}"/>
    <cellStyle name="Millares 16 2 3 5" xfId="3210" xr:uid="{0A49D23E-A984-4FCE-A25F-68D67B980F3C}"/>
    <cellStyle name="Millares 16 2 3 5 2" xfId="11476" xr:uid="{C1D180A3-83CB-4E2F-8CC0-1EE968EB2A36}"/>
    <cellStyle name="Millares 16 2 3 5 2 2" xfId="32979" xr:uid="{1A6E070F-031F-476C-9138-24F0ECF534A9}"/>
    <cellStyle name="Millares 16 2 3 5 3" xfId="18111" xr:uid="{C3EA804F-0D27-49D6-A335-E57196CE8F2E}"/>
    <cellStyle name="Millares 16 2 3 5 3 2" xfId="39614" xr:uid="{56582FAA-291F-4F14-8236-B2AE16930AEA}"/>
    <cellStyle name="Millares 16 2 3 5 4" xfId="24716" xr:uid="{793A65B4-64AA-4E82-AE3E-A702332B169E}"/>
    <cellStyle name="Millares 16 2 3 5 5" xfId="46219" xr:uid="{C1F85BB4-ABCC-47A0-9A67-FEFD91F46079}"/>
    <cellStyle name="Millares 16 2 3 6" xfId="4957" xr:uid="{DD64B480-FB11-422D-9E87-96FE405B41CA}"/>
    <cellStyle name="Millares 16 2 3 6 2" xfId="13223" xr:uid="{11350581-F8F0-41AB-9D5D-10E267C74C55}"/>
    <cellStyle name="Millares 16 2 3 6 2 2" xfId="34726" xr:uid="{5481A556-FF4B-4897-B19B-F5A0C27BCBF1}"/>
    <cellStyle name="Millares 16 2 3 6 3" xfId="19858" xr:uid="{D3BFA30A-C4E6-45F6-BBD9-D1E7C8D2C034}"/>
    <cellStyle name="Millares 16 2 3 6 3 2" xfId="41361" xr:uid="{E5C55267-E162-424B-B5F4-376B43B174E3}"/>
    <cellStyle name="Millares 16 2 3 6 4" xfId="26463" xr:uid="{65855A4E-8670-4579-A19E-E6A6013CDDB3}"/>
    <cellStyle name="Millares 16 2 3 6 5" xfId="47966" xr:uid="{2309B562-2077-4493-B112-5349CE6CA4F3}"/>
    <cellStyle name="Millares 16 2 3 7" xfId="5349" xr:uid="{E1BAAD41-052D-439D-8249-FD3788B0123B}"/>
    <cellStyle name="Millares 16 2 3 7 2" xfId="13615" xr:uid="{0BAFBE51-24A8-4CCF-AF0E-23DACCF17858}"/>
    <cellStyle name="Millares 16 2 3 7 2 2" xfId="35118" xr:uid="{BF8BEF4C-0147-4EEF-A0F1-D26A0054D11B}"/>
    <cellStyle name="Millares 16 2 3 7 3" xfId="20250" xr:uid="{3A47ACF3-402E-44B6-887C-95182F4AFB14}"/>
    <cellStyle name="Millares 16 2 3 7 3 2" xfId="41753" xr:uid="{2B0EB619-7980-47E0-8BE9-DF544BC78FBD}"/>
    <cellStyle name="Millares 16 2 3 7 4" xfId="26855" xr:uid="{B9DB58AE-9CC0-413D-9A1F-F70FCB06F64A}"/>
    <cellStyle name="Millares 16 2 3 7 5" xfId="48358" xr:uid="{2EB9778F-D122-4FBB-B9D9-FCA8EB016D05}"/>
    <cellStyle name="Millares 16 2 3 8" xfId="6990" xr:uid="{567AD230-92B6-492F-96E6-5EB1E88E79CD}"/>
    <cellStyle name="Millares 16 2 3 8 2" xfId="28493" xr:uid="{9C4697B3-E343-4E75-A2E4-C2C94E7C5364}"/>
    <cellStyle name="Millares 16 2 3 9" xfId="8646" xr:uid="{4043DCB6-1B9B-40E6-ABCD-79989A9F0A3A}"/>
    <cellStyle name="Millares 16 2 3 9 2" xfId="30149" xr:uid="{5ACF6A30-6098-4D30-AE7D-7F4721366DFC}"/>
    <cellStyle name="Millares 16 2 4" xfId="663" xr:uid="{1EE79081-2E1B-4463-BCE5-1775F5A766C0}"/>
    <cellStyle name="Millares 16 2 4 10" xfId="43672" xr:uid="{DBDE49B2-ABD0-40D8-AFD9-32D1AA4B17AA}"/>
    <cellStyle name="Millares 16 2 4 2" xfId="1609" xr:uid="{831AD3C0-34CB-4DBD-B361-701623A41049}"/>
    <cellStyle name="Millares 16 2 4 2 2" xfId="4438" xr:uid="{A98CDEC4-56B0-4C4C-96A5-928ACAC7E267}"/>
    <cellStyle name="Millares 16 2 4 2 2 2" xfId="12704" xr:uid="{B40C2E86-CA80-4B14-8BB0-EDAB0EEE42F3}"/>
    <cellStyle name="Millares 16 2 4 2 2 2 2" xfId="34207" xr:uid="{55A0C791-4FDE-4CC6-8292-C5B41567C288}"/>
    <cellStyle name="Millares 16 2 4 2 2 3" xfId="19339" xr:uid="{652C2476-FE35-4D3C-83AD-EA9D66B7C302}"/>
    <cellStyle name="Millares 16 2 4 2 2 3 2" xfId="40842" xr:uid="{2409CA80-F803-42EF-A9AB-68A3CDB70C1C}"/>
    <cellStyle name="Millares 16 2 4 2 2 4" xfId="25944" xr:uid="{11CC0B56-03D5-4C7F-A148-819D45FF4D53}"/>
    <cellStyle name="Millares 16 2 4 2 2 5" xfId="47447" xr:uid="{44BCCBC3-4068-4740-AA62-CF1FD48C24D7}"/>
    <cellStyle name="Millares 16 2 4 2 3" xfId="6577" xr:uid="{9E0810F2-0437-4A58-916F-F8ABA7B15C3D}"/>
    <cellStyle name="Millares 16 2 4 2 3 2" xfId="14843" xr:uid="{D47DAECD-2CAB-4B93-AD68-A755992F13D8}"/>
    <cellStyle name="Millares 16 2 4 2 3 2 2" xfId="36346" xr:uid="{6EF03EC2-D515-4684-99BF-96F91DAEB48C}"/>
    <cellStyle name="Millares 16 2 4 2 3 3" xfId="21478" xr:uid="{9D827E79-AAAF-46F7-9A46-7E7CC8F2028F}"/>
    <cellStyle name="Millares 16 2 4 2 3 3 2" xfId="42981" xr:uid="{F3B35350-AB09-4F5A-B780-08BAC7D8E1D5}"/>
    <cellStyle name="Millares 16 2 4 2 3 4" xfId="28083" xr:uid="{F2344255-E7C2-415E-AB67-B0EF85925B5A}"/>
    <cellStyle name="Millares 16 2 4 2 3 5" xfId="49586" xr:uid="{7030C40E-3671-4808-84EB-7919CE8E6E5C}"/>
    <cellStyle name="Millares 16 2 4 2 4" xfId="8218" xr:uid="{1EBD2D8E-0DEB-4FF2-9DA5-8965843E4D75}"/>
    <cellStyle name="Millares 16 2 4 2 4 2" xfId="29721" xr:uid="{65DB34B7-86DE-4559-A744-41328CF693AF}"/>
    <cellStyle name="Millares 16 2 4 2 5" xfId="9875" xr:uid="{6D9AF54E-81E6-4B80-B5A2-FE8ABB99F379}"/>
    <cellStyle name="Millares 16 2 4 2 5 2" xfId="31378" xr:uid="{1EFD7643-A784-439C-BA44-413BA24CFE89}"/>
    <cellStyle name="Millares 16 2 4 2 6" xfId="16510" xr:uid="{F7CB3E27-2A04-4776-B368-81DC0D1116A9}"/>
    <cellStyle name="Millares 16 2 4 2 6 2" xfId="38013" xr:uid="{E23DC25B-D60A-4355-8374-8AF70679DC53}"/>
    <cellStyle name="Millares 16 2 4 2 7" xfId="23115" xr:uid="{2C823FFC-3760-4D40-B321-B7E764B77C14}"/>
    <cellStyle name="Millares 16 2 4 2 8" xfId="44618" xr:uid="{11343FF9-BA71-419B-A0C6-5D700876FF80}"/>
    <cellStyle name="Millares 16 2 4 3" xfId="2296" xr:uid="{3D59BB76-1C4F-4148-A4D4-4296C2FD0FA0}"/>
    <cellStyle name="Millares 16 2 4 3 2" xfId="10562" xr:uid="{3DDE24D4-D401-438D-A15A-8FFB66B70578}"/>
    <cellStyle name="Millares 16 2 4 3 2 2" xfId="32065" xr:uid="{C8FAF16D-8F8C-484F-B104-59A16D4D14C9}"/>
    <cellStyle name="Millares 16 2 4 3 3" xfId="17197" xr:uid="{B863D28C-63B5-4A4A-97D1-A7205CBD2D84}"/>
    <cellStyle name="Millares 16 2 4 3 3 2" xfId="38700" xr:uid="{AD837B2C-F06F-4025-911E-6A7309DE8B24}"/>
    <cellStyle name="Millares 16 2 4 3 4" xfId="23802" xr:uid="{500A64D6-3B63-45C3-B91D-62ECD06F6FE8}"/>
    <cellStyle name="Millares 16 2 4 3 5" xfId="45305" xr:uid="{E6438B25-35B0-477F-9266-563B4438242D}"/>
    <cellStyle name="Millares 16 2 4 4" xfId="3492" xr:uid="{626E3175-8E84-4FE0-A9D5-0E263970FB90}"/>
    <cellStyle name="Millares 16 2 4 4 2" xfId="11758" xr:uid="{AE8C6CD5-7545-4B95-8934-083D73997BD7}"/>
    <cellStyle name="Millares 16 2 4 4 2 2" xfId="33261" xr:uid="{5171BA5B-98CF-4CC4-94F2-9655A90558B1}"/>
    <cellStyle name="Millares 16 2 4 4 3" xfId="18393" xr:uid="{EDA11BC9-F0B6-4082-B511-24E8C5A29FAB}"/>
    <cellStyle name="Millares 16 2 4 4 3 2" xfId="39896" xr:uid="{4C6DD5CD-1256-4C9B-AF38-80B688108645}"/>
    <cellStyle name="Millares 16 2 4 4 4" xfId="24998" xr:uid="{DA9D83C1-0800-44A6-8E13-2F33F62CE70E}"/>
    <cellStyle name="Millares 16 2 4 4 5" xfId="46501" xr:uid="{39267EBE-2834-41BF-98C6-6F6388DEDEB5}"/>
    <cellStyle name="Millares 16 2 4 5" xfId="5631" xr:uid="{BD247B7F-C192-4B68-86E3-006C30B51E58}"/>
    <cellStyle name="Millares 16 2 4 5 2" xfId="13897" xr:uid="{6B780FF8-8AF0-4666-86DC-4E02A8F00947}"/>
    <cellStyle name="Millares 16 2 4 5 2 2" xfId="35400" xr:uid="{58E617B3-61D3-47DB-8736-59A9C8DCC2AD}"/>
    <cellStyle name="Millares 16 2 4 5 3" xfId="20532" xr:uid="{679DF2D3-9105-4C2D-8EA7-BD2CA2EFEB9C}"/>
    <cellStyle name="Millares 16 2 4 5 3 2" xfId="42035" xr:uid="{D92EDBE0-99D5-4BB0-86D6-30589951DC1F}"/>
    <cellStyle name="Millares 16 2 4 5 4" xfId="27137" xr:uid="{954C1111-8069-47E2-AE99-DAF00BFF7D2A}"/>
    <cellStyle name="Millares 16 2 4 5 5" xfId="48640" xr:uid="{2E8CDA4A-0C7E-45D5-965D-0DFF3C8CCC2B}"/>
    <cellStyle name="Millares 16 2 4 6" xfId="7272" xr:uid="{F0160D28-3895-483C-89C1-101EA5EB2383}"/>
    <cellStyle name="Millares 16 2 4 6 2" xfId="28775" xr:uid="{9BE818D4-AEEE-4CBD-B820-28B3EECC43CE}"/>
    <cellStyle name="Millares 16 2 4 7" xfId="8929" xr:uid="{FB38D61D-72F6-4914-BE03-3DBFE8F78691}"/>
    <cellStyle name="Millares 16 2 4 7 2" xfId="30432" xr:uid="{C2EC92EF-96A8-41B5-875E-845987749FA4}"/>
    <cellStyle name="Millares 16 2 4 8" xfId="15564" xr:uid="{DF82BC03-C9F2-498E-ADEA-57A8AACDA7E7}"/>
    <cellStyle name="Millares 16 2 4 8 2" xfId="37067" xr:uid="{E671885F-1FA2-4FFD-8118-877080E1350F}"/>
    <cellStyle name="Millares 16 2 4 9" xfId="22169" xr:uid="{8CEF5FB8-29F3-42CC-9F4E-AC9FB6796C36}"/>
    <cellStyle name="Millares 16 2 5" xfId="931" xr:uid="{7CD90190-F375-4424-A007-E29D0B2DF763}"/>
    <cellStyle name="Millares 16 2 5 2" xfId="3760" xr:uid="{42C91F49-D0A3-4174-BEF5-B80EF58E89D4}"/>
    <cellStyle name="Millares 16 2 5 2 2" xfId="12026" xr:uid="{91114A38-C5D8-4C4B-BED4-694716EFD2B3}"/>
    <cellStyle name="Millares 16 2 5 2 2 2" xfId="33529" xr:uid="{3132D535-5BAE-432B-AC93-F255E796F91C}"/>
    <cellStyle name="Millares 16 2 5 2 3" xfId="18661" xr:uid="{8CE79C7A-AF68-4CAC-94CF-12DD8C83FBDE}"/>
    <cellStyle name="Millares 16 2 5 2 3 2" xfId="40164" xr:uid="{96B2001A-5769-470E-82FD-DA0B7A2587D2}"/>
    <cellStyle name="Millares 16 2 5 2 4" xfId="25266" xr:uid="{47E6AD05-E9DE-4567-BE4E-46F7808AF2AB}"/>
    <cellStyle name="Millares 16 2 5 2 5" xfId="46769" xr:uid="{F54BDEA7-7A0E-4CAE-BE1F-094209F319E4}"/>
    <cellStyle name="Millares 16 2 5 3" xfId="5899" xr:uid="{E2B18BE7-8F36-429F-A20A-4CB02FCC569A}"/>
    <cellStyle name="Millares 16 2 5 3 2" xfId="14165" xr:uid="{C3F9755F-C408-44C8-974B-EF1F7AF210B0}"/>
    <cellStyle name="Millares 16 2 5 3 2 2" xfId="35668" xr:uid="{C87F611F-31AD-43EE-821D-B6F6CDB99472}"/>
    <cellStyle name="Millares 16 2 5 3 3" xfId="20800" xr:uid="{FB8DB395-1D67-4C6D-830B-984C7E9B3371}"/>
    <cellStyle name="Millares 16 2 5 3 3 2" xfId="42303" xr:uid="{0CF0289D-472F-4A35-A4B1-387D8AD92B50}"/>
    <cellStyle name="Millares 16 2 5 3 4" xfId="27405" xr:uid="{934E5B97-CB47-401C-B9DF-455275A284DA}"/>
    <cellStyle name="Millares 16 2 5 3 5" xfId="48908" xr:uid="{815A7601-7A5C-478B-9279-8C843A6AEB4B}"/>
    <cellStyle name="Millares 16 2 5 4" xfId="7540" xr:uid="{64D58AD6-6C21-41A3-94EA-1F7E666DE4CD}"/>
    <cellStyle name="Millares 16 2 5 4 2" xfId="29043" xr:uid="{3C3F666B-C9FF-4984-A692-801F8527467A}"/>
    <cellStyle name="Millares 16 2 5 5" xfId="9197" xr:uid="{BA5C9358-243D-474F-ADA0-11D1657E49F6}"/>
    <cellStyle name="Millares 16 2 5 5 2" xfId="30700" xr:uid="{DF2DD10D-BFB9-4FB9-9EB4-BDB200CAFEE9}"/>
    <cellStyle name="Millares 16 2 5 6" xfId="15832" xr:uid="{ECA85434-6FCF-4626-B7E7-690C02567D5F}"/>
    <cellStyle name="Millares 16 2 5 6 2" xfId="37335" xr:uid="{4A1F52FC-5B9D-44E9-AFCF-8A7F6EAA78FF}"/>
    <cellStyle name="Millares 16 2 5 7" xfId="22437" xr:uid="{9AD55020-81E5-4AFE-9555-70FE155FDAE8}"/>
    <cellStyle name="Millares 16 2 5 8" xfId="43940" xr:uid="{F3871E51-3B6C-47F1-ABC1-BE2092EF509E}"/>
    <cellStyle name="Millares 16 2 6" xfId="1192" xr:uid="{D31BAC10-2C26-43BA-95F0-E18D34CE703B}"/>
    <cellStyle name="Millares 16 2 6 2" xfId="4021" xr:uid="{3A7D123E-18C3-419A-92D3-FA07499FEC2C}"/>
    <cellStyle name="Millares 16 2 6 2 2" xfId="12287" xr:uid="{1094DB19-6D79-4891-A06D-B1D0C95F9B2A}"/>
    <cellStyle name="Millares 16 2 6 2 2 2" xfId="33790" xr:uid="{4F56FFFE-C6E6-4AA0-8F8B-BD5A5A82D9F6}"/>
    <cellStyle name="Millares 16 2 6 2 3" xfId="18922" xr:uid="{22513980-27ED-4110-9F07-513351B0C31D}"/>
    <cellStyle name="Millares 16 2 6 2 3 2" xfId="40425" xr:uid="{5244265D-2BEB-45A4-BD30-9BA3F3401069}"/>
    <cellStyle name="Millares 16 2 6 2 4" xfId="25527" xr:uid="{B85BF073-D7F9-49A4-AEA7-AB02E50C35F4}"/>
    <cellStyle name="Millares 16 2 6 2 5" xfId="47030" xr:uid="{EC65EB56-D3E2-4ACC-80D7-985D36FB947E}"/>
    <cellStyle name="Millares 16 2 6 3" xfId="6160" xr:uid="{ED962429-4C0D-46A6-BB8B-6776D9919BE6}"/>
    <cellStyle name="Millares 16 2 6 3 2" xfId="14426" xr:uid="{6C513439-A7BC-4A02-82E9-83F9E7F7F89B}"/>
    <cellStyle name="Millares 16 2 6 3 2 2" xfId="35929" xr:uid="{A848BCFD-536D-4D9E-9765-EB8273C05647}"/>
    <cellStyle name="Millares 16 2 6 3 3" xfId="21061" xr:uid="{F7406B00-BED8-4AAD-A9FB-D423F2AED802}"/>
    <cellStyle name="Millares 16 2 6 3 3 2" xfId="42564" xr:uid="{A2D672F0-A975-4D26-B44F-52F7F1E390C9}"/>
    <cellStyle name="Millares 16 2 6 3 4" xfId="27666" xr:uid="{24B94C16-D99F-4DC9-BCEC-0F1D8C591B65}"/>
    <cellStyle name="Millares 16 2 6 3 5" xfId="49169" xr:uid="{36ECBBC2-79D3-4F36-8313-BA457A4F0FB0}"/>
    <cellStyle name="Millares 16 2 6 4" xfId="7801" xr:uid="{5982BB6A-5DE9-4C56-A0A5-4D68C93DE33C}"/>
    <cellStyle name="Millares 16 2 6 4 2" xfId="29304" xr:uid="{4D0964F2-A5A7-462B-8F2A-82D642647BF8}"/>
    <cellStyle name="Millares 16 2 6 5" xfId="9458" xr:uid="{0161D3C9-823E-429F-8677-B9C6FF22D198}"/>
    <cellStyle name="Millares 16 2 6 5 2" xfId="30961" xr:uid="{EEB75A16-060B-4575-8072-5B5E8D266825}"/>
    <cellStyle name="Millares 16 2 6 6" xfId="16093" xr:uid="{B45810D9-8628-4712-B7E0-E9EE95DC86C5}"/>
    <cellStyle name="Millares 16 2 6 6 2" xfId="37596" xr:uid="{7D929177-D0F5-44F5-937D-B99B1EC431CF}"/>
    <cellStyle name="Millares 16 2 6 7" xfId="22698" xr:uid="{1C1F045A-DBDA-4E03-A589-A44DA19C3E5C}"/>
    <cellStyle name="Millares 16 2 6 8" xfId="44201" xr:uid="{5D4F3522-B2AD-44B7-B968-A9E25D8801F3}"/>
    <cellStyle name="Millares 16 2 7" xfId="1880" xr:uid="{91D47F6B-CE44-4CCB-98AD-4C41ECDA12CF}"/>
    <cellStyle name="Millares 16 2 7 2" xfId="10146" xr:uid="{5E66E2B9-6F5B-4B45-B486-7ABC2FC6B897}"/>
    <cellStyle name="Millares 16 2 7 2 2" xfId="31649" xr:uid="{AA825E72-5DDE-4425-BCB5-5AB4A57FA641}"/>
    <cellStyle name="Millares 16 2 7 3" xfId="16781" xr:uid="{4EDD3F3B-34CC-46C6-A50A-C7842CCAC2AE}"/>
    <cellStyle name="Millares 16 2 7 3 2" xfId="38284" xr:uid="{3D87CDE2-3F91-45CC-B039-0C7D270AAC9D}"/>
    <cellStyle name="Millares 16 2 7 4" xfId="23386" xr:uid="{9EEDD7A9-E8B8-441B-954C-E95B0B2C94C8}"/>
    <cellStyle name="Millares 16 2 7 5" xfId="44889" xr:uid="{531F53BE-1000-418E-8BEF-24F991652C01}"/>
    <cellStyle name="Millares 16 2 8" xfId="2565" xr:uid="{45CE0054-0CDE-4888-8436-62B57D7FAF33}"/>
    <cellStyle name="Millares 16 2 8 2" xfId="10831" xr:uid="{5E89BC39-FF00-4B78-8EFC-E7DFC04EFBE6}"/>
    <cellStyle name="Millares 16 2 8 2 2" xfId="32334" xr:uid="{1434DE6A-47B5-4148-BE1B-E90E356F4A8D}"/>
    <cellStyle name="Millares 16 2 8 3" xfId="17466" xr:uid="{B29AC718-3A65-478C-BF77-7039F646A319}"/>
    <cellStyle name="Millares 16 2 8 3 2" xfId="38969" xr:uid="{A210A3FF-BD8B-4DF3-8A8C-5E625FA378DD}"/>
    <cellStyle name="Millares 16 2 8 4" xfId="24071" xr:uid="{6C6203C0-AB50-4A9A-BD41-0CED97DFFB9C}"/>
    <cellStyle name="Millares 16 2 8 5" xfId="45574" xr:uid="{A32AE0C5-915F-44BD-AF9F-ADC7060A4601}"/>
    <cellStyle name="Millares 16 2 9" xfId="3076" xr:uid="{039451C9-B58E-49DE-92FA-F90BA145B954}"/>
    <cellStyle name="Millares 16 2 9 2" xfId="11342" xr:uid="{E65F4032-4BA1-41C0-B363-B5AC3E14D41F}"/>
    <cellStyle name="Millares 16 2 9 2 2" xfId="32845" xr:uid="{14CF9A6E-14D6-4E5E-B4C7-B68BD1D0AE25}"/>
    <cellStyle name="Millares 16 2 9 3" xfId="17977" xr:uid="{F55E7B27-B942-43B9-ABF2-3E5BE8E5A3B4}"/>
    <cellStyle name="Millares 16 2 9 3 2" xfId="39480" xr:uid="{84C94887-4318-45FE-B987-375056DF59A4}"/>
    <cellStyle name="Millares 16 2 9 4" xfId="24582" xr:uid="{776ADAC6-A396-4A63-80BD-FAF66E7978A4}"/>
    <cellStyle name="Millares 16 2 9 5" xfId="46085" xr:uid="{172BCC38-DAFD-488A-887F-4865E0061B6E}"/>
    <cellStyle name="Millares 16 3" xfId="215" xr:uid="{C4E1818E-7269-4DF2-929D-7DFD4DD674E4}"/>
    <cellStyle name="Millares 16 3 10" xfId="4734" xr:uid="{85CC0F10-4E79-4DE5-9465-D58989B11219}"/>
    <cellStyle name="Millares 16 3 10 2" xfId="13000" xr:uid="{BE6A0650-3EC8-4067-B05B-CBAFDB62D42D}"/>
    <cellStyle name="Millares 16 3 10 2 2" xfId="34503" xr:uid="{81FD77DB-84CB-4E13-B59A-5920945BC58D}"/>
    <cellStyle name="Millares 16 3 10 3" xfId="19635" xr:uid="{966EDA0D-9435-4674-ADFF-EB849AA5F46C}"/>
    <cellStyle name="Millares 16 3 10 3 2" xfId="41138" xr:uid="{3D5DA932-CDB3-4298-B3A6-8D4A83B9E1C8}"/>
    <cellStyle name="Millares 16 3 10 4" xfId="26240" xr:uid="{D8FAC530-757C-47C5-A683-F6DE026A5206}"/>
    <cellStyle name="Millares 16 3 10 5" xfId="47743" xr:uid="{87695B9D-5AF4-4103-BE0B-A88D4CD1EEEC}"/>
    <cellStyle name="Millares 16 3 11" xfId="5237" xr:uid="{E7A656BC-33F7-493B-9872-336B30F1D276}"/>
    <cellStyle name="Millares 16 3 11 2" xfId="13503" xr:uid="{EDD85D4E-238E-4A79-9006-3F69E59C06A7}"/>
    <cellStyle name="Millares 16 3 11 2 2" xfId="35006" xr:uid="{CAF68D9D-FA4F-431B-A814-8941FCEA9137}"/>
    <cellStyle name="Millares 16 3 11 3" xfId="20138" xr:uid="{5F002476-9165-44CA-AA1B-E213470A6B94}"/>
    <cellStyle name="Millares 16 3 11 3 2" xfId="41641" xr:uid="{7090C365-BD65-4DC0-BCBD-EC178163FF1F}"/>
    <cellStyle name="Millares 16 3 11 4" xfId="26743" xr:uid="{2AD2572A-D645-44C5-B02B-2052880AA858}"/>
    <cellStyle name="Millares 16 3 11 5" xfId="48246" xr:uid="{DBA6715A-CD70-4CB0-B44C-5B3ECF7FB395}"/>
    <cellStyle name="Millares 16 3 12" xfId="6878" xr:uid="{EFDFDE64-7D58-4513-A947-95ED1A24D639}"/>
    <cellStyle name="Millares 16 3 12 2" xfId="28381" xr:uid="{7AF937EA-6B3D-42D6-80CA-67A8D7F6B69E}"/>
    <cellStyle name="Millares 16 3 13" xfId="8532" xr:uid="{95E420BB-A09A-45F2-BF22-3BA67660914D}"/>
    <cellStyle name="Millares 16 3 13 2" xfId="30035" xr:uid="{11555F08-46BC-4F13-9480-6BD627D1D5D5}"/>
    <cellStyle name="Millares 16 3 14" xfId="15171" xr:uid="{FEF506E3-61F3-4353-A652-D1501C25FD65}"/>
    <cellStyle name="Millares 16 3 14 2" xfId="36674" xr:uid="{972223A7-160E-46F9-9FFF-2B150A2D5048}"/>
    <cellStyle name="Millares 16 3 15" xfId="21776" xr:uid="{7C4A8109-080A-457F-9584-F7244A6D7E6A}"/>
    <cellStyle name="Millares 16 3 16" xfId="43279" xr:uid="{002BD819-37DF-4C88-91ED-17C0B47B53A6}"/>
    <cellStyle name="Millares 16 3 2" xfId="530" xr:uid="{FAE449A8-713F-45F0-8EA1-D308BDE85A86}"/>
    <cellStyle name="Millares 16 3 2 10" xfId="7141" xr:uid="{8DDDA6DB-268B-4055-8161-41E2BA0AB88B}"/>
    <cellStyle name="Millares 16 3 2 10 2" xfId="28644" xr:uid="{50541E4F-65EB-4D3B-BDBE-BF342F359B1E}"/>
    <cellStyle name="Millares 16 3 2 11" xfId="8797" xr:uid="{585ACBA3-2951-4BA7-ADA5-09C6564C46DC}"/>
    <cellStyle name="Millares 16 3 2 11 2" xfId="30300" xr:uid="{BC3034E2-F68B-4D65-BB50-7791DD6E2945}"/>
    <cellStyle name="Millares 16 3 2 12" xfId="15433" xr:uid="{F96F5BF0-0258-4B96-BEA6-A0AD99A210BE}"/>
    <cellStyle name="Millares 16 3 2 12 2" xfId="36936" xr:uid="{77684AE3-741F-4189-90E3-DD58D19594BB}"/>
    <cellStyle name="Millares 16 3 2 13" xfId="22038" xr:uid="{8E583DEC-F5BE-4BCD-83BC-6BBC1124345C}"/>
    <cellStyle name="Millares 16 3 2 14" xfId="43541" xr:uid="{5D4258B3-7437-4833-A3A0-4BF110EE2327}"/>
    <cellStyle name="Millares 16 3 2 2" xfId="812" xr:uid="{A273CD3D-BDDD-4A1F-A0B1-D364305D1637}"/>
    <cellStyle name="Millares 16 3 2 2 10" xfId="15713" xr:uid="{8BFF3F75-86ED-41E1-AE04-10F9613CD0BB}"/>
    <cellStyle name="Millares 16 3 2 2 10 2" xfId="37216" xr:uid="{4A38B097-ADD9-43E4-909D-28EFC82CB3C7}"/>
    <cellStyle name="Millares 16 3 2 2 11" xfId="22318" xr:uid="{7EEAC0F2-993D-41A3-A44B-6EE2CA02B028}"/>
    <cellStyle name="Millares 16 3 2 2 12" xfId="43821" xr:uid="{9ACCFF36-597F-444D-A79A-4D14DD0DE498}"/>
    <cellStyle name="Millares 16 3 2 2 2" xfId="1758" xr:uid="{3CE67358-CD3F-4F25-8F6A-99B9D9E956D6}"/>
    <cellStyle name="Millares 16 3 2 2 2 2" xfId="4587" xr:uid="{F90C97C9-7E65-4016-96E2-06A8F04805CA}"/>
    <cellStyle name="Millares 16 3 2 2 2 2 2" xfId="12853" xr:uid="{8A403D12-E20C-4084-8AD1-C2225D0F3A15}"/>
    <cellStyle name="Millares 16 3 2 2 2 2 2 2" xfId="34356" xr:uid="{113EC1FC-A451-4C91-A50A-0B2BD1167009}"/>
    <cellStyle name="Millares 16 3 2 2 2 2 3" xfId="19488" xr:uid="{E3CD92D6-7A3D-4E38-9F90-9B1A45A20722}"/>
    <cellStyle name="Millares 16 3 2 2 2 2 3 2" xfId="40991" xr:uid="{0ACFE48A-B171-4486-BADA-7932970A0FF1}"/>
    <cellStyle name="Millares 16 3 2 2 2 2 4" xfId="26093" xr:uid="{F5BBFCFF-F1AA-4835-BDD1-9E672C083624}"/>
    <cellStyle name="Millares 16 3 2 2 2 2 5" xfId="47596" xr:uid="{A10FC5D6-AA59-4D6A-B7FC-9E25E594AE14}"/>
    <cellStyle name="Millares 16 3 2 2 2 3" xfId="6726" xr:uid="{A0D4A016-F3AC-4116-9DEA-9B7B8083E2FE}"/>
    <cellStyle name="Millares 16 3 2 2 2 3 2" xfId="14992" xr:uid="{B5FB0260-3634-4981-9C97-9BA4F2A63391}"/>
    <cellStyle name="Millares 16 3 2 2 2 3 2 2" xfId="36495" xr:uid="{4902B864-958F-498F-8A67-73248374DC1A}"/>
    <cellStyle name="Millares 16 3 2 2 2 3 3" xfId="21627" xr:uid="{D19EDBE9-340C-4655-A226-4085CC0FD544}"/>
    <cellStyle name="Millares 16 3 2 2 2 3 3 2" xfId="43130" xr:uid="{D46543D9-78A4-4F1E-90BC-0DE1E652956A}"/>
    <cellStyle name="Millares 16 3 2 2 2 3 4" xfId="28232" xr:uid="{2A7E34FA-5AD3-4743-8DA6-F1FBD078DF14}"/>
    <cellStyle name="Millares 16 3 2 2 2 3 5" xfId="49735" xr:uid="{AB25221A-23DA-4DBB-AB1F-886077B5F29A}"/>
    <cellStyle name="Millares 16 3 2 2 2 4" xfId="8367" xr:uid="{5962D9BA-3CAD-4A76-AABF-B9A901C629C8}"/>
    <cellStyle name="Millares 16 3 2 2 2 4 2" xfId="29870" xr:uid="{296EDD2F-8D7D-4B82-81E8-ED4B9C875E09}"/>
    <cellStyle name="Millares 16 3 2 2 2 5" xfId="10024" xr:uid="{3AD7B412-334C-4A7D-B6E1-DF756DE4D840}"/>
    <cellStyle name="Millares 16 3 2 2 2 5 2" xfId="31527" xr:uid="{FE6BA456-BC93-4293-90F6-FD6FB5239A14}"/>
    <cellStyle name="Millares 16 3 2 2 2 6" xfId="16659" xr:uid="{EC4A8D23-D0E5-483E-875F-79E456E6F3EA}"/>
    <cellStyle name="Millares 16 3 2 2 2 6 2" xfId="38162" xr:uid="{C0CF428C-E382-4DDE-A9F5-BF313B5DE810}"/>
    <cellStyle name="Millares 16 3 2 2 2 7" xfId="23264" xr:uid="{3478B923-8367-4683-A8D7-41B3E43ACC35}"/>
    <cellStyle name="Millares 16 3 2 2 2 8" xfId="44767" xr:uid="{5B595031-8D2D-46FD-BBE0-20536AB17A14}"/>
    <cellStyle name="Millares 16 3 2 2 3" xfId="2445" xr:uid="{4F809A51-B7F3-4D3C-9BD1-BE94A43A64AF}"/>
    <cellStyle name="Millares 16 3 2 2 3 2" xfId="10711" xr:uid="{1FA3FC6B-5724-45FE-A3EB-DDB31C4F5095}"/>
    <cellStyle name="Millares 16 3 2 2 3 2 2" xfId="32214" xr:uid="{D91836B6-0248-4E10-BAD4-F36AF7493F9C}"/>
    <cellStyle name="Millares 16 3 2 2 3 3" xfId="17346" xr:uid="{94994805-C419-4B9A-830F-076F801E8FEA}"/>
    <cellStyle name="Millares 16 3 2 2 3 3 2" xfId="38849" xr:uid="{4F628EB3-994D-4DA4-808C-48A2C7910EFF}"/>
    <cellStyle name="Millares 16 3 2 2 3 4" xfId="23951" xr:uid="{0B47EA4E-34D6-4C30-BC83-E8857A1256EA}"/>
    <cellStyle name="Millares 16 3 2 2 3 5" xfId="45454" xr:uid="{3C1EAB1D-095B-4F0C-8CCF-E39EEF26886A}"/>
    <cellStyle name="Millares 16 3 2 2 4" xfId="2962" xr:uid="{D07D9951-A22A-49A8-B54C-362F384BEA61}"/>
    <cellStyle name="Millares 16 3 2 2 4 2" xfId="11228" xr:uid="{98D6C496-DCB7-4BDB-8045-DE17EF26F49F}"/>
    <cellStyle name="Millares 16 3 2 2 4 2 2" xfId="32731" xr:uid="{16BBACD4-F566-4C20-AD8B-57B6A0D4CCA2}"/>
    <cellStyle name="Millares 16 3 2 2 4 3" xfId="17863" xr:uid="{5C2A24C3-C3F8-4082-8543-4652187AB5C8}"/>
    <cellStyle name="Millares 16 3 2 2 4 3 2" xfId="39366" xr:uid="{902EF990-1CA1-43EB-A518-AD90B91CFAD4}"/>
    <cellStyle name="Millares 16 3 2 2 4 4" xfId="24468" xr:uid="{AAFF612A-751E-4001-A7B5-695BC2D10FAB}"/>
    <cellStyle name="Millares 16 3 2 2 4 5" xfId="45971" xr:uid="{0B2185C6-ECDB-4603-AAFD-331B0B0E457F}"/>
    <cellStyle name="Millares 16 3 2 2 5" xfId="3641" xr:uid="{C2652912-2F6C-4079-9844-B4FD6F11B8AE}"/>
    <cellStyle name="Millares 16 3 2 2 5 2" xfId="11907" xr:uid="{82D066BE-ABCC-4788-9D64-F48F3578BB6A}"/>
    <cellStyle name="Millares 16 3 2 2 5 2 2" xfId="33410" xr:uid="{BBA4CA47-D66F-4520-AB86-171731D2D687}"/>
    <cellStyle name="Millares 16 3 2 2 5 3" xfId="18542" xr:uid="{3C4038C3-617B-4CAC-9CAA-B1BD126E5F7C}"/>
    <cellStyle name="Millares 16 3 2 2 5 3 2" xfId="40045" xr:uid="{DCC2D041-3DC1-473D-8212-851DAA4369C9}"/>
    <cellStyle name="Millares 16 3 2 2 5 4" xfId="25147" xr:uid="{B0CBBC91-0047-4B7D-966A-0F3BBA3F3D90}"/>
    <cellStyle name="Millares 16 3 2 2 5 5" xfId="46650" xr:uid="{BCE0F9C8-3A5E-4D27-AE9D-691EDDB298C9}"/>
    <cellStyle name="Millares 16 3 2 2 6" xfId="5106" xr:uid="{1A00591B-88FF-4E28-A394-6C155B0417B4}"/>
    <cellStyle name="Millares 16 3 2 2 6 2" xfId="13372" xr:uid="{DB24D2F1-4E6B-44E7-9496-BA9B716FE713}"/>
    <cellStyle name="Millares 16 3 2 2 6 2 2" xfId="34875" xr:uid="{C76DB2A2-B063-4555-8948-E7A613B4102D}"/>
    <cellStyle name="Millares 16 3 2 2 6 3" xfId="20007" xr:uid="{3B578E46-9FBC-45F2-867C-B3E7380023AC}"/>
    <cellStyle name="Millares 16 3 2 2 6 3 2" xfId="41510" xr:uid="{FA020C10-10A6-4B98-B033-F4E932F49970}"/>
    <cellStyle name="Millares 16 3 2 2 6 4" xfId="26612" xr:uid="{BE2E2463-ACFA-4173-932A-98F799420A3C}"/>
    <cellStyle name="Millares 16 3 2 2 6 5" xfId="48115" xr:uid="{6D2CBAFE-5E14-4F61-BEB8-CE9C8515968E}"/>
    <cellStyle name="Millares 16 3 2 2 7" xfId="5780" xr:uid="{499DD797-35AF-48E1-BC66-8342426610D7}"/>
    <cellStyle name="Millares 16 3 2 2 7 2" xfId="14046" xr:uid="{FAE138D7-F89C-41FD-BBBF-20E199284E28}"/>
    <cellStyle name="Millares 16 3 2 2 7 2 2" xfId="35549" xr:uid="{8FDEA1AC-C20E-4D00-8C35-ECF9A033CDA6}"/>
    <cellStyle name="Millares 16 3 2 2 7 3" xfId="20681" xr:uid="{0F386BBA-32D0-4DBD-AFCD-3EAE7A347CF9}"/>
    <cellStyle name="Millares 16 3 2 2 7 3 2" xfId="42184" xr:uid="{F2730647-E868-4A2F-80D0-C6FDCB766301}"/>
    <cellStyle name="Millares 16 3 2 2 7 4" xfId="27286" xr:uid="{0B1CE6E9-696A-4167-BF3C-F82162A3EB13}"/>
    <cellStyle name="Millares 16 3 2 2 7 5" xfId="48789" xr:uid="{2317E460-9E6F-4DA7-A3C8-9AA9409592D2}"/>
    <cellStyle name="Millares 16 3 2 2 8" xfId="7421" xr:uid="{39D033BA-5122-4877-886D-12EF806ACD2C}"/>
    <cellStyle name="Millares 16 3 2 2 8 2" xfId="28924" xr:uid="{75F4DD9B-CEF7-49B9-8870-5472EDA0B695}"/>
    <cellStyle name="Millares 16 3 2 2 9" xfId="9078" xr:uid="{6C6AC7CE-AFD5-46A4-BAD6-92D447B2F05B}"/>
    <cellStyle name="Millares 16 3 2 2 9 2" xfId="30581" xr:uid="{408B206B-4559-4022-A238-07BEEF188628}"/>
    <cellStyle name="Millares 16 3 2 3" xfId="1082" xr:uid="{1CD93C17-AA8F-402A-9389-42DEA1098FE4}"/>
    <cellStyle name="Millares 16 3 2 3 2" xfId="3911" xr:uid="{39A9D0C3-06D8-40E4-A4E2-ED3C6AAD12D3}"/>
    <cellStyle name="Millares 16 3 2 3 2 2" xfId="12177" xr:uid="{5B0CA0D6-6067-4CEE-B815-C37A29FC3E16}"/>
    <cellStyle name="Millares 16 3 2 3 2 2 2" xfId="33680" xr:uid="{E4B0A8CF-D949-467F-BF9F-6750164B9B39}"/>
    <cellStyle name="Millares 16 3 2 3 2 3" xfId="18812" xr:uid="{132ACBCD-EBBC-4B70-B599-DCA58CE8AE24}"/>
    <cellStyle name="Millares 16 3 2 3 2 3 2" xfId="40315" xr:uid="{219C05C9-09E4-4962-9EDB-D0B8B7BF16B4}"/>
    <cellStyle name="Millares 16 3 2 3 2 4" xfId="25417" xr:uid="{3D120706-B29D-4D4E-B851-8B511BA8B76E}"/>
    <cellStyle name="Millares 16 3 2 3 2 5" xfId="46920" xr:uid="{5223FC14-5C5A-4B0F-A541-6D4B1E1FA29C}"/>
    <cellStyle name="Millares 16 3 2 3 3" xfId="6050" xr:uid="{4C77EFDF-F391-4656-AB02-A0BEFF8DA0B7}"/>
    <cellStyle name="Millares 16 3 2 3 3 2" xfId="14316" xr:uid="{6FDB6B5E-6F70-4FD0-ACE7-43FCB8FAE870}"/>
    <cellStyle name="Millares 16 3 2 3 3 2 2" xfId="35819" xr:uid="{DAC91819-F51F-46DB-8C5F-8C9A2C26A439}"/>
    <cellStyle name="Millares 16 3 2 3 3 3" xfId="20951" xr:uid="{A9148317-C2A4-47CD-9F38-3930C25CDBC1}"/>
    <cellStyle name="Millares 16 3 2 3 3 3 2" xfId="42454" xr:uid="{EC3AA9A8-7F50-4701-8799-44E105A280C9}"/>
    <cellStyle name="Millares 16 3 2 3 3 4" xfId="27556" xr:uid="{D8AECFA1-2D68-4B86-9C5B-04CAC0392075}"/>
    <cellStyle name="Millares 16 3 2 3 3 5" xfId="49059" xr:uid="{7C9A1CA9-A0D6-4A08-9BA1-CFEE27B662F0}"/>
    <cellStyle name="Millares 16 3 2 3 4" xfId="7691" xr:uid="{07049943-E7CE-4C84-A9C2-00722E419676}"/>
    <cellStyle name="Millares 16 3 2 3 4 2" xfId="29194" xr:uid="{89566CF3-E8B6-499E-8FCD-EAC450052708}"/>
    <cellStyle name="Millares 16 3 2 3 5" xfId="9348" xr:uid="{13A61B09-96CA-4FAA-9332-023589397EB7}"/>
    <cellStyle name="Millares 16 3 2 3 5 2" xfId="30851" xr:uid="{96D58560-12F1-4D37-A7C3-FBC507A8CBAD}"/>
    <cellStyle name="Millares 16 3 2 3 6" xfId="15983" xr:uid="{79F239E3-15E3-40C3-A054-6D7109E262B1}"/>
    <cellStyle name="Millares 16 3 2 3 6 2" xfId="37486" xr:uid="{36C399D0-A042-4279-B04F-8C9B1BCB5A4F}"/>
    <cellStyle name="Millares 16 3 2 3 7" xfId="22588" xr:uid="{90BD0284-D201-4F23-925C-AE342447985D}"/>
    <cellStyle name="Millares 16 3 2 3 8" xfId="44091" xr:uid="{49CCF2F7-A447-43CB-9125-6AB3CE2EFEE3}"/>
    <cellStyle name="Millares 16 3 2 4" xfId="1478" xr:uid="{EA1D9D88-69A6-4FE2-8AD6-24070ECF79DF}"/>
    <cellStyle name="Millares 16 3 2 4 2" xfId="4307" xr:uid="{8A3CAF7A-76AC-4F3B-83A7-B24405482A4D}"/>
    <cellStyle name="Millares 16 3 2 4 2 2" xfId="12573" xr:uid="{50953B05-6B97-4354-9848-5E51C0415279}"/>
    <cellStyle name="Millares 16 3 2 4 2 2 2" xfId="34076" xr:uid="{D09F4B3E-683F-477F-9853-62377216FF28}"/>
    <cellStyle name="Millares 16 3 2 4 2 3" xfId="19208" xr:uid="{EDA92F83-B671-47E3-8156-B0C05B09EF28}"/>
    <cellStyle name="Millares 16 3 2 4 2 3 2" xfId="40711" xr:uid="{243FB0F6-6174-4C94-81F3-B58D26A7F7AA}"/>
    <cellStyle name="Millares 16 3 2 4 2 4" xfId="25813" xr:uid="{F9A23E98-D1CB-47D1-BE00-7DB4C5B04CD5}"/>
    <cellStyle name="Millares 16 3 2 4 2 5" xfId="47316" xr:uid="{29B2B8D7-B474-41A1-A680-016CD8125E72}"/>
    <cellStyle name="Millares 16 3 2 4 3" xfId="6446" xr:uid="{9E83EAB9-AE4E-4503-B89A-DDFDF05D4691}"/>
    <cellStyle name="Millares 16 3 2 4 3 2" xfId="14712" xr:uid="{B14565CD-D28D-4366-B982-4ED135622357}"/>
    <cellStyle name="Millares 16 3 2 4 3 2 2" xfId="36215" xr:uid="{E0DBBF13-59C0-4F45-87F1-4B0423559F76}"/>
    <cellStyle name="Millares 16 3 2 4 3 3" xfId="21347" xr:uid="{6ADD4902-50C9-44A7-A6AE-8E6DAB320E94}"/>
    <cellStyle name="Millares 16 3 2 4 3 3 2" xfId="42850" xr:uid="{258E0282-0D03-429F-B8F3-7471256EDBE1}"/>
    <cellStyle name="Millares 16 3 2 4 3 4" xfId="27952" xr:uid="{0B10E98F-099B-41CD-857F-2EFC7AB8DF9A}"/>
    <cellStyle name="Millares 16 3 2 4 3 5" xfId="49455" xr:uid="{2082ED35-C9C4-4CA5-AC4A-2A0AEBC2343A}"/>
    <cellStyle name="Millares 16 3 2 4 4" xfId="8087" xr:uid="{C85DE00E-C928-4D17-85B0-456720E7AC86}"/>
    <cellStyle name="Millares 16 3 2 4 4 2" xfId="29590" xr:uid="{D2566D24-42B4-4933-B29F-7497CB9DAE01}"/>
    <cellStyle name="Millares 16 3 2 4 5" xfId="9744" xr:uid="{F2F2A0E1-FF09-4F30-9D86-6954E1DAF79D}"/>
    <cellStyle name="Millares 16 3 2 4 5 2" xfId="31247" xr:uid="{373E0D87-322E-4D3E-942B-411F4E0C6AB6}"/>
    <cellStyle name="Millares 16 3 2 4 6" xfId="16379" xr:uid="{9F48087F-B1F8-4A10-B2E8-46B63CD71C97}"/>
    <cellStyle name="Millares 16 3 2 4 6 2" xfId="37882" xr:uid="{A6960B23-6A7C-4171-AC4F-25C876D3035D}"/>
    <cellStyle name="Millares 16 3 2 4 7" xfId="22984" xr:uid="{8E8146D0-E91F-4B93-82E6-F6523B81C79C}"/>
    <cellStyle name="Millares 16 3 2 4 8" xfId="44487" xr:uid="{F98142B1-456B-418E-B527-C0B45FF69B24}"/>
    <cellStyle name="Millares 16 3 2 5" xfId="2165" xr:uid="{541DA65D-97D4-4227-9271-8169BFBED99E}"/>
    <cellStyle name="Millares 16 3 2 5 2" xfId="10431" xr:uid="{4FE0DA9B-AA48-4962-85EB-8087ED6EC930}"/>
    <cellStyle name="Millares 16 3 2 5 2 2" xfId="31934" xr:uid="{19A06902-46CC-45BA-A76E-09F505C8A816}"/>
    <cellStyle name="Millares 16 3 2 5 3" xfId="17066" xr:uid="{CFC8EDBF-1804-46DD-BE9F-C95835E48CF8}"/>
    <cellStyle name="Millares 16 3 2 5 3 2" xfId="38569" xr:uid="{F5A794DE-D3B5-476D-9CAC-37C11740C1EB}"/>
    <cellStyle name="Millares 16 3 2 5 4" xfId="23671" xr:uid="{29B98898-62E9-4397-BBA3-0F95B40B0F0F}"/>
    <cellStyle name="Millares 16 3 2 5 5" xfId="45174" xr:uid="{4F256800-8F5C-4D53-B949-8394C00D0412}"/>
    <cellStyle name="Millares 16 3 2 6" xfId="2712" xr:uid="{B0ADDF49-38A5-433A-BE80-4419163AE448}"/>
    <cellStyle name="Millares 16 3 2 6 2" xfId="10978" xr:uid="{8F227F53-C651-402B-BB44-757BAE5CC1E4}"/>
    <cellStyle name="Millares 16 3 2 6 2 2" xfId="32481" xr:uid="{B1C6D9FA-B535-46FC-83A7-AF71362927F7}"/>
    <cellStyle name="Millares 16 3 2 6 3" xfId="17613" xr:uid="{0346495C-CAEF-45E8-816C-C0EADE53DA07}"/>
    <cellStyle name="Millares 16 3 2 6 3 2" xfId="39116" xr:uid="{B66221F7-4DF7-4DFD-8CC6-10FBBEA6E6B5}"/>
    <cellStyle name="Millares 16 3 2 6 4" xfId="24218" xr:uid="{9EDACFE1-F92E-4E10-BECD-DE5ADD54DFDC}"/>
    <cellStyle name="Millares 16 3 2 6 5" xfId="45721" xr:uid="{B93B0B52-4EF1-448E-9016-84CCB07B3F52}"/>
    <cellStyle name="Millares 16 3 2 7" xfId="3361" xr:uid="{711AFBC2-2A7C-47D0-8A67-BBB136752C11}"/>
    <cellStyle name="Millares 16 3 2 7 2" xfId="11627" xr:uid="{743BE2D4-61E3-4CD5-AD15-BEA8BD68CA0B}"/>
    <cellStyle name="Millares 16 3 2 7 2 2" xfId="33130" xr:uid="{391D2630-51B9-41FC-B03D-89BF7A20D69F}"/>
    <cellStyle name="Millares 16 3 2 7 3" xfId="18262" xr:uid="{C0B2170E-ADE7-460B-95E9-E4F09C208AB1}"/>
    <cellStyle name="Millares 16 3 2 7 3 2" xfId="39765" xr:uid="{86960E7C-5B92-4A53-976E-87BF4D189781}"/>
    <cellStyle name="Millares 16 3 2 7 4" xfId="24867" xr:uid="{E0C6EEAE-7351-41FD-9499-A09076BECEE8}"/>
    <cellStyle name="Millares 16 3 2 7 5" xfId="46370" xr:uid="{3034A8B9-12E9-427F-8A82-8BAC395579A9}"/>
    <cellStyle name="Millares 16 3 2 8" xfId="4856" xr:uid="{A1D88CE2-EF5E-47A8-ADD7-AAC9B8B02C18}"/>
    <cellStyle name="Millares 16 3 2 8 2" xfId="13122" xr:uid="{C06E1711-5BB8-465F-BEA8-F63774560265}"/>
    <cellStyle name="Millares 16 3 2 8 2 2" xfId="34625" xr:uid="{A093FA3C-AE32-46D0-A07B-14C9CFED4E07}"/>
    <cellStyle name="Millares 16 3 2 8 3" xfId="19757" xr:uid="{D665FE05-F3E2-45BC-9312-F5A5114EFA41}"/>
    <cellStyle name="Millares 16 3 2 8 3 2" xfId="41260" xr:uid="{2FF1B4DC-B3A3-402B-AB6F-C05A14AB57A8}"/>
    <cellStyle name="Millares 16 3 2 8 4" xfId="26362" xr:uid="{EBA28DC9-D792-4CB0-9787-5846ADE79BE9}"/>
    <cellStyle name="Millares 16 3 2 8 5" xfId="47865" xr:uid="{81555A11-022A-4BA2-984B-E3719413349D}"/>
    <cellStyle name="Millares 16 3 2 9" xfId="5500" xr:uid="{BF5F9E53-07C6-4703-9593-C5E9F1FC417C}"/>
    <cellStyle name="Millares 16 3 2 9 2" xfId="13766" xr:uid="{C0E11317-0B4D-4CFF-ACCD-AF33117D57A3}"/>
    <cellStyle name="Millares 16 3 2 9 2 2" xfId="35269" xr:uid="{F9D0EE39-E2FC-4760-8176-6DF83CA33696}"/>
    <cellStyle name="Millares 16 3 2 9 3" xfId="20401" xr:uid="{F4FF7FBE-77FB-4F5A-9851-D97161846F3D}"/>
    <cellStyle name="Millares 16 3 2 9 3 2" xfId="41904" xr:uid="{CD9559F2-D978-43CD-A875-F32F77F467FB}"/>
    <cellStyle name="Millares 16 3 2 9 4" xfId="27006" xr:uid="{8434D4C4-8298-4FE0-8D5B-2B9C4EC7A198}"/>
    <cellStyle name="Millares 16 3 2 9 5" xfId="48509" xr:uid="{32BD1553-66A7-4E89-8363-2CA7C9CBD838}"/>
    <cellStyle name="Millares 16 3 3" xfId="402" xr:uid="{968920E0-A819-4FAC-BC56-BA9A2E50F6F1}"/>
    <cellStyle name="Millares 16 3 3 10" xfId="15305" xr:uid="{0250F4C5-716D-4818-B627-E0F546B2A1C3}"/>
    <cellStyle name="Millares 16 3 3 10 2" xfId="36808" xr:uid="{59A1D00E-3A8F-4476-A285-1B5EA328C67B}"/>
    <cellStyle name="Millares 16 3 3 11" xfId="21910" xr:uid="{B37CC7B7-D2AE-4C59-B18E-65C0F35F722C}"/>
    <cellStyle name="Millares 16 3 3 12" xfId="43413" xr:uid="{B91A0748-3C11-472F-B959-EFE8F7219023}"/>
    <cellStyle name="Millares 16 3 3 2" xfId="1350" xr:uid="{3444F6C7-CF0C-4C1A-A6B9-66C2DA57AB7E}"/>
    <cellStyle name="Millares 16 3 3 2 2" xfId="4179" xr:uid="{D637FE5A-AF91-4B6F-82FA-55FA724AD4D5}"/>
    <cellStyle name="Millares 16 3 3 2 2 2" xfId="12445" xr:uid="{96F6F6E9-91E7-4727-A3F8-FBA54AFD884E}"/>
    <cellStyle name="Millares 16 3 3 2 2 2 2" xfId="33948" xr:uid="{614D9256-BD8C-4B77-971A-3EDB3D8D25B6}"/>
    <cellStyle name="Millares 16 3 3 2 2 3" xfId="19080" xr:uid="{D5DB8732-9B9B-4AB8-BE3D-5EC1884EEACE}"/>
    <cellStyle name="Millares 16 3 3 2 2 3 2" xfId="40583" xr:uid="{0EEC8656-1966-4C66-AAA2-D3345AF74FAB}"/>
    <cellStyle name="Millares 16 3 3 2 2 4" xfId="25685" xr:uid="{1A9DA4BC-13D4-49D1-A367-0B5C638C3FD0}"/>
    <cellStyle name="Millares 16 3 3 2 2 5" xfId="47188" xr:uid="{A0653956-04B8-49FC-B80F-28BEE74B3FE1}"/>
    <cellStyle name="Millares 16 3 3 2 3" xfId="6318" xr:uid="{DBED61B2-8956-401C-8018-6BF0B799972A}"/>
    <cellStyle name="Millares 16 3 3 2 3 2" xfId="14584" xr:uid="{A8DBB6C5-BE9D-41D8-B1D0-A8E91A52B6F0}"/>
    <cellStyle name="Millares 16 3 3 2 3 2 2" xfId="36087" xr:uid="{5C7C7B0D-C63E-4D7E-8345-0DD7021104DF}"/>
    <cellStyle name="Millares 16 3 3 2 3 3" xfId="21219" xr:uid="{93342CAF-2BEE-4DA3-B7DB-2E69D4908DEF}"/>
    <cellStyle name="Millares 16 3 3 2 3 3 2" xfId="42722" xr:uid="{D49F3F30-3306-4D4D-A177-BAFB64F2AB7B}"/>
    <cellStyle name="Millares 16 3 3 2 3 4" xfId="27824" xr:uid="{EB3E8EE3-D4EA-4AD2-BD1B-D9CFE8004644}"/>
    <cellStyle name="Millares 16 3 3 2 3 5" xfId="49327" xr:uid="{0410AFF8-AE91-4B6C-92B8-C4BCC0B632FF}"/>
    <cellStyle name="Millares 16 3 3 2 4" xfId="7959" xr:uid="{F00D1977-BEA2-4211-A030-3DC0205F8D38}"/>
    <cellStyle name="Millares 16 3 3 2 4 2" xfId="29462" xr:uid="{C0E628A8-C9A4-4850-8316-1DA9B95EC3BB}"/>
    <cellStyle name="Millares 16 3 3 2 5" xfId="9616" xr:uid="{FB9F37EE-4FEF-49F2-95F0-23E664614F40}"/>
    <cellStyle name="Millares 16 3 3 2 5 2" xfId="31119" xr:uid="{9885610B-444A-4122-8A6D-B4B53FC32E4D}"/>
    <cellStyle name="Millares 16 3 3 2 6" xfId="16251" xr:uid="{3E3284E1-E6D5-4C82-829B-95D3CFEBD1EC}"/>
    <cellStyle name="Millares 16 3 3 2 6 2" xfId="37754" xr:uid="{B1EA4022-9A05-4F4F-ABF4-103AB63630FE}"/>
    <cellStyle name="Millares 16 3 3 2 7" xfId="22856" xr:uid="{50859227-CE5D-43A5-931B-C850E08B5DBE}"/>
    <cellStyle name="Millares 16 3 3 2 8" xfId="44359" xr:uid="{93953222-8C8B-4343-8866-4CA7EF933645}"/>
    <cellStyle name="Millares 16 3 3 3" xfId="2037" xr:uid="{DDADD34E-B119-45BD-A403-FDA10DD06BD9}"/>
    <cellStyle name="Millares 16 3 3 3 2" xfId="10303" xr:uid="{7C3F42D4-F2D3-40CA-B3C6-7B85557A627D}"/>
    <cellStyle name="Millares 16 3 3 3 2 2" xfId="31806" xr:uid="{60901F47-76D1-4D55-A366-33B4067A83A2}"/>
    <cellStyle name="Millares 16 3 3 3 3" xfId="16938" xr:uid="{DAAFE674-D43E-4768-90DB-85F01D29E3C0}"/>
    <cellStyle name="Millares 16 3 3 3 3 2" xfId="38441" xr:uid="{69180C2B-C92B-4247-AA4B-BAA661608145}"/>
    <cellStyle name="Millares 16 3 3 3 4" xfId="23543" xr:uid="{40B01578-574B-422F-9D15-08334D2859A6}"/>
    <cellStyle name="Millares 16 3 3 3 5" xfId="45046" xr:uid="{65F52C64-429E-490F-85ED-8DE665A107EE}"/>
    <cellStyle name="Millares 16 3 3 4" xfId="2836" xr:uid="{254F5C6B-7A89-4F35-B875-79C63B6AD030}"/>
    <cellStyle name="Millares 16 3 3 4 2" xfId="11102" xr:uid="{BDF60158-80D7-4ACF-8CCE-E65FF35F252A}"/>
    <cellStyle name="Millares 16 3 3 4 2 2" xfId="32605" xr:uid="{393B9900-497B-4E83-91EC-E45F64B707A3}"/>
    <cellStyle name="Millares 16 3 3 4 3" xfId="17737" xr:uid="{C53D9DAE-73C7-47B1-A6D3-5A84C44B7CC9}"/>
    <cellStyle name="Millares 16 3 3 4 3 2" xfId="39240" xr:uid="{6808627E-4ACB-4C48-9DA1-E26CE7DA17BC}"/>
    <cellStyle name="Millares 16 3 3 4 4" xfId="24342" xr:uid="{ACF24887-DA53-446F-8D6C-BE7473CDAB9F}"/>
    <cellStyle name="Millares 16 3 3 4 5" xfId="45845" xr:uid="{AEC2B374-33CE-462D-864D-6717BCC98B1E}"/>
    <cellStyle name="Millares 16 3 3 5" xfId="3233" xr:uid="{C52F2E32-CF84-43CF-8C4E-86A280F17E64}"/>
    <cellStyle name="Millares 16 3 3 5 2" xfId="11499" xr:uid="{51C077D5-7DA5-46F9-AE91-D15C22DDA966}"/>
    <cellStyle name="Millares 16 3 3 5 2 2" xfId="33002" xr:uid="{A2FE8694-5A8A-4B3B-8AB9-E07ABA6907BE}"/>
    <cellStyle name="Millares 16 3 3 5 3" xfId="18134" xr:uid="{50A34409-6F10-434B-AFD7-46503C97B3BC}"/>
    <cellStyle name="Millares 16 3 3 5 3 2" xfId="39637" xr:uid="{3BD315F6-EE80-4293-A678-2F396316D879}"/>
    <cellStyle name="Millares 16 3 3 5 4" xfId="24739" xr:uid="{7C2E733F-CEC0-4D6E-9033-9703894BBF6B}"/>
    <cellStyle name="Millares 16 3 3 5 5" xfId="46242" xr:uid="{A978EABB-5DEF-4AD6-9532-B7BB735E97C2}"/>
    <cellStyle name="Millares 16 3 3 6" xfId="4980" xr:uid="{62B49288-5ADB-4167-B14D-EF3778632D50}"/>
    <cellStyle name="Millares 16 3 3 6 2" xfId="13246" xr:uid="{E0F72B9E-9B07-4F66-885E-876A6A3F6790}"/>
    <cellStyle name="Millares 16 3 3 6 2 2" xfId="34749" xr:uid="{050ADEF6-74B0-41F7-84B5-AEACE37811D6}"/>
    <cellStyle name="Millares 16 3 3 6 3" xfId="19881" xr:uid="{B26D52A0-D04B-4446-91F4-80D4708DB224}"/>
    <cellStyle name="Millares 16 3 3 6 3 2" xfId="41384" xr:uid="{1879AC70-3681-4551-93B3-12FA5BDEA372}"/>
    <cellStyle name="Millares 16 3 3 6 4" xfId="26486" xr:uid="{4AE47439-E11D-472B-9352-D69FC2A6C4B3}"/>
    <cellStyle name="Millares 16 3 3 6 5" xfId="47989" xr:uid="{D3F2C67B-39DA-47DF-9697-E14FC8AB375E}"/>
    <cellStyle name="Millares 16 3 3 7" xfId="5372" xr:uid="{3B63EC38-3C12-4A7B-9EF5-D1D9CED168C9}"/>
    <cellStyle name="Millares 16 3 3 7 2" xfId="13638" xr:uid="{BD8DA36F-503D-41FB-A760-AF39CFAB7707}"/>
    <cellStyle name="Millares 16 3 3 7 2 2" xfId="35141" xr:uid="{0DF09BC4-B877-44E6-B00D-7582F6E2A501}"/>
    <cellStyle name="Millares 16 3 3 7 3" xfId="20273" xr:uid="{6C1A589C-A8D4-49A9-9F7B-F51CE043D6F9}"/>
    <cellStyle name="Millares 16 3 3 7 3 2" xfId="41776" xr:uid="{80732CE0-2287-4A01-B66B-BA0C75A6B60D}"/>
    <cellStyle name="Millares 16 3 3 7 4" xfId="26878" xr:uid="{36C20CFD-986C-4DFA-AAD4-8FA41BD6D3DD}"/>
    <cellStyle name="Millares 16 3 3 7 5" xfId="48381" xr:uid="{FAF9D9DA-072D-4D94-B60C-91D3ACB7022E}"/>
    <cellStyle name="Millares 16 3 3 8" xfId="7013" xr:uid="{91C98FE9-29A3-4A0F-B947-190A6D73E0E6}"/>
    <cellStyle name="Millares 16 3 3 8 2" xfId="28516" xr:uid="{3E924107-DD61-48FA-81E6-6A05E6BF60AB}"/>
    <cellStyle name="Millares 16 3 3 9" xfId="8669" xr:uid="{6EBFC8DB-8CBC-4E44-B82E-8024862F233C}"/>
    <cellStyle name="Millares 16 3 3 9 2" xfId="30172" xr:uid="{8701644F-ECF0-417A-BC82-E39EF264814C}"/>
    <cellStyle name="Millares 16 3 4" xfId="686" xr:uid="{590B1C5E-E3F9-4CA3-871F-254E12B1FB9C}"/>
    <cellStyle name="Millares 16 3 4 10" xfId="43695" xr:uid="{F07C3CD8-4F97-45D5-8648-581540785EBA}"/>
    <cellStyle name="Millares 16 3 4 2" xfId="1632" xr:uid="{E916A803-89F5-477E-831F-6E69E35FB6BA}"/>
    <cellStyle name="Millares 16 3 4 2 2" xfId="4461" xr:uid="{6FE0FB82-47F6-4766-AE73-C8086ED3458F}"/>
    <cellStyle name="Millares 16 3 4 2 2 2" xfId="12727" xr:uid="{7BAF2F2C-BBFF-44B1-ABAB-DC7AFF99F0FB}"/>
    <cellStyle name="Millares 16 3 4 2 2 2 2" xfId="34230" xr:uid="{1FEBEE1A-ABC6-4648-BEEC-FA9AAB3899CC}"/>
    <cellStyle name="Millares 16 3 4 2 2 3" xfId="19362" xr:uid="{D930F9F2-5741-443C-9161-69C3B54F70F5}"/>
    <cellStyle name="Millares 16 3 4 2 2 3 2" xfId="40865" xr:uid="{BC8D6CFC-7CCE-4E00-BC6A-9F290C98F2FF}"/>
    <cellStyle name="Millares 16 3 4 2 2 4" xfId="25967" xr:uid="{8952C406-3527-4EA6-9F20-CEDE9D53E66E}"/>
    <cellStyle name="Millares 16 3 4 2 2 5" xfId="47470" xr:uid="{62529675-5781-41E8-B7D4-DCD5F83834DA}"/>
    <cellStyle name="Millares 16 3 4 2 3" xfId="6600" xr:uid="{C5BA7583-D5D2-4EF2-A177-364558D84340}"/>
    <cellStyle name="Millares 16 3 4 2 3 2" xfId="14866" xr:uid="{155C1F80-C001-4754-929D-8E89B2C7ACAA}"/>
    <cellStyle name="Millares 16 3 4 2 3 2 2" xfId="36369" xr:uid="{93B99A99-BDA2-4B96-9009-EB2EDE7D6B3E}"/>
    <cellStyle name="Millares 16 3 4 2 3 3" xfId="21501" xr:uid="{A0A9181D-E170-4C16-8F10-4F5815E56582}"/>
    <cellStyle name="Millares 16 3 4 2 3 3 2" xfId="43004" xr:uid="{BC46DE53-AD0E-4E6B-BC5C-B4412B8D3723}"/>
    <cellStyle name="Millares 16 3 4 2 3 4" xfId="28106" xr:uid="{432C66E4-1FE8-4DF5-A624-A1ACCFF799A8}"/>
    <cellStyle name="Millares 16 3 4 2 3 5" xfId="49609" xr:uid="{04A145A0-4A7D-4A6B-BB67-7380FB3D11D4}"/>
    <cellStyle name="Millares 16 3 4 2 4" xfId="8241" xr:uid="{0E41DBF9-AD60-47C1-A6A0-DC1CC44A22EF}"/>
    <cellStyle name="Millares 16 3 4 2 4 2" xfId="29744" xr:uid="{C9595738-4251-451F-BFA0-9B29E04F766E}"/>
    <cellStyle name="Millares 16 3 4 2 5" xfId="9898" xr:uid="{D40FCBE0-603D-4A9C-A8EB-8C68B6B5E742}"/>
    <cellStyle name="Millares 16 3 4 2 5 2" xfId="31401" xr:uid="{976B4B98-1D73-4D55-BB54-AC9ADEE44CCB}"/>
    <cellStyle name="Millares 16 3 4 2 6" xfId="16533" xr:uid="{334BB130-FDDE-4A35-8F79-A18E9EECDE2A}"/>
    <cellStyle name="Millares 16 3 4 2 6 2" xfId="38036" xr:uid="{D2CAA43C-66A7-4084-AEE8-2103250E60E7}"/>
    <cellStyle name="Millares 16 3 4 2 7" xfId="23138" xr:uid="{A4DC7DEA-D997-4D8F-A66A-7374CC211927}"/>
    <cellStyle name="Millares 16 3 4 2 8" xfId="44641" xr:uid="{2050D0CC-53C3-4CAE-ACE3-E8FC8640A9A0}"/>
    <cellStyle name="Millares 16 3 4 3" xfId="2319" xr:uid="{E6CEA94C-7DAB-4C41-8C4C-C635EF62EF8D}"/>
    <cellStyle name="Millares 16 3 4 3 2" xfId="10585" xr:uid="{1D2314BD-B2DA-4455-8DC6-88BE567C1CD7}"/>
    <cellStyle name="Millares 16 3 4 3 2 2" xfId="32088" xr:uid="{5D1EAA1A-94C8-4B88-8443-0F24A5EED3A6}"/>
    <cellStyle name="Millares 16 3 4 3 3" xfId="17220" xr:uid="{216F5E7B-D8FE-4805-B8B3-C3D6C7E02431}"/>
    <cellStyle name="Millares 16 3 4 3 3 2" xfId="38723" xr:uid="{ECFB4019-3CB7-4432-A14E-5FC9001E437C}"/>
    <cellStyle name="Millares 16 3 4 3 4" xfId="23825" xr:uid="{8239CEA6-BA0A-4256-BCEE-5DE3662B986A}"/>
    <cellStyle name="Millares 16 3 4 3 5" xfId="45328" xr:uid="{3EB67D1E-DA49-495C-8505-FB8BF389160F}"/>
    <cellStyle name="Millares 16 3 4 4" xfId="3515" xr:uid="{3476546E-9FBA-4A0F-9C3A-AD51C3DA7C24}"/>
    <cellStyle name="Millares 16 3 4 4 2" xfId="11781" xr:uid="{BEAA7270-A5A5-4DDE-8EC0-896140460C0D}"/>
    <cellStyle name="Millares 16 3 4 4 2 2" xfId="33284" xr:uid="{CCEB3D12-33C5-4AC4-9F0E-FAEFF86EAAE0}"/>
    <cellStyle name="Millares 16 3 4 4 3" xfId="18416" xr:uid="{86672AA7-D534-4287-9EBB-6A0D64F492B3}"/>
    <cellStyle name="Millares 16 3 4 4 3 2" xfId="39919" xr:uid="{CC0A7875-6DC4-41A2-B38C-2777383F1041}"/>
    <cellStyle name="Millares 16 3 4 4 4" xfId="25021" xr:uid="{B9E5D87E-06F8-4835-9F06-8B65F48CEC8C}"/>
    <cellStyle name="Millares 16 3 4 4 5" xfId="46524" xr:uid="{1DB4CBE1-6ED7-484B-BD17-A559D0126B0D}"/>
    <cellStyle name="Millares 16 3 4 5" xfId="5654" xr:uid="{8596C869-5680-4B6D-A58F-CD416A34CC9A}"/>
    <cellStyle name="Millares 16 3 4 5 2" xfId="13920" xr:uid="{D3C4E808-4FE0-41D3-9F15-40C4A27A1426}"/>
    <cellStyle name="Millares 16 3 4 5 2 2" xfId="35423" xr:uid="{8357C908-B296-4F4F-966D-897A5B71AB00}"/>
    <cellStyle name="Millares 16 3 4 5 3" xfId="20555" xr:uid="{75D530E0-5AA1-47F1-BEFB-25E8B1EE6D1A}"/>
    <cellStyle name="Millares 16 3 4 5 3 2" xfId="42058" xr:uid="{A72C7BA9-D1A8-47E7-B303-BFAD69A25DAE}"/>
    <cellStyle name="Millares 16 3 4 5 4" xfId="27160" xr:uid="{DB20B983-B043-43C1-A2A0-1F9693AA17D7}"/>
    <cellStyle name="Millares 16 3 4 5 5" xfId="48663" xr:uid="{B26D8CA9-7890-4D12-85F0-A4A65F8E09FC}"/>
    <cellStyle name="Millares 16 3 4 6" xfId="7295" xr:uid="{74FDFB36-BAA9-4249-AE02-F806A1913787}"/>
    <cellStyle name="Millares 16 3 4 6 2" xfId="28798" xr:uid="{BDD80492-C2AD-4E9D-A2D8-8D6E8F48D5E1}"/>
    <cellStyle name="Millares 16 3 4 7" xfId="8952" xr:uid="{4D813511-3D2A-4B53-966D-A43A87FC06E1}"/>
    <cellStyle name="Millares 16 3 4 7 2" xfId="30455" xr:uid="{FB2CA642-E49B-4C09-9228-CA09EE9BFB41}"/>
    <cellStyle name="Millares 16 3 4 8" xfId="15587" xr:uid="{502C3567-0A16-4261-8B97-5E7EEA128F87}"/>
    <cellStyle name="Millares 16 3 4 8 2" xfId="37090" xr:uid="{A246C509-E1C4-41B8-BDBF-9C4818C3FDC3}"/>
    <cellStyle name="Millares 16 3 4 9" xfId="22192" xr:uid="{869B3A24-9391-47BD-89AB-6F91067AF9A2}"/>
    <cellStyle name="Millares 16 3 5" xfId="954" xr:uid="{47216C40-849B-4EE0-8E98-5C1BC50264C8}"/>
    <cellStyle name="Millares 16 3 5 2" xfId="3783" xr:uid="{E40EAAC6-EF07-4201-A39F-514679C98FC8}"/>
    <cellStyle name="Millares 16 3 5 2 2" xfId="12049" xr:uid="{AE5D0777-78D9-49BC-8063-19C50698631D}"/>
    <cellStyle name="Millares 16 3 5 2 2 2" xfId="33552" xr:uid="{04F930C1-425A-43D5-ADD7-DBE2030B9157}"/>
    <cellStyle name="Millares 16 3 5 2 3" xfId="18684" xr:uid="{B2B377F1-F3B6-424B-97F8-4DEDB9D74662}"/>
    <cellStyle name="Millares 16 3 5 2 3 2" xfId="40187" xr:uid="{276D1F7B-2B22-4D19-8D39-0ED6E4E30747}"/>
    <cellStyle name="Millares 16 3 5 2 4" xfId="25289" xr:uid="{95A7A81E-998B-4C58-BCE8-D910F2CAB6F7}"/>
    <cellStyle name="Millares 16 3 5 2 5" xfId="46792" xr:uid="{DACA6368-95C2-4A44-A3C0-3D1C43E7294A}"/>
    <cellStyle name="Millares 16 3 5 3" xfId="5922" xr:uid="{BEA789FA-3A33-4B48-A7D8-F5AC20C5343C}"/>
    <cellStyle name="Millares 16 3 5 3 2" xfId="14188" xr:uid="{F7E78279-1412-45E7-991F-02D0CFC73A7E}"/>
    <cellStyle name="Millares 16 3 5 3 2 2" xfId="35691" xr:uid="{D954EBC9-A3AE-4D69-B73F-ABAB73F5BF28}"/>
    <cellStyle name="Millares 16 3 5 3 3" xfId="20823" xr:uid="{D1FD520C-F288-47E0-BE17-95321D2EAAD7}"/>
    <cellStyle name="Millares 16 3 5 3 3 2" xfId="42326" xr:uid="{5068349B-4B5D-47AC-A48A-AA30F6612C42}"/>
    <cellStyle name="Millares 16 3 5 3 4" xfId="27428" xr:uid="{AF7B58C2-13F9-48A2-87DE-EA0E7F32E548}"/>
    <cellStyle name="Millares 16 3 5 3 5" xfId="48931" xr:uid="{56278CA3-98C3-4E60-87B6-8D2718CC5B67}"/>
    <cellStyle name="Millares 16 3 5 4" xfId="7563" xr:uid="{A6271FA7-E84F-4FF1-8609-28086A46E3A7}"/>
    <cellStyle name="Millares 16 3 5 4 2" xfId="29066" xr:uid="{C3D709A5-A897-45B7-B995-8DA96514B6D6}"/>
    <cellStyle name="Millares 16 3 5 5" xfId="9220" xr:uid="{C13AF186-2CB3-48DC-8494-AB60A46CCD37}"/>
    <cellStyle name="Millares 16 3 5 5 2" xfId="30723" xr:uid="{8E0FE219-9D8B-48A0-A322-B2C1A2312E02}"/>
    <cellStyle name="Millares 16 3 5 6" xfId="15855" xr:uid="{6FEEB96E-11FD-48BA-BF36-CF751D8A6AED}"/>
    <cellStyle name="Millares 16 3 5 6 2" xfId="37358" xr:uid="{6D4B5625-E493-403A-AB87-9AF91419D13D}"/>
    <cellStyle name="Millares 16 3 5 7" xfId="22460" xr:uid="{5FC8F63C-F3A4-463A-8AC9-08BB53A9207A}"/>
    <cellStyle name="Millares 16 3 5 8" xfId="43963" xr:uid="{6A58DA43-0B5D-4E70-B201-CD9E542CFC2B}"/>
    <cellStyle name="Millares 16 3 6" xfId="1215" xr:uid="{E26477C3-342F-4E0F-8F5D-15FDC55DB597}"/>
    <cellStyle name="Millares 16 3 6 2" xfId="4044" xr:uid="{696F089A-D780-41EF-9878-05985CE97236}"/>
    <cellStyle name="Millares 16 3 6 2 2" xfId="12310" xr:uid="{57B1604F-7CAD-4D9A-BBC0-241B1D973EF6}"/>
    <cellStyle name="Millares 16 3 6 2 2 2" xfId="33813" xr:uid="{3A5EBE6F-FB6A-4786-8321-E293102ED439}"/>
    <cellStyle name="Millares 16 3 6 2 3" xfId="18945" xr:uid="{0AD930B9-8169-4E49-A76F-DD3501FF36B7}"/>
    <cellStyle name="Millares 16 3 6 2 3 2" xfId="40448" xr:uid="{5B1CE3D6-2F41-4514-AC24-DC440F798687}"/>
    <cellStyle name="Millares 16 3 6 2 4" xfId="25550" xr:uid="{D42CBCA9-BD7D-4BFB-9E3C-796BEC0321C2}"/>
    <cellStyle name="Millares 16 3 6 2 5" xfId="47053" xr:uid="{1E175869-307C-4D9B-91BC-30876640C600}"/>
    <cellStyle name="Millares 16 3 6 3" xfId="6183" xr:uid="{8D3BD876-552B-434E-8446-38390E828906}"/>
    <cellStyle name="Millares 16 3 6 3 2" xfId="14449" xr:uid="{5DE7EBA5-8DE4-42CA-8F22-E48BF84F7053}"/>
    <cellStyle name="Millares 16 3 6 3 2 2" xfId="35952" xr:uid="{EE46D860-BF17-4362-9F33-3577F653EB05}"/>
    <cellStyle name="Millares 16 3 6 3 3" xfId="21084" xr:uid="{3091B13D-17C7-47F9-BA77-C8C7ECE8CC36}"/>
    <cellStyle name="Millares 16 3 6 3 3 2" xfId="42587" xr:uid="{53F2EED1-4703-422B-A84D-D4BAE124C8F9}"/>
    <cellStyle name="Millares 16 3 6 3 4" xfId="27689" xr:uid="{F5CAAF34-64B4-477D-AD59-4331DCE4ACAD}"/>
    <cellStyle name="Millares 16 3 6 3 5" xfId="49192" xr:uid="{8E4D8DDE-6011-4131-A1CD-7002757F89CA}"/>
    <cellStyle name="Millares 16 3 6 4" xfId="7824" xr:uid="{0BAEBA75-6B5C-4BE4-AD82-18CA05C6ED24}"/>
    <cellStyle name="Millares 16 3 6 4 2" xfId="29327" xr:uid="{06340DDC-99CD-4EE7-A07B-D61EA13EE408}"/>
    <cellStyle name="Millares 16 3 6 5" xfId="9481" xr:uid="{35CC5EF3-8DE0-499D-904F-71D58479DE19}"/>
    <cellStyle name="Millares 16 3 6 5 2" xfId="30984" xr:uid="{8D86B997-0459-4A53-850F-0CE63DDBEEBD}"/>
    <cellStyle name="Millares 16 3 6 6" xfId="16116" xr:uid="{ABE5A1E1-A2EA-4B3C-949A-EFFE76C13175}"/>
    <cellStyle name="Millares 16 3 6 6 2" xfId="37619" xr:uid="{9CC9166F-92EB-4664-9DCE-20873B54953F}"/>
    <cellStyle name="Millares 16 3 6 7" xfId="22721" xr:uid="{4CCC754D-3BC7-4FE3-83E8-2D4BE50B0432}"/>
    <cellStyle name="Millares 16 3 6 8" xfId="44224" xr:uid="{F319AAAA-662B-4C23-BDF2-36CA095D75AD}"/>
    <cellStyle name="Millares 16 3 7" xfId="1903" xr:uid="{B35217C3-9A48-4EC0-87F3-D4FD65AF874F}"/>
    <cellStyle name="Millares 16 3 7 2" xfId="10169" xr:uid="{7C370EAE-CB85-49D4-ACFD-37FA50EB9394}"/>
    <cellStyle name="Millares 16 3 7 2 2" xfId="31672" xr:uid="{2A8F8C18-CC52-4C2B-ADF8-5ED002F62894}"/>
    <cellStyle name="Millares 16 3 7 3" xfId="16804" xr:uid="{7471CE29-B604-43E8-A3C9-A63110A22B64}"/>
    <cellStyle name="Millares 16 3 7 3 2" xfId="38307" xr:uid="{E0B56F55-4B55-47F7-A793-921F0B7A4E85}"/>
    <cellStyle name="Millares 16 3 7 4" xfId="23409" xr:uid="{5A7317E9-9077-42EA-97EC-F8FAB4F9CFA8}"/>
    <cellStyle name="Millares 16 3 7 5" xfId="44912" xr:uid="{A15E1461-DD35-43E1-9EA6-333E3F399C9B}"/>
    <cellStyle name="Millares 16 3 8" xfId="2588" xr:uid="{252B3960-15E2-4D7A-A8FF-55D61A171412}"/>
    <cellStyle name="Millares 16 3 8 2" xfId="10854" xr:uid="{833A8BBF-A909-49B6-8188-E9DF79FDA8A7}"/>
    <cellStyle name="Millares 16 3 8 2 2" xfId="32357" xr:uid="{E7E52D26-FB70-430C-B213-32B63191B35A}"/>
    <cellStyle name="Millares 16 3 8 3" xfId="17489" xr:uid="{70829B6B-9BD0-457F-AF7F-BED267031644}"/>
    <cellStyle name="Millares 16 3 8 3 2" xfId="38992" xr:uid="{BDC0DB1B-E1BF-45F3-B37A-EAC87EABD5FA}"/>
    <cellStyle name="Millares 16 3 8 4" xfId="24094" xr:uid="{FD826CD7-8A64-4E62-BD75-7C82A318681B}"/>
    <cellStyle name="Millares 16 3 8 5" xfId="45597" xr:uid="{E5AB1975-D0E2-4CF5-ACD8-E7FE416A7FD1}"/>
    <cellStyle name="Millares 16 3 9" xfId="3099" xr:uid="{7BF09AB6-357A-4340-BB55-3DA3D2FEDD03}"/>
    <cellStyle name="Millares 16 3 9 2" xfId="11365" xr:uid="{FD648FDE-ABE6-4A60-9C3E-A0796A31508D}"/>
    <cellStyle name="Millares 16 3 9 2 2" xfId="32868" xr:uid="{77946EBF-A7C8-4387-81B9-E15064E14E58}"/>
    <cellStyle name="Millares 16 3 9 3" xfId="18000" xr:uid="{E849134F-303E-41D1-AE87-01B62952916A}"/>
    <cellStyle name="Millares 16 3 9 3 2" xfId="39503" xr:uid="{1C2481F6-5A6C-4459-95A8-2609DAB1499A}"/>
    <cellStyle name="Millares 16 3 9 4" xfId="24605" xr:uid="{DF393D4E-F174-49D1-A526-DB6EB39F0757}"/>
    <cellStyle name="Millares 16 3 9 5" xfId="46108" xr:uid="{3C71C113-9BA2-487E-AE22-9475C10BD5B0}"/>
    <cellStyle name="Millares 16 4" xfId="250" xr:uid="{D41405C3-EB9F-4BBB-9682-86D988B7172F}"/>
    <cellStyle name="Millares 16 4 10" xfId="4764" xr:uid="{AC2DB3E9-1C77-4B0D-A7E9-EAB6721F2209}"/>
    <cellStyle name="Millares 16 4 10 2" xfId="13030" xr:uid="{0332413A-39E3-4273-888F-8754A5A91336}"/>
    <cellStyle name="Millares 16 4 10 2 2" xfId="34533" xr:uid="{C2B7590B-7F4A-4958-B707-A3C7008EF9BC}"/>
    <cellStyle name="Millares 16 4 10 3" xfId="19665" xr:uid="{62BB40DB-1386-4416-BD86-5135FC16C998}"/>
    <cellStyle name="Millares 16 4 10 3 2" xfId="41168" xr:uid="{F62D1AF1-D93B-4816-8343-14FFBD988BC4}"/>
    <cellStyle name="Millares 16 4 10 4" xfId="26270" xr:uid="{C8ECF7EA-2B86-4FC8-8A83-CA1366629897}"/>
    <cellStyle name="Millares 16 4 10 5" xfId="47773" xr:uid="{976B97CB-9C59-4E70-8254-1BE04D2F0C38}"/>
    <cellStyle name="Millares 16 4 11" xfId="5267" xr:uid="{FD19E230-532E-4F17-8B1B-256B99FF4407}"/>
    <cellStyle name="Millares 16 4 11 2" xfId="13533" xr:uid="{712A2CB1-00BA-48B7-BBBB-6808876C13C7}"/>
    <cellStyle name="Millares 16 4 11 2 2" xfId="35036" xr:uid="{F9F8F51B-11DB-4D85-B092-EA4D9BADD9A6}"/>
    <cellStyle name="Millares 16 4 11 3" xfId="20168" xr:uid="{9BC3EB1B-BFAB-427D-9683-D99A8CB0866C}"/>
    <cellStyle name="Millares 16 4 11 3 2" xfId="41671" xr:uid="{1B5EF775-708A-4F9A-8938-E3F8D3D1F398}"/>
    <cellStyle name="Millares 16 4 11 4" xfId="26773" xr:uid="{F8C4A987-C24C-4B9B-B6EB-68D57CC2FAFE}"/>
    <cellStyle name="Millares 16 4 11 5" xfId="48276" xr:uid="{5221C5D5-FDD4-4E54-B0BF-AB78D1111795}"/>
    <cellStyle name="Millares 16 4 12" xfId="6908" xr:uid="{08005259-0468-417A-8619-64EAA4232939}"/>
    <cellStyle name="Millares 16 4 12 2" xfId="28411" xr:uid="{106836FA-B3AC-4270-82A8-D9CFB4491F4D}"/>
    <cellStyle name="Millares 16 4 13" xfId="8563" xr:uid="{FE336AB6-4879-40B4-9109-1749C37B1D75}"/>
    <cellStyle name="Millares 16 4 13 2" xfId="30066" xr:uid="{A6DE6DAE-7DB6-4C6E-B0D3-D9194723ED36}"/>
    <cellStyle name="Millares 16 4 14" xfId="15201" xr:uid="{6B925718-2D41-47E5-B396-B7EF3C20D00E}"/>
    <cellStyle name="Millares 16 4 14 2" xfId="36704" xr:uid="{5150957F-9875-4DF1-8432-6599EACC25BE}"/>
    <cellStyle name="Millares 16 4 15" xfId="21806" xr:uid="{3FD4FFD8-295A-4E7D-91B7-F67D4C702FFD}"/>
    <cellStyle name="Millares 16 4 16" xfId="43309" xr:uid="{9CF521F0-B4C2-48FD-9483-775616E6FA22}"/>
    <cellStyle name="Millares 16 4 2" xfId="561" xr:uid="{AECF70D2-A81A-4B36-8376-1463BBEEAFB8}"/>
    <cellStyle name="Millares 16 4 2 10" xfId="7172" xr:uid="{E80BD04A-6B0D-46F6-894F-85777019A778}"/>
    <cellStyle name="Millares 16 4 2 10 2" xfId="28675" xr:uid="{B1B1BAEF-9878-4AAB-BA19-E192A786D239}"/>
    <cellStyle name="Millares 16 4 2 11" xfId="8828" xr:uid="{34411C46-A57F-436C-9136-64B3481F57A3}"/>
    <cellStyle name="Millares 16 4 2 11 2" xfId="30331" xr:uid="{4B6F20BB-431D-4206-8543-0E14C2961FE6}"/>
    <cellStyle name="Millares 16 4 2 12" xfId="15464" xr:uid="{EA97F58D-A021-4CE9-A1EB-F16B466AEF03}"/>
    <cellStyle name="Millares 16 4 2 12 2" xfId="36967" xr:uid="{EA712AF4-A599-4EC1-AD13-95084BDA4251}"/>
    <cellStyle name="Millares 16 4 2 13" xfId="22069" xr:uid="{44E19E5A-8EDA-4C9F-ACA7-0C68C6210EBF}"/>
    <cellStyle name="Millares 16 4 2 14" xfId="43572" xr:uid="{8920361F-31EF-4B6A-9B9A-50D67C9085AE}"/>
    <cellStyle name="Millares 16 4 2 2" xfId="843" xr:uid="{513E0405-E8AD-42BF-A58E-697C639AD6F7}"/>
    <cellStyle name="Millares 16 4 2 2 10" xfId="15744" xr:uid="{553C350E-FA1F-41EA-85DB-8F79CBB0CCA0}"/>
    <cellStyle name="Millares 16 4 2 2 10 2" xfId="37247" xr:uid="{83743C18-8BFE-4E4A-9A7D-E423F477477E}"/>
    <cellStyle name="Millares 16 4 2 2 11" xfId="22349" xr:uid="{B5E03CD1-FA5F-4A2E-A8D7-6F9EC1FB2486}"/>
    <cellStyle name="Millares 16 4 2 2 12" xfId="43852" xr:uid="{B396DBD8-316F-442D-8E3E-015988E79F67}"/>
    <cellStyle name="Millares 16 4 2 2 2" xfId="1789" xr:uid="{54696673-EE04-4A06-9CBB-478B02E7A843}"/>
    <cellStyle name="Millares 16 4 2 2 2 2" xfId="4618" xr:uid="{94E079E7-A555-4D75-A3A0-95146864B99F}"/>
    <cellStyle name="Millares 16 4 2 2 2 2 2" xfId="12884" xr:uid="{F1CF67D2-DB7B-40BC-85DC-C6A88CB39085}"/>
    <cellStyle name="Millares 16 4 2 2 2 2 2 2" xfId="34387" xr:uid="{53AED31B-8958-4303-B591-A03E887128BE}"/>
    <cellStyle name="Millares 16 4 2 2 2 2 3" xfId="19519" xr:uid="{DCEF4B84-AD3F-48D6-9E1D-2DAE95393E3E}"/>
    <cellStyle name="Millares 16 4 2 2 2 2 3 2" xfId="41022" xr:uid="{DC23C994-B088-4614-815D-D441A91A1172}"/>
    <cellStyle name="Millares 16 4 2 2 2 2 4" xfId="26124" xr:uid="{E46C67F8-0B23-4EC2-A779-B37F8EDF57D9}"/>
    <cellStyle name="Millares 16 4 2 2 2 2 5" xfId="47627" xr:uid="{75BD5D18-77E1-438D-A857-38ECB5F89775}"/>
    <cellStyle name="Millares 16 4 2 2 2 3" xfId="6757" xr:uid="{4D750DFE-2C01-40BE-B4EB-40837035BDE2}"/>
    <cellStyle name="Millares 16 4 2 2 2 3 2" xfId="15023" xr:uid="{C52C8E18-7199-4EBC-9ED5-9BD4860D567D}"/>
    <cellStyle name="Millares 16 4 2 2 2 3 2 2" xfId="36526" xr:uid="{473A519A-EC19-491A-9185-E83682BBB4D8}"/>
    <cellStyle name="Millares 16 4 2 2 2 3 3" xfId="21658" xr:uid="{CD75B227-14EA-41AD-AA17-509C9D00E309}"/>
    <cellStyle name="Millares 16 4 2 2 2 3 3 2" xfId="43161" xr:uid="{67D36FAC-CD31-4913-A3A0-3507DB3AC019}"/>
    <cellStyle name="Millares 16 4 2 2 2 3 4" xfId="28263" xr:uid="{6BE19415-EFE4-49E4-9C37-3441519615CD}"/>
    <cellStyle name="Millares 16 4 2 2 2 3 5" xfId="49766" xr:uid="{CF77B41B-8759-4AB5-BB5A-E6DB105F75D0}"/>
    <cellStyle name="Millares 16 4 2 2 2 4" xfId="8398" xr:uid="{FDF32626-1562-4FB2-BBF0-66B5E112CD76}"/>
    <cellStyle name="Millares 16 4 2 2 2 4 2" xfId="29901" xr:uid="{72068C10-E31D-4CDB-9340-1D4FCA5EB452}"/>
    <cellStyle name="Millares 16 4 2 2 2 5" xfId="10055" xr:uid="{E7E8320D-FF4F-4783-8A82-869F3A12C9B9}"/>
    <cellStyle name="Millares 16 4 2 2 2 5 2" xfId="31558" xr:uid="{2E2C6680-A10B-4E5E-85AA-A5CF3D96ECD0}"/>
    <cellStyle name="Millares 16 4 2 2 2 6" xfId="16690" xr:uid="{6C1CA596-F13D-4808-93C4-CCC55E22E94D}"/>
    <cellStyle name="Millares 16 4 2 2 2 6 2" xfId="38193" xr:uid="{2A42E9F8-5472-4FE8-B176-5D69F2BCBEF0}"/>
    <cellStyle name="Millares 16 4 2 2 2 7" xfId="23295" xr:uid="{FC00EB36-1B2F-410D-8150-3B3F97B6E67E}"/>
    <cellStyle name="Millares 16 4 2 2 2 8" xfId="44798" xr:uid="{F0FE5EB3-8B61-4876-8C42-E2D467BDF90F}"/>
    <cellStyle name="Millares 16 4 2 2 3" xfId="2476" xr:uid="{4741B7A6-DDDF-49D0-B562-9D9C4348CB4F}"/>
    <cellStyle name="Millares 16 4 2 2 3 2" xfId="10742" xr:uid="{5FF11428-4CDF-45BA-B326-5CDF3B297A17}"/>
    <cellStyle name="Millares 16 4 2 2 3 2 2" xfId="32245" xr:uid="{67FED1DD-7105-44CC-A6E6-B1C3828635C8}"/>
    <cellStyle name="Millares 16 4 2 2 3 3" xfId="17377" xr:uid="{169C74BE-00BE-4617-B9D6-36C0138B12FB}"/>
    <cellStyle name="Millares 16 4 2 2 3 3 2" xfId="38880" xr:uid="{150E8E6D-8D2D-4FE2-9513-60AA4EE557FD}"/>
    <cellStyle name="Millares 16 4 2 2 3 4" xfId="23982" xr:uid="{B6EBDFE8-D7A3-4830-941D-BA332164C09A}"/>
    <cellStyle name="Millares 16 4 2 2 3 5" xfId="45485" xr:uid="{5CB06083-A05D-4C4B-94E5-5C52972E4FD3}"/>
    <cellStyle name="Millares 16 4 2 2 4" xfId="2993" xr:uid="{42BA13AC-663E-49BD-A9FB-9EE07E955334}"/>
    <cellStyle name="Millares 16 4 2 2 4 2" xfId="11259" xr:uid="{50DDFEF0-34B7-4006-B81C-8272E27354F2}"/>
    <cellStyle name="Millares 16 4 2 2 4 2 2" xfId="32762" xr:uid="{9691734F-4151-4775-928A-2A23B3DA159E}"/>
    <cellStyle name="Millares 16 4 2 2 4 3" xfId="17894" xr:uid="{8A1AB93A-646E-44C2-91D1-6278AF86B0F4}"/>
    <cellStyle name="Millares 16 4 2 2 4 3 2" xfId="39397" xr:uid="{5E8DDC4C-6885-41F4-8674-7F4F4974BD15}"/>
    <cellStyle name="Millares 16 4 2 2 4 4" xfId="24499" xr:uid="{6EF10ED8-8F18-4D56-AF70-61CD971F45E4}"/>
    <cellStyle name="Millares 16 4 2 2 4 5" xfId="46002" xr:uid="{0CB66063-AE9B-4E5E-9488-D0EEA49F1741}"/>
    <cellStyle name="Millares 16 4 2 2 5" xfId="3672" xr:uid="{77DA5B53-7B0D-4728-85C2-0E1ED5ACB8BD}"/>
    <cellStyle name="Millares 16 4 2 2 5 2" xfId="11938" xr:uid="{5C8ADF0B-21A7-4E73-B831-B8CE716366BE}"/>
    <cellStyle name="Millares 16 4 2 2 5 2 2" xfId="33441" xr:uid="{E981830A-E1E4-4434-A8EB-01C4BB2F02E1}"/>
    <cellStyle name="Millares 16 4 2 2 5 3" xfId="18573" xr:uid="{4A2EF1AE-97E8-4D9B-A323-4A39C3E68551}"/>
    <cellStyle name="Millares 16 4 2 2 5 3 2" xfId="40076" xr:uid="{5EEFD7DD-312F-4E94-93AA-095F6E9E9E8E}"/>
    <cellStyle name="Millares 16 4 2 2 5 4" xfId="25178" xr:uid="{D137B345-4D86-441F-93C5-2BCE4561A13B}"/>
    <cellStyle name="Millares 16 4 2 2 5 5" xfId="46681" xr:uid="{074EA545-E2DC-4E8F-A3C3-1B120405E118}"/>
    <cellStyle name="Millares 16 4 2 2 6" xfId="5137" xr:uid="{74BCAFEE-9461-4726-B43A-E9DAD619CED8}"/>
    <cellStyle name="Millares 16 4 2 2 6 2" xfId="13403" xr:uid="{557A4EED-F921-403C-8544-E580C2AB43E6}"/>
    <cellStyle name="Millares 16 4 2 2 6 2 2" xfId="34906" xr:uid="{6C192477-F8E0-401B-BE79-829A1931EEC7}"/>
    <cellStyle name="Millares 16 4 2 2 6 3" xfId="20038" xr:uid="{E0A1DC30-DDA9-4BCD-98CC-047C311B6E98}"/>
    <cellStyle name="Millares 16 4 2 2 6 3 2" xfId="41541" xr:uid="{307E5A2B-4DEB-44C5-A087-CF41DF40F15B}"/>
    <cellStyle name="Millares 16 4 2 2 6 4" xfId="26643" xr:uid="{69C3E396-DBBF-4CDD-BDD6-5DB095466110}"/>
    <cellStyle name="Millares 16 4 2 2 6 5" xfId="48146" xr:uid="{03B252FE-2D9B-4650-9CE4-2E1AC1BEA1EF}"/>
    <cellStyle name="Millares 16 4 2 2 7" xfId="5811" xr:uid="{D686D493-5ADC-429A-9108-A89B96BCD25D}"/>
    <cellStyle name="Millares 16 4 2 2 7 2" xfId="14077" xr:uid="{F4E91400-7BDD-41A2-AC1C-610BA2E1AFA9}"/>
    <cellStyle name="Millares 16 4 2 2 7 2 2" xfId="35580" xr:uid="{9D1AF986-B1F6-40DC-BA71-1B425C9FFEC8}"/>
    <cellStyle name="Millares 16 4 2 2 7 3" xfId="20712" xr:uid="{44C32656-E95D-4596-96B4-E2E449ECA973}"/>
    <cellStyle name="Millares 16 4 2 2 7 3 2" xfId="42215" xr:uid="{871E8FF1-BB61-4649-9ADC-87190E5B3680}"/>
    <cellStyle name="Millares 16 4 2 2 7 4" xfId="27317" xr:uid="{9FF513A1-AC51-44DC-A9F9-44C27A50B5FD}"/>
    <cellStyle name="Millares 16 4 2 2 7 5" xfId="48820" xr:uid="{9B5BDB06-DD23-4556-ADEA-ACA5CEA41123}"/>
    <cellStyle name="Millares 16 4 2 2 8" xfId="7452" xr:uid="{F5493713-3330-4F54-93C5-88F355D4E14D}"/>
    <cellStyle name="Millares 16 4 2 2 8 2" xfId="28955" xr:uid="{F2BD01DD-CCA8-481E-AB40-586D94321621}"/>
    <cellStyle name="Millares 16 4 2 2 9" xfId="9109" xr:uid="{0B3524C3-9D00-441F-BF93-1367AA37CCD2}"/>
    <cellStyle name="Millares 16 4 2 2 9 2" xfId="30612" xr:uid="{67825657-1FF3-4061-AC66-613DE9F74365}"/>
    <cellStyle name="Millares 16 4 2 3" xfId="1113" xr:uid="{4E675D2B-67D0-489B-B9D7-8D01E8A12FD1}"/>
    <cellStyle name="Millares 16 4 2 3 2" xfId="3942" xr:uid="{EDDF8008-479A-42BE-B400-811C35F2FC27}"/>
    <cellStyle name="Millares 16 4 2 3 2 2" xfId="12208" xr:uid="{D0A6AA58-683C-40F2-9675-4945A4D8E0D4}"/>
    <cellStyle name="Millares 16 4 2 3 2 2 2" xfId="33711" xr:uid="{629D8C63-040F-47FC-BE7B-BE7F99BFECC5}"/>
    <cellStyle name="Millares 16 4 2 3 2 3" xfId="18843" xr:uid="{CA46684E-0418-49EE-BF2C-9CAD621AB0BF}"/>
    <cellStyle name="Millares 16 4 2 3 2 3 2" xfId="40346" xr:uid="{E767A76E-A168-445C-BAAE-CAA5AF99BD4C}"/>
    <cellStyle name="Millares 16 4 2 3 2 4" xfId="25448" xr:uid="{A3296235-8591-4757-823C-92ECB531F107}"/>
    <cellStyle name="Millares 16 4 2 3 2 5" xfId="46951" xr:uid="{FE5F1BE4-530E-4E98-9D92-C142EE7966EB}"/>
    <cellStyle name="Millares 16 4 2 3 3" xfId="6081" xr:uid="{1B6952E9-F2D5-46C3-9888-8805A4F5B2AB}"/>
    <cellStyle name="Millares 16 4 2 3 3 2" xfId="14347" xr:uid="{B940C22D-6E2C-4CED-BC22-76CA95B875DD}"/>
    <cellStyle name="Millares 16 4 2 3 3 2 2" xfId="35850" xr:uid="{0C65FF00-5BC5-4E23-AB0B-5598CFF8D750}"/>
    <cellStyle name="Millares 16 4 2 3 3 3" xfId="20982" xr:uid="{18B5AAFE-AAEE-4B26-9161-2816050D77E8}"/>
    <cellStyle name="Millares 16 4 2 3 3 3 2" xfId="42485" xr:uid="{2E7C9C19-A319-49D6-925C-76BDA6D8E894}"/>
    <cellStyle name="Millares 16 4 2 3 3 4" xfId="27587" xr:uid="{B2F9A04E-1E6F-4602-A924-934C9135846F}"/>
    <cellStyle name="Millares 16 4 2 3 3 5" xfId="49090" xr:uid="{9C3BC800-2ABF-4B38-8BD5-1B23049D3433}"/>
    <cellStyle name="Millares 16 4 2 3 4" xfId="7722" xr:uid="{B0F307E5-D8C1-4E78-ABCB-5645990CEC43}"/>
    <cellStyle name="Millares 16 4 2 3 4 2" xfId="29225" xr:uid="{29C0ABB7-0E04-449F-AA78-2D4E82F7E6E5}"/>
    <cellStyle name="Millares 16 4 2 3 5" xfId="9379" xr:uid="{C90C6F0F-E5E7-427D-998B-F2A50E42FD72}"/>
    <cellStyle name="Millares 16 4 2 3 5 2" xfId="30882" xr:uid="{4E8114E2-92E5-42E3-AF87-1FA5DD429100}"/>
    <cellStyle name="Millares 16 4 2 3 6" xfId="16014" xr:uid="{22F5ED58-F114-4D9C-AA3C-2DFE6F832717}"/>
    <cellStyle name="Millares 16 4 2 3 6 2" xfId="37517" xr:uid="{34EE31F7-74B9-4287-AFFE-84CA60A2D57B}"/>
    <cellStyle name="Millares 16 4 2 3 7" xfId="22619" xr:uid="{AC7BC0BE-6154-49FF-8A35-EAEAEC74C285}"/>
    <cellStyle name="Millares 16 4 2 3 8" xfId="44122" xr:uid="{F70A2327-32A4-403F-8165-2656D9E28B91}"/>
    <cellStyle name="Millares 16 4 2 4" xfId="1509" xr:uid="{D304AFBB-4BFC-4617-BC58-E335E7FE38F6}"/>
    <cellStyle name="Millares 16 4 2 4 2" xfId="4338" xr:uid="{47741CBF-DFB0-491E-8F14-FC1611EA6EBA}"/>
    <cellStyle name="Millares 16 4 2 4 2 2" xfId="12604" xr:uid="{25F4E8C7-8A0E-4245-BC3D-B98206E2F533}"/>
    <cellStyle name="Millares 16 4 2 4 2 2 2" xfId="34107" xr:uid="{924D1B32-A412-49A1-B09A-3BFD76923129}"/>
    <cellStyle name="Millares 16 4 2 4 2 3" xfId="19239" xr:uid="{302F4141-08B9-4A7A-A74F-546E4125D561}"/>
    <cellStyle name="Millares 16 4 2 4 2 3 2" xfId="40742" xr:uid="{D55C877B-E436-4B82-8EEC-4B93EE175BD5}"/>
    <cellStyle name="Millares 16 4 2 4 2 4" xfId="25844" xr:uid="{F20E983A-D0D1-4785-B2D0-BD26D817C1A6}"/>
    <cellStyle name="Millares 16 4 2 4 2 5" xfId="47347" xr:uid="{C9028220-A57A-4497-8C72-C9A8792CE03E}"/>
    <cellStyle name="Millares 16 4 2 4 3" xfId="6477" xr:uid="{301573FE-33FF-4316-9754-B0833A02485C}"/>
    <cellStyle name="Millares 16 4 2 4 3 2" xfId="14743" xr:uid="{4A765367-2521-42AE-A283-92BE022F50FD}"/>
    <cellStyle name="Millares 16 4 2 4 3 2 2" xfId="36246" xr:uid="{853F60A1-FDAE-48D7-845D-7C72096AC00B}"/>
    <cellStyle name="Millares 16 4 2 4 3 3" xfId="21378" xr:uid="{5A5FE24E-5ED7-4243-A959-51EF4A6F3604}"/>
    <cellStyle name="Millares 16 4 2 4 3 3 2" xfId="42881" xr:uid="{57D5806E-AF03-4582-A404-3F939DE8B669}"/>
    <cellStyle name="Millares 16 4 2 4 3 4" xfId="27983" xr:uid="{7A0A39E9-E708-4293-8D77-B5CF166922A5}"/>
    <cellStyle name="Millares 16 4 2 4 3 5" xfId="49486" xr:uid="{E2457901-B819-4010-B9C3-CA1EBD7ED783}"/>
    <cellStyle name="Millares 16 4 2 4 4" xfId="8118" xr:uid="{47597834-C960-4317-998C-06AB89E2EFED}"/>
    <cellStyle name="Millares 16 4 2 4 4 2" xfId="29621" xr:uid="{68EC799F-E1FC-4CFF-AFC7-4EE5713834E8}"/>
    <cellStyle name="Millares 16 4 2 4 5" xfId="9775" xr:uid="{71859D9C-AC1C-4659-927B-06DEB828AC36}"/>
    <cellStyle name="Millares 16 4 2 4 5 2" xfId="31278" xr:uid="{209695A9-268D-4E67-89CD-BD897527F8A4}"/>
    <cellStyle name="Millares 16 4 2 4 6" xfId="16410" xr:uid="{D94706F3-1281-42C7-A282-D6E7A80F3C12}"/>
    <cellStyle name="Millares 16 4 2 4 6 2" xfId="37913" xr:uid="{A0BB9651-5217-4234-AD76-A73008707DF5}"/>
    <cellStyle name="Millares 16 4 2 4 7" xfId="23015" xr:uid="{D72F5B09-3CBD-47EE-ABB3-66FE79D0C0BE}"/>
    <cellStyle name="Millares 16 4 2 4 8" xfId="44518" xr:uid="{B6EE0E7F-797F-4A44-BE21-D53BD9CD13B5}"/>
    <cellStyle name="Millares 16 4 2 5" xfId="2196" xr:uid="{9F42F958-EAA0-4AD3-BE7D-80542B963BE9}"/>
    <cellStyle name="Millares 16 4 2 5 2" xfId="10462" xr:uid="{14CDAAFC-C981-49A2-8882-4CD3FD9CE74A}"/>
    <cellStyle name="Millares 16 4 2 5 2 2" xfId="31965" xr:uid="{AC694627-5C02-4875-9F73-6C467C430855}"/>
    <cellStyle name="Millares 16 4 2 5 3" xfId="17097" xr:uid="{43945EED-2533-414E-A3DA-DBD1971E408C}"/>
    <cellStyle name="Millares 16 4 2 5 3 2" xfId="38600" xr:uid="{8FDC38E6-5A9A-4A1D-9164-B0ABEEEE7BB5}"/>
    <cellStyle name="Millares 16 4 2 5 4" xfId="23702" xr:uid="{D102BF46-7AF6-43A9-94D4-B5C03F21DA90}"/>
    <cellStyle name="Millares 16 4 2 5 5" xfId="45205" xr:uid="{1FF96420-45EF-43E3-A2A3-F4EA0347F527}"/>
    <cellStyle name="Millares 16 4 2 6" xfId="2742" xr:uid="{0CE169EF-94BE-4639-8BC1-86F2551DBEDC}"/>
    <cellStyle name="Millares 16 4 2 6 2" xfId="11008" xr:uid="{206EBF33-B41C-483E-AA0E-D20CBCE4AB3F}"/>
    <cellStyle name="Millares 16 4 2 6 2 2" xfId="32511" xr:uid="{47513AB6-EA89-4B92-B7FB-FEBCF013E90D}"/>
    <cellStyle name="Millares 16 4 2 6 3" xfId="17643" xr:uid="{315FBC8F-3BBA-4C5A-BC24-5CE1CFC5AF6D}"/>
    <cellStyle name="Millares 16 4 2 6 3 2" xfId="39146" xr:uid="{20FE4594-3BD8-4DE8-B236-603999BAB497}"/>
    <cellStyle name="Millares 16 4 2 6 4" xfId="24248" xr:uid="{691B35BB-F5D2-461F-A648-EAC8EEE22C11}"/>
    <cellStyle name="Millares 16 4 2 6 5" xfId="45751" xr:uid="{C7F04363-B470-4899-96A2-56C4976023F0}"/>
    <cellStyle name="Millares 16 4 2 7" xfId="3392" xr:uid="{1AA1986F-6BFC-4A9F-9255-2E7C7D90EA71}"/>
    <cellStyle name="Millares 16 4 2 7 2" xfId="11658" xr:uid="{0F1A0E64-5A08-4D29-8E68-3A92E2F473B6}"/>
    <cellStyle name="Millares 16 4 2 7 2 2" xfId="33161" xr:uid="{A1D53ED2-8138-49CA-B886-65FC3EBBC294}"/>
    <cellStyle name="Millares 16 4 2 7 3" xfId="18293" xr:uid="{400DE0FE-084B-4E87-9535-C8A370095261}"/>
    <cellStyle name="Millares 16 4 2 7 3 2" xfId="39796" xr:uid="{C83AFFC0-9ADA-4C41-9010-6D54EAE0956F}"/>
    <cellStyle name="Millares 16 4 2 7 4" xfId="24898" xr:uid="{A391664F-A0E6-471B-AF28-20CBEB373FCF}"/>
    <cellStyle name="Millares 16 4 2 7 5" xfId="46401" xr:uid="{8BA98BC2-C36F-4AF4-BBC0-50970BD5EE6E}"/>
    <cellStyle name="Millares 16 4 2 8" xfId="4886" xr:uid="{1910B4EA-4CFB-4151-99F2-32C88187ACF9}"/>
    <cellStyle name="Millares 16 4 2 8 2" xfId="13152" xr:uid="{0DAF1879-DD6A-4015-BFC9-BC2C43C7A621}"/>
    <cellStyle name="Millares 16 4 2 8 2 2" xfId="34655" xr:uid="{830D4978-A5E4-4BE2-8F20-0A53C9A32CAF}"/>
    <cellStyle name="Millares 16 4 2 8 3" xfId="19787" xr:uid="{39112735-0DC2-446E-8E16-2A414F09281D}"/>
    <cellStyle name="Millares 16 4 2 8 3 2" xfId="41290" xr:uid="{14129A3B-0077-4AA5-9D24-B8F09FBA41A1}"/>
    <cellStyle name="Millares 16 4 2 8 4" xfId="26392" xr:uid="{AD5C08AB-3006-4223-9C24-A05BB30FDB2F}"/>
    <cellStyle name="Millares 16 4 2 8 5" xfId="47895" xr:uid="{FE04B16B-0C89-4AFB-99D1-DCDCF3A7F9E8}"/>
    <cellStyle name="Millares 16 4 2 9" xfId="5531" xr:uid="{488F4D27-7B2B-4866-8544-0435C27895AA}"/>
    <cellStyle name="Millares 16 4 2 9 2" xfId="13797" xr:uid="{FAE5AF0C-4699-4EA2-B46D-D8485E2F9274}"/>
    <cellStyle name="Millares 16 4 2 9 2 2" xfId="35300" xr:uid="{B44E931A-5149-4CCF-8579-4020D0FDF2B0}"/>
    <cellStyle name="Millares 16 4 2 9 3" xfId="20432" xr:uid="{351213C6-5B68-4453-82A4-E8590B6F828B}"/>
    <cellStyle name="Millares 16 4 2 9 3 2" xfId="41935" xr:uid="{CBAB9017-8299-45E8-BB1B-2CFD9BC5FC27}"/>
    <cellStyle name="Millares 16 4 2 9 4" xfId="27037" xr:uid="{69AF4BE9-9A1D-4EDE-9B5D-FC156C8142D1}"/>
    <cellStyle name="Millares 16 4 2 9 5" xfId="48540" xr:uid="{452190C6-E4AD-44C8-B181-0E6ED9290556}"/>
    <cellStyle name="Millares 16 4 3" xfId="432" xr:uid="{C14A19E3-D621-4645-8448-8A121BC9973F}"/>
    <cellStyle name="Millares 16 4 3 10" xfId="15335" xr:uid="{CBAAD83B-735B-4AC8-B7A3-ACC42FCE84B7}"/>
    <cellStyle name="Millares 16 4 3 10 2" xfId="36838" xr:uid="{B2EADC65-EDD4-4EF3-8944-7E10B1D82E5D}"/>
    <cellStyle name="Millares 16 4 3 11" xfId="21940" xr:uid="{37EB56F1-205B-4D6D-9896-267D5783E529}"/>
    <cellStyle name="Millares 16 4 3 12" xfId="43443" xr:uid="{1A32D161-ABC3-471F-BECD-FE24430774EA}"/>
    <cellStyle name="Millares 16 4 3 2" xfId="1380" xr:uid="{5652EAF8-505E-47A5-953D-91240575FC59}"/>
    <cellStyle name="Millares 16 4 3 2 2" xfId="4209" xr:uid="{60BF3870-C345-4A30-85C4-E4B97018AB0A}"/>
    <cellStyle name="Millares 16 4 3 2 2 2" xfId="12475" xr:uid="{28EE2A02-DC9B-4210-A5C1-16D16A367C37}"/>
    <cellStyle name="Millares 16 4 3 2 2 2 2" xfId="33978" xr:uid="{3E903161-0350-427F-91D7-E521EBE594FA}"/>
    <cellStyle name="Millares 16 4 3 2 2 3" xfId="19110" xr:uid="{AC3915EF-2459-4FE0-B097-837CA097E6C0}"/>
    <cellStyle name="Millares 16 4 3 2 2 3 2" xfId="40613" xr:uid="{2E40637B-C753-4A68-8A80-C74F4B7787E6}"/>
    <cellStyle name="Millares 16 4 3 2 2 4" xfId="25715" xr:uid="{0BC0822E-33C8-4922-923F-C199D731CE20}"/>
    <cellStyle name="Millares 16 4 3 2 2 5" xfId="47218" xr:uid="{4C5839E3-1023-441A-9AEE-595DD09B3B30}"/>
    <cellStyle name="Millares 16 4 3 2 3" xfId="6348" xr:uid="{67CF3177-1464-4BF3-A480-87EB2ECDD2BF}"/>
    <cellStyle name="Millares 16 4 3 2 3 2" xfId="14614" xr:uid="{2273E179-A841-4C79-BEC1-1903BFA7B272}"/>
    <cellStyle name="Millares 16 4 3 2 3 2 2" xfId="36117" xr:uid="{FFD0AE3C-BBB9-4105-BAAC-B44DBD4E8CCB}"/>
    <cellStyle name="Millares 16 4 3 2 3 3" xfId="21249" xr:uid="{2E943CB9-39F5-44E8-814C-D086CEED8DD1}"/>
    <cellStyle name="Millares 16 4 3 2 3 3 2" xfId="42752" xr:uid="{C2108AC5-6B8D-4377-88F8-BDA276F8F566}"/>
    <cellStyle name="Millares 16 4 3 2 3 4" xfId="27854" xr:uid="{78C59DDB-823B-45A2-B8DF-5DD62D66EAC1}"/>
    <cellStyle name="Millares 16 4 3 2 3 5" xfId="49357" xr:uid="{4144FC82-50B5-4D49-935F-E576C569994F}"/>
    <cellStyle name="Millares 16 4 3 2 4" xfId="7989" xr:uid="{38916CB5-29B3-40F2-9614-765EB2FB1CEB}"/>
    <cellStyle name="Millares 16 4 3 2 4 2" xfId="29492" xr:uid="{A71A6AEC-EB7B-4092-9EBC-BCBBA1134B64}"/>
    <cellStyle name="Millares 16 4 3 2 5" xfId="9646" xr:uid="{99A9D0AD-1ABC-4C3E-B85F-9351DC72D43C}"/>
    <cellStyle name="Millares 16 4 3 2 5 2" xfId="31149" xr:uid="{0B72018A-EB65-4F3B-8B17-4881A6D3E107}"/>
    <cellStyle name="Millares 16 4 3 2 6" xfId="16281" xr:uid="{90B1A1BC-3672-456B-B0EB-7AA7903F8EB0}"/>
    <cellStyle name="Millares 16 4 3 2 6 2" xfId="37784" xr:uid="{0E5725BE-8B14-45DE-B666-37D1F3E60BA6}"/>
    <cellStyle name="Millares 16 4 3 2 7" xfId="22886" xr:uid="{FDF75058-9B5D-4AF3-9287-052C67A0077C}"/>
    <cellStyle name="Millares 16 4 3 2 8" xfId="44389" xr:uid="{2E5C9509-2C81-46A8-84E2-14C67D806A95}"/>
    <cellStyle name="Millares 16 4 3 3" xfId="2067" xr:uid="{D69A0210-5B40-4299-A951-C29281718C87}"/>
    <cellStyle name="Millares 16 4 3 3 2" xfId="10333" xr:uid="{17A8C98F-D510-441F-9390-E21E7111A6F4}"/>
    <cellStyle name="Millares 16 4 3 3 2 2" xfId="31836" xr:uid="{96893B1B-750E-4174-9A47-52FFD0CAFDA4}"/>
    <cellStyle name="Millares 16 4 3 3 3" xfId="16968" xr:uid="{29860B3C-859E-4AB9-82A3-96D18D65D240}"/>
    <cellStyle name="Millares 16 4 3 3 3 2" xfId="38471" xr:uid="{AAD8AA7F-CE28-4F21-A780-356893B5A46E}"/>
    <cellStyle name="Millares 16 4 3 3 4" xfId="23573" xr:uid="{3F841511-A8D1-4BAA-81D6-0B2AC9FCBF23}"/>
    <cellStyle name="Millares 16 4 3 3 5" xfId="45076" xr:uid="{E12167A2-9D59-4F92-866D-A0745084953E}"/>
    <cellStyle name="Millares 16 4 3 4" xfId="2866" xr:uid="{997607CC-1629-451C-B31E-20B3600D309F}"/>
    <cellStyle name="Millares 16 4 3 4 2" xfId="11132" xr:uid="{A22F2AD6-BFA6-442E-84F6-75E78EB60712}"/>
    <cellStyle name="Millares 16 4 3 4 2 2" xfId="32635" xr:uid="{5F05EFE2-7491-437B-A17E-2C35B6D31607}"/>
    <cellStyle name="Millares 16 4 3 4 3" xfId="17767" xr:uid="{9A7F8449-D995-4AB6-8731-F7CC5E759940}"/>
    <cellStyle name="Millares 16 4 3 4 3 2" xfId="39270" xr:uid="{653B395A-B07C-4C51-ACB6-2306CDD7B318}"/>
    <cellStyle name="Millares 16 4 3 4 4" xfId="24372" xr:uid="{B0F05243-94CE-403C-9039-3D73F7A158B9}"/>
    <cellStyle name="Millares 16 4 3 4 5" xfId="45875" xr:uid="{6FAB4F29-5884-41E6-A461-4725BA0B11C1}"/>
    <cellStyle name="Millares 16 4 3 5" xfId="3263" xr:uid="{29C97F01-71F0-4CF0-9D22-9F2EEF8DBD6B}"/>
    <cellStyle name="Millares 16 4 3 5 2" xfId="11529" xr:uid="{353A39D9-1E87-4B2F-AA43-49F966DDF32B}"/>
    <cellStyle name="Millares 16 4 3 5 2 2" xfId="33032" xr:uid="{D4DCAEC8-A9D5-4AC0-9CBA-1E681CDA2810}"/>
    <cellStyle name="Millares 16 4 3 5 3" xfId="18164" xr:uid="{D8BCD821-DC7E-4023-B209-7810D839DBE8}"/>
    <cellStyle name="Millares 16 4 3 5 3 2" xfId="39667" xr:uid="{AC6A03EB-B416-4643-A938-E82D4C9174D5}"/>
    <cellStyle name="Millares 16 4 3 5 4" xfId="24769" xr:uid="{797B9872-99B5-41DD-BE79-5C7D841CF815}"/>
    <cellStyle name="Millares 16 4 3 5 5" xfId="46272" xr:uid="{382B02C3-06C9-433D-84C2-06A9E9FDAB6F}"/>
    <cellStyle name="Millares 16 4 3 6" xfId="5010" xr:uid="{3FEAEFD2-F6FB-4A0D-81AF-A8A0D8AD1388}"/>
    <cellStyle name="Millares 16 4 3 6 2" xfId="13276" xr:uid="{CCC7EFF8-2320-4283-8235-0B509A4A1C58}"/>
    <cellStyle name="Millares 16 4 3 6 2 2" xfId="34779" xr:uid="{532E2097-DE81-490D-B683-E14AB70A49E3}"/>
    <cellStyle name="Millares 16 4 3 6 3" xfId="19911" xr:uid="{F4E96E60-3001-4079-A273-104566340A04}"/>
    <cellStyle name="Millares 16 4 3 6 3 2" xfId="41414" xr:uid="{65ADD30D-E42C-4B97-BA54-57D739B9F646}"/>
    <cellStyle name="Millares 16 4 3 6 4" xfId="26516" xr:uid="{D1620A6B-AE84-4B14-881C-D96797AD2867}"/>
    <cellStyle name="Millares 16 4 3 6 5" xfId="48019" xr:uid="{AD5B89F8-29FE-4BDE-B57A-7F7E31387925}"/>
    <cellStyle name="Millares 16 4 3 7" xfId="5402" xr:uid="{89DB664F-B73E-4CF3-B10B-66F56B7B5A54}"/>
    <cellStyle name="Millares 16 4 3 7 2" xfId="13668" xr:uid="{4682C3EE-D106-4977-8B3F-161F578A7C85}"/>
    <cellStyle name="Millares 16 4 3 7 2 2" xfId="35171" xr:uid="{59F1BE76-C0D2-42E4-993A-96834DD131A8}"/>
    <cellStyle name="Millares 16 4 3 7 3" xfId="20303" xr:uid="{C2E44CC5-6B42-4B87-923E-6CEB32238956}"/>
    <cellStyle name="Millares 16 4 3 7 3 2" xfId="41806" xr:uid="{8E4797BF-B00C-4CE6-BA49-D00B256D222C}"/>
    <cellStyle name="Millares 16 4 3 7 4" xfId="26908" xr:uid="{E587AE60-E62F-45FE-8C2B-65139A3CBDDB}"/>
    <cellStyle name="Millares 16 4 3 7 5" xfId="48411" xr:uid="{AE0D4854-4128-4087-9E0E-6FF6D6B0ADA9}"/>
    <cellStyle name="Millares 16 4 3 8" xfId="7043" xr:uid="{82D1174A-60E8-4158-A6E1-7EDA081580A2}"/>
    <cellStyle name="Millares 16 4 3 8 2" xfId="28546" xr:uid="{9C050A03-696E-4446-AB8A-41C89760520E}"/>
    <cellStyle name="Millares 16 4 3 9" xfId="8699" xr:uid="{6B9055D8-D707-488C-97E0-DE441A088D40}"/>
    <cellStyle name="Millares 16 4 3 9 2" xfId="30202" xr:uid="{00F27152-6707-492B-8327-498E0C22C700}"/>
    <cellStyle name="Millares 16 4 4" xfId="716" xr:uid="{6659A12B-9B3E-4DB4-A70F-F9F87FD82D48}"/>
    <cellStyle name="Millares 16 4 4 10" xfId="43725" xr:uid="{4DBBA657-A96A-4A52-AD4B-2C3F3CA22A84}"/>
    <cellStyle name="Millares 16 4 4 2" xfId="1662" xr:uid="{12D67CAA-DC8E-41FB-81E5-94770FA56A96}"/>
    <cellStyle name="Millares 16 4 4 2 2" xfId="4491" xr:uid="{56DE5404-2F47-42F0-9FC3-1F5C0BFB1E3C}"/>
    <cellStyle name="Millares 16 4 4 2 2 2" xfId="12757" xr:uid="{AFF8B549-B271-425F-85B2-778D9B26F581}"/>
    <cellStyle name="Millares 16 4 4 2 2 2 2" xfId="34260" xr:uid="{DC8CE23A-D433-4E4D-A1B7-4EE9530C77AB}"/>
    <cellStyle name="Millares 16 4 4 2 2 3" xfId="19392" xr:uid="{4F7F5F37-27FC-4176-8C3F-0AE256CB35A5}"/>
    <cellStyle name="Millares 16 4 4 2 2 3 2" xfId="40895" xr:uid="{AC239DE2-EB8A-4E0D-BF56-E66B8A0974DB}"/>
    <cellStyle name="Millares 16 4 4 2 2 4" xfId="25997" xr:uid="{664ED545-1CED-4F77-93B6-731E461780A7}"/>
    <cellStyle name="Millares 16 4 4 2 2 5" xfId="47500" xr:uid="{D5542F72-ABE3-45E7-9115-150344242B2D}"/>
    <cellStyle name="Millares 16 4 4 2 3" xfId="6630" xr:uid="{44475823-DCB8-4D13-9431-7F8DCEFE447A}"/>
    <cellStyle name="Millares 16 4 4 2 3 2" xfId="14896" xr:uid="{E8FF0312-E6A4-48E1-B7FE-16C0DE5B2794}"/>
    <cellStyle name="Millares 16 4 4 2 3 2 2" xfId="36399" xr:uid="{E75AA3E9-7C9B-4A48-94B0-67A954EF91A3}"/>
    <cellStyle name="Millares 16 4 4 2 3 3" xfId="21531" xr:uid="{74252714-9164-4DF7-B665-B7F553622FE1}"/>
    <cellStyle name="Millares 16 4 4 2 3 3 2" xfId="43034" xr:uid="{A25200C7-610C-4932-9537-E4920F3ED8EA}"/>
    <cellStyle name="Millares 16 4 4 2 3 4" xfId="28136" xr:uid="{E0A99FC1-4FED-4A16-B3A4-A257EF94DB2D}"/>
    <cellStyle name="Millares 16 4 4 2 3 5" xfId="49639" xr:uid="{DA65DF07-B09F-46A0-A903-3BF2133C9575}"/>
    <cellStyle name="Millares 16 4 4 2 4" xfId="8271" xr:uid="{FB278ACC-7D5D-4702-8570-FBC78FD3E81D}"/>
    <cellStyle name="Millares 16 4 4 2 4 2" xfId="29774" xr:uid="{512E0BAE-508B-4F23-8258-2E67FA5894A0}"/>
    <cellStyle name="Millares 16 4 4 2 5" xfId="9928" xr:uid="{404B19F7-163B-426D-8D9A-DB275D3A127A}"/>
    <cellStyle name="Millares 16 4 4 2 5 2" xfId="31431" xr:uid="{6A795165-E880-4076-97EA-AB550CBD4FF4}"/>
    <cellStyle name="Millares 16 4 4 2 6" xfId="16563" xr:uid="{68BF2D77-8D91-45D1-AF3D-DCBE1D73D275}"/>
    <cellStyle name="Millares 16 4 4 2 6 2" xfId="38066" xr:uid="{4DE519BC-2E6A-4A57-88A1-34506AC973AE}"/>
    <cellStyle name="Millares 16 4 4 2 7" xfId="23168" xr:uid="{9B56305D-247B-4E08-8B50-2D685BADC06C}"/>
    <cellStyle name="Millares 16 4 4 2 8" xfId="44671" xr:uid="{4FBD2A8A-0D92-4754-932C-A51F2F66CBD4}"/>
    <cellStyle name="Millares 16 4 4 3" xfId="2349" xr:uid="{D27175F8-6092-4E10-B471-1E32A8A09775}"/>
    <cellStyle name="Millares 16 4 4 3 2" xfId="10615" xr:uid="{9E7AC97A-5027-462B-8C89-29D40ACDA1AB}"/>
    <cellStyle name="Millares 16 4 4 3 2 2" xfId="32118" xr:uid="{C3BC6368-C2C6-4AFD-B1BF-CD8985D85F11}"/>
    <cellStyle name="Millares 16 4 4 3 3" xfId="17250" xr:uid="{32CCC927-DCD5-4CD6-BA20-292B0A2BA3F9}"/>
    <cellStyle name="Millares 16 4 4 3 3 2" xfId="38753" xr:uid="{7C164C8D-D336-42C2-9B4C-8BC62F411AAB}"/>
    <cellStyle name="Millares 16 4 4 3 4" xfId="23855" xr:uid="{1AB03993-25D4-4FEF-AAF8-75BF5F96578C}"/>
    <cellStyle name="Millares 16 4 4 3 5" xfId="45358" xr:uid="{64320501-4E62-4F1D-BEE8-F30A6145896A}"/>
    <cellStyle name="Millares 16 4 4 4" xfId="3545" xr:uid="{0DBA2D41-61EE-4F31-90FB-AC9A62BD7A21}"/>
    <cellStyle name="Millares 16 4 4 4 2" xfId="11811" xr:uid="{795EAF51-7F3F-452E-85E5-5E610FAFD8DF}"/>
    <cellStyle name="Millares 16 4 4 4 2 2" xfId="33314" xr:uid="{9CAFAC1B-1277-4FF1-97A5-F15A98F465B0}"/>
    <cellStyle name="Millares 16 4 4 4 3" xfId="18446" xr:uid="{30C6B21D-31FD-4A20-B72D-A41035E030F1}"/>
    <cellStyle name="Millares 16 4 4 4 3 2" xfId="39949" xr:uid="{A7C73DD7-EC0D-42C3-A4E8-97DB2DB3641B}"/>
    <cellStyle name="Millares 16 4 4 4 4" xfId="25051" xr:uid="{BA8D5C72-6ECE-4891-9A8E-7AFFE9D4E4B4}"/>
    <cellStyle name="Millares 16 4 4 4 5" xfId="46554" xr:uid="{C62EF199-BD18-4587-BCE4-3298051BD99B}"/>
    <cellStyle name="Millares 16 4 4 5" xfId="5684" xr:uid="{AEDB7806-33F4-47D0-BE96-049396F35EC1}"/>
    <cellStyle name="Millares 16 4 4 5 2" xfId="13950" xr:uid="{4BEC8AE9-BF28-4C98-9AC0-EA560F6EFD46}"/>
    <cellStyle name="Millares 16 4 4 5 2 2" xfId="35453" xr:uid="{78059380-7BF5-4266-B136-3F2EFDD096C1}"/>
    <cellStyle name="Millares 16 4 4 5 3" xfId="20585" xr:uid="{7F099E14-CDCC-40D9-87AD-610676D7D325}"/>
    <cellStyle name="Millares 16 4 4 5 3 2" xfId="42088" xr:uid="{1EB78D3C-C28F-4C55-A3C5-61C4A5AAD8A7}"/>
    <cellStyle name="Millares 16 4 4 5 4" xfId="27190" xr:uid="{25D830C0-9662-46E4-B853-DF4BA607D803}"/>
    <cellStyle name="Millares 16 4 4 5 5" xfId="48693" xr:uid="{6337C50E-1462-4887-A8CE-2FDFF4B1A294}"/>
    <cellStyle name="Millares 16 4 4 6" xfId="7325" xr:uid="{CE466109-EF37-45B8-AF4E-FBF405F5D038}"/>
    <cellStyle name="Millares 16 4 4 6 2" xfId="28828" xr:uid="{BD3CD63E-EAA4-4616-A553-55B7444B800B}"/>
    <cellStyle name="Millares 16 4 4 7" xfId="8982" xr:uid="{76CDA446-3EE6-4F40-8EE2-9D5409F1E310}"/>
    <cellStyle name="Millares 16 4 4 7 2" xfId="30485" xr:uid="{3D226C9F-ACEF-436B-B83A-09FD8DCED774}"/>
    <cellStyle name="Millares 16 4 4 8" xfId="15617" xr:uid="{C953C1AE-F329-467A-935D-5203E8135B9A}"/>
    <cellStyle name="Millares 16 4 4 8 2" xfId="37120" xr:uid="{603D7267-9873-489E-9E7E-B7BA868E52B3}"/>
    <cellStyle name="Millares 16 4 4 9" xfId="22222" xr:uid="{76B0A016-286A-47EA-8367-3473F2146E58}"/>
    <cellStyle name="Millares 16 4 5" xfId="985" xr:uid="{99266C5D-EE2A-4BD3-8B62-6D69097E8E7B}"/>
    <cellStyle name="Millares 16 4 5 2" xfId="3814" xr:uid="{68ACEDDB-5481-413A-92E4-D2A57390E13E}"/>
    <cellStyle name="Millares 16 4 5 2 2" xfId="12080" xr:uid="{EA54375B-DABD-4B83-94B1-D94DE6C2288E}"/>
    <cellStyle name="Millares 16 4 5 2 2 2" xfId="33583" xr:uid="{55F3BEDB-35BD-4981-8715-673209F087B2}"/>
    <cellStyle name="Millares 16 4 5 2 3" xfId="18715" xr:uid="{385B624A-2DE3-443C-9EE4-D8C7AE5ABBCF}"/>
    <cellStyle name="Millares 16 4 5 2 3 2" xfId="40218" xr:uid="{32A209F2-6BF3-4F70-8900-AF89A52D1BC2}"/>
    <cellStyle name="Millares 16 4 5 2 4" xfId="25320" xr:uid="{6F2C262B-9E72-405E-8932-6A338C1C1806}"/>
    <cellStyle name="Millares 16 4 5 2 5" xfId="46823" xr:uid="{4C7C91A2-11B9-4774-892D-534067F12EEA}"/>
    <cellStyle name="Millares 16 4 5 3" xfId="5953" xr:uid="{8B721924-0A54-47B2-8833-46F496A8F03D}"/>
    <cellStyle name="Millares 16 4 5 3 2" xfId="14219" xr:uid="{AA68A124-A3DA-488C-8216-85C22DDC59DC}"/>
    <cellStyle name="Millares 16 4 5 3 2 2" xfId="35722" xr:uid="{98CA5106-DFD2-495E-9333-E1C0A1463ACF}"/>
    <cellStyle name="Millares 16 4 5 3 3" xfId="20854" xr:uid="{0B63C2A6-1A84-4329-A51C-2FFF505AAF69}"/>
    <cellStyle name="Millares 16 4 5 3 3 2" xfId="42357" xr:uid="{4B4C2399-0D7D-4C96-A281-2892396928C3}"/>
    <cellStyle name="Millares 16 4 5 3 4" xfId="27459" xr:uid="{883F46B7-0894-4AFC-8F9C-A8E92149909A}"/>
    <cellStyle name="Millares 16 4 5 3 5" xfId="48962" xr:uid="{2FACA3BD-A9F5-4C0C-9DF9-C06A0727205E}"/>
    <cellStyle name="Millares 16 4 5 4" xfId="7594" xr:uid="{CCE9CC16-BCF0-4BDD-9787-D71A757CE379}"/>
    <cellStyle name="Millares 16 4 5 4 2" xfId="29097" xr:uid="{DDCA250D-E46A-4911-82D6-4AE8E0639836}"/>
    <cellStyle name="Millares 16 4 5 5" xfId="9251" xr:uid="{991BFBD7-52C2-47F5-873E-1A9E7A4906F4}"/>
    <cellStyle name="Millares 16 4 5 5 2" xfId="30754" xr:uid="{18793969-4502-4C44-B523-C567AE3642BA}"/>
    <cellStyle name="Millares 16 4 5 6" xfId="15886" xr:uid="{86730E8C-9716-4D1C-AF5B-540C4ACF51D2}"/>
    <cellStyle name="Millares 16 4 5 6 2" xfId="37389" xr:uid="{7CC07CDD-DAC6-4383-B3C6-211360C24945}"/>
    <cellStyle name="Millares 16 4 5 7" xfId="22491" xr:uid="{C145B9E1-BB34-448F-BBC4-3241DC04C9D7}"/>
    <cellStyle name="Millares 16 4 5 8" xfId="43994" xr:uid="{C0CCF895-7C83-47D4-9461-55F630F3DEF9}"/>
    <cellStyle name="Millares 16 4 6" xfId="1245" xr:uid="{C72F6E13-1C89-469C-B0AD-2A80A89C152D}"/>
    <cellStyle name="Millares 16 4 6 2" xfId="4074" xr:uid="{CDFF816F-4AA5-4DE7-B7F6-D14BC8FBF2F8}"/>
    <cellStyle name="Millares 16 4 6 2 2" xfId="12340" xr:uid="{C8C8A139-9213-4230-987F-2D7E4C535A2E}"/>
    <cellStyle name="Millares 16 4 6 2 2 2" xfId="33843" xr:uid="{A2698FD6-7CBD-4D2E-A40C-D30F0CFB29F5}"/>
    <cellStyle name="Millares 16 4 6 2 3" xfId="18975" xr:uid="{187D2C40-658C-4ECE-B48C-3BAE70B24857}"/>
    <cellStyle name="Millares 16 4 6 2 3 2" xfId="40478" xr:uid="{41281132-BF97-4018-83B2-6DBBC68D6F3F}"/>
    <cellStyle name="Millares 16 4 6 2 4" xfId="25580" xr:uid="{4B21DE4E-8367-400C-9A6D-9ED65DBB3EE5}"/>
    <cellStyle name="Millares 16 4 6 2 5" xfId="47083" xr:uid="{11F1E372-E687-4647-8435-E4843974E92F}"/>
    <cellStyle name="Millares 16 4 6 3" xfId="6213" xr:uid="{0F426DAB-FD18-4ED8-8921-020AD168DABE}"/>
    <cellStyle name="Millares 16 4 6 3 2" xfId="14479" xr:uid="{B682A8DA-21E4-48E0-AF76-75D75DC25D1B}"/>
    <cellStyle name="Millares 16 4 6 3 2 2" xfId="35982" xr:uid="{59F52CD2-D4A6-4C23-B702-C5FFCF13F8AE}"/>
    <cellStyle name="Millares 16 4 6 3 3" xfId="21114" xr:uid="{CDE42F53-B844-4957-993F-786BCCDC3095}"/>
    <cellStyle name="Millares 16 4 6 3 3 2" xfId="42617" xr:uid="{D528333A-5405-4CB7-869B-1F0F3129D0A3}"/>
    <cellStyle name="Millares 16 4 6 3 4" xfId="27719" xr:uid="{25FD2905-AC94-4ACF-BA6E-BD520ACAB98E}"/>
    <cellStyle name="Millares 16 4 6 3 5" xfId="49222" xr:uid="{20A4A3EB-4A86-4299-9068-9F7D3506D071}"/>
    <cellStyle name="Millares 16 4 6 4" xfId="7854" xr:uid="{CB050376-D8DD-4F00-A6E0-06CD2333678D}"/>
    <cellStyle name="Millares 16 4 6 4 2" xfId="29357" xr:uid="{698CC851-7A65-47C0-B523-146BACCE2F76}"/>
    <cellStyle name="Millares 16 4 6 5" xfId="9511" xr:uid="{FB065435-9A9E-4B2D-AE1B-8EC43F812C39}"/>
    <cellStyle name="Millares 16 4 6 5 2" xfId="31014" xr:uid="{47D2BEF2-42A3-4942-9304-04846B82E431}"/>
    <cellStyle name="Millares 16 4 6 6" xfId="16146" xr:uid="{B73C6019-C040-478E-975F-40F83C9C0629}"/>
    <cellStyle name="Millares 16 4 6 6 2" xfId="37649" xr:uid="{5A416A1F-6BA0-418B-A326-791638058B77}"/>
    <cellStyle name="Millares 16 4 6 7" xfId="22751" xr:uid="{A5BB2131-0009-4F7F-8F7A-35F91349A66A}"/>
    <cellStyle name="Millares 16 4 6 8" xfId="44254" xr:uid="{52CD8529-6517-4B65-87EF-062B452A3F0D}"/>
    <cellStyle name="Millares 16 4 7" xfId="1933" xr:uid="{59A97578-F1C5-4FAE-A2D9-ADDA92F435E4}"/>
    <cellStyle name="Millares 16 4 7 2" xfId="10199" xr:uid="{B2A5B5A8-4079-4F67-8AB0-60CF1AB254E5}"/>
    <cellStyle name="Millares 16 4 7 2 2" xfId="31702" xr:uid="{F8505FFA-2A34-4DCE-A368-834B827F003E}"/>
    <cellStyle name="Millares 16 4 7 3" xfId="16834" xr:uid="{7C1F1241-9450-4CFE-B367-AF84F1F7E68B}"/>
    <cellStyle name="Millares 16 4 7 3 2" xfId="38337" xr:uid="{DC449BDE-6FE4-491C-8E98-FA4DB810CEF4}"/>
    <cellStyle name="Millares 16 4 7 4" xfId="23439" xr:uid="{F7631BDE-733C-4948-84A2-74C35101CE96}"/>
    <cellStyle name="Millares 16 4 7 5" xfId="44942" xr:uid="{9C204BD3-31BF-47A2-8926-A5EB1D002B9C}"/>
    <cellStyle name="Millares 16 4 8" xfId="2618" xr:uid="{36A25B7D-F626-4BF8-A6DB-C1B942F726D2}"/>
    <cellStyle name="Millares 16 4 8 2" xfId="10884" xr:uid="{CFC095D7-4196-4A93-86D4-4A412334D92F}"/>
    <cellStyle name="Millares 16 4 8 2 2" xfId="32387" xr:uid="{32433882-BEA4-45A7-8C83-C5E7611A030A}"/>
    <cellStyle name="Millares 16 4 8 3" xfId="17519" xr:uid="{F2B08B95-90F1-4DD5-830C-C8FCA4F1AD60}"/>
    <cellStyle name="Millares 16 4 8 3 2" xfId="39022" xr:uid="{1844A23B-4E74-4E3D-9411-F96D042584D1}"/>
    <cellStyle name="Millares 16 4 8 4" xfId="24124" xr:uid="{AAAFC102-9D6E-4EFC-BB6E-618A931D6C46}"/>
    <cellStyle name="Millares 16 4 8 5" xfId="45627" xr:uid="{6E74184A-E730-454C-936B-F51405248808}"/>
    <cellStyle name="Millares 16 4 9" xfId="3129" xr:uid="{AAEC1CB8-D059-4D9D-9309-17ABC66754C1}"/>
    <cellStyle name="Millares 16 4 9 2" xfId="11395" xr:uid="{18ACF254-B7F2-4BC9-999F-F3B8DDF3C29F}"/>
    <cellStyle name="Millares 16 4 9 2 2" xfId="32898" xr:uid="{6702B487-1F39-46AE-8D53-0B135B18CD4F}"/>
    <cellStyle name="Millares 16 4 9 3" xfId="18030" xr:uid="{1A9DCBE9-B89F-47B5-B032-E8F2DAC543C6}"/>
    <cellStyle name="Millares 16 4 9 3 2" xfId="39533" xr:uid="{CC91C532-C85F-43CA-A681-FADB81D19D6C}"/>
    <cellStyle name="Millares 16 4 9 4" xfId="24635" xr:uid="{45A0F80B-22B5-4DBC-8EDC-E66E4239E31A}"/>
    <cellStyle name="Millares 16 4 9 5" xfId="46138" xr:uid="{ACBADF51-8F2F-4361-98C8-8DD2E4558F06}"/>
    <cellStyle name="Millares 16 5" xfId="469" xr:uid="{A7D45D79-77E6-43C4-BD9A-56BB829C21D4}"/>
    <cellStyle name="Millares 16 5 10" xfId="7080" xr:uid="{62304CAC-C649-4939-A6FB-ACA9A2216A0F}"/>
    <cellStyle name="Millares 16 5 10 2" xfId="28583" xr:uid="{AF7B8420-60D1-4ED9-852D-7427B7AE2F29}"/>
    <cellStyle name="Millares 16 5 11" xfId="8736" xr:uid="{2CCF08AE-0CFB-493E-A264-DD1B64420BBA}"/>
    <cellStyle name="Millares 16 5 11 2" xfId="30239" xr:uid="{C94C503F-A04D-4802-B686-202C30B1E81B}"/>
    <cellStyle name="Millares 16 5 12" xfId="15372" xr:uid="{9CBA0B28-6E10-41F2-BE2C-D716B6ED55AD}"/>
    <cellStyle name="Millares 16 5 12 2" xfId="36875" xr:uid="{A75A77F0-E531-4263-9618-DB6ACFCC0C49}"/>
    <cellStyle name="Millares 16 5 13" xfId="21977" xr:uid="{77190D09-A1DE-4F02-B830-3E58117D747B}"/>
    <cellStyle name="Millares 16 5 14" xfId="43480" xr:uid="{2F3D2FD4-C9E4-49D3-AEB3-345C554FFE06}"/>
    <cellStyle name="Millares 16 5 2" xfId="751" xr:uid="{635FB15F-15CC-46D2-923A-F3B8424AEB37}"/>
    <cellStyle name="Millares 16 5 2 10" xfId="15652" xr:uid="{78273DEA-D60E-45DB-AA91-F828F7FA44FA}"/>
    <cellStyle name="Millares 16 5 2 10 2" xfId="37155" xr:uid="{0EE82556-FD82-4980-BD53-32D186B599B1}"/>
    <cellStyle name="Millares 16 5 2 11" xfId="22257" xr:uid="{9FDD5DE7-6073-476F-8A61-DF1F52CDDE1E}"/>
    <cellStyle name="Millares 16 5 2 12" xfId="43760" xr:uid="{D9A20C91-056B-4CF8-A492-1EF9AB460C85}"/>
    <cellStyle name="Millares 16 5 2 2" xfId="1697" xr:uid="{F069243F-F999-40A7-859F-CA659B83F7EA}"/>
    <cellStyle name="Millares 16 5 2 2 2" xfId="4526" xr:uid="{EEBEC09B-8A6E-460A-ACE9-84CA70F0DA05}"/>
    <cellStyle name="Millares 16 5 2 2 2 2" xfId="12792" xr:uid="{987A4591-D61C-446B-B1F2-F15B45346BF4}"/>
    <cellStyle name="Millares 16 5 2 2 2 2 2" xfId="34295" xr:uid="{4E235E0F-1CFA-4047-ADF3-5B9AA078488B}"/>
    <cellStyle name="Millares 16 5 2 2 2 3" xfId="19427" xr:uid="{55C08AB4-19F2-459E-816D-C0C7CF5D8566}"/>
    <cellStyle name="Millares 16 5 2 2 2 3 2" xfId="40930" xr:uid="{94B3BE47-02FC-4113-9E0E-630C54AD762A}"/>
    <cellStyle name="Millares 16 5 2 2 2 4" xfId="26032" xr:uid="{E9F5FE04-018F-447F-A816-FB994A3AB72B}"/>
    <cellStyle name="Millares 16 5 2 2 2 5" xfId="47535" xr:uid="{70312218-172B-4C15-BB11-5F9ED7160EA1}"/>
    <cellStyle name="Millares 16 5 2 2 3" xfId="6665" xr:uid="{D36AAB1E-F140-4AD9-927B-3328190DC551}"/>
    <cellStyle name="Millares 16 5 2 2 3 2" xfId="14931" xr:uid="{27304222-C03E-4F3C-8A00-2DBCD87B080C}"/>
    <cellStyle name="Millares 16 5 2 2 3 2 2" xfId="36434" xr:uid="{D589BEEE-AB92-490A-B382-FC8FE6F74277}"/>
    <cellStyle name="Millares 16 5 2 2 3 3" xfId="21566" xr:uid="{95096702-E8E3-4811-AECD-AE511FF5FE91}"/>
    <cellStyle name="Millares 16 5 2 2 3 3 2" xfId="43069" xr:uid="{F14A0B25-2AC6-40BD-BCC6-DA5C64C42054}"/>
    <cellStyle name="Millares 16 5 2 2 3 4" xfId="28171" xr:uid="{D3583111-0ECE-42C2-B51F-DE5315DC68E5}"/>
    <cellStyle name="Millares 16 5 2 2 3 5" xfId="49674" xr:uid="{3928D652-0308-4415-852B-D662ADF524AD}"/>
    <cellStyle name="Millares 16 5 2 2 4" xfId="8306" xr:uid="{FC620643-A0A5-4D50-BB47-9989D1646FA5}"/>
    <cellStyle name="Millares 16 5 2 2 4 2" xfId="29809" xr:uid="{4A25EC36-C693-4310-8F83-B4E99D7C60FD}"/>
    <cellStyle name="Millares 16 5 2 2 5" xfId="9963" xr:uid="{95A630E0-8741-4399-8F07-7EFA99B610F1}"/>
    <cellStyle name="Millares 16 5 2 2 5 2" xfId="31466" xr:uid="{90364231-E223-4530-AF63-136BAA3CD310}"/>
    <cellStyle name="Millares 16 5 2 2 6" xfId="16598" xr:uid="{BB21DC50-E351-431A-8C73-20F52CDCD9F7}"/>
    <cellStyle name="Millares 16 5 2 2 6 2" xfId="38101" xr:uid="{9C7C2CAA-D727-4188-8B99-DA36D4DB64E0}"/>
    <cellStyle name="Millares 16 5 2 2 7" xfId="23203" xr:uid="{496B4C8E-6236-43D0-9710-5E8FE29F5DE4}"/>
    <cellStyle name="Millares 16 5 2 2 8" xfId="44706" xr:uid="{93DC43FB-98D7-4948-91EA-CC970A95AC63}"/>
    <cellStyle name="Millares 16 5 2 3" xfId="2384" xr:uid="{12D48AB5-6B1C-4BCD-AA92-7CB71FF996E1}"/>
    <cellStyle name="Millares 16 5 2 3 2" xfId="10650" xr:uid="{1C81756D-B264-48CA-880C-497AADD1C68C}"/>
    <cellStyle name="Millares 16 5 2 3 2 2" xfId="32153" xr:uid="{05314C42-17CC-4ECB-A7FE-EC23219C95E4}"/>
    <cellStyle name="Millares 16 5 2 3 3" xfId="17285" xr:uid="{B5AF67B8-C4FF-4B30-9D3B-253B4AC03A25}"/>
    <cellStyle name="Millares 16 5 2 3 3 2" xfId="38788" xr:uid="{EBF06473-D268-4122-8E41-1659155E1A18}"/>
    <cellStyle name="Millares 16 5 2 3 4" xfId="23890" xr:uid="{5640AC83-62C2-4C15-B726-F835106E3811}"/>
    <cellStyle name="Millares 16 5 2 3 5" xfId="45393" xr:uid="{22E7D534-281A-477E-890B-40A2E7E33B86}"/>
    <cellStyle name="Millares 16 5 2 4" xfId="2901" xr:uid="{6BEE1D80-A8FC-4983-99C0-6DC2589FCA1D}"/>
    <cellStyle name="Millares 16 5 2 4 2" xfId="11167" xr:uid="{7BB6CC90-0E50-4DA6-92C8-5D694BA6E497}"/>
    <cellStyle name="Millares 16 5 2 4 2 2" xfId="32670" xr:uid="{12CCD963-9F34-469A-86E4-4F2B1778F931}"/>
    <cellStyle name="Millares 16 5 2 4 3" xfId="17802" xr:uid="{C2FC7D31-8A86-4DAD-95F1-3002B7F17497}"/>
    <cellStyle name="Millares 16 5 2 4 3 2" xfId="39305" xr:uid="{253541FC-887F-49DC-961E-E65608E751D3}"/>
    <cellStyle name="Millares 16 5 2 4 4" xfId="24407" xr:uid="{297C8DF0-78B4-4089-8B26-A89236FF9D93}"/>
    <cellStyle name="Millares 16 5 2 4 5" xfId="45910" xr:uid="{B5CA0F19-465E-4B83-A930-9279601DFD0D}"/>
    <cellStyle name="Millares 16 5 2 5" xfId="3580" xr:uid="{8C6E8436-313F-492E-B9CB-48A1A08CFBA5}"/>
    <cellStyle name="Millares 16 5 2 5 2" xfId="11846" xr:uid="{A4F24EF9-8DBA-4CB7-8403-1FFD7997AA99}"/>
    <cellStyle name="Millares 16 5 2 5 2 2" xfId="33349" xr:uid="{87CD2E11-976E-4B5C-8D8E-E71D784909EC}"/>
    <cellStyle name="Millares 16 5 2 5 3" xfId="18481" xr:uid="{8A799E17-920D-4BE6-872F-95755262398B}"/>
    <cellStyle name="Millares 16 5 2 5 3 2" xfId="39984" xr:uid="{A1E95EBF-941D-49E9-A537-896151347DCE}"/>
    <cellStyle name="Millares 16 5 2 5 4" xfId="25086" xr:uid="{6B8BDE3B-1D34-4D60-8576-B154CFB59E7D}"/>
    <cellStyle name="Millares 16 5 2 5 5" xfId="46589" xr:uid="{E92BA3AE-D41A-4C65-9580-ECF0FB0C2365}"/>
    <cellStyle name="Millares 16 5 2 6" xfId="5045" xr:uid="{35A3859C-D194-495E-83E9-5CA44D342F8E}"/>
    <cellStyle name="Millares 16 5 2 6 2" xfId="13311" xr:uid="{A6A3D264-2FE4-4A26-A3D7-9CE5140048A1}"/>
    <cellStyle name="Millares 16 5 2 6 2 2" xfId="34814" xr:uid="{56F2A9CA-EA73-4552-87CD-EAA61CB21CA0}"/>
    <cellStyle name="Millares 16 5 2 6 3" xfId="19946" xr:uid="{3252246C-A39A-4C82-A94E-681AA52B81E2}"/>
    <cellStyle name="Millares 16 5 2 6 3 2" xfId="41449" xr:uid="{98645864-77C6-4278-B45D-051D2956DCDE}"/>
    <cellStyle name="Millares 16 5 2 6 4" xfId="26551" xr:uid="{3F43F4A3-DDE4-45C6-A0BB-3F2B551AE3AE}"/>
    <cellStyle name="Millares 16 5 2 6 5" xfId="48054" xr:uid="{3D6CA1BF-54B1-43CB-9E3E-9543B7D5E9E1}"/>
    <cellStyle name="Millares 16 5 2 7" xfId="5719" xr:uid="{334E426D-A9FD-41DF-A8C6-2981BD4992CF}"/>
    <cellStyle name="Millares 16 5 2 7 2" xfId="13985" xr:uid="{183F54D7-BFE8-444F-A6CD-E8B7DD3BCA02}"/>
    <cellStyle name="Millares 16 5 2 7 2 2" xfId="35488" xr:uid="{40CA149F-DB8E-42B3-94F7-3A67AF2B81F9}"/>
    <cellStyle name="Millares 16 5 2 7 3" xfId="20620" xr:uid="{30CD4D47-5F54-4F8A-91C7-B84683FCEF3F}"/>
    <cellStyle name="Millares 16 5 2 7 3 2" xfId="42123" xr:uid="{D014B188-0B8B-453F-8CE4-DA97F4FA68AC}"/>
    <cellStyle name="Millares 16 5 2 7 4" xfId="27225" xr:uid="{6E5922B8-B50B-4BEA-BBA5-024A6A0554BF}"/>
    <cellStyle name="Millares 16 5 2 7 5" xfId="48728" xr:uid="{091AE825-F8B0-4569-8B68-BFEE5D1DE7F6}"/>
    <cellStyle name="Millares 16 5 2 8" xfId="7360" xr:uid="{75C6571F-5548-4ADE-BEB7-650DBAC2C2CB}"/>
    <cellStyle name="Millares 16 5 2 8 2" xfId="28863" xr:uid="{6B490742-34EE-4524-B3BF-4B7D83659074}"/>
    <cellStyle name="Millares 16 5 2 9" xfId="9017" xr:uid="{9B6F2BA1-052F-459B-BB22-5A6C2D1A63C8}"/>
    <cellStyle name="Millares 16 5 2 9 2" xfId="30520" xr:uid="{43E2D1AD-6496-4514-9ED2-8A650A964061}"/>
    <cellStyle name="Millares 16 5 3" xfId="1021" xr:uid="{08C7BB57-8C5C-4738-AA8F-A12149714D93}"/>
    <cellStyle name="Millares 16 5 3 2" xfId="3850" xr:uid="{DC8514AA-F810-4FE7-A21A-74601EDA7D4A}"/>
    <cellStyle name="Millares 16 5 3 2 2" xfId="12116" xr:uid="{8C6BE7EC-5042-470D-AB25-D37BE9749528}"/>
    <cellStyle name="Millares 16 5 3 2 2 2" xfId="33619" xr:uid="{D6F7BD15-5577-45FF-8168-74B09CAC3123}"/>
    <cellStyle name="Millares 16 5 3 2 3" xfId="18751" xr:uid="{1B45EC64-5A4E-4486-8104-77679EDE1808}"/>
    <cellStyle name="Millares 16 5 3 2 3 2" xfId="40254" xr:uid="{5E6748A7-137B-4BB6-B249-D25F8632DB2E}"/>
    <cellStyle name="Millares 16 5 3 2 4" xfId="25356" xr:uid="{C01AAA28-A699-45FE-98A7-E996A4506814}"/>
    <cellStyle name="Millares 16 5 3 2 5" xfId="46859" xr:uid="{253652A4-7B01-4A63-AF18-280E30764AEC}"/>
    <cellStyle name="Millares 16 5 3 3" xfId="5989" xr:uid="{FE440DD4-A8C0-4DE7-AE5F-BB83E87753F0}"/>
    <cellStyle name="Millares 16 5 3 3 2" xfId="14255" xr:uid="{9E617869-DC2A-41D1-9E24-ECF84CFEDC0F}"/>
    <cellStyle name="Millares 16 5 3 3 2 2" xfId="35758" xr:uid="{D4A866BF-803F-4F7E-A8AC-1DE9CF928599}"/>
    <cellStyle name="Millares 16 5 3 3 3" xfId="20890" xr:uid="{3F3E5A19-D4D9-4D94-9197-100E670E18FD}"/>
    <cellStyle name="Millares 16 5 3 3 3 2" xfId="42393" xr:uid="{779B30EA-6145-4C94-A191-E6A93326C971}"/>
    <cellStyle name="Millares 16 5 3 3 4" xfId="27495" xr:uid="{E5984BCB-2EAC-47DB-87B3-3D155696EB24}"/>
    <cellStyle name="Millares 16 5 3 3 5" xfId="48998" xr:uid="{37E79329-DA83-4231-B5AC-864AA7FA5750}"/>
    <cellStyle name="Millares 16 5 3 4" xfId="7630" xr:uid="{E47EFD0F-991F-4358-A39B-E0C69C27B3FB}"/>
    <cellStyle name="Millares 16 5 3 4 2" xfId="29133" xr:uid="{89F214BD-F073-40B1-A8A7-155DC024B028}"/>
    <cellStyle name="Millares 16 5 3 5" xfId="9287" xr:uid="{5CA1B420-0913-4E1E-B7B9-8E78AE3F6240}"/>
    <cellStyle name="Millares 16 5 3 5 2" xfId="30790" xr:uid="{6C415C39-F7E0-4CB6-AD40-A5814D305AA2}"/>
    <cellStyle name="Millares 16 5 3 6" xfId="15922" xr:uid="{ECCA9BAB-F0C2-494E-A155-5429F6ED6A44}"/>
    <cellStyle name="Millares 16 5 3 6 2" xfId="37425" xr:uid="{FC526903-1E3B-4475-9F33-A3AC7BED2CB5}"/>
    <cellStyle name="Millares 16 5 3 7" xfId="22527" xr:uid="{B72F4F1C-DAE5-4243-AFDD-2692294D9F20}"/>
    <cellStyle name="Millares 16 5 3 8" xfId="44030" xr:uid="{422F2BB6-52F9-4C66-A75A-1AD636B44E49}"/>
    <cellStyle name="Millares 16 5 4" xfId="1417" xr:uid="{B333E237-0E52-41F8-968B-E5D91A555763}"/>
    <cellStyle name="Millares 16 5 4 2" xfId="4246" xr:uid="{0D9A5166-0D6A-451E-B7A7-438FB59D16DA}"/>
    <cellStyle name="Millares 16 5 4 2 2" xfId="12512" xr:uid="{FB3B7FE7-5ACD-4FC8-968F-B645FFB071B5}"/>
    <cellStyle name="Millares 16 5 4 2 2 2" xfId="34015" xr:uid="{95582D1C-258E-4B45-96AD-1E2DFA76C86F}"/>
    <cellStyle name="Millares 16 5 4 2 3" xfId="19147" xr:uid="{8E44A0D3-4258-476F-AC3B-647437334D78}"/>
    <cellStyle name="Millares 16 5 4 2 3 2" xfId="40650" xr:uid="{B1C7F2D8-FA25-41E2-9702-14EE328B2BBD}"/>
    <cellStyle name="Millares 16 5 4 2 4" xfId="25752" xr:uid="{36755D1A-CC24-4201-989E-4FEC8B124889}"/>
    <cellStyle name="Millares 16 5 4 2 5" xfId="47255" xr:uid="{EB3E662B-8912-4A98-B75B-1D71C0607A4F}"/>
    <cellStyle name="Millares 16 5 4 3" xfId="6385" xr:uid="{BB0D1773-57E2-4D1A-98EE-346C9FA0722E}"/>
    <cellStyle name="Millares 16 5 4 3 2" xfId="14651" xr:uid="{E54713C7-3FB6-4634-9353-ADC0E36E8F0E}"/>
    <cellStyle name="Millares 16 5 4 3 2 2" xfId="36154" xr:uid="{08CCDD0B-B682-4A7C-AE41-42767A5AA4A6}"/>
    <cellStyle name="Millares 16 5 4 3 3" xfId="21286" xr:uid="{8DFAC0F6-50B8-4AF9-8EF0-7F8A02792185}"/>
    <cellStyle name="Millares 16 5 4 3 3 2" xfId="42789" xr:uid="{6CB1174F-9356-4F0E-AD38-82D2506C4F79}"/>
    <cellStyle name="Millares 16 5 4 3 4" xfId="27891" xr:uid="{15E1F2B9-D96C-4885-9C0A-E2DE31A1F198}"/>
    <cellStyle name="Millares 16 5 4 3 5" xfId="49394" xr:uid="{F19A9415-93FC-42BF-B5E1-373775669944}"/>
    <cellStyle name="Millares 16 5 4 4" xfId="8026" xr:uid="{86E119C1-1F17-40E4-9617-2CE453E74E21}"/>
    <cellStyle name="Millares 16 5 4 4 2" xfId="29529" xr:uid="{5843B84A-1888-461C-B6EA-540881247874}"/>
    <cellStyle name="Millares 16 5 4 5" xfId="9683" xr:uid="{FB223332-C50F-4AF5-B641-7CCDB9605116}"/>
    <cellStyle name="Millares 16 5 4 5 2" xfId="31186" xr:uid="{DDF19CF7-7216-4F77-BF11-13A02D475EAD}"/>
    <cellStyle name="Millares 16 5 4 6" xfId="16318" xr:uid="{C2F08E9F-D9CD-4774-8A02-BBED9CEDADF9}"/>
    <cellStyle name="Millares 16 5 4 6 2" xfId="37821" xr:uid="{02A3C2C6-9337-4885-A126-4D1D0AC87713}"/>
    <cellStyle name="Millares 16 5 4 7" xfId="22923" xr:uid="{EA774BB7-338C-47EF-8265-2FFED0660375}"/>
    <cellStyle name="Millares 16 5 4 8" xfId="44426" xr:uid="{C240E9E2-804E-4FE9-AFB6-FB009939170B}"/>
    <cellStyle name="Millares 16 5 5" xfId="2104" xr:uid="{732754B1-311B-4E36-954E-1DF1C47FEFEB}"/>
    <cellStyle name="Millares 16 5 5 2" xfId="10370" xr:uid="{C10D0C2A-AE1B-446B-A25E-A089BF8CD805}"/>
    <cellStyle name="Millares 16 5 5 2 2" xfId="31873" xr:uid="{762A6985-B20E-43B5-827C-6E6D618533C5}"/>
    <cellStyle name="Millares 16 5 5 3" xfId="17005" xr:uid="{C102874A-17AE-4608-B993-57C0424C4271}"/>
    <cellStyle name="Millares 16 5 5 3 2" xfId="38508" xr:uid="{8F11ED6C-C06D-43DF-A2FB-7354C0821A15}"/>
    <cellStyle name="Millares 16 5 5 4" xfId="23610" xr:uid="{0417006F-93ED-4E0E-8A2F-503CFDE0B649}"/>
    <cellStyle name="Millares 16 5 5 5" xfId="45113" xr:uid="{9153F692-004E-4334-8B28-23CBD3D91796}"/>
    <cellStyle name="Millares 16 5 6" xfId="2652" xr:uid="{26AF87F3-51D6-40ED-A659-368172E6CD01}"/>
    <cellStyle name="Millares 16 5 6 2" xfId="10918" xr:uid="{E73E65AF-11FB-466B-B131-F2743BBE573C}"/>
    <cellStyle name="Millares 16 5 6 2 2" xfId="32421" xr:uid="{561A8406-50AA-4F54-AD6E-17B9B3841C19}"/>
    <cellStyle name="Millares 16 5 6 3" xfId="17553" xr:uid="{A426A99F-DDB6-4F1D-9508-013542D56620}"/>
    <cellStyle name="Millares 16 5 6 3 2" xfId="39056" xr:uid="{A516D26F-8B98-4ECC-8105-B5F34A468412}"/>
    <cellStyle name="Millares 16 5 6 4" xfId="24158" xr:uid="{979BCCCE-9F5C-42FA-9200-AC34968C88BA}"/>
    <cellStyle name="Millares 16 5 6 5" xfId="45661" xr:uid="{CFA0B68F-8D82-41AE-96C6-3106F7298587}"/>
    <cellStyle name="Millares 16 5 7" xfId="3300" xr:uid="{7886E230-D497-4425-8B68-E5667B9BCFE4}"/>
    <cellStyle name="Millares 16 5 7 2" xfId="11566" xr:uid="{74E4F4C7-44AB-4612-BE95-85DD7C6107AA}"/>
    <cellStyle name="Millares 16 5 7 2 2" xfId="33069" xr:uid="{449796E1-1726-4BF7-A2C3-BC795AA774E5}"/>
    <cellStyle name="Millares 16 5 7 3" xfId="18201" xr:uid="{5FA24E76-ADCA-4A9F-B7FC-1C8FD947684E}"/>
    <cellStyle name="Millares 16 5 7 3 2" xfId="39704" xr:uid="{3891FDAF-012E-4E91-9F8F-44F109AA51F7}"/>
    <cellStyle name="Millares 16 5 7 4" xfId="24806" xr:uid="{A21D26C3-1B95-4FE5-8DF7-8D5AD9802CE3}"/>
    <cellStyle name="Millares 16 5 7 5" xfId="46309" xr:uid="{61D1BE29-7B9D-4A3A-AD7F-440E2D857252}"/>
    <cellStyle name="Millares 16 5 8" xfId="4796" xr:uid="{7FF748FC-467B-4032-9479-A7F8C4023C62}"/>
    <cellStyle name="Millares 16 5 8 2" xfId="13062" xr:uid="{C9F3907F-99B2-4FB9-B4D8-916767D6D58C}"/>
    <cellStyle name="Millares 16 5 8 2 2" xfId="34565" xr:uid="{8F332AEF-23DC-44A7-ACA7-368412375563}"/>
    <cellStyle name="Millares 16 5 8 3" xfId="19697" xr:uid="{73CA38AD-EB61-4B1D-8DCF-76F110B1D9BD}"/>
    <cellStyle name="Millares 16 5 8 3 2" xfId="41200" xr:uid="{5EBD8FB3-A444-4A1D-8EE0-AAD8AA19C9CD}"/>
    <cellStyle name="Millares 16 5 8 4" xfId="26302" xr:uid="{FB6EA957-D24D-4A41-83C4-BE22E21F0ED3}"/>
    <cellStyle name="Millares 16 5 8 5" xfId="47805" xr:uid="{11744264-67C5-4009-85D8-D14E7B9C52A2}"/>
    <cellStyle name="Millares 16 5 9" xfId="5439" xr:uid="{4C2CFED1-0E01-4EE7-A864-FBB3C9053F30}"/>
    <cellStyle name="Millares 16 5 9 2" xfId="13705" xr:uid="{DE3A6ACD-0AD8-4875-86F6-F14E120B4729}"/>
    <cellStyle name="Millares 16 5 9 2 2" xfId="35208" xr:uid="{EC0A52F0-87B1-412F-9CA4-47BEF2409C33}"/>
    <cellStyle name="Millares 16 5 9 3" xfId="20340" xr:uid="{FEBC068F-0BFD-4E71-BFFE-E1BF5EBF38AB}"/>
    <cellStyle name="Millares 16 5 9 3 2" xfId="41843" xr:uid="{743D211A-CD5B-4F23-8265-E35050AB3BCA}"/>
    <cellStyle name="Millares 16 5 9 4" xfId="26945" xr:uid="{5FF2CF5A-C447-4C0C-AF76-D41D0593F36E}"/>
    <cellStyle name="Millares 16 5 9 5" xfId="48448" xr:uid="{5CE0C6BC-D0D2-4CBD-9C20-6245853FC1D7}"/>
    <cellStyle name="Millares 16 6" xfId="342" xr:uid="{D5CD13E8-1562-4C70-AA50-D70F71B5B8AE}"/>
    <cellStyle name="Millares 16 6 10" xfId="15245" xr:uid="{5ECDCB8D-4F8A-484F-9E5D-892041EF840E}"/>
    <cellStyle name="Millares 16 6 10 2" xfId="36748" xr:uid="{BBE470B8-6BC3-4410-9975-3F971223AE4A}"/>
    <cellStyle name="Millares 16 6 11" xfId="21850" xr:uid="{D7755E1F-6308-48B3-BE0E-02B427292323}"/>
    <cellStyle name="Millares 16 6 12" xfId="43353" xr:uid="{D059C644-CAE1-43C0-B1B3-1137BCB99B2B}"/>
    <cellStyle name="Millares 16 6 2" xfId="1290" xr:uid="{39C511C5-A6E4-4D5A-8D98-09B5D73B9A3F}"/>
    <cellStyle name="Millares 16 6 2 2" xfId="4119" xr:uid="{6E0F7EAD-FB56-485A-B26F-35423EE2563E}"/>
    <cellStyle name="Millares 16 6 2 2 2" xfId="12385" xr:uid="{0D4999D3-72C0-4623-AC8A-95CC44256371}"/>
    <cellStyle name="Millares 16 6 2 2 2 2" xfId="33888" xr:uid="{E7C0FCFE-0E20-4557-BA86-940F85891B42}"/>
    <cellStyle name="Millares 16 6 2 2 3" xfId="19020" xr:uid="{1E5064AC-4BA8-4908-9FCC-99208037ED80}"/>
    <cellStyle name="Millares 16 6 2 2 3 2" xfId="40523" xr:uid="{0363C8E0-5465-4904-8998-6FD6535AC5C2}"/>
    <cellStyle name="Millares 16 6 2 2 4" xfId="25625" xr:uid="{600574EA-53BB-4D7E-BA6D-F993971BF5A0}"/>
    <cellStyle name="Millares 16 6 2 2 5" xfId="47128" xr:uid="{6389EB63-340C-48DB-BAD3-747CB01E67B9}"/>
    <cellStyle name="Millares 16 6 2 3" xfId="6258" xr:uid="{5933A9E1-372E-4482-BC8C-B5C0A4359CE0}"/>
    <cellStyle name="Millares 16 6 2 3 2" xfId="14524" xr:uid="{95F6F504-E20F-4168-AB52-CC7362DB58FF}"/>
    <cellStyle name="Millares 16 6 2 3 2 2" xfId="36027" xr:uid="{35B69356-BB7D-4995-B210-0447C5847601}"/>
    <cellStyle name="Millares 16 6 2 3 3" xfId="21159" xr:uid="{FF3832CD-23A5-4BB8-B647-9B208B597F16}"/>
    <cellStyle name="Millares 16 6 2 3 3 2" xfId="42662" xr:uid="{C941FD9E-08FF-49BF-B25D-5417ECCF22B1}"/>
    <cellStyle name="Millares 16 6 2 3 4" xfId="27764" xr:uid="{F61DDC49-6B37-47D6-9F97-B7051CD7471C}"/>
    <cellStyle name="Millares 16 6 2 3 5" xfId="49267" xr:uid="{F11FF5B7-1E3B-4352-A214-A014905CDFB7}"/>
    <cellStyle name="Millares 16 6 2 4" xfId="7899" xr:uid="{639C319E-E3A8-473B-A659-F33B5C01CA54}"/>
    <cellStyle name="Millares 16 6 2 4 2" xfId="29402" xr:uid="{DB34117E-1290-4FE4-A109-04910E00D1B3}"/>
    <cellStyle name="Millares 16 6 2 5" xfId="9556" xr:uid="{5242E45F-0976-4835-9AF6-6B07C87A6494}"/>
    <cellStyle name="Millares 16 6 2 5 2" xfId="31059" xr:uid="{E480D2C7-FD40-42C7-93B2-F806EA026931}"/>
    <cellStyle name="Millares 16 6 2 6" xfId="16191" xr:uid="{07F5E8D3-1A77-4AD6-87C0-E22731C04BCE}"/>
    <cellStyle name="Millares 16 6 2 6 2" xfId="37694" xr:uid="{C3280259-4C49-4A5F-A623-54127942991B}"/>
    <cellStyle name="Millares 16 6 2 7" xfId="22796" xr:uid="{2C1F06A1-EFB7-4AA3-8A73-CBB06D014248}"/>
    <cellStyle name="Millares 16 6 2 8" xfId="44299" xr:uid="{9D20DF14-1376-421A-8C46-28DEF84A7108}"/>
    <cellStyle name="Millares 16 6 3" xfId="1977" xr:uid="{056CE5D6-44A3-4725-8CBC-1D0EA675896E}"/>
    <cellStyle name="Millares 16 6 3 2" xfId="10243" xr:uid="{BB5FBBE7-7F15-4E75-A856-C02FE17ACBE8}"/>
    <cellStyle name="Millares 16 6 3 2 2" xfId="31746" xr:uid="{09F332FC-DDCC-4D1F-8C47-99748DE0ACB9}"/>
    <cellStyle name="Millares 16 6 3 3" xfId="16878" xr:uid="{0DB92368-1260-4F98-A4BD-D25ABE4BF4C5}"/>
    <cellStyle name="Millares 16 6 3 3 2" xfId="38381" xr:uid="{9EA75522-427C-4585-B649-DE309514849B}"/>
    <cellStyle name="Millares 16 6 3 4" xfId="23483" xr:uid="{40405613-56BE-4B48-ADDF-9FA3D41BD680}"/>
    <cellStyle name="Millares 16 6 3 5" xfId="44986" xr:uid="{620890BA-6929-4009-B2C0-DA5BFA2CD2E9}"/>
    <cellStyle name="Millares 16 6 4" xfId="2776" xr:uid="{CB84ED4A-C3D4-43BB-AC5D-F08CC8B871EA}"/>
    <cellStyle name="Millares 16 6 4 2" xfId="11042" xr:uid="{A09ECC54-6D3D-44AB-89E2-1389E396AD2A}"/>
    <cellStyle name="Millares 16 6 4 2 2" xfId="32545" xr:uid="{CF921633-6586-456F-8B99-26F29A18AA1E}"/>
    <cellStyle name="Millares 16 6 4 3" xfId="17677" xr:uid="{E56D6223-0145-45F8-89AC-A7CB01D7724D}"/>
    <cellStyle name="Millares 16 6 4 3 2" xfId="39180" xr:uid="{BB20BBBD-0636-43C8-A1E9-EC2CE1F74081}"/>
    <cellStyle name="Millares 16 6 4 4" xfId="24282" xr:uid="{2A2AE64A-AFD9-4CA0-8CCE-CCCD96307798}"/>
    <cellStyle name="Millares 16 6 4 5" xfId="45785" xr:uid="{33988FD9-E399-4F71-B5E9-4E860E2F0383}"/>
    <cellStyle name="Millares 16 6 5" xfId="3173" xr:uid="{87267FC3-E2C1-4815-93FC-0FB2451B327B}"/>
    <cellStyle name="Millares 16 6 5 2" xfId="11439" xr:uid="{CDD9F38F-C17D-4857-83DA-889EE4457E21}"/>
    <cellStyle name="Millares 16 6 5 2 2" xfId="32942" xr:uid="{CC99AE14-EA80-4B3E-8168-31AD500EE829}"/>
    <cellStyle name="Millares 16 6 5 3" xfId="18074" xr:uid="{060267BD-8262-42BE-A854-B1321D620E04}"/>
    <cellStyle name="Millares 16 6 5 3 2" xfId="39577" xr:uid="{2B9CFB6D-2CDB-4635-9475-FAEEEF179BF5}"/>
    <cellStyle name="Millares 16 6 5 4" xfId="24679" xr:uid="{58394622-61DA-4D0D-9D0B-002B03CD60B4}"/>
    <cellStyle name="Millares 16 6 5 5" xfId="46182" xr:uid="{B5A50DE6-767C-4595-BBF3-37A2E0E457C2}"/>
    <cellStyle name="Millares 16 6 6" xfId="4920" xr:uid="{7A017DAE-8900-4B77-80B9-9C32D7CE636E}"/>
    <cellStyle name="Millares 16 6 6 2" xfId="13186" xr:uid="{93EE9843-F0FC-4219-A879-A5F297BC1451}"/>
    <cellStyle name="Millares 16 6 6 2 2" xfId="34689" xr:uid="{D2493F07-1646-4ECB-A6D3-3F6A2DBDCE5C}"/>
    <cellStyle name="Millares 16 6 6 3" xfId="19821" xr:uid="{B2B4F11D-8EDE-4549-A0E1-B5DF165F8E11}"/>
    <cellStyle name="Millares 16 6 6 3 2" xfId="41324" xr:uid="{3459D1A9-D572-4DFB-95D4-04140A6F6A90}"/>
    <cellStyle name="Millares 16 6 6 4" xfId="26426" xr:uid="{7744AFD0-2ACB-4638-BF06-55CB51626541}"/>
    <cellStyle name="Millares 16 6 6 5" xfId="47929" xr:uid="{F6D4FF32-D74B-49FB-8D58-450E5CD0D7A6}"/>
    <cellStyle name="Millares 16 6 7" xfId="5312" xr:uid="{62A508AE-1F89-4EF0-BF15-097836C37BFC}"/>
    <cellStyle name="Millares 16 6 7 2" xfId="13578" xr:uid="{77A59622-11A1-4611-84A6-9B47B8D2CBB5}"/>
    <cellStyle name="Millares 16 6 7 2 2" xfId="35081" xr:uid="{FDCF9C13-5D89-4852-8667-5B1DAF9AED21}"/>
    <cellStyle name="Millares 16 6 7 3" xfId="20213" xr:uid="{D275F19B-0F21-4F02-BE54-C22F1BD96307}"/>
    <cellStyle name="Millares 16 6 7 3 2" xfId="41716" xr:uid="{325F62F2-D5F1-42CE-8205-1F9965D6953A}"/>
    <cellStyle name="Millares 16 6 7 4" xfId="26818" xr:uid="{C78F49F3-6F2B-49E2-A8D5-A20E55488E73}"/>
    <cellStyle name="Millares 16 6 7 5" xfId="48321" xr:uid="{76AEF846-8A91-442E-8B0E-08D0031BF8E4}"/>
    <cellStyle name="Millares 16 6 8" xfId="6953" xr:uid="{87E9D0F0-EF31-4601-96FF-99D11654F81B}"/>
    <cellStyle name="Millares 16 6 8 2" xfId="28456" xr:uid="{27CE37EB-D076-40C9-B6AD-64A176A78F50}"/>
    <cellStyle name="Millares 16 6 9" xfId="8609" xr:uid="{908E24D4-5C4A-4256-859C-A7A319599A72}"/>
    <cellStyle name="Millares 16 6 9 2" xfId="30112" xr:uid="{2FFD6C99-0BB3-40D0-982A-7631B452E545}"/>
    <cellStyle name="Millares 16 7" xfId="626" xr:uid="{2EBAF2EA-4344-4124-8B8C-A661A970BE7C}"/>
    <cellStyle name="Millares 16 7 10" xfId="43635" xr:uid="{7DC6C146-E807-4902-95EB-B457B43B2371}"/>
    <cellStyle name="Millares 16 7 2" xfId="1572" xr:uid="{A8745FF2-43F6-498B-A961-1D0E6C00E1C3}"/>
    <cellStyle name="Millares 16 7 2 2" xfId="4401" xr:uid="{37C2D9B3-C8EC-4256-B522-2CAF9C3DC42F}"/>
    <cellStyle name="Millares 16 7 2 2 2" xfId="12667" xr:uid="{6C45AFB8-EB82-4C5A-BABF-F8416B708577}"/>
    <cellStyle name="Millares 16 7 2 2 2 2" xfId="34170" xr:uid="{3BA03C01-F717-4F32-882B-1AEBB553ED34}"/>
    <cellStyle name="Millares 16 7 2 2 3" xfId="19302" xr:uid="{114F4553-43A1-4432-9C1C-2CDCB5B5674F}"/>
    <cellStyle name="Millares 16 7 2 2 3 2" xfId="40805" xr:uid="{9D7290C6-72B8-4E09-9DBC-BDCDB1ED7B0A}"/>
    <cellStyle name="Millares 16 7 2 2 4" xfId="25907" xr:uid="{236EC3B6-621D-449C-991A-EFB7880FD6F7}"/>
    <cellStyle name="Millares 16 7 2 2 5" xfId="47410" xr:uid="{AEF8A6D4-C2D6-4C62-9864-86999DE9E445}"/>
    <cellStyle name="Millares 16 7 2 3" xfId="6540" xr:uid="{5DF9F212-8373-4E1F-822A-0F2F02FB390D}"/>
    <cellStyle name="Millares 16 7 2 3 2" xfId="14806" xr:uid="{93418EB2-96C1-4E7B-B554-26B73CCF3AA6}"/>
    <cellStyle name="Millares 16 7 2 3 2 2" xfId="36309" xr:uid="{93557D83-F37A-408B-B840-7F55EA8D7582}"/>
    <cellStyle name="Millares 16 7 2 3 3" xfId="21441" xr:uid="{2484DB1C-4DC8-4776-9D54-D5F910D6965D}"/>
    <cellStyle name="Millares 16 7 2 3 3 2" xfId="42944" xr:uid="{77A2A9BD-8680-47BE-8A5A-471293A5042B}"/>
    <cellStyle name="Millares 16 7 2 3 4" xfId="28046" xr:uid="{C5B408D2-65E6-478E-8FED-354A2EAEF9E4}"/>
    <cellStyle name="Millares 16 7 2 3 5" xfId="49549" xr:uid="{E395C64F-6C5C-4EE2-877B-F0A2159B264E}"/>
    <cellStyle name="Millares 16 7 2 4" xfId="8181" xr:uid="{9F9CBA97-F59E-417C-8EE0-A5E0D70CB4B4}"/>
    <cellStyle name="Millares 16 7 2 4 2" xfId="29684" xr:uid="{73ACE50C-7A12-4DB3-B687-5C53A2992AF8}"/>
    <cellStyle name="Millares 16 7 2 5" xfId="9838" xr:uid="{419F70DF-7FF9-4C5C-BB6D-9F96C39DDF12}"/>
    <cellStyle name="Millares 16 7 2 5 2" xfId="31341" xr:uid="{78692F0F-0DB0-4FE5-A613-620FA131B81F}"/>
    <cellStyle name="Millares 16 7 2 6" xfId="16473" xr:uid="{835F456C-CE82-4D4C-9490-CB63F4931ED4}"/>
    <cellStyle name="Millares 16 7 2 6 2" xfId="37976" xr:uid="{14FAA182-4C72-4E8B-8092-73B90BE9D174}"/>
    <cellStyle name="Millares 16 7 2 7" xfId="23078" xr:uid="{6423E9C8-0E59-4AEC-BDA7-85C184BD0D38}"/>
    <cellStyle name="Millares 16 7 2 8" xfId="44581" xr:uid="{24D1B408-3D77-4F42-8656-CFEE1321DA83}"/>
    <cellStyle name="Millares 16 7 3" xfId="2259" xr:uid="{D8F6AF09-B524-4CD3-9D86-43FBE77EA0C4}"/>
    <cellStyle name="Millares 16 7 3 2" xfId="10525" xr:uid="{FD39EAB3-54FA-4D28-8B88-F35B26F7536E}"/>
    <cellStyle name="Millares 16 7 3 2 2" xfId="32028" xr:uid="{C1439AE6-6F9E-48F9-8379-2D242BA84CD2}"/>
    <cellStyle name="Millares 16 7 3 3" xfId="17160" xr:uid="{8AF7952E-3A70-4D06-98A3-E9AFD3D457D4}"/>
    <cellStyle name="Millares 16 7 3 3 2" xfId="38663" xr:uid="{89491CFF-6052-434F-9C63-426B72A6CDB0}"/>
    <cellStyle name="Millares 16 7 3 4" xfId="23765" xr:uid="{228ED2E7-B021-4B38-839D-338F438ACBE0}"/>
    <cellStyle name="Millares 16 7 3 5" xfId="45268" xr:uid="{989429D7-A33B-484F-9B5E-DA3E4DCB0442}"/>
    <cellStyle name="Millares 16 7 4" xfId="3455" xr:uid="{CD675F3E-734C-48BC-A81C-A1DF2FF4AAB9}"/>
    <cellStyle name="Millares 16 7 4 2" xfId="11721" xr:uid="{B10E3A1D-034B-4B43-B4E1-7A1FF913726E}"/>
    <cellStyle name="Millares 16 7 4 2 2" xfId="33224" xr:uid="{E1E4823A-37B1-493F-9D3C-4B4E001AB70B}"/>
    <cellStyle name="Millares 16 7 4 3" xfId="18356" xr:uid="{E671468A-EC0E-4281-B2FF-3B4E427D39A6}"/>
    <cellStyle name="Millares 16 7 4 3 2" xfId="39859" xr:uid="{918BAE07-4454-48A7-BE6E-A59E51E5631B}"/>
    <cellStyle name="Millares 16 7 4 4" xfId="24961" xr:uid="{5A2FF213-7557-4AB8-87FD-D9A48878E9E0}"/>
    <cellStyle name="Millares 16 7 4 5" xfId="46464" xr:uid="{9809F346-BB60-41C6-A44E-9242A3BECB22}"/>
    <cellStyle name="Millares 16 7 5" xfId="5594" xr:uid="{7BA5E1E6-A3AF-47D1-BE7C-CED416319059}"/>
    <cellStyle name="Millares 16 7 5 2" xfId="13860" xr:uid="{0757C7E6-513D-4F3B-8A28-0F8F0ECB1D3C}"/>
    <cellStyle name="Millares 16 7 5 2 2" xfId="35363" xr:uid="{A866781F-560F-4DC2-9BFA-4EA24AF7F7BA}"/>
    <cellStyle name="Millares 16 7 5 3" xfId="20495" xr:uid="{5B91F14B-1456-4305-84E9-947F2132DAFF}"/>
    <cellStyle name="Millares 16 7 5 3 2" xfId="41998" xr:uid="{9E496713-C7C6-40E8-9E68-C2369F48AFB9}"/>
    <cellStyle name="Millares 16 7 5 4" xfId="27100" xr:uid="{1728FE46-AC98-4616-95E5-B39229AFB790}"/>
    <cellStyle name="Millares 16 7 5 5" xfId="48603" xr:uid="{F1EA4960-E061-42D5-8A5A-D973D526587C}"/>
    <cellStyle name="Millares 16 7 6" xfId="7235" xr:uid="{5BEB3098-CFA1-497A-901B-A2A6A77FD1D5}"/>
    <cellStyle name="Millares 16 7 6 2" xfId="28738" xr:uid="{C5F3B695-5554-429A-898C-D277A16D8997}"/>
    <cellStyle name="Millares 16 7 7" xfId="8892" xr:uid="{23168BCA-499A-4D7D-8415-A91005B1C235}"/>
    <cellStyle name="Millares 16 7 7 2" xfId="30395" xr:uid="{858A391A-7E08-49A7-BFC0-187B0EE8C7F3}"/>
    <cellStyle name="Millares 16 7 8" xfId="15527" xr:uid="{E1E8A8EA-75FE-4AB1-B7E6-9A5BF8257A9D}"/>
    <cellStyle name="Millares 16 7 8 2" xfId="37030" xr:uid="{6C423DB5-2FA6-4CBC-9C23-E8433694CBB0}"/>
    <cellStyle name="Millares 16 7 9" xfId="22132" xr:uid="{71C5E7F4-6B58-4501-8F57-26F7111F44DD}"/>
    <cellStyle name="Millares 16 8" xfId="894" xr:uid="{1AD46C7F-D4FF-49E1-9B51-D2A4296076F0}"/>
    <cellStyle name="Millares 16 8 2" xfId="3723" xr:uid="{0933A641-E1B6-44F1-852A-502EA1A2E5C3}"/>
    <cellStyle name="Millares 16 8 2 2" xfId="11989" xr:uid="{4E7DE258-4C49-4696-81CF-D367296FC049}"/>
    <cellStyle name="Millares 16 8 2 2 2" xfId="33492" xr:uid="{4D4ECA83-0FAC-4846-8A36-C9D79BCF764D}"/>
    <cellStyle name="Millares 16 8 2 3" xfId="18624" xr:uid="{232BD489-A12F-4EA6-A977-74E1F7C44445}"/>
    <cellStyle name="Millares 16 8 2 3 2" xfId="40127" xr:uid="{6C70CC70-C878-4F18-AAF1-0D6F4E3F928D}"/>
    <cellStyle name="Millares 16 8 2 4" xfId="25229" xr:uid="{A0A245D8-4126-418E-A85B-6B380B03DE19}"/>
    <cellStyle name="Millares 16 8 2 5" xfId="46732" xr:uid="{0B0D2899-F7FB-447B-B7E1-D43C79FF9307}"/>
    <cellStyle name="Millares 16 8 3" xfId="5862" xr:uid="{BED17E31-E452-4CCC-81D4-7094D74034D4}"/>
    <cellStyle name="Millares 16 8 3 2" xfId="14128" xr:uid="{DC81177B-3098-4262-B733-8C25A75EDF64}"/>
    <cellStyle name="Millares 16 8 3 2 2" xfId="35631" xr:uid="{1D4848DA-0CC7-4435-85B0-755755AB5452}"/>
    <cellStyle name="Millares 16 8 3 3" xfId="20763" xr:uid="{5E868606-255E-40B3-8161-8965F3685E64}"/>
    <cellStyle name="Millares 16 8 3 3 2" xfId="42266" xr:uid="{B409451C-7C36-4EED-A041-32F32A51803E}"/>
    <cellStyle name="Millares 16 8 3 4" xfId="27368" xr:uid="{CD53D446-EB99-442D-8815-F7AF8E942C9C}"/>
    <cellStyle name="Millares 16 8 3 5" xfId="48871" xr:uid="{C8FF13A0-C7A6-4C74-B891-43631D5C3165}"/>
    <cellStyle name="Millares 16 8 4" xfId="7503" xr:uid="{88F86648-A4F6-47B8-9C3B-F19B2AF0E40D}"/>
    <cellStyle name="Millares 16 8 4 2" xfId="29006" xr:uid="{3F519057-57D9-4B34-B744-8FB035B3A29F}"/>
    <cellStyle name="Millares 16 8 5" xfId="9160" xr:uid="{88C8EF2F-CD12-4C9F-B003-1C3D12E9E054}"/>
    <cellStyle name="Millares 16 8 5 2" xfId="30663" xr:uid="{8F4A52BC-810B-4975-AEEC-BF8A76D4AB3D}"/>
    <cellStyle name="Millares 16 8 6" xfId="15795" xr:uid="{A1EDA23C-612B-4256-8CC8-4ECEECD7EA3D}"/>
    <cellStyle name="Millares 16 8 6 2" xfId="37298" xr:uid="{4C2968B0-60D3-4AF0-B813-AF2E5B666E1F}"/>
    <cellStyle name="Millares 16 8 7" xfId="22400" xr:uid="{12152CD3-3B11-415C-B1EA-C023B8D4F044}"/>
    <cellStyle name="Millares 16 8 8" xfId="43903" xr:uid="{B445141B-4C39-4044-9B1B-0208DE531A5C}"/>
    <cellStyle name="Millares 16 9" xfId="1155" xr:uid="{2AD47445-E92B-4BD1-93ED-9C846EE1C4E4}"/>
    <cellStyle name="Millares 16 9 2" xfId="3984" xr:uid="{F4F8121B-A138-4896-B889-45B55F3C54AB}"/>
    <cellStyle name="Millares 16 9 2 2" xfId="12250" xr:uid="{91EC773D-EB10-472D-9259-E25ED082723E}"/>
    <cellStyle name="Millares 16 9 2 2 2" xfId="33753" xr:uid="{6281C346-0811-47ED-B351-C4E906A10A52}"/>
    <cellStyle name="Millares 16 9 2 3" xfId="18885" xr:uid="{1786AE07-2306-4305-A614-3C97EFAE2E6D}"/>
    <cellStyle name="Millares 16 9 2 3 2" xfId="40388" xr:uid="{516F081A-32CB-4299-B155-494675EF43F4}"/>
    <cellStyle name="Millares 16 9 2 4" xfId="25490" xr:uid="{C94FF107-AC3E-4075-91EA-0BB25388118E}"/>
    <cellStyle name="Millares 16 9 2 5" xfId="46993" xr:uid="{814B9A98-3CAC-4BDF-9046-9D92536160ED}"/>
    <cellStyle name="Millares 16 9 3" xfId="6123" xr:uid="{72839641-1BAB-4731-AE4B-18EF40F3EEB0}"/>
    <cellStyle name="Millares 16 9 3 2" xfId="14389" xr:uid="{C5659BC3-6945-4516-BB25-F403A97797CB}"/>
    <cellStyle name="Millares 16 9 3 2 2" xfId="35892" xr:uid="{4ED88688-0F7D-40F5-B32A-82D782A8BD19}"/>
    <cellStyle name="Millares 16 9 3 3" xfId="21024" xr:uid="{5F1EBA73-0B37-4C56-B180-A3563B4F6A52}"/>
    <cellStyle name="Millares 16 9 3 3 2" xfId="42527" xr:uid="{AC008912-19A0-43E8-A750-D13775ECA802}"/>
    <cellStyle name="Millares 16 9 3 4" xfId="27629" xr:uid="{FB685996-BB7B-4ECF-AA93-BB8089651DDA}"/>
    <cellStyle name="Millares 16 9 3 5" xfId="49132" xr:uid="{39D27892-C5E6-4E8C-9424-AED46C419E55}"/>
    <cellStyle name="Millares 16 9 4" xfId="7764" xr:uid="{045B749F-39BC-4F91-8A5E-1EC2315E2469}"/>
    <cellStyle name="Millares 16 9 4 2" xfId="29267" xr:uid="{F7BE0E0C-1D9C-4D95-94A8-277A105FDAF1}"/>
    <cellStyle name="Millares 16 9 5" xfId="9421" xr:uid="{1C054259-B4F5-48C3-96C9-09656961B4BF}"/>
    <cellStyle name="Millares 16 9 5 2" xfId="30924" xr:uid="{99B3D846-6BB2-4AA6-AAB2-F2B5F6432BB7}"/>
    <cellStyle name="Millares 16 9 6" xfId="16056" xr:uid="{ECE7EDB8-638F-4943-9262-9BBFA23F8099}"/>
    <cellStyle name="Millares 16 9 6 2" xfId="37559" xr:uid="{3DD32BB8-D982-4907-B7E8-877420B3E9ED}"/>
    <cellStyle name="Millares 16 9 7" xfId="22661" xr:uid="{36136049-7FB7-45EF-A26E-49B29BAD0B83}"/>
    <cellStyle name="Millares 16 9 8" xfId="44164" xr:uid="{17DD557E-BEF1-4CA2-8BFE-F7AE8860909D}"/>
    <cellStyle name="Millares 17" xfId="141" xr:uid="{128FFE19-3776-41F2-98B6-FAB28C4A1FD2}"/>
    <cellStyle name="Millares 17 10" xfId="4678" xr:uid="{0E5240DE-4626-4F1C-A43E-45FE930F11D9}"/>
    <cellStyle name="Millares 17 10 2" xfId="12944" xr:uid="{E3BC09BC-BD34-4634-992D-6175E28A988D}"/>
    <cellStyle name="Millares 17 10 2 2" xfId="34447" xr:uid="{51FDFB36-E534-45B4-B731-95445EF7227E}"/>
    <cellStyle name="Millares 17 10 3" xfId="19579" xr:uid="{F1BC0200-0C8F-4DBB-BA68-2F23F9DA0EC7}"/>
    <cellStyle name="Millares 17 10 3 2" xfId="41082" xr:uid="{029BBFE3-ECDC-410A-B9EA-70749F6061C8}"/>
    <cellStyle name="Millares 17 10 4" xfId="26184" xr:uid="{9432EF50-4E11-44B3-908F-9CE6D851D3C3}"/>
    <cellStyle name="Millares 17 10 5" xfId="47687" xr:uid="{9207DC5F-40D5-41CB-8F36-305618807FC5}"/>
    <cellStyle name="Millares 17 11" xfId="5181" xr:uid="{DB034250-8404-4748-97C7-161875689990}"/>
    <cellStyle name="Millares 17 11 2" xfId="13447" xr:uid="{C6CC7374-9C7C-48E1-BFDC-632D5BE66461}"/>
    <cellStyle name="Millares 17 11 2 2" xfId="34950" xr:uid="{65862511-A8CE-4909-97DA-A359BB0CAC6C}"/>
    <cellStyle name="Millares 17 11 3" xfId="20082" xr:uid="{699BD6A7-6B7A-49E2-BC66-6E6001253A84}"/>
    <cellStyle name="Millares 17 11 3 2" xfId="41585" xr:uid="{ABD44AD9-7598-4EE2-8631-F88989707ADF}"/>
    <cellStyle name="Millares 17 11 4" xfId="26687" xr:uid="{F8F5125E-3EFB-4241-B701-83F4A63A881A}"/>
    <cellStyle name="Millares 17 11 5" xfId="48190" xr:uid="{BD11AFA0-CF9D-4B91-B65C-96BE5738D4F0}"/>
    <cellStyle name="Millares 17 12" xfId="6822" xr:uid="{4C258314-D536-4FC1-8DD8-B87F163AE811}"/>
    <cellStyle name="Millares 17 12 2" xfId="28325" xr:uid="{1327CEF7-77FD-498B-A675-FD6A057ECA66}"/>
    <cellStyle name="Millares 17 13" xfId="8476" xr:uid="{B0682463-6C7E-4E49-8D91-4A9E94EB3D42}"/>
    <cellStyle name="Millares 17 13 2" xfId="29979" xr:uid="{8C4ABD0E-7C41-4A12-BF2C-F0D07F6128D4}"/>
    <cellStyle name="Millares 17 14" xfId="15115" xr:uid="{98501694-151C-406C-B0D7-9C3D32F01C61}"/>
    <cellStyle name="Millares 17 14 2" xfId="36618" xr:uid="{9D2F380A-E418-427A-B17E-9FFEFFB04792}"/>
    <cellStyle name="Millares 17 15" xfId="21720" xr:uid="{32348068-D296-4B65-BC36-B847AE38FA9D}"/>
    <cellStyle name="Millares 17 16" xfId="43223" xr:uid="{95081190-C8F5-4265-B5A3-FFFB34B16587}"/>
    <cellStyle name="Millares 17 2" xfId="473" xr:uid="{33AE0923-BF33-4162-BC85-725D18D6E7AB}"/>
    <cellStyle name="Millares 17 2 10" xfId="7084" xr:uid="{CBFB36AF-9ADA-48BA-9D81-31DD13BF9D71}"/>
    <cellStyle name="Millares 17 2 10 2" xfId="28587" xr:uid="{230F5E90-B80A-4200-B84D-31857A319A99}"/>
    <cellStyle name="Millares 17 2 11" xfId="8740" xr:uid="{A242BC2E-D427-487F-B82E-B170801FB459}"/>
    <cellStyle name="Millares 17 2 11 2" xfId="30243" xr:uid="{7A453A87-9A24-41BE-BE10-BBAD87A8FB2D}"/>
    <cellStyle name="Millares 17 2 12" xfId="15376" xr:uid="{F7DC0593-DD16-467E-B0AC-1147A3662892}"/>
    <cellStyle name="Millares 17 2 12 2" xfId="36879" xr:uid="{6A65BA31-4FB0-4290-99C3-F66AF165780B}"/>
    <cellStyle name="Millares 17 2 13" xfId="21981" xr:uid="{B5E86B19-0F9E-45A5-A3C8-F14206F949E0}"/>
    <cellStyle name="Millares 17 2 14" xfId="43484" xr:uid="{485B2849-98F7-40BF-999F-63F6D6F11FBA}"/>
    <cellStyle name="Millares 17 2 2" xfId="755" xr:uid="{FE4547F3-B8FC-4CE5-8A04-E4EF290C42AA}"/>
    <cellStyle name="Millares 17 2 2 10" xfId="15656" xr:uid="{6DBC24E6-77C4-4D20-BD18-F80A34A57D35}"/>
    <cellStyle name="Millares 17 2 2 10 2" xfId="37159" xr:uid="{B6B8DD09-7E94-4B5D-8259-89D7882C21C7}"/>
    <cellStyle name="Millares 17 2 2 11" xfId="22261" xr:uid="{DE92E8B0-C83A-4B83-8C20-9D047DC81CAD}"/>
    <cellStyle name="Millares 17 2 2 12" xfId="43764" xr:uid="{48E2E9DB-800D-4087-9B2B-7D3BC2C56A24}"/>
    <cellStyle name="Millares 17 2 2 2" xfId="1701" xr:uid="{7A35EE91-A3BE-432B-9D5A-6A88B1E364E2}"/>
    <cellStyle name="Millares 17 2 2 2 2" xfId="4530" xr:uid="{69A9F0A5-A95C-4A90-BAEE-4FCA7B51FB69}"/>
    <cellStyle name="Millares 17 2 2 2 2 2" xfId="12796" xr:uid="{21128EA9-8191-4337-80BF-401EB04457B0}"/>
    <cellStyle name="Millares 17 2 2 2 2 2 2" xfId="34299" xr:uid="{3971D03E-8A98-426E-89F0-1BFFF332E2E0}"/>
    <cellStyle name="Millares 17 2 2 2 2 3" xfId="19431" xr:uid="{606F4DAC-4C17-406C-AE9E-9D10F8DC6994}"/>
    <cellStyle name="Millares 17 2 2 2 2 3 2" xfId="40934" xr:uid="{B197BC63-E4BF-46F0-927B-C0CF03BF7C6D}"/>
    <cellStyle name="Millares 17 2 2 2 2 4" xfId="26036" xr:uid="{AC5FDB56-814E-428F-B594-EEFB7278C36F}"/>
    <cellStyle name="Millares 17 2 2 2 2 5" xfId="47539" xr:uid="{B619B0FD-1766-45F1-AF82-D9C51ACDD620}"/>
    <cellStyle name="Millares 17 2 2 2 3" xfId="6669" xr:uid="{2EF28625-2204-4E95-9EE4-B872DC09DE20}"/>
    <cellStyle name="Millares 17 2 2 2 3 2" xfId="14935" xr:uid="{D0408ED6-09D7-4C9E-BD1A-77ABFA027F5A}"/>
    <cellStyle name="Millares 17 2 2 2 3 2 2" xfId="36438" xr:uid="{6C839610-F6EF-4018-853C-6050AD0E337F}"/>
    <cellStyle name="Millares 17 2 2 2 3 3" xfId="21570" xr:uid="{717D4A62-AFAF-4482-A523-78C7AAE71F6F}"/>
    <cellStyle name="Millares 17 2 2 2 3 3 2" xfId="43073" xr:uid="{995D5217-69DC-4BF8-9866-0505A0947EC1}"/>
    <cellStyle name="Millares 17 2 2 2 3 4" xfId="28175" xr:uid="{F5684514-1B09-4467-A72F-F4DE1F937AC9}"/>
    <cellStyle name="Millares 17 2 2 2 3 5" xfId="49678" xr:uid="{C5FBB249-4D1A-404D-8533-29087582F821}"/>
    <cellStyle name="Millares 17 2 2 2 4" xfId="8310" xr:uid="{BEB72EB7-CF52-4EC8-8EC4-2BB1260335E5}"/>
    <cellStyle name="Millares 17 2 2 2 4 2" xfId="29813" xr:uid="{584E9E29-DCCC-4F56-8DFA-DF1B73B8A86C}"/>
    <cellStyle name="Millares 17 2 2 2 5" xfId="9967" xr:uid="{E539D161-EADC-4C4B-9D2F-5E4E2E4FB60A}"/>
    <cellStyle name="Millares 17 2 2 2 5 2" xfId="31470" xr:uid="{35C42317-42AB-48D4-9F92-12688E83B077}"/>
    <cellStyle name="Millares 17 2 2 2 6" xfId="16602" xr:uid="{DED038CC-F497-4EC1-84D2-75780322087A}"/>
    <cellStyle name="Millares 17 2 2 2 6 2" xfId="38105" xr:uid="{D3762753-56EE-4007-8251-C04DD622C4F6}"/>
    <cellStyle name="Millares 17 2 2 2 7" xfId="23207" xr:uid="{0FF35E99-DCB1-4370-B46E-CDE1E629A815}"/>
    <cellStyle name="Millares 17 2 2 2 8" xfId="44710" xr:uid="{BF104E6E-7B94-4EF9-8AC8-AC347E344380}"/>
    <cellStyle name="Millares 17 2 2 3" xfId="2388" xr:uid="{BC272950-98B4-4A2F-9FFC-6A5DBBA42F2C}"/>
    <cellStyle name="Millares 17 2 2 3 2" xfId="10654" xr:uid="{93B44B24-4534-43C4-964D-3B1124C88C9D}"/>
    <cellStyle name="Millares 17 2 2 3 2 2" xfId="32157" xr:uid="{7A47F6FA-25DB-40B2-8401-C9DF05B6A848}"/>
    <cellStyle name="Millares 17 2 2 3 3" xfId="17289" xr:uid="{F150E644-5ACB-408F-8781-53D4C5809F74}"/>
    <cellStyle name="Millares 17 2 2 3 3 2" xfId="38792" xr:uid="{59EA4A30-54FD-45B1-B59F-2B54837E7488}"/>
    <cellStyle name="Millares 17 2 2 3 4" xfId="23894" xr:uid="{13A98F88-0CF3-4DAB-BFE4-B632960250C8}"/>
    <cellStyle name="Millares 17 2 2 3 5" xfId="45397" xr:uid="{9259441E-9F53-443C-B137-344ABBEB0FAA}"/>
    <cellStyle name="Millares 17 2 2 4" xfId="2905" xr:uid="{4E28BF6F-DF94-4E24-A6ED-7FC3CDD7F6A3}"/>
    <cellStyle name="Millares 17 2 2 4 2" xfId="11171" xr:uid="{F54F78FF-A445-47B0-8884-4FCDBCB9E2A8}"/>
    <cellStyle name="Millares 17 2 2 4 2 2" xfId="32674" xr:uid="{1345CAB8-81C3-4E13-A066-83F4F930BA72}"/>
    <cellStyle name="Millares 17 2 2 4 3" xfId="17806" xr:uid="{16697E47-BAD0-4567-889F-0DAA8945CDA3}"/>
    <cellStyle name="Millares 17 2 2 4 3 2" xfId="39309" xr:uid="{8B47935F-BF73-4EC3-8AE5-66B748E5FB54}"/>
    <cellStyle name="Millares 17 2 2 4 4" xfId="24411" xr:uid="{350088A6-124B-4165-B005-596816666AA3}"/>
    <cellStyle name="Millares 17 2 2 4 5" xfId="45914" xr:uid="{0600932B-018C-4CAF-80B3-BB3A746D86A4}"/>
    <cellStyle name="Millares 17 2 2 5" xfId="3584" xr:uid="{DCEF0241-E5BF-403B-BFCE-D30E8299F99B}"/>
    <cellStyle name="Millares 17 2 2 5 2" xfId="11850" xr:uid="{60900B69-D8AD-44B1-8853-C8D8F8D93693}"/>
    <cellStyle name="Millares 17 2 2 5 2 2" xfId="33353" xr:uid="{04F30EB7-2AAC-4610-89F0-E63954F6E6B2}"/>
    <cellStyle name="Millares 17 2 2 5 3" xfId="18485" xr:uid="{05578B02-1380-41C0-B029-AD0DAF48E3F9}"/>
    <cellStyle name="Millares 17 2 2 5 3 2" xfId="39988" xr:uid="{58179CB0-DE68-4545-B275-DB194C331E80}"/>
    <cellStyle name="Millares 17 2 2 5 4" xfId="25090" xr:uid="{BB2EEC43-9BB8-427B-8741-A94520748645}"/>
    <cellStyle name="Millares 17 2 2 5 5" xfId="46593" xr:uid="{C1570DD5-EB3B-437A-B94C-94E7CB24D1B2}"/>
    <cellStyle name="Millares 17 2 2 6" xfId="5049" xr:uid="{43C9856C-F891-4D50-9AC0-F54EFA8BB8AB}"/>
    <cellStyle name="Millares 17 2 2 6 2" xfId="13315" xr:uid="{B3C000F3-4E7C-4A68-8C71-74CF7F4D9EED}"/>
    <cellStyle name="Millares 17 2 2 6 2 2" xfId="34818" xr:uid="{12D478E3-2B57-4F20-97D0-64E5BF47F515}"/>
    <cellStyle name="Millares 17 2 2 6 3" xfId="19950" xr:uid="{40A88775-02EB-4097-A5A0-8D66F697E1CC}"/>
    <cellStyle name="Millares 17 2 2 6 3 2" xfId="41453" xr:uid="{F4BD0CC2-684D-421C-9669-8CB4CF749D51}"/>
    <cellStyle name="Millares 17 2 2 6 4" xfId="26555" xr:uid="{DEF4D1F2-2077-4D8F-94D1-DA7D2E5D8C04}"/>
    <cellStyle name="Millares 17 2 2 6 5" xfId="48058" xr:uid="{021D2EA2-DDC0-4142-9854-25D544644C4D}"/>
    <cellStyle name="Millares 17 2 2 7" xfId="5723" xr:uid="{C2D2C67C-756B-4938-94BA-50092969FA8C}"/>
    <cellStyle name="Millares 17 2 2 7 2" xfId="13989" xr:uid="{5B8027AB-0DD8-49CD-A709-6E56178459BF}"/>
    <cellStyle name="Millares 17 2 2 7 2 2" xfId="35492" xr:uid="{B1B81E5F-FDC1-4D98-8411-EA631ACCD238}"/>
    <cellStyle name="Millares 17 2 2 7 3" xfId="20624" xr:uid="{21CB0D95-B7F3-4C78-926B-9A6DEB6E3EA8}"/>
    <cellStyle name="Millares 17 2 2 7 3 2" xfId="42127" xr:uid="{558BB119-17D3-4017-9B5A-44151B76658C}"/>
    <cellStyle name="Millares 17 2 2 7 4" xfId="27229" xr:uid="{BFBBB0DF-5FFB-4CD3-9323-B936574B9614}"/>
    <cellStyle name="Millares 17 2 2 7 5" xfId="48732" xr:uid="{7348C35D-1566-4FB6-8E10-918AEEF1FDF4}"/>
    <cellStyle name="Millares 17 2 2 8" xfId="7364" xr:uid="{D9A25ED3-AF6D-4D18-B401-D7FF7E0D40CA}"/>
    <cellStyle name="Millares 17 2 2 8 2" xfId="28867" xr:uid="{D49F097B-DF46-4DD9-930D-4482BF693202}"/>
    <cellStyle name="Millares 17 2 2 9" xfId="9021" xr:uid="{AA63B086-6048-409C-ADE5-BDC25CB1F8C6}"/>
    <cellStyle name="Millares 17 2 2 9 2" xfId="30524" xr:uid="{60D886C3-C5BF-4CEA-BD3B-8F052A6519EE}"/>
    <cellStyle name="Millares 17 2 3" xfId="1025" xr:uid="{28B7D398-25FD-4562-957C-0D0C8E5BFCD2}"/>
    <cellStyle name="Millares 17 2 3 2" xfId="3854" xr:uid="{4D0BDBBF-46EB-405D-84FD-C9D4F267A09E}"/>
    <cellStyle name="Millares 17 2 3 2 2" xfId="12120" xr:uid="{25DCFAD9-F216-4981-A0F9-7A018F6A1431}"/>
    <cellStyle name="Millares 17 2 3 2 2 2" xfId="33623" xr:uid="{426E48CD-2F84-46F3-96FE-E679C6D5710B}"/>
    <cellStyle name="Millares 17 2 3 2 3" xfId="18755" xr:uid="{CFFB687D-6212-44C5-B53C-E107406DDFFF}"/>
    <cellStyle name="Millares 17 2 3 2 3 2" xfId="40258" xr:uid="{03C24D03-EC94-415B-B233-71162040C976}"/>
    <cellStyle name="Millares 17 2 3 2 4" xfId="25360" xr:uid="{3CA3A979-B6C5-4118-80E5-EA3C8D7E9D68}"/>
    <cellStyle name="Millares 17 2 3 2 5" xfId="46863" xr:uid="{63A7B871-657E-46E7-9BE2-300DF0DCA1B2}"/>
    <cellStyle name="Millares 17 2 3 3" xfId="5993" xr:uid="{D0775EED-2023-41BE-AFD0-4B2EDFBCFA74}"/>
    <cellStyle name="Millares 17 2 3 3 2" xfId="14259" xr:uid="{7078B1F6-C820-496C-88EA-DCA7CB953F1B}"/>
    <cellStyle name="Millares 17 2 3 3 2 2" xfId="35762" xr:uid="{C7664321-5C10-41D2-8B08-CA1B17FE03FC}"/>
    <cellStyle name="Millares 17 2 3 3 3" xfId="20894" xr:uid="{9BB97984-A948-45C5-84D1-5AF0E8DA17C2}"/>
    <cellStyle name="Millares 17 2 3 3 3 2" xfId="42397" xr:uid="{56C2CB41-2A5A-4B86-868D-80E3BCACC370}"/>
    <cellStyle name="Millares 17 2 3 3 4" xfId="27499" xr:uid="{10388515-7016-492E-9F35-383438B6FC54}"/>
    <cellStyle name="Millares 17 2 3 3 5" xfId="49002" xr:uid="{F1E8F44F-EF13-4E55-81CB-5FAD3FDF39D5}"/>
    <cellStyle name="Millares 17 2 3 4" xfId="7634" xr:uid="{5D33342E-B2D7-45B7-87B0-FECE9050EA1D}"/>
    <cellStyle name="Millares 17 2 3 4 2" xfId="29137" xr:uid="{A4EC8681-8566-4813-B0C8-043B16CAB98F}"/>
    <cellStyle name="Millares 17 2 3 5" xfId="9291" xr:uid="{F515AB6B-BE8A-4E2E-AEF5-F2BD26C0BA50}"/>
    <cellStyle name="Millares 17 2 3 5 2" xfId="30794" xr:uid="{84E2B4CB-86CE-4843-B677-7476626FAA3C}"/>
    <cellStyle name="Millares 17 2 3 6" xfId="15926" xr:uid="{4C95D4C5-E130-4CF7-A724-12590B26529D}"/>
    <cellStyle name="Millares 17 2 3 6 2" xfId="37429" xr:uid="{5F2F1B0A-DF04-48A0-82E8-52FEAED32775}"/>
    <cellStyle name="Millares 17 2 3 7" xfId="22531" xr:uid="{C0E874BE-9683-4C6A-B3A7-5F157A009585}"/>
    <cellStyle name="Millares 17 2 3 8" xfId="44034" xr:uid="{0EA494C0-BFBB-444B-88EB-126CFB1A6C74}"/>
    <cellStyle name="Millares 17 2 4" xfId="1421" xr:uid="{6F355AD8-CE6D-46DA-9DBB-84B10C205316}"/>
    <cellStyle name="Millares 17 2 4 2" xfId="4250" xr:uid="{CC1A5D70-1E8D-40AF-859A-BF8D5508DA92}"/>
    <cellStyle name="Millares 17 2 4 2 2" xfId="12516" xr:uid="{BEFFD90E-C037-4654-84EF-65EB1D13E57B}"/>
    <cellStyle name="Millares 17 2 4 2 2 2" xfId="34019" xr:uid="{56654E5D-D84C-4793-935B-19A2FD67500A}"/>
    <cellStyle name="Millares 17 2 4 2 3" xfId="19151" xr:uid="{4DF8E9B6-8E79-497E-8670-DF2AB7EF765F}"/>
    <cellStyle name="Millares 17 2 4 2 3 2" xfId="40654" xr:uid="{7CCAE408-0970-45B9-A1EF-C4B822F07D94}"/>
    <cellStyle name="Millares 17 2 4 2 4" xfId="25756" xr:uid="{79E92888-EF8D-4F12-B91B-0759DDCAF069}"/>
    <cellStyle name="Millares 17 2 4 2 5" xfId="47259" xr:uid="{6F9E7236-2CFC-4DA4-8FF7-8703203E19E6}"/>
    <cellStyle name="Millares 17 2 4 3" xfId="6389" xr:uid="{48AC29B7-0E15-4230-BA16-AA3AAC786E5F}"/>
    <cellStyle name="Millares 17 2 4 3 2" xfId="14655" xr:uid="{D8F9F464-9B60-4A37-BC8B-1001BD4A2296}"/>
    <cellStyle name="Millares 17 2 4 3 2 2" xfId="36158" xr:uid="{BDCF3F95-45D6-4934-AAF9-760E8B5C1902}"/>
    <cellStyle name="Millares 17 2 4 3 3" xfId="21290" xr:uid="{4846989E-6896-4D90-A799-0778A5E428BF}"/>
    <cellStyle name="Millares 17 2 4 3 3 2" xfId="42793" xr:uid="{46C3AA21-6555-4F8A-B9E4-3E9DB2D86820}"/>
    <cellStyle name="Millares 17 2 4 3 4" xfId="27895" xr:uid="{A0E8A56F-0AA7-48C9-961D-66725E6A9376}"/>
    <cellStyle name="Millares 17 2 4 3 5" xfId="49398" xr:uid="{94274CB9-D18A-49EF-B26D-6A15DD2AE658}"/>
    <cellStyle name="Millares 17 2 4 4" xfId="8030" xr:uid="{7D32D290-2144-4AED-B895-C5F2F915E398}"/>
    <cellStyle name="Millares 17 2 4 4 2" xfId="29533" xr:uid="{F534FA2D-BAFB-43D5-8EAC-5964FD4D9BDB}"/>
    <cellStyle name="Millares 17 2 4 5" xfId="9687" xr:uid="{3ED72387-ED0D-47C2-8862-3433864774ED}"/>
    <cellStyle name="Millares 17 2 4 5 2" xfId="31190" xr:uid="{B0A4EAC9-D7B7-4022-97B0-BEEAA4F50532}"/>
    <cellStyle name="Millares 17 2 4 6" xfId="16322" xr:uid="{6B3F6F38-28F1-4194-8C16-F1F675BBFF1E}"/>
    <cellStyle name="Millares 17 2 4 6 2" xfId="37825" xr:uid="{EAB3CB56-9542-4FFD-9610-5C8F5ADAB450}"/>
    <cellStyle name="Millares 17 2 4 7" xfId="22927" xr:uid="{E879F63D-BA6B-472E-BA20-38D51A11C66B}"/>
    <cellStyle name="Millares 17 2 4 8" xfId="44430" xr:uid="{73426934-6D1B-4847-9522-0FAA69F00A84}"/>
    <cellStyle name="Millares 17 2 5" xfId="2108" xr:uid="{EAF11459-CD86-45C2-9296-6F8C3E9C1392}"/>
    <cellStyle name="Millares 17 2 5 2" xfId="10374" xr:uid="{3C87D8CB-2FAF-4567-8F90-2C2F9E07B699}"/>
    <cellStyle name="Millares 17 2 5 2 2" xfId="31877" xr:uid="{1A618380-CB23-4A1D-A79C-96BFB13346A6}"/>
    <cellStyle name="Millares 17 2 5 3" xfId="17009" xr:uid="{DAC824E5-5032-4D84-B798-7CC33C0E4F9B}"/>
    <cellStyle name="Millares 17 2 5 3 2" xfId="38512" xr:uid="{A29A302D-640F-48FD-A10D-726323CC016C}"/>
    <cellStyle name="Millares 17 2 5 4" xfId="23614" xr:uid="{2E6864C7-85E1-4C2E-96E2-BBB4A02F8AEB}"/>
    <cellStyle name="Millares 17 2 5 5" xfId="45117" xr:uid="{4867C1B3-50CB-4A5E-A84F-C0337389FFAA}"/>
    <cellStyle name="Millares 17 2 6" xfId="2656" xr:uid="{7835A9A8-5C97-4A1E-91AA-76224925D854}"/>
    <cellStyle name="Millares 17 2 6 2" xfId="10922" xr:uid="{F59DA5D7-9CBA-4CAB-A3FA-D58B4000259D}"/>
    <cellStyle name="Millares 17 2 6 2 2" xfId="32425" xr:uid="{D4A6DE33-5A62-4809-AA5B-CF3F51EEB667}"/>
    <cellStyle name="Millares 17 2 6 3" xfId="17557" xr:uid="{67F68C44-72CA-446A-8F43-20D7B369665B}"/>
    <cellStyle name="Millares 17 2 6 3 2" xfId="39060" xr:uid="{C0C5323C-ADC6-4C4E-AB66-144E4D95F33B}"/>
    <cellStyle name="Millares 17 2 6 4" xfId="24162" xr:uid="{CBF7EE19-DF37-405E-890B-A2397E34B0F0}"/>
    <cellStyle name="Millares 17 2 6 5" xfId="45665" xr:uid="{F0DBAFE7-D9B2-42EE-94C7-C9B8B4144FAA}"/>
    <cellStyle name="Millares 17 2 7" xfId="3304" xr:uid="{1BD1D204-7288-4550-BD41-2F7F15D83D94}"/>
    <cellStyle name="Millares 17 2 7 2" xfId="11570" xr:uid="{973300C4-B0AB-41D5-B3C3-7E030C98649A}"/>
    <cellStyle name="Millares 17 2 7 2 2" xfId="33073" xr:uid="{B30CCB98-A9DE-4319-AC4B-1378B5CD24B8}"/>
    <cellStyle name="Millares 17 2 7 3" xfId="18205" xr:uid="{B34F8FA6-836A-4104-85A4-E62CD381C1E8}"/>
    <cellStyle name="Millares 17 2 7 3 2" xfId="39708" xr:uid="{C0CCDB4C-D4C5-4B07-9FEF-19C18CD888A5}"/>
    <cellStyle name="Millares 17 2 7 4" xfId="24810" xr:uid="{91CB4A0C-8F0F-41FE-808D-962BEC2F0BFD}"/>
    <cellStyle name="Millares 17 2 7 5" xfId="46313" xr:uid="{285F2D1C-FEBA-4A33-A864-69FEE0EA9DDE}"/>
    <cellStyle name="Millares 17 2 8" xfId="4800" xr:uid="{0B2A9EB6-4BD1-455E-A5A7-596DB17C9DF0}"/>
    <cellStyle name="Millares 17 2 8 2" xfId="13066" xr:uid="{0D270CDE-ADD5-41A8-8D2B-A25AD8071B86}"/>
    <cellStyle name="Millares 17 2 8 2 2" xfId="34569" xr:uid="{EB007155-7C01-4939-B7EC-F166C8489800}"/>
    <cellStyle name="Millares 17 2 8 3" xfId="19701" xr:uid="{22AAF3A6-857D-421E-AF31-FE5A0ADA314B}"/>
    <cellStyle name="Millares 17 2 8 3 2" xfId="41204" xr:uid="{B9A1BE44-C610-44E0-B7CF-2A57CEA69C1C}"/>
    <cellStyle name="Millares 17 2 8 4" xfId="26306" xr:uid="{F2B4FB5F-66EE-4CA1-9CB7-E75DFD71B50D}"/>
    <cellStyle name="Millares 17 2 8 5" xfId="47809" xr:uid="{C3E9E235-F252-4CE4-BA01-7EEC3F0ADA63}"/>
    <cellStyle name="Millares 17 2 9" xfId="5443" xr:uid="{024DE8FC-1FDB-4803-9822-899E01C974BA}"/>
    <cellStyle name="Millares 17 2 9 2" xfId="13709" xr:uid="{F820D083-F038-4715-B3E0-C4998C65E507}"/>
    <cellStyle name="Millares 17 2 9 2 2" xfId="35212" xr:uid="{9FAA8ADC-24B1-4530-81B3-8C72FA55BF40}"/>
    <cellStyle name="Millares 17 2 9 3" xfId="20344" xr:uid="{F06BEE8C-77E8-4DE9-B650-843F843DBC52}"/>
    <cellStyle name="Millares 17 2 9 3 2" xfId="41847" xr:uid="{ABCC4444-2E99-443F-9636-3E81F8AB7161}"/>
    <cellStyle name="Millares 17 2 9 4" xfId="26949" xr:uid="{89C45B47-B391-49AB-850F-011B8A3BF71D}"/>
    <cellStyle name="Millares 17 2 9 5" xfId="48452" xr:uid="{A944DE0F-959D-47DA-A9E1-703C8C45D01B}"/>
    <cellStyle name="Millares 17 3" xfId="346" xr:uid="{1017C33D-6409-4434-8617-28BA8BF3B4AC}"/>
    <cellStyle name="Millares 17 3 10" xfId="15249" xr:uid="{599BF94E-42CA-4F26-AA2A-1E051FC7C869}"/>
    <cellStyle name="Millares 17 3 10 2" xfId="36752" xr:uid="{A71F3D59-6A3A-4927-8A30-9BE1E0FC41A3}"/>
    <cellStyle name="Millares 17 3 11" xfId="21854" xr:uid="{57419C8E-5EBA-40C2-94AC-5BB3451FA667}"/>
    <cellStyle name="Millares 17 3 12" xfId="43357" xr:uid="{47DA6AC4-3570-4852-8BE8-3F30CC9C44BE}"/>
    <cellStyle name="Millares 17 3 2" xfId="1294" xr:uid="{6F564984-7253-4D5C-8E0D-2560B2DE11C5}"/>
    <cellStyle name="Millares 17 3 2 2" xfId="4123" xr:uid="{2E41B926-0A54-4F17-9CBD-B329D2711DDE}"/>
    <cellStyle name="Millares 17 3 2 2 2" xfId="12389" xr:uid="{3E1054CB-2CFE-4E12-9D94-B011180765B9}"/>
    <cellStyle name="Millares 17 3 2 2 2 2" xfId="33892" xr:uid="{A39BD901-F873-498B-8825-9168B49AB661}"/>
    <cellStyle name="Millares 17 3 2 2 3" xfId="19024" xr:uid="{42D4D216-5057-4467-8751-1705244C2B85}"/>
    <cellStyle name="Millares 17 3 2 2 3 2" xfId="40527" xr:uid="{72D6FB91-AB76-42D7-AA59-AC910DF1F13F}"/>
    <cellStyle name="Millares 17 3 2 2 4" xfId="25629" xr:uid="{5D43740F-3DED-4BAE-902E-110AF54582CA}"/>
    <cellStyle name="Millares 17 3 2 2 5" xfId="47132" xr:uid="{F18A9DCC-A950-408A-B371-DA91842A8A56}"/>
    <cellStyle name="Millares 17 3 2 3" xfId="6262" xr:uid="{31E724E2-5CF4-4164-857C-4A14D59ADA36}"/>
    <cellStyle name="Millares 17 3 2 3 2" xfId="14528" xr:uid="{FD2C1DDC-07DA-4425-ADE3-4F58EF35A80C}"/>
    <cellStyle name="Millares 17 3 2 3 2 2" xfId="36031" xr:uid="{63B7A0E6-BCDE-4D71-9762-E53A817469DE}"/>
    <cellStyle name="Millares 17 3 2 3 3" xfId="21163" xr:uid="{9EF180CE-6920-4116-9A3F-538246BBEEE5}"/>
    <cellStyle name="Millares 17 3 2 3 3 2" xfId="42666" xr:uid="{BF3DD83A-D6D9-4FBD-B70B-DCE4730F5196}"/>
    <cellStyle name="Millares 17 3 2 3 4" xfId="27768" xr:uid="{933D8CFB-0D0E-4821-A49F-206061E68794}"/>
    <cellStyle name="Millares 17 3 2 3 5" xfId="49271" xr:uid="{90364765-98AE-442B-ABC3-259DF032AF7E}"/>
    <cellStyle name="Millares 17 3 2 4" xfId="7903" xr:uid="{09294A39-7C86-48B6-88E3-739813ECAF6D}"/>
    <cellStyle name="Millares 17 3 2 4 2" xfId="29406" xr:uid="{D3CB6446-CB76-4B90-ADD3-8550EAF155B1}"/>
    <cellStyle name="Millares 17 3 2 5" xfId="9560" xr:uid="{74B44E05-A2DB-4CE4-B579-11D06791816E}"/>
    <cellStyle name="Millares 17 3 2 5 2" xfId="31063" xr:uid="{1C24CA93-D252-485B-9E65-7AF82CBFEAD3}"/>
    <cellStyle name="Millares 17 3 2 6" xfId="16195" xr:uid="{6E4828F4-1967-46C2-B1A8-0DAD2FA90202}"/>
    <cellStyle name="Millares 17 3 2 6 2" xfId="37698" xr:uid="{BDADE9BB-307A-4A95-B2C8-DF10945BE0C7}"/>
    <cellStyle name="Millares 17 3 2 7" xfId="22800" xr:uid="{0C9B3E3D-B477-49F1-B256-32DBEC023FBB}"/>
    <cellStyle name="Millares 17 3 2 8" xfId="44303" xr:uid="{C266924A-6F19-4433-9A0A-30C70531F696}"/>
    <cellStyle name="Millares 17 3 3" xfId="1981" xr:uid="{81076C5B-AA3C-46E0-8520-29B990C7F11C}"/>
    <cellStyle name="Millares 17 3 3 2" xfId="10247" xr:uid="{9B532683-BBAB-40B8-9802-7F8ADA630A8C}"/>
    <cellStyle name="Millares 17 3 3 2 2" xfId="31750" xr:uid="{80C430CA-A0B5-4867-92BB-810FEC566EB2}"/>
    <cellStyle name="Millares 17 3 3 3" xfId="16882" xr:uid="{86C28793-41D6-496B-8B78-E0B91838FF68}"/>
    <cellStyle name="Millares 17 3 3 3 2" xfId="38385" xr:uid="{7DAD4538-0C39-4893-A5D3-ECC3B4DEA975}"/>
    <cellStyle name="Millares 17 3 3 4" xfId="23487" xr:uid="{09ECBB71-D1A0-4A2E-906D-1239562BEA1B}"/>
    <cellStyle name="Millares 17 3 3 5" xfId="44990" xr:uid="{CE49B429-14BF-4A7F-8EFA-E49E2DBD630C}"/>
    <cellStyle name="Millares 17 3 4" xfId="2780" xr:uid="{BF0BF951-1CE0-4301-895B-793771BC93BB}"/>
    <cellStyle name="Millares 17 3 4 2" xfId="11046" xr:uid="{2BF70639-957D-4959-963F-1A202109E71B}"/>
    <cellStyle name="Millares 17 3 4 2 2" xfId="32549" xr:uid="{3161AB3A-D599-4BE2-B37C-B2A6FC788780}"/>
    <cellStyle name="Millares 17 3 4 3" xfId="17681" xr:uid="{6AEF6E55-2717-4762-9207-06CDBC81F708}"/>
    <cellStyle name="Millares 17 3 4 3 2" xfId="39184" xr:uid="{EDE56E20-C5DD-4348-95FE-70E5235E7C5E}"/>
    <cellStyle name="Millares 17 3 4 4" xfId="24286" xr:uid="{69FCFB0E-D19B-46A5-A52A-32A684C3132A}"/>
    <cellStyle name="Millares 17 3 4 5" xfId="45789" xr:uid="{CA66EB84-3A75-4EC2-B178-CF4562F29D4B}"/>
    <cellStyle name="Millares 17 3 5" xfId="3177" xr:uid="{DA1B1CED-BBEB-4886-82F7-650829D58C48}"/>
    <cellStyle name="Millares 17 3 5 2" xfId="11443" xr:uid="{C3542192-2A63-41AB-B19E-D32A8B95DCE5}"/>
    <cellStyle name="Millares 17 3 5 2 2" xfId="32946" xr:uid="{425D861A-5038-4D13-A047-E1358E80F39B}"/>
    <cellStyle name="Millares 17 3 5 3" xfId="18078" xr:uid="{79E4D010-5F0C-4667-A3F2-41662258E5A7}"/>
    <cellStyle name="Millares 17 3 5 3 2" xfId="39581" xr:uid="{4C36DFC8-5417-4F02-8F6B-BDB2C76B7FDE}"/>
    <cellStyle name="Millares 17 3 5 4" xfId="24683" xr:uid="{CD037014-04FE-4FC8-B1A9-571ABF1B51CD}"/>
    <cellStyle name="Millares 17 3 5 5" xfId="46186" xr:uid="{B85C3C90-16F4-4646-8417-8B2770E97A7B}"/>
    <cellStyle name="Millares 17 3 6" xfId="4924" xr:uid="{F27BBBA1-CB9F-43C8-9095-9752F4E7218A}"/>
    <cellStyle name="Millares 17 3 6 2" xfId="13190" xr:uid="{A89B1D7B-B5EB-48BA-84DA-BC5FD74FDB9D}"/>
    <cellStyle name="Millares 17 3 6 2 2" xfId="34693" xr:uid="{61E31FD9-C248-4FC9-97D2-9E44BFEF30D7}"/>
    <cellStyle name="Millares 17 3 6 3" xfId="19825" xr:uid="{21198CAF-5E8C-4E93-8679-18F41D79ADFB}"/>
    <cellStyle name="Millares 17 3 6 3 2" xfId="41328" xr:uid="{916554CD-38D7-47DC-A05B-E51A3F8B71EF}"/>
    <cellStyle name="Millares 17 3 6 4" xfId="26430" xr:uid="{A1CAB039-091E-482D-9BBC-5EC127CAB637}"/>
    <cellStyle name="Millares 17 3 6 5" xfId="47933" xr:uid="{3E277D36-DB8F-427C-A14B-610DDB64F227}"/>
    <cellStyle name="Millares 17 3 7" xfId="5316" xr:uid="{32E8666C-4EAD-4182-AE5F-57803987789D}"/>
    <cellStyle name="Millares 17 3 7 2" xfId="13582" xr:uid="{30E0162C-C6C1-4191-B843-2E01096588CA}"/>
    <cellStyle name="Millares 17 3 7 2 2" xfId="35085" xr:uid="{4320AA42-2228-44AC-9C23-C7AE30EB547B}"/>
    <cellStyle name="Millares 17 3 7 3" xfId="20217" xr:uid="{359B15B0-67B3-4890-A512-915A3C173FD8}"/>
    <cellStyle name="Millares 17 3 7 3 2" xfId="41720" xr:uid="{9B1C0AE9-6417-4401-822C-94353500AF86}"/>
    <cellStyle name="Millares 17 3 7 4" xfId="26822" xr:uid="{B1682F07-A8E1-4F1A-9676-ADEBE6543A3F}"/>
    <cellStyle name="Millares 17 3 7 5" xfId="48325" xr:uid="{625D61D2-C099-471F-B884-1F33AFA1661F}"/>
    <cellStyle name="Millares 17 3 8" xfId="6957" xr:uid="{227180EB-D13F-4C5F-B931-3DF54A42FD1A}"/>
    <cellStyle name="Millares 17 3 8 2" xfId="28460" xr:uid="{065E8266-F4F8-4702-9EAB-707740740509}"/>
    <cellStyle name="Millares 17 3 9" xfId="8613" xr:uid="{4666AA4F-8DA2-4B81-BFEF-26672FE358BC}"/>
    <cellStyle name="Millares 17 3 9 2" xfId="30116" xr:uid="{8CE98A70-6A32-42A6-8DEB-420D646862A5}"/>
    <cellStyle name="Millares 17 4" xfId="630" xr:uid="{946A22D8-62EB-41B7-B26D-4C0AE6581D36}"/>
    <cellStyle name="Millares 17 4 10" xfId="43639" xr:uid="{68B99265-E9E0-4C70-B86E-953A2B6E8D62}"/>
    <cellStyle name="Millares 17 4 2" xfId="1576" xr:uid="{456C49E9-B909-4788-8F9C-0BBF1624EC3E}"/>
    <cellStyle name="Millares 17 4 2 2" xfId="4405" xr:uid="{6C42AE87-6743-4DD0-B9C0-4216D6FFC4BC}"/>
    <cellStyle name="Millares 17 4 2 2 2" xfId="12671" xr:uid="{00F1972E-118C-45DA-97C2-33A4CE9EB051}"/>
    <cellStyle name="Millares 17 4 2 2 2 2" xfId="34174" xr:uid="{15B70BA8-C799-4666-A4AA-671899DDDB04}"/>
    <cellStyle name="Millares 17 4 2 2 3" xfId="19306" xr:uid="{14389A8F-6ADC-40D3-BDDD-010E9222E983}"/>
    <cellStyle name="Millares 17 4 2 2 3 2" xfId="40809" xr:uid="{EB83B90B-7055-416A-ABBD-24C931DFD28C}"/>
    <cellStyle name="Millares 17 4 2 2 4" xfId="25911" xr:uid="{7E09C842-928A-4C8A-881D-125771C2EBA0}"/>
    <cellStyle name="Millares 17 4 2 2 5" xfId="47414" xr:uid="{A45C58F3-23D8-4284-8AF3-DD37F5621650}"/>
    <cellStyle name="Millares 17 4 2 3" xfId="6544" xr:uid="{C23CA56C-5586-45B4-8D6E-3FC0217DD136}"/>
    <cellStyle name="Millares 17 4 2 3 2" xfId="14810" xr:uid="{54968FA9-CEAF-4811-A010-734B6BE088DD}"/>
    <cellStyle name="Millares 17 4 2 3 2 2" xfId="36313" xr:uid="{EC18AE5B-735B-4697-876E-1D483D1319F6}"/>
    <cellStyle name="Millares 17 4 2 3 3" xfId="21445" xr:uid="{522D1EE4-F763-4118-97DB-2B3ABB14FE1D}"/>
    <cellStyle name="Millares 17 4 2 3 3 2" xfId="42948" xr:uid="{C3948586-1C79-490B-9AD0-FA798B5171B5}"/>
    <cellStyle name="Millares 17 4 2 3 4" xfId="28050" xr:uid="{220B486C-1450-41C6-B783-629FB1AAC6C1}"/>
    <cellStyle name="Millares 17 4 2 3 5" xfId="49553" xr:uid="{87341165-11D5-436D-873D-4253B06968DE}"/>
    <cellStyle name="Millares 17 4 2 4" xfId="8185" xr:uid="{A25EA309-8FD5-42D2-A549-C5332B247CB3}"/>
    <cellStyle name="Millares 17 4 2 4 2" xfId="29688" xr:uid="{8909D071-D8AE-44D6-844E-6EC0E9FCAD44}"/>
    <cellStyle name="Millares 17 4 2 5" xfId="9842" xr:uid="{21119A3A-AE5A-44A6-AB6B-03F6E43F9F97}"/>
    <cellStyle name="Millares 17 4 2 5 2" xfId="31345" xr:uid="{72488F13-B2F1-406C-BB4C-4D91D75CE45D}"/>
    <cellStyle name="Millares 17 4 2 6" xfId="16477" xr:uid="{CF3CC205-E351-49DC-9657-D4B5BC65A8EF}"/>
    <cellStyle name="Millares 17 4 2 6 2" xfId="37980" xr:uid="{892AA129-F63A-497F-A5D4-1276B5AEFA41}"/>
    <cellStyle name="Millares 17 4 2 7" xfId="23082" xr:uid="{A92B1E90-689D-431F-9766-2CFC7EB19CE0}"/>
    <cellStyle name="Millares 17 4 2 8" xfId="44585" xr:uid="{643CF889-B82B-4D99-B61D-162C0BC5D77B}"/>
    <cellStyle name="Millares 17 4 3" xfId="2263" xr:uid="{49193EFF-C700-4D40-B9A3-E912ABB6E80D}"/>
    <cellStyle name="Millares 17 4 3 2" xfId="10529" xr:uid="{263B6649-9FA7-4FEC-87D4-0F4D7E38B508}"/>
    <cellStyle name="Millares 17 4 3 2 2" xfId="32032" xr:uid="{7463FCFF-67DF-4E29-BB5A-11C4FA8C959D}"/>
    <cellStyle name="Millares 17 4 3 3" xfId="17164" xr:uid="{EA9F4474-04BF-426B-9EC8-D2F6A82F22AF}"/>
    <cellStyle name="Millares 17 4 3 3 2" xfId="38667" xr:uid="{AA922325-7DF2-4C83-9EB4-3CD104CF84C0}"/>
    <cellStyle name="Millares 17 4 3 4" xfId="23769" xr:uid="{3DA99D04-E589-47A9-B668-4FFC67491E9B}"/>
    <cellStyle name="Millares 17 4 3 5" xfId="45272" xr:uid="{E3A5903F-92BF-422C-8188-3DEF33CC96FB}"/>
    <cellStyle name="Millares 17 4 4" xfId="3459" xr:uid="{DE8C5D01-E696-453F-ADC3-F1F922DA8BBA}"/>
    <cellStyle name="Millares 17 4 4 2" xfId="11725" xr:uid="{3CD88E2A-DA6E-4455-A6D7-1FBBE4B486ED}"/>
    <cellStyle name="Millares 17 4 4 2 2" xfId="33228" xr:uid="{0496799B-4F34-4461-811C-F1FAB591E2B8}"/>
    <cellStyle name="Millares 17 4 4 3" xfId="18360" xr:uid="{44A33AA2-D4DC-4A78-B689-B4580C591B49}"/>
    <cellStyle name="Millares 17 4 4 3 2" xfId="39863" xr:uid="{7E955ACA-E06C-4A4B-86FA-05312E3A5E46}"/>
    <cellStyle name="Millares 17 4 4 4" xfId="24965" xr:uid="{9AC6BE68-E5A0-4F93-AE90-4D21C870D134}"/>
    <cellStyle name="Millares 17 4 4 5" xfId="46468" xr:uid="{5108EEA9-EF4D-4399-BFEE-7B1BE492DDF2}"/>
    <cellStyle name="Millares 17 4 5" xfId="5598" xr:uid="{B72A8741-DA38-41AE-BCC9-475786D651F6}"/>
    <cellStyle name="Millares 17 4 5 2" xfId="13864" xr:uid="{2F60D1A2-1AB6-46C2-8B03-31CCCA1AD5FB}"/>
    <cellStyle name="Millares 17 4 5 2 2" xfId="35367" xr:uid="{27675D69-EEFB-4042-AAF0-AD47DA3DB286}"/>
    <cellStyle name="Millares 17 4 5 3" xfId="20499" xr:uid="{7C17B643-8F98-4514-A5AA-8EB4FFEEAAE8}"/>
    <cellStyle name="Millares 17 4 5 3 2" xfId="42002" xr:uid="{6F1E416D-D743-40D7-8CE9-A5403EA90F90}"/>
    <cellStyle name="Millares 17 4 5 4" xfId="27104" xr:uid="{BD2BAAC9-8BFD-4503-96E2-8D89303B1200}"/>
    <cellStyle name="Millares 17 4 5 5" xfId="48607" xr:uid="{3D4342D5-A950-439A-94F5-492A210DAC65}"/>
    <cellStyle name="Millares 17 4 6" xfId="7239" xr:uid="{4E75A8FA-65E9-4A58-AD34-AC93F4C5D7D6}"/>
    <cellStyle name="Millares 17 4 6 2" xfId="28742" xr:uid="{11EF4848-1334-4508-964F-BCC7ECD1E551}"/>
    <cellStyle name="Millares 17 4 7" xfId="8896" xr:uid="{87029370-7BF9-4B7A-A861-CC1EF150CD57}"/>
    <cellStyle name="Millares 17 4 7 2" xfId="30399" xr:uid="{168E0193-A1E2-400C-8C00-FF1E12811389}"/>
    <cellStyle name="Millares 17 4 8" xfId="15531" xr:uid="{7D0EA238-D44F-4CE9-B7CA-88D2E127129E}"/>
    <cellStyle name="Millares 17 4 8 2" xfId="37034" xr:uid="{E5B97720-7969-45B4-9D0D-5816CE77AAE7}"/>
    <cellStyle name="Millares 17 4 9" xfId="22136" xr:uid="{9C3EDE0A-9BAA-4556-8F43-944F55AE49CA}"/>
    <cellStyle name="Millares 17 5" xfId="898" xr:uid="{BC02CDA0-919E-4CB4-80F5-05CF13437896}"/>
    <cellStyle name="Millares 17 5 2" xfId="3727" xr:uid="{BE0C8B87-A97F-44F4-A6CF-CFB664E377F7}"/>
    <cellStyle name="Millares 17 5 2 2" xfId="11993" xr:uid="{5CC51C08-0C56-4AA4-B7BE-338E0635CACE}"/>
    <cellStyle name="Millares 17 5 2 2 2" xfId="33496" xr:uid="{305EDA66-27EB-4CCB-BF60-7A75EAC3B2C4}"/>
    <cellStyle name="Millares 17 5 2 3" xfId="18628" xr:uid="{7919F3BF-5176-40B5-90B6-533FD538163F}"/>
    <cellStyle name="Millares 17 5 2 3 2" xfId="40131" xr:uid="{909A1428-C3FD-4110-A6FD-A58B2813FE29}"/>
    <cellStyle name="Millares 17 5 2 4" xfId="25233" xr:uid="{559D220B-06B8-4448-93ED-80E2CCBD31FF}"/>
    <cellStyle name="Millares 17 5 2 5" xfId="46736" xr:uid="{ECBF115A-D9D7-4A5F-AF28-9EE1BA35BEE4}"/>
    <cellStyle name="Millares 17 5 3" xfId="5866" xr:uid="{7D949BC8-0A1A-4D97-8C88-47A7D8E75078}"/>
    <cellStyle name="Millares 17 5 3 2" xfId="14132" xr:uid="{D45EF1EC-1BCB-44FD-B44C-DE5709D3449F}"/>
    <cellStyle name="Millares 17 5 3 2 2" xfId="35635" xr:uid="{A8A8D218-ECA6-444A-9C9C-B1EB20E28D87}"/>
    <cellStyle name="Millares 17 5 3 3" xfId="20767" xr:uid="{1C0FE88F-FF0C-4B3D-A74E-58719F811E58}"/>
    <cellStyle name="Millares 17 5 3 3 2" xfId="42270" xr:uid="{B745495F-3958-483A-B95D-789B910A8B19}"/>
    <cellStyle name="Millares 17 5 3 4" xfId="27372" xr:uid="{0AC1E3EC-E274-479E-A883-AA2AC9B96A7C}"/>
    <cellStyle name="Millares 17 5 3 5" xfId="48875" xr:uid="{C4BB5857-3C2E-43B5-AA7D-40DEE3B431C7}"/>
    <cellStyle name="Millares 17 5 4" xfId="7507" xr:uid="{1767625D-B6B5-4234-AF9C-D105D2BCE930}"/>
    <cellStyle name="Millares 17 5 4 2" xfId="29010" xr:uid="{EE0BEADE-8112-4AC8-85EA-EA775C80B91A}"/>
    <cellStyle name="Millares 17 5 5" xfId="9164" xr:uid="{1A19FB90-AC1B-478F-B5DA-36446CDFDFE5}"/>
    <cellStyle name="Millares 17 5 5 2" xfId="30667" xr:uid="{8627DD36-EF24-4BF2-933E-6722DD7BDE36}"/>
    <cellStyle name="Millares 17 5 6" xfId="15799" xr:uid="{C4D1870C-ECB4-4D75-96DE-6CB89C61DA91}"/>
    <cellStyle name="Millares 17 5 6 2" xfId="37302" xr:uid="{51C4B1E2-07EC-4BB6-9F7E-77BEBA9E7E43}"/>
    <cellStyle name="Millares 17 5 7" xfId="22404" xr:uid="{3C944991-8291-4368-B9B5-D41EFC0D4042}"/>
    <cellStyle name="Millares 17 5 8" xfId="43907" xr:uid="{A4A5C5CB-6014-497E-95DC-FDF39818A9BA}"/>
    <cellStyle name="Millares 17 6" xfId="1159" xr:uid="{C34EF95A-C75E-4F47-94BA-1E37B6B019AA}"/>
    <cellStyle name="Millares 17 6 2" xfId="3988" xr:uid="{6122876C-4B78-4479-87EE-0E4BB8043539}"/>
    <cellStyle name="Millares 17 6 2 2" xfId="12254" xr:uid="{35323B27-ACE7-430A-90EE-8950CDB46AE9}"/>
    <cellStyle name="Millares 17 6 2 2 2" xfId="33757" xr:uid="{FA67B901-B83E-4FA0-8149-179896F35E60}"/>
    <cellStyle name="Millares 17 6 2 3" xfId="18889" xr:uid="{93C6B9BE-C589-443F-8807-DE066F8C435A}"/>
    <cellStyle name="Millares 17 6 2 3 2" xfId="40392" xr:uid="{FF943DCE-2BA2-429A-A5AB-885FC22CECC9}"/>
    <cellStyle name="Millares 17 6 2 4" xfId="25494" xr:uid="{18A8AF64-AD7F-4D70-A5EF-552B754594A8}"/>
    <cellStyle name="Millares 17 6 2 5" xfId="46997" xr:uid="{5A7F04DF-2C12-48D8-98E7-185CE329DB48}"/>
    <cellStyle name="Millares 17 6 3" xfId="6127" xr:uid="{0D799404-341A-4407-9A7A-5EE57FB0082A}"/>
    <cellStyle name="Millares 17 6 3 2" xfId="14393" xr:uid="{33080820-EE80-45A0-A37D-85D71CC81EF0}"/>
    <cellStyle name="Millares 17 6 3 2 2" xfId="35896" xr:uid="{B87B8A53-A829-47C9-9050-46EEBB19E704}"/>
    <cellStyle name="Millares 17 6 3 3" xfId="21028" xr:uid="{CC0F64F6-6A8E-49D7-A732-1BD48263A151}"/>
    <cellStyle name="Millares 17 6 3 3 2" xfId="42531" xr:uid="{F882906F-2B26-4EB6-8533-5C5D2BBCF680}"/>
    <cellStyle name="Millares 17 6 3 4" xfId="27633" xr:uid="{B79ED9A8-FFF6-4BED-A370-A9EF2CE1C4A2}"/>
    <cellStyle name="Millares 17 6 3 5" xfId="49136" xr:uid="{DC74DFE9-01FC-4AC8-8391-1C23764F131E}"/>
    <cellStyle name="Millares 17 6 4" xfId="7768" xr:uid="{B16A8E20-C083-4B17-A1BB-19646DB85BC4}"/>
    <cellStyle name="Millares 17 6 4 2" xfId="29271" xr:uid="{8E04FFBF-5D8A-43F6-AA50-AA34D94E6D3B}"/>
    <cellStyle name="Millares 17 6 5" xfId="9425" xr:uid="{934D4B5C-7D49-494D-B37A-DCDB0F096B85}"/>
    <cellStyle name="Millares 17 6 5 2" xfId="30928" xr:uid="{1354594D-7C36-4A50-89C0-57F65D97DAD6}"/>
    <cellStyle name="Millares 17 6 6" xfId="16060" xr:uid="{8A1E456C-1624-4B7F-A90B-12F6940AD735}"/>
    <cellStyle name="Millares 17 6 6 2" xfId="37563" xr:uid="{EAF44DE6-1454-45DA-8C90-BF38A595BBFE}"/>
    <cellStyle name="Millares 17 6 7" xfId="22665" xr:uid="{83CF762E-BE8E-47F8-A279-46989019B643}"/>
    <cellStyle name="Millares 17 6 8" xfId="44168" xr:uid="{03052A42-3BB0-4DEB-AA2E-945F1918002B}"/>
    <cellStyle name="Millares 17 7" xfId="1847" xr:uid="{2EE0E010-BF36-40B5-A029-D3DB1CEC736A}"/>
    <cellStyle name="Millares 17 7 2" xfId="10113" xr:uid="{9265C9E4-5758-4D9C-A645-9F472C493475}"/>
    <cellStyle name="Millares 17 7 2 2" xfId="31616" xr:uid="{58DDE2C4-F04E-4097-9C1B-4DAFE8EA2EFA}"/>
    <cellStyle name="Millares 17 7 3" xfId="16748" xr:uid="{FFD14D2A-3F86-4831-88AC-B5EB63762AEB}"/>
    <cellStyle name="Millares 17 7 3 2" xfId="38251" xr:uid="{675709B1-B818-47C3-862D-A7304F3E4586}"/>
    <cellStyle name="Millares 17 7 4" xfId="23353" xr:uid="{C0F80C07-C086-4E8E-A40C-AAA7846F9E60}"/>
    <cellStyle name="Millares 17 7 5" xfId="44856" xr:uid="{5316A930-5BC9-43C1-A90F-C6E6B28DD248}"/>
    <cellStyle name="Millares 17 8" xfId="2532" xr:uid="{0E2D3179-CD00-4BCF-905F-90794778ED23}"/>
    <cellStyle name="Millares 17 8 2" xfId="10798" xr:uid="{8CDD367C-3284-49CF-95A2-A544B711C6B6}"/>
    <cellStyle name="Millares 17 8 2 2" xfId="32301" xr:uid="{0B0CD790-4370-4064-9EC5-6E13EBB4753A}"/>
    <cellStyle name="Millares 17 8 3" xfId="17433" xr:uid="{7653B483-9FF8-4B96-A116-DC4AC7737236}"/>
    <cellStyle name="Millares 17 8 3 2" xfId="38936" xr:uid="{1436199A-A821-478A-9345-8BE9CBFAB31F}"/>
    <cellStyle name="Millares 17 8 4" xfId="24038" xr:uid="{51D59C29-5ABE-4E46-81AE-68C06A46FAF1}"/>
    <cellStyle name="Millares 17 8 5" xfId="45541" xr:uid="{716FD52E-2800-4B72-BDE8-5BED5FBB5A05}"/>
    <cellStyle name="Millares 17 9" xfId="3043" xr:uid="{EBE01521-2E32-4E85-9AA6-51905F447BEE}"/>
    <cellStyle name="Millares 17 9 2" xfId="11309" xr:uid="{040FE47D-23A6-4A14-9819-2FEBAC5039A5}"/>
    <cellStyle name="Millares 17 9 2 2" xfId="32812" xr:uid="{920C6605-D1AD-4A40-A5C8-BE2EB73E5C6F}"/>
    <cellStyle name="Millares 17 9 3" xfId="17944" xr:uid="{8EF0A3A5-C5F1-4A57-A877-356711AF4678}"/>
    <cellStyle name="Millares 17 9 3 2" xfId="39447" xr:uid="{C22BF314-0CD5-47C6-BE95-9DB0C4F91860}"/>
    <cellStyle name="Millares 17 9 4" xfId="24549" xr:uid="{E9959E09-EDFE-4671-8F6F-6DCE97287905}"/>
    <cellStyle name="Millares 17 9 5" xfId="46052" xr:uid="{AC027946-63B6-4BE3-89AE-903FBA630FA9}"/>
    <cellStyle name="Millares 174 2" xfId="86" xr:uid="{00000000-0005-0000-0000-000006000000}"/>
    <cellStyle name="Millares 174 2 2" xfId="129" xr:uid="{472151B3-4289-499E-B70A-42BB9A7C3171}"/>
    <cellStyle name="Millares 174 2 2 10" xfId="3032" xr:uid="{D16CDC53-97A3-4D63-80AB-88EE157F9AED}"/>
    <cellStyle name="Millares 174 2 2 10 2" xfId="11298" xr:uid="{A7AB5E98-6EB8-42CB-AB11-02CE8FB9E4F0}"/>
    <cellStyle name="Millares 174 2 2 10 2 2" xfId="32801" xr:uid="{3D2BD364-017C-4ADD-8FFB-F4DC8BA90BBC}"/>
    <cellStyle name="Millares 174 2 2 10 3" xfId="17933" xr:uid="{0BB78B1E-52C4-4FCE-B74B-B9459536FF02}"/>
    <cellStyle name="Millares 174 2 2 10 3 2" xfId="39436" xr:uid="{229B8C6F-A679-4B56-9A60-EDF8E6C13E26}"/>
    <cellStyle name="Millares 174 2 2 10 4" xfId="24538" xr:uid="{5902DC90-5BD8-4E1C-B84C-0CE82AED5E42}"/>
    <cellStyle name="Millares 174 2 2 10 5" xfId="46041" xr:uid="{58549B9E-0764-4858-AC09-BC175FE2E84B}"/>
    <cellStyle name="Millares 174 2 2 11" xfId="4667" xr:uid="{4EC1E6EB-FE4D-4ED6-A9D2-BC2C214975CF}"/>
    <cellStyle name="Millares 174 2 2 11 2" xfId="12933" xr:uid="{6D062FF7-E133-452B-83C5-90D9B3AEE4B6}"/>
    <cellStyle name="Millares 174 2 2 11 2 2" xfId="34436" xr:uid="{82EDD006-E72E-4F24-ADEC-6CF3723F31F4}"/>
    <cellStyle name="Millares 174 2 2 11 3" xfId="19568" xr:uid="{A5D7549A-0E77-42FC-8139-366394647E9E}"/>
    <cellStyle name="Millares 174 2 2 11 3 2" xfId="41071" xr:uid="{B0A0AC2C-61E1-486D-91BD-CF50D69C47F8}"/>
    <cellStyle name="Millares 174 2 2 11 4" xfId="26173" xr:uid="{55289149-FADD-4690-AB06-C939D90CE12E}"/>
    <cellStyle name="Millares 174 2 2 11 5" xfId="47676" xr:uid="{F6CDF9A3-262D-4CC0-A574-03ECB6B287AE}"/>
    <cellStyle name="Millares 174 2 2 12" xfId="5170" xr:uid="{1E3C22C8-5269-4690-AADB-C1F5932102A9}"/>
    <cellStyle name="Millares 174 2 2 12 2" xfId="13436" xr:uid="{4B533693-45EE-4AE9-8F03-36E8DC1EDC64}"/>
    <cellStyle name="Millares 174 2 2 12 2 2" xfId="34939" xr:uid="{4FFAFB7A-3660-46F2-AF0E-EFB33A64E163}"/>
    <cellStyle name="Millares 174 2 2 12 3" xfId="20071" xr:uid="{BFEE6FD3-28FC-42A6-AED6-D17E49C7FF7E}"/>
    <cellStyle name="Millares 174 2 2 12 3 2" xfId="41574" xr:uid="{5805602A-D4E0-4C4B-857F-537D5579F6FB}"/>
    <cellStyle name="Millares 174 2 2 12 4" xfId="26676" xr:uid="{E1B5B2D6-507C-413D-B5A3-C66A3FCA8F7C}"/>
    <cellStyle name="Millares 174 2 2 12 5" xfId="48179" xr:uid="{A18FB5AE-6007-4155-B06E-28B5EFB8B915}"/>
    <cellStyle name="Millares 174 2 2 13" xfId="6811" xr:uid="{AD414713-E181-4A25-BC5A-D317CF6D54BC}"/>
    <cellStyle name="Millares 174 2 2 13 2" xfId="28314" xr:uid="{084AC320-9BF1-4625-B30F-7EF07D132D26}"/>
    <cellStyle name="Millares 174 2 2 14" xfId="8465" xr:uid="{77AA127A-5FF2-4CF4-ADA7-0FAAD3FC0B60}"/>
    <cellStyle name="Millares 174 2 2 14 2" xfId="29968" xr:uid="{5BAC2554-8E82-4C54-A596-0B49E52977BC}"/>
    <cellStyle name="Millares 174 2 2 15" xfId="15104" xr:uid="{E2E57C79-8229-40D0-B1CE-1D53479E355B}"/>
    <cellStyle name="Millares 174 2 2 15 2" xfId="36607" xr:uid="{B4EBAE23-8A1C-49B7-A5B8-35743A644B71}"/>
    <cellStyle name="Millares 174 2 2 16" xfId="21709" xr:uid="{C98F2EB6-656A-4C46-87A4-E4CB9739F611}"/>
    <cellStyle name="Millares 174 2 2 17" xfId="43212" xr:uid="{F1591154-ABDA-4F7A-BADC-40EEB18BC275}"/>
    <cellStyle name="Millares 174 2 2 2" xfId="167" xr:uid="{21DA0773-5900-4B80-925D-DAB352A8EECE}"/>
    <cellStyle name="Millares 174 2 2 2 10" xfId="4704" xr:uid="{2EBBBE86-A932-4145-AEE4-8B8F032E47D1}"/>
    <cellStyle name="Millares 174 2 2 2 10 2" xfId="12970" xr:uid="{17340CA4-6836-4192-8A6A-B228063A991F}"/>
    <cellStyle name="Millares 174 2 2 2 10 2 2" xfId="34473" xr:uid="{2CF2C5D7-1D00-4991-A748-48BCC67FF32A}"/>
    <cellStyle name="Millares 174 2 2 2 10 3" xfId="19605" xr:uid="{665F6A48-0A88-482E-A12C-3BF30926E0BF}"/>
    <cellStyle name="Millares 174 2 2 2 10 3 2" xfId="41108" xr:uid="{226CE62F-259A-4E30-9DDB-12A9354CA9D2}"/>
    <cellStyle name="Millares 174 2 2 2 10 4" xfId="26210" xr:uid="{4E04A72F-933F-4C39-86CD-834866BAFE7E}"/>
    <cellStyle name="Millares 174 2 2 2 10 5" xfId="47713" xr:uid="{0305412F-A8A5-4D83-9F68-0263DBB72D52}"/>
    <cellStyle name="Millares 174 2 2 2 11" xfId="5207" xr:uid="{5FF57944-C889-4D12-AC36-67DFBA432C71}"/>
    <cellStyle name="Millares 174 2 2 2 11 2" xfId="13473" xr:uid="{63875404-7FFD-45EB-B76B-915CB1FA7F75}"/>
    <cellStyle name="Millares 174 2 2 2 11 2 2" xfId="34976" xr:uid="{BF2F7F2D-6D0E-45B7-9CA6-5CB7CFF530DE}"/>
    <cellStyle name="Millares 174 2 2 2 11 3" xfId="20108" xr:uid="{A5EB4DD8-B0BD-44B0-83E5-C6786C2C2E9A}"/>
    <cellStyle name="Millares 174 2 2 2 11 3 2" xfId="41611" xr:uid="{8022487C-3EE5-485F-B9FA-38596BB17B4C}"/>
    <cellStyle name="Millares 174 2 2 2 11 4" xfId="26713" xr:uid="{AB3362EB-6621-4A4B-B2A5-5715E633DDAF}"/>
    <cellStyle name="Millares 174 2 2 2 11 5" xfId="48216" xr:uid="{C867B2AE-2243-4B55-8AAA-C438FB4F3238}"/>
    <cellStyle name="Millares 174 2 2 2 12" xfId="6848" xr:uid="{DB99FD01-E425-472C-8ED4-6BDD8714ADA6}"/>
    <cellStyle name="Millares 174 2 2 2 12 2" xfId="28351" xr:uid="{411F6035-B878-4D9E-91CB-22D207E0D20C}"/>
    <cellStyle name="Millares 174 2 2 2 13" xfId="8502" xr:uid="{8719ED91-F7DC-4F47-8CEF-EC78CEF89504}"/>
    <cellStyle name="Millares 174 2 2 2 13 2" xfId="30005" xr:uid="{D804BEE7-54DB-42B6-8D03-EF9976AE7F78}"/>
    <cellStyle name="Millares 174 2 2 2 14" xfId="15141" xr:uid="{6A412095-BD1D-4094-85C4-1CCCFF2B2CAC}"/>
    <cellStyle name="Millares 174 2 2 2 14 2" xfId="36644" xr:uid="{218A0A77-1721-464F-A436-B177E20C8418}"/>
    <cellStyle name="Millares 174 2 2 2 15" xfId="21746" xr:uid="{94A55192-3D3A-4F18-9F36-847EFD874D54}"/>
    <cellStyle name="Millares 174 2 2 2 16" xfId="43249" xr:uid="{243DC29F-3340-4E4C-8EBF-3DBA8FD615A9}"/>
    <cellStyle name="Millares 174 2 2 2 2" xfId="499" xr:uid="{937770AB-2D20-4643-AEE6-4E77D5E0981E}"/>
    <cellStyle name="Millares 174 2 2 2 2 10" xfId="7110" xr:uid="{686509DD-73EF-442B-8E10-607DB9442D0F}"/>
    <cellStyle name="Millares 174 2 2 2 2 10 2" xfId="28613" xr:uid="{267D76A7-BB93-4A67-A3CB-BB526269B512}"/>
    <cellStyle name="Millares 174 2 2 2 2 11" xfId="8766" xr:uid="{AEDFF4E9-C18A-4FE5-A862-28141000957C}"/>
    <cellStyle name="Millares 174 2 2 2 2 11 2" xfId="30269" xr:uid="{58CE6C1B-1855-4019-964F-AB22D0CE9346}"/>
    <cellStyle name="Millares 174 2 2 2 2 12" xfId="15402" xr:uid="{CC66F405-9C8E-4AA8-AAF4-90371C0E79B8}"/>
    <cellStyle name="Millares 174 2 2 2 2 12 2" xfId="36905" xr:uid="{93152D33-BA11-4E81-BB32-8D67C0E904B5}"/>
    <cellStyle name="Millares 174 2 2 2 2 13" xfId="22007" xr:uid="{6E6A0325-B93E-4DD2-A71B-C71F5FB773B7}"/>
    <cellStyle name="Millares 174 2 2 2 2 14" xfId="43510" xr:uid="{6D4E204D-193B-4E3C-9302-20E223B939E2}"/>
    <cellStyle name="Millares 174 2 2 2 2 2" xfId="781" xr:uid="{B1CE9760-571B-4C0C-9096-6BAED20FA0DE}"/>
    <cellStyle name="Millares 174 2 2 2 2 2 10" xfId="15682" xr:uid="{3244121B-3C7C-40A7-9092-4D333B6CE2F2}"/>
    <cellStyle name="Millares 174 2 2 2 2 2 10 2" xfId="37185" xr:uid="{1B3BA30F-2784-46B8-BCB7-5B0898EA09E8}"/>
    <cellStyle name="Millares 174 2 2 2 2 2 11" xfId="22287" xr:uid="{7071A1F1-CD7E-4952-A14B-3CD9B74673E2}"/>
    <cellStyle name="Millares 174 2 2 2 2 2 12" xfId="43790" xr:uid="{FDFA1669-E4B6-4D1B-947A-54BAD827D526}"/>
    <cellStyle name="Millares 174 2 2 2 2 2 2" xfId="1727" xr:uid="{101B8F96-BFDE-4C7C-839D-8DD2C79FEC92}"/>
    <cellStyle name="Millares 174 2 2 2 2 2 2 2" xfId="4556" xr:uid="{3D8A263F-673E-487C-A77D-834821EF87C4}"/>
    <cellStyle name="Millares 174 2 2 2 2 2 2 2 2" xfId="12822" xr:uid="{59F39D18-9FE9-4A20-AF33-5886D54CD336}"/>
    <cellStyle name="Millares 174 2 2 2 2 2 2 2 2 2" xfId="34325" xr:uid="{F3EEDE7E-2D3F-4413-8CC2-388B836769AE}"/>
    <cellStyle name="Millares 174 2 2 2 2 2 2 2 3" xfId="19457" xr:uid="{8C48B124-34F8-468B-B87A-4DF3F66CD0B4}"/>
    <cellStyle name="Millares 174 2 2 2 2 2 2 2 3 2" xfId="40960" xr:uid="{0D40A688-58E9-436A-8D6D-F3F15715DF2A}"/>
    <cellStyle name="Millares 174 2 2 2 2 2 2 2 4" xfId="26062" xr:uid="{75FA8842-37B1-4474-8F01-A50782579BEF}"/>
    <cellStyle name="Millares 174 2 2 2 2 2 2 2 5" xfId="47565" xr:uid="{5805A604-2E84-46C3-83F8-E00BA5E33B16}"/>
    <cellStyle name="Millares 174 2 2 2 2 2 2 3" xfId="6695" xr:uid="{9068B7FC-485E-49EE-93DF-60C8C2A577E8}"/>
    <cellStyle name="Millares 174 2 2 2 2 2 2 3 2" xfId="14961" xr:uid="{01698301-264E-4030-9C02-1A52F4C46690}"/>
    <cellStyle name="Millares 174 2 2 2 2 2 2 3 2 2" xfId="36464" xr:uid="{21A072EB-E768-46FA-AEAB-9EC1AA557985}"/>
    <cellStyle name="Millares 174 2 2 2 2 2 2 3 3" xfId="21596" xr:uid="{FC47C391-7A3B-469B-83F4-EE27B00B2C90}"/>
    <cellStyle name="Millares 174 2 2 2 2 2 2 3 3 2" xfId="43099" xr:uid="{704D310A-00A9-44C4-A05D-5F85632E95C1}"/>
    <cellStyle name="Millares 174 2 2 2 2 2 2 3 4" xfId="28201" xr:uid="{12F9868C-695A-4133-AAAF-5A57DCE2F6DC}"/>
    <cellStyle name="Millares 174 2 2 2 2 2 2 3 5" xfId="49704" xr:uid="{7BE310AA-6F38-4AC7-83F6-4CF90B57522D}"/>
    <cellStyle name="Millares 174 2 2 2 2 2 2 4" xfId="8336" xr:uid="{A2127CFB-1449-4D18-BA2E-B721732A6323}"/>
    <cellStyle name="Millares 174 2 2 2 2 2 2 4 2" xfId="29839" xr:uid="{28131F90-4663-45F6-BF38-F3B135A7A438}"/>
    <cellStyle name="Millares 174 2 2 2 2 2 2 5" xfId="9993" xr:uid="{8F9D864F-C4AF-4330-8A42-42245EE30DD6}"/>
    <cellStyle name="Millares 174 2 2 2 2 2 2 5 2" xfId="31496" xr:uid="{49DA7BC3-987F-4F31-A047-BB2C09FB5A0E}"/>
    <cellStyle name="Millares 174 2 2 2 2 2 2 6" xfId="16628" xr:uid="{60BC0733-351F-4646-A931-95C1DD65D335}"/>
    <cellStyle name="Millares 174 2 2 2 2 2 2 6 2" xfId="38131" xr:uid="{97982EF9-14E9-4E38-AA41-FAB8B138DD29}"/>
    <cellStyle name="Millares 174 2 2 2 2 2 2 7" xfId="23233" xr:uid="{9FD6AADA-96E9-443A-9609-026551385AA6}"/>
    <cellStyle name="Millares 174 2 2 2 2 2 2 8" xfId="44736" xr:uid="{279CA27A-58D1-4118-AD69-C9EDF373CC6F}"/>
    <cellStyle name="Millares 174 2 2 2 2 2 3" xfId="2414" xr:uid="{56A64A30-018E-412C-8A35-85A87C688460}"/>
    <cellStyle name="Millares 174 2 2 2 2 2 3 2" xfId="10680" xr:uid="{4C2D5002-9876-4547-981B-E9EF004EFA2F}"/>
    <cellStyle name="Millares 174 2 2 2 2 2 3 2 2" xfId="32183" xr:uid="{3980EEF5-3214-405D-81DC-A62E71377482}"/>
    <cellStyle name="Millares 174 2 2 2 2 2 3 3" xfId="17315" xr:uid="{3F7297FD-8771-4AE6-93B8-AD4B4D2F363F}"/>
    <cellStyle name="Millares 174 2 2 2 2 2 3 3 2" xfId="38818" xr:uid="{23C56836-1CCB-469B-B25E-205E309850DA}"/>
    <cellStyle name="Millares 174 2 2 2 2 2 3 4" xfId="23920" xr:uid="{169B0E1D-6B1E-4482-846A-453CCAF564D3}"/>
    <cellStyle name="Millares 174 2 2 2 2 2 3 5" xfId="45423" xr:uid="{193C311F-D12D-4790-BB36-DE9AF5217D06}"/>
    <cellStyle name="Millares 174 2 2 2 2 2 4" xfId="2931" xr:uid="{BFA72C60-D007-4014-8C3B-83E8682D81F3}"/>
    <cellStyle name="Millares 174 2 2 2 2 2 4 2" xfId="11197" xr:uid="{11FB946B-97D6-45CF-96B8-688AC0E6A1FB}"/>
    <cellStyle name="Millares 174 2 2 2 2 2 4 2 2" xfId="32700" xr:uid="{E486C347-60B7-4070-AF99-BD9107CFF521}"/>
    <cellStyle name="Millares 174 2 2 2 2 2 4 3" xfId="17832" xr:uid="{A65552F0-0837-417C-9C4B-5FDD5C181C4D}"/>
    <cellStyle name="Millares 174 2 2 2 2 2 4 3 2" xfId="39335" xr:uid="{DC49F04A-FBA0-44EA-80A8-98DF4BCE629C}"/>
    <cellStyle name="Millares 174 2 2 2 2 2 4 4" xfId="24437" xr:uid="{DDDB61BA-5C20-44D3-85C5-2C791F1F77D2}"/>
    <cellStyle name="Millares 174 2 2 2 2 2 4 5" xfId="45940" xr:uid="{1B3664B7-2C8E-4608-9310-5C6FB12EC2E1}"/>
    <cellStyle name="Millares 174 2 2 2 2 2 5" xfId="3610" xr:uid="{F21F7A6E-F4CC-4EE5-93C0-215365350405}"/>
    <cellStyle name="Millares 174 2 2 2 2 2 5 2" xfId="11876" xr:uid="{159B45BA-34D3-44C9-90FF-551AD4652DE7}"/>
    <cellStyle name="Millares 174 2 2 2 2 2 5 2 2" xfId="33379" xr:uid="{DC1CA3A5-6707-4905-B952-C4047C781492}"/>
    <cellStyle name="Millares 174 2 2 2 2 2 5 3" xfId="18511" xr:uid="{0CF12435-6F90-4987-9ECC-5209B4D56B0E}"/>
    <cellStyle name="Millares 174 2 2 2 2 2 5 3 2" xfId="40014" xr:uid="{41436960-FFA1-4A14-8390-5793A9443945}"/>
    <cellStyle name="Millares 174 2 2 2 2 2 5 4" xfId="25116" xr:uid="{08EA2EC4-EE0E-47F5-9E93-80FF75936A30}"/>
    <cellStyle name="Millares 174 2 2 2 2 2 5 5" xfId="46619" xr:uid="{94651866-CB76-4464-B597-114D385AAC1F}"/>
    <cellStyle name="Millares 174 2 2 2 2 2 6" xfId="5075" xr:uid="{C824D59D-796F-4BFB-8732-D304EA1087B2}"/>
    <cellStyle name="Millares 174 2 2 2 2 2 6 2" xfId="13341" xr:uid="{7BC0B109-F33C-4CF5-8D98-E1B12F2DF753}"/>
    <cellStyle name="Millares 174 2 2 2 2 2 6 2 2" xfId="34844" xr:uid="{A06E6922-D521-4A34-9A01-56F4823174F4}"/>
    <cellStyle name="Millares 174 2 2 2 2 2 6 3" xfId="19976" xr:uid="{D8152F14-1171-48AB-B4FA-601FCCEACED3}"/>
    <cellStyle name="Millares 174 2 2 2 2 2 6 3 2" xfId="41479" xr:uid="{8689DF3B-2C38-461B-9039-A5850BD3BE9C}"/>
    <cellStyle name="Millares 174 2 2 2 2 2 6 4" xfId="26581" xr:uid="{8C9F5359-13D3-46CE-A6DF-666CA388128D}"/>
    <cellStyle name="Millares 174 2 2 2 2 2 6 5" xfId="48084" xr:uid="{1051101B-4689-435F-B4AD-115BA3FFD1DB}"/>
    <cellStyle name="Millares 174 2 2 2 2 2 7" xfId="5749" xr:uid="{A14CC3CA-F778-4B40-9769-0FE45C66C1A7}"/>
    <cellStyle name="Millares 174 2 2 2 2 2 7 2" xfId="14015" xr:uid="{42AD2E51-EA42-435A-9A11-51CBB75C8126}"/>
    <cellStyle name="Millares 174 2 2 2 2 2 7 2 2" xfId="35518" xr:uid="{4DA0FB7F-2ABF-4497-A14D-C268B2736208}"/>
    <cellStyle name="Millares 174 2 2 2 2 2 7 3" xfId="20650" xr:uid="{C36C62BB-E76C-4976-ADBD-329230D45C11}"/>
    <cellStyle name="Millares 174 2 2 2 2 2 7 3 2" xfId="42153" xr:uid="{1EC1609A-33AE-42CF-8FF2-CD759B64C928}"/>
    <cellStyle name="Millares 174 2 2 2 2 2 7 4" xfId="27255" xr:uid="{DED26631-2C8F-4C08-ACE4-89221B49331C}"/>
    <cellStyle name="Millares 174 2 2 2 2 2 7 5" xfId="48758" xr:uid="{1B03256D-B7D6-4676-BB65-620A7607D9FD}"/>
    <cellStyle name="Millares 174 2 2 2 2 2 8" xfId="7390" xr:uid="{BD34D452-2D69-41C1-9766-ED6E37E4C114}"/>
    <cellStyle name="Millares 174 2 2 2 2 2 8 2" xfId="28893" xr:uid="{F6D673DE-230A-449E-B7DD-19E15C805851}"/>
    <cellStyle name="Millares 174 2 2 2 2 2 9" xfId="9047" xr:uid="{3158F2F9-C3DB-4BC7-A6F8-23F25082D52D}"/>
    <cellStyle name="Millares 174 2 2 2 2 2 9 2" xfId="30550" xr:uid="{D3FF1AAA-6C5D-4013-83AE-7EE16D728F70}"/>
    <cellStyle name="Millares 174 2 2 2 2 3" xfId="1051" xr:uid="{AC507F3E-768F-4B22-8CAA-7254E70FED52}"/>
    <cellStyle name="Millares 174 2 2 2 2 3 2" xfId="3880" xr:uid="{FDEA6C6A-946B-4B91-AF8D-A44A79CD62F1}"/>
    <cellStyle name="Millares 174 2 2 2 2 3 2 2" xfId="12146" xr:uid="{48C5B36E-79EF-4266-AFC9-B7FCC8CED648}"/>
    <cellStyle name="Millares 174 2 2 2 2 3 2 2 2" xfId="33649" xr:uid="{0F4B0A2A-539F-419A-83E5-BDDF5993F956}"/>
    <cellStyle name="Millares 174 2 2 2 2 3 2 3" xfId="18781" xr:uid="{774E7A1C-0E51-446E-B780-A9A73E1E917E}"/>
    <cellStyle name="Millares 174 2 2 2 2 3 2 3 2" xfId="40284" xr:uid="{65C98B4D-B4AF-435E-A987-54F75B04B139}"/>
    <cellStyle name="Millares 174 2 2 2 2 3 2 4" xfId="25386" xr:uid="{5445B428-4AB4-4AB2-800F-E117700397E2}"/>
    <cellStyle name="Millares 174 2 2 2 2 3 2 5" xfId="46889" xr:uid="{0D009467-244B-4647-821C-DADA0735B05B}"/>
    <cellStyle name="Millares 174 2 2 2 2 3 3" xfId="6019" xr:uid="{28C4485D-F91A-4C89-A557-F624E33DD4C2}"/>
    <cellStyle name="Millares 174 2 2 2 2 3 3 2" xfId="14285" xr:uid="{FAA32623-3B12-4E15-AEBF-66FD491FF88B}"/>
    <cellStyle name="Millares 174 2 2 2 2 3 3 2 2" xfId="35788" xr:uid="{05096EDB-8622-41FE-AA29-9A1080AC1079}"/>
    <cellStyle name="Millares 174 2 2 2 2 3 3 3" xfId="20920" xr:uid="{063CB324-FC85-4985-B50C-4C1920968FB8}"/>
    <cellStyle name="Millares 174 2 2 2 2 3 3 3 2" xfId="42423" xr:uid="{E88E00BB-07B9-449B-AABD-9C7D10F70951}"/>
    <cellStyle name="Millares 174 2 2 2 2 3 3 4" xfId="27525" xr:uid="{260BF6E3-1066-43E1-8AA7-29CE9AEA670A}"/>
    <cellStyle name="Millares 174 2 2 2 2 3 3 5" xfId="49028" xr:uid="{E6F6730B-5800-4A49-A490-75D6DB63E571}"/>
    <cellStyle name="Millares 174 2 2 2 2 3 4" xfId="7660" xr:uid="{065E9ED6-C266-47C7-8420-7D48CD33D6B7}"/>
    <cellStyle name="Millares 174 2 2 2 2 3 4 2" xfId="29163" xr:uid="{4C97E76A-DC13-4EC0-AA89-2EDBBE5D36B5}"/>
    <cellStyle name="Millares 174 2 2 2 2 3 5" xfId="9317" xr:uid="{1EFD1DD8-E847-472F-9A39-840777EF8DEA}"/>
    <cellStyle name="Millares 174 2 2 2 2 3 5 2" xfId="30820" xr:uid="{9C84E54D-3F53-4A03-822B-7C281C022D17}"/>
    <cellStyle name="Millares 174 2 2 2 2 3 6" xfId="15952" xr:uid="{0ED44C8A-F6F2-415C-9945-BE25ADE7BE7C}"/>
    <cellStyle name="Millares 174 2 2 2 2 3 6 2" xfId="37455" xr:uid="{437E0F13-E8BF-4541-81C7-3340F39E1356}"/>
    <cellStyle name="Millares 174 2 2 2 2 3 7" xfId="22557" xr:uid="{7FF3D9DC-A302-4C16-8B71-93C4D85C9B90}"/>
    <cellStyle name="Millares 174 2 2 2 2 3 8" xfId="44060" xr:uid="{420ED85B-AD20-455C-81D5-BF8F340282EA}"/>
    <cellStyle name="Millares 174 2 2 2 2 4" xfId="1447" xr:uid="{7D39400F-CB34-46EA-93D5-4A00680D6339}"/>
    <cellStyle name="Millares 174 2 2 2 2 4 2" xfId="4276" xr:uid="{59736BB1-037D-476E-873E-138E3E810294}"/>
    <cellStyle name="Millares 174 2 2 2 2 4 2 2" xfId="12542" xr:uid="{07D335A0-1AAC-4158-8BE4-FCBACF4E29A0}"/>
    <cellStyle name="Millares 174 2 2 2 2 4 2 2 2" xfId="34045" xr:uid="{1423810C-5CFD-4350-9100-B2973FCF063C}"/>
    <cellStyle name="Millares 174 2 2 2 2 4 2 3" xfId="19177" xr:uid="{CC1B0030-4BBE-4038-85A2-4B87F51E3F82}"/>
    <cellStyle name="Millares 174 2 2 2 2 4 2 3 2" xfId="40680" xr:uid="{3050F825-63E4-4A38-96CE-295C5490CE00}"/>
    <cellStyle name="Millares 174 2 2 2 2 4 2 4" xfId="25782" xr:uid="{7B0874CF-4E48-4800-9B19-1BC80870D7B2}"/>
    <cellStyle name="Millares 174 2 2 2 2 4 2 5" xfId="47285" xr:uid="{8491C191-5DD5-4BE6-9CF1-31061BC98E23}"/>
    <cellStyle name="Millares 174 2 2 2 2 4 3" xfId="6415" xr:uid="{D5E8104F-9C3D-40E3-8130-93011DBA64EB}"/>
    <cellStyle name="Millares 174 2 2 2 2 4 3 2" xfId="14681" xr:uid="{30E0839C-38A8-46D9-A22E-049AC470D896}"/>
    <cellStyle name="Millares 174 2 2 2 2 4 3 2 2" xfId="36184" xr:uid="{8383D071-2D35-4421-93D6-E55299D71FFC}"/>
    <cellStyle name="Millares 174 2 2 2 2 4 3 3" xfId="21316" xr:uid="{FD8A8AF3-C1A8-470B-9F46-7940FC48909E}"/>
    <cellStyle name="Millares 174 2 2 2 2 4 3 3 2" xfId="42819" xr:uid="{44908E9E-B0B0-47E3-B88D-456150EDA043}"/>
    <cellStyle name="Millares 174 2 2 2 2 4 3 4" xfId="27921" xr:uid="{610F66E2-C398-4070-8E09-9B445A9308DE}"/>
    <cellStyle name="Millares 174 2 2 2 2 4 3 5" xfId="49424" xr:uid="{BE1D80E2-F597-42DF-9CF8-ECCCC74E95B6}"/>
    <cellStyle name="Millares 174 2 2 2 2 4 4" xfId="8056" xr:uid="{12097332-579E-4C5A-A348-6F7F9AC86E08}"/>
    <cellStyle name="Millares 174 2 2 2 2 4 4 2" xfId="29559" xr:uid="{787F0C7F-E2FB-4F27-8648-6540CC3D039D}"/>
    <cellStyle name="Millares 174 2 2 2 2 4 5" xfId="9713" xr:uid="{D7E3C704-9D0A-4B67-A57B-03AED46D64E0}"/>
    <cellStyle name="Millares 174 2 2 2 2 4 5 2" xfId="31216" xr:uid="{A15FAD5D-4137-47CB-BD05-4C2FADE76A32}"/>
    <cellStyle name="Millares 174 2 2 2 2 4 6" xfId="16348" xr:uid="{2F048630-E902-49FB-A4AA-176BFB097D7F}"/>
    <cellStyle name="Millares 174 2 2 2 2 4 6 2" xfId="37851" xr:uid="{F7C45276-FE18-4A4B-B8E6-73E049DCD0C0}"/>
    <cellStyle name="Millares 174 2 2 2 2 4 7" xfId="22953" xr:uid="{68B17C8E-8A5D-4E1F-A23A-B75570025353}"/>
    <cellStyle name="Millares 174 2 2 2 2 4 8" xfId="44456" xr:uid="{BBE8BD61-AD77-42D5-985F-407BECDAFE29}"/>
    <cellStyle name="Millares 174 2 2 2 2 5" xfId="2134" xr:uid="{A24783F2-37D3-4ECE-B441-7B45DF6E7A86}"/>
    <cellStyle name="Millares 174 2 2 2 2 5 2" xfId="10400" xr:uid="{A6BD5AEC-507B-4BE4-BB7F-4B7E3E47E4E0}"/>
    <cellStyle name="Millares 174 2 2 2 2 5 2 2" xfId="31903" xr:uid="{D4B69435-E725-4695-BAB7-80108A7865C9}"/>
    <cellStyle name="Millares 174 2 2 2 2 5 3" xfId="17035" xr:uid="{65984EDA-3C1C-408B-9DDC-E5E5D9C86437}"/>
    <cellStyle name="Millares 174 2 2 2 2 5 3 2" xfId="38538" xr:uid="{77875440-14D6-47A6-A6ED-73935CE1BC72}"/>
    <cellStyle name="Millares 174 2 2 2 2 5 4" xfId="23640" xr:uid="{D4B42454-9CC5-47C4-9438-6464CC29DC9C}"/>
    <cellStyle name="Millares 174 2 2 2 2 5 5" xfId="45143" xr:uid="{3B77A4A8-DBE6-4F6B-8890-4E60D8D1980F}"/>
    <cellStyle name="Millares 174 2 2 2 2 6" xfId="2682" xr:uid="{50341886-581E-44DF-89B9-ED60D58FF0F9}"/>
    <cellStyle name="Millares 174 2 2 2 2 6 2" xfId="10948" xr:uid="{D7CCBA43-5E89-42C7-8738-CB55CD7DECE9}"/>
    <cellStyle name="Millares 174 2 2 2 2 6 2 2" xfId="32451" xr:uid="{987174A0-9C7D-4937-A925-EF975705F1A3}"/>
    <cellStyle name="Millares 174 2 2 2 2 6 3" xfId="17583" xr:uid="{4B2E38CB-AD3A-473E-8F70-1789B924F1CC}"/>
    <cellStyle name="Millares 174 2 2 2 2 6 3 2" xfId="39086" xr:uid="{9C7A65F7-C943-4193-92F1-33D56E973190}"/>
    <cellStyle name="Millares 174 2 2 2 2 6 4" xfId="24188" xr:uid="{2CE67837-2BAA-4865-9FF0-889979C50F39}"/>
    <cellStyle name="Millares 174 2 2 2 2 6 5" xfId="45691" xr:uid="{011136D6-F5E7-4C49-A794-68EB238F310C}"/>
    <cellStyle name="Millares 174 2 2 2 2 7" xfId="3330" xr:uid="{392FCDD0-5FF9-4365-99BA-5635926CAC0F}"/>
    <cellStyle name="Millares 174 2 2 2 2 7 2" xfId="11596" xr:uid="{E520E1B2-B790-46C8-A832-858F86F44A65}"/>
    <cellStyle name="Millares 174 2 2 2 2 7 2 2" xfId="33099" xr:uid="{6ADB7DC5-40B7-450E-9D14-502AAABE19C0}"/>
    <cellStyle name="Millares 174 2 2 2 2 7 3" xfId="18231" xr:uid="{F74C0586-CA98-4E0F-85CB-3C6CEDE30E9B}"/>
    <cellStyle name="Millares 174 2 2 2 2 7 3 2" xfId="39734" xr:uid="{A928E631-9CDC-4804-8072-DA728A54E4F7}"/>
    <cellStyle name="Millares 174 2 2 2 2 7 4" xfId="24836" xr:uid="{B622470B-55F3-4FFA-8DAD-25FB7A36F730}"/>
    <cellStyle name="Millares 174 2 2 2 2 7 5" xfId="46339" xr:uid="{D5AF982F-D489-4F5C-AA17-3E4262722CAC}"/>
    <cellStyle name="Millares 174 2 2 2 2 8" xfId="4826" xr:uid="{797DA6CC-F9E9-44E5-9767-5B41673E7234}"/>
    <cellStyle name="Millares 174 2 2 2 2 8 2" xfId="13092" xr:uid="{1D8D7E28-5E8C-45C3-8B75-C8AE07129F83}"/>
    <cellStyle name="Millares 174 2 2 2 2 8 2 2" xfId="34595" xr:uid="{1F64504B-A85D-41A3-8966-7C08C51034FA}"/>
    <cellStyle name="Millares 174 2 2 2 2 8 3" xfId="19727" xr:uid="{4A95CB49-C49E-448E-9DA2-4390BAED5FEF}"/>
    <cellStyle name="Millares 174 2 2 2 2 8 3 2" xfId="41230" xr:uid="{0D8EFBBF-C44A-4F4D-A543-E633F5FAC110}"/>
    <cellStyle name="Millares 174 2 2 2 2 8 4" xfId="26332" xr:uid="{475C165F-E35A-4956-8D8A-D13F92AF461F}"/>
    <cellStyle name="Millares 174 2 2 2 2 8 5" xfId="47835" xr:uid="{8759E113-7796-42B3-9265-BCFE96256CD9}"/>
    <cellStyle name="Millares 174 2 2 2 2 9" xfId="5469" xr:uid="{D85CD1B1-2B69-4B27-ADBD-512D1DE48B71}"/>
    <cellStyle name="Millares 174 2 2 2 2 9 2" xfId="13735" xr:uid="{3830C7DF-1C2D-43F6-95EE-B43E9E3EB89C}"/>
    <cellStyle name="Millares 174 2 2 2 2 9 2 2" xfId="35238" xr:uid="{3D99AC04-8B42-4F53-ABAF-15A1AF570398}"/>
    <cellStyle name="Millares 174 2 2 2 2 9 3" xfId="20370" xr:uid="{5C6AF808-0294-4D98-BF03-9FFEB0FCE31D}"/>
    <cellStyle name="Millares 174 2 2 2 2 9 3 2" xfId="41873" xr:uid="{6C2FA406-F86C-4069-A59E-D252B3F0C5B8}"/>
    <cellStyle name="Millares 174 2 2 2 2 9 4" xfId="26975" xr:uid="{BBD3F194-FA20-4ED7-BA55-0AA93A5E0DB6}"/>
    <cellStyle name="Millares 174 2 2 2 2 9 5" xfId="48478" xr:uid="{BC7E66BF-0A7F-4D3C-9265-808ED514CD55}"/>
    <cellStyle name="Millares 174 2 2 2 3" xfId="372" xr:uid="{B2CC1C9D-14CA-4C22-AB83-FD6C7CF0DE47}"/>
    <cellStyle name="Millares 174 2 2 2 3 10" xfId="15275" xr:uid="{C8759089-BC58-4C1D-BFD8-8F0C9AA54C1D}"/>
    <cellStyle name="Millares 174 2 2 2 3 10 2" xfId="36778" xr:uid="{88389854-B9BA-46B0-A0F1-FEC1321CF401}"/>
    <cellStyle name="Millares 174 2 2 2 3 11" xfId="21880" xr:uid="{65ACF802-A036-49FC-84DE-44FF125BC994}"/>
    <cellStyle name="Millares 174 2 2 2 3 12" xfId="43383" xr:uid="{78EB2FDF-C263-4573-9F65-30C488740235}"/>
    <cellStyle name="Millares 174 2 2 2 3 2" xfId="1320" xr:uid="{130A13AC-CBD7-473C-9A90-B29D0C8DFD57}"/>
    <cellStyle name="Millares 174 2 2 2 3 2 2" xfId="4149" xr:uid="{796F97CF-056A-408A-9F0D-81CFE71ED19D}"/>
    <cellStyle name="Millares 174 2 2 2 3 2 2 2" xfId="12415" xr:uid="{73E03C0F-B029-4038-89C9-0DDB3B07043E}"/>
    <cellStyle name="Millares 174 2 2 2 3 2 2 2 2" xfId="33918" xr:uid="{DC01464B-33AA-4AF8-8EA2-7B378795279B}"/>
    <cellStyle name="Millares 174 2 2 2 3 2 2 3" xfId="19050" xr:uid="{239C627F-BAEF-4B26-A9FD-CC46AAB1D41C}"/>
    <cellStyle name="Millares 174 2 2 2 3 2 2 3 2" xfId="40553" xr:uid="{56CFBE74-6312-4C44-A737-5B9D6CB70136}"/>
    <cellStyle name="Millares 174 2 2 2 3 2 2 4" xfId="25655" xr:uid="{14FB86E8-F238-4A08-BEAB-B365C643AA4D}"/>
    <cellStyle name="Millares 174 2 2 2 3 2 2 5" xfId="47158" xr:uid="{07B2644A-2C4C-4E6A-B936-A2D752A293A9}"/>
    <cellStyle name="Millares 174 2 2 2 3 2 3" xfId="6288" xr:uid="{72F314FB-2200-42F1-B1B3-494013B85951}"/>
    <cellStyle name="Millares 174 2 2 2 3 2 3 2" xfId="14554" xr:uid="{C78A2353-2DEF-489B-89C0-33D6B02090B3}"/>
    <cellStyle name="Millares 174 2 2 2 3 2 3 2 2" xfId="36057" xr:uid="{BE28AD4F-0DF9-4127-9A5A-859C14748855}"/>
    <cellStyle name="Millares 174 2 2 2 3 2 3 3" xfId="21189" xr:uid="{B4645FF8-61BA-4811-8EAA-660F75EAEFBD}"/>
    <cellStyle name="Millares 174 2 2 2 3 2 3 3 2" xfId="42692" xr:uid="{E1F1A222-2AAD-4435-B1B1-A091EFBC0440}"/>
    <cellStyle name="Millares 174 2 2 2 3 2 3 4" xfId="27794" xr:uid="{A9C5B14C-4DD6-4B6F-B9AA-AFBD6F5F6658}"/>
    <cellStyle name="Millares 174 2 2 2 3 2 3 5" xfId="49297" xr:uid="{90E3644C-39E2-4405-8C59-94996885747F}"/>
    <cellStyle name="Millares 174 2 2 2 3 2 4" xfId="7929" xr:uid="{12BB0705-1467-4F11-A170-642F418A18F2}"/>
    <cellStyle name="Millares 174 2 2 2 3 2 4 2" xfId="29432" xr:uid="{C362FF19-4580-42C5-B5F4-FD4B311D9F1A}"/>
    <cellStyle name="Millares 174 2 2 2 3 2 5" xfId="9586" xr:uid="{EB068C40-D9C5-4AAC-9480-D8DBFCAAB21E}"/>
    <cellStyle name="Millares 174 2 2 2 3 2 5 2" xfId="31089" xr:uid="{40C88987-0078-4556-9826-15A32190984F}"/>
    <cellStyle name="Millares 174 2 2 2 3 2 6" xfId="16221" xr:uid="{1FC18109-94CB-40B0-9B74-F3278C2BD040}"/>
    <cellStyle name="Millares 174 2 2 2 3 2 6 2" xfId="37724" xr:uid="{490AE832-37EE-456F-80A9-C3FC687E8A9D}"/>
    <cellStyle name="Millares 174 2 2 2 3 2 7" xfId="22826" xr:uid="{C8A76F09-7F8E-4CE3-9683-B0DAA2EDF68D}"/>
    <cellStyle name="Millares 174 2 2 2 3 2 8" xfId="44329" xr:uid="{CBC7E208-C7A8-415C-B6BC-0EBF28872339}"/>
    <cellStyle name="Millares 174 2 2 2 3 3" xfId="2007" xr:uid="{8908ECF1-7A23-43A6-8568-C979C3A594D3}"/>
    <cellStyle name="Millares 174 2 2 2 3 3 2" xfId="10273" xr:uid="{384A67FD-D163-43C7-9BC1-99FC4AE075C3}"/>
    <cellStyle name="Millares 174 2 2 2 3 3 2 2" xfId="31776" xr:uid="{C99E6AB2-CC7E-44F1-A968-A6DFFDF3A1DE}"/>
    <cellStyle name="Millares 174 2 2 2 3 3 3" xfId="16908" xr:uid="{E832F2EF-CFC6-4CB9-BA7E-5EF638E04466}"/>
    <cellStyle name="Millares 174 2 2 2 3 3 3 2" xfId="38411" xr:uid="{077D0DD7-EA79-470E-ACDD-BB1F6B25ED41}"/>
    <cellStyle name="Millares 174 2 2 2 3 3 4" xfId="23513" xr:uid="{00032634-17FC-4659-9236-8E4B5BA80E81}"/>
    <cellStyle name="Millares 174 2 2 2 3 3 5" xfId="45016" xr:uid="{E8D309BA-F9DC-4D21-B12A-24015C801C3B}"/>
    <cellStyle name="Millares 174 2 2 2 3 4" xfId="2806" xr:uid="{E40D6D2E-4C12-4420-910D-BDFA59EA355E}"/>
    <cellStyle name="Millares 174 2 2 2 3 4 2" xfId="11072" xr:uid="{A72AF355-C3EB-4B2A-B547-93D624646297}"/>
    <cellStyle name="Millares 174 2 2 2 3 4 2 2" xfId="32575" xr:uid="{5CD60814-F3AF-439F-A212-AE4E2FA26879}"/>
    <cellStyle name="Millares 174 2 2 2 3 4 3" xfId="17707" xr:uid="{61C68C70-BF91-4956-895D-2AC869B2756A}"/>
    <cellStyle name="Millares 174 2 2 2 3 4 3 2" xfId="39210" xr:uid="{93E4F084-E5BF-4A12-B011-9ACD5D9CDE8A}"/>
    <cellStyle name="Millares 174 2 2 2 3 4 4" xfId="24312" xr:uid="{364A5DE4-C457-4FF6-B702-504ACFEBACF5}"/>
    <cellStyle name="Millares 174 2 2 2 3 4 5" xfId="45815" xr:uid="{32DA520D-7176-4EFD-AE05-6BAC8652135B}"/>
    <cellStyle name="Millares 174 2 2 2 3 5" xfId="3203" xr:uid="{0BCF9C6A-AFC5-415B-BB51-B4C197435586}"/>
    <cellStyle name="Millares 174 2 2 2 3 5 2" xfId="11469" xr:uid="{61E93553-3CA7-49BE-8A58-B16C56184A7E}"/>
    <cellStyle name="Millares 174 2 2 2 3 5 2 2" xfId="32972" xr:uid="{294E45CA-B666-46BB-A714-02786DDAEC4B}"/>
    <cellStyle name="Millares 174 2 2 2 3 5 3" xfId="18104" xr:uid="{DF99BD1B-39FB-45DA-98A2-63C034328E71}"/>
    <cellStyle name="Millares 174 2 2 2 3 5 3 2" xfId="39607" xr:uid="{5E46EC54-A5B3-4135-95B2-605DC368BF46}"/>
    <cellStyle name="Millares 174 2 2 2 3 5 4" xfId="24709" xr:uid="{17EF519B-4752-4B41-9C96-BB9517E4B5B0}"/>
    <cellStyle name="Millares 174 2 2 2 3 5 5" xfId="46212" xr:uid="{3C0FB216-5A13-403E-8BB3-6123F2895B68}"/>
    <cellStyle name="Millares 174 2 2 2 3 6" xfId="4950" xr:uid="{809CFE26-6F03-4A3E-ADE9-D3A0A0C6B790}"/>
    <cellStyle name="Millares 174 2 2 2 3 6 2" xfId="13216" xr:uid="{14A6B3C0-36E6-44A9-A121-611E3DF1007B}"/>
    <cellStyle name="Millares 174 2 2 2 3 6 2 2" xfId="34719" xr:uid="{C2E0C4CB-905C-45D0-B457-D758394F7F3B}"/>
    <cellStyle name="Millares 174 2 2 2 3 6 3" xfId="19851" xr:uid="{0CD5C4B6-B40D-4402-95F7-A2A411A059C1}"/>
    <cellStyle name="Millares 174 2 2 2 3 6 3 2" xfId="41354" xr:uid="{DCB45CB5-6972-4E9D-917E-49F0446B1B45}"/>
    <cellStyle name="Millares 174 2 2 2 3 6 4" xfId="26456" xr:uid="{3B103F7B-E4BA-4C56-A8BF-3F09A174B955}"/>
    <cellStyle name="Millares 174 2 2 2 3 6 5" xfId="47959" xr:uid="{BBCB9D98-0691-4215-92F8-850E88F5FDEF}"/>
    <cellStyle name="Millares 174 2 2 2 3 7" xfId="5342" xr:uid="{066B9321-3317-4202-AE5C-C5E8E6992986}"/>
    <cellStyle name="Millares 174 2 2 2 3 7 2" xfId="13608" xr:uid="{2E7C8FA7-8C6E-4901-99AE-980848FCB984}"/>
    <cellStyle name="Millares 174 2 2 2 3 7 2 2" xfId="35111" xr:uid="{AAAD66E0-3C59-4A84-8696-1B33D7EEDA54}"/>
    <cellStyle name="Millares 174 2 2 2 3 7 3" xfId="20243" xr:uid="{105CE48A-9EA9-4F3E-A5FD-D70175E56B65}"/>
    <cellStyle name="Millares 174 2 2 2 3 7 3 2" xfId="41746" xr:uid="{02FCC70B-CE61-4D12-8294-88EBDE2B984C}"/>
    <cellStyle name="Millares 174 2 2 2 3 7 4" xfId="26848" xr:uid="{F9B6AF1D-3302-4FEC-9DA5-FA9DEB665C0F}"/>
    <cellStyle name="Millares 174 2 2 2 3 7 5" xfId="48351" xr:uid="{13CD2FE2-170F-46CF-B5DD-16FE0B29590C}"/>
    <cellStyle name="Millares 174 2 2 2 3 8" xfId="6983" xr:uid="{57004032-498B-40A7-8FF7-8B54923D1794}"/>
    <cellStyle name="Millares 174 2 2 2 3 8 2" xfId="28486" xr:uid="{1DE74075-A474-4780-900E-AA9A7129CCF4}"/>
    <cellStyle name="Millares 174 2 2 2 3 9" xfId="8639" xr:uid="{B4B5AC47-0785-45D4-A695-0A94B3A8FBC9}"/>
    <cellStyle name="Millares 174 2 2 2 3 9 2" xfId="30142" xr:uid="{A4CA66F7-1522-493D-BF8C-42F204830A3F}"/>
    <cellStyle name="Millares 174 2 2 2 4" xfId="656" xr:uid="{85B8CDD2-2B1E-48A8-A63E-76260398AC06}"/>
    <cellStyle name="Millares 174 2 2 2 4 10" xfId="43665" xr:uid="{EC51CAA2-632B-43F9-AE92-4E7862027680}"/>
    <cellStyle name="Millares 174 2 2 2 4 2" xfId="1602" xr:uid="{6B7EDBBF-5A88-41EE-984D-0A1B94B2EB08}"/>
    <cellStyle name="Millares 174 2 2 2 4 2 2" xfId="4431" xr:uid="{A792C7E6-FED3-4B37-B7A7-57A2BC940EA6}"/>
    <cellStyle name="Millares 174 2 2 2 4 2 2 2" xfId="12697" xr:uid="{674EDDC0-DF72-4D59-BA15-2F2FA36C777F}"/>
    <cellStyle name="Millares 174 2 2 2 4 2 2 2 2" xfId="34200" xr:uid="{E7BAA9C1-5DE5-41F2-BF04-A7108B1C93D5}"/>
    <cellStyle name="Millares 174 2 2 2 4 2 2 3" xfId="19332" xr:uid="{4A88BEBD-3385-49F2-93BB-1E1F16E7BE4A}"/>
    <cellStyle name="Millares 174 2 2 2 4 2 2 3 2" xfId="40835" xr:uid="{D9385ADF-F693-46AC-B18B-0A0D1F60CE3C}"/>
    <cellStyle name="Millares 174 2 2 2 4 2 2 4" xfId="25937" xr:uid="{498C92B7-AF97-4384-A263-A8C83C3DB3C1}"/>
    <cellStyle name="Millares 174 2 2 2 4 2 2 5" xfId="47440" xr:uid="{C12C3053-53EE-4566-B48B-A164A0DF9ECF}"/>
    <cellStyle name="Millares 174 2 2 2 4 2 3" xfId="6570" xr:uid="{FFC423F4-E79E-420D-A439-9120B921EAF2}"/>
    <cellStyle name="Millares 174 2 2 2 4 2 3 2" xfId="14836" xr:uid="{B5D96A63-9177-43DE-B04B-8E0DA3304A56}"/>
    <cellStyle name="Millares 174 2 2 2 4 2 3 2 2" xfId="36339" xr:uid="{79967DDE-A156-480B-862D-4499A113DAC5}"/>
    <cellStyle name="Millares 174 2 2 2 4 2 3 3" xfId="21471" xr:uid="{7F43ABC8-C783-4734-8865-B974F09D444D}"/>
    <cellStyle name="Millares 174 2 2 2 4 2 3 3 2" xfId="42974" xr:uid="{6A189132-DAB4-4C73-81A9-CA7E676609DB}"/>
    <cellStyle name="Millares 174 2 2 2 4 2 3 4" xfId="28076" xr:uid="{422B6BC6-05C0-4978-BD1C-A8CC6B7A85D1}"/>
    <cellStyle name="Millares 174 2 2 2 4 2 3 5" xfId="49579" xr:uid="{B67A7B53-B2DF-4CD6-A1D1-625DAC0AB9F9}"/>
    <cellStyle name="Millares 174 2 2 2 4 2 4" xfId="8211" xr:uid="{89F6A8D3-B7D9-4A90-9ACE-D200508B0811}"/>
    <cellStyle name="Millares 174 2 2 2 4 2 4 2" xfId="29714" xr:uid="{9826CCE6-ED72-48E2-A353-ABEE36118ED7}"/>
    <cellStyle name="Millares 174 2 2 2 4 2 5" xfId="9868" xr:uid="{DA918108-EE3A-4C4E-98CF-6F8F2B2055D7}"/>
    <cellStyle name="Millares 174 2 2 2 4 2 5 2" xfId="31371" xr:uid="{AFF7CE50-5FAC-4FB6-AA9A-B14502FA406C}"/>
    <cellStyle name="Millares 174 2 2 2 4 2 6" xfId="16503" xr:uid="{716F668F-92D3-432A-9F36-D512B4194E58}"/>
    <cellStyle name="Millares 174 2 2 2 4 2 6 2" xfId="38006" xr:uid="{36D2B0A5-AD53-44B5-8295-9A0A68E686EF}"/>
    <cellStyle name="Millares 174 2 2 2 4 2 7" xfId="23108" xr:uid="{C53C4086-F21F-489D-8D6F-7F88C0FE0281}"/>
    <cellStyle name="Millares 174 2 2 2 4 2 8" xfId="44611" xr:uid="{5700614A-EE55-4C53-9F50-A16DE150219A}"/>
    <cellStyle name="Millares 174 2 2 2 4 3" xfId="2289" xr:uid="{F204DCFB-8A7D-42E3-A2DB-9F88DD6DA3F3}"/>
    <cellStyle name="Millares 174 2 2 2 4 3 2" xfId="10555" xr:uid="{73066417-0A21-4841-9C68-9C123191FFD2}"/>
    <cellStyle name="Millares 174 2 2 2 4 3 2 2" xfId="32058" xr:uid="{5DFFFDD1-5E24-411F-B2D7-A88E32AEF755}"/>
    <cellStyle name="Millares 174 2 2 2 4 3 3" xfId="17190" xr:uid="{FCE3B855-32DD-45CB-995D-F66750414A08}"/>
    <cellStyle name="Millares 174 2 2 2 4 3 3 2" xfId="38693" xr:uid="{B4E29D51-C865-48EE-BA45-3B266357A6DE}"/>
    <cellStyle name="Millares 174 2 2 2 4 3 4" xfId="23795" xr:uid="{F6008E98-0106-4A1A-90D4-ED4B5F12AAC7}"/>
    <cellStyle name="Millares 174 2 2 2 4 3 5" xfId="45298" xr:uid="{FE10EEBE-E2A9-4185-A02E-0FF8E150629F}"/>
    <cellStyle name="Millares 174 2 2 2 4 4" xfId="3485" xr:uid="{9D3F4E4F-DB68-4B15-9B96-830B16CF0A80}"/>
    <cellStyle name="Millares 174 2 2 2 4 4 2" xfId="11751" xr:uid="{C0F23CA3-650B-4CCC-9173-ADE8AC0E6833}"/>
    <cellStyle name="Millares 174 2 2 2 4 4 2 2" xfId="33254" xr:uid="{EBFD581D-E21D-48AB-9C2A-2EF19EA24336}"/>
    <cellStyle name="Millares 174 2 2 2 4 4 3" xfId="18386" xr:uid="{5F4F4730-6782-4F34-B052-B05D8DBBA144}"/>
    <cellStyle name="Millares 174 2 2 2 4 4 3 2" xfId="39889" xr:uid="{E1DE86CF-0091-4DC3-B2EF-3242A3AA06AF}"/>
    <cellStyle name="Millares 174 2 2 2 4 4 4" xfId="24991" xr:uid="{D2775D91-CD2A-4AE0-A31F-D8D70E203A20}"/>
    <cellStyle name="Millares 174 2 2 2 4 4 5" xfId="46494" xr:uid="{E623A05F-5EA8-472D-BFD3-44928A4EC255}"/>
    <cellStyle name="Millares 174 2 2 2 4 5" xfId="5624" xr:uid="{C9990A35-C784-4807-9BC7-260CF0D7FA58}"/>
    <cellStyle name="Millares 174 2 2 2 4 5 2" xfId="13890" xr:uid="{73B67DA3-A742-4DB7-9926-0551A1604B7B}"/>
    <cellStyle name="Millares 174 2 2 2 4 5 2 2" xfId="35393" xr:uid="{A0637DE7-3324-44CC-AF2F-70D242237FF4}"/>
    <cellStyle name="Millares 174 2 2 2 4 5 3" xfId="20525" xr:uid="{7D655032-5E9D-4946-98F2-289609C96A1F}"/>
    <cellStyle name="Millares 174 2 2 2 4 5 3 2" xfId="42028" xr:uid="{0403283E-D71B-422C-BB29-57188F9D5CE7}"/>
    <cellStyle name="Millares 174 2 2 2 4 5 4" xfId="27130" xr:uid="{71D1DDE9-F9B5-4C7B-A370-8A65831FDF69}"/>
    <cellStyle name="Millares 174 2 2 2 4 5 5" xfId="48633" xr:uid="{6711F0C7-1C29-433A-828B-4F0D33B1E532}"/>
    <cellStyle name="Millares 174 2 2 2 4 6" xfId="7265" xr:uid="{C8FA3458-67F6-4F2D-A08B-A8EC894DC5A6}"/>
    <cellStyle name="Millares 174 2 2 2 4 6 2" xfId="28768" xr:uid="{A8376286-6678-49B7-A1F7-FDF18F94FA32}"/>
    <cellStyle name="Millares 174 2 2 2 4 7" xfId="8922" xr:uid="{35B0CB56-C9B1-4992-82FF-B4D77C4C6B7A}"/>
    <cellStyle name="Millares 174 2 2 2 4 7 2" xfId="30425" xr:uid="{18AE5162-589F-4462-AC88-C3414A1605C2}"/>
    <cellStyle name="Millares 174 2 2 2 4 8" xfId="15557" xr:uid="{F6F1FF54-27B0-418F-BDCC-4C094C8CB79A}"/>
    <cellStyle name="Millares 174 2 2 2 4 8 2" xfId="37060" xr:uid="{72E29593-DDCC-4095-A0F2-893120C766FE}"/>
    <cellStyle name="Millares 174 2 2 2 4 9" xfId="22162" xr:uid="{876F8697-5EB2-48F0-8931-D56249A0C023}"/>
    <cellStyle name="Millares 174 2 2 2 5" xfId="924" xr:uid="{9EA04C68-0D43-4A82-8A70-37C514B8FD3C}"/>
    <cellStyle name="Millares 174 2 2 2 5 2" xfId="3753" xr:uid="{F70338CF-2FBE-4B43-BE79-6389F0AC8DDB}"/>
    <cellStyle name="Millares 174 2 2 2 5 2 2" xfId="12019" xr:uid="{CA046F39-3678-45B7-A640-92AF24AF6744}"/>
    <cellStyle name="Millares 174 2 2 2 5 2 2 2" xfId="33522" xr:uid="{EA75D1F8-0C84-44E8-9302-72C7C7115D0C}"/>
    <cellStyle name="Millares 174 2 2 2 5 2 3" xfId="18654" xr:uid="{52A6640F-97B0-4DB4-A624-A305064BF6A4}"/>
    <cellStyle name="Millares 174 2 2 2 5 2 3 2" xfId="40157" xr:uid="{135DD6C6-3619-41F9-AC9A-C673CB130909}"/>
    <cellStyle name="Millares 174 2 2 2 5 2 4" xfId="25259" xr:uid="{FECEEBAF-720D-4DCA-966A-EB3856563D27}"/>
    <cellStyle name="Millares 174 2 2 2 5 2 5" xfId="46762" xr:uid="{73087D8F-374A-4E1B-8A09-EE0631BB7DC2}"/>
    <cellStyle name="Millares 174 2 2 2 5 3" xfId="5892" xr:uid="{1C6A941F-9C22-47C8-8396-ADDBE3872B9E}"/>
    <cellStyle name="Millares 174 2 2 2 5 3 2" xfId="14158" xr:uid="{90F7989C-EBCD-442A-9B12-4788DACCD8BA}"/>
    <cellStyle name="Millares 174 2 2 2 5 3 2 2" xfId="35661" xr:uid="{8A834A52-5318-4DEC-8FA6-A62FBA77835D}"/>
    <cellStyle name="Millares 174 2 2 2 5 3 3" xfId="20793" xr:uid="{D3E49FFC-3742-46AB-B1CF-2ADA70E3BCAD}"/>
    <cellStyle name="Millares 174 2 2 2 5 3 3 2" xfId="42296" xr:uid="{747380B7-03A8-44DA-BC7F-6D6189668C39}"/>
    <cellStyle name="Millares 174 2 2 2 5 3 4" xfId="27398" xr:uid="{220411AE-612D-430A-AD17-E9D63E07D5B3}"/>
    <cellStyle name="Millares 174 2 2 2 5 3 5" xfId="48901" xr:uid="{2EB22BBA-B440-4D2E-89B5-E866AE6FBCC5}"/>
    <cellStyle name="Millares 174 2 2 2 5 4" xfId="7533" xr:uid="{4331D96B-CCFA-41CE-8AD5-EA88833309E2}"/>
    <cellStyle name="Millares 174 2 2 2 5 4 2" xfId="29036" xr:uid="{46D9E154-3BC2-49C2-92F6-02DC5205198A}"/>
    <cellStyle name="Millares 174 2 2 2 5 5" xfId="9190" xr:uid="{411C6834-FAAB-4051-8A35-1F6FE47AC905}"/>
    <cellStyle name="Millares 174 2 2 2 5 5 2" xfId="30693" xr:uid="{AFF8349D-3AF6-4C73-8AC1-8D3C066337DC}"/>
    <cellStyle name="Millares 174 2 2 2 5 6" xfId="15825" xr:uid="{6AC6825D-0EBF-4879-A0A7-41A3AFD72A75}"/>
    <cellStyle name="Millares 174 2 2 2 5 6 2" xfId="37328" xr:uid="{B2BEF515-88CD-4C3A-9615-8227CB2F1948}"/>
    <cellStyle name="Millares 174 2 2 2 5 7" xfId="22430" xr:uid="{517DB509-3C4D-42E3-B54C-24D7394B702D}"/>
    <cellStyle name="Millares 174 2 2 2 5 8" xfId="43933" xr:uid="{26582D07-54E4-40C2-828F-6CF50F6D89B3}"/>
    <cellStyle name="Millares 174 2 2 2 6" xfId="1185" xr:uid="{0A61E6AC-AC26-43A4-BAF5-6D157D10A558}"/>
    <cellStyle name="Millares 174 2 2 2 6 2" xfId="4014" xr:uid="{0FAF77A1-969D-49FA-A1BE-E62C4B274124}"/>
    <cellStyle name="Millares 174 2 2 2 6 2 2" xfId="12280" xr:uid="{329E3BE8-CB6C-435A-8654-DDDBAB6B529E}"/>
    <cellStyle name="Millares 174 2 2 2 6 2 2 2" xfId="33783" xr:uid="{DE45F42E-9552-47E7-939C-F37513E14C9C}"/>
    <cellStyle name="Millares 174 2 2 2 6 2 3" xfId="18915" xr:uid="{20E74CEF-A86C-48DD-B09C-83B740DCDADC}"/>
    <cellStyle name="Millares 174 2 2 2 6 2 3 2" xfId="40418" xr:uid="{70D97337-2C38-4908-8FAD-C2462ED14885}"/>
    <cellStyle name="Millares 174 2 2 2 6 2 4" xfId="25520" xr:uid="{A91F3177-9F2C-46D6-A4BB-B33FF4023ED6}"/>
    <cellStyle name="Millares 174 2 2 2 6 2 5" xfId="47023" xr:uid="{61C151A4-732A-4BEE-AC49-0A8124787976}"/>
    <cellStyle name="Millares 174 2 2 2 6 3" xfId="6153" xr:uid="{7CAAAB7D-A2BB-480D-8752-638F898D086C}"/>
    <cellStyle name="Millares 174 2 2 2 6 3 2" xfId="14419" xr:uid="{746A9AB8-CD12-4D68-8A4B-BD94A86E67FA}"/>
    <cellStyle name="Millares 174 2 2 2 6 3 2 2" xfId="35922" xr:uid="{BF431FB3-6B3B-4029-ABEE-3EA96CEAF179}"/>
    <cellStyle name="Millares 174 2 2 2 6 3 3" xfId="21054" xr:uid="{BB2A80AB-9CE1-45EF-845C-5EF02BB67658}"/>
    <cellStyle name="Millares 174 2 2 2 6 3 3 2" xfId="42557" xr:uid="{8D6C6853-805F-4B1B-ABE7-D01F6F010426}"/>
    <cellStyle name="Millares 174 2 2 2 6 3 4" xfId="27659" xr:uid="{2DC2F27B-2DC1-4F72-ABDE-0BE23024CB7B}"/>
    <cellStyle name="Millares 174 2 2 2 6 3 5" xfId="49162" xr:uid="{F1CC3D84-DBA2-4057-B104-CB7B5ECD7196}"/>
    <cellStyle name="Millares 174 2 2 2 6 4" xfId="7794" xr:uid="{B250358E-46C4-41C9-B041-95E5F310B50B}"/>
    <cellStyle name="Millares 174 2 2 2 6 4 2" xfId="29297" xr:uid="{D32BAC52-10A7-4142-A327-A55F5A9EFF7F}"/>
    <cellStyle name="Millares 174 2 2 2 6 5" xfId="9451" xr:uid="{A5A0D81F-3013-4B31-9D5B-537CFEA507E4}"/>
    <cellStyle name="Millares 174 2 2 2 6 5 2" xfId="30954" xr:uid="{9B5A5694-6054-474F-A053-69A9403DEADA}"/>
    <cellStyle name="Millares 174 2 2 2 6 6" xfId="16086" xr:uid="{0E39B359-D890-4EBA-9A70-A1D0AF65448E}"/>
    <cellStyle name="Millares 174 2 2 2 6 6 2" xfId="37589" xr:uid="{C09A98AC-69BF-4F6F-897A-26FE15710C29}"/>
    <cellStyle name="Millares 174 2 2 2 6 7" xfId="22691" xr:uid="{6C95A991-281F-4B66-BD6D-F9F36C51C55F}"/>
    <cellStyle name="Millares 174 2 2 2 6 8" xfId="44194" xr:uid="{6345D0F0-C096-4684-BC05-B294AF86D506}"/>
    <cellStyle name="Millares 174 2 2 2 7" xfId="1873" xr:uid="{BB1B05A0-D9C9-414A-ABDD-987ABB1055AF}"/>
    <cellStyle name="Millares 174 2 2 2 7 2" xfId="10139" xr:uid="{DADCB68D-1219-49BC-A0F8-681673968A4D}"/>
    <cellStyle name="Millares 174 2 2 2 7 2 2" xfId="31642" xr:uid="{E401C9C4-9DDF-41E3-A956-8B52DB87E270}"/>
    <cellStyle name="Millares 174 2 2 2 7 3" xfId="16774" xr:uid="{EC96961E-9813-40E8-B3B5-AFBB4A2834ED}"/>
    <cellStyle name="Millares 174 2 2 2 7 3 2" xfId="38277" xr:uid="{1ADDCDC7-AC97-4B04-86A9-A0D996166F70}"/>
    <cellStyle name="Millares 174 2 2 2 7 4" xfId="23379" xr:uid="{8874A9A7-A8A5-4983-A2C1-C98A90199206}"/>
    <cellStyle name="Millares 174 2 2 2 7 5" xfId="44882" xr:uid="{CE4597D8-B806-4D33-80FA-6645B6C6B699}"/>
    <cellStyle name="Millares 174 2 2 2 8" xfId="2558" xr:uid="{D0347687-03F7-49B0-9189-7F362F50E6BE}"/>
    <cellStyle name="Millares 174 2 2 2 8 2" xfId="10824" xr:uid="{FCB32EF3-9A1B-47A4-9995-397E0F693265}"/>
    <cellStyle name="Millares 174 2 2 2 8 2 2" xfId="32327" xr:uid="{2279ADB5-18BD-4048-8E0E-915D079914A9}"/>
    <cellStyle name="Millares 174 2 2 2 8 3" xfId="17459" xr:uid="{7F36E192-B850-4564-8DBB-0406D9673795}"/>
    <cellStyle name="Millares 174 2 2 2 8 3 2" xfId="38962" xr:uid="{065B4615-F3BE-4331-BEC8-5906F658F200}"/>
    <cellStyle name="Millares 174 2 2 2 8 4" xfId="24064" xr:uid="{6C064003-2166-47BE-9409-62F1DE502339}"/>
    <cellStyle name="Millares 174 2 2 2 8 5" xfId="45567" xr:uid="{CAECE7E4-27F3-4D95-BBFB-5D32DEEAAC48}"/>
    <cellStyle name="Millares 174 2 2 2 9" xfId="3069" xr:uid="{60471799-24DB-477A-84A6-0B36844806A7}"/>
    <cellStyle name="Millares 174 2 2 2 9 2" xfId="11335" xr:uid="{3C0CC738-3BD6-4E36-85CD-7C3DDECE26D0}"/>
    <cellStyle name="Millares 174 2 2 2 9 2 2" xfId="32838" xr:uid="{1CD3CDA3-58F2-4CF2-A6A2-7614589A5CC7}"/>
    <cellStyle name="Millares 174 2 2 2 9 3" xfId="17970" xr:uid="{249A2C1E-13CE-46B4-AE15-CB5871924C11}"/>
    <cellStyle name="Millares 174 2 2 2 9 3 2" xfId="39473" xr:uid="{D5E4B08F-9290-49D7-928F-6744EB5E34B0}"/>
    <cellStyle name="Millares 174 2 2 2 9 4" xfId="24575" xr:uid="{298832A0-2769-401A-867A-A702340A7F3B}"/>
    <cellStyle name="Millares 174 2 2 2 9 5" xfId="46078" xr:uid="{024A7F46-13E9-44E0-A948-4777BB9DB36F}"/>
    <cellStyle name="Millares 174 2 2 3" xfId="462" xr:uid="{E9231812-6A6E-48C3-ACB6-4DA553FE2738}"/>
    <cellStyle name="Millares 174 2 2 3 10" xfId="7073" xr:uid="{57CB1102-0F2B-48B9-AA92-1C9814755514}"/>
    <cellStyle name="Millares 174 2 2 3 10 2" xfId="28576" xr:uid="{D42308F8-297F-4E7C-BE28-FFBB51C02E38}"/>
    <cellStyle name="Millares 174 2 2 3 11" xfId="8729" xr:uid="{26DE9A3A-50FD-4193-9060-200788809E3E}"/>
    <cellStyle name="Millares 174 2 2 3 11 2" xfId="30232" xr:uid="{0EAA46DB-D968-42F5-8C69-7829B8EF4BFF}"/>
    <cellStyle name="Millares 174 2 2 3 12" xfId="15365" xr:uid="{822ADAFD-5266-4222-9C8C-028C1CD6E9FE}"/>
    <cellStyle name="Millares 174 2 2 3 12 2" xfId="36868" xr:uid="{A137710D-F2D0-4B69-A2C1-4DA874815B52}"/>
    <cellStyle name="Millares 174 2 2 3 13" xfId="21970" xr:uid="{F7820A38-318E-41FF-A8D4-B486D79C4279}"/>
    <cellStyle name="Millares 174 2 2 3 14" xfId="43473" xr:uid="{EAE7CE4E-8B22-4FEB-AD6B-A2C7768205C3}"/>
    <cellStyle name="Millares 174 2 2 3 2" xfId="744" xr:uid="{5BE76739-CB3B-48FC-9ED3-C30E4833BE45}"/>
    <cellStyle name="Millares 174 2 2 3 2 10" xfId="15645" xr:uid="{4C247BC9-5F53-4742-9B80-1679953C3516}"/>
    <cellStyle name="Millares 174 2 2 3 2 10 2" xfId="37148" xr:uid="{19BB5571-7D0B-4FE6-8C69-0023F8ECFBE6}"/>
    <cellStyle name="Millares 174 2 2 3 2 11" xfId="22250" xr:uid="{0A9A9618-3AEA-4D52-BAFA-9CB80B7918EA}"/>
    <cellStyle name="Millares 174 2 2 3 2 12" xfId="43753" xr:uid="{FD64DA25-834B-47F0-99CF-900CF30404C7}"/>
    <cellStyle name="Millares 174 2 2 3 2 2" xfId="1690" xr:uid="{6E9F2AE0-95F2-400E-B201-685BB02EA21B}"/>
    <cellStyle name="Millares 174 2 2 3 2 2 2" xfId="4519" xr:uid="{0FB858EC-6CB7-44D5-872E-B1994256CA75}"/>
    <cellStyle name="Millares 174 2 2 3 2 2 2 2" xfId="12785" xr:uid="{C9557AF6-9F7B-4365-AFB4-0839F215ADAB}"/>
    <cellStyle name="Millares 174 2 2 3 2 2 2 2 2" xfId="34288" xr:uid="{8E133AD6-BD5B-47E4-95A0-3A3ACB09236F}"/>
    <cellStyle name="Millares 174 2 2 3 2 2 2 3" xfId="19420" xr:uid="{4A76D1B5-7920-4A2C-99ED-2790972E7FD7}"/>
    <cellStyle name="Millares 174 2 2 3 2 2 2 3 2" xfId="40923" xr:uid="{0BF925F7-41D9-4E66-ACF9-FCB7295D9F9F}"/>
    <cellStyle name="Millares 174 2 2 3 2 2 2 4" xfId="26025" xr:uid="{C6570B05-8105-4A8E-B0DA-C1F19412A14F}"/>
    <cellStyle name="Millares 174 2 2 3 2 2 2 5" xfId="47528" xr:uid="{4EFAD81A-C5F1-4C7B-A8DF-2AB08450452F}"/>
    <cellStyle name="Millares 174 2 2 3 2 2 3" xfId="6658" xr:uid="{672A4AD5-46F8-47D9-AF81-45B3BD0DF433}"/>
    <cellStyle name="Millares 174 2 2 3 2 2 3 2" xfId="14924" xr:uid="{080D41EC-F137-4ECF-89AE-554292AB1AF6}"/>
    <cellStyle name="Millares 174 2 2 3 2 2 3 2 2" xfId="36427" xr:uid="{6CEE7432-20E6-4A7C-8BDF-11C7E9368BF3}"/>
    <cellStyle name="Millares 174 2 2 3 2 2 3 3" xfId="21559" xr:uid="{B1D29C74-92B0-419B-9652-E5C67C3562B1}"/>
    <cellStyle name="Millares 174 2 2 3 2 2 3 3 2" xfId="43062" xr:uid="{7B51A680-E784-4735-B667-FB986BAC902A}"/>
    <cellStyle name="Millares 174 2 2 3 2 2 3 4" xfId="28164" xr:uid="{4A0A1B59-F50F-4E90-B622-E70CE06D0A79}"/>
    <cellStyle name="Millares 174 2 2 3 2 2 3 5" xfId="49667" xr:uid="{043DBA26-4B7A-41DF-A088-861367673E5E}"/>
    <cellStyle name="Millares 174 2 2 3 2 2 4" xfId="8299" xr:uid="{9F3A3096-3B66-4955-971B-B844D607288D}"/>
    <cellStyle name="Millares 174 2 2 3 2 2 4 2" xfId="29802" xr:uid="{214892EE-6DDD-4B27-9063-693BCD020E3D}"/>
    <cellStyle name="Millares 174 2 2 3 2 2 5" xfId="9956" xr:uid="{4F5CB243-7C69-4FAF-A2CB-5B5BAC8D55BC}"/>
    <cellStyle name="Millares 174 2 2 3 2 2 5 2" xfId="31459" xr:uid="{149A9C48-79BB-4858-ABD7-D487FA839032}"/>
    <cellStyle name="Millares 174 2 2 3 2 2 6" xfId="16591" xr:uid="{502E3CC7-9D33-475C-B56E-1CF93BE7E7F5}"/>
    <cellStyle name="Millares 174 2 2 3 2 2 6 2" xfId="38094" xr:uid="{B2935745-D5B2-44E9-A72F-A71D91A451CD}"/>
    <cellStyle name="Millares 174 2 2 3 2 2 7" xfId="23196" xr:uid="{B25B8BF4-DEC3-49CA-9088-90D923C724AB}"/>
    <cellStyle name="Millares 174 2 2 3 2 2 8" xfId="44699" xr:uid="{150DD98A-C881-4EC4-84F1-5B55D064BB50}"/>
    <cellStyle name="Millares 174 2 2 3 2 3" xfId="2377" xr:uid="{D82BE078-3E8C-4383-A61E-34D3B84EEED6}"/>
    <cellStyle name="Millares 174 2 2 3 2 3 2" xfId="10643" xr:uid="{C96F95AD-3022-4CFF-B3B5-D17E8558B7A7}"/>
    <cellStyle name="Millares 174 2 2 3 2 3 2 2" xfId="32146" xr:uid="{98E235D0-B4AA-4AE1-B0DB-5FA82558B440}"/>
    <cellStyle name="Millares 174 2 2 3 2 3 3" xfId="17278" xr:uid="{02F07F28-CB21-40F8-B01A-D9D27E5C94F6}"/>
    <cellStyle name="Millares 174 2 2 3 2 3 3 2" xfId="38781" xr:uid="{C532A9B3-94C5-4B00-8B74-F0315CC98839}"/>
    <cellStyle name="Millares 174 2 2 3 2 3 4" xfId="23883" xr:uid="{314E3785-7F8E-4708-8916-DC12FED2634E}"/>
    <cellStyle name="Millares 174 2 2 3 2 3 5" xfId="45386" xr:uid="{F6E48D65-DBA4-4599-89FE-7F306DA69168}"/>
    <cellStyle name="Millares 174 2 2 3 2 4" xfId="2894" xr:uid="{CC65456D-74C0-49FA-900C-B43756902CE5}"/>
    <cellStyle name="Millares 174 2 2 3 2 4 2" xfId="11160" xr:uid="{F685723F-41CB-4264-8FFF-46A499149CE6}"/>
    <cellStyle name="Millares 174 2 2 3 2 4 2 2" xfId="32663" xr:uid="{BA7228F1-11D3-42E8-857A-B54D8B1DBD7E}"/>
    <cellStyle name="Millares 174 2 2 3 2 4 3" xfId="17795" xr:uid="{673F3624-69A9-4AD0-858D-21A2A0883F93}"/>
    <cellStyle name="Millares 174 2 2 3 2 4 3 2" xfId="39298" xr:uid="{05638CE2-746C-416E-912E-E7E4F4CDB960}"/>
    <cellStyle name="Millares 174 2 2 3 2 4 4" xfId="24400" xr:uid="{A0A73315-A1F2-4C87-B56D-0990A2B7E58D}"/>
    <cellStyle name="Millares 174 2 2 3 2 4 5" xfId="45903" xr:uid="{164D7934-1EA3-43DE-9D40-16E85C9D0190}"/>
    <cellStyle name="Millares 174 2 2 3 2 5" xfId="3573" xr:uid="{EA852B37-FCD9-496D-A8FE-4A19F6033873}"/>
    <cellStyle name="Millares 174 2 2 3 2 5 2" xfId="11839" xr:uid="{4D7EA015-79D6-42AE-82B4-DDF92132C0D4}"/>
    <cellStyle name="Millares 174 2 2 3 2 5 2 2" xfId="33342" xr:uid="{F535662C-74D6-4F41-916A-D5B7C54A8376}"/>
    <cellStyle name="Millares 174 2 2 3 2 5 3" xfId="18474" xr:uid="{433443E8-DB1B-40E6-A04C-DFBC5F899266}"/>
    <cellStyle name="Millares 174 2 2 3 2 5 3 2" xfId="39977" xr:uid="{8831829E-0D52-41D5-A01F-5FD0DDCF1A40}"/>
    <cellStyle name="Millares 174 2 2 3 2 5 4" xfId="25079" xr:uid="{FE1F5A4F-9274-44CC-B956-2B6E9DD3E1EF}"/>
    <cellStyle name="Millares 174 2 2 3 2 5 5" xfId="46582" xr:uid="{9504F4F8-3913-4473-8197-0915E64F3BDE}"/>
    <cellStyle name="Millares 174 2 2 3 2 6" xfId="5038" xr:uid="{C570F0B2-2B70-4CE6-B131-E2F5AD2EAE76}"/>
    <cellStyle name="Millares 174 2 2 3 2 6 2" xfId="13304" xr:uid="{C8685C44-73C7-430B-A4C1-9AEA850D1982}"/>
    <cellStyle name="Millares 174 2 2 3 2 6 2 2" xfId="34807" xr:uid="{7B9100A3-B329-4C3E-801B-CFBEC1554289}"/>
    <cellStyle name="Millares 174 2 2 3 2 6 3" xfId="19939" xr:uid="{717CF8AA-78C2-4CD9-BC7E-71753ACDEEE5}"/>
    <cellStyle name="Millares 174 2 2 3 2 6 3 2" xfId="41442" xr:uid="{1AE88087-499C-495D-8A19-4C185A085753}"/>
    <cellStyle name="Millares 174 2 2 3 2 6 4" xfId="26544" xr:uid="{2B7812C6-D14F-465D-BA5A-0EB9E07CB765}"/>
    <cellStyle name="Millares 174 2 2 3 2 6 5" xfId="48047" xr:uid="{7B7B82FD-C60A-4281-95F6-0EC0C4F82CC9}"/>
    <cellStyle name="Millares 174 2 2 3 2 7" xfId="5712" xr:uid="{9FFFAEE9-006E-482C-8F67-48512D2A5FDF}"/>
    <cellStyle name="Millares 174 2 2 3 2 7 2" xfId="13978" xr:uid="{FCFF0942-75C5-49B0-8186-64E426BF8293}"/>
    <cellStyle name="Millares 174 2 2 3 2 7 2 2" xfId="35481" xr:uid="{180FA565-4DF0-416E-B067-D7E822AB22BE}"/>
    <cellStyle name="Millares 174 2 2 3 2 7 3" xfId="20613" xr:uid="{6F748C84-2EF6-4BC0-AE8B-636E25E509E6}"/>
    <cellStyle name="Millares 174 2 2 3 2 7 3 2" xfId="42116" xr:uid="{3639FF70-8141-4DCA-8C5D-BABA6C8CD8C3}"/>
    <cellStyle name="Millares 174 2 2 3 2 7 4" xfId="27218" xr:uid="{03E4684D-AC07-4998-9E44-4926D36A5DDE}"/>
    <cellStyle name="Millares 174 2 2 3 2 7 5" xfId="48721" xr:uid="{8C0C5388-58A4-4E46-A016-70A4AA72C580}"/>
    <cellStyle name="Millares 174 2 2 3 2 8" xfId="7353" xr:uid="{9E8CAEA7-C730-4DA2-B981-D6DD740EEE5E}"/>
    <cellStyle name="Millares 174 2 2 3 2 8 2" xfId="28856" xr:uid="{3A67051D-718B-405F-BFBF-0196DE12DEBC}"/>
    <cellStyle name="Millares 174 2 2 3 2 9" xfId="9010" xr:uid="{CCE2C562-F668-4A49-9964-7BFC3174985F}"/>
    <cellStyle name="Millares 174 2 2 3 2 9 2" xfId="30513" xr:uid="{955FE0C9-7871-4955-A8B4-FBDF9B709549}"/>
    <cellStyle name="Millares 174 2 2 3 3" xfId="1014" xr:uid="{A6E47122-F5B0-4A95-82BA-343165C9EFD0}"/>
    <cellStyle name="Millares 174 2 2 3 3 2" xfId="3843" xr:uid="{32025C5A-11B1-4476-80A8-BF8053D34992}"/>
    <cellStyle name="Millares 174 2 2 3 3 2 2" xfId="12109" xr:uid="{30A68AC8-5284-481B-94C7-B93ECA0621E6}"/>
    <cellStyle name="Millares 174 2 2 3 3 2 2 2" xfId="33612" xr:uid="{9A3F77D0-9BB1-4CD5-AAC5-C30240A8ABB8}"/>
    <cellStyle name="Millares 174 2 2 3 3 2 3" xfId="18744" xr:uid="{4975AF5E-37CE-4B15-8223-11532330CC43}"/>
    <cellStyle name="Millares 174 2 2 3 3 2 3 2" xfId="40247" xr:uid="{329ABE2F-4E6E-42B9-9444-7D8FAF1E060E}"/>
    <cellStyle name="Millares 174 2 2 3 3 2 4" xfId="25349" xr:uid="{0E5ADC37-116E-4554-A345-19382C39198C}"/>
    <cellStyle name="Millares 174 2 2 3 3 2 5" xfId="46852" xr:uid="{F2DB8AE6-8DDB-4D68-9039-66ABB2A11520}"/>
    <cellStyle name="Millares 174 2 2 3 3 3" xfId="5982" xr:uid="{A0BDCD78-3006-4464-A648-A32E1E2E18D6}"/>
    <cellStyle name="Millares 174 2 2 3 3 3 2" xfId="14248" xr:uid="{677E149C-F46C-42A6-8107-F2D5CDBBF843}"/>
    <cellStyle name="Millares 174 2 2 3 3 3 2 2" xfId="35751" xr:uid="{A51D33FF-DB81-4C60-9A12-0A4310B09E1A}"/>
    <cellStyle name="Millares 174 2 2 3 3 3 3" xfId="20883" xr:uid="{52290233-6EA3-42FA-87CA-8959C67E122C}"/>
    <cellStyle name="Millares 174 2 2 3 3 3 3 2" xfId="42386" xr:uid="{C189841B-EC1D-455A-B9DA-CE88428B4F19}"/>
    <cellStyle name="Millares 174 2 2 3 3 3 4" xfId="27488" xr:uid="{054F5444-F829-4912-9FD4-C570AF11BF67}"/>
    <cellStyle name="Millares 174 2 2 3 3 3 5" xfId="48991" xr:uid="{006B02B5-368A-4525-95E3-8353E22A635C}"/>
    <cellStyle name="Millares 174 2 2 3 3 4" xfId="7623" xr:uid="{B111EA3F-8C25-4030-994C-CC1F0C04E92B}"/>
    <cellStyle name="Millares 174 2 2 3 3 4 2" xfId="29126" xr:uid="{F88E5625-B1CA-4275-8C16-C56F695A973A}"/>
    <cellStyle name="Millares 174 2 2 3 3 5" xfId="9280" xr:uid="{8B9128F9-DBD8-4D0A-9A41-244B135067BD}"/>
    <cellStyle name="Millares 174 2 2 3 3 5 2" xfId="30783" xr:uid="{A4E553DA-93F3-4AE0-A44A-030717420DC3}"/>
    <cellStyle name="Millares 174 2 2 3 3 6" xfId="15915" xr:uid="{F85D2918-03A7-45E0-80D8-B8427AFAE344}"/>
    <cellStyle name="Millares 174 2 2 3 3 6 2" xfId="37418" xr:uid="{B402DBED-54BB-4D47-A6A0-87A41BCC1C59}"/>
    <cellStyle name="Millares 174 2 2 3 3 7" xfId="22520" xr:uid="{C7D5700D-59AB-46B7-B1BA-FAB8718F5AE7}"/>
    <cellStyle name="Millares 174 2 2 3 3 8" xfId="44023" xr:uid="{FDBBCECE-5519-4998-9C19-5B9BBD7D7C2D}"/>
    <cellStyle name="Millares 174 2 2 3 4" xfId="1410" xr:uid="{6E4F9468-B741-4C64-8237-6B2B5193C319}"/>
    <cellStyle name="Millares 174 2 2 3 4 2" xfId="4239" xr:uid="{0DE9C94B-5507-4CDE-87DF-5ABC2D83387A}"/>
    <cellStyle name="Millares 174 2 2 3 4 2 2" xfId="12505" xr:uid="{5BC72489-2AAD-417C-9CAE-E3B91F61E844}"/>
    <cellStyle name="Millares 174 2 2 3 4 2 2 2" xfId="34008" xr:uid="{35330CE5-E9AD-45B8-B8B6-14E5D2ACE02A}"/>
    <cellStyle name="Millares 174 2 2 3 4 2 3" xfId="19140" xr:uid="{32DD1E68-DCC2-4057-AC33-6875C845F42C}"/>
    <cellStyle name="Millares 174 2 2 3 4 2 3 2" xfId="40643" xr:uid="{D0BC903C-E927-4CDA-8C70-ECA435431D9A}"/>
    <cellStyle name="Millares 174 2 2 3 4 2 4" xfId="25745" xr:uid="{B665C93B-9280-4353-9432-FCAF35985861}"/>
    <cellStyle name="Millares 174 2 2 3 4 2 5" xfId="47248" xr:uid="{EC8FF30D-DC0E-413F-A0A0-ECACF3FFA88C}"/>
    <cellStyle name="Millares 174 2 2 3 4 3" xfId="6378" xr:uid="{FE1DF1E9-C930-4834-8708-497BF38488F7}"/>
    <cellStyle name="Millares 174 2 2 3 4 3 2" xfId="14644" xr:uid="{720E204B-0C84-4956-A711-733273A6C4D5}"/>
    <cellStyle name="Millares 174 2 2 3 4 3 2 2" xfId="36147" xr:uid="{308392C0-B98E-454C-A5AA-3ED2A7AB9C69}"/>
    <cellStyle name="Millares 174 2 2 3 4 3 3" xfId="21279" xr:uid="{8980693B-8C6F-4FB6-B6DA-160DA47E6CB0}"/>
    <cellStyle name="Millares 174 2 2 3 4 3 3 2" xfId="42782" xr:uid="{B6CAB25F-650A-4BCC-BE3E-A882E7D96450}"/>
    <cellStyle name="Millares 174 2 2 3 4 3 4" xfId="27884" xr:uid="{820A71A5-052A-4BCD-AF45-BB2FDDA10398}"/>
    <cellStyle name="Millares 174 2 2 3 4 3 5" xfId="49387" xr:uid="{CF867248-0582-410A-9D08-BBF8C62BC406}"/>
    <cellStyle name="Millares 174 2 2 3 4 4" xfId="8019" xr:uid="{FCB47DFC-CA11-407E-BA4F-0845E6DEDE1C}"/>
    <cellStyle name="Millares 174 2 2 3 4 4 2" xfId="29522" xr:uid="{68A9CDD4-52BE-4756-BF07-0D7441CD8755}"/>
    <cellStyle name="Millares 174 2 2 3 4 5" xfId="9676" xr:uid="{82DD6260-8B4F-456C-AC27-A374C2548BBD}"/>
    <cellStyle name="Millares 174 2 2 3 4 5 2" xfId="31179" xr:uid="{8E3D4058-BDB8-4462-B921-FEB3F2D98494}"/>
    <cellStyle name="Millares 174 2 2 3 4 6" xfId="16311" xr:uid="{5592739B-C0F7-4CAA-960F-1515A64897BD}"/>
    <cellStyle name="Millares 174 2 2 3 4 6 2" xfId="37814" xr:uid="{2F242ADA-215E-4A17-8266-8B25A6B1C326}"/>
    <cellStyle name="Millares 174 2 2 3 4 7" xfId="22916" xr:uid="{8ECADEF6-B020-482C-8847-6B7118653BA5}"/>
    <cellStyle name="Millares 174 2 2 3 4 8" xfId="44419" xr:uid="{6334A41E-EEDD-4D99-9A37-22683F131F65}"/>
    <cellStyle name="Millares 174 2 2 3 5" xfId="2097" xr:uid="{E6954538-AC35-4E3F-83CE-D12D4C8ED054}"/>
    <cellStyle name="Millares 174 2 2 3 5 2" xfId="10363" xr:uid="{E5F0172B-20DE-46EB-84A6-6ACCB3A48062}"/>
    <cellStyle name="Millares 174 2 2 3 5 2 2" xfId="31866" xr:uid="{08CFC736-A3CF-4747-B4CA-9D30D87AD512}"/>
    <cellStyle name="Millares 174 2 2 3 5 3" xfId="16998" xr:uid="{99F15A1E-049F-4460-9445-4B4A0E2C7053}"/>
    <cellStyle name="Millares 174 2 2 3 5 3 2" xfId="38501" xr:uid="{79D8A730-EB2D-4669-B977-AF30F2BA58E9}"/>
    <cellStyle name="Millares 174 2 2 3 5 4" xfId="23603" xr:uid="{5D1D6682-B43A-41C2-840B-1789FE2BD42D}"/>
    <cellStyle name="Millares 174 2 2 3 5 5" xfId="45106" xr:uid="{8D27294B-B348-421A-BA3D-1CE89CC70CA1}"/>
    <cellStyle name="Millares 174 2 2 3 6" xfId="2645" xr:uid="{377B936C-59BC-4446-A0B7-D92DF92DD5C6}"/>
    <cellStyle name="Millares 174 2 2 3 6 2" xfId="10911" xr:uid="{543DE134-BF6A-4104-B624-308B6FDA92D3}"/>
    <cellStyle name="Millares 174 2 2 3 6 2 2" xfId="32414" xr:uid="{0D7552E6-31E9-48DD-B3E4-CDAB665093DD}"/>
    <cellStyle name="Millares 174 2 2 3 6 3" xfId="17546" xr:uid="{F9AF4224-DD05-46BF-A5DC-54330D2B40DC}"/>
    <cellStyle name="Millares 174 2 2 3 6 3 2" xfId="39049" xr:uid="{D688DF9B-72AC-44FC-8074-DA582583ADA6}"/>
    <cellStyle name="Millares 174 2 2 3 6 4" xfId="24151" xr:uid="{4D89F909-9303-4F87-835D-A816C2EBBA3F}"/>
    <cellStyle name="Millares 174 2 2 3 6 5" xfId="45654" xr:uid="{4516689D-4768-4AAE-A4EB-D478C1ADD9E2}"/>
    <cellStyle name="Millares 174 2 2 3 7" xfId="3293" xr:uid="{27DD11DC-EE8D-4910-94E8-3D522D9445AD}"/>
    <cellStyle name="Millares 174 2 2 3 7 2" xfId="11559" xr:uid="{D4E4EF41-E13A-4C41-BC6E-1545103126C8}"/>
    <cellStyle name="Millares 174 2 2 3 7 2 2" xfId="33062" xr:uid="{2956E3B9-30E8-46A6-A5C5-FAF154E8C9A8}"/>
    <cellStyle name="Millares 174 2 2 3 7 3" xfId="18194" xr:uid="{6B62B3A3-448A-4FC2-9C53-2D9D4BAE9D2F}"/>
    <cellStyle name="Millares 174 2 2 3 7 3 2" xfId="39697" xr:uid="{8D38AAB9-322E-4AB2-A560-212C734D960A}"/>
    <cellStyle name="Millares 174 2 2 3 7 4" xfId="24799" xr:uid="{500A038D-C2F3-449B-A0E0-1D1FD8CB2870}"/>
    <cellStyle name="Millares 174 2 2 3 7 5" xfId="46302" xr:uid="{453912A6-162F-406B-A54A-2B54801D41E9}"/>
    <cellStyle name="Millares 174 2 2 3 8" xfId="4789" xr:uid="{E5CB3FB4-5DE3-45E1-BB90-A359E1D1948B}"/>
    <cellStyle name="Millares 174 2 2 3 8 2" xfId="13055" xr:uid="{A6710826-1546-4341-8ACD-5D400EE5088E}"/>
    <cellStyle name="Millares 174 2 2 3 8 2 2" xfId="34558" xr:uid="{CCBA6242-0AA1-4AEC-BBD1-63A317908708}"/>
    <cellStyle name="Millares 174 2 2 3 8 3" xfId="19690" xr:uid="{CE0C7158-5071-48E9-BC74-67F894101154}"/>
    <cellStyle name="Millares 174 2 2 3 8 3 2" xfId="41193" xr:uid="{B66002E2-E5E0-43F2-B28D-B0C9323EEA8E}"/>
    <cellStyle name="Millares 174 2 2 3 8 4" xfId="26295" xr:uid="{146926C6-8D0D-48E7-8F8F-F8FCFD7442DF}"/>
    <cellStyle name="Millares 174 2 2 3 8 5" xfId="47798" xr:uid="{68E9E3F1-A506-4979-9406-1C49D1854537}"/>
    <cellStyle name="Millares 174 2 2 3 9" xfId="5432" xr:uid="{4245FB6D-7723-4C6F-A85B-BCD750817589}"/>
    <cellStyle name="Millares 174 2 2 3 9 2" xfId="13698" xr:uid="{FA7EF0C9-7E91-46DF-A69D-9963A12F1586}"/>
    <cellStyle name="Millares 174 2 2 3 9 2 2" xfId="35201" xr:uid="{31C3D6B8-ABAB-436D-8638-24777933BFBB}"/>
    <cellStyle name="Millares 174 2 2 3 9 3" xfId="20333" xr:uid="{A7300E47-AFB7-4373-9975-81F20B92155D}"/>
    <cellStyle name="Millares 174 2 2 3 9 3 2" xfId="41836" xr:uid="{B8026070-1E92-4D0D-B93D-360FC58302E1}"/>
    <cellStyle name="Millares 174 2 2 3 9 4" xfId="26938" xr:uid="{A91BB7CB-E290-42DF-83C4-579AE7C0270C}"/>
    <cellStyle name="Millares 174 2 2 3 9 5" xfId="48441" xr:uid="{20D95D04-BA61-4121-AD25-6C0F13029F8F}"/>
    <cellStyle name="Millares 174 2 2 4" xfId="335" xr:uid="{E360C472-2ED5-4A06-9ECD-B6703BF2E75E}"/>
    <cellStyle name="Millares 174 2 2 4 10" xfId="15238" xr:uid="{5988A08B-63E3-4112-8DEA-08B68D9AFBD0}"/>
    <cellStyle name="Millares 174 2 2 4 10 2" xfId="36741" xr:uid="{7D21F74B-71FF-4C2D-981F-AAFA440B0289}"/>
    <cellStyle name="Millares 174 2 2 4 11" xfId="21843" xr:uid="{E5D3B64F-20A7-4946-9A14-DA694CB9D85F}"/>
    <cellStyle name="Millares 174 2 2 4 12" xfId="43346" xr:uid="{2D7736AE-9848-4ADE-B24B-3F20BB9D653D}"/>
    <cellStyle name="Millares 174 2 2 4 2" xfId="1283" xr:uid="{F3551B81-4C73-4357-B47F-45189DA56D68}"/>
    <cellStyle name="Millares 174 2 2 4 2 2" xfId="4112" xr:uid="{9AF40B1C-7226-479E-9C2B-E610763E22EC}"/>
    <cellStyle name="Millares 174 2 2 4 2 2 2" xfId="12378" xr:uid="{13EF21F2-E559-439F-B58C-5498D0932B23}"/>
    <cellStyle name="Millares 174 2 2 4 2 2 2 2" xfId="33881" xr:uid="{EFC556B7-008C-48BB-9D55-0E710688C8E9}"/>
    <cellStyle name="Millares 174 2 2 4 2 2 3" xfId="19013" xr:uid="{7BAFD71F-C4F7-471F-A21C-8F94596F4E67}"/>
    <cellStyle name="Millares 174 2 2 4 2 2 3 2" xfId="40516" xr:uid="{5FA56F05-B81B-4FDD-A2A1-0F171E165939}"/>
    <cellStyle name="Millares 174 2 2 4 2 2 4" xfId="25618" xr:uid="{2B545710-ACFC-4684-9109-8944917412EC}"/>
    <cellStyle name="Millares 174 2 2 4 2 2 5" xfId="47121" xr:uid="{D741EC2D-B418-4931-AD8A-5BFEFD51B557}"/>
    <cellStyle name="Millares 174 2 2 4 2 3" xfId="6251" xr:uid="{119E6B40-683F-40A3-A8A9-AFECDCBE5AD4}"/>
    <cellStyle name="Millares 174 2 2 4 2 3 2" xfId="14517" xr:uid="{21A6F81F-BF69-490A-BBDF-B988CE158035}"/>
    <cellStyle name="Millares 174 2 2 4 2 3 2 2" xfId="36020" xr:uid="{267065EB-5391-4DF7-986C-BA921A6615C7}"/>
    <cellStyle name="Millares 174 2 2 4 2 3 3" xfId="21152" xr:uid="{E211D511-89CB-4F07-A304-343CCFB83EF6}"/>
    <cellStyle name="Millares 174 2 2 4 2 3 3 2" xfId="42655" xr:uid="{407DF61E-EF00-47D6-8153-3B6F6C201FA7}"/>
    <cellStyle name="Millares 174 2 2 4 2 3 4" xfId="27757" xr:uid="{72644D4E-9FE2-4A11-9033-1F48FF81EE66}"/>
    <cellStyle name="Millares 174 2 2 4 2 3 5" xfId="49260" xr:uid="{2B3EA498-DAFB-4EF0-8689-BFB39E658B91}"/>
    <cellStyle name="Millares 174 2 2 4 2 4" xfId="7892" xr:uid="{C69B75C0-DD73-4D21-BC5F-11F61830D9BC}"/>
    <cellStyle name="Millares 174 2 2 4 2 4 2" xfId="29395" xr:uid="{7B865ED4-E631-42C4-865E-CD2F1D0739C1}"/>
    <cellStyle name="Millares 174 2 2 4 2 5" xfId="9549" xr:uid="{CADB7567-B359-40FA-8B74-F59465354131}"/>
    <cellStyle name="Millares 174 2 2 4 2 5 2" xfId="31052" xr:uid="{0AC7AB16-D0EA-4135-A27B-C86E083D9B10}"/>
    <cellStyle name="Millares 174 2 2 4 2 6" xfId="16184" xr:uid="{68D4717D-F6DE-4247-8808-2589A10AB537}"/>
    <cellStyle name="Millares 174 2 2 4 2 6 2" xfId="37687" xr:uid="{821F4118-F346-4B68-9E37-0986E765B1FA}"/>
    <cellStyle name="Millares 174 2 2 4 2 7" xfId="22789" xr:uid="{F3D1B6C4-A342-4061-9AA2-DABB48AC7335}"/>
    <cellStyle name="Millares 174 2 2 4 2 8" xfId="44292" xr:uid="{016634D7-997B-46FE-AD27-3CF8F1BC7F56}"/>
    <cellStyle name="Millares 174 2 2 4 3" xfId="1970" xr:uid="{BBD05CF9-ED65-43C5-B097-B1804BA7F051}"/>
    <cellStyle name="Millares 174 2 2 4 3 2" xfId="10236" xr:uid="{73426D06-7BA1-483A-B331-2872F4443400}"/>
    <cellStyle name="Millares 174 2 2 4 3 2 2" xfId="31739" xr:uid="{2CE5D7BD-5028-49F1-8BD4-8A27FA9DDF3F}"/>
    <cellStyle name="Millares 174 2 2 4 3 3" xfId="16871" xr:uid="{C1303988-AEE8-42BA-BA8F-672B37CE59BA}"/>
    <cellStyle name="Millares 174 2 2 4 3 3 2" xfId="38374" xr:uid="{A4EE7F8E-3F10-4C39-941C-B93094D71450}"/>
    <cellStyle name="Millares 174 2 2 4 3 4" xfId="23476" xr:uid="{664DD013-A11D-46B6-9C58-91FE0045B7D4}"/>
    <cellStyle name="Millares 174 2 2 4 3 5" xfId="44979" xr:uid="{0530410E-957C-446F-A7C8-8270E3D57DB8}"/>
    <cellStyle name="Millares 174 2 2 4 4" xfId="2769" xr:uid="{3A2DAC01-C02A-4416-B1F7-9F2F134D84F0}"/>
    <cellStyle name="Millares 174 2 2 4 4 2" xfId="11035" xr:uid="{0047A2C2-C6EE-49A3-9CF5-335303802AF7}"/>
    <cellStyle name="Millares 174 2 2 4 4 2 2" xfId="32538" xr:uid="{EDD0B08D-2D4B-4757-8862-F34C29B90605}"/>
    <cellStyle name="Millares 174 2 2 4 4 3" xfId="17670" xr:uid="{6AB8AA3C-B863-4D72-BF72-EBF6608D98CC}"/>
    <cellStyle name="Millares 174 2 2 4 4 3 2" xfId="39173" xr:uid="{BECD62EC-1BF3-4EA8-BF6C-F00471EDC856}"/>
    <cellStyle name="Millares 174 2 2 4 4 4" xfId="24275" xr:uid="{536F439F-999E-4598-BBB3-C6244735CE0C}"/>
    <cellStyle name="Millares 174 2 2 4 4 5" xfId="45778" xr:uid="{A4A5DA6B-DC2C-490A-9358-388E1074B433}"/>
    <cellStyle name="Millares 174 2 2 4 5" xfId="3166" xr:uid="{7FAA3A34-9D0E-4A27-99C2-B82AABD7C938}"/>
    <cellStyle name="Millares 174 2 2 4 5 2" xfId="11432" xr:uid="{F6B7082E-A396-46D6-B7ED-6678EA31906C}"/>
    <cellStyle name="Millares 174 2 2 4 5 2 2" xfId="32935" xr:uid="{C131B647-0F80-45E6-8D16-CC7731192060}"/>
    <cellStyle name="Millares 174 2 2 4 5 3" xfId="18067" xr:uid="{39DD2F3B-7DFA-4587-9FA0-260CF7BBB428}"/>
    <cellStyle name="Millares 174 2 2 4 5 3 2" xfId="39570" xr:uid="{B68F9A64-FF9D-4A65-8271-1C3EF9554504}"/>
    <cellStyle name="Millares 174 2 2 4 5 4" xfId="24672" xr:uid="{3604CFA6-E075-42A3-9BD6-4FE9C6BFB63C}"/>
    <cellStyle name="Millares 174 2 2 4 5 5" xfId="46175" xr:uid="{8B8F6351-AE6A-433A-903C-BD834A77819A}"/>
    <cellStyle name="Millares 174 2 2 4 6" xfId="4913" xr:uid="{37AE0E0B-A630-4F0B-8C73-86BD047CFEA4}"/>
    <cellStyle name="Millares 174 2 2 4 6 2" xfId="13179" xr:uid="{18B4C51C-D976-4005-B7FC-86B2FA40AC19}"/>
    <cellStyle name="Millares 174 2 2 4 6 2 2" xfId="34682" xr:uid="{09BC81ED-8EA9-4D3F-BDB8-FF0DB4D38F4D}"/>
    <cellStyle name="Millares 174 2 2 4 6 3" xfId="19814" xr:uid="{ADAF9618-6DCF-434D-AD06-E93561C1CAAD}"/>
    <cellStyle name="Millares 174 2 2 4 6 3 2" xfId="41317" xr:uid="{C2C90E43-A06A-4B89-BA4B-BF59276DFAE7}"/>
    <cellStyle name="Millares 174 2 2 4 6 4" xfId="26419" xr:uid="{A482347E-1810-4B1E-B481-EDA54FB6D895}"/>
    <cellStyle name="Millares 174 2 2 4 6 5" xfId="47922" xr:uid="{242B70DB-EA26-4632-A668-B6117CC74688}"/>
    <cellStyle name="Millares 174 2 2 4 7" xfId="5305" xr:uid="{338A682F-6E0C-45CB-AF1D-98EBB2E1AD73}"/>
    <cellStyle name="Millares 174 2 2 4 7 2" xfId="13571" xr:uid="{4D0ACF1D-E166-4D84-88E3-1671886B51B5}"/>
    <cellStyle name="Millares 174 2 2 4 7 2 2" xfId="35074" xr:uid="{1817DC8F-1D96-43F5-8077-BCA0F5DE486C}"/>
    <cellStyle name="Millares 174 2 2 4 7 3" xfId="20206" xr:uid="{593B3899-8B95-4EC9-9F6D-98C2A91C2249}"/>
    <cellStyle name="Millares 174 2 2 4 7 3 2" xfId="41709" xr:uid="{41FC5DB5-567B-4650-A577-64CBAA03E195}"/>
    <cellStyle name="Millares 174 2 2 4 7 4" xfId="26811" xr:uid="{7D988897-F885-448C-8561-7B055E46FA28}"/>
    <cellStyle name="Millares 174 2 2 4 7 5" xfId="48314" xr:uid="{14641A38-CAB0-4A84-9A4D-33D73CFCA777}"/>
    <cellStyle name="Millares 174 2 2 4 8" xfId="6946" xr:uid="{C2BBE287-557C-4FE9-B313-D746BD70A85F}"/>
    <cellStyle name="Millares 174 2 2 4 8 2" xfId="28449" xr:uid="{3D79AA76-29A7-4973-B25B-DC4584DA935E}"/>
    <cellStyle name="Millares 174 2 2 4 9" xfId="8602" xr:uid="{00D20C7E-E63F-4F23-BEB6-36906B51DBAC}"/>
    <cellStyle name="Millares 174 2 2 4 9 2" xfId="30105" xr:uid="{9516C719-9CD8-402C-9C2B-1CBE10D43B70}"/>
    <cellStyle name="Millares 174 2 2 5" xfId="619" xr:uid="{931DA52D-6DB3-4695-B104-D1B29ACEA49C}"/>
    <cellStyle name="Millares 174 2 2 5 10" xfId="43628" xr:uid="{BA447B8E-9101-4036-9B7F-3F703AF1F0C2}"/>
    <cellStyle name="Millares 174 2 2 5 2" xfId="1565" xr:uid="{EE8A23EC-750C-4CF0-AFF3-896CE7859634}"/>
    <cellStyle name="Millares 174 2 2 5 2 2" xfId="4394" xr:uid="{869E899D-A065-4624-8369-CC9064B31EA1}"/>
    <cellStyle name="Millares 174 2 2 5 2 2 2" xfId="12660" xr:uid="{71AE3226-E6F9-45B8-9D50-60718353F8D8}"/>
    <cellStyle name="Millares 174 2 2 5 2 2 2 2" xfId="34163" xr:uid="{887C8F9B-CB71-4E7B-B691-48A04CFA9397}"/>
    <cellStyle name="Millares 174 2 2 5 2 2 3" xfId="19295" xr:uid="{BAAAAC09-91D9-4431-8781-6289573C2BB4}"/>
    <cellStyle name="Millares 174 2 2 5 2 2 3 2" xfId="40798" xr:uid="{A804FCAA-24A0-49E8-A547-AE87EB3AE240}"/>
    <cellStyle name="Millares 174 2 2 5 2 2 4" xfId="25900" xr:uid="{3726F265-FA78-4E3A-857A-840BD24714A6}"/>
    <cellStyle name="Millares 174 2 2 5 2 2 5" xfId="47403" xr:uid="{95FC522B-4173-4377-BE6F-21132BCB711E}"/>
    <cellStyle name="Millares 174 2 2 5 2 3" xfId="6533" xr:uid="{00437A24-9AA6-4302-8133-A5072DC62F08}"/>
    <cellStyle name="Millares 174 2 2 5 2 3 2" xfId="14799" xr:uid="{0A4B5A34-0CF6-4BA5-AF43-A448F90FB4D1}"/>
    <cellStyle name="Millares 174 2 2 5 2 3 2 2" xfId="36302" xr:uid="{15365DE7-D666-462A-8084-63EFAA4F4C5B}"/>
    <cellStyle name="Millares 174 2 2 5 2 3 3" xfId="21434" xr:uid="{E3FF2A40-D1DD-41B9-B7EF-938162D24784}"/>
    <cellStyle name="Millares 174 2 2 5 2 3 3 2" xfId="42937" xr:uid="{D1D1C475-EE93-4A77-9DE8-B67B244EDBD9}"/>
    <cellStyle name="Millares 174 2 2 5 2 3 4" xfId="28039" xr:uid="{8CB310D4-5D94-4961-B940-0AAF92E461E5}"/>
    <cellStyle name="Millares 174 2 2 5 2 3 5" xfId="49542" xr:uid="{66F0DA47-D128-48D2-8D0B-FBA490F993ED}"/>
    <cellStyle name="Millares 174 2 2 5 2 4" xfId="8174" xr:uid="{E93E2BA4-F554-4FCB-917C-913BF43E7B7F}"/>
    <cellStyle name="Millares 174 2 2 5 2 4 2" xfId="29677" xr:uid="{31E9A32A-62EA-46F2-B8C0-90F1AA107DF8}"/>
    <cellStyle name="Millares 174 2 2 5 2 5" xfId="9831" xr:uid="{3FBA9CBB-1AD4-43A2-8016-EB6C1A8B5233}"/>
    <cellStyle name="Millares 174 2 2 5 2 5 2" xfId="31334" xr:uid="{291D4B03-116E-48F1-845F-32AF4F68D0D3}"/>
    <cellStyle name="Millares 174 2 2 5 2 6" xfId="16466" xr:uid="{D4299CD8-215E-41FC-AD2D-C5C5FFD504A0}"/>
    <cellStyle name="Millares 174 2 2 5 2 6 2" xfId="37969" xr:uid="{81F15470-8CED-4BF8-91AD-0383CFAABD52}"/>
    <cellStyle name="Millares 174 2 2 5 2 7" xfId="23071" xr:uid="{3F47186A-F445-4EF8-8F6F-4902D89670F8}"/>
    <cellStyle name="Millares 174 2 2 5 2 8" xfId="44574" xr:uid="{F9C0666F-2ADF-46BA-A9F7-BBF567A8E110}"/>
    <cellStyle name="Millares 174 2 2 5 3" xfId="2252" xr:uid="{76B55A56-480A-4834-B8AB-302EC393486D}"/>
    <cellStyle name="Millares 174 2 2 5 3 2" xfId="10518" xr:uid="{25CF0358-45C4-43E0-A609-E6C1AE1B690A}"/>
    <cellStyle name="Millares 174 2 2 5 3 2 2" xfId="32021" xr:uid="{7FE56D5B-5F1F-49BC-B26B-352B59A3DCFE}"/>
    <cellStyle name="Millares 174 2 2 5 3 3" xfId="17153" xr:uid="{0362986C-2113-4E3B-9861-6D0D834297BF}"/>
    <cellStyle name="Millares 174 2 2 5 3 3 2" xfId="38656" xr:uid="{AE850FA4-73F0-439E-9786-B2C2A16010B2}"/>
    <cellStyle name="Millares 174 2 2 5 3 4" xfId="23758" xr:uid="{1F80C99C-B206-4EF4-B0E9-5D79FC3A79CD}"/>
    <cellStyle name="Millares 174 2 2 5 3 5" xfId="45261" xr:uid="{55276EE0-A8B1-47CC-A508-C616CAA4B5F8}"/>
    <cellStyle name="Millares 174 2 2 5 4" xfId="3448" xr:uid="{5E8B8822-5628-45ED-B808-943FF6B661BF}"/>
    <cellStyle name="Millares 174 2 2 5 4 2" xfId="11714" xr:uid="{BEDF51CD-A06A-4D66-ADA9-3F74810485B8}"/>
    <cellStyle name="Millares 174 2 2 5 4 2 2" xfId="33217" xr:uid="{BE3787BE-2A39-498C-AEE0-0302596638E6}"/>
    <cellStyle name="Millares 174 2 2 5 4 3" xfId="18349" xr:uid="{96A18156-7587-4069-B634-6CA1CF222DE6}"/>
    <cellStyle name="Millares 174 2 2 5 4 3 2" xfId="39852" xr:uid="{AC50F921-954F-4F0F-9B3B-7ADC94276B92}"/>
    <cellStyle name="Millares 174 2 2 5 4 4" xfId="24954" xr:uid="{511EF405-4B2E-4882-A934-E7BC936C9262}"/>
    <cellStyle name="Millares 174 2 2 5 4 5" xfId="46457" xr:uid="{F1EE17B5-DCCD-40D4-BAF1-DE660484F501}"/>
    <cellStyle name="Millares 174 2 2 5 5" xfId="5587" xr:uid="{23FABFCF-2A27-4AED-827E-E0AFA6129C16}"/>
    <cellStyle name="Millares 174 2 2 5 5 2" xfId="13853" xr:uid="{164E029F-B8BD-4DFE-B241-DB7BAA02A4F6}"/>
    <cellStyle name="Millares 174 2 2 5 5 2 2" xfId="35356" xr:uid="{0C5C511D-4EDE-4AF4-A122-9BE07676AEA4}"/>
    <cellStyle name="Millares 174 2 2 5 5 3" xfId="20488" xr:uid="{BBB5F41B-2E7A-4461-8AA5-43569C985CA1}"/>
    <cellStyle name="Millares 174 2 2 5 5 3 2" xfId="41991" xr:uid="{2DB676F8-02B4-4630-B033-69F405E58238}"/>
    <cellStyle name="Millares 174 2 2 5 5 4" xfId="27093" xr:uid="{F0B1A8B2-2B67-4C8F-B7CB-3FF6BF1660F5}"/>
    <cellStyle name="Millares 174 2 2 5 5 5" xfId="48596" xr:uid="{0CFBFF8C-3722-43B2-9C75-067163FFD4A1}"/>
    <cellStyle name="Millares 174 2 2 5 6" xfId="7228" xr:uid="{BA2F5004-BFB0-45CA-8739-74313ECF495F}"/>
    <cellStyle name="Millares 174 2 2 5 6 2" xfId="28731" xr:uid="{8CCCE611-C84C-4A19-B76B-86898830BA9D}"/>
    <cellStyle name="Millares 174 2 2 5 7" xfId="8885" xr:uid="{5D01E902-CD9C-41FF-B7D7-4FD6B5B789B5}"/>
    <cellStyle name="Millares 174 2 2 5 7 2" xfId="30388" xr:uid="{AF34809A-4B54-40EF-BC0B-2ABD428E81D5}"/>
    <cellStyle name="Millares 174 2 2 5 8" xfId="15520" xr:uid="{8536FCF0-CB12-4E66-BBC3-981754DAAA9E}"/>
    <cellStyle name="Millares 174 2 2 5 8 2" xfId="37023" xr:uid="{2E177C93-E5D7-4B98-99C2-1A358E292D72}"/>
    <cellStyle name="Millares 174 2 2 5 9" xfId="22125" xr:uid="{F4D8F39B-6202-4E62-AA3F-B5A8036C0504}"/>
    <cellStyle name="Millares 174 2 2 6" xfId="887" xr:uid="{80406CCD-B38D-4C57-A3B9-C4C3153D577D}"/>
    <cellStyle name="Millares 174 2 2 6 2" xfId="3716" xr:uid="{96AD7D1F-49F4-4398-8BEB-836EAE3BF7B1}"/>
    <cellStyle name="Millares 174 2 2 6 2 2" xfId="11982" xr:uid="{8FA6B9FD-DA74-4F81-BDF4-9917FAC0A595}"/>
    <cellStyle name="Millares 174 2 2 6 2 2 2" xfId="33485" xr:uid="{8948E91B-50E4-459E-A637-4A6B9FAE8EF5}"/>
    <cellStyle name="Millares 174 2 2 6 2 3" xfId="18617" xr:uid="{61233EA7-9DE4-46B0-9E33-7F49DC0F7EF6}"/>
    <cellStyle name="Millares 174 2 2 6 2 3 2" xfId="40120" xr:uid="{74A2D098-7EDA-4202-8441-3CC66C5D354A}"/>
    <cellStyle name="Millares 174 2 2 6 2 4" xfId="25222" xr:uid="{C14BA60D-FE63-4520-ABF2-8D109EFABBF1}"/>
    <cellStyle name="Millares 174 2 2 6 2 5" xfId="46725" xr:uid="{74D172DF-2A91-43DD-AAED-A7D0DDD8F5B2}"/>
    <cellStyle name="Millares 174 2 2 6 3" xfId="5855" xr:uid="{07B4941B-A75F-4ED5-8C9B-B619E3283433}"/>
    <cellStyle name="Millares 174 2 2 6 3 2" xfId="14121" xr:uid="{58AE8367-7BE6-4DE8-AF1D-DC4D24127C21}"/>
    <cellStyle name="Millares 174 2 2 6 3 2 2" xfId="35624" xr:uid="{D0D2DDB3-9B38-4AC9-A779-52865D662F23}"/>
    <cellStyle name="Millares 174 2 2 6 3 3" xfId="20756" xr:uid="{129A7414-3B7D-4329-95DB-E5FEF57BAC06}"/>
    <cellStyle name="Millares 174 2 2 6 3 3 2" xfId="42259" xr:uid="{821096A7-987D-4F16-AAE3-FC897C80019C}"/>
    <cellStyle name="Millares 174 2 2 6 3 4" xfId="27361" xr:uid="{93A0EE22-6925-4282-9078-AB01D5681920}"/>
    <cellStyle name="Millares 174 2 2 6 3 5" xfId="48864" xr:uid="{CBCBDD9D-FAEE-4D27-A915-CDAAB8DBF347}"/>
    <cellStyle name="Millares 174 2 2 6 4" xfId="7496" xr:uid="{F6AA3DA2-29F1-4A79-A24F-996ED79121DD}"/>
    <cellStyle name="Millares 174 2 2 6 4 2" xfId="28999" xr:uid="{93F4AABD-8949-40EA-901A-A32DFC7D8D2B}"/>
    <cellStyle name="Millares 174 2 2 6 5" xfId="9153" xr:uid="{3651DD18-7CD4-44A7-8E5C-641B7E32CECF}"/>
    <cellStyle name="Millares 174 2 2 6 5 2" xfId="30656" xr:uid="{566F21C7-BC80-4745-B317-760CAE65CEEB}"/>
    <cellStyle name="Millares 174 2 2 6 6" xfId="15788" xr:uid="{D146BD36-0E11-4071-8D69-CCC76812DE29}"/>
    <cellStyle name="Millares 174 2 2 6 6 2" xfId="37291" xr:uid="{1E909F89-0F16-4301-A148-873D14C96EBB}"/>
    <cellStyle name="Millares 174 2 2 6 7" xfId="22393" xr:uid="{9330C79B-B8E7-4456-9600-FD75F9051728}"/>
    <cellStyle name="Millares 174 2 2 6 8" xfId="43896" xr:uid="{E76CE8CC-D189-41EF-B2FF-5F6703F7921F}"/>
    <cellStyle name="Millares 174 2 2 7" xfId="1148" xr:uid="{2415E0F0-1EFC-426C-8235-3074F3B100F4}"/>
    <cellStyle name="Millares 174 2 2 7 2" xfId="3977" xr:uid="{13F0FD43-507F-4A19-80B3-05AAAB497D44}"/>
    <cellStyle name="Millares 174 2 2 7 2 2" xfId="12243" xr:uid="{B28C599B-27C1-4CBB-8854-9CACEDBBE73B}"/>
    <cellStyle name="Millares 174 2 2 7 2 2 2" xfId="33746" xr:uid="{42AFB566-0C11-40F6-B7AA-D34421757F42}"/>
    <cellStyle name="Millares 174 2 2 7 2 3" xfId="18878" xr:uid="{F6EF5E51-8582-4765-BF0A-8C38233E6917}"/>
    <cellStyle name="Millares 174 2 2 7 2 3 2" xfId="40381" xr:uid="{9CD1BEC2-1B10-4701-BCCB-45F4D430E0CD}"/>
    <cellStyle name="Millares 174 2 2 7 2 4" xfId="25483" xr:uid="{70CABFFD-1F42-4098-86D3-0864336F4089}"/>
    <cellStyle name="Millares 174 2 2 7 2 5" xfId="46986" xr:uid="{1C6CBEA3-6E12-42BC-B57D-2B9A4B8DB223}"/>
    <cellStyle name="Millares 174 2 2 7 3" xfId="6116" xr:uid="{DA8BD47E-8CC4-4F4A-84B2-6CB108F6B920}"/>
    <cellStyle name="Millares 174 2 2 7 3 2" xfId="14382" xr:uid="{31EF1A44-16AE-4E69-B52D-609B054CF656}"/>
    <cellStyle name="Millares 174 2 2 7 3 2 2" xfId="35885" xr:uid="{B8B9DEBC-7A2E-44E7-98C8-B13825ECB744}"/>
    <cellStyle name="Millares 174 2 2 7 3 3" xfId="21017" xr:uid="{F0A8F85A-C792-4DA3-B0FF-C4E158362B90}"/>
    <cellStyle name="Millares 174 2 2 7 3 3 2" xfId="42520" xr:uid="{4DEEB706-6F37-4424-87EC-8FD544AD96FE}"/>
    <cellStyle name="Millares 174 2 2 7 3 4" xfId="27622" xr:uid="{9619F313-74E3-48F5-8FA0-DC7AB83187C9}"/>
    <cellStyle name="Millares 174 2 2 7 3 5" xfId="49125" xr:uid="{7DB2DC7F-C725-4C27-A274-2DCB1D884F7E}"/>
    <cellStyle name="Millares 174 2 2 7 4" xfId="7757" xr:uid="{A2F63A6F-5E39-4D90-B41F-1088FCE08237}"/>
    <cellStyle name="Millares 174 2 2 7 4 2" xfId="29260" xr:uid="{D304B7C8-ACA6-4BB4-8922-0B9A8EAA48E3}"/>
    <cellStyle name="Millares 174 2 2 7 5" xfId="9414" xr:uid="{9EBC9F80-2E31-418C-A0EC-828CC95CF88C}"/>
    <cellStyle name="Millares 174 2 2 7 5 2" xfId="30917" xr:uid="{D28FA1C7-0E4A-4D25-959C-CE05B52DF2E5}"/>
    <cellStyle name="Millares 174 2 2 7 6" xfId="16049" xr:uid="{01397766-E5BD-4875-8801-BF40820D6DDE}"/>
    <cellStyle name="Millares 174 2 2 7 6 2" xfId="37552" xr:uid="{54122F4D-2E93-4FBB-BB07-92F5111D9371}"/>
    <cellStyle name="Millares 174 2 2 7 7" xfId="22654" xr:uid="{8AF65880-8B3E-407D-844C-CDE858DE3D58}"/>
    <cellStyle name="Millares 174 2 2 7 8" xfId="44157" xr:uid="{DC574F44-3809-45D8-93C2-65D5776AE4F1}"/>
    <cellStyle name="Millares 174 2 2 8" xfId="1836" xr:uid="{161FB945-6A68-4C9C-8CC5-D2FAEEEDD139}"/>
    <cellStyle name="Millares 174 2 2 8 2" xfId="10102" xr:uid="{DC7263FA-7C4A-4C46-9FB7-7D7AFF033E1C}"/>
    <cellStyle name="Millares 174 2 2 8 2 2" xfId="31605" xr:uid="{9EAF6968-264C-4FC1-AB0F-9E18B69EA550}"/>
    <cellStyle name="Millares 174 2 2 8 3" xfId="16737" xr:uid="{6D019327-EC40-493D-87EB-3FBA41D0F3C4}"/>
    <cellStyle name="Millares 174 2 2 8 3 2" xfId="38240" xr:uid="{575F3F57-037A-4A1A-9722-B44A86CB2A86}"/>
    <cellStyle name="Millares 174 2 2 8 4" xfId="23342" xr:uid="{167B5DE2-235B-48AF-98E2-F9B79E2E6BC1}"/>
    <cellStyle name="Millares 174 2 2 8 5" xfId="44845" xr:uid="{6549CE9B-5A31-431F-8209-8D76AB635BF0}"/>
    <cellStyle name="Millares 174 2 2 9" xfId="2521" xr:uid="{AD2AAEF9-6F96-4D98-99D2-145994E67C7C}"/>
    <cellStyle name="Millares 174 2 2 9 2" xfId="10787" xr:uid="{F7ACC34C-737A-4005-A515-CB11FD97E2D8}"/>
    <cellStyle name="Millares 174 2 2 9 2 2" xfId="32290" xr:uid="{EC4FFEEF-E34E-4745-A71C-D5236123A72E}"/>
    <cellStyle name="Millares 174 2 2 9 3" xfId="17422" xr:uid="{8C05801F-1625-4FE8-9997-21038054D3A2}"/>
    <cellStyle name="Millares 174 2 2 9 3 2" xfId="38925" xr:uid="{FA186D7C-BAED-4472-8E85-32B40418D847}"/>
    <cellStyle name="Millares 174 2 2 9 4" xfId="24027" xr:uid="{F9AEFC06-7A13-4E3E-B3A5-84F42B461C3D}"/>
    <cellStyle name="Millares 174 2 2 9 5" xfId="45530" xr:uid="{1485F7C5-8F9F-423A-A31B-F4FE69109B8C}"/>
    <cellStyle name="Millares 174 2 3" xfId="149" xr:uid="{EB900D18-A748-447C-B2AD-B5DEDFDB53EA}"/>
    <cellStyle name="Millares 174 2 3 10" xfId="4686" xr:uid="{C6F365AE-FC55-45BA-A46D-518032BDEDDB}"/>
    <cellStyle name="Millares 174 2 3 10 2" xfId="12952" xr:uid="{C6D4ADCD-6510-45D7-A766-57D4B1CFF911}"/>
    <cellStyle name="Millares 174 2 3 10 2 2" xfId="34455" xr:uid="{42B7BE8B-19A6-4D36-808E-5B0ABA3F83A4}"/>
    <cellStyle name="Millares 174 2 3 10 3" xfId="19587" xr:uid="{065C0BD3-3CE1-41E3-AF52-9BA93DA3C1BD}"/>
    <cellStyle name="Millares 174 2 3 10 3 2" xfId="41090" xr:uid="{FFAC2B30-0290-4D8B-833F-DE0B464A5699}"/>
    <cellStyle name="Millares 174 2 3 10 4" xfId="26192" xr:uid="{DAE02793-B7A8-456F-8A98-13893FBB8546}"/>
    <cellStyle name="Millares 174 2 3 10 5" xfId="47695" xr:uid="{638EE337-1DD8-47CE-8CEB-A16DF112D90C}"/>
    <cellStyle name="Millares 174 2 3 11" xfId="5189" xr:uid="{62021940-B342-465C-930F-6B5FB2BA3106}"/>
    <cellStyle name="Millares 174 2 3 11 2" xfId="13455" xr:uid="{BDDC7486-D2C9-4481-92F1-797677610764}"/>
    <cellStyle name="Millares 174 2 3 11 2 2" xfId="34958" xr:uid="{55A6CF62-4C86-4A0A-A65C-4A04E27B62C3}"/>
    <cellStyle name="Millares 174 2 3 11 3" xfId="20090" xr:uid="{0BCD0180-553E-4A35-9B2C-BE50B58C44FD}"/>
    <cellStyle name="Millares 174 2 3 11 3 2" xfId="41593" xr:uid="{8051F49F-2BB7-4F37-9405-361EE0F9125D}"/>
    <cellStyle name="Millares 174 2 3 11 4" xfId="26695" xr:uid="{74450FE0-5DB1-42B4-851D-BF6DBD1EB3F5}"/>
    <cellStyle name="Millares 174 2 3 11 5" xfId="48198" xr:uid="{D5A74656-CAD6-4E89-8CAD-67524C5486A5}"/>
    <cellStyle name="Millares 174 2 3 12" xfId="6830" xr:uid="{3B5C5E46-E34F-4A7D-AC4B-B031ECA59AAF}"/>
    <cellStyle name="Millares 174 2 3 12 2" xfId="28333" xr:uid="{B9111400-F868-4BB5-AC70-D1266D9BD39D}"/>
    <cellStyle name="Millares 174 2 3 13" xfId="8484" xr:uid="{786C1A57-0F6C-442A-8DDC-9B788FA24AFB}"/>
    <cellStyle name="Millares 174 2 3 13 2" xfId="29987" xr:uid="{62732EBF-0A67-43BA-BFEF-2453CD19AC35}"/>
    <cellStyle name="Millares 174 2 3 14" xfId="15123" xr:uid="{C209BCAD-756A-4F80-8F02-98DDEE8FFD2A}"/>
    <cellStyle name="Millares 174 2 3 14 2" xfId="36626" xr:uid="{8D2CA5CD-F150-43B6-B002-3C26C4B74C45}"/>
    <cellStyle name="Millares 174 2 3 15" xfId="21728" xr:uid="{5E5A2338-8A56-4BF3-A318-7ABBB0DDD659}"/>
    <cellStyle name="Millares 174 2 3 16" xfId="43231" xr:uid="{723184D2-213C-4F84-ADF4-1F6B2FB2064C}"/>
    <cellStyle name="Millares 174 2 3 2" xfId="481" xr:uid="{89B5B8D1-9478-4AC7-9409-E3BF518FC642}"/>
    <cellStyle name="Millares 174 2 3 2 10" xfId="7092" xr:uid="{ABB406CE-3797-4650-88C1-27BC0980A389}"/>
    <cellStyle name="Millares 174 2 3 2 10 2" xfId="28595" xr:uid="{737B7BFD-2F3A-4FC5-B01F-57177F819A42}"/>
    <cellStyle name="Millares 174 2 3 2 11" xfId="8748" xr:uid="{B572886E-F09C-46E6-B6B5-AC20360019B2}"/>
    <cellStyle name="Millares 174 2 3 2 11 2" xfId="30251" xr:uid="{81158D45-DEBE-47E7-AE33-F9CEA032A7D6}"/>
    <cellStyle name="Millares 174 2 3 2 12" xfId="15384" xr:uid="{0C8C579B-E4F7-4580-A53E-471B12324065}"/>
    <cellStyle name="Millares 174 2 3 2 12 2" xfId="36887" xr:uid="{F37A7911-B5BA-4080-9519-9FF30608604C}"/>
    <cellStyle name="Millares 174 2 3 2 13" xfId="21989" xr:uid="{130D7605-D0F4-4DDB-8F1E-EAE9EE4477F6}"/>
    <cellStyle name="Millares 174 2 3 2 14" xfId="43492" xr:uid="{0A5397FA-FA4C-47F5-8307-B28FDA72AF80}"/>
    <cellStyle name="Millares 174 2 3 2 2" xfId="763" xr:uid="{AB89B2E7-6B96-4287-BCEB-8A04399D17B1}"/>
    <cellStyle name="Millares 174 2 3 2 2 10" xfId="15664" xr:uid="{61705F08-F617-4632-92E3-80A538CF5538}"/>
    <cellStyle name="Millares 174 2 3 2 2 10 2" xfId="37167" xr:uid="{5E7ACADF-84A5-4B32-844D-B9611B9271E3}"/>
    <cellStyle name="Millares 174 2 3 2 2 11" xfId="22269" xr:uid="{C38916F3-8360-4A45-AB5C-468E987B7FC7}"/>
    <cellStyle name="Millares 174 2 3 2 2 12" xfId="43772" xr:uid="{A318D09B-B271-46C7-80E0-17680F5CF4D5}"/>
    <cellStyle name="Millares 174 2 3 2 2 2" xfId="1709" xr:uid="{B6A0776C-850E-44D5-90D6-1724D01B5DA0}"/>
    <cellStyle name="Millares 174 2 3 2 2 2 2" xfId="4538" xr:uid="{578B3C8C-0B54-4DD0-8A55-F07078A3AEA9}"/>
    <cellStyle name="Millares 174 2 3 2 2 2 2 2" xfId="12804" xr:uid="{B615A282-1DD2-4525-AB19-B7C63B4F7630}"/>
    <cellStyle name="Millares 174 2 3 2 2 2 2 2 2" xfId="34307" xr:uid="{DB703633-3202-41BB-A632-7C06A2BF5ED5}"/>
    <cellStyle name="Millares 174 2 3 2 2 2 2 3" xfId="19439" xr:uid="{C4D07331-DEF6-4D85-8516-49A128801ABA}"/>
    <cellStyle name="Millares 174 2 3 2 2 2 2 3 2" xfId="40942" xr:uid="{7B51D0EB-A443-4839-85EA-6796316A7DA1}"/>
    <cellStyle name="Millares 174 2 3 2 2 2 2 4" xfId="26044" xr:uid="{D0E7343A-1718-4DAD-B8B4-2E1F99FD2436}"/>
    <cellStyle name="Millares 174 2 3 2 2 2 2 5" xfId="47547" xr:uid="{E423A78A-3EE8-4C41-9EAC-65CE82F6106D}"/>
    <cellStyle name="Millares 174 2 3 2 2 2 3" xfId="6677" xr:uid="{DFE9D34D-9B27-4292-B850-1827C30CE084}"/>
    <cellStyle name="Millares 174 2 3 2 2 2 3 2" xfId="14943" xr:uid="{287C50DC-522C-4870-847B-A24178B4A4FE}"/>
    <cellStyle name="Millares 174 2 3 2 2 2 3 2 2" xfId="36446" xr:uid="{112B4EA8-344F-495A-86A4-92DABFC7DAE9}"/>
    <cellStyle name="Millares 174 2 3 2 2 2 3 3" xfId="21578" xr:uid="{05FD07B2-3582-43E6-8A21-08A3A51E822A}"/>
    <cellStyle name="Millares 174 2 3 2 2 2 3 3 2" xfId="43081" xr:uid="{6113AB6C-5EA7-46CB-961E-91F61531F534}"/>
    <cellStyle name="Millares 174 2 3 2 2 2 3 4" xfId="28183" xr:uid="{8F2BDB12-0423-489F-8F83-422BC9565ACC}"/>
    <cellStyle name="Millares 174 2 3 2 2 2 3 5" xfId="49686" xr:uid="{75AE752B-AFC9-479C-BE64-51EFAE06A6F1}"/>
    <cellStyle name="Millares 174 2 3 2 2 2 4" xfId="8318" xr:uid="{4B91E808-F26B-4522-9641-82127560A5AB}"/>
    <cellStyle name="Millares 174 2 3 2 2 2 4 2" xfId="29821" xr:uid="{220F9755-6513-4EEA-BE6C-718C8268A047}"/>
    <cellStyle name="Millares 174 2 3 2 2 2 5" xfId="9975" xr:uid="{4DBE0F3C-8393-49C4-9FEA-DE048D9D04AA}"/>
    <cellStyle name="Millares 174 2 3 2 2 2 5 2" xfId="31478" xr:uid="{3FB0FD34-6E0F-4E12-ABBA-BA6847B30D8F}"/>
    <cellStyle name="Millares 174 2 3 2 2 2 6" xfId="16610" xr:uid="{2283939B-BDA5-4AFC-850D-ED89539474E6}"/>
    <cellStyle name="Millares 174 2 3 2 2 2 6 2" xfId="38113" xr:uid="{30118E14-6B83-4B09-AA19-426EAF09661C}"/>
    <cellStyle name="Millares 174 2 3 2 2 2 7" xfId="23215" xr:uid="{CB3D8CE9-D899-4099-9555-0CA60940EF46}"/>
    <cellStyle name="Millares 174 2 3 2 2 2 8" xfId="44718" xr:uid="{8F4EC0F6-9162-46AD-BA9B-B5B155EE6462}"/>
    <cellStyle name="Millares 174 2 3 2 2 3" xfId="2396" xr:uid="{3387D689-B455-489B-917B-CBB401F1B0E0}"/>
    <cellStyle name="Millares 174 2 3 2 2 3 2" xfId="10662" xr:uid="{1F3C7C0E-F136-492D-99FC-528296E9C7F3}"/>
    <cellStyle name="Millares 174 2 3 2 2 3 2 2" xfId="32165" xr:uid="{6980E2D4-B3ED-434B-8393-C492296E4B86}"/>
    <cellStyle name="Millares 174 2 3 2 2 3 3" xfId="17297" xr:uid="{BB1509D8-B90C-4901-95F9-7255D2396959}"/>
    <cellStyle name="Millares 174 2 3 2 2 3 3 2" xfId="38800" xr:uid="{90D666DC-83FF-4D65-A870-14EF031DB50F}"/>
    <cellStyle name="Millares 174 2 3 2 2 3 4" xfId="23902" xr:uid="{9D6A6C8C-7DC0-48A1-80F4-E1C87D564FE4}"/>
    <cellStyle name="Millares 174 2 3 2 2 3 5" xfId="45405" xr:uid="{F2DDF071-3A0B-4F55-A4D5-57BFD38C6021}"/>
    <cellStyle name="Millares 174 2 3 2 2 4" xfId="2913" xr:uid="{D427B845-4929-413B-B3B8-2A212CF36F2E}"/>
    <cellStyle name="Millares 174 2 3 2 2 4 2" xfId="11179" xr:uid="{6E1E3D17-0355-4771-9CE1-89FCFED14A57}"/>
    <cellStyle name="Millares 174 2 3 2 2 4 2 2" xfId="32682" xr:uid="{DD24F080-9ECA-4CB0-9BED-715A48972714}"/>
    <cellStyle name="Millares 174 2 3 2 2 4 3" xfId="17814" xr:uid="{91DB9045-0A89-419B-9965-8844956E4D3E}"/>
    <cellStyle name="Millares 174 2 3 2 2 4 3 2" xfId="39317" xr:uid="{8CBAF193-8EA8-4CA8-9CDE-9B05F859FE8D}"/>
    <cellStyle name="Millares 174 2 3 2 2 4 4" xfId="24419" xr:uid="{055373D3-AE84-479E-BF37-8710B64BDFFD}"/>
    <cellStyle name="Millares 174 2 3 2 2 4 5" xfId="45922" xr:uid="{BA336F21-6EF2-40D7-B861-40B40A9B0BC1}"/>
    <cellStyle name="Millares 174 2 3 2 2 5" xfId="3592" xr:uid="{16F6C3E6-EF80-4A40-B833-E89D0353F521}"/>
    <cellStyle name="Millares 174 2 3 2 2 5 2" xfId="11858" xr:uid="{9C02FA32-9E8A-4AA1-8102-E8D75E33F7D9}"/>
    <cellStyle name="Millares 174 2 3 2 2 5 2 2" xfId="33361" xr:uid="{E9363876-CA94-443A-B094-1F5B6522C306}"/>
    <cellStyle name="Millares 174 2 3 2 2 5 3" xfId="18493" xr:uid="{9D0481AC-8087-4532-84C6-1A7ECE568BAB}"/>
    <cellStyle name="Millares 174 2 3 2 2 5 3 2" xfId="39996" xr:uid="{F9E25A2B-4449-48E1-9B7A-5E94D9FCB84D}"/>
    <cellStyle name="Millares 174 2 3 2 2 5 4" xfId="25098" xr:uid="{191358F4-7C9A-4710-8306-92DE04A00864}"/>
    <cellStyle name="Millares 174 2 3 2 2 5 5" xfId="46601" xr:uid="{139B36AA-4C94-4583-ADD1-3C0F1E0F0A1E}"/>
    <cellStyle name="Millares 174 2 3 2 2 6" xfId="5057" xr:uid="{2258AA08-8284-4E4D-9517-FD41FF9D40EF}"/>
    <cellStyle name="Millares 174 2 3 2 2 6 2" xfId="13323" xr:uid="{C63C56E5-A235-4823-A705-854EC74E627C}"/>
    <cellStyle name="Millares 174 2 3 2 2 6 2 2" xfId="34826" xr:uid="{8D843DD3-4B23-4117-880E-BB71F711549A}"/>
    <cellStyle name="Millares 174 2 3 2 2 6 3" xfId="19958" xr:uid="{2A4AAF5D-CFCA-475D-AA25-011E0EF02FC9}"/>
    <cellStyle name="Millares 174 2 3 2 2 6 3 2" xfId="41461" xr:uid="{7E6577E8-F0DD-4903-9083-497AEEFFAB6B}"/>
    <cellStyle name="Millares 174 2 3 2 2 6 4" xfId="26563" xr:uid="{EE1D84FA-7FC2-4856-8014-49B7DAC7E5E1}"/>
    <cellStyle name="Millares 174 2 3 2 2 6 5" xfId="48066" xr:uid="{96BFE17C-A4F2-4329-A230-EFA1BA6E1776}"/>
    <cellStyle name="Millares 174 2 3 2 2 7" xfId="5731" xr:uid="{5F173C5D-D6D0-46C9-AAB6-7415CED3E5B8}"/>
    <cellStyle name="Millares 174 2 3 2 2 7 2" xfId="13997" xr:uid="{B022FEAE-AE7D-49BB-BA54-0A79F590571C}"/>
    <cellStyle name="Millares 174 2 3 2 2 7 2 2" xfId="35500" xr:uid="{51A5D2CD-0388-4236-8587-94447F9B70F7}"/>
    <cellStyle name="Millares 174 2 3 2 2 7 3" xfId="20632" xr:uid="{8983CD61-53D1-43F4-8050-EC5949562337}"/>
    <cellStyle name="Millares 174 2 3 2 2 7 3 2" xfId="42135" xr:uid="{1DE12A19-0A59-4884-A8CC-515140394504}"/>
    <cellStyle name="Millares 174 2 3 2 2 7 4" xfId="27237" xr:uid="{963A6E6E-2C66-4CF3-9563-81796F1F699E}"/>
    <cellStyle name="Millares 174 2 3 2 2 7 5" xfId="48740" xr:uid="{C78BC982-7913-4A0D-A869-6DDA53AE14F1}"/>
    <cellStyle name="Millares 174 2 3 2 2 8" xfId="7372" xr:uid="{CA528276-7C04-4F55-8480-10A66696C840}"/>
    <cellStyle name="Millares 174 2 3 2 2 8 2" xfId="28875" xr:uid="{6C7080D5-D8F3-4265-8539-5D7E40565957}"/>
    <cellStyle name="Millares 174 2 3 2 2 9" xfId="9029" xr:uid="{E97D03B7-3AAC-4027-BBF4-F5FA7AE0B46C}"/>
    <cellStyle name="Millares 174 2 3 2 2 9 2" xfId="30532" xr:uid="{93767152-2583-42AF-AA81-FBF1ED978B89}"/>
    <cellStyle name="Millares 174 2 3 2 3" xfId="1033" xr:uid="{1C8BCB68-15F7-4808-B858-E846150BB560}"/>
    <cellStyle name="Millares 174 2 3 2 3 2" xfId="3862" xr:uid="{19A63875-7B89-4E52-AFBE-01716BD6434F}"/>
    <cellStyle name="Millares 174 2 3 2 3 2 2" xfId="12128" xr:uid="{41346A5C-B8AD-4C7E-921D-F49FB869492C}"/>
    <cellStyle name="Millares 174 2 3 2 3 2 2 2" xfId="33631" xr:uid="{275439AB-EDB9-4B52-B547-3CFAD2E0CA2D}"/>
    <cellStyle name="Millares 174 2 3 2 3 2 3" xfId="18763" xr:uid="{BAACF2CA-684D-45FC-B37A-C32BF20A0076}"/>
    <cellStyle name="Millares 174 2 3 2 3 2 3 2" xfId="40266" xr:uid="{D469D3E4-D270-4291-9C02-36B95D0158EF}"/>
    <cellStyle name="Millares 174 2 3 2 3 2 4" xfId="25368" xr:uid="{E63B7F3E-17FE-4DB3-ABE7-B2EF2F24FFF0}"/>
    <cellStyle name="Millares 174 2 3 2 3 2 5" xfId="46871" xr:uid="{FB034BA2-1D3C-45DE-9AEF-93BA892C7D30}"/>
    <cellStyle name="Millares 174 2 3 2 3 3" xfId="6001" xr:uid="{5C6E201E-4B40-433A-A9E7-A7A941412550}"/>
    <cellStyle name="Millares 174 2 3 2 3 3 2" xfId="14267" xr:uid="{23EC340E-6790-48D9-B58E-2E579A8067B6}"/>
    <cellStyle name="Millares 174 2 3 2 3 3 2 2" xfId="35770" xr:uid="{A261A68F-C76B-4415-ABF6-F224C39FFBFD}"/>
    <cellStyle name="Millares 174 2 3 2 3 3 3" xfId="20902" xr:uid="{92247E3C-053B-42B7-BADF-F28EA8140712}"/>
    <cellStyle name="Millares 174 2 3 2 3 3 3 2" xfId="42405" xr:uid="{399AE8FB-5379-4D9F-9350-DDA3BE31648A}"/>
    <cellStyle name="Millares 174 2 3 2 3 3 4" xfId="27507" xr:uid="{8CC08FD9-EC2A-4DE5-8621-CC4094CCF729}"/>
    <cellStyle name="Millares 174 2 3 2 3 3 5" xfId="49010" xr:uid="{785577F5-7BD6-4E23-805F-D362B52BBF52}"/>
    <cellStyle name="Millares 174 2 3 2 3 4" xfId="7642" xr:uid="{21F3BD06-951C-4F06-87D2-C4D0F86D06AE}"/>
    <cellStyle name="Millares 174 2 3 2 3 4 2" xfId="29145" xr:uid="{D1891C95-63EF-4EA5-8FA6-5E1EC47206FF}"/>
    <cellStyle name="Millares 174 2 3 2 3 5" xfId="9299" xr:uid="{80FCC84F-8A26-4E3C-9A9E-BAAC8B57F7A1}"/>
    <cellStyle name="Millares 174 2 3 2 3 5 2" xfId="30802" xr:uid="{5A417DD9-7AF6-4C20-AC6B-7B37CA1E87B1}"/>
    <cellStyle name="Millares 174 2 3 2 3 6" xfId="15934" xr:uid="{6C6C1A21-6299-4419-ABDD-11848D55D911}"/>
    <cellStyle name="Millares 174 2 3 2 3 6 2" xfId="37437" xr:uid="{9C1FF107-34A8-433C-8A4E-DD14BFF32F4E}"/>
    <cellStyle name="Millares 174 2 3 2 3 7" xfId="22539" xr:uid="{751F1CB2-4407-4B64-859C-86E020DD857B}"/>
    <cellStyle name="Millares 174 2 3 2 3 8" xfId="44042" xr:uid="{D243E46C-AA52-45C4-A40D-8F127D010533}"/>
    <cellStyle name="Millares 174 2 3 2 4" xfId="1429" xr:uid="{515BFAFC-0BDB-4EC2-BAB4-F6A2DB7B1432}"/>
    <cellStyle name="Millares 174 2 3 2 4 2" xfId="4258" xr:uid="{1E4590C6-686E-4C8E-9F41-49FC01C84EC9}"/>
    <cellStyle name="Millares 174 2 3 2 4 2 2" xfId="12524" xr:uid="{8376938C-E9D4-416A-A9EB-02F55E846D11}"/>
    <cellStyle name="Millares 174 2 3 2 4 2 2 2" xfId="34027" xr:uid="{5B8C1FD7-FC0B-4E9F-986E-1BCC389B7B1E}"/>
    <cellStyle name="Millares 174 2 3 2 4 2 3" xfId="19159" xr:uid="{B96B22FF-3E44-49A3-B87C-B217AF4EAE70}"/>
    <cellStyle name="Millares 174 2 3 2 4 2 3 2" xfId="40662" xr:uid="{E7E45A71-43C2-4ED1-9267-18545DC2CBD8}"/>
    <cellStyle name="Millares 174 2 3 2 4 2 4" xfId="25764" xr:uid="{40EB4E3A-68C9-4E08-8BFF-D96E616E3943}"/>
    <cellStyle name="Millares 174 2 3 2 4 2 5" xfId="47267" xr:uid="{8658BAF3-F97F-49A4-8657-EA6475C8932F}"/>
    <cellStyle name="Millares 174 2 3 2 4 3" xfId="6397" xr:uid="{8F0D6392-ECC5-4FAF-98BA-38C692AF22C2}"/>
    <cellStyle name="Millares 174 2 3 2 4 3 2" xfId="14663" xr:uid="{2D959895-BABD-4306-915A-4AEEC46472E9}"/>
    <cellStyle name="Millares 174 2 3 2 4 3 2 2" xfId="36166" xr:uid="{BAC14EBF-2C94-4E9F-A1C2-02343050C6FF}"/>
    <cellStyle name="Millares 174 2 3 2 4 3 3" xfId="21298" xr:uid="{BE365996-8776-4367-9811-D4EEEA8ED2DF}"/>
    <cellStyle name="Millares 174 2 3 2 4 3 3 2" xfId="42801" xr:uid="{F1662E56-F5C1-4975-9B91-5517D9943143}"/>
    <cellStyle name="Millares 174 2 3 2 4 3 4" xfId="27903" xr:uid="{2A004DE7-3982-4C11-944B-C142AB30AB2E}"/>
    <cellStyle name="Millares 174 2 3 2 4 3 5" xfId="49406" xr:uid="{D269B2E2-2975-4ED2-9C4D-D79874E1C09D}"/>
    <cellStyle name="Millares 174 2 3 2 4 4" xfId="8038" xr:uid="{5259C7DC-CBBF-4280-BF31-F4F4CCD90B0A}"/>
    <cellStyle name="Millares 174 2 3 2 4 4 2" xfId="29541" xr:uid="{6DECB44F-6E47-4AD9-B78D-48FB893EC1F3}"/>
    <cellStyle name="Millares 174 2 3 2 4 5" xfId="9695" xr:uid="{F0209629-416E-46AD-AF6A-57C12E5ACF6D}"/>
    <cellStyle name="Millares 174 2 3 2 4 5 2" xfId="31198" xr:uid="{D9206376-6F9A-412A-9622-0DA704805EED}"/>
    <cellStyle name="Millares 174 2 3 2 4 6" xfId="16330" xr:uid="{57A8CFB0-5495-4468-9145-8E5995ECA09D}"/>
    <cellStyle name="Millares 174 2 3 2 4 6 2" xfId="37833" xr:uid="{8592AD76-33F2-410C-95A2-F599B9B933AA}"/>
    <cellStyle name="Millares 174 2 3 2 4 7" xfId="22935" xr:uid="{BBD4F979-93BC-42FC-81C4-6F951003F101}"/>
    <cellStyle name="Millares 174 2 3 2 4 8" xfId="44438" xr:uid="{0D242D60-A7D0-4BB1-AB35-35B624BB3485}"/>
    <cellStyle name="Millares 174 2 3 2 5" xfId="2116" xr:uid="{ADF743DB-7042-4F14-88E8-08BFA2C69271}"/>
    <cellStyle name="Millares 174 2 3 2 5 2" xfId="10382" xr:uid="{A3993579-72F1-48B3-A831-BF77A9D15D51}"/>
    <cellStyle name="Millares 174 2 3 2 5 2 2" xfId="31885" xr:uid="{E6CEE1F7-3638-4E20-9507-8153D47B1FF8}"/>
    <cellStyle name="Millares 174 2 3 2 5 3" xfId="17017" xr:uid="{8CA28894-A2CD-45B0-B53D-055BF8F1E377}"/>
    <cellStyle name="Millares 174 2 3 2 5 3 2" xfId="38520" xr:uid="{FD77BB84-638A-4F16-8FCE-021F43D830AA}"/>
    <cellStyle name="Millares 174 2 3 2 5 4" xfId="23622" xr:uid="{57EE3DB1-8F2E-4EB0-8129-54FDE9C87FFF}"/>
    <cellStyle name="Millares 174 2 3 2 5 5" xfId="45125" xr:uid="{D8F1370D-E788-4717-9EBD-B1450521E6E4}"/>
    <cellStyle name="Millares 174 2 3 2 6" xfId="2664" xr:uid="{950703F2-6684-43E6-A65B-8D01FE8F4222}"/>
    <cellStyle name="Millares 174 2 3 2 6 2" xfId="10930" xr:uid="{44CAF7B6-F23F-4585-B411-7FF86E07F6F6}"/>
    <cellStyle name="Millares 174 2 3 2 6 2 2" xfId="32433" xr:uid="{57D5BB7B-4CE0-456F-BFC3-FF9AAC5E66C0}"/>
    <cellStyle name="Millares 174 2 3 2 6 3" xfId="17565" xr:uid="{A3D04B91-3773-4A74-92D4-A8CAC6F885F9}"/>
    <cellStyle name="Millares 174 2 3 2 6 3 2" xfId="39068" xr:uid="{2638145E-22C3-4179-BD86-3B24BE7BE112}"/>
    <cellStyle name="Millares 174 2 3 2 6 4" xfId="24170" xr:uid="{6324D9AB-5460-49F5-902B-DBA3173C5918}"/>
    <cellStyle name="Millares 174 2 3 2 6 5" xfId="45673" xr:uid="{FB6AA698-6BFB-43C1-AF3A-B89567B4DB93}"/>
    <cellStyle name="Millares 174 2 3 2 7" xfId="3312" xr:uid="{CE7C95E0-EFFD-4C0F-8427-ED0139DF75C5}"/>
    <cellStyle name="Millares 174 2 3 2 7 2" xfId="11578" xr:uid="{71FA6B8C-A687-4AD0-8A9C-550201AEB5F9}"/>
    <cellStyle name="Millares 174 2 3 2 7 2 2" xfId="33081" xr:uid="{1E37ED81-F8FF-4674-93C6-DA31C261707B}"/>
    <cellStyle name="Millares 174 2 3 2 7 3" xfId="18213" xr:uid="{D1B23B39-EBAD-44C0-9DAC-D7394DECA265}"/>
    <cellStyle name="Millares 174 2 3 2 7 3 2" xfId="39716" xr:uid="{C3469FE4-4175-4574-8173-B20249C56D8C}"/>
    <cellStyle name="Millares 174 2 3 2 7 4" xfId="24818" xr:uid="{781144A9-7C7A-4A20-8E82-B9D547F6FA20}"/>
    <cellStyle name="Millares 174 2 3 2 7 5" xfId="46321" xr:uid="{F06AC38D-1819-4A8B-849E-D19F5745C96B}"/>
    <cellStyle name="Millares 174 2 3 2 8" xfId="4808" xr:uid="{2ECCB111-4030-433A-9692-D6FBB5737AFE}"/>
    <cellStyle name="Millares 174 2 3 2 8 2" xfId="13074" xr:uid="{6D8DBD04-3AD5-4452-AB39-FC3CE00438C1}"/>
    <cellStyle name="Millares 174 2 3 2 8 2 2" xfId="34577" xr:uid="{08C66F6C-DC8C-47B4-9300-032E213B28FF}"/>
    <cellStyle name="Millares 174 2 3 2 8 3" xfId="19709" xr:uid="{2552C9F8-6DFE-4604-BCC0-B2A22BA0ED8B}"/>
    <cellStyle name="Millares 174 2 3 2 8 3 2" xfId="41212" xr:uid="{27512147-6E5D-44C3-AE81-E9DB613A78E4}"/>
    <cellStyle name="Millares 174 2 3 2 8 4" xfId="26314" xr:uid="{6B6B00CF-5E45-4CDB-9F56-DB4E9F71F167}"/>
    <cellStyle name="Millares 174 2 3 2 8 5" xfId="47817" xr:uid="{3810B675-91E5-4EFF-BD64-30522732C8C6}"/>
    <cellStyle name="Millares 174 2 3 2 9" xfId="5451" xr:uid="{926BA687-CC52-4F56-B8D5-63A3070EC897}"/>
    <cellStyle name="Millares 174 2 3 2 9 2" xfId="13717" xr:uid="{84192275-2D01-4BB8-93B4-2F40470EBA4B}"/>
    <cellStyle name="Millares 174 2 3 2 9 2 2" xfId="35220" xr:uid="{C611209F-FF87-4E8A-9017-8595E0E2B2A1}"/>
    <cellStyle name="Millares 174 2 3 2 9 3" xfId="20352" xr:uid="{231FDDE5-0B31-4AB1-91EB-497C88BABF94}"/>
    <cellStyle name="Millares 174 2 3 2 9 3 2" xfId="41855" xr:uid="{5B31B77C-DCD8-464C-97A4-37B051D3B881}"/>
    <cellStyle name="Millares 174 2 3 2 9 4" xfId="26957" xr:uid="{871F04D9-53FF-4371-B321-1DCDCB9CC949}"/>
    <cellStyle name="Millares 174 2 3 2 9 5" xfId="48460" xr:uid="{D9E9997D-1D67-4D1A-96BB-63802A676B35}"/>
    <cellStyle name="Millares 174 2 3 3" xfId="354" xr:uid="{8D94D26C-9CE9-4CB4-BD2C-CCA68C0375A7}"/>
    <cellStyle name="Millares 174 2 3 3 10" xfId="15257" xr:uid="{1FD661E3-A99D-45A2-8CB3-9195E68FD504}"/>
    <cellStyle name="Millares 174 2 3 3 10 2" xfId="36760" xr:uid="{3FFAD4C8-7A90-4110-ADEF-44592BFF3814}"/>
    <cellStyle name="Millares 174 2 3 3 11" xfId="21862" xr:uid="{12E69178-A63E-4C2D-B76F-F7BEB851D452}"/>
    <cellStyle name="Millares 174 2 3 3 12" xfId="43365" xr:uid="{E6E92B2D-EDE6-4DBA-9F43-35B1B9A2C7E5}"/>
    <cellStyle name="Millares 174 2 3 3 2" xfId="1302" xr:uid="{77ABAFD0-6589-4963-A6EA-07CC1FE5C314}"/>
    <cellStyle name="Millares 174 2 3 3 2 2" xfId="4131" xr:uid="{E2EC202F-8F9E-464E-B879-F6DAFEE91077}"/>
    <cellStyle name="Millares 174 2 3 3 2 2 2" xfId="12397" xr:uid="{2D81B9DB-6644-4DCF-9090-F4D203808B1C}"/>
    <cellStyle name="Millares 174 2 3 3 2 2 2 2" xfId="33900" xr:uid="{72FFB116-937F-472F-BD9C-1D3FDFCB0B08}"/>
    <cellStyle name="Millares 174 2 3 3 2 2 3" xfId="19032" xr:uid="{AD640D85-C76B-4549-85AC-FBC322E67124}"/>
    <cellStyle name="Millares 174 2 3 3 2 2 3 2" xfId="40535" xr:uid="{586F384B-DFDB-441A-B48A-FD304D308760}"/>
    <cellStyle name="Millares 174 2 3 3 2 2 4" xfId="25637" xr:uid="{9DADC356-C21D-4D5D-8A84-54B2ECFB7BBD}"/>
    <cellStyle name="Millares 174 2 3 3 2 2 5" xfId="47140" xr:uid="{49307034-AF63-4228-B847-9F6FB3966544}"/>
    <cellStyle name="Millares 174 2 3 3 2 3" xfId="6270" xr:uid="{D59FF3BE-852D-4A80-BEA1-9E53C829C632}"/>
    <cellStyle name="Millares 174 2 3 3 2 3 2" xfId="14536" xr:uid="{6982070E-1599-45B5-AAD3-9FBE48708239}"/>
    <cellStyle name="Millares 174 2 3 3 2 3 2 2" xfId="36039" xr:uid="{94AD15B1-D293-4561-9705-7116895A5608}"/>
    <cellStyle name="Millares 174 2 3 3 2 3 3" xfId="21171" xr:uid="{366B1F74-4522-4E30-9530-42C68FD15E8B}"/>
    <cellStyle name="Millares 174 2 3 3 2 3 3 2" xfId="42674" xr:uid="{DFC071FD-35F6-465D-BD1B-894517FA9A69}"/>
    <cellStyle name="Millares 174 2 3 3 2 3 4" xfId="27776" xr:uid="{ACE6353F-7B80-4389-B86B-18042D50F32F}"/>
    <cellStyle name="Millares 174 2 3 3 2 3 5" xfId="49279" xr:uid="{812619B6-AD26-468E-BF56-2229BD7F86F6}"/>
    <cellStyle name="Millares 174 2 3 3 2 4" xfId="7911" xr:uid="{A87FAF87-A195-4ADF-BBD4-36989DE833DF}"/>
    <cellStyle name="Millares 174 2 3 3 2 4 2" xfId="29414" xr:uid="{4AACB8E8-B647-4772-9F02-D403FA06D88A}"/>
    <cellStyle name="Millares 174 2 3 3 2 5" xfId="9568" xr:uid="{CD285A98-4F07-4C38-9339-05F4625D8F51}"/>
    <cellStyle name="Millares 174 2 3 3 2 5 2" xfId="31071" xr:uid="{EFBB4FE4-5382-462A-800B-4F82E3189C89}"/>
    <cellStyle name="Millares 174 2 3 3 2 6" xfId="16203" xr:uid="{FFCC43E5-AC2C-4F7A-B0D5-AD6460E38731}"/>
    <cellStyle name="Millares 174 2 3 3 2 6 2" xfId="37706" xr:uid="{2B1551CF-07A0-4D90-BC76-EBD55F983095}"/>
    <cellStyle name="Millares 174 2 3 3 2 7" xfId="22808" xr:uid="{C5935F86-E2DA-47B0-9156-842B3C75BBAA}"/>
    <cellStyle name="Millares 174 2 3 3 2 8" xfId="44311" xr:uid="{0DA2BAD7-F133-42F9-8782-15F0EFC6D01D}"/>
    <cellStyle name="Millares 174 2 3 3 3" xfId="1989" xr:uid="{408054FC-5810-4CC8-B903-278D00030C74}"/>
    <cellStyle name="Millares 174 2 3 3 3 2" xfId="10255" xr:uid="{12723EA1-1FB9-4CA1-87A0-A556388E173A}"/>
    <cellStyle name="Millares 174 2 3 3 3 2 2" xfId="31758" xr:uid="{4518AF7F-E076-4962-AE64-DFFA47224866}"/>
    <cellStyle name="Millares 174 2 3 3 3 3" xfId="16890" xr:uid="{F948A204-79DC-48CF-A9B1-4EEE153E8A52}"/>
    <cellStyle name="Millares 174 2 3 3 3 3 2" xfId="38393" xr:uid="{EE53D347-03EF-44C6-B0C3-95935844AF62}"/>
    <cellStyle name="Millares 174 2 3 3 3 4" xfId="23495" xr:uid="{57B05660-430C-4B21-ACF0-8E686E55CF41}"/>
    <cellStyle name="Millares 174 2 3 3 3 5" xfId="44998" xr:uid="{07E7617E-7896-4058-B99D-24E7BA605ED5}"/>
    <cellStyle name="Millares 174 2 3 3 4" xfId="2788" xr:uid="{AB37D423-B9C1-476A-AD48-0F2789041325}"/>
    <cellStyle name="Millares 174 2 3 3 4 2" xfId="11054" xr:uid="{82F4E6AB-C2F6-4EE5-9240-F9370D5CB934}"/>
    <cellStyle name="Millares 174 2 3 3 4 2 2" xfId="32557" xr:uid="{4F429917-E7D0-44D4-A4D2-950AC13B6F48}"/>
    <cellStyle name="Millares 174 2 3 3 4 3" xfId="17689" xr:uid="{FCFBF4C3-754A-4668-B27D-45BFD051E962}"/>
    <cellStyle name="Millares 174 2 3 3 4 3 2" xfId="39192" xr:uid="{2BAC8D7B-7225-40B6-B2C4-A4AAA8F0BD65}"/>
    <cellStyle name="Millares 174 2 3 3 4 4" xfId="24294" xr:uid="{CBD88D08-D671-4FC6-90DA-18A9781765F0}"/>
    <cellStyle name="Millares 174 2 3 3 4 5" xfId="45797" xr:uid="{179FD229-5B9C-4D61-AA77-DB3835B837A1}"/>
    <cellStyle name="Millares 174 2 3 3 5" xfId="3185" xr:uid="{1A767F13-5F99-46C0-8DDD-FF91C15B287F}"/>
    <cellStyle name="Millares 174 2 3 3 5 2" xfId="11451" xr:uid="{AD7E54EB-E36A-457A-A402-6134EE1A682C}"/>
    <cellStyle name="Millares 174 2 3 3 5 2 2" xfId="32954" xr:uid="{E56DACCF-C094-45FC-A426-8BB8D563599A}"/>
    <cellStyle name="Millares 174 2 3 3 5 3" xfId="18086" xr:uid="{10FE553A-72B6-4995-AAFC-BEC8197A60FE}"/>
    <cellStyle name="Millares 174 2 3 3 5 3 2" xfId="39589" xr:uid="{70B5CC54-113D-4BF0-A176-B9B54FD7CA11}"/>
    <cellStyle name="Millares 174 2 3 3 5 4" xfId="24691" xr:uid="{AF69A0CD-58CB-43AE-93C4-DF138AB0AEFB}"/>
    <cellStyle name="Millares 174 2 3 3 5 5" xfId="46194" xr:uid="{5C705B43-D645-4C3C-B5B8-5A90BE7B20AF}"/>
    <cellStyle name="Millares 174 2 3 3 6" xfId="4932" xr:uid="{990A2CF0-7774-4D0E-BCC5-60E8A2A007CC}"/>
    <cellStyle name="Millares 174 2 3 3 6 2" xfId="13198" xr:uid="{64C361F3-51FA-44D6-8E56-F93927ADC9DB}"/>
    <cellStyle name="Millares 174 2 3 3 6 2 2" xfId="34701" xr:uid="{F26901DA-5F94-4E4C-98A1-D2F21269C36C}"/>
    <cellStyle name="Millares 174 2 3 3 6 3" xfId="19833" xr:uid="{B39EBC82-EC7C-419D-AE50-8CDE9C175E7F}"/>
    <cellStyle name="Millares 174 2 3 3 6 3 2" xfId="41336" xr:uid="{0C494F98-8D99-4D86-933C-6A1EFF5CA071}"/>
    <cellStyle name="Millares 174 2 3 3 6 4" xfId="26438" xr:uid="{2204DFA9-123C-4CBD-B642-EAB1470F390B}"/>
    <cellStyle name="Millares 174 2 3 3 6 5" xfId="47941" xr:uid="{CCA99DA0-00E8-466B-9B85-0DA2BC4E2774}"/>
    <cellStyle name="Millares 174 2 3 3 7" xfId="5324" xr:uid="{C76950C6-6FAD-4F3E-9F4D-EF38950D338D}"/>
    <cellStyle name="Millares 174 2 3 3 7 2" xfId="13590" xr:uid="{8BF298BB-E61A-40A3-8BE8-EAD1F57A58AD}"/>
    <cellStyle name="Millares 174 2 3 3 7 2 2" xfId="35093" xr:uid="{981651AD-ED28-463A-A791-1AB0C78AC499}"/>
    <cellStyle name="Millares 174 2 3 3 7 3" xfId="20225" xr:uid="{13DA0711-45EB-4EF1-BB57-97E856912CA3}"/>
    <cellStyle name="Millares 174 2 3 3 7 3 2" xfId="41728" xr:uid="{18E3E82A-0186-4E9A-9750-1D56EF56A82D}"/>
    <cellStyle name="Millares 174 2 3 3 7 4" xfId="26830" xr:uid="{6344B3E9-857A-4F6D-BAA3-BC3EC72827B7}"/>
    <cellStyle name="Millares 174 2 3 3 7 5" xfId="48333" xr:uid="{2150EF74-68C5-440A-8460-3729D6185021}"/>
    <cellStyle name="Millares 174 2 3 3 8" xfId="6965" xr:uid="{76B7D792-A55F-4645-8C45-EC65F153C82A}"/>
    <cellStyle name="Millares 174 2 3 3 8 2" xfId="28468" xr:uid="{0FFF6DC0-EB73-41FD-9280-2EFD3768811F}"/>
    <cellStyle name="Millares 174 2 3 3 9" xfId="8621" xr:uid="{40D492BE-B1BD-4B17-B343-907925837C11}"/>
    <cellStyle name="Millares 174 2 3 3 9 2" xfId="30124" xr:uid="{477247CA-33A4-40B1-A90D-E1340F64206D}"/>
    <cellStyle name="Millares 174 2 3 4" xfId="638" xr:uid="{9F561089-1B8E-4831-BEB8-4D86390518B4}"/>
    <cellStyle name="Millares 174 2 3 4 10" xfId="43647" xr:uid="{D17185E0-3EDE-462C-A60E-64280D368A92}"/>
    <cellStyle name="Millares 174 2 3 4 2" xfId="1584" xr:uid="{A67E768A-6E6C-4F10-958D-BEE1142F1C7E}"/>
    <cellStyle name="Millares 174 2 3 4 2 2" xfId="4413" xr:uid="{C78C1B84-5696-4DDD-A40B-102CB77217E3}"/>
    <cellStyle name="Millares 174 2 3 4 2 2 2" xfId="12679" xr:uid="{7CFE6ADC-8859-49B0-AB84-210788FA7484}"/>
    <cellStyle name="Millares 174 2 3 4 2 2 2 2" xfId="34182" xr:uid="{6C5D755F-1A0A-4A42-B63C-E544B9894CEF}"/>
    <cellStyle name="Millares 174 2 3 4 2 2 3" xfId="19314" xr:uid="{1C265440-892D-47C4-9B3C-206CDD2D29E8}"/>
    <cellStyle name="Millares 174 2 3 4 2 2 3 2" xfId="40817" xr:uid="{AF859DC9-2CBB-47C6-86E9-C520D8C0DF06}"/>
    <cellStyle name="Millares 174 2 3 4 2 2 4" xfId="25919" xr:uid="{8F8AB4DF-E060-4475-B616-001577CCEC6E}"/>
    <cellStyle name="Millares 174 2 3 4 2 2 5" xfId="47422" xr:uid="{E79677A7-E05C-4E7A-8E9F-23B24FB6ADB5}"/>
    <cellStyle name="Millares 174 2 3 4 2 3" xfId="6552" xr:uid="{6BF4EE7E-7F8E-4403-BF4E-5026CE057A1C}"/>
    <cellStyle name="Millares 174 2 3 4 2 3 2" xfId="14818" xr:uid="{466B5F08-C61D-4D15-8C3F-CFDEB12E44C9}"/>
    <cellStyle name="Millares 174 2 3 4 2 3 2 2" xfId="36321" xr:uid="{D1A0904F-471C-475A-9891-AE9187D1824C}"/>
    <cellStyle name="Millares 174 2 3 4 2 3 3" xfId="21453" xr:uid="{E98432A1-00C7-47C4-A1B8-AA06C410AB0D}"/>
    <cellStyle name="Millares 174 2 3 4 2 3 3 2" xfId="42956" xr:uid="{D5A5B879-D3BB-4B56-B792-0D3B01B09D05}"/>
    <cellStyle name="Millares 174 2 3 4 2 3 4" xfId="28058" xr:uid="{B2390673-C7C0-4076-8F18-A57CD7456F8D}"/>
    <cellStyle name="Millares 174 2 3 4 2 3 5" xfId="49561" xr:uid="{AC6786BD-B1A9-4388-A97E-B16EE06C48FE}"/>
    <cellStyle name="Millares 174 2 3 4 2 4" xfId="8193" xr:uid="{F487D6CC-DE8E-433C-A627-23F9ED9C22A1}"/>
    <cellStyle name="Millares 174 2 3 4 2 4 2" xfId="29696" xr:uid="{F978674B-426D-4B75-9D11-0B5ABE905D39}"/>
    <cellStyle name="Millares 174 2 3 4 2 5" xfId="9850" xr:uid="{61F9E91C-438B-4ADB-A0AF-4BA5B69F7240}"/>
    <cellStyle name="Millares 174 2 3 4 2 5 2" xfId="31353" xr:uid="{A0525DC6-2011-4627-B86D-047E8CDD55E8}"/>
    <cellStyle name="Millares 174 2 3 4 2 6" xfId="16485" xr:uid="{0DB66E6A-85A4-4C66-B636-96DDD65E35BF}"/>
    <cellStyle name="Millares 174 2 3 4 2 6 2" xfId="37988" xr:uid="{DB094465-906E-4F21-B973-E1A96E57DF0B}"/>
    <cellStyle name="Millares 174 2 3 4 2 7" xfId="23090" xr:uid="{BFD737A3-FB42-4A3B-94C9-370E0B2E8E4A}"/>
    <cellStyle name="Millares 174 2 3 4 2 8" xfId="44593" xr:uid="{3160D96C-1AE3-4CC4-A7A2-B999BE11F52A}"/>
    <cellStyle name="Millares 174 2 3 4 3" xfId="2271" xr:uid="{684B2795-0258-4CEA-B4E6-966A4FE5C3D8}"/>
    <cellStyle name="Millares 174 2 3 4 3 2" xfId="10537" xr:uid="{6B1E957D-D1EF-4E8E-A324-B270F6F0CA2C}"/>
    <cellStyle name="Millares 174 2 3 4 3 2 2" xfId="32040" xr:uid="{00866E11-6E3C-4D1C-9CE7-A276594F4BAA}"/>
    <cellStyle name="Millares 174 2 3 4 3 3" xfId="17172" xr:uid="{21BDF87F-8C47-407F-BD58-45CB22DAAF60}"/>
    <cellStyle name="Millares 174 2 3 4 3 3 2" xfId="38675" xr:uid="{FCD78143-6599-46EB-8230-4DCBC7520914}"/>
    <cellStyle name="Millares 174 2 3 4 3 4" xfId="23777" xr:uid="{B4923845-4015-494D-B8CE-2462873AEBD3}"/>
    <cellStyle name="Millares 174 2 3 4 3 5" xfId="45280" xr:uid="{86339C04-3609-4067-9E0E-BC4AE8F240B4}"/>
    <cellStyle name="Millares 174 2 3 4 4" xfId="3467" xr:uid="{836031C9-00F3-4BFF-8D47-C54DDF637E11}"/>
    <cellStyle name="Millares 174 2 3 4 4 2" xfId="11733" xr:uid="{DD0E4B1A-D752-43DA-AC56-5B89A7C011EC}"/>
    <cellStyle name="Millares 174 2 3 4 4 2 2" xfId="33236" xr:uid="{162CE718-8CCA-42E6-954E-A5FD53D74522}"/>
    <cellStyle name="Millares 174 2 3 4 4 3" xfId="18368" xr:uid="{9B9785C7-C8A2-4A8D-A84F-BA2AC002FD2A}"/>
    <cellStyle name="Millares 174 2 3 4 4 3 2" xfId="39871" xr:uid="{7D0311AB-38A9-493B-AE01-7DE5EBB4CD27}"/>
    <cellStyle name="Millares 174 2 3 4 4 4" xfId="24973" xr:uid="{DBE76EC2-6863-443E-A2DE-EA17BA22D584}"/>
    <cellStyle name="Millares 174 2 3 4 4 5" xfId="46476" xr:uid="{72191AAA-0ACE-4290-8AC6-89D0FA930E50}"/>
    <cellStyle name="Millares 174 2 3 4 5" xfId="5606" xr:uid="{2768DBCF-A8EC-4538-BA92-F7ACA097B238}"/>
    <cellStyle name="Millares 174 2 3 4 5 2" xfId="13872" xr:uid="{9E546F90-CF2A-430A-95EE-5742688F4A76}"/>
    <cellStyle name="Millares 174 2 3 4 5 2 2" xfId="35375" xr:uid="{16A4C840-F4AE-40E2-B93A-4C5ED8ECFECC}"/>
    <cellStyle name="Millares 174 2 3 4 5 3" xfId="20507" xr:uid="{5B4E1C73-13F3-42C3-85F0-12417B0214C3}"/>
    <cellStyle name="Millares 174 2 3 4 5 3 2" xfId="42010" xr:uid="{4AB6343A-F530-48DF-966B-2D92AF84BF48}"/>
    <cellStyle name="Millares 174 2 3 4 5 4" xfId="27112" xr:uid="{BB4B5E7E-7FC3-4C85-8270-FB41B67B63C8}"/>
    <cellStyle name="Millares 174 2 3 4 5 5" xfId="48615" xr:uid="{4E0CEBDA-CC06-4EF6-A4ED-AAB4ECBC685A}"/>
    <cellStyle name="Millares 174 2 3 4 6" xfId="7247" xr:uid="{B813C162-72B6-4030-BC87-02A5AA7AA480}"/>
    <cellStyle name="Millares 174 2 3 4 6 2" xfId="28750" xr:uid="{836270E7-EDBC-402D-91A1-D609DAB6EE60}"/>
    <cellStyle name="Millares 174 2 3 4 7" xfId="8904" xr:uid="{3949065F-3A9B-4D1E-9937-E16AB8C34A33}"/>
    <cellStyle name="Millares 174 2 3 4 7 2" xfId="30407" xr:uid="{7B170670-EEC4-4555-B6C2-8B567C65335E}"/>
    <cellStyle name="Millares 174 2 3 4 8" xfId="15539" xr:uid="{3A9D0F6E-6941-4963-A7C3-6DB457F32124}"/>
    <cellStyle name="Millares 174 2 3 4 8 2" xfId="37042" xr:uid="{DEDCD8DB-6328-429E-97EA-764297CA72FC}"/>
    <cellStyle name="Millares 174 2 3 4 9" xfId="22144" xr:uid="{B1451102-94FF-4EF9-924B-05C9666A9004}"/>
    <cellStyle name="Millares 174 2 3 5" xfId="906" xr:uid="{2072EF35-9331-4B47-B777-21A0BA45B89C}"/>
    <cellStyle name="Millares 174 2 3 5 2" xfId="3735" xr:uid="{502F24DC-6FC5-4839-B5F1-146AEEDA12C2}"/>
    <cellStyle name="Millares 174 2 3 5 2 2" xfId="12001" xr:uid="{DF1F6C8C-3E11-44C3-B6E0-C32443E40B1A}"/>
    <cellStyle name="Millares 174 2 3 5 2 2 2" xfId="33504" xr:uid="{733D6BEE-9996-45FF-9D95-B9E228C2B59B}"/>
    <cellStyle name="Millares 174 2 3 5 2 3" xfId="18636" xr:uid="{95C74E68-AE1F-481A-BA70-8818EA3DD9F4}"/>
    <cellStyle name="Millares 174 2 3 5 2 3 2" xfId="40139" xr:uid="{EDAD703E-036F-45FA-A2CE-363BE614B740}"/>
    <cellStyle name="Millares 174 2 3 5 2 4" xfId="25241" xr:uid="{7689E8BA-DFE8-47DD-BEE6-51A3889AEC7E}"/>
    <cellStyle name="Millares 174 2 3 5 2 5" xfId="46744" xr:uid="{D80AF7D8-DA6A-4DDF-8D0E-CA5AC89EAB8B}"/>
    <cellStyle name="Millares 174 2 3 5 3" xfId="5874" xr:uid="{82C85896-6A79-44CB-96A8-459BA72DC5AB}"/>
    <cellStyle name="Millares 174 2 3 5 3 2" xfId="14140" xr:uid="{403F3D27-9769-4DAD-8283-BD5DF061776F}"/>
    <cellStyle name="Millares 174 2 3 5 3 2 2" xfId="35643" xr:uid="{A7392E78-32F3-40AC-9E0A-F0A70075F5E7}"/>
    <cellStyle name="Millares 174 2 3 5 3 3" xfId="20775" xr:uid="{327FA0AB-62A7-41DE-BE8D-FDA4AA7BE61C}"/>
    <cellStyle name="Millares 174 2 3 5 3 3 2" xfId="42278" xr:uid="{F69C8E07-0106-4039-942C-B98325332DA4}"/>
    <cellStyle name="Millares 174 2 3 5 3 4" xfId="27380" xr:uid="{DFF2A187-3840-4848-AD40-71D978A23FD6}"/>
    <cellStyle name="Millares 174 2 3 5 3 5" xfId="48883" xr:uid="{1A2A0EE8-9F73-4182-AAD3-8FAE3B5F2025}"/>
    <cellStyle name="Millares 174 2 3 5 4" xfId="7515" xr:uid="{5F126C92-C7A8-42FF-A0B7-4B76CE07E84C}"/>
    <cellStyle name="Millares 174 2 3 5 4 2" xfId="29018" xr:uid="{D81F9A3A-4F93-4B3F-887B-7AD8B627AB56}"/>
    <cellStyle name="Millares 174 2 3 5 5" xfId="9172" xr:uid="{40CD9C92-8FD9-4E48-86BE-CD735026443C}"/>
    <cellStyle name="Millares 174 2 3 5 5 2" xfId="30675" xr:uid="{AB67C26E-E2A0-409C-BFFB-7D66C02C8C52}"/>
    <cellStyle name="Millares 174 2 3 5 6" xfId="15807" xr:uid="{701CD263-7EAF-499D-A23B-FBBBF08EF2E8}"/>
    <cellStyle name="Millares 174 2 3 5 6 2" xfId="37310" xr:uid="{5818DC4E-1E36-4D8F-BD78-2CAA0BAFA428}"/>
    <cellStyle name="Millares 174 2 3 5 7" xfId="22412" xr:uid="{87D46CDB-7FE2-4975-8D21-9B3F9364CD4F}"/>
    <cellStyle name="Millares 174 2 3 5 8" xfId="43915" xr:uid="{9FEC1E92-0834-43D4-9B2E-DBAE8055267D}"/>
    <cellStyle name="Millares 174 2 3 6" xfId="1167" xr:uid="{12EBDB3D-EBEA-4999-90AA-9FCAA6B8222B}"/>
    <cellStyle name="Millares 174 2 3 6 2" xfId="3996" xr:uid="{1A04EA74-905E-4DFD-BA4E-02D9E8AF38C7}"/>
    <cellStyle name="Millares 174 2 3 6 2 2" xfId="12262" xr:uid="{ADF158D6-A0E5-4F32-A9FD-DDF713C964CA}"/>
    <cellStyle name="Millares 174 2 3 6 2 2 2" xfId="33765" xr:uid="{EAE533B4-F5BA-42A4-A317-3C18FD9DF06C}"/>
    <cellStyle name="Millares 174 2 3 6 2 3" xfId="18897" xr:uid="{F18A6738-FFB8-4CE3-807B-29A84702E92B}"/>
    <cellStyle name="Millares 174 2 3 6 2 3 2" xfId="40400" xr:uid="{71C6EA40-61F6-4AA5-8579-381E396E5C5F}"/>
    <cellStyle name="Millares 174 2 3 6 2 4" xfId="25502" xr:uid="{03A91979-D766-4D71-964B-A51B301AB2FB}"/>
    <cellStyle name="Millares 174 2 3 6 2 5" xfId="47005" xr:uid="{D1D55717-8649-4725-B4C5-51505E2AC674}"/>
    <cellStyle name="Millares 174 2 3 6 3" xfId="6135" xr:uid="{10E5220D-3490-4D0C-91EC-04E579B1C0D6}"/>
    <cellStyle name="Millares 174 2 3 6 3 2" xfId="14401" xr:uid="{2455ACAF-28F2-4A14-930A-1CD17F6A8E4F}"/>
    <cellStyle name="Millares 174 2 3 6 3 2 2" xfId="35904" xr:uid="{E723129C-1F5D-453E-B63E-2F3365E5C263}"/>
    <cellStyle name="Millares 174 2 3 6 3 3" xfId="21036" xr:uid="{A70F00C6-5838-4E92-8EFA-1F289BFC1818}"/>
    <cellStyle name="Millares 174 2 3 6 3 3 2" xfId="42539" xr:uid="{2EA1F58E-172F-4579-A126-B7D80091EBD1}"/>
    <cellStyle name="Millares 174 2 3 6 3 4" xfId="27641" xr:uid="{486454E7-0233-4B23-93A9-94B16B51388A}"/>
    <cellStyle name="Millares 174 2 3 6 3 5" xfId="49144" xr:uid="{782D0D74-9157-4D96-A27F-D69BCEFA9807}"/>
    <cellStyle name="Millares 174 2 3 6 4" xfId="7776" xr:uid="{CC82DC7E-0462-43CB-8F8A-C4E93D75EC92}"/>
    <cellStyle name="Millares 174 2 3 6 4 2" xfId="29279" xr:uid="{3B022F5F-370E-47ED-A473-F20133FCB84A}"/>
    <cellStyle name="Millares 174 2 3 6 5" xfId="9433" xr:uid="{F87EA75B-B695-4DDD-BEA4-6486B8AF619E}"/>
    <cellStyle name="Millares 174 2 3 6 5 2" xfId="30936" xr:uid="{4B6DDB99-BFA4-4280-AB86-7224BF802241}"/>
    <cellStyle name="Millares 174 2 3 6 6" xfId="16068" xr:uid="{06527C3E-D0D5-4C57-AD07-2D8A40677D1F}"/>
    <cellStyle name="Millares 174 2 3 6 6 2" xfId="37571" xr:uid="{AF73DE1A-3F1C-465E-BE4E-94BD154CF606}"/>
    <cellStyle name="Millares 174 2 3 6 7" xfId="22673" xr:uid="{1145BC3C-0665-4A02-AB1E-E4D7BF4BBFE8}"/>
    <cellStyle name="Millares 174 2 3 6 8" xfId="44176" xr:uid="{FFFA09C1-5EB3-423F-8B02-5DCDA3562071}"/>
    <cellStyle name="Millares 174 2 3 7" xfId="1855" xr:uid="{94EECB9F-F674-447A-9710-04D77191FD9A}"/>
    <cellStyle name="Millares 174 2 3 7 2" xfId="10121" xr:uid="{7AF381CD-63B8-4D3A-9AF4-2304D08A68F0}"/>
    <cellStyle name="Millares 174 2 3 7 2 2" xfId="31624" xr:uid="{10B83A4E-BE0E-4306-9067-7A958DA797F7}"/>
    <cellStyle name="Millares 174 2 3 7 3" xfId="16756" xr:uid="{32B5971C-D2DC-4EBA-AB31-5C08427E37B2}"/>
    <cellStyle name="Millares 174 2 3 7 3 2" xfId="38259" xr:uid="{CDC68146-1D5F-4D7B-B3A1-77706C5FFAB2}"/>
    <cellStyle name="Millares 174 2 3 7 4" xfId="23361" xr:uid="{BBEC1637-C8E1-4A43-892E-0E3C5B36ED3C}"/>
    <cellStyle name="Millares 174 2 3 7 5" xfId="44864" xr:uid="{44143BDD-7B77-4C8D-909B-7DF4C19961B2}"/>
    <cellStyle name="Millares 174 2 3 8" xfId="2540" xr:uid="{217625BB-5B35-4D62-9AA2-7B7EECD8C8B2}"/>
    <cellStyle name="Millares 174 2 3 8 2" xfId="10806" xr:uid="{A8661A8D-36F5-4A34-B2A8-BD165D5944E3}"/>
    <cellStyle name="Millares 174 2 3 8 2 2" xfId="32309" xr:uid="{4F272E62-5050-4A5C-92FB-247D53E3E7BE}"/>
    <cellStyle name="Millares 174 2 3 8 3" xfId="17441" xr:uid="{D70A8919-9269-41B2-8C0D-CDB03A279890}"/>
    <cellStyle name="Millares 174 2 3 8 3 2" xfId="38944" xr:uid="{28CD1312-82A2-4E82-AC6E-E7BDA105E29C}"/>
    <cellStyle name="Millares 174 2 3 8 4" xfId="24046" xr:uid="{F0C768A5-FA92-439E-BDDC-FF13EECB0182}"/>
    <cellStyle name="Millares 174 2 3 8 5" xfId="45549" xr:uid="{CDF04906-3076-4B49-A575-253A4D5228F5}"/>
    <cellStyle name="Millares 174 2 3 9" xfId="3051" xr:uid="{B9A6787E-8566-4AEE-BCDA-B767D63279B6}"/>
    <cellStyle name="Millares 174 2 3 9 2" xfId="11317" xr:uid="{2DA4EA98-3DF9-4B37-BFD0-D967B0D95E05}"/>
    <cellStyle name="Millares 174 2 3 9 2 2" xfId="32820" xr:uid="{EA4B2D03-2294-4836-8127-BB8A70196197}"/>
    <cellStyle name="Millares 174 2 3 9 3" xfId="17952" xr:uid="{2FBCD219-9BF4-4B84-978A-9A8C8B56565B}"/>
    <cellStyle name="Millares 174 2 3 9 3 2" xfId="39455" xr:uid="{1082D713-3B9C-49B8-A0D3-96F1A25F4A37}"/>
    <cellStyle name="Millares 174 2 3 9 4" xfId="24557" xr:uid="{05CA389B-988D-44C3-B6F7-7DA80C64BE53}"/>
    <cellStyle name="Millares 174 2 3 9 5" xfId="46060" xr:uid="{8700354C-2C36-4EF2-A6C6-7A33ABDF6A10}"/>
    <cellStyle name="Millares 174 2 4" xfId="208" xr:uid="{B63D351F-DC28-4848-9095-535C534B6F24}"/>
    <cellStyle name="Millares 174 2 4 10" xfId="4727" xr:uid="{DE5B168C-05B3-4866-9D70-C1381339FF5F}"/>
    <cellStyle name="Millares 174 2 4 10 2" xfId="12993" xr:uid="{1A8B5EEB-03FC-487A-A71C-8ED0B86FB5A4}"/>
    <cellStyle name="Millares 174 2 4 10 2 2" xfId="34496" xr:uid="{254F3FF6-2FA1-4C58-897C-A2889F111C2D}"/>
    <cellStyle name="Millares 174 2 4 10 3" xfId="19628" xr:uid="{5373C276-22DF-4DAE-8197-D87D38EE597C}"/>
    <cellStyle name="Millares 174 2 4 10 3 2" xfId="41131" xr:uid="{4382E6CB-9B60-4C8C-B605-907D356BA33B}"/>
    <cellStyle name="Millares 174 2 4 10 4" xfId="26233" xr:uid="{B2418D70-2B9E-4062-B854-35E3516F1E38}"/>
    <cellStyle name="Millares 174 2 4 10 5" xfId="47736" xr:uid="{A166D88F-58C6-4FCB-9E02-3501C7F2861E}"/>
    <cellStyle name="Millares 174 2 4 11" xfId="5230" xr:uid="{82DDEC36-56A3-4038-8B15-49B799799ED3}"/>
    <cellStyle name="Millares 174 2 4 11 2" xfId="13496" xr:uid="{7DF15BEC-C929-4613-BE07-9FBD6BC24906}"/>
    <cellStyle name="Millares 174 2 4 11 2 2" xfId="34999" xr:uid="{2640C329-24E1-42F1-A2FB-C25B03C83B75}"/>
    <cellStyle name="Millares 174 2 4 11 3" xfId="20131" xr:uid="{9D35629C-DE32-40F6-91CB-FDE2FBCC4BFD}"/>
    <cellStyle name="Millares 174 2 4 11 3 2" xfId="41634" xr:uid="{DD9BDC67-19A0-48B1-A3B0-700244B69A2A}"/>
    <cellStyle name="Millares 174 2 4 11 4" xfId="26736" xr:uid="{2855037C-14A7-42C8-98EE-7FB4D9F92930}"/>
    <cellStyle name="Millares 174 2 4 11 5" xfId="48239" xr:uid="{8D2B3261-D407-4198-8DD0-28C065A577C9}"/>
    <cellStyle name="Millares 174 2 4 12" xfId="6871" xr:uid="{5C858DDA-D6E5-4D65-ADBB-36A1E0005407}"/>
    <cellStyle name="Millares 174 2 4 12 2" xfId="28374" xr:uid="{049E0A2E-6BFD-40A4-B55A-EF9C8B58E638}"/>
    <cellStyle name="Millares 174 2 4 13" xfId="8525" xr:uid="{2C0D8788-3065-47B0-A776-0991AAFA7A4F}"/>
    <cellStyle name="Millares 174 2 4 13 2" xfId="30028" xr:uid="{919F55C2-BD71-4B29-8526-5D714136F859}"/>
    <cellStyle name="Millares 174 2 4 14" xfId="15164" xr:uid="{2C4F2066-302A-4FCB-88C4-480DDFE54385}"/>
    <cellStyle name="Millares 174 2 4 14 2" xfId="36667" xr:uid="{34E1393A-C40D-4FAD-B6B4-9CC9029AA8B1}"/>
    <cellStyle name="Millares 174 2 4 15" xfId="21769" xr:uid="{E32F6598-F752-477F-9B05-7C7EAFB63308}"/>
    <cellStyle name="Millares 174 2 4 16" xfId="43272" xr:uid="{0929E3A7-7A76-4E13-B51C-46FC7EE223F9}"/>
    <cellStyle name="Millares 174 2 4 2" xfId="523" xr:uid="{48B8D280-06B7-41F0-B554-21815A01F606}"/>
    <cellStyle name="Millares 174 2 4 2 10" xfId="7134" xr:uid="{A8868F3F-A340-4151-A73E-039B9D0AB839}"/>
    <cellStyle name="Millares 174 2 4 2 10 2" xfId="28637" xr:uid="{5BE91939-3271-4B87-BA75-2D769E01D029}"/>
    <cellStyle name="Millares 174 2 4 2 11" xfId="8790" xr:uid="{D35FF5EA-D031-45E9-9E6F-D3BA2E0C7F6F}"/>
    <cellStyle name="Millares 174 2 4 2 11 2" xfId="30293" xr:uid="{E81FDB3D-FA6C-4B3A-A99E-8932CB6E223B}"/>
    <cellStyle name="Millares 174 2 4 2 12" xfId="15426" xr:uid="{4CA749BE-1979-4E0A-B97B-80798F0C0D84}"/>
    <cellStyle name="Millares 174 2 4 2 12 2" xfId="36929" xr:uid="{214C83EC-734B-4B69-84DD-26D52FBD0459}"/>
    <cellStyle name="Millares 174 2 4 2 13" xfId="22031" xr:uid="{B299F097-B1EE-44A8-BBCB-BB963E93F3EC}"/>
    <cellStyle name="Millares 174 2 4 2 14" xfId="43534" xr:uid="{92AAA0DA-C2E8-4975-BBF8-5127979B47BD}"/>
    <cellStyle name="Millares 174 2 4 2 2" xfId="805" xr:uid="{794F37A1-2639-4235-85B1-EB701CAA2786}"/>
    <cellStyle name="Millares 174 2 4 2 2 10" xfId="15706" xr:uid="{7863A88C-FB70-48D4-A3FF-A52ECF2CEF69}"/>
    <cellStyle name="Millares 174 2 4 2 2 10 2" xfId="37209" xr:uid="{C8E92DF2-567A-42A6-A655-8F4C6F8809C1}"/>
    <cellStyle name="Millares 174 2 4 2 2 11" xfId="22311" xr:uid="{8D195DAE-24B9-4CA2-A06F-D1E2FA3BB653}"/>
    <cellStyle name="Millares 174 2 4 2 2 12" xfId="43814" xr:uid="{DBF87C3E-E7BE-4825-9573-8402517A2100}"/>
    <cellStyle name="Millares 174 2 4 2 2 2" xfId="1751" xr:uid="{38F77C08-B36B-4CCF-949D-470D983A86E8}"/>
    <cellStyle name="Millares 174 2 4 2 2 2 2" xfId="4580" xr:uid="{4472A0F0-CBF5-4E32-B877-08D7F9B2D2A6}"/>
    <cellStyle name="Millares 174 2 4 2 2 2 2 2" xfId="12846" xr:uid="{5C266D2D-2904-479F-A0C3-03FEED87A545}"/>
    <cellStyle name="Millares 174 2 4 2 2 2 2 2 2" xfId="34349" xr:uid="{DB25AD78-A3FA-4167-86CC-81819F4EA9CE}"/>
    <cellStyle name="Millares 174 2 4 2 2 2 2 3" xfId="19481" xr:uid="{D98A4FAB-A60C-4182-B035-CCAFF03560A5}"/>
    <cellStyle name="Millares 174 2 4 2 2 2 2 3 2" xfId="40984" xr:uid="{DA0399F1-D797-4855-B59B-DB3BD68EBB3A}"/>
    <cellStyle name="Millares 174 2 4 2 2 2 2 4" xfId="26086" xr:uid="{842AFF6C-55FB-472F-9F4A-956BC685971E}"/>
    <cellStyle name="Millares 174 2 4 2 2 2 2 5" xfId="47589" xr:uid="{3F9763A4-D0BA-4079-873F-969947155435}"/>
    <cellStyle name="Millares 174 2 4 2 2 2 3" xfId="6719" xr:uid="{3D36BF08-E12E-4D4C-8DD5-3FDDFF831400}"/>
    <cellStyle name="Millares 174 2 4 2 2 2 3 2" xfId="14985" xr:uid="{B9A21E13-5A06-4500-8282-4F2702A966B7}"/>
    <cellStyle name="Millares 174 2 4 2 2 2 3 2 2" xfId="36488" xr:uid="{F96CDDC0-A10C-4730-9DEF-767F60EE2A8B}"/>
    <cellStyle name="Millares 174 2 4 2 2 2 3 3" xfId="21620" xr:uid="{02101C6C-8058-45B8-BC99-45E742D5E1B5}"/>
    <cellStyle name="Millares 174 2 4 2 2 2 3 3 2" xfId="43123" xr:uid="{57A5DAD9-B42B-45E9-9A88-E8141AF63BE3}"/>
    <cellStyle name="Millares 174 2 4 2 2 2 3 4" xfId="28225" xr:uid="{F05C1EF3-32A7-403F-84A5-DB1134DC5CB0}"/>
    <cellStyle name="Millares 174 2 4 2 2 2 3 5" xfId="49728" xr:uid="{59F0ADE6-CADB-4A2F-9A37-9746C292C9A6}"/>
    <cellStyle name="Millares 174 2 4 2 2 2 4" xfId="8360" xr:uid="{145C3AAA-E203-45D8-8012-5A044DC6EF5B}"/>
    <cellStyle name="Millares 174 2 4 2 2 2 4 2" xfId="29863" xr:uid="{F85ACD32-5562-463A-A04D-B82D566CAA52}"/>
    <cellStyle name="Millares 174 2 4 2 2 2 5" xfId="10017" xr:uid="{451BD02B-4BB2-4945-A278-A5C0D9076BC4}"/>
    <cellStyle name="Millares 174 2 4 2 2 2 5 2" xfId="31520" xr:uid="{86BD36FE-DE8A-431E-B993-BE791F0B8E83}"/>
    <cellStyle name="Millares 174 2 4 2 2 2 6" xfId="16652" xr:uid="{7186812D-13A0-4174-A212-9A0F444F2933}"/>
    <cellStyle name="Millares 174 2 4 2 2 2 6 2" xfId="38155" xr:uid="{A8780407-EFB4-4D60-A1B2-2241A8797909}"/>
    <cellStyle name="Millares 174 2 4 2 2 2 7" xfId="23257" xr:uid="{9F8A24E5-5DE1-4580-AFC6-E9507603F6AA}"/>
    <cellStyle name="Millares 174 2 4 2 2 2 8" xfId="44760" xr:uid="{B3805DDE-9297-49DB-87A3-533958808373}"/>
    <cellStyle name="Millares 174 2 4 2 2 3" xfId="2438" xr:uid="{1FB8E91B-1F44-4393-84D2-622BDD3BF8AC}"/>
    <cellStyle name="Millares 174 2 4 2 2 3 2" xfId="10704" xr:uid="{7BE30C9E-E38D-4CEC-8585-F3DE9A4F8194}"/>
    <cellStyle name="Millares 174 2 4 2 2 3 2 2" xfId="32207" xr:uid="{D322DA68-E1A1-4C86-A54C-4D66DBB7DA1A}"/>
    <cellStyle name="Millares 174 2 4 2 2 3 3" xfId="17339" xr:uid="{228F8280-6910-4B50-8B3D-2E7B6A4170F8}"/>
    <cellStyle name="Millares 174 2 4 2 2 3 3 2" xfId="38842" xr:uid="{E301A860-B154-46B1-94B7-322FA14D9B57}"/>
    <cellStyle name="Millares 174 2 4 2 2 3 4" xfId="23944" xr:uid="{409403B4-CCA3-4C4C-A124-A34753458672}"/>
    <cellStyle name="Millares 174 2 4 2 2 3 5" xfId="45447" xr:uid="{3FE3263F-9D61-4E94-8D43-570667F7777D}"/>
    <cellStyle name="Millares 174 2 4 2 2 4" xfId="2955" xr:uid="{64BA6093-DBC6-4056-92EE-09397EF0B214}"/>
    <cellStyle name="Millares 174 2 4 2 2 4 2" xfId="11221" xr:uid="{914D14B3-5246-4192-8191-34DE88B0171A}"/>
    <cellStyle name="Millares 174 2 4 2 2 4 2 2" xfId="32724" xr:uid="{9DD45834-7627-41CA-A17D-1E842759BA70}"/>
    <cellStyle name="Millares 174 2 4 2 2 4 3" xfId="17856" xr:uid="{9D72EC52-7B23-4423-8FF0-2C9DD21E6D3B}"/>
    <cellStyle name="Millares 174 2 4 2 2 4 3 2" xfId="39359" xr:uid="{2E12D96B-09A1-44ED-BA54-7F6CD50B3EDC}"/>
    <cellStyle name="Millares 174 2 4 2 2 4 4" xfId="24461" xr:uid="{8498D63C-2364-45B4-8FFD-472D88F729EE}"/>
    <cellStyle name="Millares 174 2 4 2 2 4 5" xfId="45964" xr:uid="{48E5FF7F-0188-49BC-BD25-33B8FCFEE3B5}"/>
    <cellStyle name="Millares 174 2 4 2 2 5" xfId="3634" xr:uid="{EE88BC97-5380-42EB-A8BA-9F428205156D}"/>
    <cellStyle name="Millares 174 2 4 2 2 5 2" xfId="11900" xr:uid="{B4698923-40F4-4067-90F4-7BADCC732F69}"/>
    <cellStyle name="Millares 174 2 4 2 2 5 2 2" xfId="33403" xr:uid="{865312F1-3E08-46B4-912E-95C1872A6379}"/>
    <cellStyle name="Millares 174 2 4 2 2 5 3" xfId="18535" xr:uid="{E3FD7F9F-740D-42EB-9C1B-73B44D64EE82}"/>
    <cellStyle name="Millares 174 2 4 2 2 5 3 2" xfId="40038" xr:uid="{67A8F03D-25E4-4E67-A499-A1156DD24E1C}"/>
    <cellStyle name="Millares 174 2 4 2 2 5 4" xfId="25140" xr:uid="{A0CFBA41-972C-49EB-9D0E-C55D9A1CB00E}"/>
    <cellStyle name="Millares 174 2 4 2 2 5 5" xfId="46643" xr:uid="{D17178AD-114E-4B0B-9A5F-55A2DF6A830F}"/>
    <cellStyle name="Millares 174 2 4 2 2 6" xfId="5099" xr:uid="{C7BAECD8-ED4D-4965-8F92-8E3150462D89}"/>
    <cellStyle name="Millares 174 2 4 2 2 6 2" xfId="13365" xr:uid="{10D8F1FB-5914-471B-B699-21A888F3D525}"/>
    <cellStyle name="Millares 174 2 4 2 2 6 2 2" xfId="34868" xr:uid="{DA9C110A-9DA7-4070-8C2B-619A7E981081}"/>
    <cellStyle name="Millares 174 2 4 2 2 6 3" xfId="20000" xr:uid="{941A593A-5307-4B29-88C2-28C540B30969}"/>
    <cellStyle name="Millares 174 2 4 2 2 6 3 2" xfId="41503" xr:uid="{BFF9483C-0A0A-45D3-A40E-2220B7A350E8}"/>
    <cellStyle name="Millares 174 2 4 2 2 6 4" xfId="26605" xr:uid="{DC0D09B1-4B62-47B7-8528-A4659261C340}"/>
    <cellStyle name="Millares 174 2 4 2 2 6 5" xfId="48108" xr:uid="{27AC403F-3FA0-481E-AA42-87A312745ABF}"/>
    <cellStyle name="Millares 174 2 4 2 2 7" xfId="5773" xr:uid="{10FCFF04-4310-4368-BF7D-1E9FB4C0C9AE}"/>
    <cellStyle name="Millares 174 2 4 2 2 7 2" xfId="14039" xr:uid="{EE6DF0A1-7B2D-4B8C-8FF4-50F36ED4953B}"/>
    <cellStyle name="Millares 174 2 4 2 2 7 2 2" xfId="35542" xr:uid="{2D9965A7-CB63-4499-8ADC-1B93FA58EF9E}"/>
    <cellStyle name="Millares 174 2 4 2 2 7 3" xfId="20674" xr:uid="{82D82296-FFB2-4358-9197-B375ECC85176}"/>
    <cellStyle name="Millares 174 2 4 2 2 7 3 2" xfId="42177" xr:uid="{BFB91D9F-83F6-4398-8274-62709B575E6F}"/>
    <cellStyle name="Millares 174 2 4 2 2 7 4" xfId="27279" xr:uid="{ABA25C0B-386F-4EF0-BA63-5B106CAC6EE7}"/>
    <cellStyle name="Millares 174 2 4 2 2 7 5" xfId="48782" xr:uid="{71397072-D2D9-4DEE-AB28-41B95A2FA136}"/>
    <cellStyle name="Millares 174 2 4 2 2 8" xfId="7414" xr:uid="{04076009-6442-4EF1-8AAE-9141557A2369}"/>
    <cellStyle name="Millares 174 2 4 2 2 8 2" xfId="28917" xr:uid="{AFEC8C9C-70F1-4856-8999-787E5200C3D6}"/>
    <cellStyle name="Millares 174 2 4 2 2 9" xfId="9071" xr:uid="{7C2A9C55-F8BE-4C1A-8EDA-F9C2917240A1}"/>
    <cellStyle name="Millares 174 2 4 2 2 9 2" xfId="30574" xr:uid="{F12FC410-A547-4DB2-8CAF-67BEAF08F9EE}"/>
    <cellStyle name="Millares 174 2 4 2 3" xfId="1075" xr:uid="{9559F976-4C23-473B-A557-ECB89E1581BF}"/>
    <cellStyle name="Millares 174 2 4 2 3 2" xfId="3904" xr:uid="{77E00AE0-9EE1-47C9-AF07-A6AD94A1758B}"/>
    <cellStyle name="Millares 174 2 4 2 3 2 2" xfId="12170" xr:uid="{DB5B68E0-C4D4-4C37-98B5-CA76A22B4236}"/>
    <cellStyle name="Millares 174 2 4 2 3 2 2 2" xfId="33673" xr:uid="{E6F8F7A2-537C-45E1-97FF-E1C1E48C9869}"/>
    <cellStyle name="Millares 174 2 4 2 3 2 3" xfId="18805" xr:uid="{4ED3F8A7-7B07-4052-8C17-1B021F1851EA}"/>
    <cellStyle name="Millares 174 2 4 2 3 2 3 2" xfId="40308" xr:uid="{F0FC33BA-1AC5-446E-A4E6-AEC61897B445}"/>
    <cellStyle name="Millares 174 2 4 2 3 2 4" xfId="25410" xr:uid="{7036B6F9-AD35-4799-9F21-33D7B5A3B7C2}"/>
    <cellStyle name="Millares 174 2 4 2 3 2 5" xfId="46913" xr:uid="{E1E1DEA3-FBA9-42FF-9BF8-3FEBF16186D5}"/>
    <cellStyle name="Millares 174 2 4 2 3 3" xfId="6043" xr:uid="{48520663-9CF7-4BA8-BDF7-50AEB2C92EBD}"/>
    <cellStyle name="Millares 174 2 4 2 3 3 2" xfId="14309" xr:uid="{F97FAC47-DBD0-4F6A-9937-F19A61DD4914}"/>
    <cellStyle name="Millares 174 2 4 2 3 3 2 2" xfId="35812" xr:uid="{A242CB48-13ED-4D56-B6FC-B9D16D135950}"/>
    <cellStyle name="Millares 174 2 4 2 3 3 3" xfId="20944" xr:uid="{7597D7C0-FAE4-4A28-BA36-487B20B62370}"/>
    <cellStyle name="Millares 174 2 4 2 3 3 3 2" xfId="42447" xr:uid="{DA4AE4D9-DAEF-4F37-96A3-643297B239D8}"/>
    <cellStyle name="Millares 174 2 4 2 3 3 4" xfId="27549" xr:uid="{317FA559-4A8B-4BA3-9F4B-CB518FBFB030}"/>
    <cellStyle name="Millares 174 2 4 2 3 3 5" xfId="49052" xr:uid="{1C1A44AA-BAFE-454A-8AF0-FC6C2C055E78}"/>
    <cellStyle name="Millares 174 2 4 2 3 4" xfId="7684" xr:uid="{AE85151A-785D-492E-A62C-C3C71A32D60C}"/>
    <cellStyle name="Millares 174 2 4 2 3 4 2" xfId="29187" xr:uid="{0FDCB181-667A-48DD-B14B-0D735712640B}"/>
    <cellStyle name="Millares 174 2 4 2 3 5" xfId="9341" xr:uid="{B78CC69D-5F80-41A1-93C3-4CAD5AAED9C6}"/>
    <cellStyle name="Millares 174 2 4 2 3 5 2" xfId="30844" xr:uid="{E727E786-FA99-411C-8009-156BD219E7EC}"/>
    <cellStyle name="Millares 174 2 4 2 3 6" xfId="15976" xr:uid="{E75C1DFA-487C-4FDE-A9B7-AA4A0F90926A}"/>
    <cellStyle name="Millares 174 2 4 2 3 6 2" xfId="37479" xr:uid="{A08955F9-586E-472C-A805-F8F07F3FE181}"/>
    <cellStyle name="Millares 174 2 4 2 3 7" xfId="22581" xr:uid="{B5DAFF1E-0801-4FA4-B9F7-A6353FC8020F}"/>
    <cellStyle name="Millares 174 2 4 2 3 8" xfId="44084" xr:uid="{EF29E10F-ABAB-445D-AEBD-F54EC17DDDBF}"/>
    <cellStyle name="Millares 174 2 4 2 4" xfId="1471" xr:uid="{7211D623-C5C6-4353-815E-0707EDD62EB3}"/>
    <cellStyle name="Millares 174 2 4 2 4 2" xfId="4300" xr:uid="{970621E2-918A-4282-94CC-C4B21985257C}"/>
    <cellStyle name="Millares 174 2 4 2 4 2 2" xfId="12566" xr:uid="{A460D3EC-A612-4A30-9BA8-BE3C9DE305F2}"/>
    <cellStyle name="Millares 174 2 4 2 4 2 2 2" xfId="34069" xr:uid="{5A99F9FE-EE9F-4F75-859B-776052C00250}"/>
    <cellStyle name="Millares 174 2 4 2 4 2 3" xfId="19201" xr:uid="{4B462211-676C-457B-892F-DCC54B27D156}"/>
    <cellStyle name="Millares 174 2 4 2 4 2 3 2" xfId="40704" xr:uid="{B450A87C-8F66-4330-A296-4FA1395B45E6}"/>
    <cellStyle name="Millares 174 2 4 2 4 2 4" xfId="25806" xr:uid="{06929B3A-F3B4-4206-AB34-5EE2C763733B}"/>
    <cellStyle name="Millares 174 2 4 2 4 2 5" xfId="47309" xr:uid="{17347043-9D99-4B95-AA81-D1F6CCAA4AC6}"/>
    <cellStyle name="Millares 174 2 4 2 4 3" xfId="6439" xr:uid="{63079771-A1DA-488B-AF9F-F4D5671B3440}"/>
    <cellStyle name="Millares 174 2 4 2 4 3 2" xfId="14705" xr:uid="{C3E6D0B6-A599-44BF-9AB2-88E9FFE6217B}"/>
    <cellStyle name="Millares 174 2 4 2 4 3 2 2" xfId="36208" xr:uid="{C7B16E42-304B-4149-ACED-EC5F8B0EF273}"/>
    <cellStyle name="Millares 174 2 4 2 4 3 3" xfId="21340" xr:uid="{9FA8F507-4C41-4036-AAE9-C3CD1AAF4958}"/>
    <cellStyle name="Millares 174 2 4 2 4 3 3 2" xfId="42843" xr:uid="{B93B2881-0862-4511-B45A-8C73AFCCED99}"/>
    <cellStyle name="Millares 174 2 4 2 4 3 4" xfId="27945" xr:uid="{CCB50199-48FE-48EC-92B1-059939904D8C}"/>
    <cellStyle name="Millares 174 2 4 2 4 3 5" xfId="49448" xr:uid="{922571C1-58ED-4EE0-AF52-0FDB6A880B59}"/>
    <cellStyle name="Millares 174 2 4 2 4 4" xfId="8080" xr:uid="{31055BC8-BBE9-4C5A-AEBC-E5E541F434F0}"/>
    <cellStyle name="Millares 174 2 4 2 4 4 2" xfId="29583" xr:uid="{70CC59CD-3450-4BE4-8EB3-8F7CFF7B24B0}"/>
    <cellStyle name="Millares 174 2 4 2 4 5" xfId="9737" xr:uid="{D21CD987-32B9-4550-8EE9-3BC0E14375CE}"/>
    <cellStyle name="Millares 174 2 4 2 4 5 2" xfId="31240" xr:uid="{0805E002-C930-4897-AC7B-BB3B9708F507}"/>
    <cellStyle name="Millares 174 2 4 2 4 6" xfId="16372" xr:uid="{F766DFAD-C492-486A-A7FB-47ED694CF3E8}"/>
    <cellStyle name="Millares 174 2 4 2 4 6 2" xfId="37875" xr:uid="{90307BD3-BDFF-4511-B233-95F2F774E060}"/>
    <cellStyle name="Millares 174 2 4 2 4 7" xfId="22977" xr:uid="{2272CA4D-D00F-4521-BCEF-FB9F51C1AE7C}"/>
    <cellStyle name="Millares 174 2 4 2 4 8" xfId="44480" xr:uid="{88B742E3-DA54-4C40-906F-55D077179B4E}"/>
    <cellStyle name="Millares 174 2 4 2 5" xfId="2158" xr:uid="{0977D735-BB22-4697-9A04-D07F509285CE}"/>
    <cellStyle name="Millares 174 2 4 2 5 2" xfId="10424" xr:uid="{F904D76C-6DEB-4CFD-BB93-90B635C231B8}"/>
    <cellStyle name="Millares 174 2 4 2 5 2 2" xfId="31927" xr:uid="{F67F276A-C832-4574-A32A-C3BE16E08455}"/>
    <cellStyle name="Millares 174 2 4 2 5 3" xfId="17059" xr:uid="{539D8BD4-E2B8-4103-A009-72B39BDDBDB0}"/>
    <cellStyle name="Millares 174 2 4 2 5 3 2" xfId="38562" xr:uid="{E707A64B-3E2B-4F80-B371-D4D84EF59DA3}"/>
    <cellStyle name="Millares 174 2 4 2 5 4" xfId="23664" xr:uid="{7DC14E9D-E671-4ECF-BC92-01231235F10B}"/>
    <cellStyle name="Millares 174 2 4 2 5 5" xfId="45167" xr:uid="{CC2486B6-7BF4-4500-A2EB-273C65057C7A}"/>
    <cellStyle name="Millares 174 2 4 2 6" xfId="2705" xr:uid="{45EDF31A-0E1A-42CD-A9FB-235F64F75B90}"/>
    <cellStyle name="Millares 174 2 4 2 6 2" xfId="10971" xr:uid="{3361E8FC-D6BC-4463-B3BC-AAC2742AE003}"/>
    <cellStyle name="Millares 174 2 4 2 6 2 2" xfId="32474" xr:uid="{83A5BE8F-983B-4FBA-8EA5-DB1EE850404F}"/>
    <cellStyle name="Millares 174 2 4 2 6 3" xfId="17606" xr:uid="{C58F58C6-1E19-40B6-BD9B-E07664D84D16}"/>
    <cellStyle name="Millares 174 2 4 2 6 3 2" xfId="39109" xr:uid="{2C06A6D7-9D1D-45EE-AE54-08DEFBA2EDCC}"/>
    <cellStyle name="Millares 174 2 4 2 6 4" xfId="24211" xr:uid="{C131F936-A104-4568-9620-68CD0994F126}"/>
    <cellStyle name="Millares 174 2 4 2 6 5" xfId="45714" xr:uid="{118603EB-CA28-441D-9730-39118F8AFE8A}"/>
    <cellStyle name="Millares 174 2 4 2 7" xfId="3354" xr:uid="{52718B6C-A8DC-413B-8D95-031F722A5E2A}"/>
    <cellStyle name="Millares 174 2 4 2 7 2" xfId="11620" xr:uid="{06E0974B-A591-457F-B966-F21691168742}"/>
    <cellStyle name="Millares 174 2 4 2 7 2 2" xfId="33123" xr:uid="{4595C593-B9B2-41DC-83A0-2AD985207747}"/>
    <cellStyle name="Millares 174 2 4 2 7 3" xfId="18255" xr:uid="{D5D5CBEF-5DE7-4049-BB54-F42F1BE8A240}"/>
    <cellStyle name="Millares 174 2 4 2 7 3 2" xfId="39758" xr:uid="{7AD32B1F-8B65-47C8-96F3-1012989152B7}"/>
    <cellStyle name="Millares 174 2 4 2 7 4" xfId="24860" xr:uid="{D8A07787-D775-4C5F-93C1-63487751CBA6}"/>
    <cellStyle name="Millares 174 2 4 2 7 5" xfId="46363" xr:uid="{9767F384-BC14-4B8A-A616-6374679BA1AC}"/>
    <cellStyle name="Millares 174 2 4 2 8" xfId="4849" xr:uid="{8E9F1F1D-82E8-45C8-B029-C2A4BD314429}"/>
    <cellStyle name="Millares 174 2 4 2 8 2" xfId="13115" xr:uid="{6D878325-6608-4D17-AB33-5A8727C8D61C}"/>
    <cellStyle name="Millares 174 2 4 2 8 2 2" xfId="34618" xr:uid="{FEDA0B7E-722B-406C-9263-E1D72DFD1080}"/>
    <cellStyle name="Millares 174 2 4 2 8 3" xfId="19750" xr:uid="{A24E8949-07BC-4929-8675-8B53A45E8AE8}"/>
    <cellStyle name="Millares 174 2 4 2 8 3 2" xfId="41253" xr:uid="{7565E1F1-27E0-4845-A2E9-9D7068219C15}"/>
    <cellStyle name="Millares 174 2 4 2 8 4" xfId="26355" xr:uid="{10A81EF2-D34C-4AE8-9189-822539DBB895}"/>
    <cellStyle name="Millares 174 2 4 2 8 5" xfId="47858" xr:uid="{874D443B-9679-46FA-8987-CF0B2F60DEA8}"/>
    <cellStyle name="Millares 174 2 4 2 9" xfId="5493" xr:uid="{4B0861E6-9149-4E1C-BBB8-681C67E92F00}"/>
    <cellStyle name="Millares 174 2 4 2 9 2" xfId="13759" xr:uid="{24ECA887-95C5-4EDC-8964-EE9552BE258B}"/>
    <cellStyle name="Millares 174 2 4 2 9 2 2" xfId="35262" xr:uid="{33C04D2A-29AB-41DA-BA72-DFA0EF25C471}"/>
    <cellStyle name="Millares 174 2 4 2 9 3" xfId="20394" xr:uid="{D7221F18-D637-4486-A021-EA3C05D0F026}"/>
    <cellStyle name="Millares 174 2 4 2 9 3 2" xfId="41897" xr:uid="{2ECE8782-BD29-482C-9FC4-4A2E0C91472B}"/>
    <cellStyle name="Millares 174 2 4 2 9 4" xfId="26999" xr:uid="{71B9815D-FD54-4372-9B9E-BDFD605D326B}"/>
    <cellStyle name="Millares 174 2 4 2 9 5" xfId="48502" xr:uid="{0C8BFCB3-6873-4DC2-934A-0AFF48B986D6}"/>
    <cellStyle name="Millares 174 2 4 3" xfId="395" xr:uid="{BB9FD532-DEC0-4E6A-BB56-A501DDA118D9}"/>
    <cellStyle name="Millares 174 2 4 3 10" xfId="15298" xr:uid="{340300C0-FC1C-4F25-8020-70A990A3B0E9}"/>
    <cellStyle name="Millares 174 2 4 3 10 2" xfId="36801" xr:uid="{836453F6-2565-41C6-8131-5CD822EFC610}"/>
    <cellStyle name="Millares 174 2 4 3 11" xfId="21903" xr:uid="{C0744452-EF7A-4A2B-BC8B-1355B782E456}"/>
    <cellStyle name="Millares 174 2 4 3 12" xfId="43406" xr:uid="{EA32A32E-F34C-4EB2-B892-EACF6ACCC733}"/>
    <cellStyle name="Millares 174 2 4 3 2" xfId="1343" xr:uid="{E3F7C8E9-6016-446E-8309-9A8E4663DE4C}"/>
    <cellStyle name="Millares 174 2 4 3 2 2" xfId="4172" xr:uid="{5818B89B-9388-449C-A821-0DFEEC73D7BB}"/>
    <cellStyle name="Millares 174 2 4 3 2 2 2" xfId="12438" xr:uid="{B3B1560B-B88A-4A3C-BA05-BEB70B32BDC7}"/>
    <cellStyle name="Millares 174 2 4 3 2 2 2 2" xfId="33941" xr:uid="{0B8A76AE-FCA1-4B46-AC91-80CF2BF9B9A0}"/>
    <cellStyle name="Millares 174 2 4 3 2 2 3" xfId="19073" xr:uid="{BF5649CF-480A-4AE0-B0AA-C027A08AF90F}"/>
    <cellStyle name="Millares 174 2 4 3 2 2 3 2" xfId="40576" xr:uid="{94F23A0C-9A64-47BC-A9FF-84B25E21E6CC}"/>
    <cellStyle name="Millares 174 2 4 3 2 2 4" xfId="25678" xr:uid="{71177282-0C3C-4A3E-BA35-2B930F7D5B62}"/>
    <cellStyle name="Millares 174 2 4 3 2 2 5" xfId="47181" xr:uid="{38DBF46F-288E-465D-A7BB-CC1DAE4509C4}"/>
    <cellStyle name="Millares 174 2 4 3 2 3" xfId="6311" xr:uid="{551CAFC8-84F8-484B-B3F8-EE6B7C36067F}"/>
    <cellStyle name="Millares 174 2 4 3 2 3 2" xfId="14577" xr:uid="{6D29E94F-9EE3-4FC7-B6A7-84087B6E80DC}"/>
    <cellStyle name="Millares 174 2 4 3 2 3 2 2" xfId="36080" xr:uid="{D28ADAF4-9BEA-4CCC-91C6-864C1E16C9FD}"/>
    <cellStyle name="Millares 174 2 4 3 2 3 3" xfId="21212" xr:uid="{CD8BC122-754F-4766-A12B-21C79AD6F1A8}"/>
    <cellStyle name="Millares 174 2 4 3 2 3 3 2" xfId="42715" xr:uid="{E2259219-2CB5-4DB1-98AB-69C1518CAAC6}"/>
    <cellStyle name="Millares 174 2 4 3 2 3 4" xfId="27817" xr:uid="{9652F34C-045D-4EC4-8F1D-BA6879B12067}"/>
    <cellStyle name="Millares 174 2 4 3 2 3 5" xfId="49320" xr:uid="{EFE578DC-46B7-49B8-A157-7F384468DEB8}"/>
    <cellStyle name="Millares 174 2 4 3 2 4" xfId="7952" xr:uid="{2CAF3643-6B45-4048-833F-0826F2E1088B}"/>
    <cellStyle name="Millares 174 2 4 3 2 4 2" xfId="29455" xr:uid="{262734BB-6009-4E24-9B90-5FE569CED236}"/>
    <cellStyle name="Millares 174 2 4 3 2 5" xfId="9609" xr:uid="{7EA25434-4F96-45C0-99F6-3E43CBE5E5F0}"/>
    <cellStyle name="Millares 174 2 4 3 2 5 2" xfId="31112" xr:uid="{C0341A47-3EBC-4852-90E0-D6799C8291E6}"/>
    <cellStyle name="Millares 174 2 4 3 2 6" xfId="16244" xr:uid="{E45A3BBB-1D58-45AA-8979-F4592DDA4725}"/>
    <cellStyle name="Millares 174 2 4 3 2 6 2" xfId="37747" xr:uid="{56AED4DD-8DF5-4F20-9C90-AE3C47526600}"/>
    <cellStyle name="Millares 174 2 4 3 2 7" xfId="22849" xr:uid="{D732C1A2-981E-4409-AE0C-909E064552A7}"/>
    <cellStyle name="Millares 174 2 4 3 2 8" xfId="44352" xr:uid="{CD100088-27C4-49C0-BE92-C57C70E44716}"/>
    <cellStyle name="Millares 174 2 4 3 3" xfId="2030" xr:uid="{370771CF-F57C-46BE-8F2F-F7AE0671EB28}"/>
    <cellStyle name="Millares 174 2 4 3 3 2" xfId="10296" xr:uid="{FF3378D0-50B2-42E5-8576-9E5285407389}"/>
    <cellStyle name="Millares 174 2 4 3 3 2 2" xfId="31799" xr:uid="{24B7B9E2-7D6B-4A82-8C82-21873B7D346B}"/>
    <cellStyle name="Millares 174 2 4 3 3 3" xfId="16931" xr:uid="{0CEE0321-95CA-4D84-B499-1200FAD77082}"/>
    <cellStyle name="Millares 174 2 4 3 3 3 2" xfId="38434" xr:uid="{4B769352-AD6B-45A9-9481-4DD4A4C1A047}"/>
    <cellStyle name="Millares 174 2 4 3 3 4" xfId="23536" xr:uid="{9326A0F1-883A-419B-8F1F-DCFAEB1CAB9E}"/>
    <cellStyle name="Millares 174 2 4 3 3 5" xfId="45039" xr:uid="{B10BFB4C-9DC9-4952-9B9F-0FC9E63E327F}"/>
    <cellStyle name="Millares 174 2 4 3 4" xfId="2829" xr:uid="{E09A2126-6757-451A-A15B-26C2EE8A96D6}"/>
    <cellStyle name="Millares 174 2 4 3 4 2" xfId="11095" xr:uid="{A17018FE-5CD7-4E6D-9452-04FBA9BB8839}"/>
    <cellStyle name="Millares 174 2 4 3 4 2 2" xfId="32598" xr:uid="{03363D91-08DD-4EAC-83F3-F73548C87A21}"/>
    <cellStyle name="Millares 174 2 4 3 4 3" xfId="17730" xr:uid="{6AE17E01-5915-4808-9C5D-2D4D5200470F}"/>
    <cellStyle name="Millares 174 2 4 3 4 3 2" xfId="39233" xr:uid="{56A622E3-7C74-4D53-BE0C-5C06D89461BE}"/>
    <cellStyle name="Millares 174 2 4 3 4 4" xfId="24335" xr:uid="{6F4CC7AD-A460-4697-8ED2-D8AED3176AED}"/>
    <cellStyle name="Millares 174 2 4 3 4 5" xfId="45838" xr:uid="{26330688-2C11-4106-AF83-7124D50DBE15}"/>
    <cellStyle name="Millares 174 2 4 3 5" xfId="3226" xr:uid="{40A86F94-B33F-47F0-A06C-56F4461BEE7A}"/>
    <cellStyle name="Millares 174 2 4 3 5 2" xfId="11492" xr:uid="{69ECCAE3-C159-44E5-A70C-9DB491B0D20F}"/>
    <cellStyle name="Millares 174 2 4 3 5 2 2" xfId="32995" xr:uid="{BF625EC8-1E80-4993-A74E-61647C9BFCE2}"/>
    <cellStyle name="Millares 174 2 4 3 5 3" xfId="18127" xr:uid="{26FA3E47-6928-4C26-AF4F-140EC9357B55}"/>
    <cellStyle name="Millares 174 2 4 3 5 3 2" xfId="39630" xr:uid="{D3D29A5E-62EE-4A8B-A47F-8C48B5CC71F9}"/>
    <cellStyle name="Millares 174 2 4 3 5 4" xfId="24732" xr:uid="{9E0AAB31-A997-4149-A191-67F5A6B2C14F}"/>
    <cellStyle name="Millares 174 2 4 3 5 5" xfId="46235" xr:uid="{A91C6B42-6309-4EE4-91C6-8F2D3D856E81}"/>
    <cellStyle name="Millares 174 2 4 3 6" xfId="4973" xr:uid="{34792B8F-EA9A-4A04-8FA2-03A7E6959EBA}"/>
    <cellStyle name="Millares 174 2 4 3 6 2" xfId="13239" xr:uid="{E0099F87-3942-4B96-9DBE-B70A342A5D5E}"/>
    <cellStyle name="Millares 174 2 4 3 6 2 2" xfId="34742" xr:uid="{535A8737-DE11-4CBE-8701-7C61D5058B03}"/>
    <cellStyle name="Millares 174 2 4 3 6 3" xfId="19874" xr:uid="{B1F68AA8-8F2C-4F3C-B87D-C9A8347A2B73}"/>
    <cellStyle name="Millares 174 2 4 3 6 3 2" xfId="41377" xr:uid="{9C9EFFF3-B27A-48BC-B7B6-544FBA9AAC34}"/>
    <cellStyle name="Millares 174 2 4 3 6 4" xfId="26479" xr:uid="{0BED9D72-9431-4C8F-876E-871E2C0BF56C}"/>
    <cellStyle name="Millares 174 2 4 3 6 5" xfId="47982" xr:uid="{22E25EE3-57A1-4851-AC4C-E12EE51A2A48}"/>
    <cellStyle name="Millares 174 2 4 3 7" xfId="5365" xr:uid="{F5484F6E-6ABE-442D-A823-0D3178A8B6D6}"/>
    <cellStyle name="Millares 174 2 4 3 7 2" xfId="13631" xr:uid="{B508697B-970A-4134-BFC6-4B2EA1F89D02}"/>
    <cellStyle name="Millares 174 2 4 3 7 2 2" xfId="35134" xr:uid="{96560369-9745-45BC-AD1A-0ED494B557EE}"/>
    <cellStyle name="Millares 174 2 4 3 7 3" xfId="20266" xr:uid="{F183229B-4D5A-4E5F-8369-80640A36E47C}"/>
    <cellStyle name="Millares 174 2 4 3 7 3 2" xfId="41769" xr:uid="{6B01779D-2077-4834-9982-F7C8FE5D3153}"/>
    <cellStyle name="Millares 174 2 4 3 7 4" xfId="26871" xr:uid="{BD4B80AF-A59D-4E4E-B3D4-C609F018A222}"/>
    <cellStyle name="Millares 174 2 4 3 7 5" xfId="48374" xr:uid="{93FE1FA4-98CF-4331-8F94-8BDCEE41E450}"/>
    <cellStyle name="Millares 174 2 4 3 8" xfId="7006" xr:uid="{61C76C7B-1EBA-41A4-A011-54D23C6FB85A}"/>
    <cellStyle name="Millares 174 2 4 3 8 2" xfId="28509" xr:uid="{803D2378-FD87-4B9B-995E-8DA77B4E1D8F}"/>
    <cellStyle name="Millares 174 2 4 3 9" xfId="8662" xr:uid="{9EC2EC33-EB30-4992-B41D-1D48B221E759}"/>
    <cellStyle name="Millares 174 2 4 3 9 2" xfId="30165" xr:uid="{D90721E1-BF77-4E40-A9F7-EF2528FAF26C}"/>
    <cellStyle name="Millares 174 2 4 4" xfId="679" xr:uid="{2C81BA08-82F2-47F3-8F31-A3F73AB8214D}"/>
    <cellStyle name="Millares 174 2 4 4 10" xfId="43688" xr:uid="{2B2BEEDD-7B16-465D-B6F7-84233950F345}"/>
    <cellStyle name="Millares 174 2 4 4 2" xfId="1625" xr:uid="{E363A9A8-8B28-43A1-A22A-91F2F8831D79}"/>
    <cellStyle name="Millares 174 2 4 4 2 2" xfId="4454" xr:uid="{04191D00-855D-439A-8E4A-96AB25798E06}"/>
    <cellStyle name="Millares 174 2 4 4 2 2 2" xfId="12720" xr:uid="{A13367FB-DAF3-4647-B2E8-B9710099D230}"/>
    <cellStyle name="Millares 174 2 4 4 2 2 2 2" xfId="34223" xr:uid="{5F85BBDB-9E61-4DCD-8D20-B474C44F77E2}"/>
    <cellStyle name="Millares 174 2 4 4 2 2 3" xfId="19355" xr:uid="{0009D6FB-7EA1-4765-BD26-CBD188559531}"/>
    <cellStyle name="Millares 174 2 4 4 2 2 3 2" xfId="40858" xr:uid="{75CD177A-FB07-47B3-A764-4132319343B9}"/>
    <cellStyle name="Millares 174 2 4 4 2 2 4" xfId="25960" xr:uid="{76D6C8A3-F61B-48A4-8236-3E07F69B7110}"/>
    <cellStyle name="Millares 174 2 4 4 2 2 5" xfId="47463" xr:uid="{AE883801-B1E5-4B62-AFD7-1B7FF17B3C61}"/>
    <cellStyle name="Millares 174 2 4 4 2 3" xfId="6593" xr:uid="{C1E4251A-7F5C-4E52-9356-6D2C302B64CF}"/>
    <cellStyle name="Millares 174 2 4 4 2 3 2" xfId="14859" xr:uid="{2B7878F1-0F2E-4EC8-8189-1D992D800915}"/>
    <cellStyle name="Millares 174 2 4 4 2 3 2 2" xfId="36362" xr:uid="{375FE668-AF57-4E1D-A691-3741519061AA}"/>
    <cellStyle name="Millares 174 2 4 4 2 3 3" xfId="21494" xr:uid="{F297CC06-651E-4451-8060-CA3426F4FDBE}"/>
    <cellStyle name="Millares 174 2 4 4 2 3 3 2" xfId="42997" xr:uid="{CFE845F2-EA86-498A-A79C-DF3F99439AD3}"/>
    <cellStyle name="Millares 174 2 4 4 2 3 4" xfId="28099" xr:uid="{FBFCB23F-B633-4AB2-BF27-07A2557DFE36}"/>
    <cellStyle name="Millares 174 2 4 4 2 3 5" xfId="49602" xr:uid="{D6B9F051-7CBB-42EA-BB93-75D2F7E57228}"/>
    <cellStyle name="Millares 174 2 4 4 2 4" xfId="8234" xr:uid="{CE5BE7B8-EDD6-4927-AE77-823872A6599F}"/>
    <cellStyle name="Millares 174 2 4 4 2 4 2" xfId="29737" xr:uid="{43037955-7F3D-4942-8DC1-13C13258BD50}"/>
    <cellStyle name="Millares 174 2 4 4 2 5" xfId="9891" xr:uid="{18759BD1-501F-46C7-B268-F46362A45D36}"/>
    <cellStyle name="Millares 174 2 4 4 2 5 2" xfId="31394" xr:uid="{1A446316-CF44-4F1E-A0A5-216C198A43C3}"/>
    <cellStyle name="Millares 174 2 4 4 2 6" xfId="16526" xr:uid="{F5145D68-5BF7-4C99-8164-8826ACB7D839}"/>
    <cellStyle name="Millares 174 2 4 4 2 6 2" xfId="38029" xr:uid="{9E0C0CC8-570E-46B1-A60F-2D8DE741C005}"/>
    <cellStyle name="Millares 174 2 4 4 2 7" xfId="23131" xr:uid="{F09D6D1E-DBDF-443C-9823-D5C60D187F61}"/>
    <cellStyle name="Millares 174 2 4 4 2 8" xfId="44634" xr:uid="{53AECA82-E39D-4E35-8F8C-3EAC5BC01E3E}"/>
    <cellStyle name="Millares 174 2 4 4 3" xfId="2312" xr:uid="{2E009D4F-D6C8-43E5-8A10-60885A6EDDB9}"/>
    <cellStyle name="Millares 174 2 4 4 3 2" xfId="10578" xr:uid="{8FC981C4-A541-40AE-9BD8-C1C49B62BC4B}"/>
    <cellStyle name="Millares 174 2 4 4 3 2 2" xfId="32081" xr:uid="{1DAFA7DC-08D2-48F9-B7FF-FB0F6B8B3385}"/>
    <cellStyle name="Millares 174 2 4 4 3 3" xfId="17213" xr:uid="{CB1463B7-6539-4793-BAE7-7D512D5BDAAD}"/>
    <cellStyle name="Millares 174 2 4 4 3 3 2" xfId="38716" xr:uid="{45804ECA-8008-4AA9-8AD1-EB470302AFB2}"/>
    <cellStyle name="Millares 174 2 4 4 3 4" xfId="23818" xr:uid="{BDECF2FB-92E8-4766-8851-0652484C243E}"/>
    <cellStyle name="Millares 174 2 4 4 3 5" xfId="45321" xr:uid="{B524E8E9-9BA7-4948-B5B6-B2BE950627BF}"/>
    <cellStyle name="Millares 174 2 4 4 4" xfId="3508" xr:uid="{0359521F-76CA-48BD-AC67-0DBF33ADA678}"/>
    <cellStyle name="Millares 174 2 4 4 4 2" xfId="11774" xr:uid="{1BE3B38B-AAB2-4D9A-8BC1-A39821EB4915}"/>
    <cellStyle name="Millares 174 2 4 4 4 2 2" xfId="33277" xr:uid="{DA521C21-CE77-4B9F-9D4F-D5690E55477F}"/>
    <cellStyle name="Millares 174 2 4 4 4 3" xfId="18409" xr:uid="{278B9C3E-ECED-4B7B-A369-E8ACF8B1177B}"/>
    <cellStyle name="Millares 174 2 4 4 4 3 2" xfId="39912" xr:uid="{5C295534-5238-4833-A28C-BFB8D4227FEC}"/>
    <cellStyle name="Millares 174 2 4 4 4 4" xfId="25014" xr:uid="{C13B2504-AC8F-4D7F-B1E7-398CD135DDA7}"/>
    <cellStyle name="Millares 174 2 4 4 4 5" xfId="46517" xr:uid="{032FA632-5FC7-4293-ADF3-B0C78D66175D}"/>
    <cellStyle name="Millares 174 2 4 4 5" xfId="5647" xr:uid="{0A4F05A3-D6C8-4998-B760-1B4B5B9BD39F}"/>
    <cellStyle name="Millares 174 2 4 4 5 2" xfId="13913" xr:uid="{9035AA3C-46B3-4B4C-9139-5F76287EC961}"/>
    <cellStyle name="Millares 174 2 4 4 5 2 2" xfId="35416" xr:uid="{E38C8461-FFBC-4308-A072-E90DBE2F4CC5}"/>
    <cellStyle name="Millares 174 2 4 4 5 3" xfId="20548" xr:uid="{491D9DB6-6592-43E7-9319-B7E7654CDDC0}"/>
    <cellStyle name="Millares 174 2 4 4 5 3 2" xfId="42051" xr:uid="{F8602758-72EE-4D54-9C44-6333FED2402B}"/>
    <cellStyle name="Millares 174 2 4 4 5 4" xfId="27153" xr:uid="{7A38D1BB-9509-4DE2-AC74-704F4B801FE5}"/>
    <cellStyle name="Millares 174 2 4 4 5 5" xfId="48656" xr:uid="{0596CCF2-E330-44E9-831A-802AA6C60C5D}"/>
    <cellStyle name="Millares 174 2 4 4 6" xfId="7288" xr:uid="{C55028DF-F4D5-4332-9795-934A07FAAE81}"/>
    <cellStyle name="Millares 174 2 4 4 6 2" xfId="28791" xr:uid="{FCFC7CC7-2F11-4DB1-947B-7CBD2636BCA5}"/>
    <cellStyle name="Millares 174 2 4 4 7" xfId="8945" xr:uid="{A70E3E4D-A522-4067-AC98-0D42410E9CFE}"/>
    <cellStyle name="Millares 174 2 4 4 7 2" xfId="30448" xr:uid="{F744FE84-F25C-434A-90B0-13E928DBBCFF}"/>
    <cellStyle name="Millares 174 2 4 4 8" xfId="15580" xr:uid="{47161808-D932-4152-BDB1-71AFEEE19E2A}"/>
    <cellStyle name="Millares 174 2 4 4 8 2" xfId="37083" xr:uid="{FAED5175-4E37-4F3E-8D45-86CE4789A784}"/>
    <cellStyle name="Millares 174 2 4 4 9" xfId="22185" xr:uid="{8B69B7F8-9F15-4161-AC88-129302C27CC9}"/>
    <cellStyle name="Millares 174 2 4 5" xfId="947" xr:uid="{97E56184-2E5E-493B-8C37-512BD0478E39}"/>
    <cellStyle name="Millares 174 2 4 5 2" xfId="3776" xr:uid="{AAFCF390-CC75-45ED-9E82-D66FE4D35460}"/>
    <cellStyle name="Millares 174 2 4 5 2 2" xfId="12042" xr:uid="{88D0EA3F-BE11-4D5F-8550-BC67B71340E4}"/>
    <cellStyle name="Millares 174 2 4 5 2 2 2" xfId="33545" xr:uid="{69A94E86-5F45-4468-9162-C14CA49ED04A}"/>
    <cellStyle name="Millares 174 2 4 5 2 3" xfId="18677" xr:uid="{AC32A5F6-9BD2-4735-9791-0A41D75059CF}"/>
    <cellStyle name="Millares 174 2 4 5 2 3 2" xfId="40180" xr:uid="{638D6071-BC2A-48A0-B6AD-C7C5BA2C41D0}"/>
    <cellStyle name="Millares 174 2 4 5 2 4" xfId="25282" xr:uid="{995B2BEE-2207-44E9-BFE4-BF537BDCE74E}"/>
    <cellStyle name="Millares 174 2 4 5 2 5" xfId="46785" xr:uid="{6BD04192-8973-4E66-B8EF-5381634676E8}"/>
    <cellStyle name="Millares 174 2 4 5 3" xfId="5915" xr:uid="{C90E0FA0-603F-4975-84AA-034624610075}"/>
    <cellStyle name="Millares 174 2 4 5 3 2" xfId="14181" xr:uid="{4B013C92-F940-40F5-AD4D-D7EFBE8B997D}"/>
    <cellStyle name="Millares 174 2 4 5 3 2 2" xfId="35684" xr:uid="{8AF6C89E-ECAE-486E-AC93-902AAB327100}"/>
    <cellStyle name="Millares 174 2 4 5 3 3" xfId="20816" xr:uid="{5AFB6EA8-9A2B-4C11-B1CA-410B3426AA85}"/>
    <cellStyle name="Millares 174 2 4 5 3 3 2" xfId="42319" xr:uid="{503E4B15-08CC-424E-9688-0EE46779E761}"/>
    <cellStyle name="Millares 174 2 4 5 3 4" xfId="27421" xr:uid="{4A023960-457D-44D2-81D1-7C44C913F395}"/>
    <cellStyle name="Millares 174 2 4 5 3 5" xfId="48924" xr:uid="{8E77FEB9-603D-46D6-A69B-76A2B02F244B}"/>
    <cellStyle name="Millares 174 2 4 5 4" xfId="7556" xr:uid="{8C0D7D38-F720-4BEB-B408-00B7BA5C47EF}"/>
    <cellStyle name="Millares 174 2 4 5 4 2" xfId="29059" xr:uid="{49793C7B-25C1-45B5-AFAE-30AF7054D3BA}"/>
    <cellStyle name="Millares 174 2 4 5 5" xfId="9213" xr:uid="{4A977048-76CA-406F-9860-CBF8DA401C4E}"/>
    <cellStyle name="Millares 174 2 4 5 5 2" xfId="30716" xr:uid="{346478E7-9AB2-46A2-8DA0-3D4514E7AA8A}"/>
    <cellStyle name="Millares 174 2 4 5 6" xfId="15848" xr:uid="{9418E8D7-EB44-4977-A744-CF6C69CF2C0C}"/>
    <cellStyle name="Millares 174 2 4 5 6 2" xfId="37351" xr:uid="{441BCB69-5E21-466E-B69C-28EE8643193B}"/>
    <cellStyle name="Millares 174 2 4 5 7" xfId="22453" xr:uid="{B303BE4B-09C1-443E-B7D5-7B6D4B8002A2}"/>
    <cellStyle name="Millares 174 2 4 5 8" xfId="43956" xr:uid="{82ABB02D-D708-4F29-92ED-80E289B3EF68}"/>
    <cellStyle name="Millares 174 2 4 6" xfId="1208" xr:uid="{93F9AD19-DCEF-4EF3-A9E1-205F44B99861}"/>
    <cellStyle name="Millares 174 2 4 6 2" xfId="4037" xr:uid="{50C87DE9-6FC8-4700-9AC2-8EF7A21D26C2}"/>
    <cellStyle name="Millares 174 2 4 6 2 2" xfId="12303" xr:uid="{1F31D79E-4709-4EE4-A167-77FC080A57E4}"/>
    <cellStyle name="Millares 174 2 4 6 2 2 2" xfId="33806" xr:uid="{ECEF7E29-CC79-41CE-81B0-7C29FC72AFBA}"/>
    <cellStyle name="Millares 174 2 4 6 2 3" xfId="18938" xr:uid="{04468ECA-C637-43BB-A479-C8ECD6BAD119}"/>
    <cellStyle name="Millares 174 2 4 6 2 3 2" xfId="40441" xr:uid="{120D101E-74AD-42C1-B246-28F5AD59D40E}"/>
    <cellStyle name="Millares 174 2 4 6 2 4" xfId="25543" xr:uid="{4F54D7C8-2184-4E6C-837F-31931035E127}"/>
    <cellStyle name="Millares 174 2 4 6 2 5" xfId="47046" xr:uid="{A733613E-4069-4595-90B7-E4F2892732E6}"/>
    <cellStyle name="Millares 174 2 4 6 3" xfId="6176" xr:uid="{51BF41C7-FC00-4E72-BCD8-F642D5012B68}"/>
    <cellStyle name="Millares 174 2 4 6 3 2" xfId="14442" xr:uid="{6E42D22F-692A-47F7-BA10-04928C7563F2}"/>
    <cellStyle name="Millares 174 2 4 6 3 2 2" xfId="35945" xr:uid="{70937B9E-6FC2-4B1F-B873-9DC6A9B898AC}"/>
    <cellStyle name="Millares 174 2 4 6 3 3" xfId="21077" xr:uid="{DA1F5998-DD9D-48D5-ADD7-577BDE069265}"/>
    <cellStyle name="Millares 174 2 4 6 3 3 2" xfId="42580" xr:uid="{D0F7371C-6EE8-45F7-82A7-BADDA228561F}"/>
    <cellStyle name="Millares 174 2 4 6 3 4" xfId="27682" xr:uid="{2F12675B-1542-4A99-AFEC-2AF61CAB138A}"/>
    <cellStyle name="Millares 174 2 4 6 3 5" xfId="49185" xr:uid="{EAF349D6-B637-47B3-81E7-4F98138C4D7F}"/>
    <cellStyle name="Millares 174 2 4 6 4" xfId="7817" xr:uid="{DC634717-74EF-47C4-B511-9FCEA0CAE7DF}"/>
    <cellStyle name="Millares 174 2 4 6 4 2" xfId="29320" xr:uid="{76EB9649-28C5-46D7-97B7-802C08BD291D}"/>
    <cellStyle name="Millares 174 2 4 6 5" xfId="9474" xr:uid="{BDB81695-B196-4BA6-B02E-C5D2A81B22FB}"/>
    <cellStyle name="Millares 174 2 4 6 5 2" xfId="30977" xr:uid="{A94C578C-EFE6-446A-995E-C9C2AD46CB3C}"/>
    <cellStyle name="Millares 174 2 4 6 6" xfId="16109" xr:uid="{09A9EAC3-0A1E-4FBE-991F-AF87D4E824BA}"/>
    <cellStyle name="Millares 174 2 4 6 6 2" xfId="37612" xr:uid="{6FC4B80F-E18A-4712-9220-31AA44BE34E8}"/>
    <cellStyle name="Millares 174 2 4 6 7" xfId="22714" xr:uid="{BDFEB9B8-0FDE-4A94-907B-ABE120D9716A}"/>
    <cellStyle name="Millares 174 2 4 6 8" xfId="44217" xr:uid="{1C76A376-4560-4156-9922-38894CB8E8F8}"/>
    <cellStyle name="Millares 174 2 4 7" xfId="1896" xr:uid="{CD75DC7D-8307-4C0D-9D34-7BA995A6D66A}"/>
    <cellStyle name="Millares 174 2 4 7 2" xfId="10162" xr:uid="{B0788261-2006-4FD5-9835-4DA96C431E0B}"/>
    <cellStyle name="Millares 174 2 4 7 2 2" xfId="31665" xr:uid="{9C80E411-363B-49D4-B5F6-74835DB76740}"/>
    <cellStyle name="Millares 174 2 4 7 3" xfId="16797" xr:uid="{7C558593-1B8E-41E9-A1FE-8EB5E0350C0F}"/>
    <cellStyle name="Millares 174 2 4 7 3 2" xfId="38300" xr:uid="{0BEBED3F-39F4-4290-A6FB-9330F5B4936F}"/>
    <cellStyle name="Millares 174 2 4 7 4" xfId="23402" xr:uid="{E1BBDCAA-5D05-4C29-B22B-0D1164044ABD}"/>
    <cellStyle name="Millares 174 2 4 7 5" xfId="44905" xr:uid="{0CC2C88A-80C1-4464-B23B-63FCE057D686}"/>
    <cellStyle name="Millares 174 2 4 8" xfId="2581" xr:uid="{6B716CFC-EB6A-454E-8739-CB78F21C13E5}"/>
    <cellStyle name="Millares 174 2 4 8 2" xfId="10847" xr:uid="{1E3B025D-6E06-4287-9DF7-D843031F096A}"/>
    <cellStyle name="Millares 174 2 4 8 2 2" xfId="32350" xr:uid="{E05F143F-AC07-4D93-9485-9351F4628702}"/>
    <cellStyle name="Millares 174 2 4 8 3" xfId="17482" xr:uid="{9EAEA447-580F-4B5F-8F90-3C4675B646D1}"/>
    <cellStyle name="Millares 174 2 4 8 3 2" xfId="38985" xr:uid="{582789FA-CCE1-482F-8795-EEBBA289CB15}"/>
    <cellStyle name="Millares 174 2 4 8 4" xfId="24087" xr:uid="{8D2D652A-B878-4281-BD82-BD998A91FC66}"/>
    <cellStyle name="Millares 174 2 4 8 5" xfId="45590" xr:uid="{7CAFE199-00C9-4CD9-B806-3E5D76C20B39}"/>
    <cellStyle name="Millares 174 2 4 9" xfId="3092" xr:uid="{017C267B-C6CD-423E-ABAD-F2AC908E6FE8}"/>
    <cellStyle name="Millares 174 2 4 9 2" xfId="11358" xr:uid="{CC1C6DC5-B28D-444A-86A5-8F12CB45BBFE}"/>
    <cellStyle name="Millares 174 2 4 9 2 2" xfId="32861" xr:uid="{66EC05DA-9D92-443C-AB62-9E55B6B71F03}"/>
    <cellStyle name="Millares 174 2 4 9 3" xfId="17993" xr:uid="{7B4255A8-EEA3-4A8C-A646-FF97C3D3221C}"/>
    <cellStyle name="Millares 174 2 4 9 3 2" xfId="39496" xr:uid="{BE7A2F39-78D5-4806-8E3E-F01A5E09BE77}"/>
    <cellStyle name="Millares 174 2 4 9 4" xfId="24598" xr:uid="{7259DE57-E283-41B9-8453-4C9032D11DBD}"/>
    <cellStyle name="Millares 174 2 4 9 5" xfId="46101" xr:uid="{1AFD6B10-552B-4D24-8630-63691639D24F}"/>
    <cellStyle name="Millares 174 2 5" xfId="243" xr:uid="{D6DBF277-5005-49FA-AA37-983635603777}"/>
    <cellStyle name="Millares 174 2 5 10" xfId="4757" xr:uid="{13EE18CC-1948-421E-9C05-036BADB82F4F}"/>
    <cellStyle name="Millares 174 2 5 10 2" xfId="13023" xr:uid="{D4E32192-77B9-48C6-A112-469E0B1CBFF9}"/>
    <cellStyle name="Millares 174 2 5 10 2 2" xfId="34526" xr:uid="{D7E9BB1D-7769-45C5-A38A-5F7084C8BAF6}"/>
    <cellStyle name="Millares 174 2 5 10 3" xfId="19658" xr:uid="{35D9B3FE-760C-4CB0-863D-5567AD6668F8}"/>
    <cellStyle name="Millares 174 2 5 10 3 2" xfId="41161" xr:uid="{8CFC3491-436F-49B8-AB23-2B373FAC0EC7}"/>
    <cellStyle name="Millares 174 2 5 10 4" xfId="26263" xr:uid="{B2DF1E8A-0C75-40D7-9CC0-AF26CBC77A6A}"/>
    <cellStyle name="Millares 174 2 5 10 5" xfId="47766" xr:uid="{75E23663-CBBB-4375-AD01-445F480E8511}"/>
    <cellStyle name="Millares 174 2 5 11" xfId="5260" xr:uid="{58CD84CB-9B4E-424C-81D5-88C3AEDB53E2}"/>
    <cellStyle name="Millares 174 2 5 11 2" xfId="13526" xr:uid="{A69EE8CF-0DC8-46C2-B100-393FFCCA6C2E}"/>
    <cellStyle name="Millares 174 2 5 11 2 2" xfId="35029" xr:uid="{61F48879-D1A1-48F4-ABAA-8A742411B4EF}"/>
    <cellStyle name="Millares 174 2 5 11 3" xfId="20161" xr:uid="{4F837CB0-B465-4011-B4C4-D9BA98B9DBD6}"/>
    <cellStyle name="Millares 174 2 5 11 3 2" xfId="41664" xr:uid="{135A2568-FDE3-4B93-B31A-8377DD2AA0C5}"/>
    <cellStyle name="Millares 174 2 5 11 4" xfId="26766" xr:uid="{68728267-BE38-48F9-B6A9-AEE4F8D069D1}"/>
    <cellStyle name="Millares 174 2 5 11 5" xfId="48269" xr:uid="{5CA6EE86-9FA1-4FBE-BD51-DCD9E054BD4B}"/>
    <cellStyle name="Millares 174 2 5 12" xfId="6901" xr:uid="{7D2D0219-931E-4D7F-A31C-B912F789D59B}"/>
    <cellStyle name="Millares 174 2 5 12 2" xfId="28404" xr:uid="{5FE28046-9DE4-4FAA-A595-0B31EA4ABFD6}"/>
    <cellStyle name="Millares 174 2 5 13" xfId="8556" xr:uid="{1B1DC428-D90F-49A5-A139-D8C9171464EA}"/>
    <cellStyle name="Millares 174 2 5 13 2" xfId="30059" xr:uid="{7C724DFC-872C-454E-8569-B0D940B87266}"/>
    <cellStyle name="Millares 174 2 5 14" xfId="15194" xr:uid="{DA5FCAB5-C2CD-43B9-9AB0-79F14CCEF520}"/>
    <cellStyle name="Millares 174 2 5 14 2" xfId="36697" xr:uid="{2FE76DCA-D0F5-4F76-9408-477BECE8E720}"/>
    <cellStyle name="Millares 174 2 5 15" xfId="21799" xr:uid="{845BE1C7-95E8-48E7-8EF2-744006E6A99A}"/>
    <cellStyle name="Millares 174 2 5 16" xfId="43302" xr:uid="{0669D102-A2B8-4984-8CBD-A82E6B72E5C0}"/>
    <cellStyle name="Millares 174 2 5 2" xfId="554" xr:uid="{43B7A73C-E2E8-4CC7-8B80-338A3EAFF6A9}"/>
    <cellStyle name="Millares 174 2 5 2 10" xfId="7165" xr:uid="{FF37C640-4D60-4FF2-B3D6-7F573A9319C4}"/>
    <cellStyle name="Millares 174 2 5 2 10 2" xfId="28668" xr:uid="{6AD6B66E-1CF8-4EC0-A666-4DF59437AA0D}"/>
    <cellStyle name="Millares 174 2 5 2 11" xfId="8821" xr:uid="{4C7314EC-35DE-4FF1-8350-F5FB4F4BDDBD}"/>
    <cellStyle name="Millares 174 2 5 2 11 2" xfId="30324" xr:uid="{D6BE276F-F9F5-4595-9241-DD2EAC462737}"/>
    <cellStyle name="Millares 174 2 5 2 12" xfId="15457" xr:uid="{05926510-EFBF-4CCC-B0F5-37822A4C6F10}"/>
    <cellStyle name="Millares 174 2 5 2 12 2" xfId="36960" xr:uid="{2E2E20F7-58F1-4CCD-93BB-D9833126E365}"/>
    <cellStyle name="Millares 174 2 5 2 13" xfId="22062" xr:uid="{D6A600EC-35C0-4629-8BDD-16C7F641AC76}"/>
    <cellStyle name="Millares 174 2 5 2 14" xfId="43565" xr:uid="{45B4108E-C027-44BD-BBED-C379BD092E69}"/>
    <cellStyle name="Millares 174 2 5 2 2" xfId="836" xr:uid="{D1F86A3D-5E42-454F-9BB9-FA18551DCA6C}"/>
    <cellStyle name="Millares 174 2 5 2 2 10" xfId="15737" xr:uid="{262AA32C-C337-437E-BCBB-C16FEC316F1D}"/>
    <cellStyle name="Millares 174 2 5 2 2 10 2" xfId="37240" xr:uid="{54647ED6-A3D0-452D-BD89-86243573390C}"/>
    <cellStyle name="Millares 174 2 5 2 2 11" xfId="22342" xr:uid="{B163488B-79BB-409C-9B4C-153AE04F4766}"/>
    <cellStyle name="Millares 174 2 5 2 2 12" xfId="43845" xr:uid="{DE626AC5-11A0-46BB-8C44-0E6D25C4839B}"/>
    <cellStyle name="Millares 174 2 5 2 2 2" xfId="1782" xr:uid="{817089F2-A9F9-4FEE-BFEE-D2176B6F03E0}"/>
    <cellStyle name="Millares 174 2 5 2 2 2 2" xfId="4611" xr:uid="{A6736C63-2F9A-4364-A280-A80659C67D2F}"/>
    <cellStyle name="Millares 174 2 5 2 2 2 2 2" xfId="12877" xr:uid="{B84CEFA0-9A7E-4B2C-9FAF-D3BAE5AC9AB4}"/>
    <cellStyle name="Millares 174 2 5 2 2 2 2 2 2" xfId="34380" xr:uid="{D01B76FA-52CC-46BD-8927-54869ACA1FA5}"/>
    <cellStyle name="Millares 174 2 5 2 2 2 2 3" xfId="19512" xr:uid="{5B221499-39A5-45F9-9BAB-E78BFFB48AEE}"/>
    <cellStyle name="Millares 174 2 5 2 2 2 2 3 2" xfId="41015" xr:uid="{FF148692-5230-4833-91B4-EE994D557278}"/>
    <cellStyle name="Millares 174 2 5 2 2 2 2 4" xfId="26117" xr:uid="{4612E8E7-E795-475B-A2D5-2EF6FB0667D6}"/>
    <cellStyle name="Millares 174 2 5 2 2 2 2 5" xfId="47620" xr:uid="{7CCF3FC0-234F-4F13-BD41-BC8F2399F237}"/>
    <cellStyle name="Millares 174 2 5 2 2 2 3" xfId="6750" xr:uid="{7D4A2234-2E94-4584-B08C-BF06EAC2B6DC}"/>
    <cellStyle name="Millares 174 2 5 2 2 2 3 2" xfId="15016" xr:uid="{34361929-5D3F-4EF3-B5DC-78D424E2B83B}"/>
    <cellStyle name="Millares 174 2 5 2 2 2 3 2 2" xfId="36519" xr:uid="{3C9F8BAD-45FB-49C2-9D64-2DC2F873A2ED}"/>
    <cellStyle name="Millares 174 2 5 2 2 2 3 3" xfId="21651" xr:uid="{EEDF7CA4-14B3-4C87-AF43-CB468A2D0BE4}"/>
    <cellStyle name="Millares 174 2 5 2 2 2 3 3 2" xfId="43154" xr:uid="{EE023F8B-CA3B-4E57-90FB-4181494CBC81}"/>
    <cellStyle name="Millares 174 2 5 2 2 2 3 4" xfId="28256" xr:uid="{B86CBC34-61E3-4364-B7C3-FC9DB923EB63}"/>
    <cellStyle name="Millares 174 2 5 2 2 2 3 5" xfId="49759" xr:uid="{347450C1-1B5C-43FC-910C-8349F89E35A7}"/>
    <cellStyle name="Millares 174 2 5 2 2 2 4" xfId="8391" xr:uid="{998AC85F-D1DC-47DC-9048-B7FC5A16C273}"/>
    <cellStyle name="Millares 174 2 5 2 2 2 4 2" xfId="29894" xr:uid="{F657A8A2-F0E0-47FB-B747-BCF2B623532A}"/>
    <cellStyle name="Millares 174 2 5 2 2 2 5" xfId="10048" xr:uid="{5043EB7F-CDDE-4F4E-B412-A32DBF4BE562}"/>
    <cellStyle name="Millares 174 2 5 2 2 2 5 2" xfId="31551" xr:uid="{E0BBE97E-1633-41E3-8E4A-3AE1DAB7AED0}"/>
    <cellStyle name="Millares 174 2 5 2 2 2 6" xfId="16683" xr:uid="{D2B5E996-4D84-46AF-AAA2-C1B30D0C82EE}"/>
    <cellStyle name="Millares 174 2 5 2 2 2 6 2" xfId="38186" xr:uid="{43DEA327-C0F3-4297-855C-867C331F93C6}"/>
    <cellStyle name="Millares 174 2 5 2 2 2 7" xfId="23288" xr:uid="{18212422-1579-493A-AC17-DA5E51469A8D}"/>
    <cellStyle name="Millares 174 2 5 2 2 2 8" xfId="44791" xr:uid="{D5B1CA94-4BA9-485A-ACE4-14EF579A3464}"/>
    <cellStyle name="Millares 174 2 5 2 2 3" xfId="2469" xr:uid="{23431270-2257-41AC-86E6-AC598FFCE13B}"/>
    <cellStyle name="Millares 174 2 5 2 2 3 2" xfId="10735" xr:uid="{BC977F21-03A5-483F-90AD-0CE3275E251C}"/>
    <cellStyle name="Millares 174 2 5 2 2 3 2 2" xfId="32238" xr:uid="{E0F3C256-811E-475E-B584-C390D4484FAD}"/>
    <cellStyle name="Millares 174 2 5 2 2 3 3" xfId="17370" xr:uid="{7763ACEA-BB76-43F5-9136-10D3EF1C62E2}"/>
    <cellStyle name="Millares 174 2 5 2 2 3 3 2" xfId="38873" xr:uid="{EB57447F-538C-44CF-9DFA-F3D4CD990AC5}"/>
    <cellStyle name="Millares 174 2 5 2 2 3 4" xfId="23975" xr:uid="{9B827A0F-AA1B-44DE-9693-4A9ADC449063}"/>
    <cellStyle name="Millares 174 2 5 2 2 3 5" xfId="45478" xr:uid="{A23CC267-4168-422A-9DD3-A5CA3025C654}"/>
    <cellStyle name="Millares 174 2 5 2 2 4" xfId="2986" xr:uid="{7C43C004-0F59-4F3F-8D4D-114A3AD2A312}"/>
    <cellStyle name="Millares 174 2 5 2 2 4 2" xfId="11252" xr:uid="{F1A4E8AE-C4AE-4E21-BF48-95AEDE677BE5}"/>
    <cellStyle name="Millares 174 2 5 2 2 4 2 2" xfId="32755" xr:uid="{4BE0E26D-C351-4202-ABBD-ABACF7CAD16D}"/>
    <cellStyle name="Millares 174 2 5 2 2 4 3" xfId="17887" xr:uid="{B601C968-C4AF-4C98-8CAA-6FEAC2F31B2B}"/>
    <cellStyle name="Millares 174 2 5 2 2 4 3 2" xfId="39390" xr:uid="{121005B8-2134-4536-87E7-D19B1EA360BD}"/>
    <cellStyle name="Millares 174 2 5 2 2 4 4" xfId="24492" xr:uid="{F56F5A07-0970-4005-8CA9-80DBE5EEE1CE}"/>
    <cellStyle name="Millares 174 2 5 2 2 4 5" xfId="45995" xr:uid="{C4F13152-FA69-4906-B665-318A1726710F}"/>
    <cellStyle name="Millares 174 2 5 2 2 5" xfId="3665" xr:uid="{4ADCDB83-78B4-44CF-84A1-B3E7CE0643AF}"/>
    <cellStyle name="Millares 174 2 5 2 2 5 2" xfId="11931" xr:uid="{FAFF5829-6AF3-4D38-A86D-BCB15158FC05}"/>
    <cellStyle name="Millares 174 2 5 2 2 5 2 2" xfId="33434" xr:uid="{E09A17A5-2E7D-4B69-9B8A-63777F270B51}"/>
    <cellStyle name="Millares 174 2 5 2 2 5 3" xfId="18566" xr:uid="{F45F83C3-4399-4617-8BCE-847FB0944464}"/>
    <cellStyle name="Millares 174 2 5 2 2 5 3 2" xfId="40069" xr:uid="{508D14E0-CE68-4229-B0B1-F986D245824F}"/>
    <cellStyle name="Millares 174 2 5 2 2 5 4" xfId="25171" xr:uid="{77C304F8-7422-415C-A491-341F96A3568D}"/>
    <cellStyle name="Millares 174 2 5 2 2 5 5" xfId="46674" xr:uid="{4EF343F4-C4DE-4413-A126-7F4CE2972A33}"/>
    <cellStyle name="Millares 174 2 5 2 2 6" xfId="5130" xr:uid="{303A4246-BE0E-4552-9E8A-BF187493F827}"/>
    <cellStyle name="Millares 174 2 5 2 2 6 2" xfId="13396" xr:uid="{7FCA3A00-1E92-44AD-95B5-4A0D616DB40F}"/>
    <cellStyle name="Millares 174 2 5 2 2 6 2 2" xfId="34899" xr:uid="{0AECE4B0-D490-425B-86B9-C38D806E31B9}"/>
    <cellStyle name="Millares 174 2 5 2 2 6 3" xfId="20031" xr:uid="{F49D355C-AFBF-43FF-B24B-AE46B929076C}"/>
    <cellStyle name="Millares 174 2 5 2 2 6 3 2" xfId="41534" xr:uid="{00C2B7E4-3886-4F3D-A6FA-D71ECC655D54}"/>
    <cellStyle name="Millares 174 2 5 2 2 6 4" xfId="26636" xr:uid="{0579BCE4-B609-470F-8DA6-C8605C38B1D4}"/>
    <cellStyle name="Millares 174 2 5 2 2 6 5" xfId="48139" xr:uid="{DB8DC3BA-459D-47C6-B845-14DA44FA205F}"/>
    <cellStyle name="Millares 174 2 5 2 2 7" xfId="5804" xr:uid="{7B101490-B013-44BB-AD58-6ADBE3FB8852}"/>
    <cellStyle name="Millares 174 2 5 2 2 7 2" xfId="14070" xr:uid="{19894C95-134C-406A-A843-4BC883C8FB93}"/>
    <cellStyle name="Millares 174 2 5 2 2 7 2 2" xfId="35573" xr:uid="{5917AF20-02B8-4B6E-8FE8-E6EC42E2A8D3}"/>
    <cellStyle name="Millares 174 2 5 2 2 7 3" xfId="20705" xr:uid="{2594A5D7-8519-401C-B19D-F811BC9A6C16}"/>
    <cellStyle name="Millares 174 2 5 2 2 7 3 2" xfId="42208" xr:uid="{C5DB86A0-FFDF-4B0C-98E0-E19B0A1010C9}"/>
    <cellStyle name="Millares 174 2 5 2 2 7 4" xfId="27310" xr:uid="{6C8895D3-E754-4DF7-9FA3-43474BA97EEB}"/>
    <cellStyle name="Millares 174 2 5 2 2 7 5" xfId="48813" xr:uid="{1A70F2AE-1E66-4695-B752-91244E6412B3}"/>
    <cellStyle name="Millares 174 2 5 2 2 8" xfId="7445" xr:uid="{8B709583-8836-4976-98AF-0B79BC3ECB07}"/>
    <cellStyle name="Millares 174 2 5 2 2 8 2" xfId="28948" xr:uid="{7D75D5E3-170A-4C86-A262-42ACE4169096}"/>
    <cellStyle name="Millares 174 2 5 2 2 9" xfId="9102" xr:uid="{E1B91D23-6CED-4940-B3B9-6E545E92F163}"/>
    <cellStyle name="Millares 174 2 5 2 2 9 2" xfId="30605" xr:uid="{3486836E-0B0D-4848-A291-F8D40435DF5B}"/>
    <cellStyle name="Millares 174 2 5 2 3" xfId="1106" xr:uid="{1774F558-8BDA-45A3-9064-B4CBAA184655}"/>
    <cellStyle name="Millares 174 2 5 2 3 2" xfId="3935" xr:uid="{092EFB7B-A589-414C-AA14-DDF0D590A3F2}"/>
    <cellStyle name="Millares 174 2 5 2 3 2 2" xfId="12201" xr:uid="{1B4ACD6F-7AE8-489B-9F61-6666BA8A0051}"/>
    <cellStyle name="Millares 174 2 5 2 3 2 2 2" xfId="33704" xr:uid="{37599BCC-65D3-4B26-A463-D13970EFA243}"/>
    <cellStyle name="Millares 174 2 5 2 3 2 3" xfId="18836" xr:uid="{A09C0871-F94F-4CE1-AB63-2F19BF7A02C5}"/>
    <cellStyle name="Millares 174 2 5 2 3 2 3 2" xfId="40339" xr:uid="{17134030-75F4-47B7-946C-FDF7C67127D0}"/>
    <cellStyle name="Millares 174 2 5 2 3 2 4" xfId="25441" xr:uid="{6668DD3E-BA3A-41F4-B92B-3C02C7FE42D9}"/>
    <cellStyle name="Millares 174 2 5 2 3 2 5" xfId="46944" xr:uid="{74A250B8-CE41-4623-AD3C-D8610346FE95}"/>
    <cellStyle name="Millares 174 2 5 2 3 3" xfId="6074" xr:uid="{969495D9-70EA-4F7C-B310-7DB41EF1BFF7}"/>
    <cellStyle name="Millares 174 2 5 2 3 3 2" xfId="14340" xr:uid="{0C2DED92-71C1-43B1-B808-5055211A80BB}"/>
    <cellStyle name="Millares 174 2 5 2 3 3 2 2" xfId="35843" xr:uid="{0341C8B4-90D2-403F-842B-5392545D4D6A}"/>
    <cellStyle name="Millares 174 2 5 2 3 3 3" xfId="20975" xr:uid="{606B334E-10B5-4346-A4A0-174DC725A77C}"/>
    <cellStyle name="Millares 174 2 5 2 3 3 3 2" xfId="42478" xr:uid="{F05DE5F5-5C38-4C64-8052-DB0DC1B6890F}"/>
    <cellStyle name="Millares 174 2 5 2 3 3 4" xfId="27580" xr:uid="{2157D5FC-8AF4-4616-A1E7-EFCC5595851C}"/>
    <cellStyle name="Millares 174 2 5 2 3 3 5" xfId="49083" xr:uid="{934F1F55-CDB5-4CDC-9C63-1A4AE92C02B4}"/>
    <cellStyle name="Millares 174 2 5 2 3 4" xfId="7715" xr:uid="{99B7C758-CF01-4C0B-AD9A-DEC43F59195D}"/>
    <cellStyle name="Millares 174 2 5 2 3 4 2" xfId="29218" xr:uid="{7BBE6E35-5090-44EE-8F0F-07F4C6E23152}"/>
    <cellStyle name="Millares 174 2 5 2 3 5" xfId="9372" xr:uid="{DEEEB9DD-0799-40BB-8EF2-49347031D6B6}"/>
    <cellStyle name="Millares 174 2 5 2 3 5 2" xfId="30875" xr:uid="{B7DA4F7E-EC5B-4A24-9ABB-9918EFB2DFAB}"/>
    <cellStyle name="Millares 174 2 5 2 3 6" xfId="16007" xr:uid="{4DD163C2-90F4-4DD7-9BFB-9BBE62469422}"/>
    <cellStyle name="Millares 174 2 5 2 3 6 2" xfId="37510" xr:uid="{AB85B0F3-D108-42CC-B937-5861CAC569D2}"/>
    <cellStyle name="Millares 174 2 5 2 3 7" xfId="22612" xr:uid="{737DDF2D-EAA1-4F8A-B4A9-EEC0FF1690AF}"/>
    <cellStyle name="Millares 174 2 5 2 3 8" xfId="44115" xr:uid="{C1C0AE43-032D-4611-AE63-1C9983B97049}"/>
    <cellStyle name="Millares 174 2 5 2 4" xfId="1502" xr:uid="{395363D6-A457-41E4-8785-3C6D0C75DCFE}"/>
    <cellStyle name="Millares 174 2 5 2 4 2" xfId="4331" xr:uid="{AE63C198-66B6-40A7-A943-F9FB18251435}"/>
    <cellStyle name="Millares 174 2 5 2 4 2 2" xfId="12597" xr:uid="{80ADD4B5-ECF1-403F-B248-8E4154ACF64E}"/>
    <cellStyle name="Millares 174 2 5 2 4 2 2 2" xfId="34100" xr:uid="{7BEEC8B7-21C7-4437-9D88-BEE69929C12D}"/>
    <cellStyle name="Millares 174 2 5 2 4 2 3" xfId="19232" xr:uid="{B935C380-0789-4186-BD3B-9B248CCB712B}"/>
    <cellStyle name="Millares 174 2 5 2 4 2 3 2" xfId="40735" xr:uid="{CFB108E2-7DBC-4F3C-972C-41283BA356F3}"/>
    <cellStyle name="Millares 174 2 5 2 4 2 4" xfId="25837" xr:uid="{E5552489-8853-4DBC-B96B-FD5FC5A9E48A}"/>
    <cellStyle name="Millares 174 2 5 2 4 2 5" xfId="47340" xr:uid="{62D3FE57-1971-4B40-AA0B-B457A3BC8228}"/>
    <cellStyle name="Millares 174 2 5 2 4 3" xfId="6470" xr:uid="{F3F2BD29-E24A-4B6E-8FC0-7EC6E000E594}"/>
    <cellStyle name="Millares 174 2 5 2 4 3 2" xfId="14736" xr:uid="{B5F3B4DB-355B-473F-B68B-4BE0E327EEF2}"/>
    <cellStyle name="Millares 174 2 5 2 4 3 2 2" xfId="36239" xr:uid="{75B0BE89-EEE3-43E5-BBD0-7E4C43C6DB25}"/>
    <cellStyle name="Millares 174 2 5 2 4 3 3" xfId="21371" xr:uid="{2DD95C74-7D9A-4D38-87F0-CB9DA3BDC45C}"/>
    <cellStyle name="Millares 174 2 5 2 4 3 3 2" xfId="42874" xr:uid="{E3B3D49F-13A2-4497-A56B-569C28CA5439}"/>
    <cellStyle name="Millares 174 2 5 2 4 3 4" xfId="27976" xr:uid="{EE07E024-9429-40AE-A7CF-AA3E0E3E1BC5}"/>
    <cellStyle name="Millares 174 2 5 2 4 3 5" xfId="49479" xr:uid="{D6E89E2F-F2D0-4209-8612-C47854B739FF}"/>
    <cellStyle name="Millares 174 2 5 2 4 4" xfId="8111" xr:uid="{091F9B8B-DE56-4045-8A89-4326DD0849D8}"/>
    <cellStyle name="Millares 174 2 5 2 4 4 2" xfId="29614" xr:uid="{AA808CF3-5122-4ED4-A57F-2B6D123BBDFF}"/>
    <cellStyle name="Millares 174 2 5 2 4 5" xfId="9768" xr:uid="{53A9A669-DE71-4A1C-A6B9-D219F20BA8BB}"/>
    <cellStyle name="Millares 174 2 5 2 4 5 2" xfId="31271" xr:uid="{27A08EFC-B632-41A6-B76C-4F099D748AD9}"/>
    <cellStyle name="Millares 174 2 5 2 4 6" xfId="16403" xr:uid="{30581CA7-0450-4EF4-90DE-8A28BB050F3E}"/>
    <cellStyle name="Millares 174 2 5 2 4 6 2" xfId="37906" xr:uid="{743457C7-EFFA-48D5-9478-99A4BAD8DCEB}"/>
    <cellStyle name="Millares 174 2 5 2 4 7" xfId="23008" xr:uid="{26F9BC7B-1FA1-436C-93A0-4DCDABD0F44A}"/>
    <cellStyle name="Millares 174 2 5 2 4 8" xfId="44511" xr:uid="{BC7E07B6-BA0D-48E5-808C-1FB646DAF2A3}"/>
    <cellStyle name="Millares 174 2 5 2 5" xfId="2189" xr:uid="{4AED9259-7578-4147-8B15-D8CDCE4B0CBB}"/>
    <cellStyle name="Millares 174 2 5 2 5 2" xfId="10455" xr:uid="{47F9E971-A194-4DCE-84B3-FF5CD779D4ED}"/>
    <cellStyle name="Millares 174 2 5 2 5 2 2" xfId="31958" xr:uid="{D907822D-72AE-40AC-B090-9912F2CB458B}"/>
    <cellStyle name="Millares 174 2 5 2 5 3" xfId="17090" xr:uid="{463DA2E0-79BD-4E4E-BCA0-8E39FB9AF789}"/>
    <cellStyle name="Millares 174 2 5 2 5 3 2" xfId="38593" xr:uid="{B270594C-2C6A-4E4B-98D9-7443C32345FF}"/>
    <cellStyle name="Millares 174 2 5 2 5 4" xfId="23695" xr:uid="{196C74EE-08BA-4547-916F-272055D7A057}"/>
    <cellStyle name="Millares 174 2 5 2 5 5" xfId="45198" xr:uid="{336D4F4C-98BF-4EFF-875D-22406A9A5C03}"/>
    <cellStyle name="Millares 174 2 5 2 6" xfId="2735" xr:uid="{DAB2867B-D060-4F83-B176-E0A9CF53294B}"/>
    <cellStyle name="Millares 174 2 5 2 6 2" xfId="11001" xr:uid="{59BA7CB2-5553-4B34-9415-09728FE9F68D}"/>
    <cellStyle name="Millares 174 2 5 2 6 2 2" xfId="32504" xr:uid="{611B07E0-7E2A-4F29-8FAD-638D315531FB}"/>
    <cellStyle name="Millares 174 2 5 2 6 3" xfId="17636" xr:uid="{21A6A750-2F34-4251-9A87-B191786443A7}"/>
    <cellStyle name="Millares 174 2 5 2 6 3 2" xfId="39139" xr:uid="{1E74CF6B-2B4D-44B8-AAA4-5611E931D65F}"/>
    <cellStyle name="Millares 174 2 5 2 6 4" xfId="24241" xr:uid="{35F312F3-E564-4211-A461-EAF8B18E41E5}"/>
    <cellStyle name="Millares 174 2 5 2 6 5" xfId="45744" xr:uid="{F080BC8C-90AF-48CA-876A-3476042667DB}"/>
    <cellStyle name="Millares 174 2 5 2 7" xfId="3385" xr:uid="{505D50CA-7C29-4FBE-ABFC-346F3E1E279B}"/>
    <cellStyle name="Millares 174 2 5 2 7 2" xfId="11651" xr:uid="{7440BAF0-362D-4D8A-B9F6-34FEC1F1D294}"/>
    <cellStyle name="Millares 174 2 5 2 7 2 2" xfId="33154" xr:uid="{53817E11-3367-49E5-9FD6-DCBCE77F6A56}"/>
    <cellStyle name="Millares 174 2 5 2 7 3" xfId="18286" xr:uid="{09E53736-B8B1-4137-BCC5-BEF6A255C4A0}"/>
    <cellStyle name="Millares 174 2 5 2 7 3 2" xfId="39789" xr:uid="{EFA86306-E1BF-451D-8FCC-A6A272B8A333}"/>
    <cellStyle name="Millares 174 2 5 2 7 4" xfId="24891" xr:uid="{D186AE18-6376-49F5-9415-21E40F8A8928}"/>
    <cellStyle name="Millares 174 2 5 2 7 5" xfId="46394" xr:uid="{5E195083-737B-4F27-AB8B-D497D9A41370}"/>
    <cellStyle name="Millares 174 2 5 2 8" xfId="4879" xr:uid="{A589B2D1-6989-4B9C-B6FB-A182FF4205A2}"/>
    <cellStyle name="Millares 174 2 5 2 8 2" xfId="13145" xr:uid="{194E9737-8617-4471-ACCC-70254A177901}"/>
    <cellStyle name="Millares 174 2 5 2 8 2 2" xfId="34648" xr:uid="{0B4B7A12-9D66-4E32-BD9F-A22E19D9962E}"/>
    <cellStyle name="Millares 174 2 5 2 8 3" xfId="19780" xr:uid="{C5A02698-3330-4F6F-B036-832CDCA4A01D}"/>
    <cellStyle name="Millares 174 2 5 2 8 3 2" xfId="41283" xr:uid="{FA8E8307-A798-4831-9B7F-C04A9D441E67}"/>
    <cellStyle name="Millares 174 2 5 2 8 4" xfId="26385" xr:uid="{C8C48607-C140-482E-B844-1D61C07D9A57}"/>
    <cellStyle name="Millares 174 2 5 2 8 5" xfId="47888" xr:uid="{CF68E716-41D3-48EC-9834-51E00040DC13}"/>
    <cellStyle name="Millares 174 2 5 2 9" xfId="5524" xr:uid="{7BD4B2F3-E16E-441D-8770-4EFBB94BF649}"/>
    <cellStyle name="Millares 174 2 5 2 9 2" xfId="13790" xr:uid="{22393D47-8B7D-463B-B5B5-737C0E669BAE}"/>
    <cellStyle name="Millares 174 2 5 2 9 2 2" xfId="35293" xr:uid="{67269D0D-1664-4562-986D-C945FD0CEC25}"/>
    <cellStyle name="Millares 174 2 5 2 9 3" xfId="20425" xr:uid="{1527839F-1754-4BFB-8809-371E72FB4469}"/>
    <cellStyle name="Millares 174 2 5 2 9 3 2" xfId="41928" xr:uid="{CC59A2FB-BA61-4317-BA4F-4E41EEBFFA3F}"/>
    <cellStyle name="Millares 174 2 5 2 9 4" xfId="27030" xr:uid="{94885DF7-0B53-4D91-B306-C57DDA21B932}"/>
    <cellStyle name="Millares 174 2 5 2 9 5" xfId="48533" xr:uid="{D4B2FF75-0CAD-4546-A0E3-7558D47EF69B}"/>
    <cellStyle name="Millares 174 2 5 3" xfId="425" xr:uid="{F5137656-59A7-45BB-8A84-FCB5525CBA42}"/>
    <cellStyle name="Millares 174 2 5 3 10" xfId="15328" xr:uid="{BF8C0ADE-CD07-4225-B748-D1BB27505258}"/>
    <cellStyle name="Millares 174 2 5 3 10 2" xfId="36831" xr:uid="{D1828B3A-2C5B-4B30-8536-EC508CB6522A}"/>
    <cellStyle name="Millares 174 2 5 3 11" xfId="21933" xr:uid="{310C73BE-B3E4-4BB2-8E3E-81E329A50881}"/>
    <cellStyle name="Millares 174 2 5 3 12" xfId="43436" xr:uid="{644D4FF1-FEDF-4927-8638-42908E27CD71}"/>
    <cellStyle name="Millares 174 2 5 3 2" xfId="1373" xr:uid="{ABBBA20C-F3F7-45FA-B21A-F33E3D5A02D4}"/>
    <cellStyle name="Millares 174 2 5 3 2 2" xfId="4202" xr:uid="{9D03E767-C4B6-49AD-8F08-AF4DC653D4D4}"/>
    <cellStyle name="Millares 174 2 5 3 2 2 2" xfId="12468" xr:uid="{8B5D247D-1B04-4175-8A34-A2D188103254}"/>
    <cellStyle name="Millares 174 2 5 3 2 2 2 2" xfId="33971" xr:uid="{6A175527-F9C8-4965-A19A-4A41C73811C6}"/>
    <cellStyle name="Millares 174 2 5 3 2 2 3" xfId="19103" xr:uid="{D89DCE09-F18D-412D-A6A3-3607B5BCEF63}"/>
    <cellStyle name="Millares 174 2 5 3 2 2 3 2" xfId="40606" xr:uid="{B0C2BF4D-5008-419B-9B42-B4AB796E1425}"/>
    <cellStyle name="Millares 174 2 5 3 2 2 4" xfId="25708" xr:uid="{7548E6FE-40CD-48BA-B9AB-B6AFB3F8DF42}"/>
    <cellStyle name="Millares 174 2 5 3 2 2 5" xfId="47211" xr:uid="{FEAD9452-242F-4609-B0F4-3EBC0DB955A7}"/>
    <cellStyle name="Millares 174 2 5 3 2 3" xfId="6341" xr:uid="{04AD3086-7B58-46AB-BDB7-65EDF1B26F64}"/>
    <cellStyle name="Millares 174 2 5 3 2 3 2" xfId="14607" xr:uid="{17FFB37E-6D2E-44AA-9635-11645E8D8861}"/>
    <cellStyle name="Millares 174 2 5 3 2 3 2 2" xfId="36110" xr:uid="{626352AF-B7FB-4BA0-A907-28E4841B1AB8}"/>
    <cellStyle name="Millares 174 2 5 3 2 3 3" xfId="21242" xr:uid="{9E81EB14-F5C8-4D6D-A6A7-944B109E09F2}"/>
    <cellStyle name="Millares 174 2 5 3 2 3 3 2" xfId="42745" xr:uid="{79014E2D-1006-471C-8764-4B1FDAFA5D85}"/>
    <cellStyle name="Millares 174 2 5 3 2 3 4" xfId="27847" xr:uid="{1BB14558-6977-4821-A072-81310144E194}"/>
    <cellStyle name="Millares 174 2 5 3 2 3 5" xfId="49350" xr:uid="{ED696263-DF4E-4F53-A1E3-693FA5F48ECF}"/>
    <cellStyle name="Millares 174 2 5 3 2 4" xfId="7982" xr:uid="{6CA9B3B6-0693-4907-A360-2F78F2F4FEC8}"/>
    <cellStyle name="Millares 174 2 5 3 2 4 2" xfId="29485" xr:uid="{16DF8595-7EA9-4100-8A1E-FA64F4186D7F}"/>
    <cellStyle name="Millares 174 2 5 3 2 5" xfId="9639" xr:uid="{C09E1ACB-7062-445A-A99B-A67B09B63380}"/>
    <cellStyle name="Millares 174 2 5 3 2 5 2" xfId="31142" xr:uid="{4FDF21AE-6E53-46F1-864C-3DDA2491CC37}"/>
    <cellStyle name="Millares 174 2 5 3 2 6" xfId="16274" xr:uid="{125DF0E3-C85F-42E0-99B6-17C7802C7C7D}"/>
    <cellStyle name="Millares 174 2 5 3 2 6 2" xfId="37777" xr:uid="{7D2B675C-A44F-4D33-A51F-A47057AD2552}"/>
    <cellStyle name="Millares 174 2 5 3 2 7" xfId="22879" xr:uid="{C8056032-C62B-4484-843D-99D03109C095}"/>
    <cellStyle name="Millares 174 2 5 3 2 8" xfId="44382" xr:uid="{6D4FFB37-D1BB-4867-A208-CD7BDBA129F3}"/>
    <cellStyle name="Millares 174 2 5 3 3" xfId="2060" xr:uid="{01F50521-57B2-42B0-9D61-ABEB0D3C22E9}"/>
    <cellStyle name="Millares 174 2 5 3 3 2" xfId="10326" xr:uid="{5383C7D8-ECED-41D1-A18C-1A2CA8647633}"/>
    <cellStyle name="Millares 174 2 5 3 3 2 2" xfId="31829" xr:uid="{15EC8C7B-E5D7-4A0C-86A2-6D2036A4B803}"/>
    <cellStyle name="Millares 174 2 5 3 3 3" xfId="16961" xr:uid="{90AEDF97-A8D3-465C-B23F-93149EE07E8A}"/>
    <cellStyle name="Millares 174 2 5 3 3 3 2" xfId="38464" xr:uid="{2484C453-13F9-44A5-91E3-BBE68258E4F7}"/>
    <cellStyle name="Millares 174 2 5 3 3 4" xfId="23566" xr:uid="{17725BBF-DD25-4F5C-92E4-5EF10A556D55}"/>
    <cellStyle name="Millares 174 2 5 3 3 5" xfId="45069" xr:uid="{F8B25D5D-1056-4F7E-A6B7-F01B37E3AC4E}"/>
    <cellStyle name="Millares 174 2 5 3 4" xfId="2859" xr:uid="{0D49A834-998D-423B-B4AD-4A649931AF3F}"/>
    <cellStyle name="Millares 174 2 5 3 4 2" xfId="11125" xr:uid="{5155A85B-DE09-469E-B802-ABDF0C2B4221}"/>
    <cellStyle name="Millares 174 2 5 3 4 2 2" xfId="32628" xr:uid="{DE35E7EC-EBEB-4AA7-9B0C-73E14DBC8BA2}"/>
    <cellStyle name="Millares 174 2 5 3 4 3" xfId="17760" xr:uid="{5B98D263-A1D5-47F1-8FC7-C8CFAFAD3305}"/>
    <cellStyle name="Millares 174 2 5 3 4 3 2" xfId="39263" xr:uid="{B041A373-8025-49B6-9970-69CE223EDC38}"/>
    <cellStyle name="Millares 174 2 5 3 4 4" xfId="24365" xr:uid="{D44580BB-61EC-4AAD-B761-C37D698446E2}"/>
    <cellStyle name="Millares 174 2 5 3 4 5" xfId="45868" xr:uid="{13FA8992-650D-4137-BFDD-426988290F19}"/>
    <cellStyle name="Millares 174 2 5 3 5" xfId="3256" xr:uid="{8EA6EF64-99A9-4359-B662-90CE98FEC201}"/>
    <cellStyle name="Millares 174 2 5 3 5 2" xfId="11522" xr:uid="{20B61C78-0B97-4E47-9001-59139D31C031}"/>
    <cellStyle name="Millares 174 2 5 3 5 2 2" xfId="33025" xr:uid="{C41047B7-F94A-4DC8-840F-3F284063F7B0}"/>
    <cellStyle name="Millares 174 2 5 3 5 3" xfId="18157" xr:uid="{F598FA0C-754F-45E5-9EAD-B3ADDBF608CB}"/>
    <cellStyle name="Millares 174 2 5 3 5 3 2" xfId="39660" xr:uid="{24D07CFA-996A-4404-8596-8A29B426B86D}"/>
    <cellStyle name="Millares 174 2 5 3 5 4" xfId="24762" xr:uid="{B13696BC-4812-4694-9EE9-93B6C89F0C37}"/>
    <cellStyle name="Millares 174 2 5 3 5 5" xfId="46265" xr:uid="{4C9D619E-AF9D-4A24-843D-83B9E1BA4C62}"/>
    <cellStyle name="Millares 174 2 5 3 6" xfId="5003" xr:uid="{D35CBEB0-0880-457D-9191-B61DEBA7DFD3}"/>
    <cellStyle name="Millares 174 2 5 3 6 2" xfId="13269" xr:uid="{1B1A747E-D4A7-4FA2-AA7E-BE0C6AA05EE5}"/>
    <cellStyle name="Millares 174 2 5 3 6 2 2" xfId="34772" xr:uid="{9FD8E251-F2FB-45AA-BC37-CD1801314432}"/>
    <cellStyle name="Millares 174 2 5 3 6 3" xfId="19904" xr:uid="{C8B589DB-7F45-4BA8-B0E6-331BDC581F38}"/>
    <cellStyle name="Millares 174 2 5 3 6 3 2" xfId="41407" xr:uid="{022DA214-6BBB-423D-8C90-94797CBA34C7}"/>
    <cellStyle name="Millares 174 2 5 3 6 4" xfId="26509" xr:uid="{EBB4CBE5-E079-434B-B7AC-3D1226055534}"/>
    <cellStyle name="Millares 174 2 5 3 6 5" xfId="48012" xr:uid="{2E6BB482-49F6-43F2-A174-9BBD62381B9E}"/>
    <cellStyle name="Millares 174 2 5 3 7" xfId="5395" xr:uid="{4FE001A9-4F06-466C-B812-950211D7E7D5}"/>
    <cellStyle name="Millares 174 2 5 3 7 2" xfId="13661" xr:uid="{C6E53D03-BE5F-4936-8A36-BE6F3ABDF0C4}"/>
    <cellStyle name="Millares 174 2 5 3 7 2 2" xfId="35164" xr:uid="{301597B3-810D-486F-AEDB-AE8245988651}"/>
    <cellStyle name="Millares 174 2 5 3 7 3" xfId="20296" xr:uid="{25BD4136-F64A-4C4F-ABB2-82BF8CD3C37D}"/>
    <cellStyle name="Millares 174 2 5 3 7 3 2" xfId="41799" xr:uid="{18ACF0F1-85C7-4B05-BFDC-FD201DD646C3}"/>
    <cellStyle name="Millares 174 2 5 3 7 4" xfId="26901" xr:uid="{4E7EDB58-080D-48AF-9337-0FAEE0D95585}"/>
    <cellStyle name="Millares 174 2 5 3 7 5" xfId="48404" xr:uid="{E2E4F9FE-3093-48A9-8629-CFEB31BE08AD}"/>
    <cellStyle name="Millares 174 2 5 3 8" xfId="7036" xr:uid="{4DE966BB-AEA2-48A3-AA2F-1C8544AD2F12}"/>
    <cellStyle name="Millares 174 2 5 3 8 2" xfId="28539" xr:uid="{838A386E-E26A-47AB-B284-D3549B716530}"/>
    <cellStyle name="Millares 174 2 5 3 9" xfId="8692" xr:uid="{3B6F6D62-E4DB-4F06-BE72-E9E2C2729ED6}"/>
    <cellStyle name="Millares 174 2 5 3 9 2" xfId="30195" xr:uid="{8C000175-41EA-420F-A86B-C873496DD1AE}"/>
    <cellStyle name="Millares 174 2 5 4" xfId="709" xr:uid="{F4D94C3D-D016-41F5-89BC-BCAE43570E76}"/>
    <cellStyle name="Millares 174 2 5 4 10" xfId="43718" xr:uid="{E064282E-24EF-47F7-A72D-59385FB81C00}"/>
    <cellStyle name="Millares 174 2 5 4 2" xfId="1655" xr:uid="{9F501B97-F6C9-40B1-8CFC-CBA9BBB9DCCC}"/>
    <cellStyle name="Millares 174 2 5 4 2 2" xfId="4484" xr:uid="{57F83176-BED2-48E4-88E7-D13599D9E1D6}"/>
    <cellStyle name="Millares 174 2 5 4 2 2 2" xfId="12750" xr:uid="{037C679F-D142-4D54-9F29-5E19A3ACCF08}"/>
    <cellStyle name="Millares 174 2 5 4 2 2 2 2" xfId="34253" xr:uid="{3C749996-9EF6-4FF3-8D0C-2CE95FA088F4}"/>
    <cellStyle name="Millares 174 2 5 4 2 2 3" xfId="19385" xr:uid="{B098768B-7031-43CF-A120-2EAC8C39F948}"/>
    <cellStyle name="Millares 174 2 5 4 2 2 3 2" xfId="40888" xr:uid="{98BB21FC-4D6D-4F28-8BC3-07025C4AE2C7}"/>
    <cellStyle name="Millares 174 2 5 4 2 2 4" xfId="25990" xr:uid="{535EAB76-F27F-479E-B8A1-29F44B586324}"/>
    <cellStyle name="Millares 174 2 5 4 2 2 5" xfId="47493" xr:uid="{09C8E19D-1B04-4912-8170-2B9D8D4ED772}"/>
    <cellStyle name="Millares 174 2 5 4 2 3" xfId="6623" xr:uid="{CD3B4746-ED96-4215-A394-64418E968A29}"/>
    <cellStyle name="Millares 174 2 5 4 2 3 2" xfId="14889" xr:uid="{3484ACEC-F21C-43D5-B455-1FEE24E73067}"/>
    <cellStyle name="Millares 174 2 5 4 2 3 2 2" xfId="36392" xr:uid="{126696AF-AC10-4AD9-95D7-94263A83D1F2}"/>
    <cellStyle name="Millares 174 2 5 4 2 3 3" xfId="21524" xr:uid="{DFAE1B89-D756-4EBF-9F17-3DB019837B00}"/>
    <cellStyle name="Millares 174 2 5 4 2 3 3 2" xfId="43027" xr:uid="{83DF9203-CE37-41F9-83E7-DD0FF45876EC}"/>
    <cellStyle name="Millares 174 2 5 4 2 3 4" xfId="28129" xr:uid="{C535C8D1-8605-411E-A44C-970B08D9B604}"/>
    <cellStyle name="Millares 174 2 5 4 2 3 5" xfId="49632" xr:uid="{D3DE0082-A0CF-4D38-B180-1EA6AA3B53CA}"/>
    <cellStyle name="Millares 174 2 5 4 2 4" xfId="8264" xr:uid="{A26EEA1C-18BB-4B3D-8F57-21A4C31737DF}"/>
    <cellStyle name="Millares 174 2 5 4 2 4 2" xfId="29767" xr:uid="{5E850F78-73B3-419E-8AC4-1257B746F0B8}"/>
    <cellStyle name="Millares 174 2 5 4 2 5" xfId="9921" xr:uid="{B086D83C-3E26-4EBC-B5D9-CCA218ACAC5F}"/>
    <cellStyle name="Millares 174 2 5 4 2 5 2" xfId="31424" xr:uid="{B2727A82-C85A-45B0-8068-0083C96660ED}"/>
    <cellStyle name="Millares 174 2 5 4 2 6" xfId="16556" xr:uid="{C1168EFE-0C0E-4CFB-9F5E-906ACCD910C8}"/>
    <cellStyle name="Millares 174 2 5 4 2 6 2" xfId="38059" xr:uid="{22687F72-F722-4190-9B26-EB09E7EEAF68}"/>
    <cellStyle name="Millares 174 2 5 4 2 7" xfId="23161" xr:uid="{0930E6C9-EC9C-4555-91C4-B5070C671EC0}"/>
    <cellStyle name="Millares 174 2 5 4 2 8" xfId="44664" xr:uid="{E240ACD1-509B-4B17-AA5C-65AF347C9E93}"/>
    <cellStyle name="Millares 174 2 5 4 3" xfId="2342" xr:uid="{66A10ABE-713A-4E12-BE2A-2D70BAE94F48}"/>
    <cellStyle name="Millares 174 2 5 4 3 2" xfId="10608" xr:uid="{892498B3-27B7-4C0C-B12F-668A19E3E552}"/>
    <cellStyle name="Millares 174 2 5 4 3 2 2" xfId="32111" xr:uid="{8C0FDA75-3E3D-4DA6-A4A7-4D8B62FFAB0B}"/>
    <cellStyle name="Millares 174 2 5 4 3 3" xfId="17243" xr:uid="{DA69E9DB-8A9E-498A-A598-6A68AB3DC38F}"/>
    <cellStyle name="Millares 174 2 5 4 3 3 2" xfId="38746" xr:uid="{2A5B4FB5-AC54-43B8-BC54-0B27BB942822}"/>
    <cellStyle name="Millares 174 2 5 4 3 4" xfId="23848" xr:uid="{BDAF74C2-25C4-4F7A-9C70-A6C7D3F6F805}"/>
    <cellStyle name="Millares 174 2 5 4 3 5" xfId="45351" xr:uid="{2C247AFE-7392-45A6-81D5-F5E065B36FA9}"/>
    <cellStyle name="Millares 174 2 5 4 4" xfId="3538" xr:uid="{A44586CE-C74A-4054-8107-D26933E9B3F3}"/>
    <cellStyle name="Millares 174 2 5 4 4 2" xfId="11804" xr:uid="{D6257135-1508-4A6F-91D7-75F987CCA67E}"/>
    <cellStyle name="Millares 174 2 5 4 4 2 2" xfId="33307" xr:uid="{5C950F4B-6FE0-4F37-AB61-5B498562F754}"/>
    <cellStyle name="Millares 174 2 5 4 4 3" xfId="18439" xr:uid="{D3037FC9-C16E-418F-A5D6-1B8B78ECB7B8}"/>
    <cellStyle name="Millares 174 2 5 4 4 3 2" xfId="39942" xr:uid="{3D3CA23E-CB07-4C96-B142-78A791720896}"/>
    <cellStyle name="Millares 174 2 5 4 4 4" xfId="25044" xr:uid="{43771DB9-B825-4FEE-A1BA-AA6BDE6375FA}"/>
    <cellStyle name="Millares 174 2 5 4 4 5" xfId="46547" xr:uid="{9BA8D9F3-AE2B-4113-9E89-121C63EDB0D8}"/>
    <cellStyle name="Millares 174 2 5 4 5" xfId="5677" xr:uid="{39321D51-BEE2-4E63-A053-A3961376AB8F}"/>
    <cellStyle name="Millares 174 2 5 4 5 2" xfId="13943" xr:uid="{D9CBBEEE-50FB-4A5D-A3A0-C0578797FEE5}"/>
    <cellStyle name="Millares 174 2 5 4 5 2 2" xfId="35446" xr:uid="{516A65BE-8665-4CD4-A2CE-53341C5C6B2A}"/>
    <cellStyle name="Millares 174 2 5 4 5 3" xfId="20578" xr:uid="{5BE94AE7-50C5-4169-8466-41776D438E8D}"/>
    <cellStyle name="Millares 174 2 5 4 5 3 2" xfId="42081" xr:uid="{796B0B59-C1C0-4B6D-BD4F-C26FD426745D}"/>
    <cellStyle name="Millares 174 2 5 4 5 4" xfId="27183" xr:uid="{61FC11AA-9DEE-4A89-A8E2-F0ECA6D82502}"/>
    <cellStyle name="Millares 174 2 5 4 5 5" xfId="48686" xr:uid="{72521645-29BE-46E0-B956-2E812B17B238}"/>
    <cellStyle name="Millares 174 2 5 4 6" xfId="7318" xr:uid="{68D4EF0B-8391-4B98-8463-9BE3A63EE79D}"/>
    <cellStyle name="Millares 174 2 5 4 6 2" xfId="28821" xr:uid="{336376CA-EC32-4647-BEDD-A4236C3F1199}"/>
    <cellStyle name="Millares 174 2 5 4 7" xfId="8975" xr:uid="{95B1BE2A-27F0-4A09-B9C8-A4BA39A84325}"/>
    <cellStyle name="Millares 174 2 5 4 7 2" xfId="30478" xr:uid="{86CE1595-E2FF-4F28-95DD-CAB60ED3ABFC}"/>
    <cellStyle name="Millares 174 2 5 4 8" xfId="15610" xr:uid="{632A1463-7BB3-4A3B-BA93-7669B757D148}"/>
    <cellStyle name="Millares 174 2 5 4 8 2" xfId="37113" xr:uid="{3D122753-D944-4EF6-BFD4-3DD06CA51CDE}"/>
    <cellStyle name="Millares 174 2 5 4 9" xfId="22215" xr:uid="{23EF9517-A685-43BF-B6FC-F1B3328AFA22}"/>
    <cellStyle name="Millares 174 2 5 5" xfId="978" xr:uid="{50F7F5F0-7232-476A-9C64-6040B98961AC}"/>
    <cellStyle name="Millares 174 2 5 5 2" xfId="3807" xr:uid="{24B5B77D-4EBB-4F19-8FDE-2A9B9F9ACCA0}"/>
    <cellStyle name="Millares 174 2 5 5 2 2" xfId="12073" xr:uid="{70FF98DB-ABE8-4DFA-897F-A653954D40B3}"/>
    <cellStyle name="Millares 174 2 5 5 2 2 2" xfId="33576" xr:uid="{0423CC11-13B9-4991-BDC1-0EF40FF071E2}"/>
    <cellStyle name="Millares 174 2 5 5 2 3" xfId="18708" xr:uid="{95B6F302-A9E0-4B92-BF71-E1DED33E5D13}"/>
    <cellStyle name="Millares 174 2 5 5 2 3 2" xfId="40211" xr:uid="{7CEBD657-087E-4591-9C93-E779C5D0B3B1}"/>
    <cellStyle name="Millares 174 2 5 5 2 4" xfId="25313" xr:uid="{6CE724D7-CE35-41B9-BB14-A649372DD4D6}"/>
    <cellStyle name="Millares 174 2 5 5 2 5" xfId="46816" xr:uid="{9E792986-CED6-41B7-A610-716578932E92}"/>
    <cellStyle name="Millares 174 2 5 5 3" xfId="5946" xr:uid="{870595D8-7CFA-41A9-92B9-02F72C4C70F1}"/>
    <cellStyle name="Millares 174 2 5 5 3 2" xfId="14212" xr:uid="{D43D2284-72E2-405D-80F6-0669EFE44A30}"/>
    <cellStyle name="Millares 174 2 5 5 3 2 2" xfId="35715" xr:uid="{00FA5C4C-05C5-411A-9A0E-E61BC682C9B4}"/>
    <cellStyle name="Millares 174 2 5 5 3 3" xfId="20847" xr:uid="{CBD7F863-5B8C-49D4-8CB4-33ACD075A146}"/>
    <cellStyle name="Millares 174 2 5 5 3 3 2" xfId="42350" xr:uid="{D12CF511-7439-433B-AD02-ED6C056F2801}"/>
    <cellStyle name="Millares 174 2 5 5 3 4" xfId="27452" xr:uid="{481698FF-E032-42FE-89E7-242D632C6F30}"/>
    <cellStyle name="Millares 174 2 5 5 3 5" xfId="48955" xr:uid="{0C2AB6AA-4DDD-4248-8B0B-331CE326B32D}"/>
    <cellStyle name="Millares 174 2 5 5 4" xfId="7587" xr:uid="{0F4910CF-E9D0-4A58-87E1-F56D0F2829F3}"/>
    <cellStyle name="Millares 174 2 5 5 4 2" xfId="29090" xr:uid="{8EA94960-074F-40F6-A492-E27B089F1702}"/>
    <cellStyle name="Millares 174 2 5 5 5" xfId="9244" xr:uid="{7B69CE7E-B87C-4121-8B6B-617E6C912AB1}"/>
    <cellStyle name="Millares 174 2 5 5 5 2" xfId="30747" xr:uid="{7E0C8F5D-8E0A-49AC-BD62-E79527FD6EA9}"/>
    <cellStyle name="Millares 174 2 5 5 6" xfId="15879" xr:uid="{4670EC78-9F48-484C-946C-432FD99C9A7F}"/>
    <cellStyle name="Millares 174 2 5 5 6 2" xfId="37382" xr:uid="{AE32C02B-B2D0-441D-BFDE-07AC35675210}"/>
    <cellStyle name="Millares 174 2 5 5 7" xfId="22484" xr:uid="{A595F319-6EF8-4DCA-9AC9-037D8BD8AC50}"/>
    <cellStyle name="Millares 174 2 5 5 8" xfId="43987" xr:uid="{722416DF-C8B1-4C24-ADBB-2F24C8E20636}"/>
    <cellStyle name="Millares 174 2 5 6" xfId="1238" xr:uid="{21E4B592-8801-4B01-BCD4-A9C6CFBC31ED}"/>
    <cellStyle name="Millares 174 2 5 6 2" xfId="4067" xr:uid="{7F303D4C-A3CF-4CA4-B52F-8647051614AC}"/>
    <cellStyle name="Millares 174 2 5 6 2 2" xfId="12333" xr:uid="{FF44D638-F76B-496D-BBB7-BE7689F166EF}"/>
    <cellStyle name="Millares 174 2 5 6 2 2 2" xfId="33836" xr:uid="{ECBF6AF0-0E36-495E-8DE6-C8883DFBB529}"/>
    <cellStyle name="Millares 174 2 5 6 2 3" xfId="18968" xr:uid="{A1DD7386-7FBA-4CAC-83AD-40620B637BA4}"/>
    <cellStyle name="Millares 174 2 5 6 2 3 2" xfId="40471" xr:uid="{A245897F-03E1-42C3-AFEE-3DEFC01C915C}"/>
    <cellStyle name="Millares 174 2 5 6 2 4" xfId="25573" xr:uid="{82B1240D-7D19-46F2-A09C-40667A16ED15}"/>
    <cellStyle name="Millares 174 2 5 6 2 5" xfId="47076" xr:uid="{1D32ACB4-BC1E-4284-B403-9D4DA2F7C897}"/>
    <cellStyle name="Millares 174 2 5 6 3" xfId="6206" xr:uid="{04070693-9FE5-4989-9A2C-2565155F40C6}"/>
    <cellStyle name="Millares 174 2 5 6 3 2" xfId="14472" xr:uid="{FC842F2B-D4F6-462F-9D3C-7AED4DB3825A}"/>
    <cellStyle name="Millares 174 2 5 6 3 2 2" xfId="35975" xr:uid="{7181A167-C81B-46D3-B812-20BAF5CFEB64}"/>
    <cellStyle name="Millares 174 2 5 6 3 3" xfId="21107" xr:uid="{6C303042-BD87-45B4-A64D-DBDD6FEA5CC3}"/>
    <cellStyle name="Millares 174 2 5 6 3 3 2" xfId="42610" xr:uid="{3A5B2AA6-9560-4F6F-B8C2-1C01FDB00F36}"/>
    <cellStyle name="Millares 174 2 5 6 3 4" xfId="27712" xr:uid="{E9AA10E8-9243-4189-AABA-0B26B8FE0A5C}"/>
    <cellStyle name="Millares 174 2 5 6 3 5" xfId="49215" xr:uid="{032DADA3-67B5-4674-9C31-F00D49002D92}"/>
    <cellStyle name="Millares 174 2 5 6 4" xfId="7847" xr:uid="{513691AF-D25A-47C7-ABE2-54687B772A0B}"/>
    <cellStyle name="Millares 174 2 5 6 4 2" xfId="29350" xr:uid="{A99F11E1-9281-4504-8965-5F060C635C9E}"/>
    <cellStyle name="Millares 174 2 5 6 5" xfId="9504" xr:uid="{9EBC2CEC-4706-4F07-82CC-61BD53520BC9}"/>
    <cellStyle name="Millares 174 2 5 6 5 2" xfId="31007" xr:uid="{28C453D1-BEBD-4F9B-AC0C-79B207F56A78}"/>
    <cellStyle name="Millares 174 2 5 6 6" xfId="16139" xr:uid="{5FD06DA6-6220-4AF9-8EA1-6BBBEA76C9D3}"/>
    <cellStyle name="Millares 174 2 5 6 6 2" xfId="37642" xr:uid="{9621CD87-AB53-4DE4-A2DD-1F45F99AF10A}"/>
    <cellStyle name="Millares 174 2 5 6 7" xfId="22744" xr:uid="{F4D721CF-5073-46A8-BA8B-A6DDF34ED010}"/>
    <cellStyle name="Millares 174 2 5 6 8" xfId="44247" xr:uid="{17E65099-CA07-46E6-BE94-450EEB3B3D2F}"/>
    <cellStyle name="Millares 174 2 5 7" xfId="1926" xr:uid="{4E9F2A9E-9D13-49EA-ADAF-445826AFD311}"/>
    <cellStyle name="Millares 174 2 5 7 2" xfId="10192" xr:uid="{745E1C73-F011-453C-94AE-09043CD06FA8}"/>
    <cellStyle name="Millares 174 2 5 7 2 2" xfId="31695" xr:uid="{2B5834BD-1922-48CF-88C6-AB20201E4149}"/>
    <cellStyle name="Millares 174 2 5 7 3" xfId="16827" xr:uid="{4306F83B-10AD-4CE7-9E17-41057BEF5AF9}"/>
    <cellStyle name="Millares 174 2 5 7 3 2" xfId="38330" xr:uid="{A2F65D55-35A3-499C-B417-591C058652E8}"/>
    <cellStyle name="Millares 174 2 5 7 4" xfId="23432" xr:uid="{DD485F9E-1C4A-40FA-A3C4-E8503D82DA19}"/>
    <cellStyle name="Millares 174 2 5 7 5" xfId="44935" xr:uid="{4C3E41C6-43CC-4F3A-9CEE-D753BDA6CB50}"/>
    <cellStyle name="Millares 174 2 5 8" xfId="2611" xr:uid="{DA91D7E5-6FF2-47A2-A599-0FA57AA85FE3}"/>
    <cellStyle name="Millares 174 2 5 8 2" xfId="10877" xr:uid="{F03C5625-ADFB-4766-9D85-8C688AFC3E83}"/>
    <cellStyle name="Millares 174 2 5 8 2 2" xfId="32380" xr:uid="{C277631B-1924-4F75-BDD9-6C80A4ADAE13}"/>
    <cellStyle name="Millares 174 2 5 8 3" xfId="17512" xr:uid="{CCDEA543-B3A6-4893-95F1-E38153D3E501}"/>
    <cellStyle name="Millares 174 2 5 8 3 2" xfId="39015" xr:uid="{1BB2995C-DB07-47AA-B0CF-B4E192FFF180}"/>
    <cellStyle name="Millares 174 2 5 8 4" xfId="24117" xr:uid="{4CF26A65-5132-42EB-AF37-8A0AD0D219D7}"/>
    <cellStyle name="Millares 174 2 5 8 5" xfId="45620" xr:uid="{239E3105-D253-464F-8E56-1C1DAA48B165}"/>
    <cellStyle name="Millares 174 2 5 9" xfId="3122" xr:uid="{051E2F41-AD82-4CB6-BEB5-F5AD6012819F}"/>
    <cellStyle name="Millares 174 2 5 9 2" xfId="11388" xr:uid="{FA6B5EFC-6B72-4818-A117-4E891BC22177}"/>
    <cellStyle name="Millares 174 2 5 9 2 2" xfId="32891" xr:uid="{1205BF10-78AC-4DF3-B846-5722EE301B2D}"/>
    <cellStyle name="Millares 174 2 5 9 3" xfId="18023" xr:uid="{7F6920E9-94B0-4B50-8918-95C2C1E78745}"/>
    <cellStyle name="Millares 174 2 5 9 3 2" xfId="39526" xr:uid="{3D19FD2B-FFC6-4446-BE46-F3277375F14B}"/>
    <cellStyle name="Millares 174 2 5 9 4" xfId="24628" xr:uid="{617F8F30-7445-470F-A37F-3300B5B4F488}"/>
    <cellStyle name="Millares 174 2 5 9 5" xfId="46131" xr:uid="{4736A51C-8A57-4E32-95EF-98BB9C052460}"/>
    <cellStyle name="Millares 174 2 6" xfId="8447" xr:uid="{92E14C76-3D9F-4753-986A-ED60AD2D9828}"/>
    <cellStyle name="Millares 174 2 6 2" xfId="29950" xr:uid="{E33BDE38-68BF-4B30-A968-14F4AB78CF30}"/>
    <cellStyle name="Millares 18" xfId="140" xr:uid="{1B87F357-5B0B-4781-BD04-5FC316F387FA}"/>
    <cellStyle name="Millares 18 10" xfId="4677" xr:uid="{63D3DC4A-1853-496D-A7DA-BCDBC1005CC9}"/>
    <cellStyle name="Millares 18 10 2" xfId="12943" xr:uid="{3DE2C392-ECA1-4309-9C33-AE3F4C61365B}"/>
    <cellStyle name="Millares 18 10 2 2" xfId="34446" xr:uid="{132E0FF5-B7B3-4602-827F-137931F000B2}"/>
    <cellStyle name="Millares 18 10 3" xfId="19578" xr:uid="{202C43BD-817E-47DF-BAA2-D2A5086D6558}"/>
    <cellStyle name="Millares 18 10 3 2" xfId="41081" xr:uid="{8941DC36-25C2-44F0-BFE5-A71487F57326}"/>
    <cellStyle name="Millares 18 10 4" xfId="26183" xr:uid="{AF9A7A11-CFA6-4016-8CE8-69B1CD3B2918}"/>
    <cellStyle name="Millares 18 10 5" xfId="47686" xr:uid="{3AD38ACA-1CC8-4CE1-AE47-C63FB12C076E}"/>
    <cellStyle name="Millares 18 11" xfId="5180" xr:uid="{8BF19873-324B-4602-88FD-88AA040F3528}"/>
    <cellStyle name="Millares 18 11 2" xfId="13446" xr:uid="{8BB85F46-F986-4E85-8208-D1C45DD7514E}"/>
    <cellStyle name="Millares 18 11 2 2" xfId="34949" xr:uid="{9F0DBF0C-D752-4D9C-AE8B-2560D90B9771}"/>
    <cellStyle name="Millares 18 11 3" xfId="20081" xr:uid="{86BE6355-FF29-4EF6-8FE5-21995BDEF5E1}"/>
    <cellStyle name="Millares 18 11 3 2" xfId="41584" xr:uid="{CD95AE69-EFC2-4A24-BBF5-ECA24A5F4095}"/>
    <cellStyle name="Millares 18 11 4" xfId="26686" xr:uid="{307B849B-76C4-48CA-A095-83A308C77A2B}"/>
    <cellStyle name="Millares 18 11 5" xfId="48189" xr:uid="{318783F3-9F7F-4296-9215-A24CCE5EDC7E}"/>
    <cellStyle name="Millares 18 12" xfId="6821" xr:uid="{0BA671FF-F0A3-47A9-9D28-0F5F888374EC}"/>
    <cellStyle name="Millares 18 12 2" xfId="28324" xr:uid="{6176791B-8240-475F-834F-4FD6EC93A72E}"/>
    <cellStyle name="Millares 18 13" xfId="8475" xr:uid="{5D321452-AA10-4254-ADA5-9C8F0673B88B}"/>
    <cellStyle name="Millares 18 13 2" xfId="29978" xr:uid="{055BE3FB-CA1C-4CC3-951B-7C5F7E354067}"/>
    <cellStyle name="Millares 18 14" xfId="15114" xr:uid="{DBD82220-D615-4908-BA84-A05792BDD3AD}"/>
    <cellStyle name="Millares 18 14 2" xfId="36617" xr:uid="{09E2FD41-1541-487A-A233-C48EE558BA65}"/>
    <cellStyle name="Millares 18 15" xfId="21719" xr:uid="{AE551097-8DD9-4492-B938-DBDD56DAE872}"/>
    <cellStyle name="Millares 18 16" xfId="43222" xr:uid="{35CCBA62-83A9-4ABB-B5DC-DA68CA98BF35}"/>
    <cellStyle name="Millares 18 2" xfId="472" xr:uid="{D4693692-9D1A-4DDA-8D67-4E814D55519F}"/>
    <cellStyle name="Millares 18 2 10" xfId="7083" xr:uid="{DBEA19C8-21AC-43D9-BC4B-AAAD19D8A7E1}"/>
    <cellStyle name="Millares 18 2 10 2" xfId="28586" xr:uid="{4864C301-58CB-4141-804E-D28C7BDE5AF2}"/>
    <cellStyle name="Millares 18 2 11" xfId="8739" xr:uid="{6E987C44-4B75-40FC-A161-2A570F9E0802}"/>
    <cellStyle name="Millares 18 2 11 2" xfId="30242" xr:uid="{9E6B5F6A-8284-4AC1-9FAF-F624FE1D5557}"/>
    <cellStyle name="Millares 18 2 12" xfId="15375" xr:uid="{4EAE34F1-FF86-4F3D-88D3-3F818B395E28}"/>
    <cellStyle name="Millares 18 2 12 2" xfId="36878" xr:uid="{D9C9576E-5320-4251-A83C-E084DF4233ED}"/>
    <cellStyle name="Millares 18 2 13" xfId="21980" xr:uid="{41770183-A90C-46E0-B2C3-5B9E295B07BF}"/>
    <cellStyle name="Millares 18 2 14" xfId="43483" xr:uid="{6096EC51-3C81-4911-8F97-5F8E71A76B9F}"/>
    <cellStyle name="Millares 18 2 2" xfId="754" xr:uid="{2575C206-1B65-434E-ABDF-559BCD7EB375}"/>
    <cellStyle name="Millares 18 2 2 10" xfId="15655" xr:uid="{242E6D44-26DE-446A-B8D7-A5D241CCD35E}"/>
    <cellStyle name="Millares 18 2 2 10 2" xfId="37158" xr:uid="{A9454E45-B388-49C8-A677-7791CB33D704}"/>
    <cellStyle name="Millares 18 2 2 11" xfId="22260" xr:uid="{759DB6C0-FC48-4707-A66B-C9435512EE94}"/>
    <cellStyle name="Millares 18 2 2 12" xfId="43763" xr:uid="{3AC4CFBD-28F0-4358-98BA-97ABB0EB787D}"/>
    <cellStyle name="Millares 18 2 2 2" xfId="1700" xr:uid="{5D0B0B9C-840D-4BFA-A184-1C5142B400D8}"/>
    <cellStyle name="Millares 18 2 2 2 2" xfId="4529" xr:uid="{71ADB9A6-DC88-4196-8623-63A60EC0B7BB}"/>
    <cellStyle name="Millares 18 2 2 2 2 2" xfId="12795" xr:uid="{FB7BF211-832F-44D5-90D2-AC27F252E49A}"/>
    <cellStyle name="Millares 18 2 2 2 2 2 2" xfId="34298" xr:uid="{21E8AB50-0754-4BB2-AF77-A416A78A5C51}"/>
    <cellStyle name="Millares 18 2 2 2 2 3" xfId="19430" xr:uid="{400AB43A-05BD-4C55-9E8D-5F826B1B9A19}"/>
    <cellStyle name="Millares 18 2 2 2 2 3 2" xfId="40933" xr:uid="{3146B2BA-9608-4E1E-975C-934CA0E42DE1}"/>
    <cellStyle name="Millares 18 2 2 2 2 4" xfId="26035" xr:uid="{4E566687-1F9D-41CD-99C2-3336F5A74EF8}"/>
    <cellStyle name="Millares 18 2 2 2 2 5" xfId="47538" xr:uid="{1DA88339-A589-4C5A-9F5F-78083D86D5C0}"/>
    <cellStyle name="Millares 18 2 2 2 3" xfId="6668" xr:uid="{15B2E796-7563-4500-97F3-523B6715896A}"/>
    <cellStyle name="Millares 18 2 2 2 3 2" xfId="14934" xr:uid="{618BB5C1-34FE-47F3-B8A8-C3A6FAA5554A}"/>
    <cellStyle name="Millares 18 2 2 2 3 2 2" xfId="36437" xr:uid="{48D554D5-33C2-4B56-8996-246C454E6653}"/>
    <cellStyle name="Millares 18 2 2 2 3 3" xfId="21569" xr:uid="{78253DC5-02C2-4F92-A53C-AF03C586590B}"/>
    <cellStyle name="Millares 18 2 2 2 3 3 2" xfId="43072" xr:uid="{5B0414BC-D34B-4223-8234-DA9C4FFAC7D0}"/>
    <cellStyle name="Millares 18 2 2 2 3 4" xfId="28174" xr:uid="{60564DA9-0893-4FBB-BFEF-37F8159C2413}"/>
    <cellStyle name="Millares 18 2 2 2 3 5" xfId="49677" xr:uid="{2D6B16DB-E2F7-4494-985B-D4DD7AA73262}"/>
    <cellStyle name="Millares 18 2 2 2 4" xfId="8309" xr:uid="{4A1DFC84-BB2C-4586-8D99-D8DE9366684A}"/>
    <cellStyle name="Millares 18 2 2 2 4 2" xfId="29812" xr:uid="{D14766AD-0D30-4762-8C00-F90ACAEA1F5B}"/>
    <cellStyle name="Millares 18 2 2 2 5" xfId="9966" xr:uid="{6B94EE82-A3EA-449D-9134-AEA2C42708CD}"/>
    <cellStyle name="Millares 18 2 2 2 5 2" xfId="31469" xr:uid="{AC6393FB-7438-4F55-9BB7-717190348F7A}"/>
    <cellStyle name="Millares 18 2 2 2 6" xfId="16601" xr:uid="{FC5562E9-B3BC-4B4F-A29A-37072F6B3A9B}"/>
    <cellStyle name="Millares 18 2 2 2 6 2" xfId="38104" xr:uid="{3CE0C96E-72DA-4251-B489-4104B072B294}"/>
    <cellStyle name="Millares 18 2 2 2 7" xfId="23206" xr:uid="{A315989E-5614-48E2-84EF-EA2AF49F76D0}"/>
    <cellStyle name="Millares 18 2 2 2 8" xfId="44709" xr:uid="{5DDC1EE8-FF68-4840-8910-990383A9E01C}"/>
    <cellStyle name="Millares 18 2 2 3" xfId="2387" xr:uid="{525FBD98-8B57-4EAD-8849-652DA2D534B2}"/>
    <cellStyle name="Millares 18 2 2 3 2" xfId="10653" xr:uid="{EC6B5D5D-C0E4-4C89-A75D-F13C21B96C85}"/>
    <cellStyle name="Millares 18 2 2 3 2 2" xfId="32156" xr:uid="{CE75AECF-0BD5-402C-B3C8-8FD22673FA66}"/>
    <cellStyle name="Millares 18 2 2 3 3" xfId="17288" xr:uid="{C0E52814-A9A2-443C-A219-22B9122B1CAD}"/>
    <cellStyle name="Millares 18 2 2 3 3 2" xfId="38791" xr:uid="{39034BE4-7845-423A-9126-FB8D6188A252}"/>
    <cellStyle name="Millares 18 2 2 3 4" xfId="23893" xr:uid="{BF8344D5-E1E2-4B78-990B-FA7B2D0DAA82}"/>
    <cellStyle name="Millares 18 2 2 3 5" xfId="45396" xr:uid="{BEC88727-4C37-49FC-8C56-C803E8987D30}"/>
    <cellStyle name="Millares 18 2 2 4" xfId="2904" xr:uid="{D6A5B06B-45EC-42C5-A2D6-E44E786FF82E}"/>
    <cellStyle name="Millares 18 2 2 4 2" xfId="11170" xr:uid="{A3136FB9-21E2-41F4-8070-98C1BCF986CE}"/>
    <cellStyle name="Millares 18 2 2 4 2 2" xfId="32673" xr:uid="{7F1C3772-2308-48DF-9467-018C97EBA6CB}"/>
    <cellStyle name="Millares 18 2 2 4 3" xfId="17805" xr:uid="{DA289DD0-C461-486F-AAD3-7FABC271447B}"/>
    <cellStyle name="Millares 18 2 2 4 3 2" xfId="39308" xr:uid="{C5A2E0D7-6C78-4FF4-AB8B-995B840573D2}"/>
    <cellStyle name="Millares 18 2 2 4 4" xfId="24410" xr:uid="{549D99A6-7AED-47EA-9D3A-6841ED6847E1}"/>
    <cellStyle name="Millares 18 2 2 4 5" xfId="45913" xr:uid="{E8C32EA0-5F00-4A2F-A09C-796055EAAE2F}"/>
    <cellStyle name="Millares 18 2 2 5" xfId="3583" xr:uid="{14AE6BFA-416A-4408-94DB-CA1AC92077EC}"/>
    <cellStyle name="Millares 18 2 2 5 2" xfId="11849" xr:uid="{DAE362F6-9FEA-4F84-B223-1CBFB2BB383E}"/>
    <cellStyle name="Millares 18 2 2 5 2 2" xfId="33352" xr:uid="{1722A481-B86C-4E8E-B2B3-B9B16DFEC378}"/>
    <cellStyle name="Millares 18 2 2 5 3" xfId="18484" xr:uid="{A6EE5997-C9A8-4EB9-BDD6-B9E5FD2BDE8A}"/>
    <cellStyle name="Millares 18 2 2 5 3 2" xfId="39987" xr:uid="{42404360-6836-4BAB-A05D-F5D802BD003B}"/>
    <cellStyle name="Millares 18 2 2 5 4" xfId="25089" xr:uid="{90627CE3-9F8B-479C-BCC0-AF0934027387}"/>
    <cellStyle name="Millares 18 2 2 5 5" xfId="46592" xr:uid="{B41CA090-50CF-497E-A4C8-5654395BC877}"/>
    <cellStyle name="Millares 18 2 2 6" xfId="5048" xr:uid="{FB6DCA70-C802-407F-8985-4B2F8C6E5ADF}"/>
    <cellStyle name="Millares 18 2 2 6 2" xfId="13314" xr:uid="{3943D078-7C23-4672-A8C4-E0BCD6ABB34E}"/>
    <cellStyle name="Millares 18 2 2 6 2 2" xfId="34817" xr:uid="{78FCA382-2BF1-462F-B62C-C1CBB00EF8C6}"/>
    <cellStyle name="Millares 18 2 2 6 3" xfId="19949" xr:uid="{B31F68ED-5285-4483-832C-6AA5D73E4C6F}"/>
    <cellStyle name="Millares 18 2 2 6 3 2" xfId="41452" xr:uid="{D0192951-14E4-4D96-9AE1-7E338FE5910E}"/>
    <cellStyle name="Millares 18 2 2 6 4" xfId="26554" xr:uid="{E9B2C412-F7F4-4EA7-A5C7-2FE4EF19D5E5}"/>
    <cellStyle name="Millares 18 2 2 6 5" xfId="48057" xr:uid="{EDC6B1A0-4C19-4059-9D00-24D20A147EC8}"/>
    <cellStyle name="Millares 18 2 2 7" xfId="5722" xr:uid="{B44C7E5B-16A6-438E-879A-ECB70ABEB9B3}"/>
    <cellStyle name="Millares 18 2 2 7 2" xfId="13988" xr:uid="{FB957638-E59C-4879-87BE-556A6ED0937E}"/>
    <cellStyle name="Millares 18 2 2 7 2 2" xfId="35491" xr:uid="{F9F71F34-4CE8-4945-A0DE-C4B808CF539A}"/>
    <cellStyle name="Millares 18 2 2 7 3" xfId="20623" xr:uid="{46757EAB-CF08-4331-8A47-948B46FEDB91}"/>
    <cellStyle name="Millares 18 2 2 7 3 2" xfId="42126" xr:uid="{F8F100FA-A26A-4AB2-8BA6-9C551BA376DB}"/>
    <cellStyle name="Millares 18 2 2 7 4" xfId="27228" xr:uid="{DD9AACD3-4E42-4C00-AEC7-06C976CBC378}"/>
    <cellStyle name="Millares 18 2 2 7 5" xfId="48731" xr:uid="{0355E846-8B2C-47B1-9958-43085E3A6486}"/>
    <cellStyle name="Millares 18 2 2 8" xfId="7363" xr:uid="{AA3B2CEE-BCFE-475C-B96D-2D2AC44E09B4}"/>
    <cellStyle name="Millares 18 2 2 8 2" xfId="28866" xr:uid="{6E27449C-9D0C-40FE-8FFE-847FFE685AC9}"/>
    <cellStyle name="Millares 18 2 2 9" xfId="9020" xr:uid="{A67340E5-20AA-46A5-8DAC-932F8E98D980}"/>
    <cellStyle name="Millares 18 2 2 9 2" xfId="30523" xr:uid="{66C0578C-9BA9-4037-A335-B46422169C6B}"/>
    <cellStyle name="Millares 18 2 3" xfId="1024" xr:uid="{BF8B86B8-D717-4050-8253-200AB20CD756}"/>
    <cellStyle name="Millares 18 2 3 2" xfId="3853" xr:uid="{04B0D56D-3FC8-4490-9349-CF4959AA5A14}"/>
    <cellStyle name="Millares 18 2 3 2 2" xfId="12119" xr:uid="{FB6483FC-5412-4465-8F0A-1A97CDB534AD}"/>
    <cellStyle name="Millares 18 2 3 2 2 2" xfId="33622" xr:uid="{63A5DEC3-4469-469D-8281-2F1875E3C43D}"/>
    <cellStyle name="Millares 18 2 3 2 3" xfId="18754" xr:uid="{F2F5AB94-03C9-4DA3-A912-AFD6FD203E92}"/>
    <cellStyle name="Millares 18 2 3 2 3 2" xfId="40257" xr:uid="{E8007582-21D2-4FA3-B7D6-6E4C5FA3593E}"/>
    <cellStyle name="Millares 18 2 3 2 4" xfId="25359" xr:uid="{B0139B3E-01CD-4A0B-8B80-1EF12C6F7E25}"/>
    <cellStyle name="Millares 18 2 3 2 5" xfId="46862" xr:uid="{966A555B-109D-489D-8FC0-53B4A8850BC0}"/>
    <cellStyle name="Millares 18 2 3 3" xfId="5992" xr:uid="{2F522A6C-BF29-4C0A-AC3B-AFA8CA32945D}"/>
    <cellStyle name="Millares 18 2 3 3 2" xfId="14258" xr:uid="{3EBD64D6-6A11-44D7-8BD3-3E89DED1426D}"/>
    <cellStyle name="Millares 18 2 3 3 2 2" xfId="35761" xr:uid="{BDC307B1-5B83-42B7-AE1E-A810F87B426A}"/>
    <cellStyle name="Millares 18 2 3 3 3" xfId="20893" xr:uid="{810BAE7F-358A-415F-AA95-623EC3859578}"/>
    <cellStyle name="Millares 18 2 3 3 3 2" xfId="42396" xr:uid="{912004BC-C502-41B2-8D31-1EB2175E028C}"/>
    <cellStyle name="Millares 18 2 3 3 4" xfId="27498" xr:uid="{DD5B01FA-29AA-4386-9DDB-9627734E9D0D}"/>
    <cellStyle name="Millares 18 2 3 3 5" xfId="49001" xr:uid="{81B01DD8-0E58-4D42-84DB-F1EF48DDEF7C}"/>
    <cellStyle name="Millares 18 2 3 4" xfId="7633" xr:uid="{76B2170E-2071-4BE8-AC94-49339A23887E}"/>
    <cellStyle name="Millares 18 2 3 4 2" xfId="29136" xr:uid="{51BA4E69-40EA-4AFE-8788-CB4DF759F22C}"/>
    <cellStyle name="Millares 18 2 3 5" xfId="9290" xr:uid="{A1BA41A7-EA55-4966-A808-F79A667374A7}"/>
    <cellStyle name="Millares 18 2 3 5 2" xfId="30793" xr:uid="{30B10387-9DAE-4F2D-8BC3-93989163BBB6}"/>
    <cellStyle name="Millares 18 2 3 6" xfId="15925" xr:uid="{F1CF606C-A5E8-4A83-94AC-1976DA5B3ECF}"/>
    <cellStyle name="Millares 18 2 3 6 2" xfId="37428" xr:uid="{03B1C88E-0BBD-4B24-841B-E5522C61C850}"/>
    <cellStyle name="Millares 18 2 3 7" xfId="22530" xr:uid="{4FF5835F-C352-4115-8D96-AD8E680CB6EE}"/>
    <cellStyle name="Millares 18 2 3 8" xfId="44033" xr:uid="{7144B02C-F7F2-4EF9-A248-F775D87C298A}"/>
    <cellStyle name="Millares 18 2 4" xfId="1420" xr:uid="{E728F6E4-2D7B-4540-A86B-22125E829444}"/>
    <cellStyle name="Millares 18 2 4 2" xfId="4249" xr:uid="{EB82CE0B-A906-47D0-82B9-D382DBB6B97D}"/>
    <cellStyle name="Millares 18 2 4 2 2" xfId="12515" xr:uid="{8610A902-0644-4E7D-9D40-5C2ABB88C5D4}"/>
    <cellStyle name="Millares 18 2 4 2 2 2" xfId="34018" xr:uid="{423B4DAF-52B3-41AB-89CC-D6069EF4373D}"/>
    <cellStyle name="Millares 18 2 4 2 3" xfId="19150" xr:uid="{E691D31E-54F5-45CF-A005-8620D0E8BA78}"/>
    <cellStyle name="Millares 18 2 4 2 3 2" xfId="40653" xr:uid="{CAB2D288-0FE8-4017-9B60-E36E2C665F1B}"/>
    <cellStyle name="Millares 18 2 4 2 4" xfId="25755" xr:uid="{CD654B94-4544-48B8-B862-CD0C7D4ECC71}"/>
    <cellStyle name="Millares 18 2 4 2 5" xfId="47258" xr:uid="{BDA54EF0-7B4E-497C-9B05-A077CEFB4CFB}"/>
    <cellStyle name="Millares 18 2 4 3" xfId="6388" xr:uid="{04D62C89-E867-4633-9D80-22B0877E1339}"/>
    <cellStyle name="Millares 18 2 4 3 2" xfId="14654" xr:uid="{190FA428-1B5E-4663-A824-AB0236D5FFCD}"/>
    <cellStyle name="Millares 18 2 4 3 2 2" xfId="36157" xr:uid="{97876A75-E197-4422-B3FA-D155E7E54257}"/>
    <cellStyle name="Millares 18 2 4 3 3" xfId="21289" xr:uid="{7643562F-CE25-40A0-B9CB-8E295EF576D3}"/>
    <cellStyle name="Millares 18 2 4 3 3 2" xfId="42792" xr:uid="{BEC29D78-D6A0-43B6-A49E-EEBE4618F63F}"/>
    <cellStyle name="Millares 18 2 4 3 4" xfId="27894" xr:uid="{5E812762-CCEB-4600-BA41-3A1D8B96AD96}"/>
    <cellStyle name="Millares 18 2 4 3 5" xfId="49397" xr:uid="{2E283F4E-8509-4853-8601-A7B9F91A276F}"/>
    <cellStyle name="Millares 18 2 4 4" xfId="8029" xr:uid="{258D6A48-00B2-4B69-8C42-7E9359175404}"/>
    <cellStyle name="Millares 18 2 4 4 2" xfId="29532" xr:uid="{3CF2C322-8B5B-4B5B-A70B-3500AF7A2683}"/>
    <cellStyle name="Millares 18 2 4 5" xfId="9686" xr:uid="{540A6579-5040-4FB1-A1B7-46B84DF3F79D}"/>
    <cellStyle name="Millares 18 2 4 5 2" xfId="31189" xr:uid="{48E6592E-6852-4991-A0B0-D4D60B36D09E}"/>
    <cellStyle name="Millares 18 2 4 6" xfId="16321" xr:uid="{FFDE77BD-9139-437D-A7BF-42068AEDEA55}"/>
    <cellStyle name="Millares 18 2 4 6 2" xfId="37824" xr:uid="{D150AB61-E6A3-4E1E-B469-CB7BBC626F4C}"/>
    <cellStyle name="Millares 18 2 4 7" xfId="22926" xr:uid="{966FE2DF-DBC7-4C6A-95C7-1ADECEB84FDC}"/>
    <cellStyle name="Millares 18 2 4 8" xfId="44429" xr:uid="{2B924CE3-7822-43AD-A67A-ACBC9ACD2538}"/>
    <cellStyle name="Millares 18 2 5" xfId="2107" xr:uid="{4F20D85E-A98D-49EF-A1FA-7B5FF463DBCD}"/>
    <cellStyle name="Millares 18 2 5 2" xfId="10373" xr:uid="{F704D387-F68C-4CB0-A990-A27A1D3A4B4C}"/>
    <cellStyle name="Millares 18 2 5 2 2" xfId="31876" xr:uid="{81A200FF-2C05-4CB7-8723-EB5EF2971D00}"/>
    <cellStyle name="Millares 18 2 5 3" xfId="17008" xr:uid="{A782A726-7A8E-4BAE-BBAE-66A0CB19DC1C}"/>
    <cellStyle name="Millares 18 2 5 3 2" xfId="38511" xr:uid="{8C4E6CD1-8F02-444B-ADB9-1F6F6447DE6C}"/>
    <cellStyle name="Millares 18 2 5 4" xfId="23613" xr:uid="{7EF08194-A0C0-46D0-AD23-B3FB0FFD9B20}"/>
    <cellStyle name="Millares 18 2 5 5" xfId="45116" xr:uid="{C8E715AE-9E85-4130-A82F-958F48A1EC91}"/>
    <cellStyle name="Millares 18 2 6" xfId="2655" xr:uid="{BE23015E-1E87-44CD-B8B9-E029D988E0F3}"/>
    <cellStyle name="Millares 18 2 6 2" xfId="10921" xr:uid="{876C09B3-B2B0-4FCF-8EFB-BEC8F7C6AF65}"/>
    <cellStyle name="Millares 18 2 6 2 2" xfId="32424" xr:uid="{7A53CC02-6A58-447D-9288-0ED33A14B179}"/>
    <cellStyle name="Millares 18 2 6 3" xfId="17556" xr:uid="{A2AE8FE1-5EA8-42AD-A0FB-05DD55F2D4A4}"/>
    <cellStyle name="Millares 18 2 6 3 2" xfId="39059" xr:uid="{B33A5532-4AE2-4536-AAC9-B568211F8364}"/>
    <cellStyle name="Millares 18 2 6 4" xfId="24161" xr:uid="{E0BFFAED-7A5E-40D7-9DA4-F6A15BA72553}"/>
    <cellStyle name="Millares 18 2 6 5" xfId="45664" xr:uid="{3D886CEF-528D-4E8D-8463-0CF524AA6BA6}"/>
    <cellStyle name="Millares 18 2 7" xfId="3303" xr:uid="{D6FC4D91-6EAA-44B4-8F59-253BC7DF99BC}"/>
    <cellStyle name="Millares 18 2 7 2" xfId="11569" xr:uid="{F80A919D-C729-4C7D-9688-8857B5CD89ED}"/>
    <cellStyle name="Millares 18 2 7 2 2" xfId="33072" xr:uid="{77EF1B82-00A9-46A3-B0EB-1FDFF692669B}"/>
    <cellStyle name="Millares 18 2 7 3" xfId="18204" xr:uid="{E425DAD2-6654-4069-A728-34434CEF44EA}"/>
    <cellStyle name="Millares 18 2 7 3 2" xfId="39707" xr:uid="{B15FDEB1-340D-47F0-9D66-4BDA024608C6}"/>
    <cellStyle name="Millares 18 2 7 4" xfId="24809" xr:uid="{2F0FC6B7-B77E-484A-992E-74B0E8A047F8}"/>
    <cellStyle name="Millares 18 2 7 5" xfId="46312" xr:uid="{3CC258D4-F5EA-4C69-8B3B-C61D49C24015}"/>
    <cellStyle name="Millares 18 2 8" xfId="4799" xr:uid="{FBBD985B-0857-409C-AA64-02A52929F329}"/>
    <cellStyle name="Millares 18 2 8 2" xfId="13065" xr:uid="{CB6DA14D-78EF-4A76-9B1D-8406DC2EC380}"/>
    <cellStyle name="Millares 18 2 8 2 2" xfId="34568" xr:uid="{3E55D005-24FD-46D2-B81C-A0749AC8EB92}"/>
    <cellStyle name="Millares 18 2 8 3" xfId="19700" xr:uid="{00F5A62C-31F1-4AD3-AB18-0D9BCE258E9B}"/>
    <cellStyle name="Millares 18 2 8 3 2" xfId="41203" xr:uid="{0E4352C8-9D07-47DF-A4A5-E7BD464CB5D1}"/>
    <cellStyle name="Millares 18 2 8 4" xfId="26305" xr:uid="{228394DB-C019-4601-9EB8-7A5EEC8032AD}"/>
    <cellStyle name="Millares 18 2 8 5" xfId="47808" xr:uid="{6942AA68-1BAA-435B-9277-481377D3ACD6}"/>
    <cellStyle name="Millares 18 2 9" xfId="5442" xr:uid="{BFEC4F0D-7DC7-4C95-8ADD-0F078B964AFF}"/>
    <cellStyle name="Millares 18 2 9 2" xfId="13708" xr:uid="{25CA8E19-0AC3-4655-9D82-0487919F4CB2}"/>
    <cellStyle name="Millares 18 2 9 2 2" xfId="35211" xr:uid="{657CCB6E-0018-43E2-982B-1B1FBDAF45C2}"/>
    <cellStyle name="Millares 18 2 9 3" xfId="20343" xr:uid="{3CDC22BD-407D-47A9-AB20-6316706D16C0}"/>
    <cellStyle name="Millares 18 2 9 3 2" xfId="41846" xr:uid="{B5287E52-C243-4392-8B97-6E281F5ED4ED}"/>
    <cellStyle name="Millares 18 2 9 4" xfId="26948" xr:uid="{72052AD6-C48B-4E8D-8FC8-87AD29C7279A}"/>
    <cellStyle name="Millares 18 2 9 5" xfId="48451" xr:uid="{8EDF8538-1EA5-484A-94C7-6243A99194CE}"/>
    <cellStyle name="Millares 18 3" xfId="345" xr:uid="{F9701AF5-FC54-4CD2-86CF-873C46E5E6F0}"/>
    <cellStyle name="Millares 18 3 10" xfId="15248" xr:uid="{F1F85400-BC02-4F38-85F2-E8A31CA45C41}"/>
    <cellStyle name="Millares 18 3 10 2" xfId="36751" xr:uid="{EEF7E5A5-B146-481B-8692-CDC95F94C8ED}"/>
    <cellStyle name="Millares 18 3 11" xfId="21853" xr:uid="{73C4A63F-1656-4790-A130-812693EC67A3}"/>
    <cellStyle name="Millares 18 3 12" xfId="43356" xr:uid="{4C6EEA76-599D-4F18-BBE6-E91C90C237AA}"/>
    <cellStyle name="Millares 18 3 2" xfId="1293" xr:uid="{9BDEB5E7-62C1-4A67-A8B7-E8FF66F5AE50}"/>
    <cellStyle name="Millares 18 3 2 2" xfId="4122" xr:uid="{4BAA233D-4997-4F61-9880-A5A81067B233}"/>
    <cellStyle name="Millares 18 3 2 2 2" xfId="12388" xr:uid="{23C52321-A9C0-4EA6-AE92-E24622D33D3B}"/>
    <cellStyle name="Millares 18 3 2 2 2 2" xfId="33891" xr:uid="{22DD55FA-1878-42D2-AA45-4556A58610B1}"/>
    <cellStyle name="Millares 18 3 2 2 3" xfId="19023" xr:uid="{B5070B2B-A96A-4BA5-AEC4-F883372F09C3}"/>
    <cellStyle name="Millares 18 3 2 2 3 2" xfId="40526" xr:uid="{F194C762-0AFA-42DD-9CEC-FD552CEA9E4F}"/>
    <cellStyle name="Millares 18 3 2 2 4" xfId="25628" xr:uid="{EF3EE3C0-A435-424C-97F2-D31E3B7816DE}"/>
    <cellStyle name="Millares 18 3 2 2 5" xfId="47131" xr:uid="{B2543062-D4C6-48C7-A295-B49BD8DE6AB6}"/>
    <cellStyle name="Millares 18 3 2 3" xfId="6261" xr:uid="{6FD994E4-4B49-4754-A61C-92878E1BBF96}"/>
    <cellStyle name="Millares 18 3 2 3 2" xfId="14527" xr:uid="{23713172-2B75-4B36-8566-3BFBC1FAFCA0}"/>
    <cellStyle name="Millares 18 3 2 3 2 2" xfId="36030" xr:uid="{71F70733-B090-4F52-8399-BD90BDEE22B8}"/>
    <cellStyle name="Millares 18 3 2 3 3" xfId="21162" xr:uid="{2ADD10D8-F40A-4081-B990-9672121A7B0B}"/>
    <cellStyle name="Millares 18 3 2 3 3 2" xfId="42665" xr:uid="{9CFB10CB-4129-4AB4-96D7-37DDE7902917}"/>
    <cellStyle name="Millares 18 3 2 3 4" xfId="27767" xr:uid="{27DADE8D-92B0-428B-B472-836A5C207522}"/>
    <cellStyle name="Millares 18 3 2 3 5" xfId="49270" xr:uid="{DE434EA7-C73F-4A44-8E9D-F03557266304}"/>
    <cellStyle name="Millares 18 3 2 4" xfId="7902" xr:uid="{E00E41E0-6983-489C-83F3-65CFAC85E5DF}"/>
    <cellStyle name="Millares 18 3 2 4 2" xfId="29405" xr:uid="{46218429-FF59-48DC-BDB1-30890112343F}"/>
    <cellStyle name="Millares 18 3 2 5" xfId="9559" xr:uid="{58AC4B9C-4A64-4B08-8795-F3F30506FF5B}"/>
    <cellStyle name="Millares 18 3 2 5 2" xfId="31062" xr:uid="{5E224426-0074-42D5-AB84-5A0AD47BC1D9}"/>
    <cellStyle name="Millares 18 3 2 6" xfId="16194" xr:uid="{8249BD56-2646-476D-AEC8-2DA66E53C2A3}"/>
    <cellStyle name="Millares 18 3 2 6 2" xfId="37697" xr:uid="{506AA926-7564-4148-BC9B-6A90EE23E769}"/>
    <cellStyle name="Millares 18 3 2 7" xfId="22799" xr:uid="{F8C0699E-329F-4709-94B7-413DCF2AB2C1}"/>
    <cellStyle name="Millares 18 3 2 8" xfId="44302" xr:uid="{F7A47A1D-36CB-43A0-977F-4D448B37DCE7}"/>
    <cellStyle name="Millares 18 3 3" xfId="1980" xr:uid="{626825E3-8361-485C-8D5D-818EE16B2376}"/>
    <cellStyle name="Millares 18 3 3 2" xfId="10246" xr:uid="{4836A304-F0D5-48FA-B230-85298F68CA37}"/>
    <cellStyle name="Millares 18 3 3 2 2" xfId="31749" xr:uid="{C5139566-BD77-447D-B346-7AFF3D306F7C}"/>
    <cellStyle name="Millares 18 3 3 3" xfId="16881" xr:uid="{A9CBEB92-B137-478E-88F5-1BBDEA40E74F}"/>
    <cellStyle name="Millares 18 3 3 3 2" xfId="38384" xr:uid="{11372F3B-39AE-4A2C-8A58-A13BD78DF5A3}"/>
    <cellStyle name="Millares 18 3 3 4" xfId="23486" xr:uid="{C9216E36-B96F-4DAC-9170-8350718FEFE6}"/>
    <cellStyle name="Millares 18 3 3 5" xfId="44989" xr:uid="{67C52E29-026F-425C-9A37-A363CF6551C8}"/>
    <cellStyle name="Millares 18 3 4" xfId="2779" xr:uid="{35EDEF05-3028-4370-B586-3ECCA0F8B01B}"/>
    <cellStyle name="Millares 18 3 4 2" xfId="11045" xr:uid="{1037C8DD-577A-4991-8AFB-79F6E9EC1A9B}"/>
    <cellStyle name="Millares 18 3 4 2 2" xfId="32548" xr:uid="{E9133BF4-48B9-4BFD-A772-C608919B73B6}"/>
    <cellStyle name="Millares 18 3 4 3" xfId="17680" xr:uid="{787E86C0-BD73-4E79-AFB3-4C934ED7B1C0}"/>
    <cellStyle name="Millares 18 3 4 3 2" xfId="39183" xr:uid="{E87D891E-5DDD-497D-B021-A14668B0CD77}"/>
    <cellStyle name="Millares 18 3 4 4" xfId="24285" xr:uid="{0F95EA6A-BF82-4F18-BF2C-ADBA774DE944}"/>
    <cellStyle name="Millares 18 3 4 5" xfId="45788" xr:uid="{09C5F5B6-359A-4F5B-88B5-B85E2AE6D37C}"/>
    <cellStyle name="Millares 18 3 5" xfId="3176" xr:uid="{D7C9A81E-DC97-41CD-A4D0-DA4A3A25AA2A}"/>
    <cellStyle name="Millares 18 3 5 2" xfId="11442" xr:uid="{8559A208-31CE-4E15-9BC3-F4AEAFEE10F7}"/>
    <cellStyle name="Millares 18 3 5 2 2" xfId="32945" xr:uid="{B6451034-47DD-4F14-BB67-15DCA2E9D555}"/>
    <cellStyle name="Millares 18 3 5 3" xfId="18077" xr:uid="{72CD9E85-69BD-40AA-A10B-7479EC76016A}"/>
    <cellStyle name="Millares 18 3 5 3 2" xfId="39580" xr:uid="{BB452C1B-1FFC-403C-8D0B-BF7732846D53}"/>
    <cellStyle name="Millares 18 3 5 4" xfId="24682" xr:uid="{90D645B1-682F-433E-AE86-7960479F3611}"/>
    <cellStyle name="Millares 18 3 5 5" xfId="46185" xr:uid="{92DE83F6-5E2C-4A93-9489-66287A1160ED}"/>
    <cellStyle name="Millares 18 3 6" xfId="4923" xr:uid="{7F98439C-8573-4D6C-B89B-8B2AD1BEC94E}"/>
    <cellStyle name="Millares 18 3 6 2" xfId="13189" xr:uid="{44928D1B-7F29-45CE-B29D-07CB79479906}"/>
    <cellStyle name="Millares 18 3 6 2 2" xfId="34692" xr:uid="{FAE52CF8-6620-49F3-9146-8A11DB36F8BE}"/>
    <cellStyle name="Millares 18 3 6 3" xfId="19824" xr:uid="{FDAEA563-610C-4831-A6BF-9D994FEA44C4}"/>
    <cellStyle name="Millares 18 3 6 3 2" xfId="41327" xr:uid="{19C4DE66-CAC1-426B-8129-C2A31531D453}"/>
    <cellStyle name="Millares 18 3 6 4" xfId="26429" xr:uid="{01240F69-0A21-44C4-80BD-2616C71D5CA6}"/>
    <cellStyle name="Millares 18 3 6 5" xfId="47932" xr:uid="{FF77BCD8-6082-4C9B-9721-3AC8570CF5D4}"/>
    <cellStyle name="Millares 18 3 7" xfId="5315" xr:uid="{A56162C1-9DE3-49C7-8DC4-98B834DE8B78}"/>
    <cellStyle name="Millares 18 3 7 2" xfId="13581" xr:uid="{4A834A36-28A0-465C-A183-A22633474759}"/>
    <cellStyle name="Millares 18 3 7 2 2" xfId="35084" xr:uid="{08C822D1-B890-4667-97B1-6CE79FBC8C8C}"/>
    <cellStyle name="Millares 18 3 7 3" xfId="20216" xr:uid="{A441A797-77A3-4BFE-9D10-609907FB1748}"/>
    <cellStyle name="Millares 18 3 7 3 2" xfId="41719" xr:uid="{25374E17-DA7D-4DCC-BFD6-2C319F39F2EC}"/>
    <cellStyle name="Millares 18 3 7 4" xfId="26821" xr:uid="{73439376-9181-451C-AA61-2119A0957C39}"/>
    <cellStyle name="Millares 18 3 7 5" xfId="48324" xr:uid="{BE917028-9EC4-48F8-8D85-DBFD3EA161A2}"/>
    <cellStyle name="Millares 18 3 8" xfId="6956" xr:uid="{84E23AF0-482E-4760-96EA-C778092A87C3}"/>
    <cellStyle name="Millares 18 3 8 2" xfId="28459" xr:uid="{559D0C2A-4B7C-4770-B89C-F5CEBC401384}"/>
    <cellStyle name="Millares 18 3 9" xfId="8612" xr:uid="{49F8751F-DF72-4A2F-8C1C-0B3FF7AE4A74}"/>
    <cellStyle name="Millares 18 3 9 2" xfId="30115" xr:uid="{5CEE789A-9471-4341-AA92-58A0A0A65753}"/>
    <cellStyle name="Millares 18 4" xfId="629" xr:uid="{6A3DFE14-FB57-4E5C-9E52-3D84E9F26B36}"/>
    <cellStyle name="Millares 18 4 10" xfId="43638" xr:uid="{EC00157B-BF6F-4BA6-95EA-86720F9E30DB}"/>
    <cellStyle name="Millares 18 4 2" xfId="1575" xr:uid="{E0FF5994-A551-4D98-8F4A-3C5816775EE2}"/>
    <cellStyle name="Millares 18 4 2 2" xfId="4404" xr:uid="{F9421957-552B-44BC-87AA-9EA0E43D9E8D}"/>
    <cellStyle name="Millares 18 4 2 2 2" xfId="12670" xr:uid="{08F91EB6-6EFC-4760-A247-362778B5F3E9}"/>
    <cellStyle name="Millares 18 4 2 2 2 2" xfId="34173" xr:uid="{2EE2A995-71FE-4EA3-B29A-02AB9196C28E}"/>
    <cellStyle name="Millares 18 4 2 2 3" xfId="19305" xr:uid="{796E9515-1627-447B-9D2C-DEEC17C1F124}"/>
    <cellStyle name="Millares 18 4 2 2 3 2" xfId="40808" xr:uid="{C2EF7912-2933-4817-806B-933E038A3602}"/>
    <cellStyle name="Millares 18 4 2 2 4" xfId="25910" xr:uid="{5760689C-52A8-43D2-9644-1D7DD848D630}"/>
    <cellStyle name="Millares 18 4 2 2 5" xfId="47413" xr:uid="{282B6DA7-458B-4C40-A575-8AA6B5C071DB}"/>
    <cellStyle name="Millares 18 4 2 3" xfId="6543" xr:uid="{7501DB54-E3B3-4AC6-ADF2-D0109CCA634F}"/>
    <cellStyle name="Millares 18 4 2 3 2" xfId="14809" xr:uid="{107D8C6E-AE0A-4A69-9C41-5B0D5488BF3F}"/>
    <cellStyle name="Millares 18 4 2 3 2 2" xfId="36312" xr:uid="{EB03AEA1-B010-43A3-8851-A34F04335B44}"/>
    <cellStyle name="Millares 18 4 2 3 3" xfId="21444" xr:uid="{0E9337CF-33B7-4701-9D2F-C12B4F6EA007}"/>
    <cellStyle name="Millares 18 4 2 3 3 2" xfId="42947" xr:uid="{0E05D6FB-A32A-48E8-B15C-76FF9829AF9E}"/>
    <cellStyle name="Millares 18 4 2 3 4" xfId="28049" xr:uid="{E2BA5939-D5B0-4BD8-9618-D7BA6A5659B5}"/>
    <cellStyle name="Millares 18 4 2 3 5" xfId="49552" xr:uid="{479EE997-CB40-4810-854F-EE86B0FF2284}"/>
    <cellStyle name="Millares 18 4 2 4" xfId="8184" xr:uid="{950C089F-52B2-40EB-8D78-5DD6367622A7}"/>
    <cellStyle name="Millares 18 4 2 4 2" xfId="29687" xr:uid="{F19F0BD8-5322-44FC-AA62-7B6450F718B1}"/>
    <cellStyle name="Millares 18 4 2 5" xfId="9841" xr:uid="{41E1704C-4EB2-4E48-8230-364DDEEEC3E6}"/>
    <cellStyle name="Millares 18 4 2 5 2" xfId="31344" xr:uid="{EED80ECB-FF19-4445-A481-57E1683D77B1}"/>
    <cellStyle name="Millares 18 4 2 6" xfId="16476" xr:uid="{BCE73888-6D4C-4583-8B12-472D68BAB97F}"/>
    <cellStyle name="Millares 18 4 2 6 2" xfId="37979" xr:uid="{D28FDEF1-07F9-4720-B8C9-9DFEAFE71383}"/>
    <cellStyle name="Millares 18 4 2 7" xfId="23081" xr:uid="{307F8789-72EA-482E-ACC3-8789DCAEE894}"/>
    <cellStyle name="Millares 18 4 2 8" xfId="44584" xr:uid="{40B701D4-0406-472D-8740-A86479201BEC}"/>
    <cellStyle name="Millares 18 4 3" xfId="2262" xr:uid="{8A4BFF0C-22CA-4594-87C0-930970DC5946}"/>
    <cellStyle name="Millares 18 4 3 2" xfId="10528" xr:uid="{BC422321-BF94-440F-BCDD-8D0AD5356B00}"/>
    <cellStyle name="Millares 18 4 3 2 2" xfId="32031" xr:uid="{D86B0C9C-99E2-49C2-8F8E-27ED216024FA}"/>
    <cellStyle name="Millares 18 4 3 3" xfId="17163" xr:uid="{39183633-9CD1-497D-B46B-F971F966C478}"/>
    <cellStyle name="Millares 18 4 3 3 2" xfId="38666" xr:uid="{A6C651B3-03BA-402C-A81E-F4C1253ECD36}"/>
    <cellStyle name="Millares 18 4 3 4" xfId="23768" xr:uid="{B36B404C-7B51-44B8-A898-1850A408C30A}"/>
    <cellStyle name="Millares 18 4 3 5" xfId="45271" xr:uid="{464E59A5-B5DE-44F3-8619-95C8B02BC913}"/>
    <cellStyle name="Millares 18 4 4" xfId="3458" xr:uid="{D675C4AF-7C05-4D7E-8DFF-6979FA4F8CC5}"/>
    <cellStyle name="Millares 18 4 4 2" xfId="11724" xr:uid="{00E73FA8-0AB4-4D26-9AA1-352D259CAB7F}"/>
    <cellStyle name="Millares 18 4 4 2 2" xfId="33227" xr:uid="{A9820FFF-7DA7-4417-AEE3-3F35B8D2D148}"/>
    <cellStyle name="Millares 18 4 4 3" xfId="18359" xr:uid="{145C62D6-32B1-4F45-ADD5-F5BCF5C1FA9B}"/>
    <cellStyle name="Millares 18 4 4 3 2" xfId="39862" xr:uid="{1D510FDF-EC38-4086-9C2B-644984F1FD4A}"/>
    <cellStyle name="Millares 18 4 4 4" xfId="24964" xr:uid="{80B25FC3-1189-4B98-9244-1ACD71BB9016}"/>
    <cellStyle name="Millares 18 4 4 5" xfId="46467" xr:uid="{844F7003-7611-4216-A0E6-33FDB267F9F2}"/>
    <cellStyle name="Millares 18 4 5" xfId="5597" xr:uid="{12902630-66FB-44A4-8371-57A1D9846AA2}"/>
    <cellStyle name="Millares 18 4 5 2" xfId="13863" xr:uid="{7F515949-658B-4C39-980E-B93EFF6978B3}"/>
    <cellStyle name="Millares 18 4 5 2 2" xfId="35366" xr:uid="{EC943F5E-D096-4406-84D7-FE2E04097C6E}"/>
    <cellStyle name="Millares 18 4 5 3" xfId="20498" xr:uid="{74458543-D015-4C1F-BFA0-7147497266D3}"/>
    <cellStyle name="Millares 18 4 5 3 2" xfId="42001" xr:uid="{AC9B105F-CB0E-46C0-9350-3DB3132B108F}"/>
    <cellStyle name="Millares 18 4 5 4" xfId="27103" xr:uid="{F9B0A143-40A5-4ED8-95B8-EE94E9E8C209}"/>
    <cellStyle name="Millares 18 4 5 5" xfId="48606" xr:uid="{092324F8-0640-46C7-9A41-275696678540}"/>
    <cellStyle name="Millares 18 4 6" xfId="7238" xr:uid="{31780BFD-9821-4FF8-B1B7-6C70FAB78063}"/>
    <cellStyle name="Millares 18 4 6 2" xfId="28741" xr:uid="{49DA4007-D908-4D21-A724-BBCCC35C5CCE}"/>
    <cellStyle name="Millares 18 4 7" xfId="8895" xr:uid="{F9A41056-1C28-4EC5-8A49-59B3B55C8895}"/>
    <cellStyle name="Millares 18 4 7 2" xfId="30398" xr:uid="{335450BD-91D3-487D-AF16-94C1A59F0736}"/>
    <cellStyle name="Millares 18 4 8" xfId="15530" xr:uid="{21EFA44D-CEB0-4EF7-80E4-D95AF9DFFD74}"/>
    <cellStyle name="Millares 18 4 8 2" xfId="37033" xr:uid="{D5FAE4DC-08D6-4D7F-93A9-98A75C801404}"/>
    <cellStyle name="Millares 18 4 9" xfId="22135" xr:uid="{4A84E7D0-81B6-44C8-9BFA-FE9DD2DDC703}"/>
    <cellStyle name="Millares 18 5" xfId="897" xr:uid="{3ABC04C3-FA7F-47B6-8A71-07E89C9619F7}"/>
    <cellStyle name="Millares 18 5 2" xfId="3726" xr:uid="{3A52DE24-4422-4530-A289-29A82C092607}"/>
    <cellStyle name="Millares 18 5 2 2" xfId="11992" xr:uid="{3351CCA7-4DBE-4CB1-8593-E497E898346D}"/>
    <cellStyle name="Millares 18 5 2 2 2" xfId="33495" xr:uid="{F436E50B-4119-4408-B5EF-A55F9DBFE012}"/>
    <cellStyle name="Millares 18 5 2 3" xfId="18627" xr:uid="{8C49790A-2827-4531-A11D-044B869B4E7C}"/>
    <cellStyle name="Millares 18 5 2 3 2" xfId="40130" xr:uid="{02B9B9B3-9B1D-43FA-88D9-9D7EB13AF976}"/>
    <cellStyle name="Millares 18 5 2 4" xfId="25232" xr:uid="{B379532D-6154-4791-9676-210C3D0CEA3A}"/>
    <cellStyle name="Millares 18 5 2 5" xfId="46735" xr:uid="{40327B59-1BED-40AE-B7FE-8E0F80F7AC12}"/>
    <cellStyle name="Millares 18 5 3" xfId="5865" xr:uid="{C3CE95EE-77BF-44D4-9A90-B0DAF0CF7256}"/>
    <cellStyle name="Millares 18 5 3 2" xfId="14131" xr:uid="{FB9836BA-90F6-47F6-8160-B6AE0098E171}"/>
    <cellStyle name="Millares 18 5 3 2 2" xfId="35634" xr:uid="{2D21446B-05A1-41EE-92C8-CCA18FC63D2D}"/>
    <cellStyle name="Millares 18 5 3 3" xfId="20766" xr:uid="{DEDF6EE7-C722-4350-988A-1FA98C1ABC5B}"/>
    <cellStyle name="Millares 18 5 3 3 2" xfId="42269" xr:uid="{2BB2083B-AC29-40EA-95BB-0BC59396115C}"/>
    <cellStyle name="Millares 18 5 3 4" xfId="27371" xr:uid="{DE73A243-298B-4C2F-BBC7-FF6C82F121B6}"/>
    <cellStyle name="Millares 18 5 3 5" xfId="48874" xr:uid="{35A1F048-BE91-4CA7-A5AA-B0121B567FA1}"/>
    <cellStyle name="Millares 18 5 4" xfId="7506" xr:uid="{6D66442C-EAF0-459D-9BAA-C93CBAF8714A}"/>
    <cellStyle name="Millares 18 5 4 2" xfId="29009" xr:uid="{C3D6B9C3-D012-4984-8E56-E6534481F301}"/>
    <cellStyle name="Millares 18 5 5" xfId="9163" xr:uid="{563E68C4-E73E-44B9-963E-C8F3035FF902}"/>
    <cellStyle name="Millares 18 5 5 2" xfId="30666" xr:uid="{357A8A74-77B2-4AAD-B3B6-431110159649}"/>
    <cellStyle name="Millares 18 5 6" xfId="15798" xr:uid="{649CBED9-7D9E-4E84-B741-303CCFCC7736}"/>
    <cellStyle name="Millares 18 5 6 2" xfId="37301" xr:uid="{DB370F29-B076-451C-B2C5-FDC8EE55AA69}"/>
    <cellStyle name="Millares 18 5 7" xfId="22403" xr:uid="{C261962E-09F6-406E-B3B2-DF017591ACCE}"/>
    <cellStyle name="Millares 18 5 8" xfId="43906" xr:uid="{375FFBE9-FFA5-43DA-A328-3D4F6EE53585}"/>
    <cellStyle name="Millares 18 6" xfId="1158" xr:uid="{F0EB430E-8A47-4413-AEC2-50EBC698FEE7}"/>
    <cellStyle name="Millares 18 6 2" xfId="3987" xr:uid="{86D815B6-C954-4C92-9A5F-9980992CA7C4}"/>
    <cellStyle name="Millares 18 6 2 2" xfId="12253" xr:uid="{F356A00D-A413-47DF-B534-0D11E93A7C81}"/>
    <cellStyle name="Millares 18 6 2 2 2" xfId="33756" xr:uid="{D58A1B9B-02E0-4B75-BA06-AB31F0953DC4}"/>
    <cellStyle name="Millares 18 6 2 3" xfId="18888" xr:uid="{B4210A0E-57FF-4ED0-815E-5CED63E034F9}"/>
    <cellStyle name="Millares 18 6 2 3 2" xfId="40391" xr:uid="{7916509E-0E1D-4028-B451-1E48B89C3316}"/>
    <cellStyle name="Millares 18 6 2 4" xfId="25493" xr:uid="{9EA4FC50-D895-4D5E-BAC1-AE2763AFA23E}"/>
    <cellStyle name="Millares 18 6 2 5" xfId="46996" xr:uid="{0FDFAD56-210D-418F-8E3E-DBDA5B146904}"/>
    <cellStyle name="Millares 18 6 3" xfId="6126" xr:uid="{55B9C5C8-844F-4649-8D4C-2840D0F1A796}"/>
    <cellStyle name="Millares 18 6 3 2" xfId="14392" xr:uid="{0CE05EBB-7C7C-4166-99DA-143D1D6532AF}"/>
    <cellStyle name="Millares 18 6 3 2 2" xfId="35895" xr:uid="{0CA82641-A82C-44C3-B967-A74ADF3F7271}"/>
    <cellStyle name="Millares 18 6 3 3" xfId="21027" xr:uid="{CA3FC123-13B8-4161-8186-2FFAE5E11FF5}"/>
    <cellStyle name="Millares 18 6 3 3 2" xfId="42530" xr:uid="{26FCE9B6-C01B-4896-9302-300DFE994600}"/>
    <cellStyle name="Millares 18 6 3 4" xfId="27632" xr:uid="{755A25C6-F0CD-42A0-B876-13DBA1C07FCE}"/>
    <cellStyle name="Millares 18 6 3 5" xfId="49135" xr:uid="{78E68934-96BE-4E10-AF6C-7C34C92F35A5}"/>
    <cellStyle name="Millares 18 6 4" xfId="7767" xr:uid="{F3B99700-6738-48B4-8323-9C7ACDBA044C}"/>
    <cellStyle name="Millares 18 6 4 2" xfId="29270" xr:uid="{15814E20-DE75-485F-A321-04ED26196082}"/>
    <cellStyle name="Millares 18 6 5" xfId="9424" xr:uid="{4E712B2B-D43D-4D5D-80A1-398CBB11CCFC}"/>
    <cellStyle name="Millares 18 6 5 2" xfId="30927" xr:uid="{FB7A6D87-326E-49BC-BD7F-8D74A3205E51}"/>
    <cellStyle name="Millares 18 6 6" xfId="16059" xr:uid="{0BE70E72-C299-4F59-B378-01F01C3F6F09}"/>
    <cellStyle name="Millares 18 6 6 2" xfId="37562" xr:uid="{D271A6D4-2B4C-4CF0-B1AF-33F108BA15BD}"/>
    <cellStyle name="Millares 18 6 7" xfId="22664" xr:uid="{0C2B3D7B-C56A-4A9C-AD9B-15F997BD00D6}"/>
    <cellStyle name="Millares 18 6 8" xfId="44167" xr:uid="{1734E13A-CDBD-4704-B6B0-078EC64E7A4B}"/>
    <cellStyle name="Millares 18 7" xfId="1846" xr:uid="{8E89E374-C7D1-4E6F-B5F6-CE0D5C85E4B4}"/>
    <cellStyle name="Millares 18 7 2" xfId="10112" xr:uid="{1FAAEFA9-F684-4B10-A58C-00E10A1EFB45}"/>
    <cellStyle name="Millares 18 7 2 2" xfId="31615" xr:uid="{8946044F-39D1-4306-BCB9-62288B2ECF0D}"/>
    <cellStyle name="Millares 18 7 3" xfId="16747" xr:uid="{8007C1C6-E475-4339-9583-6E7B61442F4A}"/>
    <cellStyle name="Millares 18 7 3 2" xfId="38250" xr:uid="{3A195904-8A72-42E4-922F-6A1D4645CAA8}"/>
    <cellStyle name="Millares 18 7 4" xfId="23352" xr:uid="{19A71931-971B-4E53-A6B5-E748BBDE3A63}"/>
    <cellStyle name="Millares 18 7 5" xfId="44855" xr:uid="{442469F9-A638-4006-B785-644ABC93847B}"/>
    <cellStyle name="Millares 18 8" xfId="2531" xr:uid="{B07F6204-F7CD-4252-90B2-E27FE6670555}"/>
    <cellStyle name="Millares 18 8 2" xfId="10797" xr:uid="{F7311CFB-B0A5-4807-AA32-F919FBAB1B81}"/>
    <cellStyle name="Millares 18 8 2 2" xfId="32300" xr:uid="{3CFFAFD2-0664-4D6E-B1FC-AD6C336DB190}"/>
    <cellStyle name="Millares 18 8 3" xfId="17432" xr:uid="{BF36C864-B593-4F4A-B9A1-DE1B0E450E15}"/>
    <cellStyle name="Millares 18 8 3 2" xfId="38935" xr:uid="{EBE8EB40-B590-4F21-AAB1-3E064E84A3AB}"/>
    <cellStyle name="Millares 18 8 4" xfId="24037" xr:uid="{DD4D4380-4981-4F93-96EF-55CE75CE89DB}"/>
    <cellStyle name="Millares 18 8 5" xfId="45540" xr:uid="{65AA482B-5F18-4D4A-93D1-0AE2DCEB4A90}"/>
    <cellStyle name="Millares 18 9" xfId="3042" xr:uid="{A9290547-AA0E-4D38-9D36-7525F26EFA05}"/>
    <cellStyle name="Millares 18 9 2" xfId="11308" xr:uid="{40E243A2-159F-478E-BCDF-0FE97FB25B30}"/>
    <cellStyle name="Millares 18 9 2 2" xfId="32811" xr:uid="{79A05BA6-B693-4450-AD38-FC102E02E99D}"/>
    <cellStyle name="Millares 18 9 3" xfId="17943" xr:uid="{B442A26C-D533-4A84-A4A3-C626E136C2D3}"/>
    <cellStyle name="Millares 18 9 3 2" xfId="39446" xr:uid="{3507260A-72B8-4549-BB64-D7EF57C47795}"/>
    <cellStyle name="Millares 18 9 4" xfId="24548" xr:uid="{2E208691-47FF-4EF9-A199-350C840F41E5}"/>
    <cellStyle name="Millares 18 9 5" xfId="46051" xr:uid="{9F766A4B-7A82-4426-96CF-65A4C6F89169}"/>
    <cellStyle name="Millares 19" xfId="175" xr:uid="{5B63DE28-EE28-40E8-BFA4-783453DB4FFE}"/>
    <cellStyle name="Millares 19 10" xfId="4712" xr:uid="{FF59BF26-D8C6-40D4-8BFC-96345E1DFA8A}"/>
    <cellStyle name="Millares 19 10 2" xfId="12978" xr:uid="{05F73919-AA02-40C7-BBF1-6AB4D3D1BB17}"/>
    <cellStyle name="Millares 19 10 2 2" xfId="34481" xr:uid="{EAF60300-F579-4A21-811D-EBAD7C6E8CC7}"/>
    <cellStyle name="Millares 19 10 3" xfId="19613" xr:uid="{0C7720CD-1CB8-4EF9-98DD-3405B391478F}"/>
    <cellStyle name="Millares 19 10 3 2" xfId="41116" xr:uid="{B7E140EB-1969-4CAE-8904-F453631B62CE}"/>
    <cellStyle name="Millares 19 10 4" xfId="26218" xr:uid="{340C031D-8CF5-495B-B8CC-1F4813D06E3E}"/>
    <cellStyle name="Millares 19 10 5" xfId="47721" xr:uid="{8831A50A-2171-4B30-84E1-4553509089DC}"/>
    <cellStyle name="Millares 19 11" xfId="5215" xr:uid="{45E10149-BB73-4D45-B507-539A4AD519DE}"/>
    <cellStyle name="Millares 19 11 2" xfId="13481" xr:uid="{DBF97166-0ACE-4565-9200-94FD7138B5E7}"/>
    <cellStyle name="Millares 19 11 2 2" xfId="34984" xr:uid="{C420F792-2D2C-4F23-A9EE-4493759FEA4D}"/>
    <cellStyle name="Millares 19 11 3" xfId="20116" xr:uid="{D689407C-5C10-49C6-8680-8E4E4E785567}"/>
    <cellStyle name="Millares 19 11 3 2" xfId="41619" xr:uid="{35F1501D-9943-47C6-8929-4D11F0FD08B6}"/>
    <cellStyle name="Millares 19 11 4" xfId="26721" xr:uid="{21F549A3-A026-4616-95AF-576C7CD3A29A}"/>
    <cellStyle name="Millares 19 11 5" xfId="48224" xr:uid="{A58831F5-7A90-41CC-94B6-D616057FFB1C}"/>
    <cellStyle name="Millares 19 12" xfId="6856" xr:uid="{3DBE7AFF-4167-449E-B186-8EE2B7DFAD8A}"/>
    <cellStyle name="Millares 19 12 2" xfId="28359" xr:uid="{46A43F6F-4E98-4FCD-91F9-E0F72BA070CE}"/>
    <cellStyle name="Millares 19 13" xfId="8510" xr:uid="{D502AEBE-FF47-48B1-8B9F-0989601CA8B5}"/>
    <cellStyle name="Millares 19 13 2" xfId="30013" xr:uid="{FA96C0AA-F7F9-487B-A943-4A66DD7F1BEF}"/>
    <cellStyle name="Millares 19 14" xfId="15149" xr:uid="{B68C2B7D-CC52-4A38-97F7-60F456502647}"/>
    <cellStyle name="Millares 19 14 2" xfId="36652" xr:uid="{44BA18A0-A8DE-429D-8041-C5E16AEAFE63}"/>
    <cellStyle name="Millares 19 15" xfId="21754" xr:uid="{D59874D8-BD50-45A6-AF46-B63CC871E5EB}"/>
    <cellStyle name="Millares 19 16" xfId="43257" xr:uid="{3E6788EC-AC3F-4043-9939-BCE80F04743C}"/>
    <cellStyle name="Millares 19 2" xfId="507" xr:uid="{663494DD-D561-4BA9-BB31-8D740ADE1218}"/>
    <cellStyle name="Millares 19 2 10" xfId="7118" xr:uid="{E3396DC3-CAC0-4C84-809D-BB5FE875D337}"/>
    <cellStyle name="Millares 19 2 10 2" xfId="28621" xr:uid="{CB382FBB-4F7E-4226-91A9-B56CA2352CF0}"/>
    <cellStyle name="Millares 19 2 11" xfId="8774" xr:uid="{1C231B56-867B-4373-963D-A7439D30C609}"/>
    <cellStyle name="Millares 19 2 11 2" xfId="30277" xr:uid="{0316BAE5-3F94-4A39-9FDC-74CB01BD1785}"/>
    <cellStyle name="Millares 19 2 12" xfId="15410" xr:uid="{37196B5A-5FF2-4D28-9EAF-F4C05847C621}"/>
    <cellStyle name="Millares 19 2 12 2" xfId="36913" xr:uid="{5DDA7ED6-5AC2-48EE-A729-0757224B2B45}"/>
    <cellStyle name="Millares 19 2 13" xfId="22015" xr:uid="{49B1F996-699F-4333-BCDA-7B85803E3B14}"/>
    <cellStyle name="Millares 19 2 14" xfId="43518" xr:uid="{2FECDDBB-CE00-4EA9-A136-724AB34FDA13}"/>
    <cellStyle name="Millares 19 2 2" xfId="789" xr:uid="{8BC982C6-9C4A-4C36-99CD-0006EBEBC1CE}"/>
    <cellStyle name="Millares 19 2 2 10" xfId="15690" xr:uid="{B3483227-C159-40D4-B515-326DAFFE63D7}"/>
    <cellStyle name="Millares 19 2 2 10 2" xfId="37193" xr:uid="{68B72703-6281-4C98-85AD-13114B047CF1}"/>
    <cellStyle name="Millares 19 2 2 11" xfId="22295" xr:uid="{DAB29D94-0A17-45D2-BE20-EB037186BB32}"/>
    <cellStyle name="Millares 19 2 2 12" xfId="43798" xr:uid="{263945C1-BF1D-42C7-AE8B-B52D7C150045}"/>
    <cellStyle name="Millares 19 2 2 2" xfId="1735" xr:uid="{DAC2B7EA-9947-427A-8F05-2FE857CD8BD6}"/>
    <cellStyle name="Millares 19 2 2 2 2" xfId="4564" xr:uid="{37630A70-8F26-4F41-8FDB-B2010882E97E}"/>
    <cellStyle name="Millares 19 2 2 2 2 2" xfId="12830" xr:uid="{8FE207F3-230E-466B-AFD3-7443FC4F2462}"/>
    <cellStyle name="Millares 19 2 2 2 2 2 2" xfId="34333" xr:uid="{29DE6814-8A79-493E-A18E-E2E780C6F49C}"/>
    <cellStyle name="Millares 19 2 2 2 2 3" xfId="19465" xr:uid="{4A4BB5B0-280C-4F93-8178-FEF7836F5A55}"/>
    <cellStyle name="Millares 19 2 2 2 2 3 2" xfId="40968" xr:uid="{D20C5EAE-CB88-4C74-A7A7-0E8C87786A7C}"/>
    <cellStyle name="Millares 19 2 2 2 2 4" xfId="26070" xr:uid="{F5664F5D-2F3A-454E-BDF3-2322C0EB8D30}"/>
    <cellStyle name="Millares 19 2 2 2 2 5" xfId="47573" xr:uid="{DFF4C1E5-A41A-408A-8F6E-1448AD7BDA0D}"/>
    <cellStyle name="Millares 19 2 2 2 3" xfId="6703" xr:uid="{74F21BC6-3272-4C25-BD31-45D4391603E4}"/>
    <cellStyle name="Millares 19 2 2 2 3 2" xfId="14969" xr:uid="{C76DAA3C-0E4F-4D7F-A0A0-F9CA5392EEC4}"/>
    <cellStyle name="Millares 19 2 2 2 3 2 2" xfId="36472" xr:uid="{26274B0C-733C-4334-B7A0-E926BDD9DAF0}"/>
    <cellStyle name="Millares 19 2 2 2 3 3" xfId="21604" xr:uid="{67968C72-77A0-4D0C-B467-8907E664F690}"/>
    <cellStyle name="Millares 19 2 2 2 3 3 2" xfId="43107" xr:uid="{B6FDE33D-07FC-4E92-9775-CF1C3D7F9C65}"/>
    <cellStyle name="Millares 19 2 2 2 3 4" xfId="28209" xr:uid="{EEDCC7BC-A9AD-4D88-B0D8-6F4A3B4B899E}"/>
    <cellStyle name="Millares 19 2 2 2 3 5" xfId="49712" xr:uid="{B3B6C330-85A0-4A44-9488-C35FDEDB42AA}"/>
    <cellStyle name="Millares 19 2 2 2 4" xfId="8344" xr:uid="{ED14B803-ECAC-4A6C-985D-5CC2E6E2FBE4}"/>
    <cellStyle name="Millares 19 2 2 2 4 2" xfId="29847" xr:uid="{BE52ED81-6BB1-4B3F-A1F5-0AFDC61A5EAF}"/>
    <cellStyle name="Millares 19 2 2 2 5" xfId="10001" xr:uid="{440188BF-D987-4408-9DE1-57C8B78D83E3}"/>
    <cellStyle name="Millares 19 2 2 2 5 2" xfId="31504" xr:uid="{26094627-5734-4640-9887-D63CA163F514}"/>
    <cellStyle name="Millares 19 2 2 2 6" xfId="16636" xr:uid="{16C231E4-C15C-4667-8606-782CB46BF526}"/>
    <cellStyle name="Millares 19 2 2 2 6 2" xfId="38139" xr:uid="{583A889E-3826-4821-AA9E-8A44C0CA1DF9}"/>
    <cellStyle name="Millares 19 2 2 2 7" xfId="23241" xr:uid="{24FB2CDB-73D8-402E-9543-604D70DAAAE0}"/>
    <cellStyle name="Millares 19 2 2 2 8" xfId="44744" xr:uid="{15EDE1F4-C78B-457B-84DD-5D2CB0A518C2}"/>
    <cellStyle name="Millares 19 2 2 3" xfId="2422" xr:uid="{195E4375-F203-4981-8BAC-DCAA891035EB}"/>
    <cellStyle name="Millares 19 2 2 3 2" xfId="10688" xr:uid="{9212552E-DE11-42B0-AAFE-0CE44AE43208}"/>
    <cellStyle name="Millares 19 2 2 3 2 2" xfId="32191" xr:uid="{8381F07F-B3F5-48BB-8EE8-1596DB2A5359}"/>
    <cellStyle name="Millares 19 2 2 3 3" xfId="17323" xr:uid="{4F92BB96-252E-4494-A131-04B42AE4B1F3}"/>
    <cellStyle name="Millares 19 2 2 3 3 2" xfId="38826" xr:uid="{EFE01561-AF96-40D5-83D0-7D09F5D57BD7}"/>
    <cellStyle name="Millares 19 2 2 3 4" xfId="23928" xr:uid="{A17186E3-1971-4E5A-AB8E-42CB129E70E1}"/>
    <cellStyle name="Millares 19 2 2 3 5" xfId="45431" xr:uid="{B385F761-F577-46C9-90D9-F2D66D8E9BD8}"/>
    <cellStyle name="Millares 19 2 2 4" xfId="2939" xr:uid="{7D7C8F05-947B-43AD-9C9F-3167BF8486A2}"/>
    <cellStyle name="Millares 19 2 2 4 2" xfId="11205" xr:uid="{C98D7522-0E57-4ACC-9866-92755846E023}"/>
    <cellStyle name="Millares 19 2 2 4 2 2" xfId="32708" xr:uid="{0ED4ACDE-506D-4144-A996-415C61CDC93A}"/>
    <cellStyle name="Millares 19 2 2 4 3" xfId="17840" xr:uid="{511C2BBC-CAB5-4B45-BA67-2540651E263A}"/>
    <cellStyle name="Millares 19 2 2 4 3 2" xfId="39343" xr:uid="{7856F594-7C5B-4CAC-B6E4-F1A4FEE29FA7}"/>
    <cellStyle name="Millares 19 2 2 4 4" xfId="24445" xr:uid="{D9A0F219-13A6-486B-BFBC-398A67C85E69}"/>
    <cellStyle name="Millares 19 2 2 4 5" xfId="45948" xr:uid="{51A4D35F-00EE-47EB-8AC8-511436347638}"/>
    <cellStyle name="Millares 19 2 2 5" xfId="3618" xr:uid="{CCACE456-A5DD-4909-BDFB-034436D1A757}"/>
    <cellStyle name="Millares 19 2 2 5 2" xfId="11884" xr:uid="{DC34E4C0-0E85-4417-ADDE-971F5AE0DCF6}"/>
    <cellStyle name="Millares 19 2 2 5 2 2" xfId="33387" xr:uid="{CAB6A9F9-4619-46C1-97A0-507005439955}"/>
    <cellStyle name="Millares 19 2 2 5 3" xfId="18519" xr:uid="{C2A3335B-F3E6-4C77-8E29-4901C89EF62C}"/>
    <cellStyle name="Millares 19 2 2 5 3 2" xfId="40022" xr:uid="{C2E7EA5E-B64E-43C6-AA39-52592AE4C883}"/>
    <cellStyle name="Millares 19 2 2 5 4" xfId="25124" xr:uid="{A4669801-A9F2-4570-81F0-D1768238EEE4}"/>
    <cellStyle name="Millares 19 2 2 5 5" xfId="46627" xr:uid="{DB8D782C-4D8F-4FAF-919D-173017D523E3}"/>
    <cellStyle name="Millares 19 2 2 6" xfId="5083" xr:uid="{15631ACE-4757-4515-99D1-8F3409A4D3DF}"/>
    <cellStyle name="Millares 19 2 2 6 2" xfId="13349" xr:uid="{994B47B4-4231-4780-B229-1B81609BBADB}"/>
    <cellStyle name="Millares 19 2 2 6 2 2" xfId="34852" xr:uid="{BEC3A546-4C12-49AE-9D72-ADFADE360C5D}"/>
    <cellStyle name="Millares 19 2 2 6 3" xfId="19984" xr:uid="{1516561F-A463-4B84-A7C9-140136664394}"/>
    <cellStyle name="Millares 19 2 2 6 3 2" xfId="41487" xr:uid="{14600D2D-E046-4EEE-929C-BEB5BDB7E7F8}"/>
    <cellStyle name="Millares 19 2 2 6 4" xfId="26589" xr:uid="{22B711A3-3372-4081-82ED-BD1F79FB03B9}"/>
    <cellStyle name="Millares 19 2 2 6 5" xfId="48092" xr:uid="{641709C3-C054-4DE2-BF32-B5442E60BA41}"/>
    <cellStyle name="Millares 19 2 2 7" xfId="5757" xr:uid="{2E1F4981-AED2-4885-B7BB-F711F85FEECD}"/>
    <cellStyle name="Millares 19 2 2 7 2" xfId="14023" xr:uid="{D27BE6A5-2513-4EC3-A75A-44921349FEAA}"/>
    <cellStyle name="Millares 19 2 2 7 2 2" xfId="35526" xr:uid="{C1A9448F-D31D-4A24-8834-1EC071A882A1}"/>
    <cellStyle name="Millares 19 2 2 7 3" xfId="20658" xr:uid="{E761DE29-D8C9-4BFB-A592-CDDBFFDF2736}"/>
    <cellStyle name="Millares 19 2 2 7 3 2" xfId="42161" xr:uid="{240DC77A-3D9D-4A9B-92D1-AD065A4970E4}"/>
    <cellStyle name="Millares 19 2 2 7 4" xfId="27263" xr:uid="{19A0C3F9-C335-4AC4-9693-B5D6316F4FB6}"/>
    <cellStyle name="Millares 19 2 2 7 5" xfId="48766" xr:uid="{7F3E9CC9-6B3D-49B0-AD33-62A4E7A06EE6}"/>
    <cellStyle name="Millares 19 2 2 8" xfId="7398" xr:uid="{838794E0-4B71-4824-B018-2C6A82EA6221}"/>
    <cellStyle name="Millares 19 2 2 8 2" xfId="28901" xr:uid="{087F880D-B0A4-4B26-8436-65F5CC048AEF}"/>
    <cellStyle name="Millares 19 2 2 9" xfId="9055" xr:uid="{0D8BA3E9-5CB4-4EB3-BB22-402831E83A34}"/>
    <cellStyle name="Millares 19 2 2 9 2" xfId="30558" xr:uid="{26302142-68A6-461C-838F-B41BF93965FA}"/>
    <cellStyle name="Millares 19 2 3" xfId="1059" xr:uid="{0F499F05-E3C7-4D59-89DD-E0BDBC8F70FF}"/>
    <cellStyle name="Millares 19 2 3 2" xfId="3888" xr:uid="{869D6B00-156E-4C00-8B04-03B6B700F166}"/>
    <cellStyle name="Millares 19 2 3 2 2" xfId="12154" xr:uid="{6B86AF3E-C4FD-43EC-A8F0-38B814D2E44D}"/>
    <cellStyle name="Millares 19 2 3 2 2 2" xfId="33657" xr:uid="{0440D31D-6D6E-442E-AEF6-8A9E092A3EE5}"/>
    <cellStyle name="Millares 19 2 3 2 3" xfId="18789" xr:uid="{9EFD32B8-F715-4D5D-9E81-DE7C67D6E67A}"/>
    <cellStyle name="Millares 19 2 3 2 3 2" xfId="40292" xr:uid="{29D39F7E-73D4-4516-8656-FC4E00C8C9D6}"/>
    <cellStyle name="Millares 19 2 3 2 4" xfId="25394" xr:uid="{78F4B556-4B97-40F7-9D3D-3CCF925CADD9}"/>
    <cellStyle name="Millares 19 2 3 2 5" xfId="46897" xr:uid="{C30B62FC-933E-4143-BEF5-8518E5AC7441}"/>
    <cellStyle name="Millares 19 2 3 3" xfId="6027" xr:uid="{97313725-23F6-48CA-B8EE-6C7A4B0DDE05}"/>
    <cellStyle name="Millares 19 2 3 3 2" xfId="14293" xr:uid="{0F36D719-43CD-4B28-9D84-06E38EB4ABD8}"/>
    <cellStyle name="Millares 19 2 3 3 2 2" xfId="35796" xr:uid="{5F46126D-7D91-4B93-ABDF-7F066075690A}"/>
    <cellStyle name="Millares 19 2 3 3 3" xfId="20928" xr:uid="{2FFC0884-F16E-48B1-9D64-16E43B375DEB}"/>
    <cellStyle name="Millares 19 2 3 3 3 2" xfId="42431" xr:uid="{529DBDC3-083D-4361-ACC8-F8684B30CD48}"/>
    <cellStyle name="Millares 19 2 3 3 4" xfId="27533" xr:uid="{F9A98438-6E73-40C8-8807-FA703E43A4BB}"/>
    <cellStyle name="Millares 19 2 3 3 5" xfId="49036" xr:uid="{9A865EF6-46A6-4B23-9188-28BBD1927A9B}"/>
    <cellStyle name="Millares 19 2 3 4" xfId="7668" xr:uid="{C6CDC534-E687-47D4-B2C8-544866EC290B}"/>
    <cellStyle name="Millares 19 2 3 4 2" xfId="29171" xr:uid="{8F50FB96-FC85-476D-8A13-0CD460F1D462}"/>
    <cellStyle name="Millares 19 2 3 5" xfId="9325" xr:uid="{5E167B63-7B76-4A97-BAC4-6E7E864EC7B5}"/>
    <cellStyle name="Millares 19 2 3 5 2" xfId="30828" xr:uid="{4DFD529C-1E01-4A13-A88F-B51379EB69FD}"/>
    <cellStyle name="Millares 19 2 3 6" xfId="15960" xr:uid="{DFF64E20-3661-41BC-949E-F76422E6E864}"/>
    <cellStyle name="Millares 19 2 3 6 2" xfId="37463" xr:uid="{E3627B60-639C-4F04-8089-CCC3216477CB}"/>
    <cellStyle name="Millares 19 2 3 7" xfId="22565" xr:uid="{325C71B8-94AD-424E-A32C-0896841DFA58}"/>
    <cellStyle name="Millares 19 2 3 8" xfId="44068" xr:uid="{A2FFA2FA-806B-40AE-9F05-B50CC5477052}"/>
    <cellStyle name="Millares 19 2 4" xfId="1455" xr:uid="{0697DFA2-24BB-4E10-BA2E-B6593B82078D}"/>
    <cellStyle name="Millares 19 2 4 2" xfId="4284" xr:uid="{2B957B71-EF2D-4727-BDB5-0E97EA9431F2}"/>
    <cellStyle name="Millares 19 2 4 2 2" xfId="12550" xr:uid="{EE5526D9-545E-4FF7-BF01-35C35E2F7937}"/>
    <cellStyle name="Millares 19 2 4 2 2 2" xfId="34053" xr:uid="{E2F2FA6E-DCB9-4E70-959E-E30CBE0A1828}"/>
    <cellStyle name="Millares 19 2 4 2 3" xfId="19185" xr:uid="{6D41EE21-C372-47BC-9B82-515DABA08827}"/>
    <cellStyle name="Millares 19 2 4 2 3 2" xfId="40688" xr:uid="{3E96F310-AC0A-49A4-A7DB-3CB079DC599C}"/>
    <cellStyle name="Millares 19 2 4 2 4" xfId="25790" xr:uid="{C9FE6072-F92F-40DA-9EB5-B0B1DC1CD418}"/>
    <cellStyle name="Millares 19 2 4 2 5" xfId="47293" xr:uid="{3E9149C2-C78D-46E9-9F9D-D669BA063E09}"/>
    <cellStyle name="Millares 19 2 4 3" xfId="6423" xr:uid="{9E9FED46-CBC1-487F-BC86-DA9E9E1DF5DC}"/>
    <cellStyle name="Millares 19 2 4 3 2" xfId="14689" xr:uid="{0CB20030-D4E5-4180-A7FE-E606C1D897C6}"/>
    <cellStyle name="Millares 19 2 4 3 2 2" xfId="36192" xr:uid="{57BD965D-12F4-4119-8BAD-3DB97DA259DB}"/>
    <cellStyle name="Millares 19 2 4 3 3" xfId="21324" xr:uid="{8F3C7546-8BE0-42E2-B419-21338B2F13B9}"/>
    <cellStyle name="Millares 19 2 4 3 3 2" xfId="42827" xr:uid="{FC40768D-C020-45CC-B7F1-BAA6D8B67EAE}"/>
    <cellStyle name="Millares 19 2 4 3 4" xfId="27929" xr:uid="{F42A9A84-AD8F-488A-8BDE-42F3A5DEA2E8}"/>
    <cellStyle name="Millares 19 2 4 3 5" xfId="49432" xr:uid="{E9051DA3-4B02-4D71-B9C3-6245CAB0D4B1}"/>
    <cellStyle name="Millares 19 2 4 4" xfId="8064" xr:uid="{0DA96E46-2CB4-408D-BAEB-D53E54941AB9}"/>
    <cellStyle name="Millares 19 2 4 4 2" xfId="29567" xr:uid="{0EBF969B-1930-4663-8FF0-2AE295FFD1AA}"/>
    <cellStyle name="Millares 19 2 4 5" xfId="9721" xr:uid="{194754A1-DC48-4995-9C01-E68D4886B69B}"/>
    <cellStyle name="Millares 19 2 4 5 2" xfId="31224" xr:uid="{70BFEDD8-6064-4868-9F26-144003DA6780}"/>
    <cellStyle name="Millares 19 2 4 6" xfId="16356" xr:uid="{F3752D5D-6767-4FA4-87B2-E61D1CA3B33E}"/>
    <cellStyle name="Millares 19 2 4 6 2" xfId="37859" xr:uid="{37EE48DF-214E-44B5-A652-8F847A26B5E2}"/>
    <cellStyle name="Millares 19 2 4 7" xfId="22961" xr:uid="{5F09B79F-4DDE-4BF5-B06F-82092A680F5E}"/>
    <cellStyle name="Millares 19 2 4 8" xfId="44464" xr:uid="{57B3022E-1525-4F1A-AC77-CA570701FFD7}"/>
    <cellStyle name="Millares 19 2 5" xfId="2142" xr:uid="{873B01F6-937D-45DD-90E9-F7812D90E6D8}"/>
    <cellStyle name="Millares 19 2 5 2" xfId="10408" xr:uid="{ED371136-5C40-478D-9622-361BC2548233}"/>
    <cellStyle name="Millares 19 2 5 2 2" xfId="31911" xr:uid="{4965D42D-1AAD-4C22-B8A5-8949C1089075}"/>
    <cellStyle name="Millares 19 2 5 3" xfId="17043" xr:uid="{EDB0C001-01D0-4A9E-A172-C3E4C42D96BE}"/>
    <cellStyle name="Millares 19 2 5 3 2" xfId="38546" xr:uid="{252A65C4-6C08-4850-BE53-1694892C61DE}"/>
    <cellStyle name="Millares 19 2 5 4" xfId="23648" xr:uid="{5938A80A-0464-401A-A17D-CDFD78541DA4}"/>
    <cellStyle name="Millares 19 2 5 5" xfId="45151" xr:uid="{14D6D6DD-9D8C-4894-A559-7AF91AEFF64A}"/>
    <cellStyle name="Millares 19 2 6" xfId="2690" xr:uid="{AFFD7B9B-94E5-4805-81BA-4B340605D1F8}"/>
    <cellStyle name="Millares 19 2 6 2" xfId="10956" xr:uid="{73B592FA-4DDB-4D34-835F-A945FF08CAF1}"/>
    <cellStyle name="Millares 19 2 6 2 2" xfId="32459" xr:uid="{B4FD277C-9F23-405E-828B-4D6C9F9EF475}"/>
    <cellStyle name="Millares 19 2 6 3" xfId="17591" xr:uid="{1CA9D61C-FEDC-4493-A8A3-E67C882F0260}"/>
    <cellStyle name="Millares 19 2 6 3 2" xfId="39094" xr:uid="{23120E7D-37F0-48DC-BCF5-2B541E0BFF61}"/>
    <cellStyle name="Millares 19 2 6 4" xfId="24196" xr:uid="{FC3E1109-ABC5-4F11-96F1-B6A1CC5E63BE}"/>
    <cellStyle name="Millares 19 2 6 5" xfId="45699" xr:uid="{CCE17DB7-62C5-4119-A914-CB68E2082EC0}"/>
    <cellStyle name="Millares 19 2 7" xfId="3338" xr:uid="{B343D8F5-8E2E-48B6-8456-D217D06353E7}"/>
    <cellStyle name="Millares 19 2 7 2" xfId="11604" xr:uid="{D1C50390-23B3-405F-98D5-C0B9EC928E9C}"/>
    <cellStyle name="Millares 19 2 7 2 2" xfId="33107" xr:uid="{475234D1-F26F-4820-BC04-681ED9EF3425}"/>
    <cellStyle name="Millares 19 2 7 3" xfId="18239" xr:uid="{A5166B35-9DDA-4491-A9C8-28320DCC21E6}"/>
    <cellStyle name="Millares 19 2 7 3 2" xfId="39742" xr:uid="{BC82A9E2-F397-4037-8E7B-0203037FAF41}"/>
    <cellStyle name="Millares 19 2 7 4" xfId="24844" xr:uid="{C5C94421-9769-4DA0-A75C-3C2A3B2A3D37}"/>
    <cellStyle name="Millares 19 2 7 5" xfId="46347" xr:uid="{FD9D50ED-AD49-4C09-883E-2719DEC51399}"/>
    <cellStyle name="Millares 19 2 8" xfId="4834" xr:uid="{67C2CAA2-9185-47BF-A481-C1D5974B10DF}"/>
    <cellStyle name="Millares 19 2 8 2" xfId="13100" xr:uid="{8CDAC1A8-A856-45B9-B442-A82F763D8179}"/>
    <cellStyle name="Millares 19 2 8 2 2" xfId="34603" xr:uid="{036BA16F-4766-45A0-9C54-0FFDCE27A711}"/>
    <cellStyle name="Millares 19 2 8 3" xfId="19735" xr:uid="{5F638A52-2ACF-4A25-BEFA-F398D6126659}"/>
    <cellStyle name="Millares 19 2 8 3 2" xfId="41238" xr:uid="{DF793BFF-409D-48FE-9CF8-4CB4058172B6}"/>
    <cellStyle name="Millares 19 2 8 4" xfId="26340" xr:uid="{157D7B98-2249-4807-84CA-139F93CF477C}"/>
    <cellStyle name="Millares 19 2 8 5" xfId="47843" xr:uid="{56F9C097-1FBD-48A4-BC3F-328DE41F9CFB}"/>
    <cellStyle name="Millares 19 2 9" xfId="5477" xr:uid="{56F902A5-35CA-4FB0-9FC7-3FA82F8D4D5C}"/>
    <cellStyle name="Millares 19 2 9 2" xfId="13743" xr:uid="{F0AD6063-F330-4056-AA0B-23C8C01FCF3F}"/>
    <cellStyle name="Millares 19 2 9 2 2" xfId="35246" xr:uid="{055C6A10-875D-4558-8BE0-E8C3717D5106}"/>
    <cellStyle name="Millares 19 2 9 3" xfId="20378" xr:uid="{59997C6E-20E9-4488-99DB-F3B821179331}"/>
    <cellStyle name="Millares 19 2 9 3 2" xfId="41881" xr:uid="{71CC7DC2-D811-45B9-B4C1-A6D0D3AABA87}"/>
    <cellStyle name="Millares 19 2 9 4" xfId="26983" xr:uid="{CF8D9CD4-DA48-415C-A3DA-387B1CC0BFE9}"/>
    <cellStyle name="Millares 19 2 9 5" xfId="48486" xr:uid="{B946E896-4454-410E-B4DC-C20792687EA5}"/>
    <cellStyle name="Millares 19 3" xfId="380" xr:uid="{2DEE1DA7-2EB2-4D23-AD0E-BB887A993B05}"/>
    <cellStyle name="Millares 19 3 10" xfId="15283" xr:uid="{7F331645-943D-4F42-A887-207695C0DD31}"/>
    <cellStyle name="Millares 19 3 10 2" xfId="36786" xr:uid="{3C8D0E99-69B6-48E7-8E3D-16BC426FF25F}"/>
    <cellStyle name="Millares 19 3 11" xfId="21888" xr:uid="{65606D5D-6817-4BDC-B433-F97D3115C601}"/>
    <cellStyle name="Millares 19 3 12" xfId="43391" xr:uid="{E0EBA225-7D57-4189-AC3D-F8DEABFDC786}"/>
    <cellStyle name="Millares 19 3 2" xfId="1328" xr:uid="{C1B069D1-1FE4-4874-B48B-13AD2810F668}"/>
    <cellStyle name="Millares 19 3 2 2" xfId="4157" xr:uid="{DA03B5C6-865E-48F9-9AB9-8EBCC9DFAAB7}"/>
    <cellStyle name="Millares 19 3 2 2 2" xfId="12423" xr:uid="{457F9027-D930-4547-9382-62C8F0835955}"/>
    <cellStyle name="Millares 19 3 2 2 2 2" xfId="33926" xr:uid="{A62EBAAB-A8AD-4CE2-8BE6-539CF3DE59CD}"/>
    <cellStyle name="Millares 19 3 2 2 3" xfId="19058" xr:uid="{463BD746-DEE1-450A-A283-A062E6BEAE86}"/>
    <cellStyle name="Millares 19 3 2 2 3 2" xfId="40561" xr:uid="{4C382AED-15D6-4409-89FA-E837B809F713}"/>
    <cellStyle name="Millares 19 3 2 2 4" xfId="25663" xr:uid="{0057B677-3FF7-433D-96ED-A7FED5145D91}"/>
    <cellStyle name="Millares 19 3 2 2 5" xfId="47166" xr:uid="{D16B820C-A5DF-4AC5-ADAC-C326513EE562}"/>
    <cellStyle name="Millares 19 3 2 3" xfId="6296" xr:uid="{722BE9DA-F8D5-41BC-A24E-84B5D1078625}"/>
    <cellStyle name="Millares 19 3 2 3 2" xfId="14562" xr:uid="{FAED2EEE-57C0-4B28-824C-8F67A938DB79}"/>
    <cellStyle name="Millares 19 3 2 3 2 2" xfId="36065" xr:uid="{E23CF376-0B6E-4FD1-8835-9BD088826547}"/>
    <cellStyle name="Millares 19 3 2 3 3" xfId="21197" xr:uid="{84DE0A8C-EB9F-421A-ADCA-AE20F3F8258D}"/>
    <cellStyle name="Millares 19 3 2 3 3 2" xfId="42700" xr:uid="{7BD6E5ED-D511-4E80-9076-F6DF8118E1ED}"/>
    <cellStyle name="Millares 19 3 2 3 4" xfId="27802" xr:uid="{631BB7B7-8478-496B-ADFF-F29F9969C5EB}"/>
    <cellStyle name="Millares 19 3 2 3 5" xfId="49305" xr:uid="{341DFCB8-BED4-4384-B0DB-80F97C2AC082}"/>
    <cellStyle name="Millares 19 3 2 4" xfId="7937" xr:uid="{AFD28D8D-96BF-458A-91DE-E59361216D3A}"/>
    <cellStyle name="Millares 19 3 2 4 2" xfId="29440" xr:uid="{0351246F-1A02-4009-8278-59CF85AF465C}"/>
    <cellStyle name="Millares 19 3 2 5" xfId="9594" xr:uid="{3F131193-5AB9-4E39-9EA8-A2BE70FFCCB0}"/>
    <cellStyle name="Millares 19 3 2 5 2" xfId="31097" xr:uid="{6A5AA06B-AC80-4864-B57A-4B82B0FEBD9A}"/>
    <cellStyle name="Millares 19 3 2 6" xfId="16229" xr:uid="{D78BD524-8FB0-4815-A167-B3CE403B1F72}"/>
    <cellStyle name="Millares 19 3 2 6 2" xfId="37732" xr:uid="{5E434C47-7A9D-4851-BDCE-42D6B063E688}"/>
    <cellStyle name="Millares 19 3 2 7" xfId="22834" xr:uid="{E78FC95E-35AD-414A-809E-BBA69802EE24}"/>
    <cellStyle name="Millares 19 3 2 8" xfId="44337" xr:uid="{027C5AAF-F180-44FF-8628-F0588B2C1187}"/>
    <cellStyle name="Millares 19 3 3" xfId="2015" xr:uid="{AF54FEEB-A911-4621-BFFC-5D7D1A4D2FF3}"/>
    <cellStyle name="Millares 19 3 3 2" xfId="10281" xr:uid="{FF30D3D5-BCF5-40C1-BE3D-C88BBD097F65}"/>
    <cellStyle name="Millares 19 3 3 2 2" xfId="31784" xr:uid="{87D0505C-8D50-4718-84CB-86E153B2FB0E}"/>
    <cellStyle name="Millares 19 3 3 3" xfId="16916" xr:uid="{2D75D053-8571-4618-93D1-8C70BB3B6532}"/>
    <cellStyle name="Millares 19 3 3 3 2" xfId="38419" xr:uid="{2FC4FD35-FD8A-494B-B383-B675C554B9E1}"/>
    <cellStyle name="Millares 19 3 3 4" xfId="23521" xr:uid="{74E3AF82-36FB-4B5A-A087-01F80900BBF9}"/>
    <cellStyle name="Millares 19 3 3 5" xfId="45024" xr:uid="{3B64BCCE-41F9-4D94-8C09-77DDA39FC5B5}"/>
    <cellStyle name="Millares 19 3 4" xfId="2814" xr:uid="{8179D3E4-B36E-48F7-99CE-2FBAE7D8E30A}"/>
    <cellStyle name="Millares 19 3 4 2" xfId="11080" xr:uid="{93EC7B22-0153-451F-B445-D8357F628DE0}"/>
    <cellStyle name="Millares 19 3 4 2 2" xfId="32583" xr:uid="{3E051A10-A7DC-4FF5-9F03-B0E3D9E2FA83}"/>
    <cellStyle name="Millares 19 3 4 3" xfId="17715" xr:uid="{7F0D101C-9E5F-4B46-8C0B-84251BDD60E9}"/>
    <cellStyle name="Millares 19 3 4 3 2" xfId="39218" xr:uid="{B5CA478E-CD14-4098-A984-CD908F930EB7}"/>
    <cellStyle name="Millares 19 3 4 4" xfId="24320" xr:uid="{085D52C6-83EE-4E7F-991B-E323CDCF5F36}"/>
    <cellStyle name="Millares 19 3 4 5" xfId="45823" xr:uid="{C7E912CF-414B-4047-9FB1-FFA141D87188}"/>
    <cellStyle name="Millares 19 3 5" xfId="3211" xr:uid="{1F0BC633-1FEF-4896-BA56-EC968935487F}"/>
    <cellStyle name="Millares 19 3 5 2" xfId="11477" xr:uid="{B2077DE0-9E6B-4747-A96F-35613931606F}"/>
    <cellStyle name="Millares 19 3 5 2 2" xfId="32980" xr:uid="{41D24845-7031-4EC8-8466-50BF9B33E5F1}"/>
    <cellStyle name="Millares 19 3 5 3" xfId="18112" xr:uid="{A91E322C-4043-4DCF-9A9E-C61E6CBC1DD9}"/>
    <cellStyle name="Millares 19 3 5 3 2" xfId="39615" xr:uid="{FD34B18C-736E-4639-B90E-26C1C2109354}"/>
    <cellStyle name="Millares 19 3 5 4" xfId="24717" xr:uid="{D0FEBEC2-9CDA-4B63-9467-EB473058ED79}"/>
    <cellStyle name="Millares 19 3 5 5" xfId="46220" xr:uid="{03B8BFA5-B028-4976-9C3D-572823E9803C}"/>
    <cellStyle name="Millares 19 3 6" xfId="4958" xr:uid="{50286A41-9EE9-4477-980E-651A6F70E206}"/>
    <cellStyle name="Millares 19 3 6 2" xfId="13224" xr:uid="{9738B26C-8EBA-4DE4-ADEB-C8F911219B21}"/>
    <cellStyle name="Millares 19 3 6 2 2" xfId="34727" xr:uid="{AEAB84DA-247A-4D9C-8BA4-50CB08CE9035}"/>
    <cellStyle name="Millares 19 3 6 3" xfId="19859" xr:uid="{DCB456A8-BE6C-4056-91C9-4FB5E7007EB5}"/>
    <cellStyle name="Millares 19 3 6 3 2" xfId="41362" xr:uid="{9E5B4426-5888-4D86-BAA2-7A22A47C7CD9}"/>
    <cellStyle name="Millares 19 3 6 4" xfId="26464" xr:uid="{46709D34-089E-4644-8E5C-A7B501BD93E3}"/>
    <cellStyle name="Millares 19 3 6 5" xfId="47967" xr:uid="{CFBABE95-503F-4A4B-A1BD-5327864322CD}"/>
    <cellStyle name="Millares 19 3 7" xfId="5350" xr:uid="{D30C9A21-1867-42A7-A29B-ED6B559C63EC}"/>
    <cellStyle name="Millares 19 3 7 2" xfId="13616" xr:uid="{A28F9BA3-947B-4FBB-9BD7-6BFDD2E37165}"/>
    <cellStyle name="Millares 19 3 7 2 2" xfId="35119" xr:uid="{E8884D29-C271-4AEC-9BAC-0A19844F607B}"/>
    <cellStyle name="Millares 19 3 7 3" xfId="20251" xr:uid="{4C0562AE-FCD7-4BA2-89F4-406CE83599E5}"/>
    <cellStyle name="Millares 19 3 7 3 2" xfId="41754" xr:uid="{F44DBBD4-1176-4744-B26E-3B8EA897798E}"/>
    <cellStyle name="Millares 19 3 7 4" xfId="26856" xr:uid="{BA7ADF63-FDFF-44AC-87D1-9F86D531B3B7}"/>
    <cellStyle name="Millares 19 3 7 5" xfId="48359" xr:uid="{4926E2F8-960B-4493-A25B-D15C7819C4DB}"/>
    <cellStyle name="Millares 19 3 8" xfId="6991" xr:uid="{1F3E9199-F8F8-44B1-AF7B-BE9686B36D4F}"/>
    <cellStyle name="Millares 19 3 8 2" xfId="28494" xr:uid="{8CC85692-FC87-4274-AD96-8BAB948F05DC}"/>
    <cellStyle name="Millares 19 3 9" xfId="8647" xr:uid="{0F5D5D13-9811-4B50-92CA-C181BE5398C2}"/>
    <cellStyle name="Millares 19 3 9 2" xfId="30150" xr:uid="{DEF87AE1-42A3-49B6-9B5E-4E2D6A345CC4}"/>
    <cellStyle name="Millares 19 4" xfId="664" xr:uid="{4A4CF0D2-1BCB-4D77-93B5-A24A13F92BDA}"/>
    <cellStyle name="Millares 19 4 10" xfId="43673" xr:uid="{0E93E7DB-0CF5-485B-B69D-8A095832AA42}"/>
    <cellStyle name="Millares 19 4 2" xfId="1610" xr:uid="{DC8BF687-4046-4582-A352-4A7441841A30}"/>
    <cellStyle name="Millares 19 4 2 2" xfId="4439" xr:uid="{8DA3017F-2EBD-4F64-846B-5875B59DC4BB}"/>
    <cellStyle name="Millares 19 4 2 2 2" xfId="12705" xr:uid="{A233A687-4DCB-46CE-B6F6-8177329AA51D}"/>
    <cellStyle name="Millares 19 4 2 2 2 2" xfId="34208" xr:uid="{C54896C8-5427-429A-A085-FB58BA564C9A}"/>
    <cellStyle name="Millares 19 4 2 2 3" xfId="19340" xr:uid="{9A979EAE-D8F3-4AB5-A6E9-99D209155509}"/>
    <cellStyle name="Millares 19 4 2 2 3 2" xfId="40843" xr:uid="{543E21AF-5570-41E7-96F2-A005254F9FA8}"/>
    <cellStyle name="Millares 19 4 2 2 4" xfId="25945" xr:uid="{4624B843-21A0-4F2A-A9A8-913D2DD184BE}"/>
    <cellStyle name="Millares 19 4 2 2 5" xfId="47448" xr:uid="{3B708900-51FD-41D8-AEB1-7DA0413E7EFD}"/>
    <cellStyle name="Millares 19 4 2 3" xfId="6578" xr:uid="{63156ED7-C01F-4B0B-BC02-4DECFE785D5D}"/>
    <cellStyle name="Millares 19 4 2 3 2" xfId="14844" xr:uid="{3C8CBDAF-3376-40E5-9F60-69876F537BF2}"/>
    <cellStyle name="Millares 19 4 2 3 2 2" xfId="36347" xr:uid="{8A2B5564-EFB2-446E-AFA3-D44024405AF4}"/>
    <cellStyle name="Millares 19 4 2 3 3" xfId="21479" xr:uid="{3515AEA1-E7EA-4992-9AAA-A1B7BA7285AD}"/>
    <cellStyle name="Millares 19 4 2 3 3 2" xfId="42982" xr:uid="{E7EC6C60-1745-4DAC-835D-C6024AAE0231}"/>
    <cellStyle name="Millares 19 4 2 3 4" xfId="28084" xr:uid="{6B05C65F-566A-43E1-8DC0-D6D2DCC3A218}"/>
    <cellStyle name="Millares 19 4 2 3 5" xfId="49587" xr:uid="{53C6CBFB-88E9-4F37-8F19-27FCB1F7BB9C}"/>
    <cellStyle name="Millares 19 4 2 4" xfId="8219" xr:uid="{F756CBC8-F2D0-4DFC-BEEA-7EBCF0F32995}"/>
    <cellStyle name="Millares 19 4 2 4 2" xfId="29722" xr:uid="{6DF99CC2-8025-4049-9718-F7E5BEFFC6B8}"/>
    <cellStyle name="Millares 19 4 2 5" xfId="9876" xr:uid="{AEF6162F-1254-451B-892C-08E68331D52A}"/>
    <cellStyle name="Millares 19 4 2 5 2" xfId="31379" xr:uid="{BE55E415-2854-436F-9D7E-5821D3E4C66D}"/>
    <cellStyle name="Millares 19 4 2 6" xfId="16511" xr:uid="{19A9744B-C80B-4373-A572-36678383DF87}"/>
    <cellStyle name="Millares 19 4 2 6 2" xfId="38014" xr:uid="{177EE4E0-5FAC-405D-81F0-14FE9736C863}"/>
    <cellStyle name="Millares 19 4 2 7" xfId="23116" xr:uid="{1BAA6802-A9A0-40D0-BDBF-2A4592D095B0}"/>
    <cellStyle name="Millares 19 4 2 8" xfId="44619" xr:uid="{E1CDDD68-2763-43E3-B87E-5E6CE529ED76}"/>
    <cellStyle name="Millares 19 4 3" xfId="2297" xr:uid="{C96C8570-F7D9-45DA-8B6E-B4DC6871D12B}"/>
    <cellStyle name="Millares 19 4 3 2" xfId="10563" xr:uid="{EA0A9A85-7CD9-473D-A90E-AE199FE32EBA}"/>
    <cellStyle name="Millares 19 4 3 2 2" xfId="32066" xr:uid="{61DCDE4F-CC89-4406-9965-E6757B61B151}"/>
    <cellStyle name="Millares 19 4 3 3" xfId="17198" xr:uid="{40BEF5CE-ACA1-4A59-9D0C-B27827AA2329}"/>
    <cellStyle name="Millares 19 4 3 3 2" xfId="38701" xr:uid="{038DB1D2-4AA2-4258-A77B-72638A1CE800}"/>
    <cellStyle name="Millares 19 4 3 4" xfId="23803" xr:uid="{45DB1C67-C17C-4312-8933-E33F9D3FB161}"/>
    <cellStyle name="Millares 19 4 3 5" xfId="45306" xr:uid="{7B17AE25-C642-4A2F-96E2-121AB1C66978}"/>
    <cellStyle name="Millares 19 4 4" xfId="3493" xr:uid="{E303D6C7-E71D-4D92-B6E4-8C5082DBEBE5}"/>
    <cellStyle name="Millares 19 4 4 2" xfId="11759" xr:uid="{25293BD1-486A-4199-855F-F45561F0D7AC}"/>
    <cellStyle name="Millares 19 4 4 2 2" xfId="33262" xr:uid="{1CBF3C67-D36F-4E9E-A2F3-7EB9A385CD2F}"/>
    <cellStyle name="Millares 19 4 4 3" xfId="18394" xr:uid="{DA5930CC-A7A3-4BC5-ADE3-88C2BE44EB31}"/>
    <cellStyle name="Millares 19 4 4 3 2" xfId="39897" xr:uid="{4DE878A1-ADE9-42AB-85CC-D349A321EEA7}"/>
    <cellStyle name="Millares 19 4 4 4" xfId="24999" xr:uid="{D25EC19B-20DE-438A-A6E3-1BF12CEF40BE}"/>
    <cellStyle name="Millares 19 4 4 5" xfId="46502" xr:uid="{39C65015-FDCB-46A0-963E-F521A0DA5512}"/>
    <cellStyle name="Millares 19 4 5" xfId="5632" xr:uid="{D94B7FF8-57E5-4545-8D64-007AC650A16C}"/>
    <cellStyle name="Millares 19 4 5 2" xfId="13898" xr:uid="{F23E35D3-7FD1-41AC-9F67-DC3DBCBEF9CF}"/>
    <cellStyle name="Millares 19 4 5 2 2" xfId="35401" xr:uid="{6E68B3AD-3850-4E73-A1A3-15DF7BACBE1F}"/>
    <cellStyle name="Millares 19 4 5 3" xfId="20533" xr:uid="{5DF200D0-FCDB-47DC-B6D5-1D511F7947D3}"/>
    <cellStyle name="Millares 19 4 5 3 2" xfId="42036" xr:uid="{2286EF4D-B01D-4E46-961C-4C60ADD0A71A}"/>
    <cellStyle name="Millares 19 4 5 4" xfId="27138" xr:uid="{EB21A4EC-417E-406D-AF15-83796E5A2D3E}"/>
    <cellStyle name="Millares 19 4 5 5" xfId="48641" xr:uid="{EC7BC067-4197-494B-B22C-4DEB7F83101B}"/>
    <cellStyle name="Millares 19 4 6" xfId="7273" xr:uid="{4B048646-091C-49CC-A269-52564160D14B}"/>
    <cellStyle name="Millares 19 4 6 2" xfId="28776" xr:uid="{84507531-9EB5-4443-8522-EB3A4BCE0DC4}"/>
    <cellStyle name="Millares 19 4 7" xfId="8930" xr:uid="{027DBAEC-3434-4990-BE02-A015E15AC760}"/>
    <cellStyle name="Millares 19 4 7 2" xfId="30433" xr:uid="{0CC9428B-26F8-4612-ACA7-AF2AA6753AEB}"/>
    <cellStyle name="Millares 19 4 8" xfId="15565" xr:uid="{424EB1F0-9FCC-4591-8FA9-DD5C866FA434}"/>
    <cellStyle name="Millares 19 4 8 2" xfId="37068" xr:uid="{9C9846BF-4FCA-41ED-A1ED-FDF5151478AA}"/>
    <cellStyle name="Millares 19 4 9" xfId="22170" xr:uid="{7F3DB97D-D046-4432-9E27-35BED2FED9E3}"/>
    <cellStyle name="Millares 19 5" xfId="932" xr:uid="{ED7AF5BC-96F6-4CA8-B785-21846487E07B}"/>
    <cellStyle name="Millares 19 5 2" xfId="3761" xr:uid="{9BAB4B05-0197-432C-AA72-AEC4E0E47AC1}"/>
    <cellStyle name="Millares 19 5 2 2" xfId="12027" xr:uid="{729159BF-48F9-4655-8DEE-9B5B949CC6E2}"/>
    <cellStyle name="Millares 19 5 2 2 2" xfId="33530" xr:uid="{A6B4B032-A12A-4B37-A30E-D733534DDD30}"/>
    <cellStyle name="Millares 19 5 2 3" xfId="18662" xr:uid="{A36840A3-77EE-4BC8-B964-3DC94D48930A}"/>
    <cellStyle name="Millares 19 5 2 3 2" xfId="40165" xr:uid="{93AE17CB-75C1-4210-BFA1-0505E95F71FA}"/>
    <cellStyle name="Millares 19 5 2 4" xfId="25267" xr:uid="{BCA3656A-E0AC-4B93-9AE2-176C8BAFDF70}"/>
    <cellStyle name="Millares 19 5 2 5" xfId="46770" xr:uid="{3D725571-6137-4E4F-8AD3-23B6514B4F70}"/>
    <cellStyle name="Millares 19 5 3" xfId="5900" xr:uid="{A6392BED-7DA5-423B-995E-3F789488468D}"/>
    <cellStyle name="Millares 19 5 3 2" xfId="14166" xr:uid="{DCD97FBD-CE88-429F-ACF7-7E571EF98CB5}"/>
    <cellStyle name="Millares 19 5 3 2 2" xfId="35669" xr:uid="{58972839-F508-48F0-B4A6-770FBA5A1AEB}"/>
    <cellStyle name="Millares 19 5 3 3" xfId="20801" xr:uid="{90B96230-5E56-4B3A-A586-9A47CC8E4329}"/>
    <cellStyle name="Millares 19 5 3 3 2" xfId="42304" xr:uid="{254F8C14-DFAF-438A-B2B4-422A10836946}"/>
    <cellStyle name="Millares 19 5 3 4" xfId="27406" xr:uid="{B008655A-3360-43A0-A043-04289942DCF0}"/>
    <cellStyle name="Millares 19 5 3 5" xfId="48909" xr:uid="{200AC406-59DB-4F86-A153-4DD9E54E19BF}"/>
    <cellStyle name="Millares 19 5 4" xfId="7541" xr:uid="{5AC9BEF0-A390-409F-8E11-D932399CF2BE}"/>
    <cellStyle name="Millares 19 5 4 2" xfId="29044" xr:uid="{FDC77FAF-1A2C-4D91-8789-CD5C592D40B8}"/>
    <cellStyle name="Millares 19 5 5" xfId="9198" xr:uid="{6B8FC341-A88D-420A-A90B-6A646211DEA2}"/>
    <cellStyle name="Millares 19 5 5 2" xfId="30701" xr:uid="{3E936CF6-6468-4E3B-8D0D-39650CEBC779}"/>
    <cellStyle name="Millares 19 5 6" xfId="15833" xr:uid="{F3FF82F6-5D83-4842-942C-B845BA54C6D2}"/>
    <cellStyle name="Millares 19 5 6 2" xfId="37336" xr:uid="{CBDA7FD4-AB32-4253-B882-20B70066FF5B}"/>
    <cellStyle name="Millares 19 5 7" xfId="22438" xr:uid="{9F006A42-749B-4E71-91B5-1E562D5FD1A8}"/>
    <cellStyle name="Millares 19 5 8" xfId="43941" xr:uid="{E769512C-5937-48C1-80EE-4619D1B9CA7B}"/>
    <cellStyle name="Millares 19 6" xfId="1193" xr:uid="{C0561FF1-6F4D-429A-96AB-503FD2079AAF}"/>
    <cellStyle name="Millares 19 6 2" xfId="4022" xr:uid="{4737AD98-FBEB-4BF9-9599-20845C49CE25}"/>
    <cellStyle name="Millares 19 6 2 2" xfId="12288" xr:uid="{AF718051-6BA1-41DC-902A-5D7C9FCFF543}"/>
    <cellStyle name="Millares 19 6 2 2 2" xfId="33791" xr:uid="{AECA7C72-58AC-4D67-88AB-F15148E0D444}"/>
    <cellStyle name="Millares 19 6 2 3" xfId="18923" xr:uid="{E0BC2ED3-EE6C-49B2-AAB3-469F73333AD1}"/>
    <cellStyle name="Millares 19 6 2 3 2" xfId="40426" xr:uid="{E5481292-CF38-4FAC-A6DC-BA7A8CE4DAA3}"/>
    <cellStyle name="Millares 19 6 2 4" xfId="25528" xr:uid="{05E0BCD7-16BD-4022-9336-2A4653B4BFF4}"/>
    <cellStyle name="Millares 19 6 2 5" xfId="47031" xr:uid="{4353A121-6464-49DE-896B-592269F052F4}"/>
    <cellStyle name="Millares 19 6 3" xfId="6161" xr:uid="{1419EB56-3307-44B8-BF1F-944130D0ADA5}"/>
    <cellStyle name="Millares 19 6 3 2" xfId="14427" xr:uid="{F2CB8544-6F40-4140-9ADB-285BE442F64F}"/>
    <cellStyle name="Millares 19 6 3 2 2" xfId="35930" xr:uid="{0D4FC781-F00B-4FCB-9B5D-B8C7106F178A}"/>
    <cellStyle name="Millares 19 6 3 3" xfId="21062" xr:uid="{650B5770-3616-4FB2-8016-A0A0B99485C9}"/>
    <cellStyle name="Millares 19 6 3 3 2" xfId="42565" xr:uid="{4D06E850-8447-41DE-A761-4C89F336497A}"/>
    <cellStyle name="Millares 19 6 3 4" xfId="27667" xr:uid="{24BA09E2-4F2C-4035-8DC6-F2FDB55A36C7}"/>
    <cellStyle name="Millares 19 6 3 5" xfId="49170" xr:uid="{A267A2F2-4F20-40EC-8344-F242BBD0A4DB}"/>
    <cellStyle name="Millares 19 6 4" xfId="7802" xr:uid="{92AD4FD6-1CBD-4167-A94D-AA007BCFF617}"/>
    <cellStyle name="Millares 19 6 4 2" xfId="29305" xr:uid="{8B96390F-80BF-4616-B97C-4916BF32C47F}"/>
    <cellStyle name="Millares 19 6 5" xfId="9459" xr:uid="{796A101B-2788-47CC-A6B1-921AAC4F67D8}"/>
    <cellStyle name="Millares 19 6 5 2" xfId="30962" xr:uid="{353EB94D-6E29-4CB8-92ED-E595CA193F87}"/>
    <cellStyle name="Millares 19 6 6" xfId="16094" xr:uid="{1E9C3EC8-2A3F-4FB7-8ADB-31404C8C5F64}"/>
    <cellStyle name="Millares 19 6 6 2" xfId="37597" xr:uid="{771EDBDF-856C-42EA-A997-A6FA1E9C0321}"/>
    <cellStyle name="Millares 19 6 7" xfId="22699" xr:uid="{0BB98DEC-6864-4225-991A-0777EDB2323C}"/>
    <cellStyle name="Millares 19 6 8" xfId="44202" xr:uid="{7A06EDCA-A6F6-4BBD-A525-31D9FD437F56}"/>
    <cellStyle name="Millares 19 7" xfId="1881" xr:uid="{6831DD94-32BA-4BBD-B0AB-7E4812F590F5}"/>
    <cellStyle name="Millares 19 7 2" xfId="10147" xr:uid="{FC8846C9-782F-4BC0-A853-5FBE5DC90A6A}"/>
    <cellStyle name="Millares 19 7 2 2" xfId="31650" xr:uid="{6592AA4D-82E2-4962-9C8A-34B757E948C4}"/>
    <cellStyle name="Millares 19 7 3" xfId="16782" xr:uid="{1377EBCA-8077-4A4F-9633-957F32835A09}"/>
    <cellStyle name="Millares 19 7 3 2" xfId="38285" xr:uid="{7D5A519D-9204-4CD8-B3A5-9AA81391D3D5}"/>
    <cellStyle name="Millares 19 7 4" xfId="23387" xr:uid="{D6E80038-2333-4402-9488-1A324821572A}"/>
    <cellStyle name="Millares 19 7 5" xfId="44890" xr:uid="{101AAF15-9116-4C53-B9CB-77865E2B7991}"/>
    <cellStyle name="Millares 19 8" xfId="2566" xr:uid="{4DA69A62-CD1F-4F89-B8FA-665590E8FB2B}"/>
    <cellStyle name="Millares 19 8 2" xfId="10832" xr:uid="{A5705B8E-0A45-4BD3-A033-42D521E4659F}"/>
    <cellStyle name="Millares 19 8 2 2" xfId="32335" xr:uid="{A17DDC41-A6B8-4D6E-9792-7C688B64ADCC}"/>
    <cellStyle name="Millares 19 8 3" xfId="17467" xr:uid="{A4C2DDFB-EA21-421C-BBCA-D40A502C825E}"/>
    <cellStyle name="Millares 19 8 3 2" xfId="38970" xr:uid="{5D5C92EA-7319-424D-95C5-4B677E8708AC}"/>
    <cellStyle name="Millares 19 8 4" xfId="24072" xr:uid="{FAF6FC95-CF58-4F97-8AE8-4B67C7EA8A64}"/>
    <cellStyle name="Millares 19 8 5" xfId="45575" xr:uid="{2E8C7413-2645-4845-9377-7D140B0E57E8}"/>
    <cellStyle name="Millares 19 9" xfId="3077" xr:uid="{CF7603E2-4361-43AD-A766-0BCCF6E42EA3}"/>
    <cellStyle name="Millares 19 9 2" xfId="11343" xr:uid="{14E57DE2-454D-419C-BE6E-DBDB2D899118}"/>
    <cellStyle name="Millares 19 9 2 2" xfId="32846" xr:uid="{028E08B0-9FD1-4862-9703-36C174E603FF}"/>
    <cellStyle name="Millares 19 9 3" xfId="17978" xr:uid="{A897B753-2605-4A8F-A2C6-F05FC893EF18}"/>
    <cellStyle name="Millares 19 9 3 2" xfId="39481" xr:uid="{317B1302-ECE2-4E45-BE23-496E994DFFF7}"/>
    <cellStyle name="Millares 19 9 4" xfId="24583" xr:uid="{6598AA4E-35C6-4916-BDC2-F01BB54B450F}"/>
    <cellStyle name="Millares 19 9 5" xfId="46086" xr:uid="{94024A4F-DAB5-4585-A9A9-4127608F72AA}"/>
    <cellStyle name="Millares 2" xfId="6" xr:uid="{00000000-0005-0000-0000-000007000000}"/>
    <cellStyle name="Millares 2 10" xfId="6792" xr:uid="{3A845345-8387-434D-9A37-9618C27A9506}"/>
    <cellStyle name="Millares 2 11" xfId="8438" xr:uid="{EC05136E-FCC5-4129-A813-5CA171CDEE3C}"/>
    <cellStyle name="Millares 2 11 2" xfId="29941" xr:uid="{3B29F000-3A34-466F-A9F7-876DE9A3EE6C}"/>
    <cellStyle name="Millares 2 2" xfId="85" xr:uid="{00000000-0005-0000-0000-000008000000}"/>
    <cellStyle name="Millares 2 2 2" xfId="128" xr:uid="{C6388F77-2CF2-4AE8-A977-94FF34044350}"/>
    <cellStyle name="Millares 2 2 2 10" xfId="3031" xr:uid="{159E260E-CB45-47C5-AC0F-17E58C0F4AE3}"/>
    <cellStyle name="Millares 2 2 2 10 2" xfId="11297" xr:uid="{DB1118FB-230B-4FFF-8BCF-64804BBAD6DB}"/>
    <cellStyle name="Millares 2 2 2 10 2 2" xfId="32800" xr:uid="{1A376735-4791-45CC-A274-3439561D8BB4}"/>
    <cellStyle name="Millares 2 2 2 10 3" xfId="17932" xr:uid="{DD8840E7-7C13-41F9-A7C6-DFDBB97C899E}"/>
    <cellStyle name="Millares 2 2 2 10 3 2" xfId="39435" xr:uid="{63818DE3-0B32-458E-89D9-6529F056ECBC}"/>
    <cellStyle name="Millares 2 2 2 10 4" xfId="24537" xr:uid="{9DEC0493-C456-47A6-BFAB-2891E80DBBE4}"/>
    <cellStyle name="Millares 2 2 2 10 5" xfId="46040" xr:uid="{B19C3E60-7D35-4B82-8832-B42E49542163}"/>
    <cellStyle name="Millares 2 2 2 11" xfId="4666" xr:uid="{C0E6B766-2FAA-4B53-9BDE-978AD7E2DC31}"/>
    <cellStyle name="Millares 2 2 2 11 2" xfId="12932" xr:uid="{6572E300-7B38-4B90-9402-B589F08A6476}"/>
    <cellStyle name="Millares 2 2 2 11 2 2" xfId="34435" xr:uid="{2200FEA3-C7D1-4AD8-AF95-E1296494A86F}"/>
    <cellStyle name="Millares 2 2 2 11 3" xfId="19567" xr:uid="{B884F029-1E12-4DE1-8A13-CA661B382222}"/>
    <cellStyle name="Millares 2 2 2 11 3 2" xfId="41070" xr:uid="{6C879DFA-6FA9-4FA7-AD47-36E461790760}"/>
    <cellStyle name="Millares 2 2 2 11 4" xfId="26172" xr:uid="{3DF7F4C4-0360-4679-BA4B-B3899E77D20A}"/>
    <cellStyle name="Millares 2 2 2 11 5" xfId="47675" xr:uid="{C7ACAE81-6851-4DA9-A13D-A87D0EDE3BF3}"/>
    <cellStyle name="Millares 2 2 2 12" xfId="5169" xr:uid="{7F3C6C3A-0638-4E68-9246-D9243A9EF8CB}"/>
    <cellStyle name="Millares 2 2 2 12 2" xfId="13435" xr:uid="{6E8D9FD8-A552-4B82-B48B-C43C481175D4}"/>
    <cellStyle name="Millares 2 2 2 12 2 2" xfId="34938" xr:uid="{10F9EBC9-7544-4C8A-8764-37D2CE99310A}"/>
    <cellStyle name="Millares 2 2 2 12 3" xfId="20070" xr:uid="{2C71D196-1332-4F3E-B583-8D29F0B005D7}"/>
    <cellStyle name="Millares 2 2 2 12 3 2" xfId="41573" xr:uid="{C5DFAF37-D8A4-4AF0-BC4E-D4B52FFFD4BF}"/>
    <cellStyle name="Millares 2 2 2 12 4" xfId="26675" xr:uid="{D45F3C7B-1FAF-448C-B85C-332E3B06FC46}"/>
    <cellStyle name="Millares 2 2 2 12 5" xfId="48178" xr:uid="{4CFE5C6D-646D-4680-B7D4-7C3E4D090F4F}"/>
    <cellStyle name="Millares 2 2 2 13" xfId="6810" xr:uid="{25F5265F-6364-4297-9FC4-6F7753E771CD}"/>
    <cellStyle name="Millares 2 2 2 13 2" xfId="28313" xr:uid="{BE560876-0772-457D-8017-5BA13BDCAF36}"/>
    <cellStyle name="Millares 2 2 2 14" xfId="8464" xr:uid="{0BEF5067-9D0A-4AB0-A71A-8E132931B8F9}"/>
    <cellStyle name="Millares 2 2 2 14 2" xfId="29967" xr:uid="{6D969B38-D908-4DC4-9D8F-30EB3934E618}"/>
    <cellStyle name="Millares 2 2 2 15" xfId="15103" xr:uid="{013DE08A-1E9E-415F-81F1-FED77E095940}"/>
    <cellStyle name="Millares 2 2 2 15 2" xfId="36606" xr:uid="{7683EEC6-C29C-425D-8E1A-2DB8FBE44386}"/>
    <cellStyle name="Millares 2 2 2 16" xfId="21708" xr:uid="{C80F1E5E-5563-47A0-BA52-4839EBCBB783}"/>
    <cellStyle name="Millares 2 2 2 17" xfId="43211" xr:uid="{7D931FDF-2895-4CCE-95E2-76CACA5BD852}"/>
    <cellStyle name="Millares 2 2 2 2" xfId="166" xr:uid="{42319885-F9FB-4226-A324-C334FDB6F830}"/>
    <cellStyle name="Millares 2 2 2 2 10" xfId="4703" xr:uid="{6FA51B87-7EEC-4359-8829-3C5BDA3038E3}"/>
    <cellStyle name="Millares 2 2 2 2 10 2" xfId="12969" xr:uid="{39501692-C906-44C2-BA42-66C0786ECB2A}"/>
    <cellStyle name="Millares 2 2 2 2 10 2 2" xfId="34472" xr:uid="{613DE99B-A22F-4ADE-9F87-5184A2EF1C37}"/>
    <cellStyle name="Millares 2 2 2 2 10 3" xfId="19604" xr:uid="{DE96EAA0-E8E5-4D1B-8BCD-F95F1456D638}"/>
    <cellStyle name="Millares 2 2 2 2 10 3 2" xfId="41107" xr:uid="{5CD7040F-8A15-4530-A9A0-322214781865}"/>
    <cellStyle name="Millares 2 2 2 2 10 4" xfId="26209" xr:uid="{40F4E542-BF10-4F45-927D-1B666F04D09A}"/>
    <cellStyle name="Millares 2 2 2 2 10 5" xfId="47712" xr:uid="{EF68459B-7529-4A8B-BB3C-09BFF6AB8800}"/>
    <cellStyle name="Millares 2 2 2 2 11" xfId="5206" xr:uid="{0C9F563F-D88F-4729-9F04-0AEB1F005EDE}"/>
    <cellStyle name="Millares 2 2 2 2 11 2" xfId="13472" xr:uid="{0CA0CF00-95E5-422F-A7AC-21F4330B7D2D}"/>
    <cellStyle name="Millares 2 2 2 2 11 2 2" xfId="34975" xr:uid="{73CB7148-BD68-4823-A341-3522537CAF6C}"/>
    <cellStyle name="Millares 2 2 2 2 11 3" xfId="20107" xr:uid="{7CF19CDC-E103-43D9-804D-E4B5FC9D3B16}"/>
    <cellStyle name="Millares 2 2 2 2 11 3 2" xfId="41610" xr:uid="{DD08E07D-BD94-457F-9B81-84719B2B44EC}"/>
    <cellStyle name="Millares 2 2 2 2 11 4" xfId="26712" xr:uid="{4095396D-F116-4596-905D-C03599E4D8C9}"/>
    <cellStyle name="Millares 2 2 2 2 11 5" xfId="48215" xr:uid="{30ED18BD-2072-44C6-BFE0-367BDA3B7E5D}"/>
    <cellStyle name="Millares 2 2 2 2 12" xfId="6847" xr:uid="{3EDA8E75-AD86-44FF-A798-44C3E1103207}"/>
    <cellStyle name="Millares 2 2 2 2 12 2" xfId="28350" xr:uid="{64023EF0-EFEC-4F2D-B78C-C385194EEEC9}"/>
    <cellStyle name="Millares 2 2 2 2 13" xfId="8501" xr:uid="{E45953B8-920C-4277-B4D4-51DA558D13F4}"/>
    <cellStyle name="Millares 2 2 2 2 13 2" xfId="30004" xr:uid="{BCEE3695-F625-4A9C-9561-638669E79698}"/>
    <cellStyle name="Millares 2 2 2 2 14" xfId="15140" xr:uid="{6E67A545-5DE5-4B47-8EF7-3F0EBDC59B55}"/>
    <cellStyle name="Millares 2 2 2 2 14 2" xfId="36643" xr:uid="{54E4CCD5-9078-47E6-A0F9-781453ADFE8B}"/>
    <cellStyle name="Millares 2 2 2 2 15" xfId="21745" xr:uid="{5F429B4C-3F3D-49B2-B437-24D072511080}"/>
    <cellStyle name="Millares 2 2 2 2 16" xfId="43248" xr:uid="{8FAE6103-3724-4459-964E-7AB7326DD072}"/>
    <cellStyle name="Millares 2 2 2 2 2" xfId="498" xr:uid="{4FC86031-8F34-448D-BB37-1C54A9DC48B0}"/>
    <cellStyle name="Millares 2 2 2 2 2 10" xfId="7109" xr:uid="{1FCD58CD-E46A-40AF-9986-E464FBC42CFB}"/>
    <cellStyle name="Millares 2 2 2 2 2 10 2" xfId="28612" xr:uid="{A906DD9C-9C40-4AD2-99EF-A42F94762469}"/>
    <cellStyle name="Millares 2 2 2 2 2 11" xfId="8765" xr:uid="{0103937F-1573-4580-B325-E6453860EFF3}"/>
    <cellStyle name="Millares 2 2 2 2 2 11 2" xfId="30268" xr:uid="{78600B5A-3022-4CCD-9F13-8CC11607CA98}"/>
    <cellStyle name="Millares 2 2 2 2 2 12" xfId="15401" xr:uid="{EE41E1D0-D8B1-4817-B6C0-67938E8D88C3}"/>
    <cellStyle name="Millares 2 2 2 2 2 12 2" xfId="36904" xr:uid="{F9B9D651-BB8A-415A-A77D-B6D054FB2BAF}"/>
    <cellStyle name="Millares 2 2 2 2 2 13" xfId="22006" xr:uid="{6E3F848D-8BF8-4515-AA54-25FBB58EE483}"/>
    <cellStyle name="Millares 2 2 2 2 2 14" xfId="43509" xr:uid="{CC771C66-3052-429D-9561-3E5B981CA026}"/>
    <cellStyle name="Millares 2 2 2 2 2 2" xfId="780" xr:uid="{73B9DF0E-F307-435B-B9AA-95308091EACF}"/>
    <cellStyle name="Millares 2 2 2 2 2 2 10" xfId="15681" xr:uid="{F0078CCF-5EBA-4E30-AA4B-B08E4FDD1146}"/>
    <cellStyle name="Millares 2 2 2 2 2 2 10 2" xfId="37184" xr:uid="{11D9FDDC-4BEC-44A4-B371-C3FAD143F40B}"/>
    <cellStyle name="Millares 2 2 2 2 2 2 11" xfId="22286" xr:uid="{45ACEB43-2246-48DC-AE10-28F392D954F8}"/>
    <cellStyle name="Millares 2 2 2 2 2 2 12" xfId="43789" xr:uid="{ADDCCB9F-997D-4CE6-87BA-DBE2DEBDD266}"/>
    <cellStyle name="Millares 2 2 2 2 2 2 2" xfId="1726" xr:uid="{914880E8-4C0F-4536-BF13-08A14EBD0235}"/>
    <cellStyle name="Millares 2 2 2 2 2 2 2 2" xfId="4555" xr:uid="{DE4514E2-AEFE-44DC-B21B-C8B8A6E9BDA8}"/>
    <cellStyle name="Millares 2 2 2 2 2 2 2 2 2" xfId="12821" xr:uid="{1F306A35-D08A-4AE4-B205-4E929000868E}"/>
    <cellStyle name="Millares 2 2 2 2 2 2 2 2 2 2" xfId="34324" xr:uid="{D7E6262D-6FA4-42AC-8B12-D1827DB04BB1}"/>
    <cellStyle name="Millares 2 2 2 2 2 2 2 2 3" xfId="19456" xr:uid="{E073E875-DA90-4D97-A8D2-DC61416F4A2A}"/>
    <cellStyle name="Millares 2 2 2 2 2 2 2 2 3 2" xfId="40959" xr:uid="{2C7B30DA-4FEF-4CD9-A513-293E1BCE5CAB}"/>
    <cellStyle name="Millares 2 2 2 2 2 2 2 2 4" xfId="26061" xr:uid="{61731C2C-EB57-49BB-9FE3-A8AA0CF0AC68}"/>
    <cellStyle name="Millares 2 2 2 2 2 2 2 2 5" xfId="47564" xr:uid="{06430892-AA1F-4719-9C5D-2FC05FB38FA5}"/>
    <cellStyle name="Millares 2 2 2 2 2 2 2 3" xfId="6694" xr:uid="{758178F6-671D-4014-9CE4-09057E0054E8}"/>
    <cellStyle name="Millares 2 2 2 2 2 2 2 3 2" xfId="14960" xr:uid="{26796496-0915-481D-B0E7-4B573A92845F}"/>
    <cellStyle name="Millares 2 2 2 2 2 2 2 3 2 2" xfId="36463" xr:uid="{18DCE163-F03C-4D4E-AC8D-6A0621EA19AB}"/>
    <cellStyle name="Millares 2 2 2 2 2 2 2 3 3" xfId="21595" xr:uid="{0E3C8C34-007F-4921-AAA1-7810A0CF04CE}"/>
    <cellStyle name="Millares 2 2 2 2 2 2 2 3 3 2" xfId="43098" xr:uid="{417331DA-8415-4158-8416-7EF89359B59D}"/>
    <cellStyle name="Millares 2 2 2 2 2 2 2 3 4" xfId="28200" xr:uid="{9FB42D22-12E5-4E40-A6AA-4F8C28FDF073}"/>
    <cellStyle name="Millares 2 2 2 2 2 2 2 3 5" xfId="49703" xr:uid="{9041254E-B29A-4BA5-9F69-77A3818A24B7}"/>
    <cellStyle name="Millares 2 2 2 2 2 2 2 4" xfId="8335" xr:uid="{2EC0853B-B036-4020-B368-50B5A3655702}"/>
    <cellStyle name="Millares 2 2 2 2 2 2 2 4 2" xfId="29838" xr:uid="{20334BE5-11B8-495D-8336-C86B09F80F9A}"/>
    <cellStyle name="Millares 2 2 2 2 2 2 2 5" xfId="9992" xr:uid="{10ADF9D7-FF20-43ED-8A4E-5D8B03245E91}"/>
    <cellStyle name="Millares 2 2 2 2 2 2 2 5 2" xfId="31495" xr:uid="{4CAD7307-29DF-441D-9D0C-FEA9809F9012}"/>
    <cellStyle name="Millares 2 2 2 2 2 2 2 6" xfId="16627" xr:uid="{21C63967-0D3F-4670-AE5C-3CE823A3B5A2}"/>
    <cellStyle name="Millares 2 2 2 2 2 2 2 6 2" xfId="38130" xr:uid="{60BC7248-80E1-449C-AE45-97A331E71096}"/>
    <cellStyle name="Millares 2 2 2 2 2 2 2 7" xfId="23232" xr:uid="{E9D6CA39-C4EE-4727-A6E6-EFE2C4C8BA99}"/>
    <cellStyle name="Millares 2 2 2 2 2 2 2 8" xfId="44735" xr:uid="{74A70907-4A46-4BE0-A45E-3E5874B7795D}"/>
    <cellStyle name="Millares 2 2 2 2 2 2 3" xfId="2413" xr:uid="{B4AF7AD5-26FA-4487-A00E-05BCB73895FA}"/>
    <cellStyle name="Millares 2 2 2 2 2 2 3 2" xfId="10679" xr:uid="{39EF0D80-DE65-436C-B668-32C0D4A445C2}"/>
    <cellStyle name="Millares 2 2 2 2 2 2 3 2 2" xfId="32182" xr:uid="{B52B375B-5753-481D-8875-527C37EE1BDF}"/>
    <cellStyle name="Millares 2 2 2 2 2 2 3 3" xfId="17314" xr:uid="{A544FAF5-0882-417C-80E4-3C6327E376EC}"/>
    <cellStyle name="Millares 2 2 2 2 2 2 3 3 2" xfId="38817" xr:uid="{F6C72B11-59F0-4658-A8F9-9A1AA2C73289}"/>
    <cellStyle name="Millares 2 2 2 2 2 2 3 4" xfId="23919" xr:uid="{36F5221E-2BEF-482E-A660-F75FD053B809}"/>
    <cellStyle name="Millares 2 2 2 2 2 2 3 5" xfId="45422" xr:uid="{311077E3-0C22-4DEF-8BEF-D4EA5612099A}"/>
    <cellStyle name="Millares 2 2 2 2 2 2 4" xfId="2930" xr:uid="{E523C43B-097A-4A44-AC0B-2929F03DBA71}"/>
    <cellStyle name="Millares 2 2 2 2 2 2 4 2" xfId="11196" xr:uid="{B724C219-394A-4D18-834F-5EF925D8C430}"/>
    <cellStyle name="Millares 2 2 2 2 2 2 4 2 2" xfId="32699" xr:uid="{5C542446-196C-4C76-9C2A-F573F407C34A}"/>
    <cellStyle name="Millares 2 2 2 2 2 2 4 3" xfId="17831" xr:uid="{10885666-235C-4028-8AA3-2DC1521AE09E}"/>
    <cellStyle name="Millares 2 2 2 2 2 2 4 3 2" xfId="39334" xr:uid="{5E97261D-27FB-4F7F-9837-452877944866}"/>
    <cellStyle name="Millares 2 2 2 2 2 2 4 4" xfId="24436" xr:uid="{34A4464D-480D-4607-A8D0-957FCA030A98}"/>
    <cellStyle name="Millares 2 2 2 2 2 2 4 5" xfId="45939" xr:uid="{DCB31489-B7B5-4A07-97FB-0655D957D458}"/>
    <cellStyle name="Millares 2 2 2 2 2 2 5" xfId="3609" xr:uid="{AF33D79B-0559-4C27-AF68-BCED8ABB6E77}"/>
    <cellStyle name="Millares 2 2 2 2 2 2 5 2" xfId="11875" xr:uid="{7D98FEFE-0B22-43E8-920A-C917A830D528}"/>
    <cellStyle name="Millares 2 2 2 2 2 2 5 2 2" xfId="33378" xr:uid="{BEA63C73-BB2D-4B50-8D48-D9996F050D79}"/>
    <cellStyle name="Millares 2 2 2 2 2 2 5 3" xfId="18510" xr:uid="{78423247-8E01-4303-9BB2-CF459A8A15BC}"/>
    <cellStyle name="Millares 2 2 2 2 2 2 5 3 2" xfId="40013" xr:uid="{C4701FF9-7B7A-438C-B5E4-995F2388747D}"/>
    <cellStyle name="Millares 2 2 2 2 2 2 5 4" xfId="25115" xr:uid="{9AAA65D3-B764-4C37-8C62-E625D194ED8A}"/>
    <cellStyle name="Millares 2 2 2 2 2 2 5 5" xfId="46618" xr:uid="{CF0864FA-0909-49B5-9C3A-EC3D38FB2578}"/>
    <cellStyle name="Millares 2 2 2 2 2 2 6" xfId="5074" xr:uid="{00A3B22E-B793-4D78-AA54-BE5F4F3D1455}"/>
    <cellStyle name="Millares 2 2 2 2 2 2 6 2" xfId="13340" xr:uid="{36622E7B-09C0-4FB1-88A8-DDE6B5F1AC98}"/>
    <cellStyle name="Millares 2 2 2 2 2 2 6 2 2" xfId="34843" xr:uid="{53F8EE82-2A38-4FE3-BB36-8077FB395C53}"/>
    <cellStyle name="Millares 2 2 2 2 2 2 6 3" xfId="19975" xr:uid="{4C4F2032-5CF0-445A-B397-9A0B48D03966}"/>
    <cellStyle name="Millares 2 2 2 2 2 2 6 3 2" xfId="41478" xr:uid="{69CDDF81-684B-4D0F-B4D2-5332089DA200}"/>
    <cellStyle name="Millares 2 2 2 2 2 2 6 4" xfId="26580" xr:uid="{791EA723-D2A2-4358-92EC-2409B41C291D}"/>
    <cellStyle name="Millares 2 2 2 2 2 2 6 5" xfId="48083" xr:uid="{40524649-3E9E-41CA-BC34-675C0FADDEA6}"/>
    <cellStyle name="Millares 2 2 2 2 2 2 7" xfId="5748" xr:uid="{A66AC25F-C816-4052-80A8-680D2D8D9615}"/>
    <cellStyle name="Millares 2 2 2 2 2 2 7 2" xfId="14014" xr:uid="{5C267583-4FA8-4C4D-9328-131780F088D0}"/>
    <cellStyle name="Millares 2 2 2 2 2 2 7 2 2" xfId="35517" xr:uid="{CCE5E3DB-5636-4739-AE40-E7CEDFE2CA77}"/>
    <cellStyle name="Millares 2 2 2 2 2 2 7 3" xfId="20649" xr:uid="{617BCB19-1967-42E1-A006-E1AD64059B53}"/>
    <cellStyle name="Millares 2 2 2 2 2 2 7 3 2" xfId="42152" xr:uid="{4224C6D5-E23D-4717-95B3-7DA968DA0A68}"/>
    <cellStyle name="Millares 2 2 2 2 2 2 7 4" xfId="27254" xr:uid="{65ADB75A-79BD-4B5C-B2CA-C7EF9355C4AE}"/>
    <cellStyle name="Millares 2 2 2 2 2 2 7 5" xfId="48757" xr:uid="{A0A7D27C-FA76-4041-897F-2BD3040D5BEE}"/>
    <cellStyle name="Millares 2 2 2 2 2 2 8" xfId="7389" xr:uid="{3476384D-DDFC-469C-88B3-FF53B62AE0B3}"/>
    <cellStyle name="Millares 2 2 2 2 2 2 8 2" xfId="28892" xr:uid="{39367C65-ADB4-435C-ABD5-50E40EB41E29}"/>
    <cellStyle name="Millares 2 2 2 2 2 2 9" xfId="9046" xr:uid="{0777255E-7C71-499B-BEB4-77DDE3F63320}"/>
    <cellStyle name="Millares 2 2 2 2 2 2 9 2" xfId="30549" xr:uid="{74C8BDD1-52EA-42AE-874B-17CC938505B6}"/>
    <cellStyle name="Millares 2 2 2 2 2 3" xfId="1050" xr:uid="{03A59684-B2BC-4B37-9C9C-067DF858F914}"/>
    <cellStyle name="Millares 2 2 2 2 2 3 2" xfId="3879" xr:uid="{A97A963B-C8C3-464B-BD05-841467B6F9CC}"/>
    <cellStyle name="Millares 2 2 2 2 2 3 2 2" xfId="12145" xr:uid="{D2139856-A892-46C4-9679-939B2BA436AB}"/>
    <cellStyle name="Millares 2 2 2 2 2 3 2 2 2" xfId="33648" xr:uid="{FCFD9BF1-C903-417F-A405-9EAD30FD6316}"/>
    <cellStyle name="Millares 2 2 2 2 2 3 2 3" xfId="18780" xr:uid="{0429D1FE-8EBA-4DA0-8CA3-F20E52B542CC}"/>
    <cellStyle name="Millares 2 2 2 2 2 3 2 3 2" xfId="40283" xr:uid="{76E23C05-231C-4879-95C7-6F780AE7DBCD}"/>
    <cellStyle name="Millares 2 2 2 2 2 3 2 4" xfId="25385" xr:uid="{8924E8D5-908E-4AF2-9687-16E4A2D8F6F2}"/>
    <cellStyle name="Millares 2 2 2 2 2 3 2 5" xfId="46888" xr:uid="{1FB3FE6F-8F31-4767-9480-B9F83F7EC743}"/>
    <cellStyle name="Millares 2 2 2 2 2 3 3" xfId="6018" xr:uid="{563504E8-2377-4CBE-A21B-A0A4E0A256D9}"/>
    <cellStyle name="Millares 2 2 2 2 2 3 3 2" xfId="14284" xr:uid="{DF9A65E3-A4A2-469F-B27D-29A483030CCC}"/>
    <cellStyle name="Millares 2 2 2 2 2 3 3 2 2" xfId="35787" xr:uid="{2991E25D-5477-4B50-94F1-D5F258147BB8}"/>
    <cellStyle name="Millares 2 2 2 2 2 3 3 3" xfId="20919" xr:uid="{994F45C8-73DD-4ED7-9598-48F061D3F29E}"/>
    <cellStyle name="Millares 2 2 2 2 2 3 3 3 2" xfId="42422" xr:uid="{2C6054E1-6AF4-426E-94F4-4C2ACDC8F038}"/>
    <cellStyle name="Millares 2 2 2 2 2 3 3 4" xfId="27524" xr:uid="{98FDA2A3-6D7C-476C-A292-F822AAB65DD2}"/>
    <cellStyle name="Millares 2 2 2 2 2 3 3 5" xfId="49027" xr:uid="{8919BB3E-7D03-460C-93DB-217DCBB505A1}"/>
    <cellStyle name="Millares 2 2 2 2 2 3 4" xfId="7659" xr:uid="{3511DBC2-2553-4425-96FF-2B532990E1D3}"/>
    <cellStyle name="Millares 2 2 2 2 2 3 4 2" xfId="29162" xr:uid="{1B7A941B-3614-49E8-88F9-D198D9964279}"/>
    <cellStyle name="Millares 2 2 2 2 2 3 5" xfId="9316" xr:uid="{16C6C4CD-8DF9-435F-B18D-EEC90FF203E8}"/>
    <cellStyle name="Millares 2 2 2 2 2 3 5 2" xfId="30819" xr:uid="{7EF8D274-3479-498C-B53A-9840856744C5}"/>
    <cellStyle name="Millares 2 2 2 2 2 3 6" xfId="15951" xr:uid="{71856022-3555-4ADC-9D8B-C519E42E4E0D}"/>
    <cellStyle name="Millares 2 2 2 2 2 3 6 2" xfId="37454" xr:uid="{6A7BF8C4-00FB-4271-BC1E-E10BF7BF3E4F}"/>
    <cellStyle name="Millares 2 2 2 2 2 3 7" xfId="22556" xr:uid="{C1EE7AD8-8FA2-4436-ABD6-459C1A1AAB06}"/>
    <cellStyle name="Millares 2 2 2 2 2 3 8" xfId="44059" xr:uid="{853CA1F6-2330-4E83-AFC3-F8F8CFDCF9FA}"/>
    <cellStyle name="Millares 2 2 2 2 2 4" xfId="1446" xr:uid="{313A34FA-4842-4DEB-8BAB-E794650ACD6C}"/>
    <cellStyle name="Millares 2 2 2 2 2 4 2" xfId="4275" xr:uid="{BF6A9762-2C49-4E73-987D-5C66E1B7266C}"/>
    <cellStyle name="Millares 2 2 2 2 2 4 2 2" xfId="12541" xr:uid="{DDE45BD6-5EAA-460A-9EA1-C398D903A97A}"/>
    <cellStyle name="Millares 2 2 2 2 2 4 2 2 2" xfId="34044" xr:uid="{8641A026-8E5B-4042-B34C-5E3FEBA1AECF}"/>
    <cellStyle name="Millares 2 2 2 2 2 4 2 3" xfId="19176" xr:uid="{724DE205-3E71-4165-A555-33CA1E2E721C}"/>
    <cellStyle name="Millares 2 2 2 2 2 4 2 3 2" xfId="40679" xr:uid="{0738E670-D75B-4F50-A5A0-8B1A62387B9D}"/>
    <cellStyle name="Millares 2 2 2 2 2 4 2 4" xfId="25781" xr:uid="{944EEDCC-345C-45C0-8D0B-4F75BEAC1FCF}"/>
    <cellStyle name="Millares 2 2 2 2 2 4 2 5" xfId="47284" xr:uid="{0CBE18FD-3D70-4328-BC79-96C82F575B71}"/>
    <cellStyle name="Millares 2 2 2 2 2 4 3" xfId="6414" xr:uid="{E2A25A5A-9365-456A-AC31-E61E4530647B}"/>
    <cellStyle name="Millares 2 2 2 2 2 4 3 2" xfId="14680" xr:uid="{173F75A7-A7CC-442E-A0B1-28987302C70E}"/>
    <cellStyle name="Millares 2 2 2 2 2 4 3 2 2" xfId="36183" xr:uid="{F0EC406E-030B-4023-9A4D-9086194BA04D}"/>
    <cellStyle name="Millares 2 2 2 2 2 4 3 3" xfId="21315" xr:uid="{64927C9D-6B55-498E-9616-766F41013977}"/>
    <cellStyle name="Millares 2 2 2 2 2 4 3 3 2" xfId="42818" xr:uid="{6091CCDE-BF3E-47D8-BC77-666C3C458F23}"/>
    <cellStyle name="Millares 2 2 2 2 2 4 3 4" xfId="27920" xr:uid="{A6292649-5FDE-4918-A961-00DC95C9B3BA}"/>
    <cellStyle name="Millares 2 2 2 2 2 4 3 5" xfId="49423" xr:uid="{C90943E1-3DB3-4869-993B-3E3A208DD9F7}"/>
    <cellStyle name="Millares 2 2 2 2 2 4 4" xfId="8055" xr:uid="{449A68DE-3008-4B4B-A5AF-7D98B64DA675}"/>
    <cellStyle name="Millares 2 2 2 2 2 4 4 2" xfId="29558" xr:uid="{5BB0674E-5D69-4CE2-A125-754BE9F33337}"/>
    <cellStyle name="Millares 2 2 2 2 2 4 5" xfId="9712" xr:uid="{8C1173F9-8A49-4ECA-83C5-01EA02B34C0C}"/>
    <cellStyle name="Millares 2 2 2 2 2 4 5 2" xfId="31215" xr:uid="{6631C509-BA60-49DD-844A-129A27A8C1AD}"/>
    <cellStyle name="Millares 2 2 2 2 2 4 6" xfId="16347" xr:uid="{2A01E85E-0AF5-4641-A9DD-9700ED9855E2}"/>
    <cellStyle name="Millares 2 2 2 2 2 4 6 2" xfId="37850" xr:uid="{DD6FB2C9-CAE4-4189-978A-932FD9E2386D}"/>
    <cellStyle name="Millares 2 2 2 2 2 4 7" xfId="22952" xr:uid="{BF7A5E1C-4004-4147-8744-A63EDA0AAEB2}"/>
    <cellStyle name="Millares 2 2 2 2 2 4 8" xfId="44455" xr:uid="{5CC4DAFC-F90B-4378-ABC3-03D02B97F997}"/>
    <cellStyle name="Millares 2 2 2 2 2 5" xfId="2133" xr:uid="{F25A1C3C-E89D-4FC6-9D6E-19304E1F86AC}"/>
    <cellStyle name="Millares 2 2 2 2 2 5 2" xfId="10399" xr:uid="{8FFD6629-9E6E-4030-AEDA-F8B3E27604C1}"/>
    <cellStyle name="Millares 2 2 2 2 2 5 2 2" xfId="31902" xr:uid="{10D04727-0637-412C-B2A8-E2AC82AD4931}"/>
    <cellStyle name="Millares 2 2 2 2 2 5 3" xfId="17034" xr:uid="{1F26CF33-9EE1-429B-8274-DF7621A8BF37}"/>
    <cellStyle name="Millares 2 2 2 2 2 5 3 2" xfId="38537" xr:uid="{03D796F0-C93C-4AB4-83CD-F8D5F1BB9E3B}"/>
    <cellStyle name="Millares 2 2 2 2 2 5 4" xfId="23639" xr:uid="{B58108C4-4D4A-4948-ABF2-2C91318CE43A}"/>
    <cellStyle name="Millares 2 2 2 2 2 5 5" xfId="45142" xr:uid="{8313D0E8-7083-4786-B67E-E7E2CA626A14}"/>
    <cellStyle name="Millares 2 2 2 2 2 6" xfId="2681" xr:uid="{3B03D8ED-492D-46AC-B401-C51E4BE4B291}"/>
    <cellStyle name="Millares 2 2 2 2 2 6 2" xfId="10947" xr:uid="{1D1D0421-708D-4BA0-B8CE-C60E25819500}"/>
    <cellStyle name="Millares 2 2 2 2 2 6 2 2" xfId="32450" xr:uid="{684719CA-D0CE-4498-92CC-36352B820B94}"/>
    <cellStyle name="Millares 2 2 2 2 2 6 3" xfId="17582" xr:uid="{464AC303-63F5-4131-8055-E7495323A5C3}"/>
    <cellStyle name="Millares 2 2 2 2 2 6 3 2" xfId="39085" xr:uid="{3F6BEA48-E3E6-4C23-ADD6-F357D37EE2F7}"/>
    <cellStyle name="Millares 2 2 2 2 2 6 4" xfId="24187" xr:uid="{65D03344-154F-4D80-A4B4-7D6E5C7A3533}"/>
    <cellStyle name="Millares 2 2 2 2 2 6 5" xfId="45690" xr:uid="{EB1471DF-4CC7-4223-9BFC-101C7E2E3A56}"/>
    <cellStyle name="Millares 2 2 2 2 2 7" xfId="3329" xr:uid="{64DFE668-0CD8-4D3E-B3EB-5CCEBA8ED34E}"/>
    <cellStyle name="Millares 2 2 2 2 2 7 2" xfId="11595" xr:uid="{4CC07D02-3579-4A8E-A361-EA2132C33C1F}"/>
    <cellStyle name="Millares 2 2 2 2 2 7 2 2" xfId="33098" xr:uid="{623BCB7D-3C2D-4424-9932-94BD0F4978C7}"/>
    <cellStyle name="Millares 2 2 2 2 2 7 3" xfId="18230" xr:uid="{D46D745C-110B-47DE-BC47-B4037E50E1EB}"/>
    <cellStyle name="Millares 2 2 2 2 2 7 3 2" xfId="39733" xr:uid="{B84B672D-5EF8-4886-8EDB-854774074AF6}"/>
    <cellStyle name="Millares 2 2 2 2 2 7 4" xfId="24835" xr:uid="{EDFC7BF0-29E4-425E-B16B-ACFF35A226DF}"/>
    <cellStyle name="Millares 2 2 2 2 2 7 5" xfId="46338" xr:uid="{57EECAF8-BF0A-44E1-AD2A-3A5BAB5C5BD9}"/>
    <cellStyle name="Millares 2 2 2 2 2 8" xfId="4825" xr:uid="{67C0446A-3092-499F-BC51-8A8099D555A9}"/>
    <cellStyle name="Millares 2 2 2 2 2 8 2" xfId="13091" xr:uid="{334577DD-91B8-4B19-B5AD-A42AAB1F4DA6}"/>
    <cellStyle name="Millares 2 2 2 2 2 8 2 2" xfId="34594" xr:uid="{B4F2E328-7E44-4F23-8269-1B7876D3A6FA}"/>
    <cellStyle name="Millares 2 2 2 2 2 8 3" xfId="19726" xr:uid="{F00809EC-037A-439C-A0C7-FFB3949AD642}"/>
    <cellStyle name="Millares 2 2 2 2 2 8 3 2" xfId="41229" xr:uid="{E689467B-346A-4CCE-9D59-E89C8E78A817}"/>
    <cellStyle name="Millares 2 2 2 2 2 8 4" xfId="26331" xr:uid="{F8B6A33F-8EB3-477C-B40D-5B03D7648F78}"/>
    <cellStyle name="Millares 2 2 2 2 2 8 5" xfId="47834" xr:uid="{4376A0C4-3893-4531-BF8B-5BE4E1487447}"/>
    <cellStyle name="Millares 2 2 2 2 2 9" xfId="5468" xr:uid="{5A66ABA8-CBE9-43C2-89AD-BFBA16E0F4A3}"/>
    <cellStyle name="Millares 2 2 2 2 2 9 2" xfId="13734" xr:uid="{79444E0F-699D-4F28-BEA4-D5C7EE8E6ACF}"/>
    <cellStyle name="Millares 2 2 2 2 2 9 2 2" xfId="35237" xr:uid="{AFFE9D52-19B2-400C-B776-CE0CB4A173BD}"/>
    <cellStyle name="Millares 2 2 2 2 2 9 3" xfId="20369" xr:uid="{01D8A4D7-6FF7-41E9-8FBB-171BD13D4813}"/>
    <cellStyle name="Millares 2 2 2 2 2 9 3 2" xfId="41872" xr:uid="{AF6F9448-F33D-4668-961E-218B5AAE379D}"/>
    <cellStyle name="Millares 2 2 2 2 2 9 4" xfId="26974" xr:uid="{C5E61860-4F67-40D1-AF10-349739D4886C}"/>
    <cellStyle name="Millares 2 2 2 2 2 9 5" xfId="48477" xr:uid="{D54387A9-05F0-470D-BE90-3D95A5235410}"/>
    <cellStyle name="Millares 2 2 2 2 3" xfId="371" xr:uid="{141B330B-CA96-41C4-B674-71204E7CA72D}"/>
    <cellStyle name="Millares 2 2 2 2 3 10" xfId="15274" xr:uid="{C4CF2262-C4C9-4783-BA0C-457640D38195}"/>
    <cellStyle name="Millares 2 2 2 2 3 10 2" xfId="36777" xr:uid="{7DB6176C-83F4-4237-8B81-774AB85852B3}"/>
    <cellStyle name="Millares 2 2 2 2 3 11" xfId="21879" xr:uid="{A46E738D-9601-4682-AF24-1792B4BADF16}"/>
    <cellStyle name="Millares 2 2 2 2 3 12" xfId="43382" xr:uid="{3ABB437B-1C6A-4DA3-8735-EB7207BDBC62}"/>
    <cellStyle name="Millares 2 2 2 2 3 2" xfId="1319" xr:uid="{D2C23BFA-A730-49B5-9CFC-CEE88A487F0E}"/>
    <cellStyle name="Millares 2 2 2 2 3 2 2" xfId="4148" xr:uid="{0B2C0B69-BDA3-4C15-8A92-FA2D0E761E8F}"/>
    <cellStyle name="Millares 2 2 2 2 3 2 2 2" xfId="12414" xr:uid="{256E175F-7815-43BD-B78B-B7F4E70BDA70}"/>
    <cellStyle name="Millares 2 2 2 2 3 2 2 2 2" xfId="33917" xr:uid="{C6774DF4-1384-4BF6-828B-E892618350A0}"/>
    <cellStyle name="Millares 2 2 2 2 3 2 2 3" xfId="19049" xr:uid="{52179C70-0C3C-4BCB-BE2D-EDA430672E70}"/>
    <cellStyle name="Millares 2 2 2 2 3 2 2 3 2" xfId="40552" xr:uid="{C26D3911-2223-4947-A5B5-A5A5F3CEA6D6}"/>
    <cellStyle name="Millares 2 2 2 2 3 2 2 4" xfId="25654" xr:uid="{714A6F9B-0E33-426A-AAEB-CCD33E19E207}"/>
    <cellStyle name="Millares 2 2 2 2 3 2 2 5" xfId="47157" xr:uid="{4DFF58D0-6209-4CC9-BBDA-00D979F809AE}"/>
    <cellStyle name="Millares 2 2 2 2 3 2 3" xfId="6287" xr:uid="{2ADAB160-4D89-480F-B805-C309A8C5D0E5}"/>
    <cellStyle name="Millares 2 2 2 2 3 2 3 2" xfId="14553" xr:uid="{130E3CDC-70CD-4F33-99A1-3DE8C2B974A3}"/>
    <cellStyle name="Millares 2 2 2 2 3 2 3 2 2" xfId="36056" xr:uid="{7C7DF06D-8021-4C15-83C6-0195D8ABA5E3}"/>
    <cellStyle name="Millares 2 2 2 2 3 2 3 3" xfId="21188" xr:uid="{3E9457C9-06C5-4DDC-86C0-9CD6E42A9F9C}"/>
    <cellStyle name="Millares 2 2 2 2 3 2 3 3 2" xfId="42691" xr:uid="{A55C483A-0BF5-4138-9CC6-BD3F56BA6274}"/>
    <cellStyle name="Millares 2 2 2 2 3 2 3 4" xfId="27793" xr:uid="{25596CF8-2F9C-49C5-901C-69E700CA6E4D}"/>
    <cellStyle name="Millares 2 2 2 2 3 2 3 5" xfId="49296" xr:uid="{DD5563F8-5655-4D07-99CE-7C1F99247F64}"/>
    <cellStyle name="Millares 2 2 2 2 3 2 4" xfId="7928" xr:uid="{037B3B79-50F6-49DB-A7AE-34D6A4D2CB39}"/>
    <cellStyle name="Millares 2 2 2 2 3 2 4 2" xfId="29431" xr:uid="{5645AC02-6160-4B21-A2F7-B3C55FF1AD4C}"/>
    <cellStyle name="Millares 2 2 2 2 3 2 5" xfId="9585" xr:uid="{00572A21-6188-4AF5-B018-63D9EE64E9D6}"/>
    <cellStyle name="Millares 2 2 2 2 3 2 5 2" xfId="31088" xr:uid="{C8A38FA0-F247-4DC5-B988-17E5BFA68019}"/>
    <cellStyle name="Millares 2 2 2 2 3 2 6" xfId="16220" xr:uid="{4FE92257-30BD-4ADD-90CB-FFF9526F6FE5}"/>
    <cellStyle name="Millares 2 2 2 2 3 2 6 2" xfId="37723" xr:uid="{A728C4ED-1C6B-4DDA-B22B-570C98505EE8}"/>
    <cellStyle name="Millares 2 2 2 2 3 2 7" xfId="22825" xr:uid="{AD869CCA-AA5D-4949-A921-16F7198FBFA6}"/>
    <cellStyle name="Millares 2 2 2 2 3 2 8" xfId="44328" xr:uid="{354F6A96-0010-4F66-8B92-385522283F85}"/>
    <cellStyle name="Millares 2 2 2 2 3 3" xfId="2006" xr:uid="{476CDECF-2167-47CA-8359-11B1137A0335}"/>
    <cellStyle name="Millares 2 2 2 2 3 3 2" xfId="10272" xr:uid="{7D46AE91-C2A9-4B1D-A55F-BA92D3C79360}"/>
    <cellStyle name="Millares 2 2 2 2 3 3 2 2" xfId="31775" xr:uid="{7E2C95B5-C4E6-4637-B6DE-A6FB8BBEB590}"/>
    <cellStyle name="Millares 2 2 2 2 3 3 3" xfId="16907" xr:uid="{BD863B53-B275-4102-987A-92F5C768FC30}"/>
    <cellStyle name="Millares 2 2 2 2 3 3 3 2" xfId="38410" xr:uid="{0E075198-9803-45AC-9EC6-8E468AD29A0A}"/>
    <cellStyle name="Millares 2 2 2 2 3 3 4" xfId="23512" xr:uid="{297DD46D-CDBB-4C63-A97A-D4DF984F9959}"/>
    <cellStyle name="Millares 2 2 2 2 3 3 5" xfId="45015" xr:uid="{6043018D-5D55-4A93-894E-A6415597A82A}"/>
    <cellStyle name="Millares 2 2 2 2 3 4" xfId="2805" xr:uid="{1AF045CD-75CC-4A0D-B5D5-3CB63F0CD318}"/>
    <cellStyle name="Millares 2 2 2 2 3 4 2" xfId="11071" xr:uid="{6B6A7431-3954-438A-9DCA-3B54D1202664}"/>
    <cellStyle name="Millares 2 2 2 2 3 4 2 2" xfId="32574" xr:uid="{56D5B323-5CC8-4551-A9F4-D2787134F8B5}"/>
    <cellStyle name="Millares 2 2 2 2 3 4 3" xfId="17706" xr:uid="{C0CC4A4B-8EAE-4226-9C8F-0599A39599EB}"/>
    <cellStyle name="Millares 2 2 2 2 3 4 3 2" xfId="39209" xr:uid="{12146BF5-788B-4852-B128-9DA46E4BCCC9}"/>
    <cellStyle name="Millares 2 2 2 2 3 4 4" xfId="24311" xr:uid="{340945FC-B7E9-4EE0-9442-0BBC9CC48D3E}"/>
    <cellStyle name="Millares 2 2 2 2 3 4 5" xfId="45814" xr:uid="{FCC10E5C-A942-43BC-B556-881D9BCA16B9}"/>
    <cellStyle name="Millares 2 2 2 2 3 5" xfId="3202" xr:uid="{40A80D01-0103-4702-9A86-A8FDCD60AC34}"/>
    <cellStyle name="Millares 2 2 2 2 3 5 2" xfId="11468" xr:uid="{026B6AFE-7297-4A6C-B74B-E1826E787CE1}"/>
    <cellStyle name="Millares 2 2 2 2 3 5 2 2" xfId="32971" xr:uid="{0BBD3044-EE6B-48A7-957B-8DEE71EF6957}"/>
    <cellStyle name="Millares 2 2 2 2 3 5 3" xfId="18103" xr:uid="{62F2F641-97FF-452A-AAA2-628FE1B91BD8}"/>
    <cellStyle name="Millares 2 2 2 2 3 5 3 2" xfId="39606" xr:uid="{CCF04514-3A07-4AD1-AC57-FE59ABFD335F}"/>
    <cellStyle name="Millares 2 2 2 2 3 5 4" xfId="24708" xr:uid="{C49ABAA8-E558-45AC-A163-89672E9533E9}"/>
    <cellStyle name="Millares 2 2 2 2 3 5 5" xfId="46211" xr:uid="{59751752-E8C7-4DCA-B0ED-80A0418941D8}"/>
    <cellStyle name="Millares 2 2 2 2 3 6" xfId="4949" xr:uid="{22B743EA-36F3-486C-90CF-3D28EB99BC56}"/>
    <cellStyle name="Millares 2 2 2 2 3 6 2" xfId="13215" xr:uid="{6CDC01D1-2078-4575-A36E-392A0ACDAF0E}"/>
    <cellStyle name="Millares 2 2 2 2 3 6 2 2" xfId="34718" xr:uid="{88DAB736-1F80-4AE8-B096-F49749430F3C}"/>
    <cellStyle name="Millares 2 2 2 2 3 6 3" xfId="19850" xr:uid="{B469297E-3ADC-4044-A5E9-5EECB2A591E4}"/>
    <cellStyle name="Millares 2 2 2 2 3 6 3 2" xfId="41353" xr:uid="{73B2EE4E-63EF-42C2-B633-9AA47BF1ED50}"/>
    <cellStyle name="Millares 2 2 2 2 3 6 4" xfId="26455" xr:uid="{4C6E0F6E-20E3-4371-8EBF-14BA51E922FB}"/>
    <cellStyle name="Millares 2 2 2 2 3 6 5" xfId="47958" xr:uid="{8CFB96AC-6490-49AE-AFEA-25A9FF951625}"/>
    <cellStyle name="Millares 2 2 2 2 3 7" xfId="5341" xr:uid="{990F69DF-24C7-42D1-9178-4E3077F456D9}"/>
    <cellStyle name="Millares 2 2 2 2 3 7 2" xfId="13607" xr:uid="{58E92915-BD7C-45E3-AC08-52ACFF109ECA}"/>
    <cellStyle name="Millares 2 2 2 2 3 7 2 2" xfId="35110" xr:uid="{CA009497-69FE-4E6F-9C7F-9A713F3A1EA7}"/>
    <cellStyle name="Millares 2 2 2 2 3 7 3" xfId="20242" xr:uid="{50A8B1B4-9BC0-4AC7-9AF8-D46E55102492}"/>
    <cellStyle name="Millares 2 2 2 2 3 7 3 2" xfId="41745" xr:uid="{03E08BD3-8D23-4780-8B9D-5E731F63D42C}"/>
    <cellStyle name="Millares 2 2 2 2 3 7 4" xfId="26847" xr:uid="{3646DB74-2F9E-47C7-A1AC-8B974208C7F6}"/>
    <cellStyle name="Millares 2 2 2 2 3 7 5" xfId="48350" xr:uid="{584CA097-E64C-46C0-8EED-9DE27613E75E}"/>
    <cellStyle name="Millares 2 2 2 2 3 8" xfId="6982" xr:uid="{4BA77B48-DD61-4FBA-8C0D-2B611CF33E6C}"/>
    <cellStyle name="Millares 2 2 2 2 3 8 2" xfId="28485" xr:uid="{6BDB3F4E-0ED2-47E2-B32B-080CDA93819E}"/>
    <cellStyle name="Millares 2 2 2 2 3 9" xfId="8638" xr:uid="{B86296D2-272D-47DE-B9D0-B0CDE964367B}"/>
    <cellStyle name="Millares 2 2 2 2 3 9 2" xfId="30141" xr:uid="{6786DD52-4CC0-46C1-BF3C-2CB0D42E1F60}"/>
    <cellStyle name="Millares 2 2 2 2 4" xfId="655" xr:uid="{E8363707-4802-465E-8691-2028854B6B5F}"/>
    <cellStyle name="Millares 2 2 2 2 4 10" xfId="43664" xr:uid="{F5BB54C6-EFE5-444A-B65B-1C85843C2F75}"/>
    <cellStyle name="Millares 2 2 2 2 4 2" xfId="1601" xr:uid="{932884D6-F615-4911-8FE7-8BEF407C7EB7}"/>
    <cellStyle name="Millares 2 2 2 2 4 2 2" xfId="4430" xr:uid="{E4710A6D-BDE4-4891-B553-B7F447D888E3}"/>
    <cellStyle name="Millares 2 2 2 2 4 2 2 2" xfId="12696" xr:uid="{DA5D8C9F-733D-453A-B250-42566D1CBD57}"/>
    <cellStyle name="Millares 2 2 2 2 4 2 2 2 2" xfId="34199" xr:uid="{1C4D83B3-09E3-4A6C-A7A1-C4BC101EC1B8}"/>
    <cellStyle name="Millares 2 2 2 2 4 2 2 3" xfId="19331" xr:uid="{448042D9-818B-4255-8E80-705AE5ABED11}"/>
    <cellStyle name="Millares 2 2 2 2 4 2 2 3 2" xfId="40834" xr:uid="{66ABF007-F596-4E4B-9D5B-5CA7680977A9}"/>
    <cellStyle name="Millares 2 2 2 2 4 2 2 4" xfId="25936" xr:uid="{2E30EA09-72E2-451F-8BCC-C75F9CD54F8C}"/>
    <cellStyle name="Millares 2 2 2 2 4 2 2 5" xfId="47439" xr:uid="{563AD4A3-297D-4AC8-A808-C19D5C3280A3}"/>
    <cellStyle name="Millares 2 2 2 2 4 2 3" xfId="6569" xr:uid="{4DE78102-08B9-4F3C-9821-A62375821962}"/>
    <cellStyle name="Millares 2 2 2 2 4 2 3 2" xfId="14835" xr:uid="{DD149A74-48C2-4592-A39F-7AFA490461E1}"/>
    <cellStyle name="Millares 2 2 2 2 4 2 3 2 2" xfId="36338" xr:uid="{5AE61E2C-F5DC-4F5C-81D1-2AD35E1290B2}"/>
    <cellStyle name="Millares 2 2 2 2 4 2 3 3" xfId="21470" xr:uid="{5F4F51FE-081E-47D4-BE4E-04E46F0E6F39}"/>
    <cellStyle name="Millares 2 2 2 2 4 2 3 3 2" xfId="42973" xr:uid="{F0C36681-709F-4D61-BEC8-B4154057CE0E}"/>
    <cellStyle name="Millares 2 2 2 2 4 2 3 4" xfId="28075" xr:uid="{47031DFD-D648-4877-AF32-6A95ED8A8814}"/>
    <cellStyle name="Millares 2 2 2 2 4 2 3 5" xfId="49578" xr:uid="{42A22F46-432B-4160-9E9F-9CF0D9053479}"/>
    <cellStyle name="Millares 2 2 2 2 4 2 4" xfId="8210" xr:uid="{53C8ACE9-1519-4FCC-9620-A6C719374817}"/>
    <cellStyle name="Millares 2 2 2 2 4 2 4 2" xfId="29713" xr:uid="{AF356410-D312-476F-9CA5-F1BAD3CF165F}"/>
    <cellStyle name="Millares 2 2 2 2 4 2 5" xfId="9867" xr:uid="{B888C334-5BA4-4099-BE08-F34C84564B25}"/>
    <cellStyle name="Millares 2 2 2 2 4 2 5 2" xfId="31370" xr:uid="{59AE9BF4-9F04-494F-BDF0-A2C04158F609}"/>
    <cellStyle name="Millares 2 2 2 2 4 2 6" xfId="16502" xr:uid="{614857C2-6EE8-4C1A-8C7C-5AE9A43F24B4}"/>
    <cellStyle name="Millares 2 2 2 2 4 2 6 2" xfId="38005" xr:uid="{B459BE4F-017C-4179-9005-DDFF3CE06D90}"/>
    <cellStyle name="Millares 2 2 2 2 4 2 7" xfId="23107" xr:uid="{0E6461B4-9B0C-418A-AE38-E5AD911BE0EB}"/>
    <cellStyle name="Millares 2 2 2 2 4 2 8" xfId="44610" xr:uid="{51BB1DF7-B208-4B5D-83DF-D67B17B441E7}"/>
    <cellStyle name="Millares 2 2 2 2 4 3" xfId="2288" xr:uid="{68723EA1-D407-49FC-B189-776C04F54108}"/>
    <cellStyle name="Millares 2 2 2 2 4 3 2" xfId="10554" xr:uid="{7E6F5DB2-EFCC-47C5-9639-25A209FEC87F}"/>
    <cellStyle name="Millares 2 2 2 2 4 3 2 2" xfId="32057" xr:uid="{C7F22A63-34D2-4076-96DF-811B086330B3}"/>
    <cellStyle name="Millares 2 2 2 2 4 3 3" xfId="17189" xr:uid="{37806015-E413-4F49-AEA5-3DF717FCCE65}"/>
    <cellStyle name="Millares 2 2 2 2 4 3 3 2" xfId="38692" xr:uid="{C58075BB-1E79-4101-AA9E-D3E3A2CDFBBA}"/>
    <cellStyle name="Millares 2 2 2 2 4 3 4" xfId="23794" xr:uid="{945E426B-1177-470B-8C09-65E1DA4914C1}"/>
    <cellStyle name="Millares 2 2 2 2 4 3 5" xfId="45297" xr:uid="{193E1AB9-CECF-4D78-9A5D-7BCC7FA2F91A}"/>
    <cellStyle name="Millares 2 2 2 2 4 4" xfId="3484" xr:uid="{19E345C2-DCDB-4A00-8486-4C39BD35D535}"/>
    <cellStyle name="Millares 2 2 2 2 4 4 2" xfId="11750" xr:uid="{9FB62ACE-E94E-4B94-B6E2-75F701EF6372}"/>
    <cellStyle name="Millares 2 2 2 2 4 4 2 2" xfId="33253" xr:uid="{F9F51BFD-B012-407B-A7BD-CDFB1DF6FD81}"/>
    <cellStyle name="Millares 2 2 2 2 4 4 3" xfId="18385" xr:uid="{D687AE01-AACE-43F7-96B7-7C49819EAC7D}"/>
    <cellStyle name="Millares 2 2 2 2 4 4 3 2" xfId="39888" xr:uid="{FF3A5131-63EC-48E4-9DA7-DED3720E64E3}"/>
    <cellStyle name="Millares 2 2 2 2 4 4 4" xfId="24990" xr:uid="{45EF125F-C935-480F-9C25-8DDB8631DE75}"/>
    <cellStyle name="Millares 2 2 2 2 4 4 5" xfId="46493" xr:uid="{6B10CEFD-D890-4A20-83FC-B9CFA7F1F443}"/>
    <cellStyle name="Millares 2 2 2 2 4 5" xfId="5623" xr:uid="{3C89D82E-411D-4C4A-94B5-D6A4BF1C1D92}"/>
    <cellStyle name="Millares 2 2 2 2 4 5 2" xfId="13889" xr:uid="{05D1ADA6-161D-46A4-9625-40778F4C9ABC}"/>
    <cellStyle name="Millares 2 2 2 2 4 5 2 2" xfId="35392" xr:uid="{50832572-066F-4C9A-933C-2B07ECA6D317}"/>
    <cellStyle name="Millares 2 2 2 2 4 5 3" xfId="20524" xr:uid="{908A8342-8603-48E3-9139-2BBC8AF8A5A0}"/>
    <cellStyle name="Millares 2 2 2 2 4 5 3 2" xfId="42027" xr:uid="{63FF4422-789C-429A-AD7F-154AD608FBB0}"/>
    <cellStyle name="Millares 2 2 2 2 4 5 4" xfId="27129" xr:uid="{CAE39D7B-42B6-49C0-88C6-24A97BED57DF}"/>
    <cellStyle name="Millares 2 2 2 2 4 5 5" xfId="48632" xr:uid="{4625F4E2-AD4C-471D-AA2F-1DB4AA662721}"/>
    <cellStyle name="Millares 2 2 2 2 4 6" xfId="7264" xr:uid="{012FED68-F37E-4725-BF16-A745FC1B9EEE}"/>
    <cellStyle name="Millares 2 2 2 2 4 6 2" xfId="28767" xr:uid="{5C2CCFC3-820E-450D-A321-5AC00F9BFF9A}"/>
    <cellStyle name="Millares 2 2 2 2 4 7" xfId="8921" xr:uid="{9D6BFAF2-6DD2-487D-BE95-AA4519EEA57E}"/>
    <cellStyle name="Millares 2 2 2 2 4 7 2" xfId="30424" xr:uid="{3C94B565-CD9B-42E3-A375-AD7D77FC0234}"/>
    <cellStyle name="Millares 2 2 2 2 4 8" xfId="15556" xr:uid="{14998D70-1914-443E-9B97-C5D9FE2F33F6}"/>
    <cellStyle name="Millares 2 2 2 2 4 8 2" xfId="37059" xr:uid="{02717637-73D0-472E-851C-BAE123EB0370}"/>
    <cellStyle name="Millares 2 2 2 2 4 9" xfId="22161" xr:uid="{A1C2B66A-C7B0-4283-ABFB-07FC7AEF397B}"/>
    <cellStyle name="Millares 2 2 2 2 5" xfId="923" xr:uid="{40AD650E-B3ED-472A-A755-31B3B1DEB9A8}"/>
    <cellStyle name="Millares 2 2 2 2 5 2" xfId="3752" xr:uid="{69D5B0AC-148E-4D36-8D7D-654D1160CD5D}"/>
    <cellStyle name="Millares 2 2 2 2 5 2 2" xfId="12018" xr:uid="{3AE90777-94B0-4DA4-BCC2-DF4D1260427D}"/>
    <cellStyle name="Millares 2 2 2 2 5 2 2 2" xfId="33521" xr:uid="{3F9B3F05-74DE-41AA-AFD0-746E34987C20}"/>
    <cellStyle name="Millares 2 2 2 2 5 2 3" xfId="18653" xr:uid="{8F21DFE1-FE4C-4F81-B8E6-038963EF65AE}"/>
    <cellStyle name="Millares 2 2 2 2 5 2 3 2" xfId="40156" xr:uid="{8AD397D4-ED9F-404B-8337-82A7AAB58180}"/>
    <cellStyle name="Millares 2 2 2 2 5 2 4" xfId="25258" xr:uid="{3AA06B27-8777-4210-BDC6-840B8DFB1D97}"/>
    <cellStyle name="Millares 2 2 2 2 5 2 5" xfId="46761" xr:uid="{C02E6E40-FC12-442E-8983-F6BB3C561AC0}"/>
    <cellStyle name="Millares 2 2 2 2 5 3" xfId="5891" xr:uid="{AC175544-BA06-426D-8E0C-62EF77ED13D0}"/>
    <cellStyle name="Millares 2 2 2 2 5 3 2" xfId="14157" xr:uid="{1B7448B3-27E2-4DDD-85EA-494B245A749D}"/>
    <cellStyle name="Millares 2 2 2 2 5 3 2 2" xfId="35660" xr:uid="{2E4B4D61-76F9-4CAE-9ADD-1975D21757DC}"/>
    <cellStyle name="Millares 2 2 2 2 5 3 3" xfId="20792" xr:uid="{744BB985-63B6-4316-A0A0-542F9DC8CC48}"/>
    <cellStyle name="Millares 2 2 2 2 5 3 3 2" xfId="42295" xr:uid="{0AFF91A6-2C04-4DCE-A953-B4823153C1F3}"/>
    <cellStyle name="Millares 2 2 2 2 5 3 4" xfId="27397" xr:uid="{34B08EBF-C8AE-4B7F-84D8-E6E3084A2ABD}"/>
    <cellStyle name="Millares 2 2 2 2 5 3 5" xfId="48900" xr:uid="{A2993D33-7E4E-46AD-9984-7AD24BFF6450}"/>
    <cellStyle name="Millares 2 2 2 2 5 4" xfId="7532" xr:uid="{7BEE829C-7BBB-498B-B4D8-A42E736E6D41}"/>
    <cellStyle name="Millares 2 2 2 2 5 4 2" xfId="29035" xr:uid="{D9F48D66-ECBD-4955-A2B8-F22D7B29CEC1}"/>
    <cellStyle name="Millares 2 2 2 2 5 5" xfId="9189" xr:uid="{F7C343E8-4EB7-49A9-B7CF-9EC344B2AF69}"/>
    <cellStyle name="Millares 2 2 2 2 5 5 2" xfId="30692" xr:uid="{3FBBF33F-5429-4DC1-BE63-529FB376B726}"/>
    <cellStyle name="Millares 2 2 2 2 5 6" xfId="15824" xr:uid="{15FB0F35-BAFD-4C62-BF9E-A7888AAC8F44}"/>
    <cellStyle name="Millares 2 2 2 2 5 6 2" xfId="37327" xr:uid="{4EDEBBFF-F2A1-48DB-A68F-624F622FC8D5}"/>
    <cellStyle name="Millares 2 2 2 2 5 7" xfId="22429" xr:uid="{53232065-D4AF-48EA-81F5-284A6127BC47}"/>
    <cellStyle name="Millares 2 2 2 2 5 8" xfId="43932" xr:uid="{4D7DC3DF-0F61-4AF4-A766-0DE760AE2AE9}"/>
    <cellStyle name="Millares 2 2 2 2 6" xfId="1184" xr:uid="{5B838975-1124-4635-8268-9C575DC2D081}"/>
    <cellStyle name="Millares 2 2 2 2 6 2" xfId="4013" xr:uid="{2BEE50B2-E125-4D52-A591-EE530FB2C9A4}"/>
    <cellStyle name="Millares 2 2 2 2 6 2 2" xfId="12279" xr:uid="{381403AA-9CD7-4625-B05D-B658090763BC}"/>
    <cellStyle name="Millares 2 2 2 2 6 2 2 2" xfId="33782" xr:uid="{8E6F5CE8-8670-4D5B-BB5D-0579CA58FA99}"/>
    <cellStyle name="Millares 2 2 2 2 6 2 3" xfId="18914" xr:uid="{D13EB4E0-67DF-4528-A689-C5DD8F103730}"/>
    <cellStyle name="Millares 2 2 2 2 6 2 3 2" xfId="40417" xr:uid="{139DC734-FE3D-4C2D-A0B1-CC18D9D00F34}"/>
    <cellStyle name="Millares 2 2 2 2 6 2 4" xfId="25519" xr:uid="{079D5EDE-6A2C-4E57-8823-3886F60C45E3}"/>
    <cellStyle name="Millares 2 2 2 2 6 2 5" xfId="47022" xr:uid="{A8AC6958-DD93-47C4-B53F-70F221992BCA}"/>
    <cellStyle name="Millares 2 2 2 2 6 3" xfId="6152" xr:uid="{D808A4E0-7C83-4BD2-B779-C112B397715E}"/>
    <cellStyle name="Millares 2 2 2 2 6 3 2" xfId="14418" xr:uid="{580FC6F0-BCE5-4F5B-9F3B-2837296F4413}"/>
    <cellStyle name="Millares 2 2 2 2 6 3 2 2" xfId="35921" xr:uid="{375C3CD9-57E7-4A18-AB9E-410BAAC7D79F}"/>
    <cellStyle name="Millares 2 2 2 2 6 3 3" xfId="21053" xr:uid="{338E9E2F-5577-4EC6-AE24-6556C2EAF0FC}"/>
    <cellStyle name="Millares 2 2 2 2 6 3 3 2" xfId="42556" xr:uid="{26F26794-B1FC-4DE7-B732-2629F83EF501}"/>
    <cellStyle name="Millares 2 2 2 2 6 3 4" xfId="27658" xr:uid="{2CC4663D-8214-413D-9717-CB86221271B8}"/>
    <cellStyle name="Millares 2 2 2 2 6 3 5" xfId="49161" xr:uid="{D0DF9C9E-23BC-4A73-B302-635CD8E03E93}"/>
    <cellStyle name="Millares 2 2 2 2 6 4" xfId="7793" xr:uid="{570C527B-7B30-4B96-AD90-B370D0DBA688}"/>
    <cellStyle name="Millares 2 2 2 2 6 4 2" xfId="29296" xr:uid="{B5B37E50-35DF-4DEB-9EE8-F9B1F087B7AC}"/>
    <cellStyle name="Millares 2 2 2 2 6 5" xfId="9450" xr:uid="{5751516F-F069-4071-B273-4D4795E08455}"/>
    <cellStyle name="Millares 2 2 2 2 6 5 2" xfId="30953" xr:uid="{E70EA0BA-73BB-4BFC-A31E-0D803B0D7B20}"/>
    <cellStyle name="Millares 2 2 2 2 6 6" xfId="16085" xr:uid="{BF59D92B-F327-422A-B579-EDF6A0DBFB90}"/>
    <cellStyle name="Millares 2 2 2 2 6 6 2" xfId="37588" xr:uid="{F8EB68FC-E891-4365-B477-6D82103C1B78}"/>
    <cellStyle name="Millares 2 2 2 2 6 7" xfId="22690" xr:uid="{247A653D-81C2-4BB8-88E5-C4597CDBC702}"/>
    <cellStyle name="Millares 2 2 2 2 6 8" xfId="44193" xr:uid="{25345A28-8B1C-4F4A-8637-524FBFD2A535}"/>
    <cellStyle name="Millares 2 2 2 2 7" xfId="1872" xr:uid="{8C7D99FA-EC06-4E48-8E7B-DC8A7FEC1A0A}"/>
    <cellStyle name="Millares 2 2 2 2 7 2" xfId="10138" xr:uid="{9B93D2A1-8281-4E26-BFB9-9CF045AF2ED1}"/>
    <cellStyle name="Millares 2 2 2 2 7 2 2" xfId="31641" xr:uid="{EACD8CE2-B0DC-4AC1-B366-34FC65E8AA6C}"/>
    <cellStyle name="Millares 2 2 2 2 7 3" xfId="16773" xr:uid="{3F565009-D578-4E79-905A-C14D52A2034A}"/>
    <cellStyle name="Millares 2 2 2 2 7 3 2" xfId="38276" xr:uid="{BF6BE1A3-4CE2-4C3B-B887-770938BEBB9E}"/>
    <cellStyle name="Millares 2 2 2 2 7 4" xfId="23378" xr:uid="{20AA0315-B318-4CB4-AA79-1C9334B745FF}"/>
    <cellStyle name="Millares 2 2 2 2 7 5" xfId="44881" xr:uid="{5B1A4CB1-64C9-491E-B3BC-B2C55594B82C}"/>
    <cellStyle name="Millares 2 2 2 2 8" xfId="2557" xr:uid="{A8D6952C-EF00-4220-A648-011010F9ECA1}"/>
    <cellStyle name="Millares 2 2 2 2 8 2" xfId="10823" xr:uid="{5933D506-B0C8-4B2F-ADFF-D4865BE6C89C}"/>
    <cellStyle name="Millares 2 2 2 2 8 2 2" xfId="32326" xr:uid="{6FA3549D-1BED-429B-9281-088502AFA433}"/>
    <cellStyle name="Millares 2 2 2 2 8 3" xfId="17458" xr:uid="{DB42F017-907C-48ED-9387-AFE4B15C5CD0}"/>
    <cellStyle name="Millares 2 2 2 2 8 3 2" xfId="38961" xr:uid="{2A2B1FAB-1E51-4D7F-AA35-ACED35EF039F}"/>
    <cellStyle name="Millares 2 2 2 2 8 4" xfId="24063" xr:uid="{C0DBB57A-C3CC-4555-B4B4-B85AE4B52CD7}"/>
    <cellStyle name="Millares 2 2 2 2 8 5" xfId="45566" xr:uid="{78BE90E7-9A34-4D4B-91B1-2DE605ABA8CB}"/>
    <cellStyle name="Millares 2 2 2 2 9" xfId="3068" xr:uid="{14574CF4-A43B-448A-8494-5127B0A61D24}"/>
    <cellStyle name="Millares 2 2 2 2 9 2" xfId="11334" xr:uid="{0B2FBBFC-ACB0-4236-9A5A-8455D6030B5B}"/>
    <cellStyle name="Millares 2 2 2 2 9 2 2" xfId="32837" xr:uid="{8D216C6E-07D8-445B-92EF-3B8966F5DD64}"/>
    <cellStyle name="Millares 2 2 2 2 9 3" xfId="17969" xr:uid="{6A78D570-F2B1-4F81-B6A1-862CCE7A2C9C}"/>
    <cellStyle name="Millares 2 2 2 2 9 3 2" xfId="39472" xr:uid="{B9BCE0CD-5B0A-4342-9608-BA5FB386767B}"/>
    <cellStyle name="Millares 2 2 2 2 9 4" xfId="24574" xr:uid="{40F3F922-197B-4764-A518-F8252BBD77AD}"/>
    <cellStyle name="Millares 2 2 2 2 9 5" xfId="46077" xr:uid="{09021AB8-96FA-478C-925D-6F549A357A23}"/>
    <cellStyle name="Millares 2 2 2 3" xfId="461" xr:uid="{59B71066-F58D-45A5-A190-CC7660D14848}"/>
    <cellStyle name="Millares 2 2 2 3 10" xfId="7072" xr:uid="{6C6F47CA-6276-4943-95EE-814098ED15B3}"/>
    <cellStyle name="Millares 2 2 2 3 10 2" xfId="28575" xr:uid="{4E6B6FD6-1F6C-45C5-8A50-09EA5B476AF8}"/>
    <cellStyle name="Millares 2 2 2 3 11" xfId="8728" xr:uid="{9557D003-F6BB-4008-AF60-DE34392CAAED}"/>
    <cellStyle name="Millares 2 2 2 3 11 2" xfId="30231" xr:uid="{BCF7C427-DEE3-4BD4-A89A-68014ED4AA0F}"/>
    <cellStyle name="Millares 2 2 2 3 12" xfId="15364" xr:uid="{FC901498-E899-474C-9133-C37F404D804B}"/>
    <cellStyle name="Millares 2 2 2 3 12 2" xfId="36867" xr:uid="{5EC4784A-DCA1-4456-9CA2-9E2EC0D699F2}"/>
    <cellStyle name="Millares 2 2 2 3 13" xfId="21969" xr:uid="{9D6BD09E-3E3C-4E7B-BDB1-2007022FF114}"/>
    <cellStyle name="Millares 2 2 2 3 14" xfId="43472" xr:uid="{3063708D-6C24-4383-A471-D02B828A9315}"/>
    <cellStyle name="Millares 2 2 2 3 2" xfId="743" xr:uid="{36252670-4A16-4D41-8806-4767F0EC0F4E}"/>
    <cellStyle name="Millares 2 2 2 3 2 10" xfId="15644" xr:uid="{15B76294-3611-4871-AFD3-46E24FA6F2C8}"/>
    <cellStyle name="Millares 2 2 2 3 2 10 2" xfId="37147" xr:uid="{920EB924-6BC1-478C-ADC9-72FF5AF0CDD6}"/>
    <cellStyle name="Millares 2 2 2 3 2 11" xfId="22249" xr:uid="{ECF06870-2784-4054-8426-724110E9142E}"/>
    <cellStyle name="Millares 2 2 2 3 2 12" xfId="43752" xr:uid="{8BE0C502-B7E0-460D-91DC-909E32C98840}"/>
    <cellStyle name="Millares 2 2 2 3 2 2" xfId="1689" xr:uid="{5621B881-1DCC-41F5-A879-8059526101E0}"/>
    <cellStyle name="Millares 2 2 2 3 2 2 2" xfId="4518" xr:uid="{0B18C0BA-DACB-4168-847C-3E5BC4572CBC}"/>
    <cellStyle name="Millares 2 2 2 3 2 2 2 2" xfId="12784" xr:uid="{C48B5500-5FAA-458F-84FB-8990C0E3305D}"/>
    <cellStyle name="Millares 2 2 2 3 2 2 2 2 2" xfId="34287" xr:uid="{EA6D8B47-B8F7-4C1C-9863-92F54EC9088D}"/>
    <cellStyle name="Millares 2 2 2 3 2 2 2 3" xfId="19419" xr:uid="{088CF3D4-BFD0-4E34-877C-711AB7A43B85}"/>
    <cellStyle name="Millares 2 2 2 3 2 2 2 3 2" xfId="40922" xr:uid="{E0022D4C-C2FD-4EB8-9D85-5DEF8E24E945}"/>
    <cellStyle name="Millares 2 2 2 3 2 2 2 4" xfId="26024" xr:uid="{614032AD-FE61-4DCF-84C0-D51D7DB44CE1}"/>
    <cellStyle name="Millares 2 2 2 3 2 2 2 5" xfId="47527" xr:uid="{2D867AF0-8BE1-41C2-B2A1-FE2E257A9733}"/>
    <cellStyle name="Millares 2 2 2 3 2 2 3" xfId="6657" xr:uid="{C4A5DCCA-E92D-4EFB-8AC4-118909499C10}"/>
    <cellStyle name="Millares 2 2 2 3 2 2 3 2" xfId="14923" xr:uid="{C1BDF9F3-ABE8-4B14-AB6E-614596178505}"/>
    <cellStyle name="Millares 2 2 2 3 2 2 3 2 2" xfId="36426" xr:uid="{9A2C2B9A-9288-44CD-94E3-12527B7AE17B}"/>
    <cellStyle name="Millares 2 2 2 3 2 2 3 3" xfId="21558" xr:uid="{842E2FE9-966E-4CFB-9A53-CE1F7F25A9DD}"/>
    <cellStyle name="Millares 2 2 2 3 2 2 3 3 2" xfId="43061" xr:uid="{678C752F-78B5-430F-9828-5652E4A0F6B2}"/>
    <cellStyle name="Millares 2 2 2 3 2 2 3 4" xfId="28163" xr:uid="{291DB639-3A5B-4F8E-A552-3BDAF545B7DE}"/>
    <cellStyle name="Millares 2 2 2 3 2 2 3 5" xfId="49666" xr:uid="{93DA1837-E059-4B16-ADC8-C9846F6E74F2}"/>
    <cellStyle name="Millares 2 2 2 3 2 2 4" xfId="8298" xr:uid="{001DCDE9-B2AE-4ED9-AA4E-EEC2A7A26B42}"/>
    <cellStyle name="Millares 2 2 2 3 2 2 4 2" xfId="29801" xr:uid="{C722DA78-0681-4635-BC7A-FC23637A1921}"/>
    <cellStyle name="Millares 2 2 2 3 2 2 5" xfId="9955" xr:uid="{7016A5AD-37C9-47C8-9E6C-BD904BE68558}"/>
    <cellStyle name="Millares 2 2 2 3 2 2 5 2" xfId="31458" xr:uid="{136688AA-5F26-4229-A895-3255B596386C}"/>
    <cellStyle name="Millares 2 2 2 3 2 2 6" xfId="16590" xr:uid="{DE7592D4-8531-4E0C-820E-B8FD5DCFDC56}"/>
    <cellStyle name="Millares 2 2 2 3 2 2 6 2" xfId="38093" xr:uid="{6BEDC7DB-E64E-4CF3-B024-400EE078516C}"/>
    <cellStyle name="Millares 2 2 2 3 2 2 7" xfId="23195" xr:uid="{76E54723-9351-4178-A3AA-EC1EFDAE6875}"/>
    <cellStyle name="Millares 2 2 2 3 2 2 8" xfId="44698" xr:uid="{5307B6C6-2475-4799-8297-661019B94551}"/>
    <cellStyle name="Millares 2 2 2 3 2 3" xfId="2376" xr:uid="{B39C71E0-F5B9-421F-9318-CC35FFD649A5}"/>
    <cellStyle name="Millares 2 2 2 3 2 3 2" xfId="10642" xr:uid="{BEE3EF89-6BED-4997-A0A6-3B3D02FF7D13}"/>
    <cellStyle name="Millares 2 2 2 3 2 3 2 2" xfId="32145" xr:uid="{017771C9-6CC1-4820-9F28-465DD0420B50}"/>
    <cellStyle name="Millares 2 2 2 3 2 3 3" xfId="17277" xr:uid="{6CE7206D-79F8-4B3E-898C-8A1B1301F938}"/>
    <cellStyle name="Millares 2 2 2 3 2 3 3 2" xfId="38780" xr:uid="{D637ADBC-8B90-4DA2-B034-9E6B8EDFAD35}"/>
    <cellStyle name="Millares 2 2 2 3 2 3 4" xfId="23882" xr:uid="{956C10D3-74B1-4FAB-B125-A262D946F984}"/>
    <cellStyle name="Millares 2 2 2 3 2 3 5" xfId="45385" xr:uid="{FB2AD753-7640-4A19-BD37-B22B66E9D0F5}"/>
    <cellStyle name="Millares 2 2 2 3 2 4" xfId="2893" xr:uid="{0520F82B-AA10-4F08-982F-F6B52EF524FC}"/>
    <cellStyle name="Millares 2 2 2 3 2 4 2" xfId="11159" xr:uid="{C346D715-E402-4F01-B4B0-BFA818186196}"/>
    <cellStyle name="Millares 2 2 2 3 2 4 2 2" xfId="32662" xr:uid="{D04164F5-612A-4FA8-B38A-37A61F381999}"/>
    <cellStyle name="Millares 2 2 2 3 2 4 3" xfId="17794" xr:uid="{FA9FBA3A-11FC-4448-B6E8-33238781ECD4}"/>
    <cellStyle name="Millares 2 2 2 3 2 4 3 2" xfId="39297" xr:uid="{97D6D4EE-D53D-4175-B4E3-4949BC4874A4}"/>
    <cellStyle name="Millares 2 2 2 3 2 4 4" xfId="24399" xr:uid="{6358E17A-9303-4B29-8100-E1214227849A}"/>
    <cellStyle name="Millares 2 2 2 3 2 4 5" xfId="45902" xr:uid="{178071A2-DD3D-4158-8A0E-5E7FDB48C0AB}"/>
    <cellStyle name="Millares 2 2 2 3 2 5" xfId="3572" xr:uid="{9B4594D4-CDD7-426D-8A4C-BB4E7A284FAD}"/>
    <cellStyle name="Millares 2 2 2 3 2 5 2" xfId="11838" xr:uid="{6CDBD90D-2DFD-4BA9-B0E7-DA65EC87EE99}"/>
    <cellStyle name="Millares 2 2 2 3 2 5 2 2" xfId="33341" xr:uid="{2C9C100E-7594-4974-A0B9-190652F71FDD}"/>
    <cellStyle name="Millares 2 2 2 3 2 5 3" xfId="18473" xr:uid="{E9B6336A-4ECE-4665-8332-688830644D7F}"/>
    <cellStyle name="Millares 2 2 2 3 2 5 3 2" xfId="39976" xr:uid="{002710AF-DE48-480A-87C5-9A6D26B01C68}"/>
    <cellStyle name="Millares 2 2 2 3 2 5 4" xfId="25078" xr:uid="{79B56520-C166-4A83-BB21-88D0F89C5521}"/>
    <cellStyle name="Millares 2 2 2 3 2 5 5" xfId="46581" xr:uid="{423C7E46-861B-45DD-9A7C-EF327C6DA416}"/>
    <cellStyle name="Millares 2 2 2 3 2 6" xfId="5037" xr:uid="{489066AC-14F5-42BD-833D-A5250191BE4F}"/>
    <cellStyle name="Millares 2 2 2 3 2 6 2" xfId="13303" xr:uid="{6C8331C5-F0CC-4BD9-8F75-EEB3344448BD}"/>
    <cellStyle name="Millares 2 2 2 3 2 6 2 2" xfId="34806" xr:uid="{96BDB0E0-6ADE-4C67-B720-F251848F6D3F}"/>
    <cellStyle name="Millares 2 2 2 3 2 6 3" xfId="19938" xr:uid="{46DA1FEC-8994-458F-9517-BE74E2F9EFB6}"/>
    <cellStyle name="Millares 2 2 2 3 2 6 3 2" xfId="41441" xr:uid="{8B3875F1-2E92-4A1A-9408-BD99BB437568}"/>
    <cellStyle name="Millares 2 2 2 3 2 6 4" xfId="26543" xr:uid="{042CFA42-0DB3-4EAF-B2A1-DA391042E85F}"/>
    <cellStyle name="Millares 2 2 2 3 2 6 5" xfId="48046" xr:uid="{93185E42-D4B0-4E0C-9DCB-23ECAACF8B0B}"/>
    <cellStyle name="Millares 2 2 2 3 2 7" xfId="5711" xr:uid="{514F2BF0-2ADE-48B4-AAB6-F2C4B2E2ADC0}"/>
    <cellStyle name="Millares 2 2 2 3 2 7 2" xfId="13977" xr:uid="{A7E664F2-7F7B-4949-A205-B077869D464C}"/>
    <cellStyle name="Millares 2 2 2 3 2 7 2 2" xfId="35480" xr:uid="{4765A808-7BA5-46EA-92C0-A8BAB1CF2FF4}"/>
    <cellStyle name="Millares 2 2 2 3 2 7 3" xfId="20612" xr:uid="{771B33F8-5248-4ED1-9291-D24E97D1CB4F}"/>
    <cellStyle name="Millares 2 2 2 3 2 7 3 2" xfId="42115" xr:uid="{1974C022-445C-4D4A-A92A-D686C12AC94E}"/>
    <cellStyle name="Millares 2 2 2 3 2 7 4" xfId="27217" xr:uid="{28DE326B-DAAD-4751-B801-461F09184385}"/>
    <cellStyle name="Millares 2 2 2 3 2 7 5" xfId="48720" xr:uid="{694C9F7F-E165-4566-89D3-B08A8A87EE3C}"/>
    <cellStyle name="Millares 2 2 2 3 2 8" xfId="7352" xr:uid="{808AF0EE-E87C-45A5-92C2-8D63C0069515}"/>
    <cellStyle name="Millares 2 2 2 3 2 8 2" xfId="28855" xr:uid="{1090BF28-019D-4F53-870B-1A6C8F6CA2C1}"/>
    <cellStyle name="Millares 2 2 2 3 2 9" xfId="9009" xr:uid="{C1B2E66D-5ED8-42EC-9FCD-418547A96BC7}"/>
    <cellStyle name="Millares 2 2 2 3 2 9 2" xfId="30512" xr:uid="{28C1FC9F-08F7-417D-BAF3-F4022F634B08}"/>
    <cellStyle name="Millares 2 2 2 3 3" xfId="1013" xr:uid="{784BD03D-5FE4-4AA5-AD9B-0814C630AB4D}"/>
    <cellStyle name="Millares 2 2 2 3 3 2" xfId="3842" xr:uid="{AE51653E-0278-432D-A201-37339A3D4D5D}"/>
    <cellStyle name="Millares 2 2 2 3 3 2 2" xfId="12108" xr:uid="{D17AC15D-D610-4B5B-86B0-D02595D5BDA8}"/>
    <cellStyle name="Millares 2 2 2 3 3 2 2 2" xfId="33611" xr:uid="{3469CAC2-42A1-4AD2-93FF-DABD118BC164}"/>
    <cellStyle name="Millares 2 2 2 3 3 2 3" xfId="18743" xr:uid="{9AD96EEB-48D9-4C4A-9B47-22951544DA16}"/>
    <cellStyle name="Millares 2 2 2 3 3 2 3 2" xfId="40246" xr:uid="{481F6776-A297-4F56-8164-1FCAA7DC2ED0}"/>
    <cellStyle name="Millares 2 2 2 3 3 2 4" xfId="25348" xr:uid="{8D4A4A28-5786-42C9-AF75-F778E4493EFC}"/>
    <cellStyle name="Millares 2 2 2 3 3 2 5" xfId="46851" xr:uid="{CB683ACE-906B-4DA8-9119-6D35F7A2A9BE}"/>
    <cellStyle name="Millares 2 2 2 3 3 3" xfId="5981" xr:uid="{01DD1FE0-C8A5-4220-8DDA-4AF05F1AE864}"/>
    <cellStyle name="Millares 2 2 2 3 3 3 2" xfId="14247" xr:uid="{2CDEDFA2-4C90-4813-8085-F2CAB948E458}"/>
    <cellStyle name="Millares 2 2 2 3 3 3 2 2" xfId="35750" xr:uid="{FB2AEADA-F481-4DAB-9D07-422F65FEEA9C}"/>
    <cellStyle name="Millares 2 2 2 3 3 3 3" xfId="20882" xr:uid="{26BDE650-0BC6-4B20-A811-DB075A9541B7}"/>
    <cellStyle name="Millares 2 2 2 3 3 3 3 2" xfId="42385" xr:uid="{2B34C961-2E1E-4D28-B835-123F3650DFEC}"/>
    <cellStyle name="Millares 2 2 2 3 3 3 4" xfId="27487" xr:uid="{B8859E8B-EC2B-47E9-8048-7702ACAED387}"/>
    <cellStyle name="Millares 2 2 2 3 3 3 5" xfId="48990" xr:uid="{333D93F2-0523-40B8-9974-7D54A8F196A6}"/>
    <cellStyle name="Millares 2 2 2 3 3 4" xfId="7622" xr:uid="{26DF520F-8E24-4785-9541-FE633046517B}"/>
    <cellStyle name="Millares 2 2 2 3 3 4 2" xfId="29125" xr:uid="{3DB25B45-45B8-42F0-8581-9EDEE330A91B}"/>
    <cellStyle name="Millares 2 2 2 3 3 5" xfId="9279" xr:uid="{904CC82A-CFF7-419C-AA3C-47DE347870E2}"/>
    <cellStyle name="Millares 2 2 2 3 3 5 2" xfId="30782" xr:uid="{84EFAF52-66D7-4798-855F-4A46CBF3DCE7}"/>
    <cellStyle name="Millares 2 2 2 3 3 6" xfId="15914" xr:uid="{92454DB3-404B-4654-A085-FA349D935FA1}"/>
    <cellStyle name="Millares 2 2 2 3 3 6 2" xfId="37417" xr:uid="{E519C844-3B84-49CF-8459-983C0D4B213E}"/>
    <cellStyle name="Millares 2 2 2 3 3 7" xfId="22519" xr:uid="{D5EFAB4F-D212-47CD-880A-473CC479A972}"/>
    <cellStyle name="Millares 2 2 2 3 3 8" xfId="44022" xr:uid="{643203E6-6A82-4095-B931-0C5BFA41595A}"/>
    <cellStyle name="Millares 2 2 2 3 4" xfId="1409" xr:uid="{F86FFFEF-353E-4E32-8358-7F385F631966}"/>
    <cellStyle name="Millares 2 2 2 3 4 2" xfId="4238" xr:uid="{BD51D465-E244-40FC-B620-C11656784E83}"/>
    <cellStyle name="Millares 2 2 2 3 4 2 2" xfId="12504" xr:uid="{A7482BA4-9D73-4E97-A020-D7407F911181}"/>
    <cellStyle name="Millares 2 2 2 3 4 2 2 2" xfId="34007" xr:uid="{3BFADF21-EA05-4E97-9D5E-C14D92BD1E8A}"/>
    <cellStyle name="Millares 2 2 2 3 4 2 3" xfId="19139" xr:uid="{8D5EBA16-92B1-4FDB-89CE-3876F02CA5CF}"/>
    <cellStyle name="Millares 2 2 2 3 4 2 3 2" xfId="40642" xr:uid="{9B7844B5-3850-439A-B06E-9987FE61D1AE}"/>
    <cellStyle name="Millares 2 2 2 3 4 2 4" xfId="25744" xr:uid="{6AB7E711-E095-4074-8353-A43E742045E9}"/>
    <cellStyle name="Millares 2 2 2 3 4 2 5" xfId="47247" xr:uid="{970D0819-9DA9-48AC-90EE-23AAD6E2E953}"/>
    <cellStyle name="Millares 2 2 2 3 4 3" xfId="6377" xr:uid="{00FE7E22-98CA-4295-9547-4A1F9A2DCEE3}"/>
    <cellStyle name="Millares 2 2 2 3 4 3 2" xfId="14643" xr:uid="{23CB240B-AE28-4D3B-9F9F-9BFB7B07B454}"/>
    <cellStyle name="Millares 2 2 2 3 4 3 2 2" xfId="36146" xr:uid="{1BD1D3F0-F7CA-4F87-AFB5-8E0FC439EB66}"/>
    <cellStyle name="Millares 2 2 2 3 4 3 3" xfId="21278" xr:uid="{50E7B15D-4953-4843-9BDB-B49C0777B3F9}"/>
    <cellStyle name="Millares 2 2 2 3 4 3 3 2" xfId="42781" xr:uid="{BE17BC8E-8829-4DB6-B442-5FB2BE50B77A}"/>
    <cellStyle name="Millares 2 2 2 3 4 3 4" xfId="27883" xr:uid="{5CAD1F34-D01C-40EF-B29D-54DBB30E19A0}"/>
    <cellStyle name="Millares 2 2 2 3 4 3 5" xfId="49386" xr:uid="{CC759253-999F-4300-B224-14D221246E0A}"/>
    <cellStyle name="Millares 2 2 2 3 4 4" xfId="8018" xr:uid="{79B4FBD4-94AA-491B-9ECE-E1608C225392}"/>
    <cellStyle name="Millares 2 2 2 3 4 4 2" xfId="29521" xr:uid="{7AB2777A-C612-4DFB-84F5-A07134A538F8}"/>
    <cellStyle name="Millares 2 2 2 3 4 5" xfId="9675" xr:uid="{39702451-0341-47F1-AD2F-C2A45F7A4EAD}"/>
    <cellStyle name="Millares 2 2 2 3 4 5 2" xfId="31178" xr:uid="{722E36A5-1DF6-49C4-B5C5-927A1D343DB2}"/>
    <cellStyle name="Millares 2 2 2 3 4 6" xfId="16310" xr:uid="{BAE95F3D-2ADC-4663-844C-DBAF3FA58681}"/>
    <cellStyle name="Millares 2 2 2 3 4 6 2" xfId="37813" xr:uid="{543FEBD2-DD5D-443B-80B6-800B8DDBEE72}"/>
    <cellStyle name="Millares 2 2 2 3 4 7" xfId="22915" xr:uid="{3CBC10D8-8714-47F0-98E2-B7A59A7E70C8}"/>
    <cellStyle name="Millares 2 2 2 3 4 8" xfId="44418" xr:uid="{D4220B83-344B-4F89-B8F6-046443F81647}"/>
    <cellStyle name="Millares 2 2 2 3 5" xfId="2096" xr:uid="{3CFCFB11-0FDA-4552-B8B5-84C22ACEC08D}"/>
    <cellStyle name="Millares 2 2 2 3 5 2" xfId="10362" xr:uid="{4B2EBA92-DB8F-4585-AD53-A72B02BCDDEC}"/>
    <cellStyle name="Millares 2 2 2 3 5 2 2" xfId="31865" xr:uid="{E4F2A805-4F94-4481-8823-5F125D728A4F}"/>
    <cellStyle name="Millares 2 2 2 3 5 3" xfId="16997" xr:uid="{FC05EB97-AA1B-4CAC-BD43-B0DA37D33EC3}"/>
    <cellStyle name="Millares 2 2 2 3 5 3 2" xfId="38500" xr:uid="{02D27C39-49C8-45BA-B216-1132106D071D}"/>
    <cellStyle name="Millares 2 2 2 3 5 4" xfId="23602" xr:uid="{8A412CE1-6E23-4685-8A91-18871B10457B}"/>
    <cellStyle name="Millares 2 2 2 3 5 5" xfId="45105" xr:uid="{1FFAF4C6-11E5-4D6C-A41C-938386332A18}"/>
    <cellStyle name="Millares 2 2 2 3 6" xfId="2644" xr:uid="{E5EA89A7-BC46-445B-8E4C-A0867AFADEE7}"/>
    <cellStyle name="Millares 2 2 2 3 6 2" xfId="10910" xr:uid="{D79AF22A-852B-4A41-BDE9-986BFE27144F}"/>
    <cellStyle name="Millares 2 2 2 3 6 2 2" xfId="32413" xr:uid="{C34B44CC-0108-47A5-AD41-8C2F6A9CB640}"/>
    <cellStyle name="Millares 2 2 2 3 6 3" xfId="17545" xr:uid="{BB0FA669-B22F-4F86-B89D-870E4C5CF360}"/>
    <cellStyle name="Millares 2 2 2 3 6 3 2" xfId="39048" xr:uid="{453ED00B-46FD-4FF8-B1D7-7CEB8211A175}"/>
    <cellStyle name="Millares 2 2 2 3 6 4" xfId="24150" xr:uid="{E0567AED-378D-4419-A671-0AE0E2C72FFF}"/>
    <cellStyle name="Millares 2 2 2 3 6 5" xfId="45653" xr:uid="{87F0B981-F2EE-444F-9099-D1D401FD2A62}"/>
    <cellStyle name="Millares 2 2 2 3 7" xfId="3292" xr:uid="{468C6390-A1D0-442E-B20D-506AD059F75E}"/>
    <cellStyle name="Millares 2 2 2 3 7 2" xfId="11558" xr:uid="{14667470-AD60-4017-9EAC-7ADD70D8255C}"/>
    <cellStyle name="Millares 2 2 2 3 7 2 2" xfId="33061" xr:uid="{522D6DFB-B10E-4D97-8F41-D9DB757FB49F}"/>
    <cellStyle name="Millares 2 2 2 3 7 3" xfId="18193" xr:uid="{28E34F10-0A29-46CA-8CC4-CAAC5301ED3F}"/>
    <cellStyle name="Millares 2 2 2 3 7 3 2" xfId="39696" xr:uid="{DB4FC7AD-781A-431D-9AE7-A46428372050}"/>
    <cellStyle name="Millares 2 2 2 3 7 4" xfId="24798" xr:uid="{95CDFC07-F63D-4A31-BCDB-722CD6D8E77C}"/>
    <cellStyle name="Millares 2 2 2 3 7 5" xfId="46301" xr:uid="{67A73FBA-7494-440F-B6C7-8A51B8A04E59}"/>
    <cellStyle name="Millares 2 2 2 3 8" xfId="4788" xr:uid="{9EFB4DBE-68AD-4771-8A20-4D0D1554B470}"/>
    <cellStyle name="Millares 2 2 2 3 8 2" xfId="13054" xr:uid="{EE4E4523-2864-4398-829D-BA3DFC542333}"/>
    <cellStyle name="Millares 2 2 2 3 8 2 2" xfId="34557" xr:uid="{6232CAFC-E090-41AC-9D7A-934D24E225F4}"/>
    <cellStyle name="Millares 2 2 2 3 8 3" xfId="19689" xr:uid="{A123590D-6CDA-48AB-B487-99DD54562CFC}"/>
    <cellStyle name="Millares 2 2 2 3 8 3 2" xfId="41192" xr:uid="{4B5D4E70-3508-4F99-A700-00B274CF7475}"/>
    <cellStyle name="Millares 2 2 2 3 8 4" xfId="26294" xr:uid="{D17ACA06-166E-4014-A278-EA3CCC698ADF}"/>
    <cellStyle name="Millares 2 2 2 3 8 5" xfId="47797" xr:uid="{15F565C7-8BEC-4DC8-A2FA-DAAE86022435}"/>
    <cellStyle name="Millares 2 2 2 3 9" xfId="5431" xr:uid="{4117C618-0D35-4043-8DDB-99304B006909}"/>
    <cellStyle name="Millares 2 2 2 3 9 2" xfId="13697" xr:uid="{716BF078-11E1-4315-9067-B0637A6EE986}"/>
    <cellStyle name="Millares 2 2 2 3 9 2 2" xfId="35200" xr:uid="{906DFF97-6B97-439D-A610-23DF5A5180DE}"/>
    <cellStyle name="Millares 2 2 2 3 9 3" xfId="20332" xr:uid="{E4963902-6600-468F-8623-317AC0BBFF41}"/>
    <cellStyle name="Millares 2 2 2 3 9 3 2" xfId="41835" xr:uid="{1770604E-B91E-48B3-B954-317C47316BF8}"/>
    <cellStyle name="Millares 2 2 2 3 9 4" xfId="26937" xr:uid="{CC6F6144-7126-4517-AA43-41E2B0D04363}"/>
    <cellStyle name="Millares 2 2 2 3 9 5" xfId="48440" xr:uid="{8F922B08-3ACD-4B8F-880A-CA12130E4729}"/>
    <cellStyle name="Millares 2 2 2 4" xfId="334" xr:uid="{EC4240B7-7340-436C-8826-A187919A3655}"/>
    <cellStyle name="Millares 2 2 2 4 10" xfId="15237" xr:uid="{35A0166F-56D4-426D-A2A7-B1CF3EF11412}"/>
    <cellStyle name="Millares 2 2 2 4 10 2" xfId="36740" xr:uid="{70FF700C-494C-491F-9CE6-1928E2BA8488}"/>
    <cellStyle name="Millares 2 2 2 4 11" xfId="21842" xr:uid="{FDDCA775-EFAF-4CBA-9290-560E7B0575F4}"/>
    <cellStyle name="Millares 2 2 2 4 12" xfId="43345" xr:uid="{518767AB-1DF1-45F6-ADF4-26BC8D4DEDCB}"/>
    <cellStyle name="Millares 2 2 2 4 2" xfId="1282" xr:uid="{ABE1B3B4-2256-4FE8-BDAA-6548FB1A3A2D}"/>
    <cellStyle name="Millares 2 2 2 4 2 2" xfId="4111" xr:uid="{8D19F453-D198-4D0E-8D08-274D86F2B28A}"/>
    <cellStyle name="Millares 2 2 2 4 2 2 2" xfId="12377" xr:uid="{9973DFA1-4FEA-4DD4-A8EC-B1DC7392866B}"/>
    <cellStyle name="Millares 2 2 2 4 2 2 2 2" xfId="33880" xr:uid="{E4011C37-B196-4D49-AC21-9E93D580AA0D}"/>
    <cellStyle name="Millares 2 2 2 4 2 2 3" xfId="19012" xr:uid="{68FB05CE-C42B-4620-A063-8A56F4BD95B0}"/>
    <cellStyle name="Millares 2 2 2 4 2 2 3 2" xfId="40515" xr:uid="{9A993996-1347-4FDB-8762-3407DC098116}"/>
    <cellStyle name="Millares 2 2 2 4 2 2 4" xfId="25617" xr:uid="{67209ED0-16CF-4CEC-ACB3-4DEB59037784}"/>
    <cellStyle name="Millares 2 2 2 4 2 2 5" xfId="47120" xr:uid="{D74E019A-662C-4445-9C8F-53E06E39C230}"/>
    <cellStyle name="Millares 2 2 2 4 2 3" xfId="6250" xr:uid="{91305134-6EE4-41A5-B3C7-4D208CF67D3A}"/>
    <cellStyle name="Millares 2 2 2 4 2 3 2" xfId="14516" xr:uid="{F5BB7DCD-06F2-42E3-9732-8B61F8CB066E}"/>
    <cellStyle name="Millares 2 2 2 4 2 3 2 2" xfId="36019" xr:uid="{0E910D5A-3714-498B-B8FC-C64B34CD4372}"/>
    <cellStyle name="Millares 2 2 2 4 2 3 3" xfId="21151" xr:uid="{28131919-0560-47E1-92B0-CCC5EE098ECF}"/>
    <cellStyle name="Millares 2 2 2 4 2 3 3 2" xfId="42654" xr:uid="{62502D41-4912-4608-9DE4-9F178A47A218}"/>
    <cellStyle name="Millares 2 2 2 4 2 3 4" xfId="27756" xr:uid="{AC401559-C11D-47C3-94C3-12096826A238}"/>
    <cellStyle name="Millares 2 2 2 4 2 3 5" xfId="49259" xr:uid="{F5B2DC57-794B-46D4-B1C4-8E7E2747A4A1}"/>
    <cellStyle name="Millares 2 2 2 4 2 4" xfId="7891" xr:uid="{FF42C9FA-2165-442F-A8B7-A1CD751DD5FD}"/>
    <cellStyle name="Millares 2 2 2 4 2 4 2" xfId="29394" xr:uid="{107EE183-1269-4362-A7ED-6C62AD7B7350}"/>
    <cellStyle name="Millares 2 2 2 4 2 5" xfId="9548" xr:uid="{72E7056A-5D8E-48B0-BE29-03890136AEDA}"/>
    <cellStyle name="Millares 2 2 2 4 2 5 2" xfId="31051" xr:uid="{599DE24D-D4F2-46D8-952C-5A745D31143F}"/>
    <cellStyle name="Millares 2 2 2 4 2 6" xfId="16183" xr:uid="{595BE599-2E3D-4761-93B4-080B88B79CEF}"/>
    <cellStyle name="Millares 2 2 2 4 2 6 2" xfId="37686" xr:uid="{D59CB9AC-68A3-409C-A236-4294658E7BD9}"/>
    <cellStyle name="Millares 2 2 2 4 2 7" xfId="22788" xr:uid="{112B4FC7-AB51-4D58-9802-2D0F70B32754}"/>
    <cellStyle name="Millares 2 2 2 4 2 8" xfId="44291" xr:uid="{5F97ADCF-DE8F-4FF6-A5D1-B6BADCB022AD}"/>
    <cellStyle name="Millares 2 2 2 4 3" xfId="1969" xr:uid="{F2835D4F-DA6D-4B21-BD4C-9873A4C2C453}"/>
    <cellStyle name="Millares 2 2 2 4 3 2" xfId="10235" xr:uid="{1BD06DD7-21EF-4C5E-9CAE-DBF828DA1216}"/>
    <cellStyle name="Millares 2 2 2 4 3 2 2" xfId="31738" xr:uid="{BABA1653-BF24-4F3A-9132-787BC6017E3B}"/>
    <cellStyle name="Millares 2 2 2 4 3 3" xfId="16870" xr:uid="{9305AC2C-0C68-4E80-A95A-1AB55D9A66F6}"/>
    <cellStyle name="Millares 2 2 2 4 3 3 2" xfId="38373" xr:uid="{E11AFAE4-B3CD-474C-987E-771E26031E13}"/>
    <cellStyle name="Millares 2 2 2 4 3 4" xfId="23475" xr:uid="{E276F1D3-FD3D-4C31-B124-57F986D46793}"/>
    <cellStyle name="Millares 2 2 2 4 3 5" xfId="44978" xr:uid="{51925DE0-697F-4AA4-A4BD-048701CD80BB}"/>
    <cellStyle name="Millares 2 2 2 4 4" xfId="2768" xr:uid="{B97B895C-8AE0-4DF2-A93C-4E4D588EF5E1}"/>
    <cellStyle name="Millares 2 2 2 4 4 2" xfId="11034" xr:uid="{15FA3088-58E6-4994-A531-ED7721048FA2}"/>
    <cellStyle name="Millares 2 2 2 4 4 2 2" xfId="32537" xr:uid="{02AFB685-C9D9-45CF-A453-ADB12054B64D}"/>
    <cellStyle name="Millares 2 2 2 4 4 3" xfId="17669" xr:uid="{B9DB11F1-F88C-4D40-9725-C9523666C2FB}"/>
    <cellStyle name="Millares 2 2 2 4 4 3 2" xfId="39172" xr:uid="{88A825EA-C9DF-4816-A2A8-6409CF15694D}"/>
    <cellStyle name="Millares 2 2 2 4 4 4" xfId="24274" xr:uid="{CEB7B005-AB7D-429F-A651-3B86C509A6B5}"/>
    <cellStyle name="Millares 2 2 2 4 4 5" xfId="45777" xr:uid="{6C493154-2D3C-4CBD-825A-0C9A7BD5646B}"/>
    <cellStyle name="Millares 2 2 2 4 5" xfId="3165" xr:uid="{4AA30B9B-E723-40A5-8095-1B91F8C9D6DE}"/>
    <cellStyle name="Millares 2 2 2 4 5 2" xfId="11431" xr:uid="{71AC9BF7-E387-4630-A066-77CA248EF52B}"/>
    <cellStyle name="Millares 2 2 2 4 5 2 2" xfId="32934" xr:uid="{BD8866D1-136B-4C14-A335-B6C946898787}"/>
    <cellStyle name="Millares 2 2 2 4 5 3" xfId="18066" xr:uid="{21FCE40C-E6EB-4F5D-98B2-E58D11808AEE}"/>
    <cellStyle name="Millares 2 2 2 4 5 3 2" xfId="39569" xr:uid="{99AA839B-8C87-490A-A8CF-43CDBD9A8562}"/>
    <cellStyle name="Millares 2 2 2 4 5 4" xfId="24671" xr:uid="{48053BF1-DA62-4775-A45E-BC39FDF0C5E2}"/>
    <cellStyle name="Millares 2 2 2 4 5 5" xfId="46174" xr:uid="{8FD3C07B-4FBE-4C32-B985-0F6D0323EBC2}"/>
    <cellStyle name="Millares 2 2 2 4 6" xfId="4912" xr:uid="{783BE1CD-C333-4EF6-AAE8-14EF0C14C885}"/>
    <cellStyle name="Millares 2 2 2 4 6 2" xfId="13178" xr:uid="{9F33EFDB-A1E4-41C6-B62F-B59D07A8FB56}"/>
    <cellStyle name="Millares 2 2 2 4 6 2 2" xfId="34681" xr:uid="{EAC96C2F-96EE-4A61-98BA-AD8AC7133748}"/>
    <cellStyle name="Millares 2 2 2 4 6 3" xfId="19813" xr:uid="{AB4BE37B-DF32-48B4-9AE1-E59060E522E2}"/>
    <cellStyle name="Millares 2 2 2 4 6 3 2" xfId="41316" xr:uid="{BDF902FE-E415-455F-9A79-0E9D59085C54}"/>
    <cellStyle name="Millares 2 2 2 4 6 4" xfId="26418" xr:uid="{5F69AADA-1696-4882-8CFE-FAFA05D0A589}"/>
    <cellStyle name="Millares 2 2 2 4 6 5" xfId="47921" xr:uid="{B34527B4-CA93-49E3-80A2-A9C8DD98834A}"/>
    <cellStyle name="Millares 2 2 2 4 7" xfId="5304" xr:uid="{E1598E2C-60B3-41D0-A494-7A543011ACEC}"/>
    <cellStyle name="Millares 2 2 2 4 7 2" xfId="13570" xr:uid="{F001702B-0B5C-48F8-8793-F338B05413B0}"/>
    <cellStyle name="Millares 2 2 2 4 7 2 2" xfId="35073" xr:uid="{D05580B0-A7A1-4D89-9A6A-A74A23D2D063}"/>
    <cellStyle name="Millares 2 2 2 4 7 3" xfId="20205" xr:uid="{C4C3810B-AF73-4623-9886-391352BC0978}"/>
    <cellStyle name="Millares 2 2 2 4 7 3 2" xfId="41708" xr:uid="{435C4FA1-2579-4041-90CB-870FE1A234C3}"/>
    <cellStyle name="Millares 2 2 2 4 7 4" xfId="26810" xr:uid="{15F78FB9-EBB9-402B-96F4-E6ECF0CFE980}"/>
    <cellStyle name="Millares 2 2 2 4 7 5" xfId="48313" xr:uid="{4FE94416-F3BB-4CE2-A6A4-ED28FE6705A0}"/>
    <cellStyle name="Millares 2 2 2 4 8" xfId="6945" xr:uid="{2A89002D-C574-4F7E-894D-307B64DE57C2}"/>
    <cellStyle name="Millares 2 2 2 4 8 2" xfId="28448" xr:uid="{2A7571B5-1990-4B82-A709-E30C6E89A373}"/>
    <cellStyle name="Millares 2 2 2 4 9" xfId="8601" xr:uid="{817AD0AA-24F3-47B4-839F-DC12F37022EC}"/>
    <cellStyle name="Millares 2 2 2 4 9 2" xfId="30104" xr:uid="{C6017285-1FB5-435E-A21B-9D9BD9CA866F}"/>
    <cellStyle name="Millares 2 2 2 5" xfId="618" xr:uid="{16C95289-22A4-4F08-91D2-52BCA6F856B8}"/>
    <cellStyle name="Millares 2 2 2 5 10" xfId="43627" xr:uid="{F94169EB-FC20-40C6-851D-56E35E886A09}"/>
    <cellStyle name="Millares 2 2 2 5 2" xfId="1564" xr:uid="{8F5F0B1A-41B3-4044-ABCE-7387C58BF4F7}"/>
    <cellStyle name="Millares 2 2 2 5 2 2" xfId="4393" xr:uid="{FAE8D135-066B-441E-B712-E4D30DAF4CC7}"/>
    <cellStyle name="Millares 2 2 2 5 2 2 2" xfId="12659" xr:uid="{D7775B4F-1A90-49E3-9E53-DB5CD032511D}"/>
    <cellStyle name="Millares 2 2 2 5 2 2 2 2" xfId="34162" xr:uid="{A3D3AD49-548C-4BEF-8303-AD2A4B48469D}"/>
    <cellStyle name="Millares 2 2 2 5 2 2 3" xfId="19294" xr:uid="{F27CAB3D-6E64-4D10-B37C-F1E75C25B58B}"/>
    <cellStyle name="Millares 2 2 2 5 2 2 3 2" xfId="40797" xr:uid="{0E8C43AB-A97A-4DC0-AAB7-69D5AA4D5ACD}"/>
    <cellStyle name="Millares 2 2 2 5 2 2 4" xfId="25899" xr:uid="{AEB7A565-5B9E-4BF9-8773-7D832D852087}"/>
    <cellStyle name="Millares 2 2 2 5 2 2 5" xfId="47402" xr:uid="{C79678A5-5885-43C0-9363-2494CFA563FC}"/>
    <cellStyle name="Millares 2 2 2 5 2 3" xfId="6532" xr:uid="{D0705B8A-4AFB-4456-986D-C0269DF29B03}"/>
    <cellStyle name="Millares 2 2 2 5 2 3 2" xfId="14798" xr:uid="{178AD988-EA13-4BA1-90B0-6437C6F6EB56}"/>
    <cellStyle name="Millares 2 2 2 5 2 3 2 2" xfId="36301" xr:uid="{8FA6476C-93A5-4822-9BAD-3519C7C316F1}"/>
    <cellStyle name="Millares 2 2 2 5 2 3 3" xfId="21433" xr:uid="{1E2E926E-DE15-42ED-AAB6-C1FB88C7020F}"/>
    <cellStyle name="Millares 2 2 2 5 2 3 3 2" xfId="42936" xr:uid="{773933AB-51C5-4355-8813-A090944D531A}"/>
    <cellStyle name="Millares 2 2 2 5 2 3 4" xfId="28038" xr:uid="{4C098D47-9C01-45F8-8842-7B9DD5275A7B}"/>
    <cellStyle name="Millares 2 2 2 5 2 3 5" xfId="49541" xr:uid="{CBBEE9C0-190B-4525-ABE0-626BEE772DA2}"/>
    <cellStyle name="Millares 2 2 2 5 2 4" xfId="8173" xr:uid="{C61C0864-B0B4-47AB-B187-2F7A6D9C28E6}"/>
    <cellStyle name="Millares 2 2 2 5 2 4 2" xfId="29676" xr:uid="{04041F61-B0C2-4DCC-9E5F-6F66910E5D99}"/>
    <cellStyle name="Millares 2 2 2 5 2 5" xfId="9830" xr:uid="{4B1D2607-39F9-41D0-A26F-E814DF321855}"/>
    <cellStyle name="Millares 2 2 2 5 2 5 2" xfId="31333" xr:uid="{2190612D-CFA5-4D6E-8B96-44A71769A048}"/>
    <cellStyle name="Millares 2 2 2 5 2 6" xfId="16465" xr:uid="{8591ED6D-9182-4235-A0B5-C272133765F5}"/>
    <cellStyle name="Millares 2 2 2 5 2 6 2" xfId="37968" xr:uid="{D95E6C0F-7E82-4A66-B59E-085A0DAEA4FA}"/>
    <cellStyle name="Millares 2 2 2 5 2 7" xfId="23070" xr:uid="{0E812297-4EE1-4709-B6AC-ED681A9297EB}"/>
    <cellStyle name="Millares 2 2 2 5 2 8" xfId="44573" xr:uid="{71B832CE-6838-4C7D-BF10-7F067948C9D3}"/>
    <cellStyle name="Millares 2 2 2 5 3" xfId="2251" xr:uid="{A7BF415B-BBE9-4375-B0A0-2A2A728270DE}"/>
    <cellStyle name="Millares 2 2 2 5 3 2" xfId="10517" xr:uid="{40551A3C-75FF-4115-A765-10DDEE056E11}"/>
    <cellStyle name="Millares 2 2 2 5 3 2 2" xfId="32020" xr:uid="{B66914B3-F0D3-439D-985D-29A5F26DBD3D}"/>
    <cellStyle name="Millares 2 2 2 5 3 3" xfId="17152" xr:uid="{B03F04EA-4BA5-467D-9DDD-C0BB60EDCD64}"/>
    <cellStyle name="Millares 2 2 2 5 3 3 2" xfId="38655" xr:uid="{12C68D5D-4ECE-4C88-993F-4F12B2064190}"/>
    <cellStyle name="Millares 2 2 2 5 3 4" xfId="23757" xr:uid="{CD365813-7569-41E3-9640-D7B253E0736A}"/>
    <cellStyle name="Millares 2 2 2 5 3 5" xfId="45260" xr:uid="{5A07A5A6-F1FC-4FFB-B72C-58CF2326B535}"/>
    <cellStyle name="Millares 2 2 2 5 4" xfId="3447" xr:uid="{B572AC3A-974F-48CB-86C2-5B45A5E1C3D3}"/>
    <cellStyle name="Millares 2 2 2 5 4 2" xfId="11713" xr:uid="{62DD139F-E9A2-4075-AFFA-EE684547AA29}"/>
    <cellStyle name="Millares 2 2 2 5 4 2 2" xfId="33216" xr:uid="{58552E70-6D03-4AAB-9BED-D34F0C51A9E0}"/>
    <cellStyle name="Millares 2 2 2 5 4 3" xfId="18348" xr:uid="{E541E4BA-DFB4-4F37-9705-C588A5F156A8}"/>
    <cellStyle name="Millares 2 2 2 5 4 3 2" xfId="39851" xr:uid="{B6AA462F-2EDE-47FB-9B99-34FC0960FFBE}"/>
    <cellStyle name="Millares 2 2 2 5 4 4" xfId="24953" xr:uid="{1A3C4ABD-6801-459F-A07A-DA239CE49AB8}"/>
    <cellStyle name="Millares 2 2 2 5 4 5" xfId="46456" xr:uid="{1C17CBFB-52E3-43DD-ACE8-A1FC3C845EE6}"/>
    <cellStyle name="Millares 2 2 2 5 5" xfId="5586" xr:uid="{405D1387-499C-432C-AFC9-9FD42A30A334}"/>
    <cellStyle name="Millares 2 2 2 5 5 2" xfId="13852" xr:uid="{2BAB1A02-AC68-4667-819F-7D37E09D716C}"/>
    <cellStyle name="Millares 2 2 2 5 5 2 2" xfId="35355" xr:uid="{9883CB5E-07CF-49EB-A539-8921453900C7}"/>
    <cellStyle name="Millares 2 2 2 5 5 3" xfId="20487" xr:uid="{7E622829-7BF4-462A-BFE6-0C3A1015D3EF}"/>
    <cellStyle name="Millares 2 2 2 5 5 3 2" xfId="41990" xr:uid="{69AE0F6D-5887-46CA-AD6D-4EA05FCA554B}"/>
    <cellStyle name="Millares 2 2 2 5 5 4" xfId="27092" xr:uid="{9FF5CDA7-0826-47E3-B892-0355089131C0}"/>
    <cellStyle name="Millares 2 2 2 5 5 5" xfId="48595" xr:uid="{2A35D47F-F7CB-4D41-982E-0525DAC3B929}"/>
    <cellStyle name="Millares 2 2 2 5 6" xfId="7227" xr:uid="{461B7294-9B42-4190-9B93-0260E0B87DB6}"/>
    <cellStyle name="Millares 2 2 2 5 6 2" xfId="28730" xr:uid="{C78D0F9D-C256-4ADB-9933-96913586A693}"/>
    <cellStyle name="Millares 2 2 2 5 7" xfId="8884" xr:uid="{31F15119-F514-4466-A7F8-559596F6F681}"/>
    <cellStyle name="Millares 2 2 2 5 7 2" xfId="30387" xr:uid="{20BD0775-8470-4B2C-ABE4-CFBAD9E74095}"/>
    <cellStyle name="Millares 2 2 2 5 8" xfId="15519" xr:uid="{F47990C2-9ABC-4A74-B8DE-E7D1E77B68AA}"/>
    <cellStyle name="Millares 2 2 2 5 8 2" xfId="37022" xr:uid="{27DCA553-46D6-4289-8B8D-D5644FEC0DFF}"/>
    <cellStyle name="Millares 2 2 2 5 9" xfId="22124" xr:uid="{5DA288D0-7DF0-4AD9-AA83-87AFD6031158}"/>
    <cellStyle name="Millares 2 2 2 6" xfId="886" xr:uid="{125127C8-5672-4E8F-B728-F87A0CF20EE4}"/>
    <cellStyle name="Millares 2 2 2 6 2" xfId="3715" xr:uid="{7ADC7829-E2F8-49A9-A9EC-9CAEC5F3D391}"/>
    <cellStyle name="Millares 2 2 2 6 2 2" xfId="11981" xr:uid="{4B59B520-6995-439E-BE1A-4BBF02FCE4BB}"/>
    <cellStyle name="Millares 2 2 2 6 2 2 2" xfId="33484" xr:uid="{00C001CE-6DAD-48DD-9901-8210B33B61F0}"/>
    <cellStyle name="Millares 2 2 2 6 2 3" xfId="18616" xr:uid="{4191BE2D-CD1F-4F7C-89AD-948201AEE5C4}"/>
    <cellStyle name="Millares 2 2 2 6 2 3 2" xfId="40119" xr:uid="{5644CDCE-54D5-4513-A577-8BE792D1F0BE}"/>
    <cellStyle name="Millares 2 2 2 6 2 4" xfId="25221" xr:uid="{26897E7B-E564-4FBE-B180-C310EBC3B2B9}"/>
    <cellStyle name="Millares 2 2 2 6 2 5" xfId="46724" xr:uid="{A9434E25-C371-49FC-B213-0CA99D743EBA}"/>
    <cellStyle name="Millares 2 2 2 6 3" xfId="5854" xr:uid="{F6F923A5-83EF-42DC-985F-C6F52FF03E80}"/>
    <cellStyle name="Millares 2 2 2 6 3 2" xfId="14120" xr:uid="{653B9F97-12F3-4BA5-B561-553D07F633A0}"/>
    <cellStyle name="Millares 2 2 2 6 3 2 2" xfId="35623" xr:uid="{45767872-81DE-44AB-B08B-C29E9CCF217D}"/>
    <cellStyle name="Millares 2 2 2 6 3 3" xfId="20755" xr:uid="{E80253F9-CCC0-48D2-9971-F72562ADA5BF}"/>
    <cellStyle name="Millares 2 2 2 6 3 3 2" xfId="42258" xr:uid="{D42EC04F-0B77-401B-AE9B-5EAF0AA784B7}"/>
    <cellStyle name="Millares 2 2 2 6 3 4" xfId="27360" xr:uid="{EDAF322C-C710-44BB-8428-2166AD6594A1}"/>
    <cellStyle name="Millares 2 2 2 6 3 5" xfId="48863" xr:uid="{869A6317-EE90-405E-9248-AA937208751B}"/>
    <cellStyle name="Millares 2 2 2 6 4" xfId="7495" xr:uid="{1D5F2DA1-388C-4862-8DFC-034ABD82D104}"/>
    <cellStyle name="Millares 2 2 2 6 4 2" xfId="28998" xr:uid="{E7884207-07A6-42C7-9C9F-C9C6398A5C16}"/>
    <cellStyle name="Millares 2 2 2 6 5" xfId="9152" xr:uid="{DBDC5152-FBB2-4A75-8EF6-F2F032209BF1}"/>
    <cellStyle name="Millares 2 2 2 6 5 2" xfId="30655" xr:uid="{8E764C02-6DEC-415D-BA7C-75A1EB280A22}"/>
    <cellStyle name="Millares 2 2 2 6 6" xfId="15787" xr:uid="{3DDF7032-FED2-45E8-AB3A-29F6CBFFF12D}"/>
    <cellStyle name="Millares 2 2 2 6 6 2" xfId="37290" xr:uid="{521AA03D-FB90-4B0D-A992-42784000C5B8}"/>
    <cellStyle name="Millares 2 2 2 6 7" xfId="22392" xr:uid="{4EF52274-9A64-4BDB-83B7-603C9CA49654}"/>
    <cellStyle name="Millares 2 2 2 6 8" xfId="43895" xr:uid="{80EA88AA-E4A7-444E-A8A7-48D8222680B9}"/>
    <cellStyle name="Millares 2 2 2 7" xfId="1147" xr:uid="{F088F68E-1E2E-4FC1-AFA1-896F3A0EB909}"/>
    <cellStyle name="Millares 2 2 2 7 2" xfId="3976" xr:uid="{999A1702-5713-4ED3-9426-D717480A5547}"/>
    <cellStyle name="Millares 2 2 2 7 2 2" xfId="12242" xr:uid="{32972551-64C8-4924-8BB9-1E74EE6F4CCA}"/>
    <cellStyle name="Millares 2 2 2 7 2 2 2" xfId="33745" xr:uid="{9939364F-6811-4E1D-BA6F-6FE67574CCDA}"/>
    <cellStyle name="Millares 2 2 2 7 2 3" xfId="18877" xr:uid="{3281ABC6-845F-4160-9437-E56F9AADF497}"/>
    <cellStyle name="Millares 2 2 2 7 2 3 2" xfId="40380" xr:uid="{2F04ECCA-1F51-4C57-AF97-A74437A226B0}"/>
    <cellStyle name="Millares 2 2 2 7 2 4" xfId="25482" xr:uid="{A8158C6D-46F2-40B2-B0AC-E6267DBC83D0}"/>
    <cellStyle name="Millares 2 2 2 7 2 5" xfId="46985" xr:uid="{FD89102D-7CA9-4872-B700-7CC23528B3AE}"/>
    <cellStyle name="Millares 2 2 2 7 3" xfId="6115" xr:uid="{8F6CCB18-1886-49A8-9E67-5344D5DB0FA8}"/>
    <cellStyle name="Millares 2 2 2 7 3 2" xfId="14381" xr:uid="{8CD28851-A984-45EB-B57C-975E8665E2C2}"/>
    <cellStyle name="Millares 2 2 2 7 3 2 2" xfId="35884" xr:uid="{1ABCDE37-CBDE-4120-8FA9-8399D957014F}"/>
    <cellStyle name="Millares 2 2 2 7 3 3" xfId="21016" xr:uid="{2D4C6944-B450-4BCB-BB1A-37FFF78218DE}"/>
    <cellStyle name="Millares 2 2 2 7 3 3 2" xfId="42519" xr:uid="{C661249F-14CA-4C36-856B-A10F46133CB7}"/>
    <cellStyle name="Millares 2 2 2 7 3 4" xfId="27621" xr:uid="{A98C6752-9143-4060-BD02-2C89D46A5A32}"/>
    <cellStyle name="Millares 2 2 2 7 3 5" xfId="49124" xr:uid="{B00EEC6B-C5FC-4154-83B5-B1F1A44D75B9}"/>
    <cellStyle name="Millares 2 2 2 7 4" xfId="7756" xr:uid="{15DE6BCB-AE7D-48D1-9EB7-CAA63FD92F7B}"/>
    <cellStyle name="Millares 2 2 2 7 4 2" xfId="29259" xr:uid="{2961A5EB-A12B-4FB8-B181-3249AB2BE944}"/>
    <cellStyle name="Millares 2 2 2 7 5" xfId="9413" xr:uid="{67892747-1917-4715-AC5F-F580A42A19D8}"/>
    <cellStyle name="Millares 2 2 2 7 5 2" xfId="30916" xr:uid="{CC13FC70-4C6E-4BF7-BA67-3F15F45B9312}"/>
    <cellStyle name="Millares 2 2 2 7 6" xfId="16048" xr:uid="{403EC357-E4E7-4987-8400-0A1EB464C606}"/>
    <cellStyle name="Millares 2 2 2 7 6 2" xfId="37551" xr:uid="{E41E8284-1D83-4F4F-9615-9359EC59B66A}"/>
    <cellStyle name="Millares 2 2 2 7 7" xfId="22653" xr:uid="{06F6654C-BA94-4798-8A1C-E3C311CB96F3}"/>
    <cellStyle name="Millares 2 2 2 7 8" xfId="44156" xr:uid="{84A3A416-568D-4223-88B8-A48E0C9B10E1}"/>
    <cellStyle name="Millares 2 2 2 8" xfId="1835" xr:uid="{ACEC4806-8E8D-481B-AF25-A6C610FF31AF}"/>
    <cellStyle name="Millares 2 2 2 8 2" xfId="10101" xr:uid="{6D525D39-BFE6-4F20-B9C8-50D2383BCD8A}"/>
    <cellStyle name="Millares 2 2 2 8 2 2" xfId="31604" xr:uid="{31A98354-B28E-493B-A17D-77321935C678}"/>
    <cellStyle name="Millares 2 2 2 8 3" xfId="16736" xr:uid="{BD7F14CC-9A6E-43A1-83B6-E83FD419774D}"/>
    <cellStyle name="Millares 2 2 2 8 3 2" xfId="38239" xr:uid="{8C0D3EFC-1107-44C4-9FCB-948A6180C050}"/>
    <cellStyle name="Millares 2 2 2 8 4" xfId="23341" xr:uid="{EA4DEFBB-6D1B-470A-A311-4C661440F9F6}"/>
    <cellStyle name="Millares 2 2 2 8 5" xfId="44844" xr:uid="{AD50FD03-1BF8-48AD-9E26-6638A0AAC19D}"/>
    <cellStyle name="Millares 2 2 2 9" xfId="2520" xr:uid="{64082DE0-9C60-4EAE-923E-C9A3920D5E16}"/>
    <cellStyle name="Millares 2 2 2 9 2" xfId="10786" xr:uid="{00F5EC02-67EC-424D-83C1-07A99B4828E0}"/>
    <cellStyle name="Millares 2 2 2 9 2 2" xfId="32289" xr:uid="{E7821EF9-E92E-48B9-82ED-2DB880B90E77}"/>
    <cellStyle name="Millares 2 2 2 9 3" xfId="17421" xr:uid="{3397DF1A-0FC7-45EC-A961-899FBD883188}"/>
    <cellStyle name="Millares 2 2 2 9 3 2" xfId="38924" xr:uid="{2BBDD335-3B85-4B1E-9B96-554753196376}"/>
    <cellStyle name="Millares 2 2 2 9 4" xfId="24026" xr:uid="{0AAFF57E-78EC-4906-BB3B-A015AB63B3A5}"/>
    <cellStyle name="Millares 2 2 2 9 5" xfId="45529" xr:uid="{CF9D907D-7247-49F1-BFF8-B2A3DBCD0F3C}"/>
    <cellStyle name="Millares 2 2 3" xfId="191" xr:uid="{F73536A4-5A3A-4AB4-8562-7EB206BD6525}"/>
    <cellStyle name="Millares 2 2 4" xfId="148" xr:uid="{EE0AD848-B3EF-43E1-BD09-93024E499BE1}"/>
    <cellStyle name="Millares 2 2 4 10" xfId="4685" xr:uid="{0A72A815-7665-4BA2-9381-1B5A0FBAE7FD}"/>
    <cellStyle name="Millares 2 2 4 10 2" xfId="12951" xr:uid="{425ECF59-198A-4745-8376-8CECA0DEA8E4}"/>
    <cellStyle name="Millares 2 2 4 10 2 2" xfId="34454" xr:uid="{1BED7500-2557-43BF-888D-F36A6D4F782D}"/>
    <cellStyle name="Millares 2 2 4 10 3" xfId="19586" xr:uid="{A92F4107-5811-4F4E-BBB1-C71FB7B69A1F}"/>
    <cellStyle name="Millares 2 2 4 10 3 2" xfId="41089" xr:uid="{19C351EB-818D-4078-B732-CC5F7696167D}"/>
    <cellStyle name="Millares 2 2 4 10 4" xfId="26191" xr:uid="{D0E1FF6A-266E-43D1-848C-8AFAAB4ADD12}"/>
    <cellStyle name="Millares 2 2 4 10 5" xfId="47694" xr:uid="{F1368E4D-FF33-46F3-AE78-62B907C8370C}"/>
    <cellStyle name="Millares 2 2 4 11" xfId="5188" xr:uid="{8110F0CB-C547-4FD9-A691-EEFCE2A5EE96}"/>
    <cellStyle name="Millares 2 2 4 11 2" xfId="13454" xr:uid="{61F929DF-D788-4D25-977D-A19E18870D24}"/>
    <cellStyle name="Millares 2 2 4 11 2 2" xfId="34957" xr:uid="{1F2565BA-3879-4B5D-BECD-190567772537}"/>
    <cellStyle name="Millares 2 2 4 11 3" xfId="20089" xr:uid="{61AB61CC-1B13-45CD-AC84-FD4DB7C36D34}"/>
    <cellStyle name="Millares 2 2 4 11 3 2" xfId="41592" xr:uid="{3EC7FE38-7623-4C76-870F-392A4E02A519}"/>
    <cellStyle name="Millares 2 2 4 11 4" xfId="26694" xr:uid="{4A47D1E1-F6E4-488A-BFF8-B7C81D5B3F2D}"/>
    <cellStyle name="Millares 2 2 4 11 5" xfId="48197" xr:uid="{8A737EA1-CDA3-4856-880F-8C0D0A2B5DF7}"/>
    <cellStyle name="Millares 2 2 4 12" xfId="6829" xr:uid="{0F9AEFD8-979F-4912-A785-BC82EFD0740A}"/>
    <cellStyle name="Millares 2 2 4 12 2" xfId="28332" xr:uid="{B53D9E1F-DF11-4925-8152-961C3DE56FAA}"/>
    <cellStyle name="Millares 2 2 4 13" xfId="8483" xr:uid="{AEBA7421-FF19-432D-8950-D8193291AF7C}"/>
    <cellStyle name="Millares 2 2 4 13 2" xfId="29986" xr:uid="{6AD0109B-35FD-4198-9519-07E99DB5D276}"/>
    <cellStyle name="Millares 2 2 4 14" xfId="15122" xr:uid="{8A7D0E01-7011-4AD6-A572-B16F290A048B}"/>
    <cellStyle name="Millares 2 2 4 14 2" xfId="36625" xr:uid="{34EB1F75-004C-484C-9909-A5ECF6739BF4}"/>
    <cellStyle name="Millares 2 2 4 15" xfId="21727" xr:uid="{7E91C600-4965-4024-AADF-47C860C9BB75}"/>
    <cellStyle name="Millares 2 2 4 16" xfId="43230" xr:uid="{A2CEAB37-48FE-4B9C-A81A-C3ECBE40291A}"/>
    <cellStyle name="Millares 2 2 4 2" xfId="480" xr:uid="{413F3352-37CF-4ACD-B495-575FF5916E85}"/>
    <cellStyle name="Millares 2 2 4 2 10" xfId="7091" xr:uid="{5863E891-3A4D-4EEB-8AA0-52EE8BC355F0}"/>
    <cellStyle name="Millares 2 2 4 2 10 2" xfId="28594" xr:uid="{0F6978C5-DD67-4600-8A6C-31F63725C14E}"/>
    <cellStyle name="Millares 2 2 4 2 11" xfId="8747" xr:uid="{5AED937D-6FE6-4EDC-B96F-7CF50B965636}"/>
    <cellStyle name="Millares 2 2 4 2 11 2" xfId="30250" xr:uid="{31CEE514-F685-4305-BD7E-19365814EC53}"/>
    <cellStyle name="Millares 2 2 4 2 12" xfId="15383" xr:uid="{CDBBEEEC-ACDD-4520-B484-3AE96566890A}"/>
    <cellStyle name="Millares 2 2 4 2 12 2" xfId="36886" xr:uid="{2DF516B7-489E-4B7C-9AC1-2D5A08FFCB6D}"/>
    <cellStyle name="Millares 2 2 4 2 13" xfId="21988" xr:uid="{DDABC66E-1A5C-4509-825B-E2244D8F25F3}"/>
    <cellStyle name="Millares 2 2 4 2 14" xfId="43491" xr:uid="{B3EF196F-5E83-4BDC-BA66-880FBF40AA32}"/>
    <cellStyle name="Millares 2 2 4 2 2" xfId="762" xr:uid="{B470519A-FE26-4436-A479-EB5D4A31FFEB}"/>
    <cellStyle name="Millares 2 2 4 2 2 10" xfId="15663" xr:uid="{4C558F43-B59C-4C12-84BD-FC5FE8E78E62}"/>
    <cellStyle name="Millares 2 2 4 2 2 10 2" xfId="37166" xr:uid="{9B842620-C092-4C2C-A701-663AD3BE0FF8}"/>
    <cellStyle name="Millares 2 2 4 2 2 11" xfId="22268" xr:uid="{170446E2-38E2-4F4F-ACF3-FFE9C8F33BB7}"/>
    <cellStyle name="Millares 2 2 4 2 2 12" xfId="43771" xr:uid="{674DB8E6-0722-4B50-8D52-BCCC85E8866E}"/>
    <cellStyle name="Millares 2 2 4 2 2 2" xfId="1708" xr:uid="{0F2B782F-237A-4847-BCCA-6D98367D03A4}"/>
    <cellStyle name="Millares 2 2 4 2 2 2 2" xfId="4537" xr:uid="{B0810881-3E71-4876-B862-799F6A079B29}"/>
    <cellStyle name="Millares 2 2 4 2 2 2 2 2" xfId="12803" xr:uid="{1EA2AAE6-A038-4F9A-B388-450D37B84DF7}"/>
    <cellStyle name="Millares 2 2 4 2 2 2 2 2 2" xfId="34306" xr:uid="{D291F585-927D-4544-98B0-5B6B1B50BBA6}"/>
    <cellStyle name="Millares 2 2 4 2 2 2 2 3" xfId="19438" xr:uid="{EB3E3DD3-5FAB-4CA5-BF45-43F4DD240A0F}"/>
    <cellStyle name="Millares 2 2 4 2 2 2 2 3 2" xfId="40941" xr:uid="{CB86BAC7-6EA6-4414-85AF-ABF7E46F6FC0}"/>
    <cellStyle name="Millares 2 2 4 2 2 2 2 4" xfId="26043" xr:uid="{F5A27C4F-1933-44F1-8FB4-6E591D040A73}"/>
    <cellStyle name="Millares 2 2 4 2 2 2 2 5" xfId="47546" xr:uid="{F2AB6310-2098-47EB-9DAA-265D12639E6D}"/>
    <cellStyle name="Millares 2 2 4 2 2 2 3" xfId="6676" xr:uid="{E284A890-D937-4E12-8977-2379948DE0F2}"/>
    <cellStyle name="Millares 2 2 4 2 2 2 3 2" xfId="14942" xr:uid="{9D05C7C7-8793-4C89-835D-00A9435471FB}"/>
    <cellStyle name="Millares 2 2 4 2 2 2 3 2 2" xfId="36445" xr:uid="{287E4D4F-E469-4994-BCEE-D52B25B886F1}"/>
    <cellStyle name="Millares 2 2 4 2 2 2 3 3" xfId="21577" xr:uid="{4A49CFBA-318C-4452-AE60-D0FC8469A843}"/>
    <cellStyle name="Millares 2 2 4 2 2 2 3 3 2" xfId="43080" xr:uid="{BE66322E-88D9-4E33-914B-07EBE80B39F2}"/>
    <cellStyle name="Millares 2 2 4 2 2 2 3 4" xfId="28182" xr:uid="{E7FD4FB4-1696-4832-BE00-83F4661C2701}"/>
    <cellStyle name="Millares 2 2 4 2 2 2 3 5" xfId="49685" xr:uid="{5FD95997-FB73-4366-BA62-1C273EB6F0C0}"/>
    <cellStyle name="Millares 2 2 4 2 2 2 4" xfId="8317" xr:uid="{B9439ABE-F16D-4CC8-8AD6-6139A40419E4}"/>
    <cellStyle name="Millares 2 2 4 2 2 2 4 2" xfId="29820" xr:uid="{7B0A5911-5FE8-449D-9886-2EDACEF2CAB6}"/>
    <cellStyle name="Millares 2 2 4 2 2 2 5" xfId="9974" xr:uid="{E9D257DC-7B85-4312-BE3A-20C93E204C3B}"/>
    <cellStyle name="Millares 2 2 4 2 2 2 5 2" xfId="31477" xr:uid="{3D9554EB-EAF8-4AAA-9CEE-EDDBB264092E}"/>
    <cellStyle name="Millares 2 2 4 2 2 2 6" xfId="16609" xr:uid="{CFAC0580-CEF9-48F2-A885-9ADD0102268C}"/>
    <cellStyle name="Millares 2 2 4 2 2 2 6 2" xfId="38112" xr:uid="{3F7FEE6C-44FE-4072-B313-7BA2469AC653}"/>
    <cellStyle name="Millares 2 2 4 2 2 2 7" xfId="23214" xr:uid="{C05D8A5D-D57E-4913-99CE-276976BD1B8D}"/>
    <cellStyle name="Millares 2 2 4 2 2 2 8" xfId="44717" xr:uid="{A1BA0351-F41A-47C0-BDDD-E951CBFBA5B8}"/>
    <cellStyle name="Millares 2 2 4 2 2 3" xfId="2395" xr:uid="{1E9ED9CD-CCE1-44EA-8AD5-4F35614C1C2C}"/>
    <cellStyle name="Millares 2 2 4 2 2 3 2" xfId="10661" xr:uid="{9D33B65F-BBE0-436A-B312-BAD81AB510E6}"/>
    <cellStyle name="Millares 2 2 4 2 2 3 2 2" xfId="32164" xr:uid="{FD552666-DAB7-4349-8D77-A16798D5B319}"/>
    <cellStyle name="Millares 2 2 4 2 2 3 3" xfId="17296" xr:uid="{448451DA-A2AE-48A3-A851-5C7F578599BE}"/>
    <cellStyle name="Millares 2 2 4 2 2 3 3 2" xfId="38799" xr:uid="{3A585EC8-C276-4207-89DF-791C9CE17DF7}"/>
    <cellStyle name="Millares 2 2 4 2 2 3 4" xfId="23901" xr:uid="{99D58E15-EBE5-452D-AF81-214E26CEAB92}"/>
    <cellStyle name="Millares 2 2 4 2 2 3 5" xfId="45404" xr:uid="{C9451D02-CF81-48EE-B9DB-EFE91466512B}"/>
    <cellStyle name="Millares 2 2 4 2 2 4" xfId="2912" xr:uid="{46199FAA-E604-4EB6-92D6-0F6B11C6B9E7}"/>
    <cellStyle name="Millares 2 2 4 2 2 4 2" xfId="11178" xr:uid="{42F20A0B-6585-4BA3-AC4B-4FC2EBE0C7EB}"/>
    <cellStyle name="Millares 2 2 4 2 2 4 2 2" xfId="32681" xr:uid="{C58FD05B-29FF-423A-89AE-97F26A3A947A}"/>
    <cellStyle name="Millares 2 2 4 2 2 4 3" xfId="17813" xr:uid="{73C2AA0F-485B-4006-B660-FE030AE32934}"/>
    <cellStyle name="Millares 2 2 4 2 2 4 3 2" xfId="39316" xr:uid="{1A7CB8C4-4352-4B31-89CF-7B2CB2936A7B}"/>
    <cellStyle name="Millares 2 2 4 2 2 4 4" xfId="24418" xr:uid="{6DFBC0BE-907A-4667-836D-28C2633F7E49}"/>
    <cellStyle name="Millares 2 2 4 2 2 4 5" xfId="45921" xr:uid="{C0ADD37C-6631-4B83-BD3D-F96F2791BE03}"/>
    <cellStyle name="Millares 2 2 4 2 2 5" xfId="3591" xr:uid="{BA9FE3C1-A1B5-4102-B144-430C1EB55459}"/>
    <cellStyle name="Millares 2 2 4 2 2 5 2" xfId="11857" xr:uid="{C4A38208-7FB6-4DA5-AF01-A866BB56ACE6}"/>
    <cellStyle name="Millares 2 2 4 2 2 5 2 2" xfId="33360" xr:uid="{C5FFCCDF-91D8-44E1-B894-EFD88A961BD9}"/>
    <cellStyle name="Millares 2 2 4 2 2 5 3" xfId="18492" xr:uid="{BA98B03D-4D75-4928-902B-8419ED379603}"/>
    <cellStyle name="Millares 2 2 4 2 2 5 3 2" xfId="39995" xr:uid="{A6ED12C5-5AB7-4A9E-AA09-C8B89F06BECC}"/>
    <cellStyle name="Millares 2 2 4 2 2 5 4" xfId="25097" xr:uid="{5F045290-EEC2-472A-BAF3-4EA93B454B3C}"/>
    <cellStyle name="Millares 2 2 4 2 2 5 5" xfId="46600" xr:uid="{2E7C9B9F-7041-41DD-9BA6-9FBDD62FEF57}"/>
    <cellStyle name="Millares 2 2 4 2 2 6" xfId="5056" xr:uid="{4DD9ED09-E49D-4D5F-81B2-757497E45B4E}"/>
    <cellStyle name="Millares 2 2 4 2 2 6 2" xfId="13322" xr:uid="{368CB985-1D4F-4E93-8F2B-E21FEF938784}"/>
    <cellStyle name="Millares 2 2 4 2 2 6 2 2" xfId="34825" xr:uid="{717A8D6A-6FEB-47FE-B174-A0DB6A2AEA2B}"/>
    <cellStyle name="Millares 2 2 4 2 2 6 3" xfId="19957" xr:uid="{39258D7C-385F-4047-998F-14D79A122F74}"/>
    <cellStyle name="Millares 2 2 4 2 2 6 3 2" xfId="41460" xr:uid="{10633B37-71D3-4F5D-A3DA-738EEC89CB89}"/>
    <cellStyle name="Millares 2 2 4 2 2 6 4" xfId="26562" xr:uid="{763B0CE3-8DA4-4229-BFEC-75F5E9504F16}"/>
    <cellStyle name="Millares 2 2 4 2 2 6 5" xfId="48065" xr:uid="{40CA4E7E-729C-4831-9F77-F603ADF08CB1}"/>
    <cellStyle name="Millares 2 2 4 2 2 7" xfId="5730" xr:uid="{C172BFBF-C9A7-4EAD-90F8-D154E05DF013}"/>
    <cellStyle name="Millares 2 2 4 2 2 7 2" xfId="13996" xr:uid="{1635C259-334B-48FC-B29B-74194DD80084}"/>
    <cellStyle name="Millares 2 2 4 2 2 7 2 2" xfId="35499" xr:uid="{6916EE19-934E-4ACB-AAC4-1ABEA9121ADA}"/>
    <cellStyle name="Millares 2 2 4 2 2 7 3" xfId="20631" xr:uid="{8801E0CE-DCA7-433C-B98E-F3F3DCD90195}"/>
    <cellStyle name="Millares 2 2 4 2 2 7 3 2" xfId="42134" xr:uid="{A8E93F6D-6F4F-4F8C-A560-951CA44E2841}"/>
    <cellStyle name="Millares 2 2 4 2 2 7 4" xfId="27236" xr:uid="{BC8B7A58-2D14-4D50-AAFF-3E4E3C96BA6E}"/>
    <cellStyle name="Millares 2 2 4 2 2 7 5" xfId="48739" xr:uid="{6C538FDD-0527-4777-B254-9B9C5373F082}"/>
    <cellStyle name="Millares 2 2 4 2 2 8" xfId="7371" xr:uid="{27A1C3D1-1AD1-4C00-9959-4EAA47F1DD89}"/>
    <cellStyle name="Millares 2 2 4 2 2 8 2" xfId="28874" xr:uid="{DCED20BE-9EEA-4146-BDEE-9102FE22E29D}"/>
    <cellStyle name="Millares 2 2 4 2 2 9" xfId="9028" xr:uid="{4F040A1B-45BA-4415-8F95-C6B6093F2110}"/>
    <cellStyle name="Millares 2 2 4 2 2 9 2" xfId="30531" xr:uid="{04D85F10-FCD4-45B3-B27D-3161DC0FBD40}"/>
    <cellStyle name="Millares 2 2 4 2 3" xfId="1032" xr:uid="{26AABF81-1465-4910-9572-B915AD6E92AE}"/>
    <cellStyle name="Millares 2 2 4 2 3 2" xfId="3861" xr:uid="{D8809606-B70E-451D-8FBF-BF096463A8DC}"/>
    <cellStyle name="Millares 2 2 4 2 3 2 2" xfId="12127" xr:uid="{06AE169C-C94F-4813-AAD2-DAA3CFEE3343}"/>
    <cellStyle name="Millares 2 2 4 2 3 2 2 2" xfId="33630" xr:uid="{7FD4EACA-5A52-45EF-8858-3CB35F757CB7}"/>
    <cellStyle name="Millares 2 2 4 2 3 2 3" xfId="18762" xr:uid="{49E13F9B-F47F-4ED7-9D63-8756B7FDB139}"/>
    <cellStyle name="Millares 2 2 4 2 3 2 3 2" xfId="40265" xr:uid="{0EB7466A-42F5-4323-BDD8-7E463B6F0403}"/>
    <cellStyle name="Millares 2 2 4 2 3 2 4" xfId="25367" xr:uid="{9D407926-38CF-4E2C-B282-CF4F34A936F2}"/>
    <cellStyle name="Millares 2 2 4 2 3 2 5" xfId="46870" xr:uid="{3B9676BC-7B65-4A19-93F0-E7DC6ECD57F2}"/>
    <cellStyle name="Millares 2 2 4 2 3 3" xfId="6000" xr:uid="{60C35C4D-1AAD-45B2-B501-D72DB4CAE733}"/>
    <cellStyle name="Millares 2 2 4 2 3 3 2" xfId="14266" xr:uid="{51617265-2FF8-40DF-8254-11D85DFA83EA}"/>
    <cellStyle name="Millares 2 2 4 2 3 3 2 2" xfId="35769" xr:uid="{883E0FB6-9F5A-489F-A1FE-DB35AD9EF05F}"/>
    <cellStyle name="Millares 2 2 4 2 3 3 3" xfId="20901" xr:uid="{F49EC031-03EC-42F0-BC18-08A7E06BA33A}"/>
    <cellStyle name="Millares 2 2 4 2 3 3 3 2" xfId="42404" xr:uid="{BEBAEAEF-7D06-4C6C-B7D4-D3183EBF289B}"/>
    <cellStyle name="Millares 2 2 4 2 3 3 4" xfId="27506" xr:uid="{78DF6245-240A-4555-BBAF-2E118F5CA581}"/>
    <cellStyle name="Millares 2 2 4 2 3 3 5" xfId="49009" xr:uid="{A9880537-0449-4499-A3A9-0F88CA8B4936}"/>
    <cellStyle name="Millares 2 2 4 2 3 4" xfId="7641" xr:uid="{D614DAE1-0165-46E1-BAEF-AEACFB2A7469}"/>
    <cellStyle name="Millares 2 2 4 2 3 4 2" xfId="29144" xr:uid="{5ED8A77C-DBDD-49BA-8902-12DF7EFF79CF}"/>
    <cellStyle name="Millares 2 2 4 2 3 5" xfId="9298" xr:uid="{1717E517-F36A-42DF-BD32-38159A7DDEE9}"/>
    <cellStyle name="Millares 2 2 4 2 3 5 2" xfId="30801" xr:uid="{AD85D408-B129-4E5A-8A67-F8A713C75351}"/>
    <cellStyle name="Millares 2 2 4 2 3 6" xfId="15933" xr:uid="{F75C8964-D9AA-457F-AB92-C6E19DF2F5B4}"/>
    <cellStyle name="Millares 2 2 4 2 3 6 2" xfId="37436" xr:uid="{3961F938-95A1-452B-B43C-88E891433351}"/>
    <cellStyle name="Millares 2 2 4 2 3 7" xfId="22538" xr:uid="{E83BD67C-7367-43FC-8460-D75A2FA59CD9}"/>
    <cellStyle name="Millares 2 2 4 2 3 8" xfId="44041" xr:uid="{E2F28BFE-476D-4B87-A52B-A4C4B80A88E7}"/>
    <cellStyle name="Millares 2 2 4 2 4" xfId="1428" xr:uid="{2663FBF1-B854-4564-B727-1085FA462D1E}"/>
    <cellStyle name="Millares 2 2 4 2 4 2" xfId="4257" xr:uid="{91839AED-E605-43E8-9F32-4FAE2CBA5C58}"/>
    <cellStyle name="Millares 2 2 4 2 4 2 2" xfId="12523" xr:uid="{C4E895F9-3352-4CD8-8179-CDB8247FD8E4}"/>
    <cellStyle name="Millares 2 2 4 2 4 2 2 2" xfId="34026" xr:uid="{90837D19-4AAE-458E-BFBB-5CE8882905E4}"/>
    <cellStyle name="Millares 2 2 4 2 4 2 3" xfId="19158" xr:uid="{3425A8AD-8BEF-4176-9A2B-32C814A22254}"/>
    <cellStyle name="Millares 2 2 4 2 4 2 3 2" xfId="40661" xr:uid="{808628B1-A01F-4E8A-8558-5DF57C32C120}"/>
    <cellStyle name="Millares 2 2 4 2 4 2 4" xfId="25763" xr:uid="{6E25DD3E-B953-4344-84F7-E738252A8353}"/>
    <cellStyle name="Millares 2 2 4 2 4 2 5" xfId="47266" xr:uid="{05954B79-C3A9-431B-9D45-B8387B92F883}"/>
    <cellStyle name="Millares 2 2 4 2 4 3" xfId="6396" xr:uid="{A61CE837-2B48-4EB2-B894-71F177B1807C}"/>
    <cellStyle name="Millares 2 2 4 2 4 3 2" xfId="14662" xr:uid="{A08A8EB4-FB6A-4B53-A247-45B6DBD546E1}"/>
    <cellStyle name="Millares 2 2 4 2 4 3 2 2" xfId="36165" xr:uid="{CC2949E0-937E-4DBE-82D0-2FB26E9A5282}"/>
    <cellStyle name="Millares 2 2 4 2 4 3 3" xfId="21297" xr:uid="{FFEB3B83-D289-4059-BBF6-9AA0EEF82CBA}"/>
    <cellStyle name="Millares 2 2 4 2 4 3 3 2" xfId="42800" xr:uid="{AEB081C8-2534-42DD-95B8-3D86E6B1F694}"/>
    <cellStyle name="Millares 2 2 4 2 4 3 4" xfId="27902" xr:uid="{FFC6DE45-B6DF-4ADD-896E-9408E5E9F714}"/>
    <cellStyle name="Millares 2 2 4 2 4 3 5" xfId="49405" xr:uid="{B87980E3-C376-4FDC-B78A-F1021A812886}"/>
    <cellStyle name="Millares 2 2 4 2 4 4" xfId="8037" xr:uid="{43830336-6195-4AF5-9450-3A3DB2B7C547}"/>
    <cellStyle name="Millares 2 2 4 2 4 4 2" xfId="29540" xr:uid="{14598CCE-392A-4F1C-A5D8-6AFC72BD4252}"/>
    <cellStyle name="Millares 2 2 4 2 4 5" xfId="9694" xr:uid="{F3FC3126-CC12-4D20-8490-9FDA374AAD85}"/>
    <cellStyle name="Millares 2 2 4 2 4 5 2" xfId="31197" xr:uid="{E23C0867-BD29-4CBD-9DAA-A5E92813CC3A}"/>
    <cellStyle name="Millares 2 2 4 2 4 6" xfId="16329" xr:uid="{3DB764A2-6A91-4BDE-8C61-AFA3971DA0EC}"/>
    <cellStyle name="Millares 2 2 4 2 4 6 2" xfId="37832" xr:uid="{D3AB7BB0-7370-4644-9E05-DBEC6DF25FB7}"/>
    <cellStyle name="Millares 2 2 4 2 4 7" xfId="22934" xr:uid="{EB48C34C-3F49-408B-8DB7-4F5DA21EFDA2}"/>
    <cellStyle name="Millares 2 2 4 2 4 8" xfId="44437" xr:uid="{C3D5C7D8-C993-43DB-8086-DA0D9481E44C}"/>
    <cellStyle name="Millares 2 2 4 2 5" xfId="2115" xr:uid="{085DE61E-7C70-4ED1-8D8D-34A9A47DAC3D}"/>
    <cellStyle name="Millares 2 2 4 2 5 2" xfId="10381" xr:uid="{A34CAE44-2A2D-403F-BCB0-12B4FB925A7E}"/>
    <cellStyle name="Millares 2 2 4 2 5 2 2" xfId="31884" xr:uid="{F2F7C6D6-415A-4143-99A3-AC60165D256F}"/>
    <cellStyle name="Millares 2 2 4 2 5 3" xfId="17016" xr:uid="{DB8C4A32-9143-4967-B172-F30F036BAF79}"/>
    <cellStyle name="Millares 2 2 4 2 5 3 2" xfId="38519" xr:uid="{9356BC5C-9CD3-4859-A142-928EC5543390}"/>
    <cellStyle name="Millares 2 2 4 2 5 4" xfId="23621" xr:uid="{BE2331E1-4414-4FB1-96AF-F35428C3455E}"/>
    <cellStyle name="Millares 2 2 4 2 5 5" xfId="45124" xr:uid="{44F7160A-5804-48E0-A0CA-4425891950E5}"/>
    <cellStyle name="Millares 2 2 4 2 6" xfId="2663" xr:uid="{C9F12720-4703-4C84-83F4-95E8874BC4ED}"/>
    <cellStyle name="Millares 2 2 4 2 6 2" xfId="10929" xr:uid="{359A10B9-5C80-49F3-8D3B-0BA679FC577A}"/>
    <cellStyle name="Millares 2 2 4 2 6 2 2" xfId="32432" xr:uid="{ECE66F75-E433-4BB2-866B-937F795FB568}"/>
    <cellStyle name="Millares 2 2 4 2 6 3" xfId="17564" xr:uid="{3D276F66-A1EE-422E-B377-EBA8FF0AD445}"/>
    <cellStyle name="Millares 2 2 4 2 6 3 2" xfId="39067" xr:uid="{1BA59C63-5D49-42DF-BA6D-DEE41922B5CC}"/>
    <cellStyle name="Millares 2 2 4 2 6 4" xfId="24169" xr:uid="{01E7B46A-3E37-4659-BA1A-1389EBD6023C}"/>
    <cellStyle name="Millares 2 2 4 2 6 5" xfId="45672" xr:uid="{CA33CAAC-1292-4356-828E-0069E55E3625}"/>
    <cellStyle name="Millares 2 2 4 2 7" xfId="3311" xr:uid="{4A9E0A66-6F18-45C0-A562-6850F60E40CA}"/>
    <cellStyle name="Millares 2 2 4 2 7 2" xfId="11577" xr:uid="{64EEAB3C-65E3-450A-B747-B9349BDA670A}"/>
    <cellStyle name="Millares 2 2 4 2 7 2 2" xfId="33080" xr:uid="{7007DF6C-B444-48C2-868F-FE348E47997F}"/>
    <cellStyle name="Millares 2 2 4 2 7 3" xfId="18212" xr:uid="{AD40233C-EF45-4A06-80A4-F1EE93A54901}"/>
    <cellStyle name="Millares 2 2 4 2 7 3 2" xfId="39715" xr:uid="{36EE08A8-B8F2-44D5-91E8-106D3AB04526}"/>
    <cellStyle name="Millares 2 2 4 2 7 4" xfId="24817" xr:uid="{FDAFBBF1-CCFA-448F-A26C-7FB547CAD175}"/>
    <cellStyle name="Millares 2 2 4 2 7 5" xfId="46320" xr:uid="{59A168DA-A750-40DB-B34E-083FE7AA3521}"/>
    <cellStyle name="Millares 2 2 4 2 8" xfId="4807" xr:uid="{FD971FD3-2E44-4C66-8F3B-9A7F7CEDC5D0}"/>
    <cellStyle name="Millares 2 2 4 2 8 2" xfId="13073" xr:uid="{D149B514-12C4-407B-B5AF-F98FB99B4714}"/>
    <cellStyle name="Millares 2 2 4 2 8 2 2" xfId="34576" xr:uid="{AF23DD4E-DAD2-47BC-9708-17EA8DAF74CB}"/>
    <cellStyle name="Millares 2 2 4 2 8 3" xfId="19708" xr:uid="{700A6927-1022-4B9F-88B5-AD2E88A0EBE0}"/>
    <cellStyle name="Millares 2 2 4 2 8 3 2" xfId="41211" xr:uid="{F218D99B-E706-44A6-BDC0-F9D0D70717C9}"/>
    <cellStyle name="Millares 2 2 4 2 8 4" xfId="26313" xr:uid="{E69B9498-F5C9-4D02-B575-BFD694391AC7}"/>
    <cellStyle name="Millares 2 2 4 2 8 5" xfId="47816" xr:uid="{E2C9F9AB-145D-4E61-984E-8D10B7F8714B}"/>
    <cellStyle name="Millares 2 2 4 2 9" xfId="5450" xr:uid="{4F3AE6A4-B2F3-4640-8F1F-C8C3FEEDBB30}"/>
    <cellStyle name="Millares 2 2 4 2 9 2" xfId="13716" xr:uid="{1CFD07F5-1E84-4BC2-8C6D-FBCE7E2A78C5}"/>
    <cellStyle name="Millares 2 2 4 2 9 2 2" xfId="35219" xr:uid="{FAD6F413-5393-4450-81ED-5C8FF22BF2CA}"/>
    <cellStyle name="Millares 2 2 4 2 9 3" xfId="20351" xr:uid="{30E1D47A-880C-4D22-BA1F-5BBFC0A97313}"/>
    <cellStyle name="Millares 2 2 4 2 9 3 2" xfId="41854" xr:uid="{50DA2050-5EC2-4C2E-A2F0-60445C5CB030}"/>
    <cellStyle name="Millares 2 2 4 2 9 4" xfId="26956" xr:uid="{FC0D26DF-2B38-4C18-9290-19B20C17C4B3}"/>
    <cellStyle name="Millares 2 2 4 2 9 5" xfId="48459" xr:uid="{F17C3954-B12B-4EE3-88B8-95FE47D2149B}"/>
    <cellStyle name="Millares 2 2 4 3" xfId="353" xr:uid="{0FCB8413-1B37-49C3-95E5-078F3779902A}"/>
    <cellStyle name="Millares 2 2 4 3 10" xfId="15256" xr:uid="{8AF99467-F671-472A-A182-D9FDE749E49D}"/>
    <cellStyle name="Millares 2 2 4 3 10 2" xfId="36759" xr:uid="{1BA2A08B-7C77-4828-9A4C-5EADC9A21F45}"/>
    <cellStyle name="Millares 2 2 4 3 11" xfId="21861" xr:uid="{E460B2D7-7069-49B4-9595-9E5BE58BE1F3}"/>
    <cellStyle name="Millares 2 2 4 3 12" xfId="43364" xr:uid="{07955924-A1C9-437E-BA33-F31CFA3F3947}"/>
    <cellStyle name="Millares 2 2 4 3 2" xfId="1301" xr:uid="{8C719CDD-B437-4CD5-84A6-34DD48B5B6DD}"/>
    <cellStyle name="Millares 2 2 4 3 2 2" xfId="4130" xr:uid="{BF6FB674-09DD-4A9C-AEC6-26EAE38054CC}"/>
    <cellStyle name="Millares 2 2 4 3 2 2 2" xfId="12396" xr:uid="{DBD9AB0A-8017-48DB-88D4-F8A08C5A1C53}"/>
    <cellStyle name="Millares 2 2 4 3 2 2 2 2" xfId="33899" xr:uid="{CA5114D0-6D34-47D4-884C-40C78A009555}"/>
    <cellStyle name="Millares 2 2 4 3 2 2 3" xfId="19031" xr:uid="{42E4AB00-03DC-432B-9041-C470302C14A2}"/>
    <cellStyle name="Millares 2 2 4 3 2 2 3 2" xfId="40534" xr:uid="{2CF6E867-DD58-454F-9635-B344D3CAA05F}"/>
    <cellStyle name="Millares 2 2 4 3 2 2 4" xfId="25636" xr:uid="{A949BC12-5CF4-4D79-9720-ED37B45F4B6E}"/>
    <cellStyle name="Millares 2 2 4 3 2 2 5" xfId="47139" xr:uid="{01A48E9A-E2A1-478C-B3EB-60FCC1AC8B90}"/>
    <cellStyle name="Millares 2 2 4 3 2 3" xfId="6269" xr:uid="{43556457-A8BD-4709-9878-6A73EC67F600}"/>
    <cellStyle name="Millares 2 2 4 3 2 3 2" xfId="14535" xr:uid="{63750B10-1EDC-48B0-BEB1-BC40C2AD2BC3}"/>
    <cellStyle name="Millares 2 2 4 3 2 3 2 2" xfId="36038" xr:uid="{06FE472A-F489-4C74-B9BD-5A1D7A31B8D4}"/>
    <cellStyle name="Millares 2 2 4 3 2 3 3" xfId="21170" xr:uid="{2D9C863C-7444-482E-AA7F-0A176EC4AC33}"/>
    <cellStyle name="Millares 2 2 4 3 2 3 3 2" xfId="42673" xr:uid="{61DFFD08-94FD-47C3-A9B1-803751F41A2C}"/>
    <cellStyle name="Millares 2 2 4 3 2 3 4" xfId="27775" xr:uid="{81519E5E-9AF6-409E-A00A-77C7C045463A}"/>
    <cellStyle name="Millares 2 2 4 3 2 3 5" xfId="49278" xr:uid="{A6B8F5DA-C40B-463E-8B60-C6834BEB3B12}"/>
    <cellStyle name="Millares 2 2 4 3 2 4" xfId="7910" xr:uid="{A5B85BD7-DAA4-4706-ADD7-C679E37B033C}"/>
    <cellStyle name="Millares 2 2 4 3 2 4 2" xfId="29413" xr:uid="{C7DA4B46-A0E2-40C1-A6F2-67C2CC1FC1F4}"/>
    <cellStyle name="Millares 2 2 4 3 2 5" xfId="9567" xr:uid="{C95DD120-2A20-4E69-BB54-EB4C500EE1B2}"/>
    <cellStyle name="Millares 2 2 4 3 2 5 2" xfId="31070" xr:uid="{38A4602F-1C4B-4263-A3AD-418C462F1862}"/>
    <cellStyle name="Millares 2 2 4 3 2 6" xfId="16202" xr:uid="{EDF07317-425B-4D0A-9655-FACFB66165EB}"/>
    <cellStyle name="Millares 2 2 4 3 2 6 2" xfId="37705" xr:uid="{9978A8A9-8CE0-491C-B662-71CEE100BAAA}"/>
    <cellStyle name="Millares 2 2 4 3 2 7" xfId="22807" xr:uid="{B8316AA8-0915-41E6-9567-982833FA4ECB}"/>
    <cellStyle name="Millares 2 2 4 3 2 8" xfId="44310" xr:uid="{CC54BA98-550B-456E-AB73-ED2BBD4DF0CB}"/>
    <cellStyle name="Millares 2 2 4 3 3" xfId="1988" xr:uid="{8B8893D5-D95C-40C8-8229-8795FAB64A44}"/>
    <cellStyle name="Millares 2 2 4 3 3 2" xfId="10254" xr:uid="{7DE0BB6E-568D-4199-8AC3-BCD8F730B935}"/>
    <cellStyle name="Millares 2 2 4 3 3 2 2" xfId="31757" xr:uid="{2DA9F467-2398-4359-9923-51DDE44F9960}"/>
    <cellStyle name="Millares 2 2 4 3 3 3" xfId="16889" xr:uid="{9693F576-4CFD-470E-991A-5E1F06753F7F}"/>
    <cellStyle name="Millares 2 2 4 3 3 3 2" xfId="38392" xr:uid="{EC69AE33-CF09-40D2-99C4-5C34A6B87D9A}"/>
    <cellStyle name="Millares 2 2 4 3 3 4" xfId="23494" xr:uid="{9712BC07-E4EF-4A18-AB5B-8601486304A6}"/>
    <cellStyle name="Millares 2 2 4 3 3 5" xfId="44997" xr:uid="{162193E0-82C9-4D4A-8759-25C799CC2132}"/>
    <cellStyle name="Millares 2 2 4 3 4" xfId="2787" xr:uid="{A04FF2CB-D489-4DF5-81DD-B42E61DBB89D}"/>
    <cellStyle name="Millares 2 2 4 3 4 2" xfId="11053" xr:uid="{E45F7F99-8CCA-41AA-89F0-4839C3FCE44C}"/>
    <cellStyle name="Millares 2 2 4 3 4 2 2" xfId="32556" xr:uid="{FA93BEEE-C9BA-4446-BAE7-DF73277A57AB}"/>
    <cellStyle name="Millares 2 2 4 3 4 3" xfId="17688" xr:uid="{BF023ED8-88FD-4C82-8626-8126F53F973E}"/>
    <cellStyle name="Millares 2 2 4 3 4 3 2" xfId="39191" xr:uid="{BBF20DFE-FD9F-4B7B-9149-FE08439A2E33}"/>
    <cellStyle name="Millares 2 2 4 3 4 4" xfId="24293" xr:uid="{2D5ACE2C-A354-4472-BA07-9CFBD739EDF5}"/>
    <cellStyle name="Millares 2 2 4 3 4 5" xfId="45796" xr:uid="{27EDA180-F309-4A1E-BDA3-1D12F188D316}"/>
    <cellStyle name="Millares 2 2 4 3 5" xfId="3184" xr:uid="{981C4DC2-8F10-40E2-A071-3FEFE2AF4228}"/>
    <cellStyle name="Millares 2 2 4 3 5 2" xfId="11450" xr:uid="{932DB367-D46C-4E71-BDAA-150D7639A3EF}"/>
    <cellStyle name="Millares 2 2 4 3 5 2 2" xfId="32953" xr:uid="{0BF555D3-FD82-492B-B57E-3011E798A614}"/>
    <cellStyle name="Millares 2 2 4 3 5 3" xfId="18085" xr:uid="{B48EA10F-2FAA-4826-A6E0-56E646C0AC25}"/>
    <cellStyle name="Millares 2 2 4 3 5 3 2" xfId="39588" xr:uid="{BCC4BC3D-9EC2-44F0-840D-C18C0C54AC55}"/>
    <cellStyle name="Millares 2 2 4 3 5 4" xfId="24690" xr:uid="{CA22FDB6-8C9B-41F0-BDF0-097CC8DB22F5}"/>
    <cellStyle name="Millares 2 2 4 3 5 5" xfId="46193" xr:uid="{7A9476D8-1957-49FD-9B22-96026EEA77D2}"/>
    <cellStyle name="Millares 2 2 4 3 6" xfId="4931" xr:uid="{6B3E2414-06D1-4661-8976-371D8A574FEA}"/>
    <cellStyle name="Millares 2 2 4 3 6 2" xfId="13197" xr:uid="{285A3E93-0C6B-465D-8D6F-EB4E08ADB242}"/>
    <cellStyle name="Millares 2 2 4 3 6 2 2" xfId="34700" xr:uid="{4319581A-6330-4E4B-B647-4DA502E761F0}"/>
    <cellStyle name="Millares 2 2 4 3 6 3" xfId="19832" xr:uid="{208B3675-43A5-40E5-AD6E-5CEAD14A747E}"/>
    <cellStyle name="Millares 2 2 4 3 6 3 2" xfId="41335" xr:uid="{15E822A0-3781-41AB-8CEF-C7610DE4FA82}"/>
    <cellStyle name="Millares 2 2 4 3 6 4" xfId="26437" xr:uid="{C0B4EAE7-6098-44FD-A00B-70EA70E9DAFE}"/>
    <cellStyle name="Millares 2 2 4 3 6 5" xfId="47940" xr:uid="{254F8647-8AE4-428C-84DD-4E0B413BF88B}"/>
    <cellStyle name="Millares 2 2 4 3 7" xfId="5323" xr:uid="{84B4354E-1CFF-4242-8DB5-0D9A3BE22AA4}"/>
    <cellStyle name="Millares 2 2 4 3 7 2" xfId="13589" xr:uid="{CC27202B-2EE3-4B37-8A74-042DCD0E6F35}"/>
    <cellStyle name="Millares 2 2 4 3 7 2 2" xfId="35092" xr:uid="{70DF6304-CAB3-4F47-A93C-55D8931BEEBC}"/>
    <cellStyle name="Millares 2 2 4 3 7 3" xfId="20224" xr:uid="{E1BD05AD-D703-4907-A90D-BF74B10270B0}"/>
    <cellStyle name="Millares 2 2 4 3 7 3 2" xfId="41727" xr:uid="{0AC9CB39-AB44-4A58-AFBF-84D71644EE2E}"/>
    <cellStyle name="Millares 2 2 4 3 7 4" xfId="26829" xr:uid="{9DD3C552-8B42-430B-801C-BEEF5DD291EF}"/>
    <cellStyle name="Millares 2 2 4 3 7 5" xfId="48332" xr:uid="{B2D765AE-D0EA-447C-89CC-E6DA7A99DBD1}"/>
    <cellStyle name="Millares 2 2 4 3 8" xfId="6964" xr:uid="{7CDA95A5-81C3-4AA7-8D16-3D28CBD58883}"/>
    <cellStyle name="Millares 2 2 4 3 8 2" xfId="28467" xr:uid="{928D291F-BF58-4B96-B753-7319F56E8C1B}"/>
    <cellStyle name="Millares 2 2 4 3 9" xfId="8620" xr:uid="{9FD19720-59E5-41EE-8733-B8B9C3858AEC}"/>
    <cellStyle name="Millares 2 2 4 3 9 2" xfId="30123" xr:uid="{01789954-D306-4ED0-8C0B-ED9CC404493C}"/>
    <cellStyle name="Millares 2 2 4 4" xfId="637" xr:uid="{F08C61D1-5585-4A8C-B424-2CFC96267A1E}"/>
    <cellStyle name="Millares 2 2 4 4 10" xfId="43646" xr:uid="{6D679AD0-1F73-46C5-BBF8-4E1248F86313}"/>
    <cellStyle name="Millares 2 2 4 4 2" xfId="1583" xr:uid="{5866861F-80E2-4D83-8590-A24E6E780D2C}"/>
    <cellStyle name="Millares 2 2 4 4 2 2" xfId="4412" xr:uid="{8D7A9B59-A8F7-483A-A5D0-BAF0909EC6DA}"/>
    <cellStyle name="Millares 2 2 4 4 2 2 2" xfId="12678" xr:uid="{4E814FE4-7A59-42A7-A64C-30530AD35553}"/>
    <cellStyle name="Millares 2 2 4 4 2 2 2 2" xfId="34181" xr:uid="{5BCDBB1D-A392-419A-AAA0-36FEB6AA1E29}"/>
    <cellStyle name="Millares 2 2 4 4 2 2 3" xfId="19313" xr:uid="{59020D77-E7D3-48DA-AD0A-E1A92D4D74C7}"/>
    <cellStyle name="Millares 2 2 4 4 2 2 3 2" xfId="40816" xr:uid="{254FF34B-E3B4-47F0-9B4D-36D1687F5650}"/>
    <cellStyle name="Millares 2 2 4 4 2 2 4" xfId="25918" xr:uid="{67253441-6B60-4D80-8940-F6AA04585C5E}"/>
    <cellStyle name="Millares 2 2 4 4 2 2 5" xfId="47421" xr:uid="{4D43F034-BAA1-4E00-BD31-26D004EE819A}"/>
    <cellStyle name="Millares 2 2 4 4 2 3" xfId="6551" xr:uid="{5ED1644F-C7F0-4D8F-A3C2-C06700B1491D}"/>
    <cellStyle name="Millares 2 2 4 4 2 3 2" xfId="14817" xr:uid="{605DC92D-8D5A-422A-B75B-106EC1050763}"/>
    <cellStyle name="Millares 2 2 4 4 2 3 2 2" xfId="36320" xr:uid="{78AE5E7A-566D-4EE0-A2A7-9FC6A87260CC}"/>
    <cellStyle name="Millares 2 2 4 4 2 3 3" xfId="21452" xr:uid="{AA9968D5-FB6A-4CE6-9CA5-30D079A5EDC3}"/>
    <cellStyle name="Millares 2 2 4 4 2 3 3 2" xfId="42955" xr:uid="{207AF837-8385-4B3E-ABA5-CAF37C744034}"/>
    <cellStyle name="Millares 2 2 4 4 2 3 4" xfId="28057" xr:uid="{FFCE8627-D7AA-44EC-A761-F7C1449295DF}"/>
    <cellStyle name="Millares 2 2 4 4 2 3 5" xfId="49560" xr:uid="{88A94964-7AEC-4DBF-B2B4-6BADE5FF8B5C}"/>
    <cellStyle name="Millares 2 2 4 4 2 4" xfId="8192" xr:uid="{3C867887-9CAD-4F29-B7DB-D35F07F5B34B}"/>
    <cellStyle name="Millares 2 2 4 4 2 4 2" xfId="29695" xr:uid="{6F8A93DE-E443-4C85-9E4F-FBC0409267FA}"/>
    <cellStyle name="Millares 2 2 4 4 2 5" xfId="9849" xr:uid="{3D536B03-E02B-4E82-9440-E218E12B1074}"/>
    <cellStyle name="Millares 2 2 4 4 2 5 2" xfId="31352" xr:uid="{098493F2-9855-43E0-90BA-7A0127B52672}"/>
    <cellStyle name="Millares 2 2 4 4 2 6" xfId="16484" xr:uid="{EB2DF37E-5169-4FC1-8FE4-C038C0113736}"/>
    <cellStyle name="Millares 2 2 4 4 2 6 2" xfId="37987" xr:uid="{2D00D16E-3373-4190-96E7-D7D831335488}"/>
    <cellStyle name="Millares 2 2 4 4 2 7" xfId="23089" xr:uid="{62661B0E-DEB0-49E3-A550-279732A09B1D}"/>
    <cellStyle name="Millares 2 2 4 4 2 8" xfId="44592" xr:uid="{0994894F-4A13-4E14-AB7D-8660B5A98A06}"/>
    <cellStyle name="Millares 2 2 4 4 3" xfId="2270" xr:uid="{5D640647-7A93-4E28-BBDC-0C49EB830F44}"/>
    <cellStyle name="Millares 2 2 4 4 3 2" xfId="10536" xr:uid="{28B16F82-9F10-47CA-8C61-F99414E9444C}"/>
    <cellStyle name="Millares 2 2 4 4 3 2 2" xfId="32039" xr:uid="{600C5C31-3F2C-4DB7-AD78-215C7D9D5DF2}"/>
    <cellStyle name="Millares 2 2 4 4 3 3" xfId="17171" xr:uid="{72F08F4A-7988-49C4-A6DC-713E609C9473}"/>
    <cellStyle name="Millares 2 2 4 4 3 3 2" xfId="38674" xr:uid="{FC75DE6D-06CC-44D4-B25F-F7EF889C96CE}"/>
    <cellStyle name="Millares 2 2 4 4 3 4" xfId="23776" xr:uid="{D02DD720-9091-4EC9-B9FC-C3175A54D53F}"/>
    <cellStyle name="Millares 2 2 4 4 3 5" xfId="45279" xr:uid="{38C09825-2671-46A9-A7D5-4D33956E07AF}"/>
    <cellStyle name="Millares 2 2 4 4 4" xfId="3466" xr:uid="{126CE251-4F29-4F56-B535-1588FE34C466}"/>
    <cellStyle name="Millares 2 2 4 4 4 2" xfId="11732" xr:uid="{40081616-349F-4F36-9CE0-D41F03F071E9}"/>
    <cellStyle name="Millares 2 2 4 4 4 2 2" xfId="33235" xr:uid="{8AEB218E-EB45-47E2-8998-83963F4A3F26}"/>
    <cellStyle name="Millares 2 2 4 4 4 3" xfId="18367" xr:uid="{FA04ACAD-C061-443C-A271-84D69159082C}"/>
    <cellStyle name="Millares 2 2 4 4 4 3 2" xfId="39870" xr:uid="{1260B078-0989-4408-B2F9-8044D1AD9F34}"/>
    <cellStyle name="Millares 2 2 4 4 4 4" xfId="24972" xr:uid="{D25A3FE8-6955-45A2-9303-384E13EBD96D}"/>
    <cellStyle name="Millares 2 2 4 4 4 5" xfId="46475" xr:uid="{C2BB3404-45A3-4187-8953-E54420E9C491}"/>
    <cellStyle name="Millares 2 2 4 4 5" xfId="5605" xr:uid="{1CC8DC57-48BB-4EB6-A4CC-231814C8F66D}"/>
    <cellStyle name="Millares 2 2 4 4 5 2" xfId="13871" xr:uid="{0092A582-3141-4CE9-8790-BCC386B518A0}"/>
    <cellStyle name="Millares 2 2 4 4 5 2 2" xfId="35374" xr:uid="{37BEA756-A52F-4A99-922A-1305EA16D190}"/>
    <cellStyle name="Millares 2 2 4 4 5 3" xfId="20506" xr:uid="{5CEDAA10-AE8D-403B-968C-6720E56528D0}"/>
    <cellStyle name="Millares 2 2 4 4 5 3 2" xfId="42009" xr:uid="{2558D934-92A9-4032-A3BE-06028A6157D1}"/>
    <cellStyle name="Millares 2 2 4 4 5 4" xfId="27111" xr:uid="{6234CFCE-0A1A-4462-B08A-E310406880C4}"/>
    <cellStyle name="Millares 2 2 4 4 5 5" xfId="48614" xr:uid="{BA2A87C5-08D2-44E6-A7A3-3F8ABB4CA55C}"/>
    <cellStyle name="Millares 2 2 4 4 6" xfId="7246" xr:uid="{CAB14499-9285-4ADF-A927-D4C7E74EC124}"/>
    <cellStyle name="Millares 2 2 4 4 6 2" xfId="28749" xr:uid="{3E3D7507-49F1-471D-8AC7-6DEDDC24B3C1}"/>
    <cellStyle name="Millares 2 2 4 4 7" xfId="8903" xr:uid="{FAD36891-B007-4C50-9533-42E3C150BC6E}"/>
    <cellStyle name="Millares 2 2 4 4 7 2" xfId="30406" xr:uid="{E28092DB-4226-40D3-90D9-F4E93B98C667}"/>
    <cellStyle name="Millares 2 2 4 4 8" xfId="15538" xr:uid="{EDE25932-05A9-43B0-B816-583C91E4D543}"/>
    <cellStyle name="Millares 2 2 4 4 8 2" xfId="37041" xr:uid="{355FE745-F2A2-47DF-AE18-B5A4EABF8162}"/>
    <cellStyle name="Millares 2 2 4 4 9" xfId="22143" xr:uid="{F85106A3-A569-4DAA-9EAE-003B62677307}"/>
    <cellStyle name="Millares 2 2 4 5" xfId="905" xr:uid="{458258D5-0328-4623-A248-226B23174208}"/>
    <cellStyle name="Millares 2 2 4 5 2" xfId="3734" xr:uid="{3C6F1A50-F4F7-4891-ABFA-2221F605BA20}"/>
    <cellStyle name="Millares 2 2 4 5 2 2" xfId="12000" xr:uid="{A2B9CEF6-CD2F-4531-910F-95A794EC807B}"/>
    <cellStyle name="Millares 2 2 4 5 2 2 2" xfId="33503" xr:uid="{CE13952B-E515-47FA-9DA7-D8CB4A66B91B}"/>
    <cellStyle name="Millares 2 2 4 5 2 3" xfId="18635" xr:uid="{0781558F-4050-40E8-B6A4-40B53FA5C9A6}"/>
    <cellStyle name="Millares 2 2 4 5 2 3 2" xfId="40138" xr:uid="{0BCD8208-7CE6-4BCD-9230-81BD2292E46C}"/>
    <cellStyle name="Millares 2 2 4 5 2 4" xfId="25240" xr:uid="{1F5B7296-CB42-4228-901A-E703F55EE900}"/>
    <cellStyle name="Millares 2 2 4 5 2 5" xfId="46743" xr:uid="{69CA5591-92BD-45DA-9F7E-8EC635A8D522}"/>
    <cellStyle name="Millares 2 2 4 5 3" xfId="5873" xr:uid="{FAB87E2E-32B6-40B9-9999-51690909B4F2}"/>
    <cellStyle name="Millares 2 2 4 5 3 2" xfId="14139" xr:uid="{9FFCC445-5222-419C-A795-9524410E7563}"/>
    <cellStyle name="Millares 2 2 4 5 3 2 2" xfId="35642" xr:uid="{38FCB3DB-AFCC-49B1-90E1-ED3C288505D3}"/>
    <cellStyle name="Millares 2 2 4 5 3 3" xfId="20774" xr:uid="{D8D5FB50-C4E6-476F-98A9-B875B97CF4BA}"/>
    <cellStyle name="Millares 2 2 4 5 3 3 2" xfId="42277" xr:uid="{61121D61-1672-4B0B-929F-4ADD29944265}"/>
    <cellStyle name="Millares 2 2 4 5 3 4" xfId="27379" xr:uid="{8AF5C7A4-6D9A-4562-98E1-7411F6B5E08C}"/>
    <cellStyle name="Millares 2 2 4 5 3 5" xfId="48882" xr:uid="{437509B7-FB74-4F2F-9C13-23CA6D94A81A}"/>
    <cellStyle name="Millares 2 2 4 5 4" xfId="7514" xr:uid="{A875F0FD-1CD6-4ABC-9B51-A6CFD5298866}"/>
    <cellStyle name="Millares 2 2 4 5 4 2" xfId="29017" xr:uid="{6B224EB6-FEAC-499F-B6FA-B8E8E1FD61DD}"/>
    <cellStyle name="Millares 2 2 4 5 5" xfId="9171" xr:uid="{0BA92AC8-518C-4BC1-BC25-07DB1E876121}"/>
    <cellStyle name="Millares 2 2 4 5 5 2" xfId="30674" xr:uid="{4607AA92-AAA6-4465-B1AF-A13E13BD8CCC}"/>
    <cellStyle name="Millares 2 2 4 5 6" xfId="15806" xr:uid="{C19B0B23-75FC-4940-B87F-597AA94B9F5D}"/>
    <cellStyle name="Millares 2 2 4 5 6 2" xfId="37309" xr:uid="{D8BF4766-8BEC-402C-8269-766B05BA849B}"/>
    <cellStyle name="Millares 2 2 4 5 7" xfId="22411" xr:uid="{9FE0F05A-E2AB-4FFB-900C-E54F57446BD8}"/>
    <cellStyle name="Millares 2 2 4 5 8" xfId="43914" xr:uid="{80C088DF-6E1E-4CA7-89CA-E40ED5C9DB90}"/>
    <cellStyle name="Millares 2 2 4 6" xfId="1166" xr:uid="{90941CA2-02FC-4992-8619-D87A03944D07}"/>
    <cellStyle name="Millares 2 2 4 6 2" xfId="3995" xr:uid="{C1F4FCA4-E440-454F-BEBF-CF72BD2FF87C}"/>
    <cellStyle name="Millares 2 2 4 6 2 2" xfId="12261" xr:uid="{2BB4FC9C-CA23-404E-982A-BB53865891A4}"/>
    <cellStyle name="Millares 2 2 4 6 2 2 2" xfId="33764" xr:uid="{9528DE12-2BC9-44DF-A395-4D26150CB4AB}"/>
    <cellStyle name="Millares 2 2 4 6 2 3" xfId="18896" xr:uid="{A543EA0B-BBDC-4A6F-BC3B-F1592A1A3CEC}"/>
    <cellStyle name="Millares 2 2 4 6 2 3 2" xfId="40399" xr:uid="{EDE2B80A-4E28-4728-97FC-3CE94CE1BDBC}"/>
    <cellStyle name="Millares 2 2 4 6 2 4" xfId="25501" xr:uid="{A9A2BAA9-5C9D-4B17-BA66-E8F4ABB7F0D7}"/>
    <cellStyle name="Millares 2 2 4 6 2 5" xfId="47004" xr:uid="{4DE530A4-22CB-4AE5-BA58-1DB42ADACF37}"/>
    <cellStyle name="Millares 2 2 4 6 3" xfId="6134" xr:uid="{575F4B5E-07E5-4A6D-8166-DC564482D882}"/>
    <cellStyle name="Millares 2 2 4 6 3 2" xfId="14400" xr:uid="{17EFB284-7291-4619-8AD7-DBB9E572E420}"/>
    <cellStyle name="Millares 2 2 4 6 3 2 2" xfId="35903" xr:uid="{5AB1CDC1-DAC0-470D-B106-0B86FE537CFD}"/>
    <cellStyle name="Millares 2 2 4 6 3 3" xfId="21035" xr:uid="{6C73E251-6D88-4C92-9B7C-4DFA0D99EF5E}"/>
    <cellStyle name="Millares 2 2 4 6 3 3 2" xfId="42538" xr:uid="{2004F0E9-8310-4F10-8775-8512F761E32D}"/>
    <cellStyle name="Millares 2 2 4 6 3 4" xfId="27640" xr:uid="{2A54F804-3494-4BBB-85E3-AB2BC6FB3908}"/>
    <cellStyle name="Millares 2 2 4 6 3 5" xfId="49143" xr:uid="{4E2F9D19-6CDD-4854-B8FF-E49612A2127C}"/>
    <cellStyle name="Millares 2 2 4 6 4" xfId="7775" xr:uid="{F70EA6D4-97A4-491E-AE2B-571708F15A29}"/>
    <cellStyle name="Millares 2 2 4 6 4 2" xfId="29278" xr:uid="{1E1073EC-B548-4BDF-841E-6350F5C828DE}"/>
    <cellStyle name="Millares 2 2 4 6 5" xfId="9432" xr:uid="{ADF864E5-75DB-4B35-8F1C-C24500FE60EA}"/>
    <cellStyle name="Millares 2 2 4 6 5 2" xfId="30935" xr:uid="{8B74E0F6-81A7-4267-90F2-DE3D4DE428AF}"/>
    <cellStyle name="Millares 2 2 4 6 6" xfId="16067" xr:uid="{8D5FC297-0F51-47DE-A7B0-82950AA8FDB1}"/>
    <cellStyle name="Millares 2 2 4 6 6 2" xfId="37570" xr:uid="{55D92D46-4730-48A8-8196-EA4E4C50D957}"/>
    <cellStyle name="Millares 2 2 4 6 7" xfId="22672" xr:uid="{A3B7A5B1-CEBA-4862-94DB-8093B4BA628F}"/>
    <cellStyle name="Millares 2 2 4 6 8" xfId="44175" xr:uid="{FFCBC503-C96B-466E-9FEB-36AE4743EE63}"/>
    <cellStyle name="Millares 2 2 4 7" xfId="1854" xr:uid="{3A16F8ED-9688-479D-A959-6C53510801B8}"/>
    <cellStyle name="Millares 2 2 4 7 2" xfId="10120" xr:uid="{17707503-2566-47EE-AC36-AE9E6C029125}"/>
    <cellStyle name="Millares 2 2 4 7 2 2" xfId="31623" xr:uid="{10245457-E826-446C-B69F-88EE00C98BC3}"/>
    <cellStyle name="Millares 2 2 4 7 3" xfId="16755" xr:uid="{F2D0EC46-ABAC-4D3C-BA75-FBBEC1074D24}"/>
    <cellStyle name="Millares 2 2 4 7 3 2" xfId="38258" xr:uid="{05102F65-A8CB-4584-9AEC-D7034394B43E}"/>
    <cellStyle name="Millares 2 2 4 7 4" xfId="23360" xr:uid="{8CEE520A-8811-4B0B-BF36-E06135C1600A}"/>
    <cellStyle name="Millares 2 2 4 7 5" xfId="44863" xr:uid="{0451E740-7BD4-44ED-B381-BF46A39803DF}"/>
    <cellStyle name="Millares 2 2 4 8" xfId="2539" xr:uid="{8471FDE2-778B-4199-A74A-BDBB61E25970}"/>
    <cellStyle name="Millares 2 2 4 8 2" xfId="10805" xr:uid="{A89E61A2-45E5-4F8D-B158-9A2F1DD8F525}"/>
    <cellStyle name="Millares 2 2 4 8 2 2" xfId="32308" xr:uid="{4E020369-49A9-4CC0-B6D1-909D1A32B148}"/>
    <cellStyle name="Millares 2 2 4 8 3" xfId="17440" xr:uid="{4E8C3B56-9EBF-42DE-934B-2200B9FAA003}"/>
    <cellStyle name="Millares 2 2 4 8 3 2" xfId="38943" xr:uid="{1DFEA2BF-C931-45EF-9DDC-DD9FD2333D68}"/>
    <cellStyle name="Millares 2 2 4 8 4" xfId="24045" xr:uid="{98791E92-DB2C-4DBE-960D-505A9AA94297}"/>
    <cellStyle name="Millares 2 2 4 8 5" xfId="45548" xr:uid="{2A35931D-3C06-44D5-A77F-AA1DB5E6CE10}"/>
    <cellStyle name="Millares 2 2 4 9" xfId="3050" xr:uid="{5A6AC7C7-D54B-4CCB-A2C0-131DC177E56B}"/>
    <cellStyle name="Millares 2 2 4 9 2" xfId="11316" xr:uid="{113B19DD-AE8E-496C-849D-D53106861475}"/>
    <cellStyle name="Millares 2 2 4 9 2 2" xfId="32819" xr:uid="{90D9BC68-A3E5-42CC-831C-5D88358122B1}"/>
    <cellStyle name="Millares 2 2 4 9 3" xfId="17951" xr:uid="{BF65EB7D-7AAC-480E-A17E-F708BDE9DCFB}"/>
    <cellStyle name="Millares 2 2 4 9 3 2" xfId="39454" xr:uid="{D7B41EA3-234E-44EA-ACA2-9C77E59F27C9}"/>
    <cellStyle name="Millares 2 2 4 9 4" xfId="24556" xr:uid="{11467FE1-A583-48D0-979E-6A2E7804E1ED}"/>
    <cellStyle name="Millares 2 2 4 9 5" xfId="46059" xr:uid="{EBEDEF17-919C-4945-AAAC-443694EF41A6}"/>
    <cellStyle name="Millares 2 2 5" xfId="207" xr:uid="{92D3B991-EC42-4167-A344-DDAC5ABC4930}"/>
    <cellStyle name="Millares 2 2 5 10" xfId="4726" xr:uid="{3CFD5E96-AD24-45EA-9DBC-87826877A51C}"/>
    <cellStyle name="Millares 2 2 5 10 2" xfId="12992" xr:uid="{E744631D-A364-4E13-A3D2-1E734CAE4342}"/>
    <cellStyle name="Millares 2 2 5 10 2 2" xfId="34495" xr:uid="{C5C347D7-7F60-46E3-B5CF-F934B24448EC}"/>
    <cellStyle name="Millares 2 2 5 10 3" xfId="19627" xr:uid="{D8459AF0-4110-4B1F-8793-5970FF006261}"/>
    <cellStyle name="Millares 2 2 5 10 3 2" xfId="41130" xr:uid="{4E420DB4-2392-4DB1-AA09-CFFD3997E567}"/>
    <cellStyle name="Millares 2 2 5 10 4" xfId="26232" xr:uid="{EF547031-BF53-4BC6-AFFA-841AB988526B}"/>
    <cellStyle name="Millares 2 2 5 10 5" xfId="47735" xr:uid="{FD3B2E68-CAAB-4E53-A4F9-C83F0BF1324E}"/>
    <cellStyle name="Millares 2 2 5 11" xfId="5229" xr:uid="{87FAC046-B632-432E-A418-5016563F0B10}"/>
    <cellStyle name="Millares 2 2 5 11 2" xfId="13495" xr:uid="{7191F67F-49C5-4796-AB2C-95D3CAA7BFBA}"/>
    <cellStyle name="Millares 2 2 5 11 2 2" xfId="34998" xr:uid="{7F7939C2-47EB-4B87-B600-F491A66BBE94}"/>
    <cellStyle name="Millares 2 2 5 11 3" xfId="20130" xr:uid="{A4777CB4-0756-407E-962A-31446F9186BE}"/>
    <cellStyle name="Millares 2 2 5 11 3 2" xfId="41633" xr:uid="{344AA2C5-BFCF-4E19-A4DF-047DD115F8DC}"/>
    <cellStyle name="Millares 2 2 5 11 4" xfId="26735" xr:uid="{AEFAD956-78AF-4A0A-93BB-D08CB2540DE4}"/>
    <cellStyle name="Millares 2 2 5 11 5" xfId="48238" xr:uid="{7925CCB5-C5C9-49FA-8D44-006E13B84AF2}"/>
    <cellStyle name="Millares 2 2 5 12" xfId="6870" xr:uid="{D67D2421-3C90-4075-8DE5-6E28AD794BD0}"/>
    <cellStyle name="Millares 2 2 5 12 2" xfId="28373" xr:uid="{9E479563-CB04-4F21-8693-64244CC1ABFA}"/>
    <cellStyle name="Millares 2 2 5 13" xfId="8524" xr:uid="{6DC200FF-F84F-4DD0-A1EA-E566656983B5}"/>
    <cellStyle name="Millares 2 2 5 13 2" xfId="30027" xr:uid="{663AB206-AD2A-4DDD-B959-2F0D7B04A1F3}"/>
    <cellStyle name="Millares 2 2 5 14" xfId="15163" xr:uid="{0C76B2E8-B056-4AEB-B0F1-DB906E338D0F}"/>
    <cellStyle name="Millares 2 2 5 14 2" xfId="36666" xr:uid="{260E6273-861B-4187-886F-EDAAA5B670C6}"/>
    <cellStyle name="Millares 2 2 5 15" xfId="21768" xr:uid="{0C650D45-8448-431D-AC72-32657F497C95}"/>
    <cellStyle name="Millares 2 2 5 16" xfId="43271" xr:uid="{BF57AF1E-1223-450F-A0EA-96D18D2FB090}"/>
    <cellStyle name="Millares 2 2 5 2" xfId="522" xr:uid="{FC77F852-675C-4630-83E3-845C9E0FA8F4}"/>
    <cellStyle name="Millares 2 2 5 2 10" xfId="7133" xr:uid="{C50FD473-C341-43BE-A220-80A2E02277C4}"/>
    <cellStyle name="Millares 2 2 5 2 10 2" xfId="28636" xr:uid="{DA3C0240-229C-4276-9ABD-CC33187CB133}"/>
    <cellStyle name="Millares 2 2 5 2 11" xfId="8789" xr:uid="{46B791BA-2626-48D0-B4F1-B3D73CFC2561}"/>
    <cellStyle name="Millares 2 2 5 2 11 2" xfId="30292" xr:uid="{8BA60503-6340-4C49-9ED4-9819ED81B89F}"/>
    <cellStyle name="Millares 2 2 5 2 12" xfId="15425" xr:uid="{2460E456-4B6D-4B09-8711-74E97ABF18EC}"/>
    <cellStyle name="Millares 2 2 5 2 12 2" xfId="36928" xr:uid="{1B1C5319-4748-4CE7-A1B7-82C725D61129}"/>
    <cellStyle name="Millares 2 2 5 2 13" xfId="22030" xr:uid="{8118D6DF-CEB7-4616-BB00-3FDC78A7A1DB}"/>
    <cellStyle name="Millares 2 2 5 2 14" xfId="43533" xr:uid="{FB57F746-E30A-4189-ADC9-82F33A04AC11}"/>
    <cellStyle name="Millares 2 2 5 2 2" xfId="804" xr:uid="{F5ED252F-0923-458A-B7F7-1507D36033E7}"/>
    <cellStyle name="Millares 2 2 5 2 2 10" xfId="15705" xr:uid="{8B148BB5-98BC-47CF-A818-F691BF46385A}"/>
    <cellStyle name="Millares 2 2 5 2 2 10 2" xfId="37208" xr:uid="{94405F23-522F-471C-B0F0-38CEE98EB9B6}"/>
    <cellStyle name="Millares 2 2 5 2 2 11" xfId="22310" xr:uid="{C88BE628-BF60-4720-ADAD-347ADB23DF4F}"/>
    <cellStyle name="Millares 2 2 5 2 2 12" xfId="43813" xr:uid="{EEA79476-13B2-4FFF-9681-C01E8FE92F06}"/>
    <cellStyle name="Millares 2 2 5 2 2 2" xfId="1750" xr:uid="{F0FAC41D-365D-4B4D-BF1F-99E737F9F3A8}"/>
    <cellStyle name="Millares 2 2 5 2 2 2 2" xfId="4579" xr:uid="{05601E2E-464A-4953-B884-735334D30401}"/>
    <cellStyle name="Millares 2 2 5 2 2 2 2 2" xfId="12845" xr:uid="{1444450A-8D92-4047-BF77-9D38AB345B21}"/>
    <cellStyle name="Millares 2 2 5 2 2 2 2 2 2" xfId="34348" xr:uid="{C946F024-AEA5-4C69-836E-489796E62F10}"/>
    <cellStyle name="Millares 2 2 5 2 2 2 2 3" xfId="19480" xr:uid="{E93217C6-20DA-40EC-8BF0-AAA42A2F4536}"/>
    <cellStyle name="Millares 2 2 5 2 2 2 2 3 2" xfId="40983" xr:uid="{B42BB549-4132-4A53-B68D-324D8C546F51}"/>
    <cellStyle name="Millares 2 2 5 2 2 2 2 4" xfId="26085" xr:uid="{95BE969E-F7CC-477A-BC38-386B3CD821B1}"/>
    <cellStyle name="Millares 2 2 5 2 2 2 2 5" xfId="47588" xr:uid="{88E27255-0E82-4286-B029-C768FF3C9658}"/>
    <cellStyle name="Millares 2 2 5 2 2 2 3" xfId="6718" xr:uid="{EE1A9EBE-A0C6-40E6-AFF8-0A6B8EC73A7F}"/>
    <cellStyle name="Millares 2 2 5 2 2 2 3 2" xfId="14984" xr:uid="{33554306-6588-436C-A18B-AFA6AA477F9F}"/>
    <cellStyle name="Millares 2 2 5 2 2 2 3 2 2" xfId="36487" xr:uid="{F90A844D-3385-4AB4-AD44-FC2BFD6BE51C}"/>
    <cellStyle name="Millares 2 2 5 2 2 2 3 3" xfId="21619" xr:uid="{0C53181E-6790-41B5-864B-CFB24B711B93}"/>
    <cellStyle name="Millares 2 2 5 2 2 2 3 3 2" xfId="43122" xr:uid="{29240E31-7134-464C-9974-0D57BF0C13C1}"/>
    <cellStyle name="Millares 2 2 5 2 2 2 3 4" xfId="28224" xr:uid="{95052E66-C0B9-4A0A-9916-195E8545326A}"/>
    <cellStyle name="Millares 2 2 5 2 2 2 3 5" xfId="49727" xr:uid="{E255A322-F2EE-4554-9E27-060BE013DBCE}"/>
    <cellStyle name="Millares 2 2 5 2 2 2 4" xfId="8359" xr:uid="{910AAA70-EEB8-4568-ACEF-78D92D6ED8CF}"/>
    <cellStyle name="Millares 2 2 5 2 2 2 4 2" xfId="29862" xr:uid="{90F4F412-529B-4373-977E-6A716413B2A5}"/>
    <cellStyle name="Millares 2 2 5 2 2 2 5" xfId="10016" xr:uid="{727FFCC2-4E78-4A04-BD2B-815A972E95CD}"/>
    <cellStyle name="Millares 2 2 5 2 2 2 5 2" xfId="31519" xr:uid="{8DC2C6A3-A42A-4574-A21B-75085B9B87DB}"/>
    <cellStyle name="Millares 2 2 5 2 2 2 6" xfId="16651" xr:uid="{4428D5C0-E1F3-481B-BC3C-396665156CB1}"/>
    <cellStyle name="Millares 2 2 5 2 2 2 6 2" xfId="38154" xr:uid="{9ED82C97-B2AE-4A7D-82CA-979A186E69CE}"/>
    <cellStyle name="Millares 2 2 5 2 2 2 7" xfId="23256" xr:uid="{B2242109-9346-4C11-8FBE-1DADF98C4923}"/>
    <cellStyle name="Millares 2 2 5 2 2 2 8" xfId="44759" xr:uid="{07D3ED13-C639-4DAD-9AE3-20B5DB368282}"/>
    <cellStyle name="Millares 2 2 5 2 2 3" xfId="2437" xr:uid="{B93D9F1E-A582-4EE4-90CC-2BF4BF7F116A}"/>
    <cellStyle name="Millares 2 2 5 2 2 3 2" xfId="10703" xr:uid="{B484F052-46AD-4ECA-8AD8-9272844324F0}"/>
    <cellStyle name="Millares 2 2 5 2 2 3 2 2" xfId="32206" xr:uid="{F0568BBA-7C05-4A2E-84B9-B93789F819E7}"/>
    <cellStyle name="Millares 2 2 5 2 2 3 3" xfId="17338" xr:uid="{D27ECA10-9FD6-4705-84EC-D7B8E82C119B}"/>
    <cellStyle name="Millares 2 2 5 2 2 3 3 2" xfId="38841" xr:uid="{CA37B492-0066-4DDE-BE22-2598FFA9F87D}"/>
    <cellStyle name="Millares 2 2 5 2 2 3 4" xfId="23943" xr:uid="{081D58B4-D84D-4A50-9BB6-D7C91733F18D}"/>
    <cellStyle name="Millares 2 2 5 2 2 3 5" xfId="45446" xr:uid="{E59C5F8C-5534-4FA9-8C73-353BFC59AAE1}"/>
    <cellStyle name="Millares 2 2 5 2 2 4" xfId="2954" xr:uid="{F57AA807-9863-4079-A938-0EEAC278A551}"/>
    <cellStyle name="Millares 2 2 5 2 2 4 2" xfId="11220" xr:uid="{0DA8469D-33D9-45F7-A8F7-2BB66738E9F1}"/>
    <cellStyle name="Millares 2 2 5 2 2 4 2 2" xfId="32723" xr:uid="{E45BEDC7-32F5-46C5-A6A2-3AB6D2AFF0D9}"/>
    <cellStyle name="Millares 2 2 5 2 2 4 3" xfId="17855" xr:uid="{3D10DBA8-04DE-4D74-915D-D29F7A15F190}"/>
    <cellStyle name="Millares 2 2 5 2 2 4 3 2" xfId="39358" xr:uid="{C0CE576D-AB6D-4BA8-9155-8C68CB329BB8}"/>
    <cellStyle name="Millares 2 2 5 2 2 4 4" xfId="24460" xr:uid="{74B6311F-2AE3-4F80-8F68-B4A711699F7F}"/>
    <cellStyle name="Millares 2 2 5 2 2 4 5" xfId="45963" xr:uid="{F5D57B69-39FA-4A61-A155-BF673F8480F3}"/>
    <cellStyle name="Millares 2 2 5 2 2 5" xfId="3633" xr:uid="{EBF3249A-ABCF-43A3-A01B-C4E1EF8CF68E}"/>
    <cellStyle name="Millares 2 2 5 2 2 5 2" xfId="11899" xr:uid="{38CDAA6E-82DC-4634-85A7-771FB6AFD79F}"/>
    <cellStyle name="Millares 2 2 5 2 2 5 2 2" xfId="33402" xr:uid="{E5C8E590-C4B5-4EA4-808E-6B6262A4CD01}"/>
    <cellStyle name="Millares 2 2 5 2 2 5 3" xfId="18534" xr:uid="{F202717B-87C9-4CFF-87AA-D7BF688A3974}"/>
    <cellStyle name="Millares 2 2 5 2 2 5 3 2" xfId="40037" xr:uid="{42A26F3C-4624-4E00-8127-4D42BCF29107}"/>
    <cellStyle name="Millares 2 2 5 2 2 5 4" xfId="25139" xr:uid="{BB43D4D3-9564-40B1-BB7A-5FAE7E15C97F}"/>
    <cellStyle name="Millares 2 2 5 2 2 5 5" xfId="46642" xr:uid="{3114B53C-D69B-4C88-8CF7-7463DD978BD1}"/>
    <cellStyle name="Millares 2 2 5 2 2 6" xfId="5098" xr:uid="{114EA3B1-00C5-4E16-A0FA-10229918B013}"/>
    <cellStyle name="Millares 2 2 5 2 2 6 2" xfId="13364" xr:uid="{4E095F8F-E9D6-4939-ADCB-E6CC46158E70}"/>
    <cellStyle name="Millares 2 2 5 2 2 6 2 2" xfId="34867" xr:uid="{ACC5207C-AE93-496A-9361-FBB36DF32FDA}"/>
    <cellStyle name="Millares 2 2 5 2 2 6 3" xfId="19999" xr:uid="{C96081BD-DBD6-4AA0-BF2F-9B28A6470F93}"/>
    <cellStyle name="Millares 2 2 5 2 2 6 3 2" xfId="41502" xr:uid="{A46AC554-22A2-4C23-AFCB-850CE8C84C20}"/>
    <cellStyle name="Millares 2 2 5 2 2 6 4" xfId="26604" xr:uid="{9DD19C04-89D4-4D09-B4AB-78DD44BD0323}"/>
    <cellStyle name="Millares 2 2 5 2 2 6 5" xfId="48107" xr:uid="{DC188E17-DD78-406F-9D7D-E4340C08E7A7}"/>
    <cellStyle name="Millares 2 2 5 2 2 7" xfId="5772" xr:uid="{C605E200-58E4-4FD4-AEB5-F78C5B625572}"/>
    <cellStyle name="Millares 2 2 5 2 2 7 2" xfId="14038" xr:uid="{1AAD0BF5-DB09-40C9-89DF-7F46D5833541}"/>
    <cellStyle name="Millares 2 2 5 2 2 7 2 2" xfId="35541" xr:uid="{A9906AF0-34A4-4B33-A9E7-18E871CF86E5}"/>
    <cellStyle name="Millares 2 2 5 2 2 7 3" xfId="20673" xr:uid="{1AEF7950-2030-4147-A518-3C44B83D30FE}"/>
    <cellStyle name="Millares 2 2 5 2 2 7 3 2" xfId="42176" xr:uid="{927ECB19-3807-4542-99CF-1D112541B593}"/>
    <cellStyle name="Millares 2 2 5 2 2 7 4" xfId="27278" xr:uid="{100C7261-3D87-4E31-A7C3-36878F7D3D5F}"/>
    <cellStyle name="Millares 2 2 5 2 2 7 5" xfId="48781" xr:uid="{0C1EEDBC-699F-48DA-BF00-ED21E964E9DF}"/>
    <cellStyle name="Millares 2 2 5 2 2 8" xfId="7413" xr:uid="{ADA7DC93-DD0E-41EC-8DBB-98FB9C99C365}"/>
    <cellStyle name="Millares 2 2 5 2 2 8 2" xfId="28916" xr:uid="{0BF36913-650F-4F69-B61D-F31380BC1303}"/>
    <cellStyle name="Millares 2 2 5 2 2 9" xfId="9070" xr:uid="{FC4951DA-0A0B-4DB3-A2B4-41A257B4F809}"/>
    <cellStyle name="Millares 2 2 5 2 2 9 2" xfId="30573" xr:uid="{9FB7E596-C86C-4438-A511-1D69F5746A68}"/>
    <cellStyle name="Millares 2 2 5 2 3" xfId="1074" xr:uid="{FC774B9F-7F69-4FAF-8D38-AF60A3D925CF}"/>
    <cellStyle name="Millares 2 2 5 2 3 2" xfId="3903" xr:uid="{595D6E5E-DC48-490F-93F8-94E812D4BED1}"/>
    <cellStyle name="Millares 2 2 5 2 3 2 2" xfId="12169" xr:uid="{23B3FCBB-96B6-4A6B-A7D3-81788AA5D4DA}"/>
    <cellStyle name="Millares 2 2 5 2 3 2 2 2" xfId="33672" xr:uid="{9C1176DA-3BEB-4525-818F-366FCCA6620D}"/>
    <cellStyle name="Millares 2 2 5 2 3 2 3" xfId="18804" xr:uid="{4B6591AD-57AF-4A8E-A5E6-35AF1FE6F48E}"/>
    <cellStyle name="Millares 2 2 5 2 3 2 3 2" xfId="40307" xr:uid="{F8FEF66D-277F-48DC-8061-FDAB86350B59}"/>
    <cellStyle name="Millares 2 2 5 2 3 2 4" xfId="25409" xr:uid="{6703BFF5-1843-412E-AFD8-B69E6CA653B2}"/>
    <cellStyle name="Millares 2 2 5 2 3 2 5" xfId="46912" xr:uid="{71913043-F387-44FF-A79A-62A32D024A3A}"/>
    <cellStyle name="Millares 2 2 5 2 3 3" xfId="6042" xr:uid="{4FB9245E-C36A-493D-9FA6-771D52211BA6}"/>
    <cellStyle name="Millares 2 2 5 2 3 3 2" xfId="14308" xr:uid="{A4B44E99-52D4-4F9E-907E-0326ABA85F1A}"/>
    <cellStyle name="Millares 2 2 5 2 3 3 2 2" xfId="35811" xr:uid="{E3CEDCAB-492C-4E10-9E6E-AD2D1E9FC40F}"/>
    <cellStyle name="Millares 2 2 5 2 3 3 3" xfId="20943" xr:uid="{3560938D-EE54-48E8-9F5A-0EDEE5555927}"/>
    <cellStyle name="Millares 2 2 5 2 3 3 3 2" xfId="42446" xr:uid="{A6CCDE6F-C6C0-409B-B532-85CF70E93FF9}"/>
    <cellStyle name="Millares 2 2 5 2 3 3 4" xfId="27548" xr:uid="{44898870-1CD6-4215-8CC4-1B8ECCACB8A0}"/>
    <cellStyle name="Millares 2 2 5 2 3 3 5" xfId="49051" xr:uid="{DD46374F-A1F5-4696-8B19-45D7A2EC7327}"/>
    <cellStyle name="Millares 2 2 5 2 3 4" xfId="7683" xr:uid="{9B4C08ED-5CB5-4E00-AC23-FACC038961EA}"/>
    <cellStyle name="Millares 2 2 5 2 3 4 2" xfId="29186" xr:uid="{80D03E86-6204-434B-AE21-E46084A53B26}"/>
    <cellStyle name="Millares 2 2 5 2 3 5" xfId="9340" xr:uid="{9C4DE3E6-800D-4902-8D10-6E4097341180}"/>
    <cellStyle name="Millares 2 2 5 2 3 5 2" xfId="30843" xr:uid="{A4414D39-B5B3-464B-ACBA-F861F798BBB8}"/>
    <cellStyle name="Millares 2 2 5 2 3 6" xfId="15975" xr:uid="{E9BA499C-CDAD-4FDC-BFF5-B3CE51D35E5D}"/>
    <cellStyle name="Millares 2 2 5 2 3 6 2" xfId="37478" xr:uid="{BC04C560-C62E-4DE4-9A6A-A0A441F2B6AF}"/>
    <cellStyle name="Millares 2 2 5 2 3 7" xfId="22580" xr:uid="{F7E99A55-44B9-4A12-A57A-8F1C71F0AB28}"/>
    <cellStyle name="Millares 2 2 5 2 3 8" xfId="44083" xr:uid="{E7C15196-F5FE-4BB6-A090-CBAD765BA3D5}"/>
    <cellStyle name="Millares 2 2 5 2 4" xfId="1470" xr:uid="{194392B2-3FE6-4133-869F-94EFBB3EAFD1}"/>
    <cellStyle name="Millares 2 2 5 2 4 2" xfId="4299" xr:uid="{CC29D711-5321-45FF-82CC-3D3A997322D3}"/>
    <cellStyle name="Millares 2 2 5 2 4 2 2" xfId="12565" xr:uid="{50E85068-3916-4A50-8CB6-8ECFDEE3D0EC}"/>
    <cellStyle name="Millares 2 2 5 2 4 2 2 2" xfId="34068" xr:uid="{B13D3340-F53C-4B01-BCCE-79C4F8CAE213}"/>
    <cellStyle name="Millares 2 2 5 2 4 2 3" xfId="19200" xr:uid="{9784820A-B20B-4857-B717-F47160D2F8E9}"/>
    <cellStyle name="Millares 2 2 5 2 4 2 3 2" xfId="40703" xr:uid="{8E745516-E2EC-42A5-B496-2C120728F29C}"/>
    <cellStyle name="Millares 2 2 5 2 4 2 4" xfId="25805" xr:uid="{042D96B9-43C8-4664-9EC4-5DAC44B424FB}"/>
    <cellStyle name="Millares 2 2 5 2 4 2 5" xfId="47308" xr:uid="{A5781529-D018-4B57-9556-B993DDEF0B0C}"/>
    <cellStyle name="Millares 2 2 5 2 4 3" xfId="6438" xr:uid="{8AC752E6-8F74-4255-8827-66C61B4CF790}"/>
    <cellStyle name="Millares 2 2 5 2 4 3 2" xfId="14704" xr:uid="{F3580F49-AAF4-48F1-86ED-BECE35C6AD58}"/>
    <cellStyle name="Millares 2 2 5 2 4 3 2 2" xfId="36207" xr:uid="{7CEF9EC2-E338-44BE-9EC7-5BF049D3B5F5}"/>
    <cellStyle name="Millares 2 2 5 2 4 3 3" xfId="21339" xr:uid="{11C62AA4-D021-44BB-9C69-7AB417BC5252}"/>
    <cellStyle name="Millares 2 2 5 2 4 3 3 2" xfId="42842" xr:uid="{280DE3B4-58D0-4C72-918C-0C9D4DB2BA9C}"/>
    <cellStyle name="Millares 2 2 5 2 4 3 4" xfId="27944" xr:uid="{FF1085A2-D0C6-4999-A1C0-185E76F892A0}"/>
    <cellStyle name="Millares 2 2 5 2 4 3 5" xfId="49447" xr:uid="{95C6253C-7FA2-4D80-B5ED-EA2E9CE1C2B9}"/>
    <cellStyle name="Millares 2 2 5 2 4 4" xfId="8079" xr:uid="{72C5325C-8849-4537-8D42-5E67769F0DA2}"/>
    <cellStyle name="Millares 2 2 5 2 4 4 2" xfId="29582" xr:uid="{B2418A7A-D011-48D5-9945-1A75AFC46FCB}"/>
    <cellStyle name="Millares 2 2 5 2 4 5" xfId="9736" xr:uid="{AA59C9F5-B3A6-4B85-B356-A21D15D44FA7}"/>
    <cellStyle name="Millares 2 2 5 2 4 5 2" xfId="31239" xr:uid="{5A5F00DE-7638-4BDA-8EC6-95130E15E3DF}"/>
    <cellStyle name="Millares 2 2 5 2 4 6" xfId="16371" xr:uid="{48BDEEEB-F558-44A3-8463-ED72A338C314}"/>
    <cellStyle name="Millares 2 2 5 2 4 6 2" xfId="37874" xr:uid="{A485A9C9-6828-4F6A-BA71-E47562E8DC69}"/>
    <cellStyle name="Millares 2 2 5 2 4 7" xfId="22976" xr:uid="{9D22DFDE-443D-4D05-AE2A-E812DDEABE47}"/>
    <cellStyle name="Millares 2 2 5 2 4 8" xfId="44479" xr:uid="{D4E70718-AFAB-41C9-B362-784BDBF385B0}"/>
    <cellStyle name="Millares 2 2 5 2 5" xfId="2157" xr:uid="{AE57DEAB-5F48-48D5-9414-BCE4022461DC}"/>
    <cellStyle name="Millares 2 2 5 2 5 2" xfId="10423" xr:uid="{8FA27F08-AC52-472C-8905-3A779D413D19}"/>
    <cellStyle name="Millares 2 2 5 2 5 2 2" xfId="31926" xr:uid="{19AAE279-4590-4F95-A197-73A039D65440}"/>
    <cellStyle name="Millares 2 2 5 2 5 3" xfId="17058" xr:uid="{53785F7B-FBE7-4B8E-82C8-3BCC6D9A119C}"/>
    <cellStyle name="Millares 2 2 5 2 5 3 2" xfId="38561" xr:uid="{C2120738-58A8-4F33-B9ED-291B26D3EFE4}"/>
    <cellStyle name="Millares 2 2 5 2 5 4" xfId="23663" xr:uid="{15FE54D4-1CA5-4B6D-B243-3C6ADF22AC64}"/>
    <cellStyle name="Millares 2 2 5 2 5 5" xfId="45166" xr:uid="{4971EAAD-1667-4FA3-A16E-E56CAE019DB7}"/>
    <cellStyle name="Millares 2 2 5 2 6" xfId="2704" xr:uid="{A72E41DA-3BEC-4B59-8EDB-EFB5B1B69440}"/>
    <cellStyle name="Millares 2 2 5 2 6 2" xfId="10970" xr:uid="{F72B9DB9-9CF4-45FE-B6CE-05AD9740BFB4}"/>
    <cellStyle name="Millares 2 2 5 2 6 2 2" xfId="32473" xr:uid="{E8929452-26FF-47C5-917C-E2BEEF2BC98D}"/>
    <cellStyle name="Millares 2 2 5 2 6 3" xfId="17605" xr:uid="{A4434821-25CF-4A4D-B7FB-CA146570BD49}"/>
    <cellStyle name="Millares 2 2 5 2 6 3 2" xfId="39108" xr:uid="{2EC13786-FCA8-443C-BC9A-AC8AC6410EFC}"/>
    <cellStyle name="Millares 2 2 5 2 6 4" xfId="24210" xr:uid="{03C60D9C-59E1-42F5-901F-E3AFA5BB05D2}"/>
    <cellStyle name="Millares 2 2 5 2 6 5" xfId="45713" xr:uid="{DF615A0A-367F-4674-8724-AAC30B134308}"/>
    <cellStyle name="Millares 2 2 5 2 7" xfId="3353" xr:uid="{BD3D8216-686B-4AC7-9073-07D9366F55C8}"/>
    <cellStyle name="Millares 2 2 5 2 7 2" xfId="11619" xr:uid="{C95DFBAA-5D02-481A-98D2-1B3D790C4D71}"/>
    <cellStyle name="Millares 2 2 5 2 7 2 2" xfId="33122" xr:uid="{E90C6A49-C77F-4309-8E9B-BC33F2C0FA74}"/>
    <cellStyle name="Millares 2 2 5 2 7 3" xfId="18254" xr:uid="{FA618322-3359-4C35-9D15-86B22FF1FAC6}"/>
    <cellStyle name="Millares 2 2 5 2 7 3 2" xfId="39757" xr:uid="{7F6C2BD3-9B58-4B3E-8498-9E8EE9668C84}"/>
    <cellStyle name="Millares 2 2 5 2 7 4" xfId="24859" xr:uid="{8AE3E961-DB63-4E6D-A8A1-249146B50EA5}"/>
    <cellStyle name="Millares 2 2 5 2 7 5" xfId="46362" xr:uid="{DFFC1E7A-2916-4FDB-9BE9-BE50439CA28E}"/>
    <cellStyle name="Millares 2 2 5 2 8" xfId="4848" xr:uid="{E6CA4AA6-F715-4383-BFDC-C1CB3FA1BBF1}"/>
    <cellStyle name="Millares 2 2 5 2 8 2" xfId="13114" xr:uid="{C54636EF-2C5F-4386-8DF2-5F830EB87455}"/>
    <cellStyle name="Millares 2 2 5 2 8 2 2" xfId="34617" xr:uid="{844AA712-B5A4-454E-92C9-5FC94C3E79ED}"/>
    <cellStyle name="Millares 2 2 5 2 8 3" xfId="19749" xr:uid="{CD65CEE6-8BB3-4F1D-9F5D-53B7E2E5EBFE}"/>
    <cellStyle name="Millares 2 2 5 2 8 3 2" xfId="41252" xr:uid="{56B104B3-C88C-4171-BB4F-698B1F5C1B58}"/>
    <cellStyle name="Millares 2 2 5 2 8 4" xfId="26354" xr:uid="{17A8804C-E69C-45E8-9B3E-A4416D50573C}"/>
    <cellStyle name="Millares 2 2 5 2 8 5" xfId="47857" xr:uid="{0C561F8E-D546-482F-BC89-DDEBAC14094A}"/>
    <cellStyle name="Millares 2 2 5 2 9" xfId="5492" xr:uid="{BE35E53A-5AC9-46A9-8273-7FA5C815D284}"/>
    <cellStyle name="Millares 2 2 5 2 9 2" xfId="13758" xr:uid="{63E7DD81-67E0-4564-B317-6B99574340FF}"/>
    <cellStyle name="Millares 2 2 5 2 9 2 2" xfId="35261" xr:uid="{072C8936-390E-4CD2-927A-3A13826F2140}"/>
    <cellStyle name="Millares 2 2 5 2 9 3" xfId="20393" xr:uid="{449350D4-1E16-4F9C-AE50-EEB4A35FDFB4}"/>
    <cellStyle name="Millares 2 2 5 2 9 3 2" xfId="41896" xr:uid="{4F2EEEB6-8701-4FC8-BF8C-835FC9ADB538}"/>
    <cellStyle name="Millares 2 2 5 2 9 4" xfId="26998" xr:uid="{8106C183-BFE1-4AF2-B090-12DA7B1FF759}"/>
    <cellStyle name="Millares 2 2 5 2 9 5" xfId="48501" xr:uid="{2196E884-CFB5-4FC5-A58F-8C7380DC5350}"/>
    <cellStyle name="Millares 2 2 5 3" xfId="394" xr:uid="{25683BA8-DEB0-4728-8ED2-FF689A8E6CF9}"/>
    <cellStyle name="Millares 2 2 5 3 10" xfId="15297" xr:uid="{58AF7602-9C84-4F44-80D7-3727989F3639}"/>
    <cellStyle name="Millares 2 2 5 3 10 2" xfId="36800" xr:uid="{9B9AE5B4-C0C2-4396-8B93-3EC6D18B306E}"/>
    <cellStyle name="Millares 2 2 5 3 11" xfId="21902" xr:uid="{5E384576-D42E-4E81-A519-00DE4E2954A9}"/>
    <cellStyle name="Millares 2 2 5 3 12" xfId="43405" xr:uid="{F9664C01-38D5-4888-AE4C-B3B3EAE78894}"/>
    <cellStyle name="Millares 2 2 5 3 2" xfId="1342" xr:uid="{B318B928-2B2E-45CB-AAA2-4B6056C23C91}"/>
    <cellStyle name="Millares 2 2 5 3 2 2" xfId="4171" xr:uid="{C9A59A6C-52CD-4325-8C00-4D2D084DD2AF}"/>
    <cellStyle name="Millares 2 2 5 3 2 2 2" xfId="12437" xr:uid="{34AB3F83-B77E-4488-874F-A617C7FDEA4E}"/>
    <cellStyle name="Millares 2 2 5 3 2 2 2 2" xfId="33940" xr:uid="{885755FB-3250-47F7-A2B0-FD6A7D5A5E27}"/>
    <cellStyle name="Millares 2 2 5 3 2 2 3" xfId="19072" xr:uid="{75D30214-6991-429F-AD51-1DE21B665D78}"/>
    <cellStyle name="Millares 2 2 5 3 2 2 3 2" xfId="40575" xr:uid="{D35FE866-8AFF-4A97-9A32-4D8EB5B4613C}"/>
    <cellStyle name="Millares 2 2 5 3 2 2 4" xfId="25677" xr:uid="{D587F1D8-BD44-4A7B-B597-AD5A866D446A}"/>
    <cellStyle name="Millares 2 2 5 3 2 2 5" xfId="47180" xr:uid="{E5E12388-AB4E-4782-87D8-68D530CB3C7E}"/>
    <cellStyle name="Millares 2 2 5 3 2 3" xfId="6310" xr:uid="{527E0BA7-E7CC-4E40-AF90-7F2E60E2E773}"/>
    <cellStyle name="Millares 2 2 5 3 2 3 2" xfId="14576" xr:uid="{0F67CDEB-5744-4906-AC07-8C1836AE5C04}"/>
    <cellStyle name="Millares 2 2 5 3 2 3 2 2" xfId="36079" xr:uid="{6757779C-9EEE-4CDB-9F19-10A621412811}"/>
    <cellStyle name="Millares 2 2 5 3 2 3 3" xfId="21211" xr:uid="{728C12FA-BCAA-42E6-BE11-3A56EA9A6B78}"/>
    <cellStyle name="Millares 2 2 5 3 2 3 3 2" xfId="42714" xr:uid="{893D55BC-1110-4A06-BEDE-9920AFB44ACC}"/>
    <cellStyle name="Millares 2 2 5 3 2 3 4" xfId="27816" xr:uid="{EB6ED791-F4EB-42AB-AACD-75726C7599C5}"/>
    <cellStyle name="Millares 2 2 5 3 2 3 5" xfId="49319" xr:uid="{DA8996EB-B9DE-4D46-AC6F-5A9C9D7D50B1}"/>
    <cellStyle name="Millares 2 2 5 3 2 4" xfId="7951" xr:uid="{FD5A45AF-1B4A-489C-9322-C18A3E39FA46}"/>
    <cellStyle name="Millares 2 2 5 3 2 4 2" xfId="29454" xr:uid="{D1AEAC2E-6FC0-40E9-A723-2D52ABAAF5A7}"/>
    <cellStyle name="Millares 2 2 5 3 2 5" xfId="9608" xr:uid="{C18E568B-E908-4EFE-8466-5C3544CE223F}"/>
    <cellStyle name="Millares 2 2 5 3 2 5 2" xfId="31111" xr:uid="{C1C98D65-8A8B-49BB-A210-156CADB112F0}"/>
    <cellStyle name="Millares 2 2 5 3 2 6" xfId="16243" xr:uid="{3C75DC2E-5157-42AE-B958-6E5884256D24}"/>
    <cellStyle name="Millares 2 2 5 3 2 6 2" xfId="37746" xr:uid="{CA4AD121-FE55-4E76-BC0C-FE26F871421C}"/>
    <cellStyle name="Millares 2 2 5 3 2 7" xfId="22848" xr:uid="{14CEC416-78AD-4AF8-86D4-AA75D2C2BD31}"/>
    <cellStyle name="Millares 2 2 5 3 2 8" xfId="44351" xr:uid="{66471EE8-623A-448B-BE1A-5DD4ED355057}"/>
    <cellStyle name="Millares 2 2 5 3 3" xfId="2029" xr:uid="{5F866A1F-F733-4C62-AA99-CBF8752966D5}"/>
    <cellStyle name="Millares 2 2 5 3 3 2" xfId="10295" xr:uid="{34974A32-F8FC-412E-9D97-B771D2E04144}"/>
    <cellStyle name="Millares 2 2 5 3 3 2 2" xfId="31798" xr:uid="{8E6D5590-9705-4D02-BB9B-AE165920E53B}"/>
    <cellStyle name="Millares 2 2 5 3 3 3" xfId="16930" xr:uid="{C4088387-A13F-4716-880E-AAF3498F08A5}"/>
    <cellStyle name="Millares 2 2 5 3 3 3 2" xfId="38433" xr:uid="{E120F7E8-1703-436C-9037-24B390DC5A98}"/>
    <cellStyle name="Millares 2 2 5 3 3 4" xfId="23535" xr:uid="{2D92704E-1912-4C88-A78F-8D4DE6591556}"/>
    <cellStyle name="Millares 2 2 5 3 3 5" xfId="45038" xr:uid="{8CE357DC-8F13-4247-97C5-EC608A23A8A9}"/>
    <cellStyle name="Millares 2 2 5 3 4" xfId="2828" xr:uid="{4DED769C-F049-4447-9E5A-EFAD311C21C6}"/>
    <cellStyle name="Millares 2 2 5 3 4 2" xfId="11094" xr:uid="{C1C7A0D3-C73D-41B7-901C-D1D6384D6AED}"/>
    <cellStyle name="Millares 2 2 5 3 4 2 2" xfId="32597" xr:uid="{133377C5-708F-4A89-A108-1F40C58EABE9}"/>
    <cellStyle name="Millares 2 2 5 3 4 3" xfId="17729" xr:uid="{A5A52FDC-7B0E-41A0-B8C3-EF13FDD94238}"/>
    <cellStyle name="Millares 2 2 5 3 4 3 2" xfId="39232" xr:uid="{9F0A4064-DD85-4737-8251-755C10EA3709}"/>
    <cellStyle name="Millares 2 2 5 3 4 4" xfId="24334" xr:uid="{28525D4A-A261-4D7A-A46A-89C63294FB05}"/>
    <cellStyle name="Millares 2 2 5 3 4 5" xfId="45837" xr:uid="{4606E1FF-FFAF-4579-8D5B-6065D243BCB6}"/>
    <cellStyle name="Millares 2 2 5 3 5" xfId="3225" xr:uid="{E9A9E0A0-2B6E-4E34-A518-3865DD5F23BC}"/>
    <cellStyle name="Millares 2 2 5 3 5 2" xfId="11491" xr:uid="{D8541D1D-FF71-4D7B-A7D2-3E2100B1A15D}"/>
    <cellStyle name="Millares 2 2 5 3 5 2 2" xfId="32994" xr:uid="{6CABC7DF-5DA8-435E-9CFF-39C2E149909C}"/>
    <cellStyle name="Millares 2 2 5 3 5 3" xfId="18126" xr:uid="{62FC40FF-D19C-437E-AC85-293C5978FD01}"/>
    <cellStyle name="Millares 2 2 5 3 5 3 2" xfId="39629" xr:uid="{2EB1CB10-EDE5-43EB-A6FE-210BE2F4E667}"/>
    <cellStyle name="Millares 2 2 5 3 5 4" xfId="24731" xr:uid="{570F6274-437B-41CF-9397-1AC971A9C5DE}"/>
    <cellStyle name="Millares 2 2 5 3 5 5" xfId="46234" xr:uid="{330604D6-F0CF-4D4A-80F8-FD49BC439BEB}"/>
    <cellStyle name="Millares 2 2 5 3 6" xfId="4972" xr:uid="{2EB160C5-F580-4E4A-8CE3-FC99A58B13DC}"/>
    <cellStyle name="Millares 2 2 5 3 6 2" xfId="13238" xr:uid="{D52BED64-4528-43A7-96E4-051F9F12EC52}"/>
    <cellStyle name="Millares 2 2 5 3 6 2 2" xfId="34741" xr:uid="{4A106541-2662-45BD-9F39-3EB495AD5818}"/>
    <cellStyle name="Millares 2 2 5 3 6 3" xfId="19873" xr:uid="{5EDDCCD5-0942-49F8-9EDC-027B77814E9E}"/>
    <cellStyle name="Millares 2 2 5 3 6 3 2" xfId="41376" xr:uid="{69561E89-AAFB-45A0-AFAF-EAA6D8800A59}"/>
    <cellStyle name="Millares 2 2 5 3 6 4" xfId="26478" xr:uid="{CF7B1A32-78A0-476F-8D65-517D4A3881BF}"/>
    <cellStyle name="Millares 2 2 5 3 6 5" xfId="47981" xr:uid="{62731DE4-6644-42D4-A592-432C4402CF33}"/>
    <cellStyle name="Millares 2 2 5 3 7" xfId="5364" xr:uid="{25578C34-B08F-445C-BC7E-678777665775}"/>
    <cellStyle name="Millares 2 2 5 3 7 2" xfId="13630" xr:uid="{47C64AE3-8713-497E-BADB-380F16082B61}"/>
    <cellStyle name="Millares 2 2 5 3 7 2 2" xfId="35133" xr:uid="{6D2812B8-BFEF-4AE4-B6BC-89C86A3653BD}"/>
    <cellStyle name="Millares 2 2 5 3 7 3" xfId="20265" xr:uid="{E205FB81-D760-45E7-9ADD-C95980126139}"/>
    <cellStyle name="Millares 2 2 5 3 7 3 2" xfId="41768" xr:uid="{3FD61DA2-36B3-4334-9664-047C8177CE12}"/>
    <cellStyle name="Millares 2 2 5 3 7 4" xfId="26870" xr:uid="{7832E51E-F9D2-4D97-B9E7-399CA5247B11}"/>
    <cellStyle name="Millares 2 2 5 3 7 5" xfId="48373" xr:uid="{8218231E-AC8C-42F5-B67A-0846BC13C3E9}"/>
    <cellStyle name="Millares 2 2 5 3 8" xfId="7005" xr:uid="{81BF98FC-B754-4E15-83EC-52C2E865ADE9}"/>
    <cellStyle name="Millares 2 2 5 3 8 2" xfId="28508" xr:uid="{F31EFD56-61A6-4D08-8F69-412F6763A420}"/>
    <cellStyle name="Millares 2 2 5 3 9" xfId="8661" xr:uid="{73A0E263-C11E-4722-AD84-1D3FA104F624}"/>
    <cellStyle name="Millares 2 2 5 3 9 2" xfId="30164" xr:uid="{749C983D-8D45-45C4-A1DA-D0E6ED08A193}"/>
    <cellStyle name="Millares 2 2 5 4" xfId="678" xr:uid="{27B23A9B-49D6-4B6A-8738-3BE7872DFE16}"/>
    <cellStyle name="Millares 2 2 5 4 10" xfId="43687" xr:uid="{E8982B9C-F6DE-4B61-9887-0DE65084EC77}"/>
    <cellStyle name="Millares 2 2 5 4 2" xfId="1624" xr:uid="{30D2CAAA-E1D8-4514-BB0C-E56A1BEFD566}"/>
    <cellStyle name="Millares 2 2 5 4 2 2" xfId="4453" xr:uid="{890121F9-1620-4A57-9089-F6D1C618E3AA}"/>
    <cellStyle name="Millares 2 2 5 4 2 2 2" xfId="12719" xr:uid="{6163A55D-870B-4B7F-AF4A-467D0B7AF0AB}"/>
    <cellStyle name="Millares 2 2 5 4 2 2 2 2" xfId="34222" xr:uid="{7410B986-6443-4E74-A5D0-70BCD5216D3B}"/>
    <cellStyle name="Millares 2 2 5 4 2 2 3" xfId="19354" xr:uid="{132F7CBC-5B26-4E44-9ACF-5084E5B74ED3}"/>
    <cellStyle name="Millares 2 2 5 4 2 2 3 2" xfId="40857" xr:uid="{E1CD92A7-270E-44CE-A5D4-A391D83246E0}"/>
    <cellStyle name="Millares 2 2 5 4 2 2 4" xfId="25959" xr:uid="{6DEB8623-57F4-4471-B408-9277EF1E8596}"/>
    <cellStyle name="Millares 2 2 5 4 2 2 5" xfId="47462" xr:uid="{2C90C161-9551-47EE-8DCF-3FB29707945A}"/>
    <cellStyle name="Millares 2 2 5 4 2 3" xfId="6592" xr:uid="{3474F0BB-B218-4492-B823-E0811CC5045A}"/>
    <cellStyle name="Millares 2 2 5 4 2 3 2" xfId="14858" xr:uid="{02799A5C-3228-40E2-9DF9-A998400BDA28}"/>
    <cellStyle name="Millares 2 2 5 4 2 3 2 2" xfId="36361" xr:uid="{1ABB75C6-9C2D-47DF-A858-DE2219BE5F56}"/>
    <cellStyle name="Millares 2 2 5 4 2 3 3" xfId="21493" xr:uid="{1D6ADD5E-A4CA-4A59-8BD6-47E5F43F6CB7}"/>
    <cellStyle name="Millares 2 2 5 4 2 3 3 2" xfId="42996" xr:uid="{0792BD5F-3CC6-4E3A-8456-23057FD35884}"/>
    <cellStyle name="Millares 2 2 5 4 2 3 4" xfId="28098" xr:uid="{98DF2A09-CB6A-4E16-B6C6-5C189D2768FF}"/>
    <cellStyle name="Millares 2 2 5 4 2 3 5" xfId="49601" xr:uid="{1833C5F9-A134-4BBC-AB1B-95F9AF91C828}"/>
    <cellStyle name="Millares 2 2 5 4 2 4" xfId="8233" xr:uid="{DF21A7CD-3F96-4288-B733-ED67A6114E67}"/>
    <cellStyle name="Millares 2 2 5 4 2 4 2" xfId="29736" xr:uid="{FBAD7740-D155-44D7-9F5D-7C1697FDF879}"/>
    <cellStyle name="Millares 2 2 5 4 2 5" xfId="9890" xr:uid="{1B30B740-3AAB-46A7-B883-C77D98B37160}"/>
    <cellStyle name="Millares 2 2 5 4 2 5 2" xfId="31393" xr:uid="{48E15653-D554-49D4-887A-EAFEC0DE06E5}"/>
    <cellStyle name="Millares 2 2 5 4 2 6" xfId="16525" xr:uid="{400A9EBB-2499-42F0-A51C-FAAA703CC5B5}"/>
    <cellStyle name="Millares 2 2 5 4 2 6 2" xfId="38028" xr:uid="{F5D7E95A-1DA7-4EA9-BE5D-1680AE03CA4D}"/>
    <cellStyle name="Millares 2 2 5 4 2 7" xfId="23130" xr:uid="{B24BEE3C-D41A-4D15-8762-B7BCAEB586A3}"/>
    <cellStyle name="Millares 2 2 5 4 2 8" xfId="44633" xr:uid="{65D70198-E582-4E59-97F1-3095C836F62A}"/>
    <cellStyle name="Millares 2 2 5 4 3" xfId="2311" xr:uid="{F9A4BB47-F900-4F17-A769-1AFE26A819D9}"/>
    <cellStyle name="Millares 2 2 5 4 3 2" xfId="10577" xr:uid="{B4231E21-842F-470E-BB18-8FA136882B50}"/>
    <cellStyle name="Millares 2 2 5 4 3 2 2" xfId="32080" xr:uid="{28CE5869-BE2E-4FAD-B916-5F75C0036D9D}"/>
    <cellStyle name="Millares 2 2 5 4 3 3" xfId="17212" xr:uid="{1C286602-18B5-42AE-B68F-6DF9C03817BD}"/>
    <cellStyle name="Millares 2 2 5 4 3 3 2" xfId="38715" xr:uid="{2F2D0FAD-F76D-4BB5-9F73-88E6FD57BE1C}"/>
    <cellStyle name="Millares 2 2 5 4 3 4" xfId="23817" xr:uid="{E47AC108-EB31-4C15-8C6B-006DB1E24415}"/>
    <cellStyle name="Millares 2 2 5 4 3 5" xfId="45320" xr:uid="{F16A2168-ECA4-4877-B3C5-104ABF356857}"/>
    <cellStyle name="Millares 2 2 5 4 4" xfId="3507" xr:uid="{C270CF87-5AF2-47EC-8C2D-A93D2681CEC1}"/>
    <cellStyle name="Millares 2 2 5 4 4 2" xfId="11773" xr:uid="{8FD853D1-4AB8-430F-A811-170CB247E81F}"/>
    <cellStyle name="Millares 2 2 5 4 4 2 2" xfId="33276" xr:uid="{E96B4A02-ABEC-413D-A398-FBA7C1ACF86A}"/>
    <cellStyle name="Millares 2 2 5 4 4 3" xfId="18408" xr:uid="{71C810C9-EBDA-4A3C-814E-D65649F02C0D}"/>
    <cellStyle name="Millares 2 2 5 4 4 3 2" xfId="39911" xr:uid="{74E69960-CF19-42F6-AA87-3A8557F4CC29}"/>
    <cellStyle name="Millares 2 2 5 4 4 4" xfId="25013" xr:uid="{6A95176D-897D-4F98-88A5-451D6DBEE301}"/>
    <cellStyle name="Millares 2 2 5 4 4 5" xfId="46516" xr:uid="{29BE695F-F574-4E89-8133-249555D312C5}"/>
    <cellStyle name="Millares 2 2 5 4 5" xfId="5646" xr:uid="{B9CFFA26-CC4E-4512-B5D1-939E1BE94C21}"/>
    <cellStyle name="Millares 2 2 5 4 5 2" xfId="13912" xr:uid="{AF65AE6C-1BFD-4CA5-9218-097907CBAD03}"/>
    <cellStyle name="Millares 2 2 5 4 5 2 2" xfId="35415" xr:uid="{7A46DD59-F643-4760-A0C8-5F446E4F7CA0}"/>
    <cellStyle name="Millares 2 2 5 4 5 3" xfId="20547" xr:uid="{51798FAE-9294-4D1B-8943-F3845072D120}"/>
    <cellStyle name="Millares 2 2 5 4 5 3 2" xfId="42050" xr:uid="{3125C31C-A6F4-467B-A79C-34EDDA34835F}"/>
    <cellStyle name="Millares 2 2 5 4 5 4" xfId="27152" xr:uid="{A3075CDC-9302-4891-A8DC-F020059CFFB4}"/>
    <cellStyle name="Millares 2 2 5 4 5 5" xfId="48655" xr:uid="{25AB319E-547E-4504-BD7A-DAC5C011AB2B}"/>
    <cellStyle name="Millares 2 2 5 4 6" xfId="7287" xr:uid="{53A00E7A-81CE-4C25-8E3A-4C4700F7D25D}"/>
    <cellStyle name="Millares 2 2 5 4 6 2" xfId="28790" xr:uid="{E0C12BE6-D2CD-4C46-A440-BAA3FBAE7166}"/>
    <cellStyle name="Millares 2 2 5 4 7" xfId="8944" xr:uid="{99241AD5-BD9D-478E-B643-106641E5368C}"/>
    <cellStyle name="Millares 2 2 5 4 7 2" xfId="30447" xr:uid="{E845F42F-78E6-417F-8266-A9FED8B248D7}"/>
    <cellStyle name="Millares 2 2 5 4 8" xfId="15579" xr:uid="{094FE600-0251-4C11-A653-D012E85ADB5E}"/>
    <cellStyle name="Millares 2 2 5 4 8 2" xfId="37082" xr:uid="{0D4F535B-A4A4-4E8F-A78D-1F30FDD98E64}"/>
    <cellStyle name="Millares 2 2 5 4 9" xfId="22184" xr:uid="{FFBE8974-4D39-41C8-9B5F-305D97579567}"/>
    <cellStyle name="Millares 2 2 5 5" xfId="946" xr:uid="{61F009D7-054B-4672-932C-F032085BD8DD}"/>
    <cellStyle name="Millares 2 2 5 5 2" xfId="3775" xr:uid="{D05D92A9-5CB6-4C24-8D5F-0AC2FC1354C4}"/>
    <cellStyle name="Millares 2 2 5 5 2 2" xfId="12041" xr:uid="{CACB64FA-B620-4983-ADB8-3CC1CEB0F1AC}"/>
    <cellStyle name="Millares 2 2 5 5 2 2 2" xfId="33544" xr:uid="{884FF264-7918-4293-A115-C9C57817A721}"/>
    <cellStyle name="Millares 2 2 5 5 2 3" xfId="18676" xr:uid="{49FDFDA3-A699-43CE-AD21-16F3603F2F81}"/>
    <cellStyle name="Millares 2 2 5 5 2 3 2" xfId="40179" xr:uid="{3B553862-06F1-4685-801D-EB7504D1F832}"/>
    <cellStyle name="Millares 2 2 5 5 2 4" xfId="25281" xr:uid="{DC5FD25D-B900-44CA-8AFA-7E8779B9CF17}"/>
    <cellStyle name="Millares 2 2 5 5 2 5" xfId="46784" xr:uid="{5EA4D929-C5E4-4FA7-8979-E96374C63F37}"/>
    <cellStyle name="Millares 2 2 5 5 3" xfId="5914" xr:uid="{90FBF5DD-906F-4EDE-831D-7593A8B74158}"/>
    <cellStyle name="Millares 2 2 5 5 3 2" xfId="14180" xr:uid="{648593CB-BDD8-4657-8B86-1CB9680CF4A4}"/>
    <cellStyle name="Millares 2 2 5 5 3 2 2" xfId="35683" xr:uid="{1B561960-EEC3-4D8C-9318-BC9B2A897002}"/>
    <cellStyle name="Millares 2 2 5 5 3 3" xfId="20815" xr:uid="{8CDFCE91-EFCB-43A8-990D-CEA967BC399F}"/>
    <cellStyle name="Millares 2 2 5 5 3 3 2" xfId="42318" xr:uid="{0B8C179D-0906-4C11-BF98-379DC36C03B9}"/>
    <cellStyle name="Millares 2 2 5 5 3 4" xfId="27420" xr:uid="{936950F1-C63F-4F0E-8420-277580B9B949}"/>
    <cellStyle name="Millares 2 2 5 5 3 5" xfId="48923" xr:uid="{9127517F-9B86-4C2A-A857-44EB098C6C6B}"/>
    <cellStyle name="Millares 2 2 5 5 4" xfId="7555" xr:uid="{68012FD6-C69B-4150-8445-37E16F326E28}"/>
    <cellStyle name="Millares 2 2 5 5 4 2" xfId="29058" xr:uid="{A152C5F0-7DEF-41AE-9E4A-89D74CD28A69}"/>
    <cellStyle name="Millares 2 2 5 5 5" xfId="9212" xr:uid="{97483DD0-0755-4584-BC6A-AFB92B4D6A9C}"/>
    <cellStyle name="Millares 2 2 5 5 5 2" xfId="30715" xr:uid="{823DA14A-AA31-4E3C-897C-6E15CEE8A0FB}"/>
    <cellStyle name="Millares 2 2 5 5 6" xfId="15847" xr:uid="{83C1EA92-6B09-4609-8A4B-84FA55CFAC9D}"/>
    <cellStyle name="Millares 2 2 5 5 6 2" xfId="37350" xr:uid="{AB949C39-360A-46CC-9D2E-9D1F0F47CBF8}"/>
    <cellStyle name="Millares 2 2 5 5 7" xfId="22452" xr:uid="{9274064A-0D0A-44C3-8E89-FF85B15FE809}"/>
    <cellStyle name="Millares 2 2 5 5 8" xfId="43955" xr:uid="{5A08B311-347E-494A-BEA6-5AD60F85A0BD}"/>
    <cellStyle name="Millares 2 2 5 6" xfId="1207" xr:uid="{7E92FE1C-501A-4D5C-92DB-A131476104AE}"/>
    <cellStyle name="Millares 2 2 5 6 2" xfId="4036" xr:uid="{D7CCC268-728A-44BB-B638-CBDAFFD35A9A}"/>
    <cellStyle name="Millares 2 2 5 6 2 2" xfId="12302" xr:uid="{61DCDD5E-3EC4-4325-8D1F-26F0F298EAF3}"/>
    <cellStyle name="Millares 2 2 5 6 2 2 2" xfId="33805" xr:uid="{71ACBC9A-2A4D-468D-BAE7-6678DCF7820D}"/>
    <cellStyle name="Millares 2 2 5 6 2 3" xfId="18937" xr:uid="{2D9C2549-730F-471A-8BDC-8B6A72A9EE34}"/>
    <cellStyle name="Millares 2 2 5 6 2 3 2" xfId="40440" xr:uid="{14133C3A-F9AE-4CCE-9FB3-51C9DBC41FBC}"/>
    <cellStyle name="Millares 2 2 5 6 2 4" xfId="25542" xr:uid="{C56137C4-4D64-4FB0-BBFD-BB8B456C3502}"/>
    <cellStyle name="Millares 2 2 5 6 2 5" xfId="47045" xr:uid="{0F213654-564B-402F-B632-C7D0C4D0FB28}"/>
    <cellStyle name="Millares 2 2 5 6 3" xfId="6175" xr:uid="{21627A55-44A7-4A99-AC23-60FD93DFCAC3}"/>
    <cellStyle name="Millares 2 2 5 6 3 2" xfId="14441" xr:uid="{1C0CCD02-689B-4110-9750-7357DCE3189D}"/>
    <cellStyle name="Millares 2 2 5 6 3 2 2" xfId="35944" xr:uid="{1BC566DC-82C1-4B9C-B7C0-45C61F1CC1A8}"/>
    <cellStyle name="Millares 2 2 5 6 3 3" xfId="21076" xr:uid="{48446E42-60EB-428F-8025-C95435B0DD3E}"/>
    <cellStyle name="Millares 2 2 5 6 3 3 2" xfId="42579" xr:uid="{49A32303-EED9-4BDF-AD99-58DF1DE63BE1}"/>
    <cellStyle name="Millares 2 2 5 6 3 4" xfId="27681" xr:uid="{278BEFFE-6889-47BB-8967-3ECB55D18077}"/>
    <cellStyle name="Millares 2 2 5 6 3 5" xfId="49184" xr:uid="{5FE57D5A-C048-4F53-8514-950CF09ABC8B}"/>
    <cellStyle name="Millares 2 2 5 6 4" xfId="7816" xr:uid="{89DF73DE-F80D-4FF9-8A93-B90B7D770EFE}"/>
    <cellStyle name="Millares 2 2 5 6 4 2" xfId="29319" xr:uid="{90FC76E8-2F8A-4613-BA9B-8B810F34DCF0}"/>
    <cellStyle name="Millares 2 2 5 6 5" xfId="9473" xr:uid="{E22FA567-9E5D-4A9C-AAA9-7DA778E41634}"/>
    <cellStyle name="Millares 2 2 5 6 5 2" xfId="30976" xr:uid="{99AF2B46-C0D3-44C2-9B0A-1AD78589C399}"/>
    <cellStyle name="Millares 2 2 5 6 6" xfId="16108" xr:uid="{0CEE5FDD-C7B5-4B4A-AA5B-AB258EB7CE9D}"/>
    <cellStyle name="Millares 2 2 5 6 6 2" xfId="37611" xr:uid="{64801036-1E18-4621-A096-6C1CA080B8E1}"/>
    <cellStyle name="Millares 2 2 5 6 7" xfId="22713" xr:uid="{E59B9F71-52D3-4857-8258-560C2D5B017D}"/>
    <cellStyle name="Millares 2 2 5 6 8" xfId="44216" xr:uid="{6F720F58-1A65-4089-B852-DB00BCF99F10}"/>
    <cellStyle name="Millares 2 2 5 7" xfId="1895" xr:uid="{4E7B96C3-2504-4063-9A1E-7C7823E16851}"/>
    <cellStyle name="Millares 2 2 5 7 2" xfId="10161" xr:uid="{7B3D8E2C-7C67-4DFE-833A-5F5F719D7C58}"/>
    <cellStyle name="Millares 2 2 5 7 2 2" xfId="31664" xr:uid="{44A71E7D-3750-419F-87CC-CE2517B3B9E6}"/>
    <cellStyle name="Millares 2 2 5 7 3" xfId="16796" xr:uid="{A3BF9FC1-6B6C-4FEA-B4D1-59599557497A}"/>
    <cellStyle name="Millares 2 2 5 7 3 2" xfId="38299" xr:uid="{2BE1716B-C32C-4860-B6B7-205089722D87}"/>
    <cellStyle name="Millares 2 2 5 7 4" xfId="23401" xr:uid="{14F0587C-1088-4B33-BF85-FB2601AB291B}"/>
    <cellStyle name="Millares 2 2 5 7 5" xfId="44904" xr:uid="{90A5BAA4-1E88-4F3F-97B4-9E9EBD8837EB}"/>
    <cellStyle name="Millares 2 2 5 8" xfId="2580" xr:uid="{7D184D8F-63B8-4DEF-B1A3-51D9C16172DE}"/>
    <cellStyle name="Millares 2 2 5 8 2" xfId="10846" xr:uid="{48A62CAF-5C4F-47FE-8D1E-A59C95504984}"/>
    <cellStyle name="Millares 2 2 5 8 2 2" xfId="32349" xr:uid="{A1C92BB2-96C5-40B1-8060-1B7EF299DE2D}"/>
    <cellStyle name="Millares 2 2 5 8 3" xfId="17481" xr:uid="{9D21FA38-F1E2-4189-8EB8-65006EE32B5A}"/>
    <cellStyle name="Millares 2 2 5 8 3 2" xfId="38984" xr:uid="{12D3294B-EB3A-44FD-BC91-CA2D46289CB7}"/>
    <cellStyle name="Millares 2 2 5 8 4" xfId="24086" xr:uid="{1BE34917-0FA6-4A86-BE05-21D62C475007}"/>
    <cellStyle name="Millares 2 2 5 8 5" xfId="45589" xr:uid="{A9AA2E93-F23C-46AB-998A-624883E4F77B}"/>
    <cellStyle name="Millares 2 2 5 9" xfId="3091" xr:uid="{A74C073F-FE8F-439C-B0E8-6607135051AD}"/>
    <cellStyle name="Millares 2 2 5 9 2" xfId="11357" xr:uid="{73B1E040-274B-4CC6-BA54-4ED80156EE7E}"/>
    <cellStyle name="Millares 2 2 5 9 2 2" xfId="32860" xr:uid="{38CF5466-D1B0-4105-9E6F-542C09BC3138}"/>
    <cellStyle name="Millares 2 2 5 9 3" xfId="17992" xr:uid="{AB050A19-954A-429F-972C-733AD8EB858F}"/>
    <cellStyle name="Millares 2 2 5 9 3 2" xfId="39495" xr:uid="{EC95585A-DB6C-4676-971E-A08B5D26E333}"/>
    <cellStyle name="Millares 2 2 5 9 4" xfId="24597" xr:uid="{0AD490E6-43A3-4074-A1E3-883ADDE55E6D}"/>
    <cellStyle name="Millares 2 2 5 9 5" xfId="46100" xr:uid="{3B4A51DC-92AD-4F26-BAE7-BC1870A79B99}"/>
    <cellStyle name="Millares 2 2 6" xfId="242" xr:uid="{F28A517A-063B-49D6-BA4B-EA1D0CBCDFF1}"/>
    <cellStyle name="Millares 2 2 6 10" xfId="4756" xr:uid="{BA01556A-52D7-402B-8DBA-F56D8DA4440C}"/>
    <cellStyle name="Millares 2 2 6 10 2" xfId="13022" xr:uid="{C8F2342E-76F2-4E89-8D42-251B1C271AA4}"/>
    <cellStyle name="Millares 2 2 6 10 2 2" xfId="34525" xr:uid="{6F576FE8-DD6C-4AD6-BEB6-135B62E7ED38}"/>
    <cellStyle name="Millares 2 2 6 10 3" xfId="19657" xr:uid="{7C24250E-E58F-45D7-B685-D6F4746A3E34}"/>
    <cellStyle name="Millares 2 2 6 10 3 2" xfId="41160" xr:uid="{1BC74FA1-4F8D-41E9-8773-B2D2DD3C8083}"/>
    <cellStyle name="Millares 2 2 6 10 4" xfId="26262" xr:uid="{3176BB6B-6E8E-4F71-9007-A9E8DE321CF7}"/>
    <cellStyle name="Millares 2 2 6 10 5" xfId="47765" xr:uid="{87B05A20-36A5-429A-87BF-5113F0C9AAC6}"/>
    <cellStyle name="Millares 2 2 6 11" xfId="5259" xr:uid="{3EC8BD7F-8BD8-4E65-AC7D-3CB8A67D61B2}"/>
    <cellStyle name="Millares 2 2 6 11 2" xfId="13525" xr:uid="{E68C0ADA-92E6-47F8-AFB9-12B50568B3E2}"/>
    <cellStyle name="Millares 2 2 6 11 2 2" xfId="35028" xr:uid="{2F58F9D5-A72E-455C-A908-151411A7D8B9}"/>
    <cellStyle name="Millares 2 2 6 11 3" xfId="20160" xr:uid="{F3809DC9-09C1-41DF-B69F-A1F85431D428}"/>
    <cellStyle name="Millares 2 2 6 11 3 2" xfId="41663" xr:uid="{920CF7B9-5DF3-4FC7-83A1-12A75877FED0}"/>
    <cellStyle name="Millares 2 2 6 11 4" xfId="26765" xr:uid="{D1E78D49-18FC-47C3-8798-AEB218EDEC00}"/>
    <cellStyle name="Millares 2 2 6 11 5" xfId="48268" xr:uid="{37DE4A6D-3B75-4B93-B06B-C9C8F9589093}"/>
    <cellStyle name="Millares 2 2 6 12" xfId="6900" xr:uid="{88ECADB7-A9E4-4D2A-81C8-F8EB00F13BF6}"/>
    <cellStyle name="Millares 2 2 6 12 2" xfId="28403" xr:uid="{B75A6EC4-4FEB-4854-B7DE-F82D1D809D06}"/>
    <cellStyle name="Millares 2 2 6 13" xfId="8555" xr:uid="{7D9A3E19-4844-472A-A227-F7A3B28D59AC}"/>
    <cellStyle name="Millares 2 2 6 13 2" xfId="30058" xr:uid="{89552EE0-5E60-4027-92EB-19233ADDD529}"/>
    <cellStyle name="Millares 2 2 6 14" xfId="15193" xr:uid="{60EA890B-D4B6-4230-A9BE-04EC32A43E2E}"/>
    <cellStyle name="Millares 2 2 6 14 2" xfId="36696" xr:uid="{82C19644-2295-4E90-ACC7-3AA24295800B}"/>
    <cellStyle name="Millares 2 2 6 15" xfId="21798" xr:uid="{7A41C28C-C5C9-4667-8A68-F23507CCC537}"/>
    <cellStyle name="Millares 2 2 6 16" xfId="43301" xr:uid="{E74F20E7-18B8-4EAF-8C4B-B7BFC2DD9403}"/>
    <cellStyle name="Millares 2 2 6 2" xfId="553" xr:uid="{DC06AAD5-8090-4518-8BF0-1CE198DC7FD7}"/>
    <cellStyle name="Millares 2 2 6 2 10" xfId="7164" xr:uid="{D82145FA-90BF-41EA-B53B-AF4ED34EDF81}"/>
    <cellStyle name="Millares 2 2 6 2 10 2" xfId="28667" xr:uid="{4925C8F1-A51E-4AC2-B081-8A0BA9CFCDDC}"/>
    <cellStyle name="Millares 2 2 6 2 11" xfId="8820" xr:uid="{9CE406A9-8579-4E0A-A4BC-C183B320FD62}"/>
    <cellStyle name="Millares 2 2 6 2 11 2" xfId="30323" xr:uid="{57C9B719-BD60-4E6D-AF85-F33F12727235}"/>
    <cellStyle name="Millares 2 2 6 2 12" xfId="15456" xr:uid="{4E7EB6BE-E200-4EF7-A4A8-581F43A043DE}"/>
    <cellStyle name="Millares 2 2 6 2 12 2" xfId="36959" xr:uid="{7F6ADF1F-788A-45C1-AA8B-831D7411BC01}"/>
    <cellStyle name="Millares 2 2 6 2 13" xfId="22061" xr:uid="{2E94E819-252E-47AC-BB10-A74B97755BD8}"/>
    <cellStyle name="Millares 2 2 6 2 14" xfId="43564" xr:uid="{FEB42C61-5FE2-4CAF-AAC3-490423F03ED0}"/>
    <cellStyle name="Millares 2 2 6 2 2" xfId="835" xr:uid="{7965BFA3-EEC2-4FF5-BB89-E008FFD5D83F}"/>
    <cellStyle name="Millares 2 2 6 2 2 10" xfId="15736" xr:uid="{4865307D-1C22-46AC-A958-A645C9360E99}"/>
    <cellStyle name="Millares 2 2 6 2 2 10 2" xfId="37239" xr:uid="{C15B2681-AEB7-4598-8F15-E6EB7685388B}"/>
    <cellStyle name="Millares 2 2 6 2 2 11" xfId="22341" xr:uid="{4A208CA8-FAE6-4201-807A-470EB4FED8BF}"/>
    <cellStyle name="Millares 2 2 6 2 2 12" xfId="43844" xr:uid="{A7FEABB2-F517-430D-AD6D-6F88A48EC6F2}"/>
    <cellStyle name="Millares 2 2 6 2 2 2" xfId="1781" xr:uid="{568B25EC-9BFD-4285-9755-C030676A3C0A}"/>
    <cellStyle name="Millares 2 2 6 2 2 2 2" xfId="4610" xr:uid="{4E90DD46-3664-436C-A7F1-0909A13948D2}"/>
    <cellStyle name="Millares 2 2 6 2 2 2 2 2" xfId="12876" xr:uid="{7E043803-17F5-4596-8B48-2A998FA13B32}"/>
    <cellStyle name="Millares 2 2 6 2 2 2 2 2 2" xfId="34379" xr:uid="{2D6EE299-EBB8-4BDC-B086-E8A118030495}"/>
    <cellStyle name="Millares 2 2 6 2 2 2 2 3" xfId="19511" xr:uid="{E9658B31-7097-4A97-B08E-9C487DEFDE24}"/>
    <cellStyle name="Millares 2 2 6 2 2 2 2 3 2" xfId="41014" xr:uid="{F117876D-16D8-4555-AD62-ADDA79453506}"/>
    <cellStyle name="Millares 2 2 6 2 2 2 2 4" xfId="26116" xr:uid="{709A93C7-863E-4C61-A077-68C6063425EB}"/>
    <cellStyle name="Millares 2 2 6 2 2 2 2 5" xfId="47619" xr:uid="{31B76E7D-5B04-4440-A86F-4AA640C50555}"/>
    <cellStyle name="Millares 2 2 6 2 2 2 3" xfId="6749" xr:uid="{E0855598-AAC9-4EF9-B4DD-F31C122703D9}"/>
    <cellStyle name="Millares 2 2 6 2 2 2 3 2" xfId="15015" xr:uid="{867ECD34-0E45-4FFB-87DC-C61D707DF840}"/>
    <cellStyle name="Millares 2 2 6 2 2 2 3 2 2" xfId="36518" xr:uid="{F01F3247-86FB-4D88-BD28-6170465615D7}"/>
    <cellStyle name="Millares 2 2 6 2 2 2 3 3" xfId="21650" xr:uid="{74C1B8A2-8E65-4CA2-AE79-3A06960E0405}"/>
    <cellStyle name="Millares 2 2 6 2 2 2 3 3 2" xfId="43153" xr:uid="{100DF270-5B9E-4CC8-BA7D-1A5790AF8F38}"/>
    <cellStyle name="Millares 2 2 6 2 2 2 3 4" xfId="28255" xr:uid="{A9EF1193-12FE-43E1-9EF9-D65C8521FB31}"/>
    <cellStyle name="Millares 2 2 6 2 2 2 3 5" xfId="49758" xr:uid="{C15FDB9C-2DF0-4B10-9CD9-5B2340FB362D}"/>
    <cellStyle name="Millares 2 2 6 2 2 2 4" xfId="8390" xr:uid="{AA48FB0D-DAB9-4D61-AB5A-5B585E68B086}"/>
    <cellStyle name="Millares 2 2 6 2 2 2 4 2" xfId="29893" xr:uid="{5D95AA14-0B38-4D99-A9C5-DBCBEBD61035}"/>
    <cellStyle name="Millares 2 2 6 2 2 2 5" xfId="10047" xr:uid="{F75ADA71-A509-4792-83DC-D3F51E3D90A1}"/>
    <cellStyle name="Millares 2 2 6 2 2 2 5 2" xfId="31550" xr:uid="{46F4BBC4-A9A7-4A8F-9FDD-21F374BEF562}"/>
    <cellStyle name="Millares 2 2 6 2 2 2 6" xfId="16682" xr:uid="{C622B866-62BA-4817-9A9C-DDB4F9C1F2C0}"/>
    <cellStyle name="Millares 2 2 6 2 2 2 6 2" xfId="38185" xr:uid="{75EB3EBA-B2EA-4EE5-B93E-D24A3EFAF3F9}"/>
    <cellStyle name="Millares 2 2 6 2 2 2 7" xfId="23287" xr:uid="{A73EDA8A-8E20-4DCA-A6BF-C239192FEE5C}"/>
    <cellStyle name="Millares 2 2 6 2 2 2 8" xfId="44790" xr:uid="{62748824-260B-46EE-B534-0BDAB87B9F1C}"/>
    <cellStyle name="Millares 2 2 6 2 2 3" xfId="2468" xr:uid="{8A5B7F42-25A4-419D-BC1B-DEF80ADE86E5}"/>
    <cellStyle name="Millares 2 2 6 2 2 3 2" xfId="10734" xr:uid="{346B6531-7E59-4B2D-A3FF-3DB9F91BE5AB}"/>
    <cellStyle name="Millares 2 2 6 2 2 3 2 2" xfId="32237" xr:uid="{0BEB6D21-B6AE-40F8-8E23-A0C1922EE0C1}"/>
    <cellStyle name="Millares 2 2 6 2 2 3 3" xfId="17369" xr:uid="{90EB8C8D-24F3-4FED-A4F2-4FB3F75FD7FC}"/>
    <cellStyle name="Millares 2 2 6 2 2 3 3 2" xfId="38872" xr:uid="{63439D81-5ECB-4055-BA73-4046766BA12D}"/>
    <cellStyle name="Millares 2 2 6 2 2 3 4" xfId="23974" xr:uid="{15DD7B58-EA00-4B23-AB17-A03C69FE4A97}"/>
    <cellStyle name="Millares 2 2 6 2 2 3 5" xfId="45477" xr:uid="{DC39D5B3-749E-4B2F-8565-4628C8E97BBE}"/>
    <cellStyle name="Millares 2 2 6 2 2 4" xfId="2985" xr:uid="{25DBF040-272B-47F7-9F61-EE78B9AE5B6C}"/>
    <cellStyle name="Millares 2 2 6 2 2 4 2" xfId="11251" xr:uid="{10D9575E-AEE2-4790-BB1D-B9C4386D9360}"/>
    <cellStyle name="Millares 2 2 6 2 2 4 2 2" xfId="32754" xr:uid="{133909BD-2D93-49C1-B7A6-295DD0EA03BD}"/>
    <cellStyle name="Millares 2 2 6 2 2 4 3" xfId="17886" xr:uid="{201334B6-BB74-41B0-9A6B-3AA1E1DAC0D5}"/>
    <cellStyle name="Millares 2 2 6 2 2 4 3 2" xfId="39389" xr:uid="{A7273503-E055-40FB-8AE3-3189468E3492}"/>
    <cellStyle name="Millares 2 2 6 2 2 4 4" xfId="24491" xr:uid="{D6F8BEE9-201D-47DA-8CDC-ADB51D1275B6}"/>
    <cellStyle name="Millares 2 2 6 2 2 4 5" xfId="45994" xr:uid="{34BB4629-2E8E-4DC4-BFEE-31C7B07FCD56}"/>
    <cellStyle name="Millares 2 2 6 2 2 5" xfId="3664" xr:uid="{C68C0D30-DF47-4425-AFBC-D7B96E8EB986}"/>
    <cellStyle name="Millares 2 2 6 2 2 5 2" xfId="11930" xr:uid="{0C8DCB0D-B4A7-41D3-AC30-D64EF625A0DF}"/>
    <cellStyle name="Millares 2 2 6 2 2 5 2 2" xfId="33433" xr:uid="{77A26E05-A3F1-4BDC-879E-83DB286290AE}"/>
    <cellStyle name="Millares 2 2 6 2 2 5 3" xfId="18565" xr:uid="{CA4BFE4A-4633-411A-B977-6EAB7F006D37}"/>
    <cellStyle name="Millares 2 2 6 2 2 5 3 2" xfId="40068" xr:uid="{CF8C76CA-6A1C-400C-8ACA-9D06D02DD912}"/>
    <cellStyle name="Millares 2 2 6 2 2 5 4" xfId="25170" xr:uid="{2ECD7528-6EF7-49CC-959B-B097CB4AD006}"/>
    <cellStyle name="Millares 2 2 6 2 2 5 5" xfId="46673" xr:uid="{94DFB656-1393-4877-B358-C403363C71E5}"/>
    <cellStyle name="Millares 2 2 6 2 2 6" xfId="5129" xr:uid="{7AD03A4C-B80D-4512-B544-0B2767B9F2A8}"/>
    <cellStyle name="Millares 2 2 6 2 2 6 2" xfId="13395" xr:uid="{761A82E3-E885-47A6-8E42-73B5686260DD}"/>
    <cellStyle name="Millares 2 2 6 2 2 6 2 2" xfId="34898" xr:uid="{4FEF78B9-F714-45A5-9667-27151CB46198}"/>
    <cellStyle name="Millares 2 2 6 2 2 6 3" xfId="20030" xr:uid="{9EDC28CF-1F08-42E3-8477-B6FC90DEF54F}"/>
    <cellStyle name="Millares 2 2 6 2 2 6 3 2" xfId="41533" xr:uid="{4FB22C48-3F79-49F7-93B4-FA27802A59CF}"/>
    <cellStyle name="Millares 2 2 6 2 2 6 4" xfId="26635" xr:uid="{6AFE77E5-9C01-4B5A-8121-18D0BDFA03B3}"/>
    <cellStyle name="Millares 2 2 6 2 2 6 5" xfId="48138" xr:uid="{B39C8B9D-8A80-48E9-9607-5C5DEA026D1C}"/>
    <cellStyle name="Millares 2 2 6 2 2 7" xfId="5803" xr:uid="{FFA2D2F6-5DC8-4DFE-8096-3D4AD42292D5}"/>
    <cellStyle name="Millares 2 2 6 2 2 7 2" xfId="14069" xr:uid="{1CA712DB-5FC1-47B4-8DA7-ECE4D62EFB15}"/>
    <cellStyle name="Millares 2 2 6 2 2 7 2 2" xfId="35572" xr:uid="{B190C540-5F95-4E23-8EE6-B53E34785964}"/>
    <cellStyle name="Millares 2 2 6 2 2 7 3" xfId="20704" xr:uid="{39EF69DB-A11A-4B72-937C-C1C1E89ED5CF}"/>
    <cellStyle name="Millares 2 2 6 2 2 7 3 2" xfId="42207" xr:uid="{711C9BDC-8305-4A40-9F5E-DF06573A884B}"/>
    <cellStyle name="Millares 2 2 6 2 2 7 4" xfId="27309" xr:uid="{14A5E271-B55F-42A9-9089-EF15671A3BE3}"/>
    <cellStyle name="Millares 2 2 6 2 2 7 5" xfId="48812" xr:uid="{13DFC77C-7E5A-47CE-8323-AE14C033EDB0}"/>
    <cellStyle name="Millares 2 2 6 2 2 8" xfId="7444" xr:uid="{D8FF60CC-A831-4979-B203-27B1D8B1BC50}"/>
    <cellStyle name="Millares 2 2 6 2 2 8 2" xfId="28947" xr:uid="{A7AB55C6-4FC6-4408-A436-9C040792B270}"/>
    <cellStyle name="Millares 2 2 6 2 2 9" xfId="9101" xr:uid="{A8F00EF7-0B08-44EF-A257-8DDF375CBAF9}"/>
    <cellStyle name="Millares 2 2 6 2 2 9 2" xfId="30604" xr:uid="{67DE3C36-B53E-4DD2-A08C-B9EAFA19D753}"/>
    <cellStyle name="Millares 2 2 6 2 3" xfId="1105" xr:uid="{E2897F89-CBF8-438F-974B-DB004EF0D92F}"/>
    <cellStyle name="Millares 2 2 6 2 3 2" xfId="3934" xr:uid="{AB760384-390E-402C-982A-24D6F63ED732}"/>
    <cellStyle name="Millares 2 2 6 2 3 2 2" xfId="12200" xr:uid="{D3C1FD0E-5866-481E-98D6-240B12B1BDA2}"/>
    <cellStyle name="Millares 2 2 6 2 3 2 2 2" xfId="33703" xr:uid="{26A3B126-7680-47E3-BC72-6CA0157E7AC9}"/>
    <cellStyle name="Millares 2 2 6 2 3 2 3" xfId="18835" xr:uid="{6721934B-95D5-48F8-8634-B74CD2116B45}"/>
    <cellStyle name="Millares 2 2 6 2 3 2 3 2" xfId="40338" xr:uid="{1A9A5612-F7DD-4767-9E59-48C69B702D73}"/>
    <cellStyle name="Millares 2 2 6 2 3 2 4" xfId="25440" xr:uid="{6BA9E0F4-59AA-447F-B963-CDB19FEFE4BB}"/>
    <cellStyle name="Millares 2 2 6 2 3 2 5" xfId="46943" xr:uid="{9D5906B0-8FAF-4BF3-9E40-908988FED184}"/>
    <cellStyle name="Millares 2 2 6 2 3 3" xfId="6073" xr:uid="{FF513795-847A-4523-8CA9-9D3FD1334410}"/>
    <cellStyle name="Millares 2 2 6 2 3 3 2" xfId="14339" xr:uid="{829195BF-9642-4021-8EEF-11F164A0958C}"/>
    <cellStyle name="Millares 2 2 6 2 3 3 2 2" xfId="35842" xr:uid="{2F5985C8-EB45-4854-8B6B-D64D44FEA2CC}"/>
    <cellStyle name="Millares 2 2 6 2 3 3 3" xfId="20974" xr:uid="{E0EA208F-11AF-4127-BBA1-88C518AF3C50}"/>
    <cellStyle name="Millares 2 2 6 2 3 3 3 2" xfId="42477" xr:uid="{97E4C93A-8AE9-4612-9824-4577CA334588}"/>
    <cellStyle name="Millares 2 2 6 2 3 3 4" xfId="27579" xr:uid="{9B617652-95E5-40BC-9D30-0DFA5B794D04}"/>
    <cellStyle name="Millares 2 2 6 2 3 3 5" xfId="49082" xr:uid="{CF53EA99-65BE-467A-95B2-07458C261089}"/>
    <cellStyle name="Millares 2 2 6 2 3 4" xfId="7714" xr:uid="{EC5AC65A-4501-413D-8DE0-B77D32F84DAA}"/>
    <cellStyle name="Millares 2 2 6 2 3 4 2" xfId="29217" xr:uid="{39CE2D62-D164-49E0-94E2-1BBF874C2C13}"/>
    <cellStyle name="Millares 2 2 6 2 3 5" xfId="9371" xr:uid="{2FB7A5F0-4BA4-4F75-87C3-3FD6867C48ED}"/>
    <cellStyle name="Millares 2 2 6 2 3 5 2" xfId="30874" xr:uid="{A9A80728-D187-4240-A4B0-8E772334418C}"/>
    <cellStyle name="Millares 2 2 6 2 3 6" xfId="16006" xr:uid="{2B955E07-2DD5-48E5-924D-9CDC3C41455D}"/>
    <cellStyle name="Millares 2 2 6 2 3 6 2" xfId="37509" xr:uid="{38812E85-7D42-48A1-B8AA-8B81EBA08B9C}"/>
    <cellStyle name="Millares 2 2 6 2 3 7" xfId="22611" xr:uid="{2560B9E1-F6EF-4E4A-A360-2E5C63D03D17}"/>
    <cellStyle name="Millares 2 2 6 2 3 8" xfId="44114" xr:uid="{D12807A4-434B-413C-AF5C-A28098523BF0}"/>
    <cellStyle name="Millares 2 2 6 2 4" xfId="1501" xr:uid="{E98513DD-F10E-4FAE-ACBC-003BE7DAF510}"/>
    <cellStyle name="Millares 2 2 6 2 4 2" xfId="4330" xr:uid="{5270423B-F4A0-47CB-9A56-4A6F6C2DA0A3}"/>
    <cellStyle name="Millares 2 2 6 2 4 2 2" xfId="12596" xr:uid="{61BA3F1E-D65C-4FFE-80CB-5395DCD57A44}"/>
    <cellStyle name="Millares 2 2 6 2 4 2 2 2" xfId="34099" xr:uid="{F01C5EC0-C37A-4AE8-B663-5DEC4AEFAC88}"/>
    <cellStyle name="Millares 2 2 6 2 4 2 3" xfId="19231" xr:uid="{9FC0DDB5-12BB-4D88-BCFF-7C4D244995B3}"/>
    <cellStyle name="Millares 2 2 6 2 4 2 3 2" xfId="40734" xr:uid="{79981940-A4AC-44A3-AC83-B40055A618E4}"/>
    <cellStyle name="Millares 2 2 6 2 4 2 4" xfId="25836" xr:uid="{0091C3ED-E2EC-4E74-A6AE-D5410B16EF12}"/>
    <cellStyle name="Millares 2 2 6 2 4 2 5" xfId="47339" xr:uid="{3DE4C422-F0A3-462C-B872-6F8AA316E8A5}"/>
    <cellStyle name="Millares 2 2 6 2 4 3" xfId="6469" xr:uid="{7427B92A-3620-445E-9DD5-9CCF95563495}"/>
    <cellStyle name="Millares 2 2 6 2 4 3 2" xfId="14735" xr:uid="{5E999F9C-33BA-45A6-ADC6-F677A872D5C2}"/>
    <cellStyle name="Millares 2 2 6 2 4 3 2 2" xfId="36238" xr:uid="{EC95166C-4854-4B6B-BACA-A6C6857DC986}"/>
    <cellStyle name="Millares 2 2 6 2 4 3 3" xfId="21370" xr:uid="{6295037F-3778-4A79-B2D1-16FB7CE3227C}"/>
    <cellStyle name="Millares 2 2 6 2 4 3 3 2" xfId="42873" xr:uid="{E21DA836-BFDF-4D1F-AA37-06CB30C84FD9}"/>
    <cellStyle name="Millares 2 2 6 2 4 3 4" xfId="27975" xr:uid="{8B8EE9E8-0FDF-4A2D-9865-E3723D09C207}"/>
    <cellStyle name="Millares 2 2 6 2 4 3 5" xfId="49478" xr:uid="{8EFC3A50-CA54-46BF-B16B-72497B1E2E3B}"/>
    <cellStyle name="Millares 2 2 6 2 4 4" xfId="8110" xr:uid="{0F7F912B-8ABA-4F26-8C29-550A814EEA6D}"/>
    <cellStyle name="Millares 2 2 6 2 4 4 2" xfId="29613" xr:uid="{B51332DF-9246-44E5-9534-564030EE6549}"/>
    <cellStyle name="Millares 2 2 6 2 4 5" xfId="9767" xr:uid="{85DBB86E-7064-496F-9568-BA7291D71CFE}"/>
    <cellStyle name="Millares 2 2 6 2 4 5 2" xfId="31270" xr:uid="{386482A2-2F9F-4BA1-A257-44CCC6A61EDB}"/>
    <cellStyle name="Millares 2 2 6 2 4 6" xfId="16402" xr:uid="{E10FC032-F636-4515-9B31-2E370F75DA82}"/>
    <cellStyle name="Millares 2 2 6 2 4 6 2" xfId="37905" xr:uid="{8324D09C-4D4B-4132-9949-A5B871EAE772}"/>
    <cellStyle name="Millares 2 2 6 2 4 7" xfId="23007" xr:uid="{8FA4A5A8-D99E-4A85-93B7-6CD369533A8F}"/>
    <cellStyle name="Millares 2 2 6 2 4 8" xfId="44510" xr:uid="{75E17654-6C56-4738-8337-94FDF8C57087}"/>
    <cellStyle name="Millares 2 2 6 2 5" xfId="2188" xr:uid="{CB82EE57-DEAB-42C9-876A-8455E5512227}"/>
    <cellStyle name="Millares 2 2 6 2 5 2" xfId="10454" xr:uid="{37734735-91D8-492F-908C-40545DB38E6F}"/>
    <cellStyle name="Millares 2 2 6 2 5 2 2" xfId="31957" xr:uid="{BE5757AE-6321-4700-907D-BD911E41F1DA}"/>
    <cellStyle name="Millares 2 2 6 2 5 3" xfId="17089" xr:uid="{1947264C-EAC7-458E-9BB8-9F8314DA7A79}"/>
    <cellStyle name="Millares 2 2 6 2 5 3 2" xfId="38592" xr:uid="{E5A5AAAF-0DE7-4B5C-918C-7414A2783779}"/>
    <cellStyle name="Millares 2 2 6 2 5 4" xfId="23694" xr:uid="{2F4F1FFF-4CEA-4B3C-AD97-A80E86880E8F}"/>
    <cellStyle name="Millares 2 2 6 2 5 5" xfId="45197" xr:uid="{889024E8-15D0-496D-99F4-42F72F98302D}"/>
    <cellStyle name="Millares 2 2 6 2 6" xfId="2734" xr:uid="{615ADB08-4E0C-4EA1-86C2-46D68F928450}"/>
    <cellStyle name="Millares 2 2 6 2 6 2" xfId="11000" xr:uid="{DC8F5D1A-5686-46E7-8079-942D421AB97D}"/>
    <cellStyle name="Millares 2 2 6 2 6 2 2" xfId="32503" xr:uid="{7CA57B25-8158-440D-BB26-6A1A85C0C774}"/>
    <cellStyle name="Millares 2 2 6 2 6 3" xfId="17635" xr:uid="{201ADD9F-1B37-48FF-812E-B74637501F96}"/>
    <cellStyle name="Millares 2 2 6 2 6 3 2" xfId="39138" xr:uid="{3E573413-7077-40A6-B5CC-CB9B7CEE89B3}"/>
    <cellStyle name="Millares 2 2 6 2 6 4" xfId="24240" xr:uid="{18D25F9B-4ED2-4467-BF5D-F46365EAD384}"/>
    <cellStyle name="Millares 2 2 6 2 6 5" xfId="45743" xr:uid="{464A03BA-CDA8-48F4-B0E3-F4FD810B8C11}"/>
    <cellStyle name="Millares 2 2 6 2 7" xfId="3384" xr:uid="{75E45AA5-7F3C-4830-9FB3-9FEED377B218}"/>
    <cellStyle name="Millares 2 2 6 2 7 2" xfId="11650" xr:uid="{94DDE9C0-F0B7-4F1C-A213-80C43B37EA22}"/>
    <cellStyle name="Millares 2 2 6 2 7 2 2" xfId="33153" xr:uid="{C3E8FAA7-A0C0-496F-B0D4-015A3DB8518C}"/>
    <cellStyle name="Millares 2 2 6 2 7 3" xfId="18285" xr:uid="{5876B4CC-222B-4B0B-A65D-50E8AB0C62C0}"/>
    <cellStyle name="Millares 2 2 6 2 7 3 2" xfId="39788" xr:uid="{88324716-1EF6-4050-AB75-937358B767C0}"/>
    <cellStyle name="Millares 2 2 6 2 7 4" xfId="24890" xr:uid="{4429F427-453F-4F8A-B2E4-49414CCFFF3E}"/>
    <cellStyle name="Millares 2 2 6 2 7 5" xfId="46393" xr:uid="{ECC32A64-AC4B-47FB-9599-61D83FCADA39}"/>
    <cellStyle name="Millares 2 2 6 2 8" xfId="4878" xr:uid="{9CD778C6-C105-4BFC-8A96-ADD8B20B1703}"/>
    <cellStyle name="Millares 2 2 6 2 8 2" xfId="13144" xr:uid="{42E9A687-EFF5-4F15-80A2-5C6EC758F473}"/>
    <cellStyle name="Millares 2 2 6 2 8 2 2" xfId="34647" xr:uid="{BE050751-1D30-4279-83DA-D27A8E9758C4}"/>
    <cellStyle name="Millares 2 2 6 2 8 3" xfId="19779" xr:uid="{69A74986-842B-4726-ACE9-AD3F30EC5FFB}"/>
    <cellStyle name="Millares 2 2 6 2 8 3 2" xfId="41282" xr:uid="{3FE15F68-105B-4DC2-AA24-65572CCBCF7C}"/>
    <cellStyle name="Millares 2 2 6 2 8 4" xfId="26384" xr:uid="{7E1F155A-C53C-4298-A293-BE8631BEBFBB}"/>
    <cellStyle name="Millares 2 2 6 2 8 5" xfId="47887" xr:uid="{080B4843-0FE4-41E8-9C26-EDDA7CF216F8}"/>
    <cellStyle name="Millares 2 2 6 2 9" xfId="5523" xr:uid="{01CC1BCE-BCC5-4D08-AF77-6F3FE5FBF2D1}"/>
    <cellStyle name="Millares 2 2 6 2 9 2" xfId="13789" xr:uid="{AF8420A7-877B-4732-8791-0DFCC51E7B68}"/>
    <cellStyle name="Millares 2 2 6 2 9 2 2" xfId="35292" xr:uid="{C1E85176-C5C6-4A68-A5EC-520D9AF1DD62}"/>
    <cellStyle name="Millares 2 2 6 2 9 3" xfId="20424" xr:uid="{AEF4FEAC-93BE-46A7-9DD7-74280832EDAF}"/>
    <cellStyle name="Millares 2 2 6 2 9 3 2" xfId="41927" xr:uid="{202E740D-F96C-4542-BD10-B248C340E1A7}"/>
    <cellStyle name="Millares 2 2 6 2 9 4" xfId="27029" xr:uid="{609787EE-EDBD-4E82-A4C1-E1B9681325B0}"/>
    <cellStyle name="Millares 2 2 6 2 9 5" xfId="48532" xr:uid="{AD82B2CF-60CA-4D63-9883-B248C4F88F42}"/>
    <cellStyle name="Millares 2 2 6 3" xfId="424" xr:uid="{ECCB7629-7839-44AA-B8A9-F245A0E770FC}"/>
    <cellStyle name="Millares 2 2 6 3 10" xfId="15327" xr:uid="{07D30582-9936-4591-9FEE-3C9BFE9111A5}"/>
    <cellStyle name="Millares 2 2 6 3 10 2" xfId="36830" xr:uid="{9F0C06A0-6103-416A-B1E7-3D4C653ACD84}"/>
    <cellStyle name="Millares 2 2 6 3 11" xfId="21932" xr:uid="{A91F9F66-71B1-42B5-90BD-F7F0515E837A}"/>
    <cellStyle name="Millares 2 2 6 3 12" xfId="43435" xr:uid="{FB42175D-088D-4A4B-A2EC-8207E146DBBC}"/>
    <cellStyle name="Millares 2 2 6 3 2" xfId="1372" xr:uid="{41C51E20-37A6-41B3-9A97-12D4FE4C9BBB}"/>
    <cellStyle name="Millares 2 2 6 3 2 2" xfId="4201" xr:uid="{52F47993-FF46-4A47-9367-E67BCAF15B3C}"/>
    <cellStyle name="Millares 2 2 6 3 2 2 2" xfId="12467" xr:uid="{8F0D69AC-1601-48FF-B6FB-7C0321B55418}"/>
    <cellStyle name="Millares 2 2 6 3 2 2 2 2" xfId="33970" xr:uid="{D83BCB2B-086B-4B53-96D2-A327BE92EFD2}"/>
    <cellStyle name="Millares 2 2 6 3 2 2 3" xfId="19102" xr:uid="{3C424701-317C-4843-BAC8-FEC1FD061AA2}"/>
    <cellStyle name="Millares 2 2 6 3 2 2 3 2" xfId="40605" xr:uid="{8121C84E-6D44-42E5-9D7D-3ED73E22E499}"/>
    <cellStyle name="Millares 2 2 6 3 2 2 4" xfId="25707" xr:uid="{53504138-FD8E-4C39-A7F4-A2D0ACF5086F}"/>
    <cellStyle name="Millares 2 2 6 3 2 2 5" xfId="47210" xr:uid="{91DE8D51-F6F4-4284-929D-C50C5F09F735}"/>
    <cellStyle name="Millares 2 2 6 3 2 3" xfId="6340" xr:uid="{B9909956-5AD9-4FA8-A09D-00EB8C8CDA07}"/>
    <cellStyle name="Millares 2 2 6 3 2 3 2" xfId="14606" xr:uid="{45BD3370-97E2-4ECF-BFD7-42944271B48B}"/>
    <cellStyle name="Millares 2 2 6 3 2 3 2 2" xfId="36109" xr:uid="{23B9FCBE-EF1C-4160-8D4F-890440586AE4}"/>
    <cellStyle name="Millares 2 2 6 3 2 3 3" xfId="21241" xr:uid="{5E41C713-30BB-4D27-AF2E-D3C6F6C044F0}"/>
    <cellStyle name="Millares 2 2 6 3 2 3 3 2" xfId="42744" xr:uid="{50CDFF35-3FE3-467A-9BA8-8178E794BE26}"/>
    <cellStyle name="Millares 2 2 6 3 2 3 4" xfId="27846" xr:uid="{6F4F34E2-654A-4B06-AEA5-8F8CCABF5AE8}"/>
    <cellStyle name="Millares 2 2 6 3 2 3 5" xfId="49349" xr:uid="{64A74D12-05CD-4237-95C7-7F1230DD6D17}"/>
    <cellStyle name="Millares 2 2 6 3 2 4" xfId="7981" xr:uid="{47ED8773-8A43-48C7-82F1-F159EF655A8B}"/>
    <cellStyle name="Millares 2 2 6 3 2 4 2" xfId="29484" xr:uid="{A05D186D-0781-4EF0-8638-BFAE41AABB43}"/>
    <cellStyle name="Millares 2 2 6 3 2 5" xfId="9638" xr:uid="{3E115B2B-B60E-4EB6-AE82-0FE764019416}"/>
    <cellStyle name="Millares 2 2 6 3 2 5 2" xfId="31141" xr:uid="{80CB9B86-3B23-4B98-A1DA-1958691EEE04}"/>
    <cellStyle name="Millares 2 2 6 3 2 6" xfId="16273" xr:uid="{0BB601E9-3EE6-4629-95A2-01DE584E0AAC}"/>
    <cellStyle name="Millares 2 2 6 3 2 6 2" xfId="37776" xr:uid="{4C022D72-A290-4C0C-9E31-ECB01835E0E8}"/>
    <cellStyle name="Millares 2 2 6 3 2 7" xfId="22878" xr:uid="{ADDCC173-1B19-4258-B8E1-D1F9EDC5784D}"/>
    <cellStyle name="Millares 2 2 6 3 2 8" xfId="44381" xr:uid="{F0B906B7-2629-46F8-9A41-6797A17DFF8E}"/>
    <cellStyle name="Millares 2 2 6 3 3" xfId="2059" xr:uid="{D2888FD0-0AFB-453B-B6E9-CD223962551B}"/>
    <cellStyle name="Millares 2 2 6 3 3 2" xfId="10325" xr:uid="{8E4AA018-C42F-4311-9341-C9AE044999E3}"/>
    <cellStyle name="Millares 2 2 6 3 3 2 2" xfId="31828" xr:uid="{55D00676-8828-42EE-84EF-53889B659985}"/>
    <cellStyle name="Millares 2 2 6 3 3 3" xfId="16960" xr:uid="{B12FEB57-17B9-4F89-9B89-C0E25DE26B0A}"/>
    <cellStyle name="Millares 2 2 6 3 3 3 2" xfId="38463" xr:uid="{D47C468D-A80D-4AAC-9442-C6C669908975}"/>
    <cellStyle name="Millares 2 2 6 3 3 4" xfId="23565" xr:uid="{38445E6E-691E-4CB1-9151-7477BB20DCF2}"/>
    <cellStyle name="Millares 2 2 6 3 3 5" xfId="45068" xr:uid="{09CC55BA-B367-438A-B379-69799ADA3751}"/>
    <cellStyle name="Millares 2 2 6 3 4" xfId="2858" xr:uid="{D62923B5-22CA-49D5-B926-90034B8C04B5}"/>
    <cellStyle name="Millares 2 2 6 3 4 2" xfId="11124" xr:uid="{2A77D424-B737-43D5-B423-650778DAC39F}"/>
    <cellStyle name="Millares 2 2 6 3 4 2 2" xfId="32627" xr:uid="{DD584F71-27C1-444E-9262-5CCB1919BF44}"/>
    <cellStyle name="Millares 2 2 6 3 4 3" xfId="17759" xr:uid="{BC929432-7E74-4E00-8BCE-BEB6FAB00D8D}"/>
    <cellStyle name="Millares 2 2 6 3 4 3 2" xfId="39262" xr:uid="{1069CEC7-0D5E-41DA-A765-3F58B66F3999}"/>
    <cellStyle name="Millares 2 2 6 3 4 4" xfId="24364" xr:uid="{5052EFF1-6472-494E-A0C8-B54A79062793}"/>
    <cellStyle name="Millares 2 2 6 3 4 5" xfId="45867" xr:uid="{2FA9B290-3A76-44AF-B47F-BB08F6632B57}"/>
    <cellStyle name="Millares 2 2 6 3 5" xfId="3255" xr:uid="{E387E335-0210-4F77-9138-8547E8F9141E}"/>
    <cellStyle name="Millares 2 2 6 3 5 2" xfId="11521" xr:uid="{2E062A4D-AA08-4745-807A-31858A97D915}"/>
    <cellStyle name="Millares 2 2 6 3 5 2 2" xfId="33024" xr:uid="{0E580446-39AB-48D3-B1E6-EC1F99783C8D}"/>
    <cellStyle name="Millares 2 2 6 3 5 3" xfId="18156" xr:uid="{566745E1-E013-4DE1-8D16-B240A24D2AFE}"/>
    <cellStyle name="Millares 2 2 6 3 5 3 2" xfId="39659" xr:uid="{00586F2B-C563-4A4F-B622-F35F46E5AC5A}"/>
    <cellStyle name="Millares 2 2 6 3 5 4" xfId="24761" xr:uid="{24C83E1F-50B1-4C35-A56D-F3FC94B25997}"/>
    <cellStyle name="Millares 2 2 6 3 5 5" xfId="46264" xr:uid="{F1AC050C-6A93-491E-8A01-1F65D1A0CFAF}"/>
    <cellStyle name="Millares 2 2 6 3 6" xfId="5002" xr:uid="{1D1595AD-B327-4411-9443-4AFA3BE93369}"/>
    <cellStyle name="Millares 2 2 6 3 6 2" xfId="13268" xr:uid="{DA6ACC5D-4DC9-4649-8B52-A339C1294DC7}"/>
    <cellStyle name="Millares 2 2 6 3 6 2 2" xfId="34771" xr:uid="{2F259A78-BBE9-4CE0-8F48-1C695E94A502}"/>
    <cellStyle name="Millares 2 2 6 3 6 3" xfId="19903" xr:uid="{F971AF70-F370-4CF9-9709-867951A31CCE}"/>
    <cellStyle name="Millares 2 2 6 3 6 3 2" xfId="41406" xr:uid="{D1CB5AEF-8AFB-451C-BA10-059929CDF5E6}"/>
    <cellStyle name="Millares 2 2 6 3 6 4" xfId="26508" xr:uid="{1A32BD51-607E-4853-AB4F-F9192B66699E}"/>
    <cellStyle name="Millares 2 2 6 3 6 5" xfId="48011" xr:uid="{8EAF352D-441A-4438-8170-56CBF30B5F60}"/>
    <cellStyle name="Millares 2 2 6 3 7" xfId="5394" xr:uid="{ED08E1D0-11C2-43B0-A6C9-784E548EB755}"/>
    <cellStyle name="Millares 2 2 6 3 7 2" xfId="13660" xr:uid="{17F73B24-3404-40B2-ABD5-24136A76663E}"/>
    <cellStyle name="Millares 2 2 6 3 7 2 2" xfId="35163" xr:uid="{347A037C-B364-451B-83CD-123383713CE2}"/>
    <cellStyle name="Millares 2 2 6 3 7 3" xfId="20295" xr:uid="{6FC95134-B6F9-4916-A9C1-1F1DEECFA7BD}"/>
    <cellStyle name="Millares 2 2 6 3 7 3 2" xfId="41798" xr:uid="{D04A0D8F-5D28-492F-A48B-1D24E5954AE6}"/>
    <cellStyle name="Millares 2 2 6 3 7 4" xfId="26900" xr:uid="{71145B76-7247-41BD-9FFC-CBF5590D8079}"/>
    <cellStyle name="Millares 2 2 6 3 7 5" xfId="48403" xr:uid="{D26F6EE9-DCBE-4074-9BD2-F2EAE32E2D49}"/>
    <cellStyle name="Millares 2 2 6 3 8" xfId="7035" xr:uid="{9214C113-A47A-4C95-881C-6ED0859EFBF8}"/>
    <cellStyle name="Millares 2 2 6 3 8 2" xfId="28538" xr:uid="{E833E63E-324B-4524-A33A-A4B46C997800}"/>
    <cellStyle name="Millares 2 2 6 3 9" xfId="8691" xr:uid="{D5DE3724-6D03-40D7-8985-05248A577571}"/>
    <cellStyle name="Millares 2 2 6 3 9 2" xfId="30194" xr:uid="{49301118-3832-47B5-91F9-B98465268822}"/>
    <cellStyle name="Millares 2 2 6 4" xfId="708" xr:uid="{29E0F047-D345-4EB4-A2D6-222992864928}"/>
    <cellStyle name="Millares 2 2 6 4 10" xfId="43717" xr:uid="{8ED1A444-ED67-4F5B-A8F6-D280A68A1AB0}"/>
    <cellStyle name="Millares 2 2 6 4 2" xfId="1654" xr:uid="{58671366-8118-409D-B348-7A67EFF2AF9D}"/>
    <cellStyle name="Millares 2 2 6 4 2 2" xfId="4483" xr:uid="{C5056719-1C85-4045-A12A-4E69E9C07C90}"/>
    <cellStyle name="Millares 2 2 6 4 2 2 2" xfId="12749" xr:uid="{B7E7C38E-30C1-4308-934E-E06D8C79074A}"/>
    <cellStyle name="Millares 2 2 6 4 2 2 2 2" xfId="34252" xr:uid="{61DE2C69-FB6E-4205-996B-CE9F0E286DAA}"/>
    <cellStyle name="Millares 2 2 6 4 2 2 3" xfId="19384" xr:uid="{0863A35E-136F-4661-9037-34893D6572CC}"/>
    <cellStyle name="Millares 2 2 6 4 2 2 3 2" xfId="40887" xr:uid="{A9DE5059-5B38-4177-B003-49424F9218A9}"/>
    <cellStyle name="Millares 2 2 6 4 2 2 4" xfId="25989" xr:uid="{83F6F146-E125-432F-A6B1-EEC7DDF85555}"/>
    <cellStyle name="Millares 2 2 6 4 2 2 5" xfId="47492" xr:uid="{EB1CFB2F-133C-42A7-802A-BD9575169E61}"/>
    <cellStyle name="Millares 2 2 6 4 2 3" xfId="6622" xr:uid="{BC629CF1-38F4-4206-9485-58E164206834}"/>
    <cellStyle name="Millares 2 2 6 4 2 3 2" xfId="14888" xr:uid="{60E44240-7B9D-4B5D-A6C9-E92CA7991170}"/>
    <cellStyle name="Millares 2 2 6 4 2 3 2 2" xfId="36391" xr:uid="{CCDE3946-95AD-4233-8679-723A538BA7E9}"/>
    <cellStyle name="Millares 2 2 6 4 2 3 3" xfId="21523" xr:uid="{CCEF6E64-2236-46D4-A47B-81A44FF04390}"/>
    <cellStyle name="Millares 2 2 6 4 2 3 3 2" xfId="43026" xr:uid="{CA6CECE2-A11C-4E68-BFF5-3FBD33910316}"/>
    <cellStyle name="Millares 2 2 6 4 2 3 4" xfId="28128" xr:uid="{CBE4DBA1-3786-44B9-A534-F81186D6118A}"/>
    <cellStyle name="Millares 2 2 6 4 2 3 5" xfId="49631" xr:uid="{1E79429F-F8F1-48FD-B963-BF438BBFC21B}"/>
    <cellStyle name="Millares 2 2 6 4 2 4" xfId="8263" xr:uid="{D9A98136-4226-471F-B2C2-D667631E6776}"/>
    <cellStyle name="Millares 2 2 6 4 2 4 2" xfId="29766" xr:uid="{BB714491-32D4-4A78-94D4-3DE951727F29}"/>
    <cellStyle name="Millares 2 2 6 4 2 5" xfId="9920" xr:uid="{AC6FD54F-0ADC-4934-8CAC-D8F11BA92A7E}"/>
    <cellStyle name="Millares 2 2 6 4 2 5 2" xfId="31423" xr:uid="{AB7B43B4-2FF2-417F-914E-DED94A5B441D}"/>
    <cellStyle name="Millares 2 2 6 4 2 6" xfId="16555" xr:uid="{16891604-B0DA-4804-98EA-108B675336BB}"/>
    <cellStyle name="Millares 2 2 6 4 2 6 2" xfId="38058" xr:uid="{EAE9A302-888C-4FEA-B38B-39D5901BE71C}"/>
    <cellStyle name="Millares 2 2 6 4 2 7" xfId="23160" xr:uid="{748D86BB-36AA-4510-A287-D85B75096B46}"/>
    <cellStyle name="Millares 2 2 6 4 2 8" xfId="44663" xr:uid="{ECD28D81-8854-4D7A-8F1A-3690CF39B013}"/>
    <cellStyle name="Millares 2 2 6 4 3" xfId="2341" xr:uid="{FEADC381-7EEE-4E8B-BFEE-4FC208B6B77F}"/>
    <cellStyle name="Millares 2 2 6 4 3 2" xfId="10607" xr:uid="{0ACC020C-B6C6-4B97-87A4-3DC78B3738CE}"/>
    <cellStyle name="Millares 2 2 6 4 3 2 2" xfId="32110" xr:uid="{A7DA0A5C-7FDE-4D56-8682-D881572372F6}"/>
    <cellStyle name="Millares 2 2 6 4 3 3" xfId="17242" xr:uid="{37D20763-1A24-40DD-B418-7B55323D7971}"/>
    <cellStyle name="Millares 2 2 6 4 3 3 2" xfId="38745" xr:uid="{C505EB50-EFF2-4FF9-A95C-9ABE7A7ABF71}"/>
    <cellStyle name="Millares 2 2 6 4 3 4" xfId="23847" xr:uid="{8E2BB6ED-C4DD-47FE-A4CB-7942FF855017}"/>
    <cellStyle name="Millares 2 2 6 4 3 5" xfId="45350" xr:uid="{CF3E7C60-3969-4D35-B409-67F5FAD06724}"/>
    <cellStyle name="Millares 2 2 6 4 4" xfId="3537" xr:uid="{5F675B7E-1898-4972-8EEF-7F76D044ECA7}"/>
    <cellStyle name="Millares 2 2 6 4 4 2" xfId="11803" xr:uid="{49AEE03B-F342-4FC6-94C3-F7CFEA555C3C}"/>
    <cellStyle name="Millares 2 2 6 4 4 2 2" xfId="33306" xr:uid="{1CC9AA38-318B-42A7-B527-5CCC89C7FA93}"/>
    <cellStyle name="Millares 2 2 6 4 4 3" xfId="18438" xr:uid="{05C27223-EA69-473D-9182-FD7B22EC695C}"/>
    <cellStyle name="Millares 2 2 6 4 4 3 2" xfId="39941" xr:uid="{456BA25D-477D-4BE5-B507-14E17C4BD5D6}"/>
    <cellStyle name="Millares 2 2 6 4 4 4" xfId="25043" xr:uid="{E151CD77-1C18-45F7-B184-DA4A7F14B119}"/>
    <cellStyle name="Millares 2 2 6 4 4 5" xfId="46546" xr:uid="{A19D868B-784C-4C8D-A272-A6DEE0EFF422}"/>
    <cellStyle name="Millares 2 2 6 4 5" xfId="5676" xr:uid="{DC4A887D-BD1F-4441-880B-EA05A312A3C6}"/>
    <cellStyle name="Millares 2 2 6 4 5 2" xfId="13942" xr:uid="{539F5EBA-44B8-4D38-A13F-1EFE6643AAA4}"/>
    <cellStyle name="Millares 2 2 6 4 5 2 2" xfId="35445" xr:uid="{8EFDFDB4-0363-4D11-8EAE-ACDAF0C01F81}"/>
    <cellStyle name="Millares 2 2 6 4 5 3" xfId="20577" xr:uid="{D07C4745-524D-4C80-92DD-8D6255CB9CCC}"/>
    <cellStyle name="Millares 2 2 6 4 5 3 2" xfId="42080" xr:uid="{E035C255-8797-43D1-B5DC-39734E4C9AEF}"/>
    <cellStyle name="Millares 2 2 6 4 5 4" xfId="27182" xr:uid="{428D32BA-09BC-4E2D-A4AC-94EAC17443E8}"/>
    <cellStyle name="Millares 2 2 6 4 5 5" xfId="48685" xr:uid="{5C9A5BE8-3FAF-4E5D-AE2A-5A7B11663745}"/>
    <cellStyle name="Millares 2 2 6 4 6" xfId="7317" xr:uid="{F0B03D93-6DAE-4744-AE5E-3752B345C885}"/>
    <cellStyle name="Millares 2 2 6 4 6 2" xfId="28820" xr:uid="{30474CB6-F38D-4224-9913-2C163320C3E1}"/>
    <cellStyle name="Millares 2 2 6 4 7" xfId="8974" xr:uid="{6006D554-1514-45BD-ACAD-9253767AAA56}"/>
    <cellStyle name="Millares 2 2 6 4 7 2" xfId="30477" xr:uid="{9770DDF0-0D6D-4B60-B687-7866642A68F0}"/>
    <cellStyle name="Millares 2 2 6 4 8" xfId="15609" xr:uid="{3AC18249-C0E2-451D-AC87-3740D8B7A23D}"/>
    <cellStyle name="Millares 2 2 6 4 8 2" xfId="37112" xr:uid="{6775961E-8279-4BA8-AC29-7605063703D7}"/>
    <cellStyle name="Millares 2 2 6 4 9" xfId="22214" xr:uid="{4181628D-2D36-4B1B-B515-4C1E438E021F}"/>
    <cellStyle name="Millares 2 2 6 5" xfId="977" xr:uid="{BA8E5EE0-504C-47B0-AF08-1037FECF0D43}"/>
    <cellStyle name="Millares 2 2 6 5 2" xfId="3806" xr:uid="{53EF4BFF-B88E-4479-947F-2CB0A3CE84D3}"/>
    <cellStyle name="Millares 2 2 6 5 2 2" xfId="12072" xr:uid="{0AE70B33-D348-4751-A430-408B7D0569DA}"/>
    <cellStyle name="Millares 2 2 6 5 2 2 2" xfId="33575" xr:uid="{A16BE951-AA35-43E2-BE97-80595298DEF3}"/>
    <cellStyle name="Millares 2 2 6 5 2 3" xfId="18707" xr:uid="{4566A864-4E4C-4396-A0FC-E625E8C268C0}"/>
    <cellStyle name="Millares 2 2 6 5 2 3 2" xfId="40210" xr:uid="{F8907E27-ED68-479F-AA65-5F188B901BC8}"/>
    <cellStyle name="Millares 2 2 6 5 2 4" xfId="25312" xr:uid="{3F31F75E-8ABA-48FA-B73C-20DD2421B28A}"/>
    <cellStyle name="Millares 2 2 6 5 2 5" xfId="46815" xr:uid="{C622062F-42CE-4880-9C52-9B751466E502}"/>
    <cellStyle name="Millares 2 2 6 5 3" xfId="5945" xr:uid="{046CA7F5-8791-420C-A80C-14EC0BA3495C}"/>
    <cellStyle name="Millares 2 2 6 5 3 2" xfId="14211" xr:uid="{C61616B1-D314-4757-92F4-630B071966A9}"/>
    <cellStyle name="Millares 2 2 6 5 3 2 2" xfId="35714" xr:uid="{DDB2FAF2-7A3D-4E6F-8D8A-6F4E7E342DDF}"/>
    <cellStyle name="Millares 2 2 6 5 3 3" xfId="20846" xr:uid="{59B6E346-AFD2-4928-A9AF-7552C6CA7F03}"/>
    <cellStyle name="Millares 2 2 6 5 3 3 2" xfId="42349" xr:uid="{62F15385-F9D4-470E-B6EA-D90DCE403231}"/>
    <cellStyle name="Millares 2 2 6 5 3 4" xfId="27451" xr:uid="{6444EAF7-1800-40CD-A853-8D35314FDC7D}"/>
    <cellStyle name="Millares 2 2 6 5 3 5" xfId="48954" xr:uid="{9D03F51C-6DEB-4C69-BD38-EEF7DE7C57D5}"/>
    <cellStyle name="Millares 2 2 6 5 4" xfId="7586" xr:uid="{619D4557-3E24-47D0-A0AF-8D93ED7EFB8E}"/>
    <cellStyle name="Millares 2 2 6 5 4 2" xfId="29089" xr:uid="{D5732CAC-63B5-483C-8FA3-68250F43C6FC}"/>
    <cellStyle name="Millares 2 2 6 5 5" xfId="9243" xr:uid="{16B184FE-3265-4495-97D6-774D824C3BBC}"/>
    <cellStyle name="Millares 2 2 6 5 5 2" xfId="30746" xr:uid="{18CE637B-ED28-4522-8479-82376643D7BE}"/>
    <cellStyle name="Millares 2 2 6 5 6" xfId="15878" xr:uid="{DDDF7903-114B-467F-AB36-114CE1CC6AF2}"/>
    <cellStyle name="Millares 2 2 6 5 6 2" xfId="37381" xr:uid="{3C9FC2EB-504E-4B26-B02F-0AF680D8CF21}"/>
    <cellStyle name="Millares 2 2 6 5 7" xfId="22483" xr:uid="{BCDD1FCB-A3A6-4A6E-B038-E2D2A9D4E71B}"/>
    <cellStyle name="Millares 2 2 6 5 8" xfId="43986" xr:uid="{A8F42FED-EA9B-41B3-8C6E-A77DEC1AB5F5}"/>
    <cellStyle name="Millares 2 2 6 6" xfId="1237" xr:uid="{FB941BC6-4586-4757-8050-930EDC823C45}"/>
    <cellStyle name="Millares 2 2 6 6 2" xfId="4066" xr:uid="{F603F075-F3E4-472C-A9F6-391FBE18789E}"/>
    <cellStyle name="Millares 2 2 6 6 2 2" xfId="12332" xr:uid="{1F34CC45-FF24-432E-B08B-63C0FA852C55}"/>
    <cellStyle name="Millares 2 2 6 6 2 2 2" xfId="33835" xr:uid="{A63BDEA1-E9D7-48AA-9D66-46B3BD81B98B}"/>
    <cellStyle name="Millares 2 2 6 6 2 3" xfId="18967" xr:uid="{2B1FAED5-5017-4924-A499-B32812EC65CB}"/>
    <cellStyle name="Millares 2 2 6 6 2 3 2" xfId="40470" xr:uid="{B1FBBB04-F002-42B7-B5A9-A01452FDB7E5}"/>
    <cellStyle name="Millares 2 2 6 6 2 4" xfId="25572" xr:uid="{0796428F-AC64-48DF-A2CF-87C4AE7D0771}"/>
    <cellStyle name="Millares 2 2 6 6 2 5" xfId="47075" xr:uid="{396F4E86-D5AF-48A6-B50A-F80D96C95C4C}"/>
    <cellStyle name="Millares 2 2 6 6 3" xfId="6205" xr:uid="{190A4AF9-754C-494F-952C-A6C07B0D470D}"/>
    <cellStyle name="Millares 2 2 6 6 3 2" xfId="14471" xr:uid="{150920C9-CD0C-43FF-9BDE-371632F7FDD6}"/>
    <cellStyle name="Millares 2 2 6 6 3 2 2" xfId="35974" xr:uid="{6520D8EF-936F-417F-AE0E-50E25C4F055B}"/>
    <cellStyle name="Millares 2 2 6 6 3 3" xfId="21106" xr:uid="{02195C6A-EB81-42D1-B38D-1379335DAC05}"/>
    <cellStyle name="Millares 2 2 6 6 3 3 2" xfId="42609" xr:uid="{9B925014-50A7-4B9E-8D75-77BA525A0FA3}"/>
    <cellStyle name="Millares 2 2 6 6 3 4" xfId="27711" xr:uid="{525BB39A-72A6-4041-9EF0-87D70B340264}"/>
    <cellStyle name="Millares 2 2 6 6 3 5" xfId="49214" xr:uid="{F91FF478-A782-4A02-8AC4-DECE6D41BF49}"/>
    <cellStyle name="Millares 2 2 6 6 4" xfId="7846" xr:uid="{52B812E5-917A-44B9-A52C-B709885B593A}"/>
    <cellStyle name="Millares 2 2 6 6 4 2" xfId="29349" xr:uid="{BB380B39-6302-45D3-9902-207A0CAB3F5E}"/>
    <cellStyle name="Millares 2 2 6 6 5" xfId="9503" xr:uid="{C1E49099-C0BA-4FDE-8B87-B97B111CCCD2}"/>
    <cellStyle name="Millares 2 2 6 6 5 2" xfId="31006" xr:uid="{61A021C4-9827-42E8-99F4-D3F946387B3C}"/>
    <cellStyle name="Millares 2 2 6 6 6" xfId="16138" xr:uid="{AA27B854-8A89-4A13-A386-D203F2F1B493}"/>
    <cellStyle name="Millares 2 2 6 6 6 2" xfId="37641" xr:uid="{154EE826-D439-459A-92D9-915D456E3108}"/>
    <cellStyle name="Millares 2 2 6 6 7" xfId="22743" xr:uid="{7236D58F-1B98-47C9-9263-632D897DAB35}"/>
    <cellStyle name="Millares 2 2 6 6 8" xfId="44246" xr:uid="{F071D672-010A-4104-B597-465897717C5D}"/>
    <cellStyle name="Millares 2 2 6 7" xfId="1925" xr:uid="{02570074-38C8-4B67-BA90-DB3D452AD4A1}"/>
    <cellStyle name="Millares 2 2 6 7 2" xfId="10191" xr:uid="{D662E2C1-4263-47A3-B718-1EDB2518D4A9}"/>
    <cellStyle name="Millares 2 2 6 7 2 2" xfId="31694" xr:uid="{C09B8E2F-6B18-4089-8171-C86981403C67}"/>
    <cellStyle name="Millares 2 2 6 7 3" xfId="16826" xr:uid="{2CAEC637-BE07-4FC0-845F-2A730C8A55DA}"/>
    <cellStyle name="Millares 2 2 6 7 3 2" xfId="38329" xr:uid="{3F4A56D4-48DF-4083-9D21-182DE5DDE4FA}"/>
    <cellStyle name="Millares 2 2 6 7 4" xfId="23431" xr:uid="{1972CC79-C82C-4B9D-B198-E9285C5C2EA5}"/>
    <cellStyle name="Millares 2 2 6 7 5" xfId="44934" xr:uid="{605F2451-8CD7-45F1-9B6A-6B52E054CECF}"/>
    <cellStyle name="Millares 2 2 6 8" xfId="2610" xr:uid="{8C0D7111-7405-4226-9AEF-5D26CAC473A6}"/>
    <cellStyle name="Millares 2 2 6 8 2" xfId="10876" xr:uid="{9B839843-CE71-4906-8870-51E2BE1A8410}"/>
    <cellStyle name="Millares 2 2 6 8 2 2" xfId="32379" xr:uid="{09511A1B-0D7A-413D-99E8-B074BC0E838D}"/>
    <cellStyle name="Millares 2 2 6 8 3" xfId="17511" xr:uid="{CBA118AD-99A6-4A4A-B0DA-6045A3248CF9}"/>
    <cellStyle name="Millares 2 2 6 8 3 2" xfId="39014" xr:uid="{0158B153-EDB7-4670-8219-BC3683B6368C}"/>
    <cellStyle name="Millares 2 2 6 8 4" xfId="24116" xr:uid="{B15BA34F-2611-45B2-AAA1-1AFF62456214}"/>
    <cellStyle name="Millares 2 2 6 8 5" xfId="45619" xr:uid="{B85DB00A-68B1-4664-BA7A-EB0EE24DEE9A}"/>
    <cellStyle name="Millares 2 2 6 9" xfId="3121" xr:uid="{0BD62984-24F3-4927-9DC7-D008DA1E5F16}"/>
    <cellStyle name="Millares 2 2 6 9 2" xfId="11387" xr:uid="{45DC9DE6-0A7C-4DDC-BB4D-3FF42F8D831E}"/>
    <cellStyle name="Millares 2 2 6 9 2 2" xfId="32890" xr:uid="{89AB88B1-9EF2-4844-9043-66FB17B0EC9D}"/>
    <cellStyle name="Millares 2 2 6 9 3" xfId="18022" xr:uid="{DA6F4150-A7C3-4739-A5B3-61E11A40C75C}"/>
    <cellStyle name="Millares 2 2 6 9 3 2" xfId="39525" xr:uid="{18A6F264-8DEA-4C53-960E-CB0E2A8143D9}"/>
    <cellStyle name="Millares 2 2 6 9 4" xfId="24627" xr:uid="{F10C528E-695D-43BE-AF74-5D56B23B385F}"/>
    <cellStyle name="Millares 2 2 6 9 5" xfId="46130" xr:uid="{EBF47957-4251-4A14-BE44-FEEA293A66AC}"/>
    <cellStyle name="Millares 2 2 7" xfId="294" xr:uid="{634A014B-042F-416D-A07B-8BEB6F44393F}"/>
    <cellStyle name="Millares 2 2 8" xfId="8446" xr:uid="{47D45839-D7E0-40B2-81DC-FF0E05B49471}"/>
    <cellStyle name="Millares 2 2 8 2" xfId="29949" xr:uid="{545F8A37-D655-4142-9EDF-773838DB0AAC}"/>
    <cellStyle name="Millares 2 3" xfId="100" xr:uid="{6FA65A70-4FBE-4A28-8E93-E1989C30E6DE}"/>
    <cellStyle name="Millares 2 3 2" xfId="295" xr:uid="{8FBBC805-6826-4D8D-8F02-5A32537373FE}"/>
    <cellStyle name="Millares 2 4" xfId="121" xr:uid="{5D6EB04D-3B14-4AF1-97E0-5135E2EAA22B}"/>
    <cellStyle name="Millares 2 4 10" xfId="2513" xr:uid="{AB3B59E6-4624-4428-B8CF-6965B53E9D90}"/>
    <cellStyle name="Millares 2 4 10 2" xfId="10779" xr:uid="{D66DED4C-65DF-4FDF-A47C-95A873A6D9AF}"/>
    <cellStyle name="Millares 2 4 10 2 2" xfId="32282" xr:uid="{FD429ADD-25A6-4135-80CA-2FADC6783496}"/>
    <cellStyle name="Millares 2 4 10 3" xfId="17414" xr:uid="{971E4FD0-813E-4926-AC6F-B0D7FE1103FA}"/>
    <cellStyle name="Millares 2 4 10 3 2" xfId="38917" xr:uid="{1E0F81C8-9EA5-43D6-A357-047825A692B4}"/>
    <cellStyle name="Millares 2 4 10 4" xfId="24019" xr:uid="{FA790BF8-9A87-4B33-93C3-F3F94D55FB9F}"/>
    <cellStyle name="Millares 2 4 10 5" xfId="45522" xr:uid="{78E190FC-979E-4AFA-929F-E293D95D53E0}"/>
    <cellStyle name="Millares 2 4 11" xfId="3024" xr:uid="{91961084-5D88-4132-A784-E4F115F4BBCC}"/>
    <cellStyle name="Millares 2 4 11 2" xfId="11290" xr:uid="{B2E02444-FD7A-4F4F-91AF-A3FF518EFBFA}"/>
    <cellStyle name="Millares 2 4 11 2 2" xfId="32793" xr:uid="{DBC3FD3A-174E-4D25-9CC7-017E776E9D5C}"/>
    <cellStyle name="Millares 2 4 11 3" xfId="17925" xr:uid="{C14C8C80-5EFE-414D-8112-EB39B36D1657}"/>
    <cellStyle name="Millares 2 4 11 3 2" xfId="39428" xr:uid="{2CD2A5D0-725B-48A2-8FA7-D3278D1747F7}"/>
    <cellStyle name="Millares 2 4 11 4" xfId="24530" xr:uid="{3A10557A-A6FF-45AF-972C-B5992ED445EC}"/>
    <cellStyle name="Millares 2 4 11 5" xfId="46033" xr:uid="{67A62FA8-0C8B-4F9D-9777-E644E261849C}"/>
    <cellStyle name="Millares 2 4 12" xfId="4659" xr:uid="{AAD008FE-3F68-41EB-9980-843144307F78}"/>
    <cellStyle name="Millares 2 4 12 2" xfId="12925" xr:uid="{47C3941E-99BD-44D0-8D80-83AD46604F9A}"/>
    <cellStyle name="Millares 2 4 12 2 2" xfId="34428" xr:uid="{A1F48754-7902-4FE7-8383-D3564CF3B78B}"/>
    <cellStyle name="Millares 2 4 12 3" xfId="19560" xr:uid="{354AD9DE-4D90-4D45-84E7-82F3C1F6AAAB}"/>
    <cellStyle name="Millares 2 4 12 3 2" xfId="41063" xr:uid="{8403D8F0-0D75-4298-88C8-70A52422C592}"/>
    <cellStyle name="Millares 2 4 12 4" xfId="26165" xr:uid="{7D6410E4-D291-411D-AA6D-F9E9DDB9A223}"/>
    <cellStyle name="Millares 2 4 12 5" xfId="47668" xr:uid="{7B374033-5CE1-4E06-BFB4-F9B686A93F49}"/>
    <cellStyle name="Millares 2 4 13" xfId="5162" xr:uid="{DDFAC4CE-0202-4ABE-8BD8-4485D198A62C}"/>
    <cellStyle name="Millares 2 4 13 2" xfId="13428" xr:uid="{83561098-5339-4657-BE11-74DA01B6340D}"/>
    <cellStyle name="Millares 2 4 13 2 2" xfId="34931" xr:uid="{9D34BA08-6FAA-4D25-A476-4F8720B3F900}"/>
    <cellStyle name="Millares 2 4 13 3" xfId="20063" xr:uid="{1860D74D-EA0D-4794-89C2-A92693310492}"/>
    <cellStyle name="Millares 2 4 13 3 2" xfId="41566" xr:uid="{3B579BE4-C7D6-4E0D-8535-AC452781F28F}"/>
    <cellStyle name="Millares 2 4 13 4" xfId="26668" xr:uid="{17121ACD-3798-4ADC-9E12-9419EF33A86D}"/>
    <cellStyle name="Millares 2 4 13 5" xfId="48171" xr:uid="{681137E3-779F-4FA2-A34D-A9E35FF9B357}"/>
    <cellStyle name="Millares 2 4 14" xfId="6803" xr:uid="{48B3CEF2-B88C-4E35-94CB-B05130E95388}"/>
    <cellStyle name="Millares 2 4 14 2" xfId="28306" xr:uid="{64DB6ACF-DC67-4710-BD16-3534B6BF503D}"/>
    <cellStyle name="Millares 2 4 15" xfId="8457" xr:uid="{6A434E54-4486-42FB-B857-74AEC3DF4DBE}"/>
    <cellStyle name="Millares 2 4 15 2" xfId="29960" xr:uid="{864AAB38-B154-4061-9981-0EAF219E67A9}"/>
    <cellStyle name="Millares 2 4 16" xfId="15096" xr:uid="{3C6FCA25-C206-4AAD-BE6F-E563C6771D59}"/>
    <cellStyle name="Millares 2 4 16 2" xfId="36599" xr:uid="{49FE0D44-BCA6-4976-B4C2-C9B803BACC6E}"/>
    <cellStyle name="Millares 2 4 17" xfId="21701" xr:uid="{E0DDADC0-87DE-4AF0-9C8F-17FB36574586}"/>
    <cellStyle name="Millares 2 4 18" xfId="43204" xr:uid="{6985AAF8-8FD6-4BD5-A399-5B1A43E4FDCD}"/>
    <cellStyle name="Millares 2 4 2" xfId="159" xr:uid="{E9B6EA12-FE19-47A2-8FEC-69F0854111DF}"/>
    <cellStyle name="Millares 2 4 2 10" xfId="4696" xr:uid="{041900FE-409E-45BA-A773-BB7DDB917D4B}"/>
    <cellStyle name="Millares 2 4 2 10 2" xfId="12962" xr:uid="{378E53AD-E3D0-444D-BC92-209297AAC1D3}"/>
    <cellStyle name="Millares 2 4 2 10 2 2" xfId="34465" xr:uid="{4C5A58BA-070D-45AA-9602-5FED8ECFADE7}"/>
    <cellStyle name="Millares 2 4 2 10 3" xfId="19597" xr:uid="{297E98D6-0709-469C-A4F5-B62A2AE77ACA}"/>
    <cellStyle name="Millares 2 4 2 10 3 2" xfId="41100" xr:uid="{2020D6EA-1E83-4BED-8AC5-AC80635D9A72}"/>
    <cellStyle name="Millares 2 4 2 10 4" xfId="26202" xr:uid="{4E8C4B1C-6F24-4999-86EB-115123DA47E5}"/>
    <cellStyle name="Millares 2 4 2 10 5" xfId="47705" xr:uid="{9CE4071B-02EB-4311-8FDC-6CCB7D437BC9}"/>
    <cellStyle name="Millares 2 4 2 11" xfId="5199" xr:uid="{FB6CA73E-B2D4-41C7-91C7-6795065FA07E}"/>
    <cellStyle name="Millares 2 4 2 11 2" xfId="13465" xr:uid="{D83499E7-4FD0-4858-A5FE-11A63AC927CA}"/>
    <cellStyle name="Millares 2 4 2 11 2 2" xfId="34968" xr:uid="{28D5E14A-FA7B-465C-B39A-5910C3ABAEDD}"/>
    <cellStyle name="Millares 2 4 2 11 3" xfId="20100" xr:uid="{E4D904E7-820C-4B26-BAEB-B9DAF641B1E9}"/>
    <cellStyle name="Millares 2 4 2 11 3 2" xfId="41603" xr:uid="{8EEEE257-B607-43EC-A6E3-6FA777A9BC32}"/>
    <cellStyle name="Millares 2 4 2 11 4" xfId="26705" xr:uid="{8FC996F4-303D-4B36-A8A0-31F37EDAB85D}"/>
    <cellStyle name="Millares 2 4 2 11 5" xfId="48208" xr:uid="{155BF4C3-BD4E-4505-89DF-CF072D4A4B07}"/>
    <cellStyle name="Millares 2 4 2 12" xfId="6840" xr:uid="{EE78CAF0-0622-455D-80B5-11788405E180}"/>
    <cellStyle name="Millares 2 4 2 12 2" xfId="28343" xr:uid="{B8DA9981-3C16-4576-A79D-0C55DFA5634A}"/>
    <cellStyle name="Millares 2 4 2 13" xfId="8494" xr:uid="{68812854-2852-49FE-8198-B4E794F51CD0}"/>
    <cellStyle name="Millares 2 4 2 13 2" xfId="29997" xr:uid="{19B2ECB2-30D1-4BB9-AE3F-901141AD2A4A}"/>
    <cellStyle name="Millares 2 4 2 14" xfId="15133" xr:uid="{720BAF5C-A5A1-42B0-8293-264927AE2C21}"/>
    <cellStyle name="Millares 2 4 2 14 2" xfId="36636" xr:uid="{6E9FDC3A-58CD-4A63-9530-72D080015AA6}"/>
    <cellStyle name="Millares 2 4 2 15" xfId="21738" xr:uid="{AF3D72CF-6351-42F9-B14C-130DFF4845FA}"/>
    <cellStyle name="Millares 2 4 2 16" xfId="43241" xr:uid="{80332D93-E194-4A5B-BA92-F635ED1B19A0}"/>
    <cellStyle name="Millares 2 4 2 2" xfId="491" xr:uid="{67523EFB-8AA8-43AA-B2AD-2D3823AAF6AD}"/>
    <cellStyle name="Millares 2 4 2 2 10" xfId="7102" xr:uid="{570AE9BC-936D-47CB-83CD-27729BECF8A0}"/>
    <cellStyle name="Millares 2 4 2 2 10 2" xfId="28605" xr:uid="{37EB0CCB-3FAB-472E-A8DF-CD7616A1E334}"/>
    <cellStyle name="Millares 2 4 2 2 11" xfId="8758" xr:uid="{96CBB9A2-9678-42E0-90F8-B7CE63E4CC83}"/>
    <cellStyle name="Millares 2 4 2 2 11 2" xfId="30261" xr:uid="{8AF50E9C-3EB9-4651-80C7-75B7794BA98D}"/>
    <cellStyle name="Millares 2 4 2 2 12" xfId="15394" xr:uid="{B53573C3-3DE0-4C1D-AB7A-222EB0BC0E5A}"/>
    <cellStyle name="Millares 2 4 2 2 12 2" xfId="36897" xr:uid="{06EC7A97-EC51-4C55-B910-4DDBCDA11BFF}"/>
    <cellStyle name="Millares 2 4 2 2 13" xfId="21999" xr:uid="{A475E39E-78D7-4183-AB53-880DD551079E}"/>
    <cellStyle name="Millares 2 4 2 2 14" xfId="43502" xr:uid="{5C3512D7-8D93-46D4-81F6-E6BF000980DA}"/>
    <cellStyle name="Millares 2 4 2 2 2" xfId="773" xr:uid="{361CE910-4308-4707-8FAC-DE31BC02FF8A}"/>
    <cellStyle name="Millares 2 4 2 2 2 10" xfId="15674" xr:uid="{F4D87D72-C0AD-4060-A1FC-A767B71FF76C}"/>
    <cellStyle name="Millares 2 4 2 2 2 10 2" xfId="37177" xr:uid="{755791E8-DBBA-40A0-BF43-2955BB602810}"/>
    <cellStyle name="Millares 2 4 2 2 2 11" xfId="22279" xr:uid="{616FB303-0F8E-4015-AD0A-DEB9C2777A08}"/>
    <cellStyle name="Millares 2 4 2 2 2 12" xfId="43782" xr:uid="{A1D64A65-42D7-41B7-8706-E774AC7BD489}"/>
    <cellStyle name="Millares 2 4 2 2 2 2" xfId="1719" xr:uid="{1DFFBE68-3C4F-438D-A4EE-9FB696A5D298}"/>
    <cellStyle name="Millares 2 4 2 2 2 2 2" xfId="4548" xr:uid="{DEAC86C0-5819-4CCE-AEBD-570F746FF1DE}"/>
    <cellStyle name="Millares 2 4 2 2 2 2 2 2" xfId="12814" xr:uid="{C7BD5AC6-62EA-404F-BC29-64C3636BBCBD}"/>
    <cellStyle name="Millares 2 4 2 2 2 2 2 2 2" xfId="34317" xr:uid="{0AD4D826-1A76-4CA2-A311-41D4A403BA51}"/>
    <cellStyle name="Millares 2 4 2 2 2 2 2 3" xfId="19449" xr:uid="{51F29941-21AA-4A43-A208-D2CC00F6A979}"/>
    <cellStyle name="Millares 2 4 2 2 2 2 2 3 2" xfId="40952" xr:uid="{D4939965-1EC5-43C1-95E8-A0DCD6939D6B}"/>
    <cellStyle name="Millares 2 4 2 2 2 2 2 4" xfId="26054" xr:uid="{A32664C2-2C46-468D-82C0-52222770109F}"/>
    <cellStyle name="Millares 2 4 2 2 2 2 2 5" xfId="47557" xr:uid="{686ADFCA-FDC1-4C95-BB03-5F4EE6E68D41}"/>
    <cellStyle name="Millares 2 4 2 2 2 2 3" xfId="6687" xr:uid="{A9D3CFBB-C5F6-49F8-AC41-17DCC2794476}"/>
    <cellStyle name="Millares 2 4 2 2 2 2 3 2" xfId="14953" xr:uid="{080908D9-FFC0-4C03-B239-BC1F82632D50}"/>
    <cellStyle name="Millares 2 4 2 2 2 2 3 2 2" xfId="36456" xr:uid="{3380F200-9080-4BE6-8E6B-65B7F5402EDE}"/>
    <cellStyle name="Millares 2 4 2 2 2 2 3 3" xfId="21588" xr:uid="{6D47D56E-F171-4506-AFF2-5F25ED788F13}"/>
    <cellStyle name="Millares 2 4 2 2 2 2 3 3 2" xfId="43091" xr:uid="{A1AA1EC4-8C4D-4939-998E-59B9105DBC7C}"/>
    <cellStyle name="Millares 2 4 2 2 2 2 3 4" xfId="28193" xr:uid="{C170A428-9E56-4D6E-8F2C-040EA0F3D137}"/>
    <cellStyle name="Millares 2 4 2 2 2 2 3 5" xfId="49696" xr:uid="{D802C441-D60A-4F86-9306-A381D0A98887}"/>
    <cellStyle name="Millares 2 4 2 2 2 2 4" xfId="8328" xr:uid="{3DAECCF2-B525-434A-869C-B050FC261836}"/>
    <cellStyle name="Millares 2 4 2 2 2 2 4 2" xfId="29831" xr:uid="{A66AA143-A014-488C-9777-21357CF786FB}"/>
    <cellStyle name="Millares 2 4 2 2 2 2 5" xfId="9985" xr:uid="{DD476A08-5AA5-49F7-B91B-DEE01BB15028}"/>
    <cellStyle name="Millares 2 4 2 2 2 2 5 2" xfId="31488" xr:uid="{4EEC6AF7-3618-414D-8520-D661F6E6C74D}"/>
    <cellStyle name="Millares 2 4 2 2 2 2 6" xfId="16620" xr:uid="{E578BC6D-DD6B-451D-89FC-BD8349C5105B}"/>
    <cellStyle name="Millares 2 4 2 2 2 2 6 2" xfId="38123" xr:uid="{4072DAA7-D792-4EB7-8FAB-91400A4DE55E}"/>
    <cellStyle name="Millares 2 4 2 2 2 2 7" xfId="23225" xr:uid="{ECB059FE-8B7C-4D68-899C-903F4CB48101}"/>
    <cellStyle name="Millares 2 4 2 2 2 2 8" xfId="44728" xr:uid="{7C17F303-3233-4915-9772-F71014F6C63F}"/>
    <cellStyle name="Millares 2 4 2 2 2 3" xfId="2406" xr:uid="{7F378356-25F1-4A54-A1C1-4F54A50470C5}"/>
    <cellStyle name="Millares 2 4 2 2 2 3 2" xfId="10672" xr:uid="{5B8E325D-E185-449E-94C5-236F93BCB183}"/>
    <cellStyle name="Millares 2 4 2 2 2 3 2 2" xfId="32175" xr:uid="{7509CF70-F5B5-45A2-8171-955D7745F576}"/>
    <cellStyle name="Millares 2 4 2 2 2 3 3" xfId="17307" xr:uid="{4C3E0291-7059-49E6-A34A-A4B4A11E8EC9}"/>
    <cellStyle name="Millares 2 4 2 2 2 3 3 2" xfId="38810" xr:uid="{DFDDE0A8-D334-4B2F-B627-4DF3F066019D}"/>
    <cellStyle name="Millares 2 4 2 2 2 3 4" xfId="23912" xr:uid="{3E93531A-41AA-42AF-B0E8-F3A83B660089}"/>
    <cellStyle name="Millares 2 4 2 2 2 3 5" xfId="45415" xr:uid="{7AADFD19-BBA7-4C75-B36D-36EB60C73581}"/>
    <cellStyle name="Millares 2 4 2 2 2 4" xfId="2923" xr:uid="{90DD982D-100B-494C-95C7-962A3B6558F5}"/>
    <cellStyle name="Millares 2 4 2 2 2 4 2" xfId="11189" xr:uid="{AF012BCA-7B06-459E-9C5D-8C1AE2E2F7FC}"/>
    <cellStyle name="Millares 2 4 2 2 2 4 2 2" xfId="32692" xr:uid="{5B5F396C-627C-4D3E-8010-588A0EF51E2D}"/>
    <cellStyle name="Millares 2 4 2 2 2 4 3" xfId="17824" xr:uid="{16CEEAE5-99FD-4A00-A15C-5A6818A09B7B}"/>
    <cellStyle name="Millares 2 4 2 2 2 4 3 2" xfId="39327" xr:uid="{6B713D56-F1DB-4231-9CE2-6674438CDD4D}"/>
    <cellStyle name="Millares 2 4 2 2 2 4 4" xfId="24429" xr:uid="{AD17A7FF-881C-4ECC-AF56-05FACD084F45}"/>
    <cellStyle name="Millares 2 4 2 2 2 4 5" xfId="45932" xr:uid="{2C3BF8F4-1731-4FAD-917D-816319DBE828}"/>
    <cellStyle name="Millares 2 4 2 2 2 5" xfId="3602" xr:uid="{805826EF-72A4-42A5-8D28-36C55BEBA582}"/>
    <cellStyle name="Millares 2 4 2 2 2 5 2" xfId="11868" xr:uid="{9941BB7D-EDB0-46A4-84A5-B3AF1307DA48}"/>
    <cellStyle name="Millares 2 4 2 2 2 5 2 2" xfId="33371" xr:uid="{4E252A27-8BCD-49FD-9B91-9C25D2CDD9B1}"/>
    <cellStyle name="Millares 2 4 2 2 2 5 3" xfId="18503" xr:uid="{51A3BF14-DB30-4333-A53F-7FFD6988767F}"/>
    <cellStyle name="Millares 2 4 2 2 2 5 3 2" xfId="40006" xr:uid="{1E0B1F7D-25B0-4A7E-838D-F98366F67CAD}"/>
    <cellStyle name="Millares 2 4 2 2 2 5 4" xfId="25108" xr:uid="{501190CF-6061-493B-8B71-6DE411A2605D}"/>
    <cellStyle name="Millares 2 4 2 2 2 5 5" xfId="46611" xr:uid="{4D9BDC46-F455-4BC4-9A73-3B3BF8F80D24}"/>
    <cellStyle name="Millares 2 4 2 2 2 6" xfId="5067" xr:uid="{9878607E-AAA5-467B-89D2-E31C1AFBC6E7}"/>
    <cellStyle name="Millares 2 4 2 2 2 6 2" xfId="13333" xr:uid="{C8409D9E-6873-421F-9BBD-B148FF370978}"/>
    <cellStyle name="Millares 2 4 2 2 2 6 2 2" xfId="34836" xr:uid="{EF63E514-BE98-4A16-9D36-ED95B15A8094}"/>
    <cellStyle name="Millares 2 4 2 2 2 6 3" xfId="19968" xr:uid="{3E527B9A-8D25-4CC2-8DFD-1D5435728C2A}"/>
    <cellStyle name="Millares 2 4 2 2 2 6 3 2" xfId="41471" xr:uid="{F9C188B6-C57B-410E-9A12-75C3A987F4C9}"/>
    <cellStyle name="Millares 2 4 2 2 2 6 4" xfId="26573" xr:uid="{0CCDAFEE-519D-4D98-A920-83886F99ED0E}"/>
    <cellStyle name="Millares 2 4 2 2 2 6 5" xfId="48076" xr:uid="{05A23181-C66C-4166-AA03-B7C993A8AB3C}"/>
    <cellStyle name="Millares 2 4 2 2 2 7" xfId="5741" xr:uid="{31723F9B-1572-47F9-A9B5-246C41BF8A84}"/>
    <cellStyle name="Millares 2 4 2 2 2 7 2" xfId="14007" xr:uid="{9AB484E8-1759-48A4-A5B6-243E272F4048}"/>
    <cellStyle name="Millares 2 4 2 2 2 7 2 2" xfId="35510" xr:uid="{17B1BCEC-83D8-4D14-8609-B61B7EC18919}"/>
    <cellStyle name="Millares 2 4 2 2 2 7 3" xfId="20642" xr:uid="{2AB70B76-6BCE-4ED6-8A19-69A9927FD23B}"/>
    <cellStyle name="Millares 2 4 2 2 2 7 3 2" xfId="42145" xr:uid="{5B969866-D0E2-41C4-A0B9-C23E4DCB2C5F}"/>
    <cellStyle name="Millares 2 4 2 2 2 7 4" xfId="27247" xr:uid="{819F09EE-8F1C-4E13-B73D-2D536827CCA3}"/>
    <cellStyle name="Millares 2 4 2 2 2 7 5" xfId="48750" xr:uid="{B72EDBFE-633D-4141-B313-412A6384BEC0}"/>
    <cellStyle name="Millares 2 4 2 2 2 8" xfId="7382" xr:uid="{6832D98F-D9B7-46C0-A00A-2FEDEF478B2B}"/>
    <cellStyle name="Millares 2 4 2 2 2 8 2" xfId="28885" xr:uid="{9C9DDFE7-1334-4552-A624-D8C533EE2F8B}"/>
    <cellStyle name="Millares 2 4 2 2 2 9" xfId="9039" xr:uid="{8B77275D-D17F-4ACB-BBD9-0EB961F14146}"/>
    <cellStyle name="Millares 2 4 2 2 2 9 2" xfId="30542" xr:uid="{1EA0FE57-3608-45B3-AB3E-71DFB20F5092}"/>
    <cellStyle name="Millares 2 4 2 2 3" xfId="1043" xr:uid="{4C015484-1A0E-4F16-B626-E410EA19CF9F}"/>
    <cellStyle name="Millares 2 4 2 2 3 2" xfId="3872" xr:uid="{8EB61C4A-EBD4-4977-838C-866FE14EB792}"/>
    <cellStyle name="Millares 2 4 2 2 3 2 2" xfId="12138" xr:uid="{F355D7BE-6F5B-4A73-889C-EE194CDFCF0B}"/>
    <cellStyle name="Millares 2 4 2 2 3 2 2 2" xfId="33641" xr:uid="{4C3304FA-02AD-4EF9-8EF2-F8B42F024904}"/>
    <cellStyle name="Millares 2 4 2 2 3 2 3" xfId="18773" xr:uid="{8F5E1626-6BE5-4975-9F19-64310A4D8D9A}"/>
    <cellStyle name="Millares 2 4 2 2 3 2 3 2" xfId="40276" xr:uid="{2D782905-948B-45A5-B6B8-A547EAE0FC53}"/>
    <cellStyle name="Millares 2 4 2 2 3 2 4" xfId="25378" xr:uid="{D651F2D2-8D0C-4695-885B-0C81FC569FDF}"/>
    <cellStyle name="Millares 2 4 2 2 3 2 5" xfId="46881" xr:uid="{4D47112D-FC4D-4416-BE73-7E24C9B277DC}"/>
    <cellStyle name="Millares 2 4 2 2 3 3" xfId="6011" xr:uid="{53A60AFE-FBF7-4BE1-8762-8370779B23BC}"/>
    <cellStyle name="Millares 2 4 2 2 3 3 2" xfId="14277" xr:uid="{406BE5DF-D8D1-49BB-905C-C78714B4BB7B}"/>
    <cellStyle name="Millares 2 4 2 2 3 3 2 2" xfId="35780" xr:uid="{3C552427-E0C5-4A71-9D01-698B851185F3}"/>
    <cellStyle name="Millares 2 4 2 2 3 3 3" xfId="20912" xr:uid="{0FE862FD-3334-4FED-9AF8-804417087CCB}"/>
    <cellStyle name="Millares 2 4 2 2 3 3 3 2" xfId="42415" xr:uid="{06B418EB-1717-40B3-9A1E-912969B2A663}"/>
    <cellStyle name="Millares 2 4 2 2 3 3 4" xfId="27517" xr:uid="{718339AE-166B-43E4-BF68-553585068742}"/>
    <cellStyle name="Millares 2 4 2 2 3 3 5" xfId="49020" xr:uid="{6445C952-B9A2-4DAB-90B1-24463C01E061}"/>
    <cellStyle name="Millares 2 4 2 2 3 4" xfId="7652" xr:uid="{9D7F010A-53D0-449A-BF2E-B35DA97D274D}"/>
    <cellStyle name="Millares 2 4 2 2 3 4 2" xfId="29155" xr:uid="{B1C5C78B-0B53-46B3-902D-693EDEF78792}"/>
    <cellStyle name="Millares 2 4 2 2 3 5" xfId="9309" xr:uid="{5BB090C4-1768-469F-AD1A-765C1485334D}"/>
    <cellStyle name="Millares 2 4 2 2 3 5 2" xfId="30812" xr:uid="{2F419E94-0619-4DC1-9778-79B16D3ADC95}"/>
    <cellStyle name="Millares 2 4 2 2 3 6" xfId="15944" xr:uid="{4D23327D-B13F-4C0C-8A87-731F7F7414AB}"/>
    <cellStyle name="Millares 2 4 2 2 3 6 2" xfId="37447" xr:uid="{B0345271-5314-4D5D-8897-FC2510BDEF83}"/>
    <cellStyle name="Millares 2 4 2 2 3 7" xfId="22549" xr:uid="{49FE5B8E-632E-4085-B323-8E42880511D0}"/>
    <cellStyle name="Millares 2 4 2 2 3 8" xfId="44052" xr:uid="{63B1D326-9249-4F1D-AACD-AD7B62E7D4B1}"/>
    <cellStyle name="Millares 2 4 2 2 4" xfId="1439" xr:uid="{084639CE-1BF3-4443-8F0D-667D30BC506A}"/>
    <cellStyle name="Millares 2 4 2 2 4 2" xfId="4268" xr:uid="{0860C7EE-FA7A-4D78-B800-B5775AED4E31}"/>
    <cellStyle name="Millares 2 4 2 2 4 2 2" xfId="12534" xr:uid="{B63F962A-36A9-4781-85EC-B555C4211938}"/>
    <cellStyle name="Millares 2 4 2 2 4 2 2 2" xfId="34037" xr:uid="{B6B827F9-334F-443F-BEED-055BB986EB5B}"/>
    <cellStyle name="Millares 2 4 2 2 4 2 3" xfId="19169" xr:uid="{CAD03F17-D365-410E-B986-6B344A36C789}"/>
    <cellStyle name="Millares 2 4 2 2 4 2 3 2" xfId="40672" xr:uid="{1B8DE3A5-0825-4300-8AAF-A37F10550F96}"/>
    <cellStyle name="Millares 2 4 2 2 4 2 4" xfId="25774" xr:uid="{C31C3505-F5B5-4E2E-AD5E-9D58FE2ABD3F}"/>
    <cellStyle name="Millares 2 4 2 2 4 2 5" xfId="47277" xr:uid="{71B1629F-4328-4957-8E7F-1EF7E7EF1333}"/>
    <cellStyle name="Millares 2 4 2 2 4 3" xfId="6407" xr:uid="{07F45E67-92B7-4F40-A6DD-4BFF445994FE}"/>
    <cellStyle name="Millares 2 4 2 2 4 3 2" xfId="14673" xr:uid="{7DFE54F5-468E-4E7B-9E83-96FE114944A7}"/>
    <cellStyle name="Millares 2 4 2 2 4 3 2 2" xfId="36176" xr:uid="{D5B5DD57-6C8A-46C9-A019-A162D61194B1}"/>
    <cellStyle name="Millares 2 4 2 2 4 3 3" xfId="21308" xr:uid="{0035B86E-ECCA-4A2C-9452-7225BEC4E025}"/>
    <cellStyle name="Millares 2 4 2 2 4 3 3 2" xfId="42811" xr:uid="{DC33BF94-5711-47F2-8023-1C2760082CF1}"/>
    <cellStyle name="Millares 2 4 2 2 4 3 4" xfId="27913" xr:uid="{EAF9DE7D-0AEB-40B2-9129-8FEC4E37C493}"/>
    <cellStyle name="Millares 2 4 2 2 4 3 5" xfId="49416" xr:uid="{57B420A0-9195-4721-BB86-885FC63C3E7A}"/>
    <cellStyle name="Millares 2 4 2 2 4 4" xfId="8048" xr:uid="{57D3865B-6420-4FB4-90C0-C49BD8108106}"/>
    <cellStyle name="Millares 2 4 2 2 4 4 2" xfId="29551" xr:uid="{B95F5770-B64A-4B87-BF8C-EB247D8CB8E5}"/>
    <cellStyle name="Millares 2 4 2 2 4 5" xfId="9705" xr:uid="{4B23ACF5-7F46-49D3-878C-0480A21B06D9}"/>
    <cellStyle name="Millares 2 4 2 2 4 5 2" xfId="31208" xr:uid="{8C0A70F7-7021-455D-A1E8-C119D645C7A6}"/>
    <cellStyle name="Millares 2 4 2 2 4 6" xfId="16340" xr:uid="{6DF0CB0B-4AFD-4A1D-8E58-4FA664BF4FF5}"/>
    <cellStyle name="Millares 2 4 2 2 4 6 2" xfId="37843" xr:uid="{A40E7226-370C-46AA-B32B-C8B50E0003E8}"/>
    <cellStyle name="Millares 2 4 2 2 4 7" xfId="22945" xr:uid="{AF2B2624-7FCC-4255-A01C-DAE357214ABB}"/>
    <cellStyle name="Millares 2 4 2 2 4 8" xfId="44448" xr:uid="{07417245-A22B-4DDC-91DC-121CFC36BE0A}"/>
    <cellStyle name="Millares 2 4 2 2 5" xfId="2126" xr:uid="{7FEDD7A9-B135-4B54-AED9-4A2D11E99AA1}"/>
    <cellStyle name="Millares 2 4 2 2 5 2" xfId="10392" xr:uid="{F5E4F536-FDB8-4CDF-B53D-1D030D9AC19C}"/>
    <cellStyle name="Millares 2 4 2 2 5 2 2" xfId="31895" xr:uid="{896F02C9-CED5-47F2-8AAA-3CE16FB95033}"/>
    <cellStyle name="Millares 2 4 2 2 5 3" xfId="17027" xr:uid="{D3A03544-0F3B-457F-AA98-757DB93D0DF7}"/>
    <cellStyle name="Millares 2 4 2 2 5 3 2" xfId="38530" xr:uid="{B8802F38-3F16-42DA-B60C-313107BC7A0C}"/>
    <cellStyle name="Millares 2 4 2 2 5 4" xfId="23632" xr:uid="{B192804F-1019-4C26-89E3-E4AD47C4A558}"/>
    <cellStyle name="Millares 2 4 2 2 5 5" xfId="45135" xr:uid="{F285BDBA-156C-4BEC-B65E-8506F6A425A1}"/>
    <cellStyle name="Millares 2 4 2 2 6" xfId="2674" xr:uid="{9A0B6047-7353-44AE-9F74-8E7CDB44DE73}"/>
    <cellStyle name="Millares 2 4 2 2 6 2" xfId="10940" xr:uid="{6C21D084-DEF8-4162-97D7-232BD057CE97}"/>
    <cellStyle name="Millares 2 4 2 2 6 2 2" xfId="32443" xr:uid="{7137B1C8-B18C-47D2-9880-8675E84564F3}"/>
    <cellStyle name="Millares 2 4 2 2 6 3" xfId="17575" xr:uid="{32597466-4460-4AA6-A4E7-A3A9D64DC880}"/>
    <cellStyle name="Millares 2 4 2 2 6 3 2" xfId="39078" xr:uid="{9B4CBEB1-1AAC-4DEC-9907-99F49C53B4C1}"/>
    <cellStyle name="Millares 2 4 2 2 6 4" xfId="24180" xr:uid="{B2484783-9CA3-4D70-8408-939FCEE2E539}"/>
    <cellStyle name="Millares 2 4 2 2 6 5" xfId="45683" xr:uid="{C58D1A19-4489-44AC-A755-5531756F755D}"/>
    <cellStyle name="Millares 2 4 2 2 7" xfId="3322" xr:uid="{C6A25716-396D-4FF0-8FAA-05503A19A76F}"/>
    <cellStyle name="Millares 2 4 2 2 7 2" xfId="11588" xr:uid="{0BBF5526-2C51-4CD2-BEE1-806C48282036}"/>
    <cellStyle name="Millares 2 4 2 2 7 2 2" xfId="33091" xr:uid="{784A88F8-80AE-470B-822F-9AF06EC39FD7}"/>
    <cellStyle name="Millares 2 4 2 2 7 3" xfId="18223" xr:uid="{BF717541-3D25-4B34-AF85-F9BF38E23785}"/>
    <cellStyle name="Millares 2 4 2 2 7 3 2" xfId="39726" xr:uid="{50B89400-9E3F-43A6-8DB3-60FE5F8BEDB8}"/>
    <cellStyle name="Millares 2 4 2 2 7 4" xfId="24828" xr:uid="{F38DCE66-5BD2-4BA3-BDB3-5615E082DB35}"/>
    <cellStyle name="Millares 2 4 2 2 7 5" xfId="46331" xr:uid="{8FF50561-BF65-40EA-B6AA-4C4DC70C139A}"/>
    <cellStyle name="Millares 2 4 2 2 8" xfId="4818" xr:uid="{56467E0D-02E2-4076-8F2D-872105D5E3E0}"/>
    <cellStyle name="Millares 2 4 2 2 8 2" xfId="13084" xr:uid="{D1033287-32BE-445E-9977-66B60EA1E1B3}"/>
    <cellStyle name="Millares 2 4 2 2 8 2 2" xfId="34587" xr:uid="{2157F4D3-ECD9-4A63-8AE1-E5E73DE11B1E}"/>
    <cellStyle name="Millares 2 4 2 2 8 3" xfId="19719" xr:uid="{77044595-D8D5-4631-AC70-FEB5C2D11B1D}"/>
    <cellStyle name="Millares 2 4 2 2 8 3 2" xfId="41222" xr:uid="{789C017E-9EF5-4D6D-BED6-C9FA5637AD31}"/>
    <cellStyle name="Millares 2 4 2 2 8 4" xfId="26324" xr:uid="{A9E52EC1-0EE8-4BA1-A487-AD5BF2730313}"/>
    <cellStyle name="Millares 2 4 2 2 8 5" xfId="47827" xr:uid="{EEC84CFC-A13F-49C1-88D9-BADA9F7B5166}"/>
    <cellStyle name="Millares 2 4 2 2 9" xfId="5461" xr:uid="{C5DBE676-0651-4C9E-921C-ED8F6891AF0D}"/>
    <cellStyle name="Millares 2 4 2 2 9 2" xfId="13727" xr:uid="{CA6E9B82-8526-4EEE-808D-49A51C094D25}"/>
    <cellStyle name="Millares 2 4 2 2 9 2 2" xfId="35230" xr:uid="{09610A54-1826-485E-87D3-3D078BF17B20}"/>
    <cellStyle name="Millares 2 4 2 2 9 3" xfId="20362" xr:uid="{721F549B-610D-48D9-B78B-570F74316656}"/>
    <cellStyle name="Millares 2 4 2 2 9 3 2" xfId="41865" xr:uid="{D1D051BF-84D3-455B-A8B9-1FA423DD6D4D}"/>
    <cellStyle name="Millares 2 4 2 2 9 4" xfId="26967" xr:uid="{51355A7A-0B7C-4F33-8910-9727F03DA509}"/>
    <cellStyle name="Millares 2 4 2 2 9 5" xfId="48470" xr:uid="{93E471D1-F127-4D4C-937A-FCA639D824F8}"/>
    <cellStyle name="Millares 2 4 2 3" xfId="364" xr:uid="{2510BFCC-105F-465A-AC64-EA889B56FA15}"/>
    <cellStyle name="Millares 2 4 2 3 10" xfId="15267" xr:uid="{723F0248-8497-44E2-B201-3667AC1E902D}"/>
    <cellStyle name="Millares 2 4 2 3 10 2" xfId="36770" xr:uid="{A77A6C98-3F8C-42B4-B808-04DE4B344F30}"/>
    <cellStyle name="Millares 2 4 2 3 11" xfId="21872" xr:uid="{B806DFA2-75ED-4014-880E-ED179600E591}"/>
    <cellStyle name="Millares 2 4 2 3 12" xfId="43375" xr:uid="{0653C9A8-AE1A-49DA-96A3-F19B975D763E}"/>
    <cellStyle name="Millares 2 4 2 3 2" xfId="1312" xr:uid="{603B8D53-5221-4284-BB9A-8902CDCE3F89}"/>
    <cellStyle name="Millares 2 4 2 3 2 2" xfId="4141" xr:uid="{BEA445B4-00B6-418E-951F-DDEFDABE4884}"/>
    <cellStyle name="Millares 2 4 2 3 2 2 2" xfId="12407" xr:uid="{D68C5508-1F13-430E-892B-1604E6641800}"/>
    <cellStyle name="Millares 2 4 2 3 2 2 2 2" xfId="33910" xr:uid="{50400783-642D-4564-A6DD-8232F5C27B7E}"/>
    <cellStyle name="Millares 2 4 2 3 2 2 3" xfId="19042" xr:uid="{44E4E3DA-E1B4-4CA2-966D-2A0D17DFE82E}"/>
    <cellStyle name="Millares 2 4 2 3 2 2 3 2" xfId="40545" xr:uid="{86D474C1-D561-4EDF-91C2-1F5A1D156A27}"/>
    <cellStyle name="Millares 2 4 2 3 2 2 4" xfId="25647" xr:uid="{B1BE5A50-A687-4920-8656-3F956D471796}"/>
    <cellStyle name="Millares 2 4 2 3 2 2 5" xfId="47150" xr:uid="{0F4C2A8A-1086-40D8-B7E9-B83DAD6E1F1E}"/>
    <cellStyle name="Millares 2 4 2 3 2 3" xfId="6280" xr:uid="{0B63FFDD-5ECF-42B1-8101-49483C3F7001}"/>
    <cellStyle name="Millares 2 4 2 3 2 3 2" xfId="14546" xr:uid="{F301A732-5761-477C-8B6F-4B150E0F767C}"/>
    <cellStyle name="Millares 2 4 2 3 2 3 2 2" xfId="36049" xr:uid="{4D4A768C-815D-4653-A01A-FAE181A98919}"/>
    <cellStyle name="Millares 2 4 2 3 2 3 3" xfId="21181" xr:uid="{65D8789B-3D78-4F30-94AE-4F8C5CAC070D}"/>
    <cellStyle name="Millares 2 4 2 3 2 3 3 2" xfId="42684" xr:uid="{76811E79-46AE-4D4F-B88A-8325DD544537}"/>
    <cellStyle name="Millares 2 4 2 3 2 3 4" xfId="27786" xr:uid="{F2126D56-6D27-4CAF-B00C-B00DB559385A}"/>
    <cellStyle name="Millares 2 4 2 3 2 3 5" xfId="49289" xr:uid="{9A22912E-EB59-4B58-9756-67A6781698E9}"/>
    <cellStyle name="Millares 2 4 2 3 2 4" xfId="7921" xr:uid="{2B7CF6E3-B444-466C-8DEF-7D4E87685E99}"/>
    <cellStyle name="Millares 2 4 2 3 2 4 2" xfId="29424" xr:uid="{5F0BE039-423A-411C-8C6F-B3B407DD6C08}"/>
    <cellStyle name="Millares 2 4 2 3 2 5" xfId="9578" xr:uid="{2B85BD90-BD6E-49D3-B111-5265F6A14EA6}"/>
    <cellStyle name="Millares 2 4 2 3 2 5 2" xfId="31081" xr:uid="{1278B58E-F21C-4CC8-BA03-1E1B9E19FF8B}"/>
    <cellStyle name="Millares 2 4 2 3 2 6" xfId="16213" xr:uid="{7B7B257D-A405-4981-9617-B91DDEA0A819}"/>
    <cellStyle name="Millares 2 4 2 3 2 6 2" xfId="37716" xr:uid="{9112B392-2CBC-47B3-A640-C1FCB3D1A46E}"/>
    <cellStyle name="Millares 2 4 2 3 2 7" xfId="22818" xr:uid="{426C319D-594A-4A92-92DB-1319B8EC2A18}"/>
    <cellStyle name="Millares 2 4 2 3 2 8" xfId="44321" xr:uid="{88197EBF-0251-4131-B25B-F4319994034D}"/>
    <cellStyle name="Millares 2 4 2 3 3" xfId="1999" xr:uid="{DF0570A1-3B56-47E6-A926-DEBCCE954F24}"/>
    <cellStyle name="Millares 2 4 2 3 3 2" xfId="10265" xr:uid="{88E0FE14-F6EE-446C-B5CC-D8C8CF8320C0}"/>
    <cellStyle name="Millares 2 4 2 3 3 2 2" xfId="31768" xr:uid="{6576C375-B6D8-4F1D-8F1C-AF1D23C05820}"/>
    <cellStyle name="Millares 2 4 2 3 3 3" xfId="16900" xr:uid="{922F5C6C-0149-4747-9BA3-825E47DA3302}"/>
    <cellStyle name="Millares 2 4 2 3 3 3 2" xfId="38403" xr:uid="{2CAE639D-10E0-4F47-80D2-53B99E37D025}"/>
    <cellStyle name="Millares 2 4 2 3 3 4" xfId="23505" xr:uid="{64EEC1B6-A188-4263-B2CE-E8EF52C407AD}"/>
    <cellStyle name="Millares 2 4 2 3 3 5" xfId="45008" xr:uid="{9063DA2E-8A7C-4918-B782-7E68338A2DAD}"/>
    <cellStyle name="Millares 2 4 2 3 4" xfId="2798" xr:uid="{9958BCDE-717C-4F77-8AA6-783BC59D0204}"/>
    <cellStyle name="Millares 2 4 2 3 4 2" xfId="11064" xr:uid="{000EEC1A-BC2A-4723-9570-DEF506A523ED}"/>
    <cellStyle name="Millares 2 4 2 3 4 2 2" xfId="32567" xr:uid="{11ED65B5-6B0D-425E-AF8E-07D316CCF1D7}"/>
    <cellStyle name="Millares 2 4 2 3 4 3" xfId="17699" xr:uid="{D586E414-593E-42E4-B2A4-ECD3DA1DC9D4}"/>
    <cellStyle name="Millares 2 4 2 3 4 3 2" xfId="39202" xr:uid="{3115619A-98C9-4850-8ED8-6436CC664A52}"/>
    <cellStyle name="Millares 2 4 2 3 4 4" xfId="24304" xr:uid="{4BC15011-A180-43ED-902E-FEBD12B390B1}"/>
    <cellStyle name="Millares 2 4 2 3 4 5" xfId="45807" xr:uid="{2B9E0C44-EA9B-4A55-801D-378026216899}"/>
    <cellStyle name="Millares 2 4 2 3 5" xfId="3195" xr:uid="{48B526C5-1C72-4318-9752-F50DB36ABD80}"/>
    <cellStyle name="Millares 2 4 2 3 5 2" xfId="11461" xr:uid="{0282B1BD-A0EA-4ED8-A802-A9AE9B12044F}"/>
    <cellStyle name="Millares 2 4 2 3 5 2 2" xfId="32964" xr:uid="{24CBE21C-30D1-480A-A6EC-F02E52EC11F9}"/>
    <cellStyle name="Millares 2 4 2 3 5 3" xfId="18096" xr:uid="{94EC8D72-64B4-4FB3-B479-3285D5151D39}"/>
    <cellStyle name="Millares 2 4 2 3 5 3 2" xfId="39599" xr:uid="{387FA145-2941-42AB-9501-59CFB03FFCC8}"/>
    <cellStyle name="Millares 2 4 2 3 5 4" xfId="24701" xr:uid="{D6806BC7-1A46-475D-9415-3D912FC28D6E}"/>
    <cellStyle name="Millares 2 4 2 3 5 5" xfId="46204" xr:uid="{A30E8C1F-ED5A-4271-828B-E26BF2FA056F}"/>
    <cellStyle name="Millares 2 4 2 3 6" xfId="4942" xr:uid="{B10D892E-5340-478D-AF48-C9FDF01486BF}"/>
    <cellStyle name="Millares 2 4 2 3 6 2" xfId="13208" xr:uid="{5DA54DE1-11E1-467B-BE06-7EDDB58398D3}"/>
    <cellStyle name="Millares 2 4 2 3 6 2 2" xfId="34711" xr:uid="{C6DF3E84-3562-4E8D-970A-7058C6BBABDA}"/>
    <cellStyle name="Millares 2 4 2 3 6 3" xfId="19843" xr:uid="{080C955A-C82C-4166-AA9A-1E2213550DAD}"/>
    <cellStyle name="Millares 2 4 2 3 6 3 2" xfId="41346" xr:uid="{0718070E-CEB5-4C23-8687-CBC8EF0D0DE6}"/>
    <cellStyle name="Millares 2 4 2 3 6 4" xfId="26448" xr:uid="{86CA658F-8DB8-4F86-A614-42DCF255DFF6}"/>
    <cellStyle name="Millares 2 4 2 3 6 5" xfId="47951" xr:uid="{2ABCC744-FECF-4A79-93DA-F9E19F9E8AA1}"/>
    <cellStyle name="Millares 2 4 2 3 7" xfId="5334" xr:uid="{81CCD52F-4833-43CF-ACAA-D467B2930699}"/>
    <cellStyle name="Millares 2 4 2 3 7 2" xfId="13600" xr:uid="{4A82C920-177A-45D8-BBA8-5445F9181D31}"/>
    <cellStyle name="Millares 2 4 2 3 7 2 2" xfId="35103" xr:uid="{5A67E9B5-80FE-4D2A-B207-3C8C8DA3823D}"/>
    <cellStyle name="Millares 2 4 2 3 7 3" xfId="20235" xr:uid="{323FED01-5530-4434-8C57-9202A71AF0EA}"/>
    <cellStyle name="Millares 2 4 2 3 7 3 2" xfId="41738" xr:uid="{1E02F5EA-72A8-4AED-B0CA-3C28FF03E836}"/>
    <cellStyle name="Millares 2 4 2 3 7 4" xfId="26840" xr:uid="{09EC0FDE-043F-4CCF-B079-AEC01CEBDB85}"/>
    <cellStyle name="Millares 2 4 2 3 7 5" xfId="48343" xr:uid="{DE9DB8E4-452A-40A5-A0DA-C9893AAF39A5}"/>
    <cellStyle name="Millares 2 4 2 3 8" xfId="6975" xr:uid="{5BB16E78-DCCC-4485-89B0-3B6059C3FCE4}"/>
    <cellStyle name="Millares 2 4 2 3 8 2" xfId="28478" xr:uid="{9740BE2C-06B7-48E9-859F-963AC49C1448}"/>
    <cellStyle name="Millares 2 4 2 3 9" xfId="8631" xr:uid="{20C06324-94D3-4306-BE54-7987EA2AE4B5}"/>
    <cellStyle name="Millares 2 4 2 3 9 2" xfId="30134" xr:uid="{6EEC1C00-88AB-42D3-894D-A3CC2B5E5AAC}"/>
    <cellStyle name="Millares 2 4 2 4" xfId="648" xr:uid="{1F4A84B1-DC4D-4A25-96FC-2B9F769AABBC}"/>
    <cellStyle name="Millares 2 4 2 4 10" xfId="43657" xr:uid="{F8FA263A-011C-4E3B-B58D-D137CB5184CF}"/>
    <cellStyle name="Millares 2 4 2 4 2" xfId="1594" xr:uid="{84988900-5102-48AD-9141-489ACACDBA69}"/>
    <cellStyle name="Millares 2 4 2 4 2 2" xfId="4423" xr:uid="{7661474E-0D38-498D-BA62-0692956156D1}"/>
    <cellStyle name="Millares 2 4 2 4 2 2 2" xfId="12689" xr:uid="{B067B09D-B8F7-45EA-888E-3090772A669A}"/>
    <cellStyle name="Millares 2 4 2 4 2 2 2 2" xfId="34192" xr:uid="{5E5073AF-96F4-4A42-A8E5-438309F732FF}"/>
    <cellStyle name="Millares 2 4 2 4 2 2 3" xfId="19324" xr:uid="{CAF94F93-F5ED-41A3-9E33-2F22426A8A6F}"/>
    <cellStyle name="Millares 2 4 2 4 2 2 3 2" xfId="40827" xr:uid="{D29E67C3-33F6-471D-BF22-B28A0DE9FA4C}"/>
    <cellStyle name="Millares 2 4 2 4 2 2 4" xfId="25929" xr:uid="{AD98CC27-3A29-4E7F-9214-920F38769FFF}"/>
    <cellStyle name="Millares 2 4 2 4 2 2 5" xfId="47432" xr:uid="{135EBBE1-B70F-4B62-A745-AE4CE5B16DB7}"/>
    <cellStyle name="Millares 2 4 2 4 2 3" xfId="6562" xr:uid="{3707D2E8-601D-4192-BED1-2AB3AD3EB507}"/>
    <cellStyle name="Millares 2 4 2 4 2 3 2" xfId="14828" xr:uid="{449F89D4-7BDC-4789-9DCA-BE5E28641012}"/>
    <cellStyle name="Millares 2 4 2 4 2 3 2 2" xfId="36331" xr:uid="{5CAA137B-83A8-4249-979E-6E72FC2771C2}"/>
    <cellStyle name="Millares 2 4 2 4 2 3 3" xfId="21463" xr:uid="{EA8C6CFF-AA40-4024-967A-B5642821D206}"/>
    <cellStyle name="Millares 2 4 2 4 2 3 3 2" xfId="42966" xr:uid="{0D8B5FAA-59C2-412E-BEF2-E08FDEB5A432}"/>
    <cellStyle name="Millares 2 4 2 4 2 3 4" xfId="28068" xr:uid="{79E38359-9B9E-4B59-B011-32CDFAB2EFEE}"/>
    <cellStyle name="Millares 2 4 2 4 2 3 5" xfId="49571" xr:uid="{EF1B95A3-3A9A-45ED-9DD2-80A544CF4D0E}"/>
    <cellStyle name="Millares 2 4 2 4 2 4" xfId="8203" xr:uid="{70B6425F-27C8-416F-929A-3D365DC72707}"/>
    <cellStyle name="Millares 2 4 2 4 2 4 2" xfId="29706" xr:uid="{EFEAC4C3-C820-4889-B6C5-F7B8BA776F1C}"/>
    <cellStyle name="Millares 2 4 2 4 2 5" xfId="9860" xr:uid="{598347B5-D2A3-4078-BDB3-A31A19BACE0E}"/>
    <cellStyle name="Millares 2 4 2 4 2 5 2" xfId="31363" xr:uid="{BD41C65D-1C60-4414-859C-94A621F14D28}"/>
    <cellStyle name="Millares 2 4 2 4 2 6" xfId="16495" xr:uid="{0872CAFB-A78C-46B0-B8EC-58AB9951CCB0}"/>
    <cellStyle name="Millares 2 4 2 4 2 6 2" xfId="37998" xr:uid="{51DEBB94-AB36-4FA8-A3E3-BDF5732AEA2A}"/>
    <cellStyle name="Millares 2 4 2 4 2 7" xfId="23100" xr:uid="{F67D8988-01D3-4B12-B426-93BB318E267E}"/>
    <cellStyle name="Millares 2 4 2 4 2 8" xfId="44603" xr:uid="{2BFAE320-EFC0-49BD-A066-52953059DE5E}"/>
    <cellStyle name="Millares 2 4 2 4 3" xfId="2281" xr:uid="{7EEA7651-0B2D-4FC3-A388-4D893DC26413}"/>
    <cellStyle name="Millares 2 4 2 4 3 2" xfId="10547" xr:uid="{8EA444F6-7F35-42BA-AE65-3CADBE38655D}"/>
    <cellStyle name="Millares 2 4 2 4 3 2 2" xfId="32050" xr:uid="{BBAD573A-B15B-4DF6-8C37-22106002D9E7}"/>
    <cellStyle name="Millares 2 4 2 4 3 3" xfId="17182" xr:uid="{161D4987-C383-4E29-82FD-5D1A459A560C}"/>
    <cellStyle name="Millares 2 4 2 4 3 3 2" xfId="38685" xr:uid="{45138539-F5B8-48AA-9321-154A7EBAE7FE}"/>
    <cellStyle name="Millares 2 4 2 4 3 4" xfId="23787" xr:uid="{68F07140-4DE2-4C54-9B69-70EC565A2B24}"/>
    <cellStyle name="Millares 2 4 2 4 3 5" xfId="45290" xr:uid="{8CE5E727-553E-42E2-BBB1-822226DB67FC}"/>
    <cellStyle name="Millares 2 4 2 4 4" xfId="3477" xr:uid="{0648674F-9770-49AB-B3B2-90C051610085}"/>
    <cellStyle name="Millares 2 4 2 4 4 2" xfId="11743" xr:uid="{E6BDC12A-1EE3-4B3F-ABE1-0B6026E5C51B}"/>
    <cellStyle name="Millares 2 4 2 4 4 2 2" xfId="33246" xr:uid="{10D01EB8-24D9-4253-B39D-3F7B4AFAB099}"/>
    <cellStyle name="Millares 2 4 2 4 4 3" xfId="18378" xr:uid="{FD2BC91B-70E2-47AE-8A28-12C81FEB46EB}"/>
    <cellStyle name="Millares 2 4 2 4 4 3 2" xfId="39881" xr:uid="{6C4F9865-8A2C-4CEA-94B9-DD25124D0833}"/>
    <cellStyle name="Millares 2 4 2 4 4 4" xfId="24983" xr:uid="{FA0831D4-BE70-415F-A85E-20A7D5606997}"/>
    <cellStyle name="Millares 2 4 2 4 4 5" xfId="46486" xr:uid="{2700F8A7-7908-4851-84E3-624642C4B91E}"/>
    <cellStyle name="Millares 2 4 2 4 5" xfId="5616" xr:uid="{857FC592-1A5E-4342-8C58-E6E4B91A2104}"/>
    <cellStyle name="Millares 2 4 2 4 5 2" xfId="13882" xr:uid="{D2377DED-9411-4B34-80EC-079EFEF357B8}"/>
    <cellStyle name="Millares 2 4 2 4 5 2 2" xfId="35385" xr:uid="{3286B39F-EC55-4611-8E65-AC06CEA00252}"/>
    <cellStyle name="Millares 2 4 2 4 5 3" xfId="20517" xr:uid="{5C7C460B-ECB0-4D13-B8A5-24B6EF476377}"/>
    <cellStyle name="Millares 2 4 2 4 5 3 2" xfId="42020" xr:uid="{06A32452-41BE-4568-AAD7-8FDFF0FFFC98}"/>
    <cellStyle name="Millares 2 4 2 4 5 4" xfId="27122" xr:uid="{1DDE5A62-5D00-4EB8-8D7D-CDEE7275AEC2}"/>
    <cellStyle name="Millares 2 4 2 4 5 5" xfId="48625" xr:uid="{D30D5581-A9FC-4978-BC63-54000DB584B9}"/>
    <cellStyle name="Millares 2 4 2 4 6" xfId="7257" xr:uid="{5CD919CC-035D-4E81-9CB4-E6AC1E6F3935}"/>
    <cellStyle name="Millares 2 4 2 4 6 2" xfId="28760" xr:uid="{7F6FBFF0-C129-4E4F-BD8A-AAC3EF3B9D3F}"/>
    <cellStyle name="Millares 2 4 2 4 7" xfId="8914" xr:uid="{920C2373-463C-493F-A760-5A0993FBFFE3}"/>
    <cellStyle name="Millares 2 4 2 4 7 2" xfId="30417" xr:uid="{15F178F8-8F65-456C-B61D-98A4F9D67026}"/>
    <cellStyle name="Millares 2 4 2 4 8" xfId="15549" xr:uid="{C7EC4651-CAA8-412B-91E7-D1886DA4FEEB}"/>
    <cellStyle name="Millares 2 4 2 4 8 2" xfId="37052" xr:uid="{BFD9B460-EDD1-4BE7-B0B6-33AF58DA4AFA}"/>
    <cellStyle name="Millares 2 4 2 4 9" xfId="22154" xr:uid="{C1CA5B11-CBD5-4B8A-ADA7-368604F740D0}"/>
    <cellStyle name="Millares 2 4 2 5" xfId="916" xr:uid="{7A224095-EF14-492A-9D05-E70C302FD392}"/>
    <cellStyle name="Millares 2 4 2 5 2" xfId="3745" xr:uid="{3EF45D38-65A2-4CAC-A8F1-3F10DA846009}"/>
    <cellStyle name="Millares 2 4 2 5 2 2" xfId="12011" xr:uid="{218FDECF-F844-406E-9422-EC183EC9D206}"/>
    <cellStyle name="Millares 2 4 2 5 2 2 2" xfId="33514" xr:uid="{D0B0E929-342B-4EDF-A74C-33DA7869F336}"/>
    <cellStyle name="Millares 2 4 2 5 2 3" xfId="18646" xr:uid="{6C11CD51-7D72-4420-9AE5-22CED03D7A5A}"/>
    <cellStyle name="Millares 2 4 2 5 2 3 2" xfId="40149" xr:uid="{6BA0C937-F7F3-492A-9739-ECFBBDFF8894}"/>
    <cellStyle name="Millares 2 4 2 5 2 4" xfId="25251" xr:uid="{FE2E98CF-2874-4D9C-960D-00C6FEE601DB}"/>
    <cellStyle name="Millares 2 4 2 5 2 5" xfId="46754" xr:uid="{A0BD545C-6900-4DC2-AF50-95B7D730B965}"/>
    <cellStyle name="Millares 2 4 2 5 3" xfId="5884" xr:uid="{EDCA385A-D189-4FC3-AA9D-E8DB42D9D1DC}"/>
    <cellStyle name="Millares 2 4 2 5 3 2" xfId="14150" xr:uid="{DBCB7FAE-25EF-410A-B2BA-7F38B0F74A85}"/>
    <cellStyle name="Millares 2 4 2 5 3 2 2" xfId="35653" xr:uid="{1C302CBF-9D32-40A4-8562-4A7FE4D9CD8D}"/>
    <cellStyle name="Millares 2 4 2 5 3 3" xfId="20785" xr:uid="{0CD61234-AF6A-416B-8180-AD65E3CB6F33}"/>
    <cellStyle name="Millares 2 4 2 5 3 3 2" xfId="42288" xr:uid="{640A564A-CD44-4918-A9AD-3DBDF24F3A1E}"/>
    <cellStyle name="Millares 2 4 2 5 3 4" xfId="27390" xr:uid="{D52FA3BE-2855-4FF2-9F82-924D5FBD6C5C}"/>
    <cellStyle name="Millares 2 4 2 5 3 5" xfId="48893" xr:uid="{F0D3010A-F614-41D4-9781-24409D910768}"/>
    <cellStyle name="Millares 2 4 2 5 4" xfId="7525" xr:uid="{1D226AAB-6FC5-4789-9FD9-F7F8E0D31CC1}"/>
    <cellStyle name="Millares 2 4 2 5 4 2" xfId="29028" xr:uid="{FF555155-7370-4CF2-BDE9-83F99507D523}"/>
    <cellStyle name="Millares 2 4 2 5 5" xfId="9182" xr:uid="{E8370935-6A0A-4C87-B37F-38D4FEA434B1}"/>
    <cellStyle name="Millares 2 4 2 5 5 2" xfId="30685" xr:uid="{9678EED6-03F8-46EB-B1F8-99F0EA7BD5D2}"/>
    <cellStyle name="Millares 2 4 2 5 6" xfId="15817" xr:uid="{1A2FB188-CD98-46A1-A9CD-AC44E2048A3C}"/>
    <cellStyle name="Millares 2 4 2 5 6 2" xfId="37320" xr:uid="{58373E68-ABB4-49B7-B079-D99E57BFA62D}"/>
    <cellStyle name="Millares 2 4 2 5 7" xfId="22422" xr:uid="{3CADCC2C-FF6D-440C-ABD7-546EA083BD88}"/>
    <cellStyle name="Millares 2 4 2 5 8" xfId="43925" xr:uid="{853CB795-E73B-487C-8A1B-3DA54A21A0FF}"/>
    <cellStyle name="Millares 2 4 2 6" xfId="1177" xr:uid="{E640CB33-9A62-473C-BDD4-806FF291B8EA}"/>
    <cellStyle name="Millares 2 4 2 6 2" xfId="4006" xr:uid="{60F6AEE0-32D6-403A-95CB-8085FC844C15}"/>
    <cellStyle name="Millares 2 4 2 6 2 2" xfId="12272" xr:uid="{12979E06-4C2C-480B-A882-51820EE20963}"/>
    <cellStyle name="Millares 2 4 2 6 2 2 2" xfId="33775" xr:uid="{C4153891-6A12-4AAB-8EDD-C94E0D2F1F1A}"/>
    <cellStyle name="Millares 2 4 2 6 2 3" xfId="18907" xr:uid="{CD07BB3C-C5A5-46BA-A043-A97C0E47F6E2}"/>
    <cellStyle name="Millares 2 4 2 6 2 3 2" xfId="40410" xr:uid="{F9E059E7-6C5C-4C79-902D-A1ED3F04BC44}"/>
    <cellStyle name="Millares 2 4 2 6 2 4" xfId="25512" xr:uid="{3B6B4E58-68FE-4D91-A5D9-3DC7B6189D96}"/>
    <cellStyle name="Millares 2 4 2 6 2 5" xfId="47015" xr:uid="{AAA73E04-E18E-4591-8EB9-0B73461F571D}"/>
    <cellStyle name="Millares 2 4 2 6 3" xfId="6145" xr:uid="{D3552A27-30F8-4EA8-9B13-33CA1A79DD2C}"/>
    <cellStyle name="Millares 2 4 2 6 3 2" xfId="14411" xr:uid="{1DB6916D-6655-4C7E-AE0C-60DF89709CFB}"/>
    <cellStyle name="Millares 2 4 2 6 3 2 2" xfId="35914" xr:uid="{22F9FBCC-29AE-481A-A72A-C2478F507D35}"/>
    <cellStyle name="Millares 2 4 2 6 3 3" xfId="21046" xr:uid="{BED9B0FC-A060-40C2-BE57-223ACC442A5D}"/>
    <cellStyle name="Millares 2 4 2 6 3 3 2" xfId="42549" xr:uid="{AD6DB255-EC54-4AE3-B95F-8E742F7CC69C}"/>
    <cellStyle name="Millares 2 4 2 6 3 4" xfId="27651" xr:uid="{CEE35F2C-6F4A-4677-A295-45F3800D82D4}"/>
    <cellStyle name="Millares 2 4 2 6 3 5" xfId="49154" xr:uid="{19476921-2D1B-4B6A-8428-3CE3563436C5}"/>
    <cellStyle name="Millares 2 4 2 6 4" xfId="7786" xr:uid="{A96EBBE6-5980-4270-9EF6-E5132104DB66}"/>
    <cellStyle name="Millares 2 4 2 6 4 2" xfId="29289" xr:uid="{B2E201A8-683C-44A9-A671-D8B107C4471A}"/>
    <cellStyle name="Millares 2 4 2 6 5" xfId="9443" xr:uid="{899D53B7-9E86-4737-ADE7-2CA16A7FC9DC}"/>
    <cellStyle name="Millares 2 4 2 6 5 2" xfId="30946" xr:uid="{D4620323-767A-49BC-BE66-C1169C896924}"/>
    <cellStyle name="Millares 2 4 2 6 6" xfId="16078" xr:uid="{D4633968-0E3C-405E-B790-849907711D34}"/>
    <cellStyle name="Millares 2 4 2 6 6 2" xfId="37581" xr:uid="{6422F8C5-9099-4219-8B53-1D7B6CFC623B}"/>
    <cellStyle name="Millares 2 4 2 6 7" xfId="22683" xr:uid="{132E10FB-D964-4D80-8F1A-08E34CF4649C}"/>
    <cellStyle name="Millares 2 4 2 6 8" xfId="44186" xr:uid="{BD61DEE4-F158-4BFD-BFE6-3EE96F7ACD61}"/>
    <cellStyle name="Millares 2 4 2 7" xfId="1865" xr:uid="{C81CCDBE-DF1A-43DE-BE36-280E3C790BAB}"/>
    <cellStyle name="Millares 2 4 2 7 2" xfId="10131" xr:uid="{3A93DCB5-8842-4853-9187-F9B6FFB14A85}"/>
    <cellStyle name="Millares 2 4 2 7 2 2" xfId="31634" xr:uid="{80ECD154-383B-4D67-B0A4-4C5AFE965356}"/>
    <cellStyle name="Millares 2 4 2 7 3" xfId="16766" xr:uid="{D21C33A1-4748-4D16-96E9-E3F26E0BC1C2}"/>
    <cellStyle name="Millares 2 4 2 7 3 2" xfId="38269" xr:uid="{369F0B49-DCB3-493F-87A3-4C8E3A0C7C47}"/>
    <cellStyle name="Millares 2 4 2 7 4" xfId="23371" xr:uid="{4B106030-C977-4661-B85E-7EFD248303C4}"/>
    <cellStyle name="Millares 2 4 2 7 5" xfId="44874" xr:uid="{835677DA-CC29-4E5E-A3B4-61CC3BF78FBE}"/>
    <cellStyle name="Millares 2 4 2 8" xfId="2550" xr:uid="{7813AE19-A70F-4A5E-847B-B73AEAAF9FB7}"/>
    <cellStyle name="Millares 2 4 2 8 2" xfId="10816" xr:uid="{791E695C-3504-4E7A-A319-D5C41841E659}"/>
    <cellStyle name="Millares 2 4 2 8 2 2" xfId="32319" xr:uid="{3207C6BD-410A-4510-97C9-51A726ECF908}"/>
    <cellStyle name="Millares 2 4 2 8 3" xfId="17451" xr:uid="{FB173A40-ED47-4A18-9D34-3B11D90C8D46}"/>
    <cellStyle name="Millares 2 4 2 8 3 2" xfId="38954" xr:uid="{A06E17B7-2D97-4D2F-A535-F957A04EBE77}"/>
    <cellStyle name="Millares 2 4 2 8 4" xfId="24056" xr:uid="{547B63B8-E861-4748-9432-835AADD08ADE}"/>
    <cellStyle name="Millares 2 4 2 8 5" xfId="45559" xr:uid="{7616D189-FB15-43A0-B4B2-89708F284002}"/>
    <cellStyle name="Millares 2 4 2 9" xfId="3061" xr:uid="{1D0E3131-082D-42F7-8076-38B0E1B957A3}"/>
    <cellStyle name="Millares 2 4 2 9 2" xfId="11327" xr:uid="{55D436C6-E619-45AE-8563-C32636205B52}"/>
    <cellStyle name="Millares 2 4 2 9 2 2" xfId="32830" xr:uid="{26F19DCA-8E16-49FE-9C3F-309D6CB4E920}"/>
    <cellStyle name="Millares 2 4 2 9 3" xfId="17962" xr:uid="{6B64BAEC-096A-46A1-9DAC-B893C05F2C50}"/>
    <cellStyle name="Millares 2 4 2 9 3 2" xfId="39465" xr:uid="{96802E76-DCB9-4709-8CC8-B753E9C37630}"/>
    <cellStyle name="Millares 2 4 2 9 4" xfId="24567" xr:uid="{D6248A90-444C-4C8A-8496-768F53638E0A}"/>
    <cellStyle name="Millares 2 4 2 9 5" xfId="46070" xr:uid="{F39FE36B-7EE3-4ABD-836E-E43112CBDEB4}"/>
    <cellStyle name="Millares 2 4 3" xfId="298" xr:uid="{50C59D78-AAC9-4660-B06B-8030BF74A960}"/>
    <cellStyle name="Millares 2 4 3 10" xfId="4767" xr:uid="{77D5DCCF-F184-4323-A29C-AD146AC0305C}"/>
    <cellStyle name="Millares 2 4 3 10 2" xfId="13033" xr:uid="{F96CC675-6E0B-46BB-AE9A-B79F18B419F7}"/>
    <cellStyle name="Millares 2 4 3 10 2 2" xfId="34536" xr:uid="{FAEA9536-CF5C-4FDC-A6EA-B2865471DD2A}"/>
    <cellStyle name="Millares 2 4 3 10 3" xfId="19668" xr:uid="{B2160624-CEC9-4B5F-82E5-3DFAA73EFE61}"/>
    <cellStyle name="Millares 2 4 3 10 3 2" xfId="41171" xr:uid="{0C83AA8E-95E7-4847-ABD8-22DD9B25EFD3}"/>
    <cellStyle name="Millares 2 4 3 10 4" xfId="26273" xr:uid="{75A83607-43B3-4D6D-9541-52C1BE3F9DE7}"/>
    <cellStyle name="Millares 2 4 3 10 5" xfId="47776" xr:uid="{5AE8A01D-C8B1-49D8-84CC-7FF2350AA62F}"/>
    <cellStyle name="Millares 2 4 3 11" xfId="5271" xr:uid="{AC43A6E1-6376-4B86-8737-F9588429DC74}"/>
    <cellStyle name="Millares 2 4 3 11 2" xfId="13537" xr:uid="{B85F47E7-4D63-4C1A-B81D-0B9FDF5DA0CB}"/>
    <cellStyle name="Millares 2 4 3 11 2 2" xfId="35040" xr:uid="{9D65B53B-15D7-4040-88D2-4BFA2842B238}"/>
    <cellStyle name="Millares 2 4 3 11 3" xfId="20172" xr:uid="{51740616-06B0-4676-828C-76A614AB39DB}"/>
    <cellStyle name="Millares 2 4 3 11 3 2" xfId="41675" xr:uid="{87FB3CC8-62D4-4EDD-8D46-68A6A20D7159}"/>
    <cellStyle name="Millares 2 4 3 11 4" xfId="26777" xr:uid="{35ABC69C-CA22-4990-8D21-3EC55EC026B8}"/>
    <cellStyle name="Millares 2 4 3 11 5" xfId="48280" xr:uid="{DC022DC4-DB32-47A4-B5C1-ECC6491D9354}"/>
    <cellStyle name="Millares 2 4 3 12" xfId="6912" xr:uid="{5F1C3FD7-D51B-44E2-836C-7AB23C96F98B}"/>
    <cellStyle name="Millares 2 4 3 12 2" xfId="28415" xr:uid="{9F246CD1-4D6E-409C-93F5-766750D19B6A}"/>
    <cellStyle name="Millares 2 4 3 13" xfId="8568" xr:uid="{EDBFF7A3-568F-4407-8079-6138C2B54A64}"/>
    <cellStyle name="Millares 2 4 3 13 2" xfId="30071" xr:uid="{FA6A1C13-5C33-40A6-BD8C-AE5D41DE4403}"/>
    <cellStyle name="Millares 2 4 3 14" xfId="15204" xr:uid="{90EEB31F-A7AA-438D-8C6C-0FBBA3E7CC52}"/>
    <cellStyle name="Millares 2 4 3 14 2" xfId="36707" xr:uid="{BFF3C90E-C180-45F8-B956-A6C8CF92BB2A}"/>
    <cellStyle name="Millares 2 4 3 15" xfId="21809" xr:uid="{AAA0130B-3CBE-4FE1-898A-F7B19929D1A4}"/>
    <cellStyle name="Millares 2 4 3 16" xfId="43312" xr:uid="{A494B11B-3ACE-4C10-AE63-6FEC03D96FE2}"/>
    <cellStyle name="Millares 2 4 3 2" xfId="565" xr:uid="{B2CCBC28-8090-447C-AE49-D8827C2E4937}"/>
    <cellStyle name="Millares 2 4 3 2 10" xfId="7176" xr:uid="{58BF91A4-88D7-4C2D-9208-3450476FB271}"/>
    <cellStyle name="Millares 2 4 3 2 10 2" xfId="28679" xr:uid="{5DC5AEFD-0883-4C03-91E4-AADDCC845B58}"/>
    <cellStyle name="Millares 2 4 3 2 11" xfId="8832" xr:uid="{5F749CE0-556E-4E3B-8DC8-363A837FA775}"/>
    <cellStyle name="Millares 2 4 3 2 11 2" xfId="30335" xr:uid="{50C5DA99-F161-477C-8AE0-D9ACA78980E5}"/>
    <cellStyle name="Millares 2 4 3 2 12" xfId="15468" xr:uid="{E19C9D2B-4039-4962-B3C8-8CA5D52FA9E7}"/>
    <cellStyle name="Millares 2 4 3 2 12 2" xfId="36971" xr:uid="{8DE76388-0245-4B7A-91A8-A33F287AD7C7}"/>
    <cellStyle name="Millares 2 4 3 2 13" xfId="22073" xr:uid="{BAA0146E-8A4E-4269-9B1C-52273945DAE8}"/>
    <cellStyle name="Millares 2 4 3 2 14" xfId="43576" xr:uid="{F213E6F5-840D-4877-AA8F-AF9DED736E19}"/>
    <cellStyle name="Millares 2 4 3 2 2" xfId="847" xr:uid="{1B252C7C-EF6C-4B0C-A5AB-2D0FC1BE967F}"/>
    <cellStyle name="Millares 2 4 3 2 2 10" xfId="15748" xr:uid="{224E029D-B4BD-447A-A6FB-0A7C29754F4A}"/>
    <cellStyle name="Millares 2 4 3 2 2 10 2" xfId="37251" xr:uid="{78817156-7F11-458A-BD30-4F904AE887BD}"/>
    <cellStyle name="Millares 2 4 3 2 2 11" xfId="22353" xr:uid="{1EF4F124-1803-4E51-95CF-A70C1BEBB0CB}"/>
    <cellStyle name="Millares 2 4 3 2 2 12" xfId="43856" xr:uid="{367DED43-B405-4965-87D3-B3B76B848220}"/>
    <cellStyle name="Millares 2 4 3 2 2 2" xfId="1793" xr:uid="{F8E5AE8D-4100-49E7-BCDA-6E7A74273C29}"/>
    <cellStyle name="Millares 2 4 3 2 2 2 2" xfId="4622" xr:uid="{2243533C-F2BD-40CF-B894-6D0E57E7D2C6}"/>
    <cellStyle name="Millares 2 4 3 2 2 2 2 2" xfId="12888" xr:uid="{F4583283-0E65-4198-804C-61B1C8C87B8C}"/>
    <cellStyle name="Millares 2 4 3 2 2 2 2 2 2" xfId="34391" xr:uid="{A02C55AF-C269-4740-873C-3409AD89A9B6}"/>
    <cellStyle name="Millares 2 4 3 2 2 2 2 3" xfId="19523" xr:uid="{8FF62EFA-2BD7-4D4D-90E6-E0DE88789EEE}"/>
    <cellStyle name="Millares 2 4 3 2 2 2 2 3 2" xfId="41026" xr:uid="{45835F7D-C5AF-4535-9587-11C79F52C4D2}"/>
    <cellStyle name="Millares 2 4 3 2 2 2 2 4" xfId="26128" xr:uid="{2331158A-29A8-41DF-94EE-38092E4EAC9A}"/>
    <cellStyle name="Millares 2 4 3 2 2 2 2 5" xfId="47631" xr:uid="{249D82DC-8358-4B82-A1B5-CE43DF4FD974}"/>
    <cellStyle name="Millares 2 4 3 2 2 2 3" xfId="6761" xr:uid="{B8DB2017-1636-4CE6-AC7A-8F50FF41EEC1}"/>
    <cellStyle name="Millares 2 4 3 2 2 2 3 2" xfId="15027" xr:uid="{91F8840C-B399-4F58-AB5D-4A2E8BC12C37}"/>
    <cellStyle name="Millares 2 4 3 2 2 2 3 2 2" xfId="36530" xr:uid="{5CC56653-B536-4D3B-BDA1-46D913139433}"/>
    <cellStyle name="Millares 2 4 3 2 2 2 3 3" xfId="21662" xr:uid="{BAAE70FA-7960-40B6-9D84-E82072D7E60C}"/>
    <cellStyle name="Millares 2 4 3 2 2 2 3 3 2" xfId="43165" xr:uid="{03C4C3BE-3F4D-4813-B1EC-63584C9AE981}"/>
    <cellStyle name="Millares 2 4 3 2 2 2 3 4" xfId="28267" xr:uid="{A9D9197A-2372-4814-A5BD-26E71D54A48C}"/>
    <cellStyle name="Millares 2 4 3 2 2 2 3 5" xfId="49770" xr:uid="{3FDDC456-FD0A-4E7D-B047-2E9A0529435E}"/>
    <cellStyle name="Millares 2 4 3 2 2 2 4" xfId="8402" xr:uid="{E9383C5E-8052-4083-B935-E64CE8CF6001}"/>
    <cellStyle name="Millares 2 4 3 2 2 2 4 2" xfId="29905" xr:uid="{4ED29E84-F305-4F0F-9973-417541186A3B}"/>
    <cellStyle name="Millares 2 4 3 2 2 2 5" xfId="10059" xr:uid="{7E4F0A4B-D6D3-4D43-AA75-6A4A720FF40D}"/>
    <cellStyle name="Millares 2 4 3 2 2 2 5 2" xfId="31562" xr:uid="{CC13E285-834E-470C-8C1A-C747687562E6}"/>
    <cellStyle name="Millares 2 4 3 2 2 2 6" xfId="16694" xr:uid="{B03AD0A6-12DC-4BAD-B9F9-65E4FDB7FCD0}"/>
    <cellStyle name="Millares 2 4 3 2 2 2 6 2" xfId="38197" xr:uid="{C347ABC6-0306-47EE-801F-40FB8C3E3E67}"/>
    <cellStyle name="Millares 2 4 3 2 2 2 7" xfId="23299" xr:uid="{4129FF46-C549-4C51-BF38-504867634B2F}"/>
    <cellStyle name="Millares 2 4 3 2 2 2 8" xfId="44802" xr:uid="{E8CD840C-6257-419F-B357-86CAEB70012F}"/>
    <cellStyle name="Millares 2 4 3 2 2 3" xfId="2480" xr:uid="{D5DA8FBB-585A-4759-A3F6-9C4688498934}"/>
    <cellStyle name="Millares 2 4 3 2 2 3 2" xfId="10746" xr:uid="{30A5B9AC-4664-4871-A926-7AF62C3F326E}"/>
    <cellStyle name="Millares 2 4 3 2 2 3 2 2" xfId="32249" xr:uid="{25F33EF3-6CAF-442B-8634-AFA5BAB82C63}"/>
    <cellStyle name="Millares 2 4 3 2 2 3 3" xfId="17381" xr:uid="{6808CDF2-E190-430F-AC4C-3B4264DAEE63}"/>
    <cellStyle name="Millares 2 4 3 2 2 3 3 2" xfId="38884" xr:uid="{4F966389-8A18-4B98-8B2A-436BC80840AA}"/>
    <cellStyle name="Millares 2 4 3 2 2 3 4" xfId="23986" xr:uid="{F94F19D5-5D40-4467-BF88-ECE3A5212713}"/>
    <cellStyle name="Millares 2 4 3 2 2 3 5" xfId="45489" xr:uid="{FEDDE99E-765B-47D1-81FC-7EA9971A7537}"/>
    <cellStyle name="Millares 2 4 3 2 2 4" xfId="2997" xr:uid="{4F910C11-7531-4BCE-83B2-A978D16198BB}"/>
    <cellStyle name="Millares 2 4 3 2 2 4 2" xfId="11263" xr:uid="{E6F94987-C4DB-496C-A69D-B07DFA88EC7E}"/>
    <cellStyle name="Millares 2 4 3 2 2 4 2 2" xfId="32766" xr:uid="{508A4AEF-A6AF-4FBF-A9A9-08B6C104D5F0}"/>
    <cellStyle name="Millares 2 4 3 2 2 4 3" xfId="17898" xr:uid="{CF6C915A-88EB-4663-AE40-920BEEBC5929}"/>
    <cellStyle name="Millares 2 4 3 2 2 4 3 2" xfId="39401" xr:uid="{0960AD06-D5BC-4ABC-B93C-C2C462E1BEAC}"/>
    <cellStyle name="Millares 2 4 3 2 2 4 4" xfId="24503" xr:uid="{416D3F1E-5C1E-46FF-AFA7-1E0B1556181F}"/>
    <cellStyle name="Millares 2 4 3 2 2 4 5" xfId="46006" xr:uid="{83A856FB-D066-41EE-BCC7-0B842EC93F9C}"/>
    <cellStyle name="Millares 2 4 3 2 2 5" xfId="3676" xr:uid="{614826AE-9AF0-4AB1-BA64-B8A550D441E6}"/>
    <cellStyle name="Millares 2 4 3 2 2 5 2" xfId="11942" xr:uid="{681B0C39-D2E7-41BC-AB82-3A21AEC1F206}"/>
    <cellStyle name="Millares 2 4 3 2 2 5 2 2" xfId="33445" xr:uid="{88B9D770-82EF-4802-B78A-703FF9C31B17}"/>
    <cellStyle name="Millares 2 4 3 2 2 5 3" xfId="18577" xr:uid="{9ED87711-376F-4CF5-9A5E-04C7882A5678}"/>
    <cellStyle name="Millares 2 4 3 2 2 5 3 2" xfId="40080" xr:uid="{9E61742C-5F1D-4D98-AE94-4BB18FF9027C}"/>
    <cellStyle name="Millares 2 4 3 2 2 5 4" xfId="25182" xr:uid="{4675F7BC-4283-4901-8908-29AA5C0E7E1C}"/>
    <cellStyle name="Millares 2 4 3 2 2 5 5" xfId="46685" xr:uid="{96CB57DF-32BD-4B0D-8FC3-8111D0D163B0}"/>
    <cellStyle name="Millares 2 4 3 2 2 6" xfId="5141" xr:uid="{72D4A71B-0371-47CB-B7CF-31C1EE124CE6}"/>
    <cellStyle name="Millares 2 4 3 2 2 6 2" xfId="13407" xr:uid="{C0DC97BA-1D08-4FD4-8CC7-95B6A0368B76}"/>
    <cellStyle name="Millares 2 4 3 2 2 6 2 2" xfId="34910" xr:uid="{69BB73B2-BDC2-4526-BF22-6F6D97DEFB14}"/>
    <cellStyle name="Millares 2 4 3 2 2 6 3" xfId="20042" xr:uid="{0EE6F126-60B5-41DA-8090-3F6EE57345F2}"/>
    <cellStyle name="Millares 2 4 3 2 2 6 3 2" xfId="41545" xr:uid="{2E28F9AE-D419-4AAD-BEC8-504926390034}"/>
    <cellStyle name="Millares 2 4 3 2 2 6 4" xfId="26647" xr:uid="{F9D4817A-6BEB-49AB-8762-127FCF3F7215}"/>
    <cellStyle name="Millares 2 4 3 2 2 6 5" xfId="48150" xr:uid="{AD1E0384-2130-4255-BAB9-ECF811D7A1D2}"/>
    <cellStyle name="Millares 2 4 3 2 2 7" xfId="5815" xr:uid="{4FE485C0-31A4-4DAF-ACA6-2A4EA62F0E99}"/>
    <cellStyle name="Millares 2 4 3 2 2 7 2" xfId="14081" xr:uid="{8874B469-266B-4D29-9FCF-AFCDE3AA6196}"/>
    <cellStyle name="Millares 2 4 3 2 2 7 2 2" xfId="35584" xr:uid="{902AC4C0-F1EB-4ED2-816D-67DEF92BB137}"/>
    <cellStyle name="Millares 2 4 3 2 2 7 3" xfId="20716" xr:uid="{E1FA582F-6B11-4111-988C-38BD1CCCB592}"/>
    <cellStyle name="Millares 2 4 3 2 2 7 3 2" xfId="42219" xr:uid="{5396C29A-E16E-454F-A959-A221D767FA6B}"/>
    <cellStyle name="Millares 2 4 3 2 2 7 4" xfId="27321" xr:uid="{D68D0E62-520D-4BB8-9347-C42DEC1B05A5}"/>
    <cellStyle name="Millares 2 4 3 2 2 7 5" xfId="48824" xr:uid="{24124959-05A3-421E-BB4B-5DF00CD778D2}"/>
    <cellStyle name="Millares 2 4 3 2 2 8" xfId="7456" xr:uid="{1B3CCD6A-7CBE-4003-85C1-7F7038C8BAC3}"/>
    <cellStyle name="Millares 2 4 3 2 2 8 2" xfId="28959" xr:uid="{107E18E6-1645-443B-B196-63882352C6E3}"/>
    <cellStyle name="Millares 2 4 3 2 2 9" xfId="9113" xr:uid="{555E335C-8CEC-4D78-B8FA-EFD5EC7BD7B4}"/>
    <cellStyle name="Millares 2 4 3 2 2 9 2" xfId="30616" xr:uid="{37A071FD-DA28-42FC-BEE7-CB7D134CAD4C}"/>
    <cellStyle name="Millares 2 4 3 2 3" xfId="1117" xr:uid="{4885345A-B29E-4721-BF56-D2A75FBF9064}"/>
    <cellStyle name="Millares 2 4 3 2 3 2" xfId="3946" xr:uid="{EC0F1D38-2276-4C08-96D4-9D63DF526751}"/>
    <cellStyle name="Millares 2 4 3 2 3 2 2" xfId="12212" xr:uid="{E9D463CF-2210-4B87-8802-EA3ED458EC94}"/>
    <cellStyle name="Millares 2 4 3 2 3 2 2 2" xfId="33715" xr:uid="{5A2EEF6C-8F28-4152-AC5D-1171404D1E94}"/>
    <cellStyle name="Millares 2 4 3 2 3 2 3" xfId="18847" xr:uid="{39915DB4-8A56-48B1-A6A0-8FAFCB2821C3}"/>
    <cellStyle name="Millares 2 4 3 2 3 2 3 2" xfId="40350" xr:uid="{B2078CED-FA8B-4816-AA3A-9A068177B57F}"/>
    <cellStyle name="Millares 2 4 3 2 3 2 4" xfId="25452" xr:uid="{3C68AAC2-8B39-4EA5-8BAE-2A4321024670}"/>
    <cellStyle name="Millares 2 4 3 2 3 2 5" xfId="46955" xr:uid="{53236A97-7DA1-4C5B-AFD6-1D26F8209537}"/>
    <cellStyle name="Millares 2 4 3 2 3 3" xfId="6085" xr:uid="{336DDADD-0C4B-4719-A89A-358971B1DF9A}"/>
    <cellStyle name="Millares 2 4 3 2 3 3 2" xfId="14351" xr:uid="{09E2D242-2B9B-400D-964F-905AFB029B66}"/>
    <cellStyle name="Millares 2 4 3 2 3 3 2 2" xfId="35854" xr:uid="{97B4740C-21EF-48FA-AB54-72CB0AF2DD8C}"/>
    <cellStyle name="Millares 2 4 3 2 3 3 3" xfId="20986" xr:uid="{94DD3BA7-7128-438F-A1DC-B4D8048E323C}"/>
    <cellStyle name="Millares 2 4 3 2 3 3 3 2" xfId="42489" xr:uid="{ACAD8B15-F109-4F2D-AB79-9E56B952AA3B}"/>
    <cellStyle name="Millares 2 4 3 2 3 3 4" xfId="27591" xr:uid="{9C1661B4-AC27-4B27-B5E1-FD7AC4A02DBB}"/>
    <cellStyle name="Millares 2 4 3 2 3 3 5" xfId="49094" xr:uid="{1FD774FC-FFD6-44FE-981E-B57BFD6E3B10}"/>
    <cellStyle name="Millares 2 4 3 2 3 4" xfId="7726" xr:uid="{D0899F7E-156E-423F-8582-42F16B32F772}"/>
    <cellStyle name="Millares 2 4 3 2 3 4 2" xfId="29229" xr:uid="{65D4C83F-A833-4430-B547-8EE41168B93C}"/>
    <cellStyle name="Millares 2 4 3 2 3 5" xfId="9383" xr:uid="{A7E26A0F-9F9B-4E54-A969-1A6E28A345C2}"/>
    <cellStyle name="Millares 2 4 3 2 3 5 2" xfId="30886" xr:uid="{2BEF6141-F9C6-4BFE-8C81-21388FAC3E84}"/>
    <cellStyle name="Millares 2 4 3 2 3 6" xfId="16018" xr:uid="{3F4A2676-B338-49B4-B817-E58476020E50}"/>
    <cellStyle name="Millares 2 4 3 2 3 6 2" xfId="37521" xr:uid="{247D5D34-15ED-42C1-92D9-ACED4E846ABE}"/>
    <cellStyle name="Millares 2 4 3 2 3 7" xfId="22623" xr:uid="{CDF7F4D4-184E-4F2F-9D5E-617E8AE15ABA}"/>
    <cellStyle name="Millares 2 4 3 2 3 8" xfId="44126" xr:uid="{446C2B81-6247-4FE9-9ACF-FA350D170501}"/>
    <cellStyle name="Millares 2 4 3 2 4" xfId="1513" xr:uid="{247BBE4E-FADA-44F5-A918-925E7795F210}"/>
    <cellStyle name="Millares 2 4 3 2 4 2" xfId="4342" xr:uid="{DCFDEB95-47EA-477D-8DCA-D90A32455D0A}"/>
    <cellStyle name="Millares 2 4 3 2 4 2 2" xfId="12608" xr:uid="{C8C9F45F-1386-4EB4-9121-3A5F44F51DCF}"/>
    <cellStyle name="Millares 2 4 3 2 4 2 2 2" xfId="34111" xr:uid="{75A0C94E-4159-4EFF-836A-782147326CE3}"/>
    <cellStyle name="Millares 2 4 3 2 4 2 3" xfId="19243" xr:uid="{56D0BA7D-6F93-4139-BAD9-3372F764C1E9}"/>
    <cellStyle name="Millares 2 4 3 2 4 2 3 2" xfId="40746" xr:uid="{58F2828D-FD48-4E17-8759-FEEFD9F3A7F5}"/>
    <cellStyle name="Millares 2 4 3 2 4 2 4" xfId="25848" xr:uid="{3679F256-05DF-48ED-BD77-565FC777DF8C}"/>
    <cellStyle name="Millares 2 4 3 2 4 2 5" xfId="47351" xr:uid="{58BE7BF0-0856-4689-9D80-2BE9F2E95689}"/>
    <cellStyle name="Millares 2 4 3 2 4 3" xfId="6481" xr:uid="{7E49F572-102A-43E8-95DF-120A499D596F}"/>
    <cellStyle name="Millares 2 4 3 2 4 3 2" xfId="14747" xr:uid="{FB10EAD0-0D90-4ECE-910D-D735249B2579}"/>
    <cellStyle name="Millares 2 4 3 2 4 3 2 2" xfId="36250" xr:uid="{D455B2F5-C1CB-47FE-8BC9-F4B5D0AFEA6E}"/>
    <cellStyle name="Millares 2 4 3 2 4 3 3" xfId="21382" xr:uid="{CB63F8EF-1DA9-41C6-8856-931652B7392D}"/>
    <cellStyle name="Millares 2 4 3 2 4 3 3 2" xfId="42885" xr:uid="{2839B3ED-36E7-498F-8FBA-196A24C89B2E}"/>
    <cellStyle name="Millares 2 4 3 2 4 3 4" xfId="27987" xr:uid="{3E2990B7-2E20-4DEF-B7AC-613CD9C0BEE5}"/>
    <cellStyle name="Millares 2 4 3 2 4 3 5" xfId="49490" xr:uid="{3C0F9F42-ED74-45E5-8FBF-EEA836EC6BCC}"/>
    <cellStyle name="Millares 2 4 3 2 4 4" xfId="8122" xr:uid="{7AAC27B1-6CB8-4A2F-8496-2D8D0D49BC48}"/>
    <cellStyle name="Millares 2 4 3 2 4 4 2" xfId="29625" xr:uid="{69A1325D-95BC-41C7-BD1E-24EAAFAFBC79}"/>
    <cellStyle name="Millares 2 4 3 2 4 5" xfId="9779" xr:uid="{45324E16-6C92-417E-990D-24FB6735A475}"/>
    <cellStyle name="Millares 2 4 3 2 4 5 2" xfId="31282" xr:uid="{A46FC35C-175C-4E70-B115-62F9DA0129AF}"/>
    <cellStyle name="Millares 2 4 3 2 4 6" xfId="16414" xr:uid="{E42E736B-A122-4259-9D33-974AA8E94DEA}"/>
    <cellStyle name="Millares 2 4 3 2 4 6 2" xfId="37917" xr:uid="{D70CC055-4258-4DFD-AE91-174B91D5E512}"/>
    <cellStyle name="Millares 2 4 3 2 4 7" xfId="23019" xr:uid="{9516475E-1782-41D2-A031-6BFCDC6272F4}"/>
    <cellStyle name="Millares 2 4 3 2 4 8" xfId="44522" xr:uid="{CDB1C65E-E09F-4CB5-AA4B-4EB52A1674F0}"/>
    <cellStyle name="Millares 2 4 3 2 5" xfId="2200" xr:uid="{CCCD1A73-F537-40CA-99CE-7F628A9233C0}"/>
    <cellStyle name="Millares 2 4 3 2 5 2" xfId="10466" xr:uid="{3FACF5D5-E302-4E25-AB6A-B99A10A02B1F}"/>
    <cellStyle name="Millares 2 4 3 2 5 2 2" xfId="31969" xr:uid="{5C86AEAF-42DA-427D-855B-57D7069AE9A3}"/>
    <cellStyle name="Millares 2 4 3 2 5 3" xfId="17101" xr:uid="{E052CEDA-AE3F-4317-93A7-F3C2AF23B130}"/>
    <cellStyle name="Millares 2 4 3 2 5 3 2" xfId="38604" xr:uid="{A1B1EEDA-BF47-4470-9074-22B87609756F}"/>
    <cellStyle name="Millares 2 4 3 2 5 4" xfId="23706" xr:uid="{DB4F2D5E-B691-41B1-92E7-2A9D2AA12C22}"/>
    <cellStyle name="Millares 2 4 3 2 5 5" xfId="45209" xr:uid="{0E1BE57F-4E6F-4E75-B631-49DCDE78EC4B}"/>
    <cellStyle name="Millares 2 4 3 2 6" xfId="2745" xr:uid="{963819EA-2B8B-4796-A1B2-58C6BDF8478F}"/>
    <cellStyle name="Millares 2 4 3 2 6 2" xfId="11011" xr:uid="{6835969A-C128-417C-945C-1B5970AC5120}"/>
    <cellStyle name="Millares 2 4 3 2 6 2 2" xfId="32514" xr:uid="{3DBF2B8B-18B7-48D0-96F3-5EAD9AC61242}"/>
    <cellStyle name="Millares 2 4 3 2 6 3" xfId="17646" xr:uid="{EE208796-73B7-46FA-A1EB-48400DEF94A8}"/>
    <cellStyle name="Millares 2 4 3 2 6 3 2" xfId="39149" xr:uid="{F49CD30E-F577-4E99-9A56-904A5F1420CF}"/>
    <cellStyle name="Millares 2 4 3 2 6 4" xfId="24251" xr:uid="{FE0B6578-5491-4DAC-AFDF-2743DDFAA2C3}"/>
    <cellStyle name="Millares 2 4 3 2 6 5" xfId="45754" xr:uid="{665F26D2-4594-4DDA-84A4-E8E9284B11E8}"/>
    <cellStyle name="Millares 2 4 3 2 7" xfId="3396" xr:uid="{BB5CB0D3-EA1B-46C7-85D9-5998745CAC27}"/>
    <cellStyle name="Millares 2 4 3 2 7 2" xfId="11662" xr:uid="{7457A002-CDEE-4442-92C2-6E55EF3FBF42}"/>
    <cellStyle name="Millares 2 4 3 2 7 2 2" xfId="33165" xr:uid="{AD3ABC31-6C61-4DD8-A366-1AE7E7732DCB}"/>
    <cellStyle name="Millares 2 4 3 2 7 3" xfId="18297" xr:uid="{2C496BF4-2E96-496D-9DEC-54EE3355896B}"/>
    <cellStyle name="Millares 2 4 3 2 7 3 2" xfId="39800" xr:uid="{65AA4870-E31C-466A-8CEC-84D4AC174487}"/>
    <cellStyle name="Millares 2 4 3 2 7 4" xfId="24902" xr:uid="{9E1D45C3-0F16-423F-9EB8-82C5CF466F0C}"/>
    <cellStyle name="Millares 2 4 3 2 7 5" xfId="46405" xr:uid="{DD37EBDF-BBAD-4E79-A912-21104E4DE760}"/>
    <cellStyle name="Millares 2 4 3 2 8" xfId="4889" xr:uid="{AB11ABD9-6025-413A-840F-9B48E2349234}"/>
    <cellStyle name="Millares 2 4 3 2 8 2" xfId="13155" xr:uid="{C448AD5C-15F6-414B-8528-5C8975956C6F}"/>
    <cellStyle name="Millares 2 4 3 2 8 2 2" xfId="34658" xr:uid="{53AC1EE5-C2A2-48FE-B199-8DEA9898C467}"/>
    <cellStyle name="Millares 2 4 3 2 8 3" xfId="19790" xr:uid="{F8715429-B343-42E4-BCCD-0234A14A8582}"/>
    <cellStyle name="Millares 2 4 3 2 8 3 2" xfId="41293" xr:uid="{A37BC9AA-949E-4EBD-8E25-4F6DDF6037B0}"/>
    <cellStyle name="Millares 2 4 3 2 8 4" xfId="26395" xr:uid="{DF44B1F4-36DE-43D0-AA7F-B5AA3E71A30F}"/>
    <cellStyle name="Millares 2 4 3 2 8 5" xfId="47898" xr:uid="{39A99641-DF7B-44D8-B2EF-CFC06ACD2B04}"/>
    <cellStyle name="Millares 2 4 3 2 9" xfId="5535" xr:uid="{9C43489E-0723-46AC-9DEC-7115E725218B}"/>
    <cellStyle name="Millares 2 4 3 2 9 2" xfId="13801" xr:uid="{82B3F7A6-E226-45D2-AA92-B8FA343AEC19}"/>
    <cellStyle name="Millares 2 4 3 2 9 2 2" xfId="35304" xr:uid="{C65056EE-9D3E-413D-BB57-70E5D0059C9C}"/>
    <cellStyle name="Millares 2 4 3 2 9 3" xfId="20436" xr:uid="{1B17922E-3F66-48C0-99FC-AD4A362B195D}"/>
    <cellStyle name="Millares 2 4 3 2 9 3 2" xfId="41939" xr:uid="{BE371227-5048-4208-9F4B-D0A4573D599E}"/>
    <cellStyle name="Millares 2 4 3 2 9 4" xfId="27041" xr:uid="{8530F385-D16E-4AE2-8D60-BD66771DE2E8}"/>
    <cellStyle name="Millares 2 4 3 2 9 5" xfId="48544" xr:uid="{1AA2D846-C21F-4792-8845-246263BBF5D0}"/>
    <cellStyle name="Millares 2 4 3 3" xfId="437" xr:uid="{9608AA91-FB44-4069-80C4-7A96F4C38227}"/>
    <cellStyle name="Millares 2 4 3 3 10" xfId="15340" xr:uid="{9B85556B-A40B-465E-AF02-DB5AEBA7BCFD}"/>
    <cellStyle name="Millares 2 4 3 3 10 2" xfId="36843" xr:uid="{B0FB0943-AAB5-4967-9CAA-48A140D45021}"/>
    <cellStyle name="Millares 2 4 3 3 11" xfId="21945" xr:uid="{B34BF5B0-F1CF-4571-86BE-5A2FB91D50B2}"/>
    <cellStyle name="Millares 2 4 3 3 12" xfId="43448" xr:uid="{92428480-EE4D-4EA1-843E-86068C1E36BD}"/>
    <cellStyle name="Millares 2 4 3 3 2" xfId="1385" xr:uid="{B05C94D8-B092-478F-930A-6C330E0355B0}"/>
    <cellStyle name="Millares 2 4 3 3 2 2" xfId="4214" xr:uid="{2E6084E0-B86E-424D-9640-34D972090053}"/>
    <cellStyle name="Millares 2 4 3 3 2 2 2" xfId="12480" xr:uid="{7D8EFD18-B907-431E-8E3B-4EB1BE675B4E}"/>
    <cellStyle name="Millares 2 4 3 3 2 2 2 2" xfId="33983" xr:uid="{5B690510-07EC-4A99-8B31-F9B7564EBC6C}"/>
    <cellStyle name="Millares 2 4 3 3 2 2 3" xfId="19115" xr:uid="{8DD1D385-A2B5-414F-A9AA-143A9D0D199C}"/>
    <cellStyle name="Millares 2 4 3 3 2 2 3 2" xfId="40618" xr:uid="{08DDFDE7-F3D8-414C-BEB8-DD0EA0F0E425}"/>
    <cellStyle name="Millares 2 4 3 3 2 2 4" xfId="25720" xr:uid="{187D339F-E2D8-4DA0-B5F4-C152F3D300D7}"/>
    <cellStyle name="Millares 2 4 3 3 2 2 5" xfId="47223" xr:uid="{AA16DBF9-7F44-4324-AC14-E235E67FB88D}"/>
    <cellStyle name="Millares 2 4 3 3 2 3" xfId="6353" xr:uid="{77F3218A-56B9-405B-B941-D00DB1FDC4E4}"/>
    <cellStyle name="Millares 2 4 3 3 2 3 2" xfId="14619" xr:uid="{CCA08F4D-C2F4-438B-A3D0-EEBDC7BD4B6D}"/>
    <cellStyle name="Millares 2 4 3 3 2 3 2 2" xfId="36122" xr:uid="{048AD8AC-2423-44C0-BEEF-7D38CE662BB2}"/>
    <cellStyle name="Millares 2 4 3 3 2 3 3" xfId="21254" xr:uid="{639F279C-4F59-4F39-96EE-62A0D7ADF6AF}"/>
    <cellStyle name="Millares 2 4 3 3 2 3 3 2" xfId="42757" xr:uid="{69B676DE-7C66-4B2F-9E5D-7B1C20F8B272}"/>
    <cellStyle name="Millares 2 4 3 3 2 3 4" xfId="27859" xr:uid="{34FC5EAB-5A9B-432B-87FC-FC9BC5FB8229}"/>
    <cellStyle name="Millares 2 4 3 3 2 3 5" xfId="49362" xr:uid="{13DE39C5-0F81-4FE6-9925-3DB5018C8F80}"/>
    <cellStyle name="Millares 2 4 3 3 2 4" xfId="7994" xr:uid="{D8339664-1C3A-4A7B-9A59-264BA9BD8E2F}"/>
    <cellStyle name="Millares 2 4 3 3 2 4 2" xfId="29497" xr:uid="{53B01508-1B9D-4B11-A167-0E45961C3595}"/>
    <cellStyle name="Millares 2 4 3 3 2 5" xfId="9651" xr:uid="{303463CA-73E5-4851-B779-8FECD7AA2EC2}"/>
    <cellStyle name="Millares 2 4 3 3 2 5 2" xfId="31154" xr:uid="{A39A76DB-46B8-40B7-8BE6-CE9C459B8F38}"/>
    <cellStyle name="Millares 2 4 3 3 2 6" xfId="16286" xr:uid="{CFC311E5-B6F0-4D24-9D86-1470E0628072}"/>
    <cellStyle name="Millares 2 4 3 3 2 6 2" xfId="37789" xr:uid="{AB9FF6EB-7C85-483D-BAA2-A250F6D98527}"/>
    <cellStyle name="Millares 2 4 3 3 2 7" xfId="22891" xr:uid="{41322C25-95A2-4E82-ABA5-431C618B5623}"/>
    <cellStyle name="Millares 2 4 3 3 2 8" xfId="44394" xr:uid="{0BEBAA45-4FB1-4B65-A8B8-452EDB20D434}"/>
    <cellStyle name="Millares 2 4 3 3 3" xfId="2072" xr:uid="{6159E23F-A3DB-42E9-8B14-D0E046A7C4BF}"/>
    <cellStyle name="Millares 2 4 3 3 3 2" xfId="10338" xr:uid="{8EAE82E0-781F-4D32-B6F7-28C6423131B7}"/>
    <cellStyle name="Millares 2 4 3 3 3 2 2" xfId="31841" xr:uid="{1F2BD7DD-C92F-4A4A-914C-734D7A21B361}"/>
    <cellStyle name="Millares 2 4 3 3 3 3" xfId="16973" xr:uid="{5E5D9143-68D9-40B3-8E8D-CFE1930312C1}"/>
    <cellStyle name="Millares 2 4 3 3 3 3 2" xfId="38476" xr:uid="{0D79CC2D-CEC2-4AA8-B478-2C570FE1B3B2}"/>
    <cellStyle name="Millares 2 4 3 3 3 4" xfId="23578" xr:uid="{A63E97F4-5ECC-4603-9F15-AE1547F871D0}"/>
    <cellStyle name="Millares 2 4 3 3 3 5" xfId="45081" xr:uid="{E32466FF-BB82-4469-B553-2ECA947015E2}"/>
    <cellStyle name="Millares 2 4 3 3 4" xfId="2869" xr:uid="{DE3165E8-5326-42D1-B96F-C0F412BA2BEA}"/>
    <cellStyle name="Millares 2 4 3 3 4 2" xfId="11135" xr:uid="{8C3FC3A3-BEC3-4130-B254-0E8EB749D7B3}"/>
    <cellStyle name="Millares 2 4 3 3 4 2 2" xfId="32638" xr:uid="{4A54E79E-9F39-414D-9CF2-9D823B7034B9}"/>
    <cellStyle name="Millares 2 4 3 3 4 3" xfId="17770" xr:uid="{EA7AC5E2-49B0-4A95-BAAA-F3986487F235}"/>
    <cellStyle name="Millares 2 4 3 3 4 3 2" xfId="39273" xr:uid="{A100D523-C44C-43C3-8475-D4DD757A948B}"/>
    <cellStyle name="Millares 2 4 3 3 4 4" xfId="24375" xr:uid="{2F463344-D00A-4F47-8B63-61485282394F}"/>
    <cellStyle name="Millares 2 4 3 3 4 5" xfId="45878" xr:uid="{9F341701-5AEF-46C7-8915-15516AA92D8A}"/>
    <cellStyle name="Millares 2 4 3 3 5" xfId="3268" xr:uid="{9769E447-B548-411A-BF0F-6B177E5C3428}"/>
    <cellStyle name="Millares 2 4 3 3 5 2" xfId="11534" xr:uid="{C5E0D23E-EE92-4F56-BCFC-287D8B26E8B9}"/>
    <cellStyle name="Millares 2 4 3 3 5 2 2" xfId="33037" xr:uid="{32557BD7-BA82-482D-B396-56094FD008F7}"/>
    <cellStyle name="Millares 2 4 3 3 5 3" xfId="18169" xr:uid="{46D123EC-740E-4140-B45D-8E781DFF4EA1}"/>
    <cellStyle name="Millares 2 4 3 3 5 3 2" xfId="39672" xr:uid="{F4A67FFB-6C3E-4B55-BF76-64FA17914745}"/>
    <cellStyle name="Millares 2 4 3 3 5 4" xfId="24774" xr:uid="{C89EC0C5-EDC3-4FF1-9006-9612077A8E86}"/>
    <cellStyle name="Millares 2 4 3 3 5 5" xfId="46277" xr:uid="{8CA6220D-A168-4A91-9763-2C7FF0E2F648}"/>
    <cellStyle name="Millares 2 4 3 3 6" xfId="5013" xr:uid="{F807D3AE-4480-4465-B8E7-261234965A42}"/>
    <cellStyle name="Millares 2 4 3 3 6 2" xfId="13279" xr:uid="{F39A48FD-DFCE-4C43-8073-C1FDF3C165EF}"/>
    <cellStyle name="Millares 2 4 3 3 6 2 2" xfId="34782" xr:uid="{15F06EB0-A4BB-427F-9D36-0AD595EABCBE}"/>
    <cellStyle name="Millares 2 4 3 3 6 3" xfId="19914" xr:uid="{17A9AAC5-CCB6-4C42-B78D-AFF4B197CF69}"/>
    <cellStyle name="Millares 2 4 3 3 6 3 2" xfId="41417" xr:uid="{F4E4BBF4-6D80-466B-8818-AA180FA7C23A}"/>
    <cellStyle name="Millares 2 4 3 3 6 4" xfId="26519" xr:uid="{15B96664-CA3A-4572-98F4-1234F2F80AAD}"/>
    <cellStyle name="Millares 2 4 3 3 6 5" xfId="48022" xr:uid="{0618B46C-06AA-4E47-9E1D-3B829A174D27}"/>
    <cellStyle name="Millares 2 4 3 3 7" xfId="5407" xr:uid="{79CC65C8-09F5-4DF4-9A30-5D64165FBF56}"/>
    <cellStyle name="Millares 2 4 3 3 7 2" xfId="13673" xr:uid="{75519819-E52C-4842-98B5-7AEB79F18412}"/>
    <cellStyle name="Millares 2 4 3 3 7 2 2" xfId="35176" xr:uid="{547C3803-EA3E-46EA-BD11-3F52231EDDFD}"/>
    <cellStyle name="Millares 2 4 3 3 7 3" xfId="20308" xr:uid="{7648E5ED-9BD4-493D-885D-228003087B0B}"/>
    <cellStyle name="Millares 2 4 3 3 7 3 2" xfId="41811" xr:uid="{9FF7D081-AB18-46C1-89CA-1B76F4353589}"/>
    <cellStyle name="Millares 2 4 3 3 7 4" xfId="26913" xr:uid="{69AD5B15-00C3-4AA9-9390-0C44F087E846}"/>
    <cellStyle name="Millares 2 4 3 3 7 5" xfId="48416" xr:uid="{F2AFB8A8-21B2-4E96-A533-3AAAF35BB4B1}"/>
    <cellStyle name="Millares 2 4 3 3 8" xfId="7048" xr:uid="{F9D7CC15-0488-4C13-B7F1-0B8481054FCC}"/>
    <cellStyle name="Millares 2 4 3 3 8 2" xfId="28551" xr:uid="{6DC65803-5178-44D7-A376-16A12E9D4857}"/>
    <cellStyle name="Millares 2 4 3 3 9" xfId="8704" xr:uid="{C2323A2A-A2AB-4C6C-8600-EBB58B9390F3}"/>
    <cellStyle name="Millares 2 4 3 3 9 2" xfId="30207" xr:uid="{DFCD0B12-9364-42EB-BE26-6465010E9F8C}"/>
    <cellStyle name="Millares 2 4 3 4" xfId="719" xr:uid="{DA99AE83-C19D-487D-A60A-11CBD54AACAE}"/>
    <cellStyle name="Millares 2 4 3 4 10" xfId="43728" xr:uid="{BF4FC241-7DF3-4859-BD44-3DE8119201D3}"/>
    <cellStyle name="Millares 2 4 3 4 2" xfId="1665" xr:uid="{6B8ACB87-54FE-4322-BA6A-9ED188F84654}"/>
    <cellStyle name="Millares 2 4 3 4 2 2" xfId="4494" xr:uid="{605DF6D4-E3D9-47CC-82DA-E7C492591DD9}"/>
    <cellStyle name="Millares 2 4 3 4 2 2 2" xfId="12760" xr:uid="{0E576566-4465-4678-8437-B09DE03F1FBB}"/>
    <cellStyle name="Millares 2 4 3 4 2 2 2 2" xfId="34263" xr:uid="{7752FDF9-0E5D-40CD-B07E-6E2F7AC83C69}"/>
    <cellStyle name="Millares 2 4 3 4 2 2 3" xfId="19395" xr:uid="{CBDBCF27-0B48-411E-AA1D-C5A2BC50F000}"/>
    <cellStyle name="Millares 2 4 3 4 2 2 3 2" xfId="40898" xr:uid="{D8D9820B-D192-4D93-94D4-804D0D084562}"/>
    <cellStyle name="Millares 2 4 3 4 2 2 4" xfId="26000" xr:uid="{7807A722-4DEF-4A8D-8617-A6F32498E825}"/>
    <cellStyle name="Millares 2 4 3 4 2 2 5" xfId="47503" xr:uid="{BB063F30-5CBD-4E97-9D98-532F24D7F79F}"/>
    <cellStyle name="Millares 2 4 3 4 2 3" xfId="6633" xr:uid="{5E824FC3-CEF8-4BFB-A67A-9860519EA459}"/>
    <cellStyle name="Millares 2 4 3 4 2 3 2" xfId="14899" xr:uid="{5E2072CA-C6AE-459E-8CD5-3D3ED8A9B984}"/>
    <cellStyle name="Millares 2 4 3 4 2 3 2 2" xfId="36402" xr:uid="{1183D426-31AF-4F2C-8AA4-3114957675E0}"/>
    <cellStyle name="Millares 2 4 3 4 2 3 3" xfId="21534" xr:uid="{68CA3E9C-F9BA-435E-BDCE-3E813702495F}"/>
    <cellStyle name="Millares 2 4 3 4 2 3 3 2" xfId="43037" xr:uid="{4A22F70C-F9C7-41BC-91CD-BAB1A95F33F7}"/>
    <cellStyle name="Millares 2 4 3 4 2 3 4" xfId="28139" xr:uid="{EFFD875B-D6D0-4E8A-9861-8946A9255180}"/>
    <cellStyle name="Millares 2 4 3 4 2 3 5" xfId="49642" xr:uid="{8A3A0C5C-5E22-499B-A3DA-2405F8B1836D}"/>
    <cellStyle name="Millares 2 4 3 4 2 4" xfId="8274" xr:uid="{BBCDB16E-14DF-46B3-8ED8-1762E8BAD237}"/>
    <cellStyle name="Millares 2 4 3 4 2 4 2" xfId="29777" xr:uid="{70A60F25-8ECF-45DF-B5CB-14A29998A849}"/>
    <cellStyle name="Millares 2 4 3 4 2 5" xfId="9931" xr:uid="{8FC5E201-9678-4081-BC43-95184ACA9226}"/>
    <cellStyle name="Millares 2 4 3 4 2 5 2" xfId="31434" xr:uid="{C5141FA4-F482-4C81-B317-8DDB008C73FF}"/>
    <cellStyle name="Millares 2 4 3 4 2 6" xfId="16566" xr:uid="{D81D3A4D-96F2-48F4-8CB5-C4651D5C56D9}"/>
    <cellStyle name="Millares 2 4 3 4 2 6 2" xfId="38069" xr:uid="{77637EE6-8E1C-49F3-AB2D-5E21AABC5A13}"/>
    <cellStyle name="Millares 2 4 3 4 2 7" xfId="23171" xr:uid="{150A25D7-43F0-4521-942C-926703599A15}"/>
    <cellStyle name="Millares 2 4 3 4 2 8" xfId="44674" xr:uid="{23653728-CE7C-44BF-B35D-5A57DDF97D0C}"/>
    <cellStyle name="Millares 2 4 3 4 3" xfId="2352" xr:uid="{07CC71DB-9515-4CEB-A196-F83551BCA170}"/>
    <cellStyle name="Millares 2 4 3 4 3 2" xfId="10618" xr:uid="{665C41D4-26FA-40BB-B5E9-EE13B50D4623}"/>
    <cellStyle name="Millares 2 4 3 4 3 2 2" xfId="32121" xr:uid="{53D15897-E552-418E-82A4-20927173AA8C}"/>
    <cellStyle name="Millares 2 4 3 4 3 3" xfId="17253" xr:uid="{9D9795D1-E258-4569-B171-0FF37A0D0DF6}"/>
    <cellStyle name="Millares 2 4 3 4 3 3 2" xfId="38756" xr:uid="{B409FAF5-304B-40B0-A5E0-AF306623BE21}"/>
    <cellStyle name="Millares 2 4 3 4 3 4" xfId="23858" xr:uid="{D653D81E-DAAC-4BAA-9081-1F420900CB90}"/>
    <cellStyle name="Millares 2 4 3 4 3 5" xfId="45361" xr:uid="{C53708E3-D678-4E16-91E6-EA626680BD9B}"/>
    <cellStyle name="Millares 2 4 3 4 4" xfId="3548" xr:uid="{002BFC5D-5F71-4A30-BB65-98F416054B5A}"/>
    <cellStyle name="Millares 2 4 3 4 4 2" xfId="11814" xr:uid="{AC712AFD-0D81-4DF9-9881-1D0D7784BC37}"/>
    <cellStyle name="Millares 2 4 3 4 4 2 2" xfId="33317" xr:uid="{4E1A5EA9-8BF3-411F-AC7F-C4331E529A38}"/>
    <cellStyle name="Millares 2 4 3 4 4 3" xfId="18449" xr:uid="{D0EE9A94-8F26-4C0A-B3DE-516BE607ABD0}"/>
    <cellStyle name="Millares 2 4 3 4 4 3 2" xfId="39952" xr:uid="{F7D1F4DC-84B1-4C28-B049-090CF060871D}"/>
    <cellStyle name="Millares 2 4 3 4 4 4" xfId="25054" xr:uid="{84579AFD-6D60-4951-AF31-A63F0459546E}"/>
    <cellStyle name="Millares 2 4 3 4 4 5" xfId="46557" xr:uid="{2041D754-CD0E-4995-BF28-E440EF0CF423}"/>
    <cellStyle name="Millares 2 4 3 4 5" xfId="5687" xr:uid="{4CBD07E5-5E96-44FC-9E1A-B894B9A7697F}"/>
    <cellStyle name="Millares 2 4 3 4 5 2" xfId="13953" xr:uid="{BF5BF3AC-0B7F-4F45-82B1-B845E1F833DD}"/>
    <cellStyle name="Millares 2 4 3 4 5 2 2" xfId="35456" xr:uid="{C5FED79A-45F8-4727-983D-B63385461DFC}"/>
    <cellStyle name="Millares 2 4 3 4 5 3" xfId="20588" xr:uid="{0F15CFDD-A4F1-47B1-AAB4-0108F372C19F}"/>
    <cellStyle name="Millares 2 4 3 4 5 3 2" xfId="42091" xr:uid="{EEC731FA-547A-405E-AD61-6244560FA1D3}"/>
    <cellStyle name="Millares 2 4 3 4 5 4" xfId="27193" xr:uid="{BD4381C0-3FDC-49BB-87CF-30348AE34D6A}"/>
    <cellStyle name="Millares 2 4 3 4 5 5" xfId="48696" xr:uid="{D09BADC8-EAE7-4594-91C8-CBD819443B33}"/>
    <cellStyle name="Millares 2 4 3 4 6" xfId="7328" xr:uid="{DFEBF0CC-C4E5-4232-9063-A403A2489960}"/>
    <cellStyle name="Millares 2 4 3 4 6 2" xfId="28831" xr:uid="{B7C937F8-8C27-49BD-A13C-657EB74413F9}"/>
    <cellStyle name="Millares 2 4 3 4 7" xfId="8985" xr:uid="{C291D976-CF94-46BF-9675-2C551E53C304}"/>
    <cellStyle name="Millares 2 4 3 4 7 2" xfId="30488" xr:uid="{FA4B496D-C46F-4119-8734-B445E8B45632}"/>
    <cellStyle name="Millares 2 4 3 4 8" xfId="15620" xr:uid="{9FDD6AF4-F1D6-49B0-B16C-6C0A9453F2D3}"/>
    <cellStyle name="Millares 2 4 3 4 8 2" xfId="37123" xr:uid="{407D8788-88FA-464B-B9E6-A19966453D26}"/>
    <cellStyle name="Millares 2 4 3 4 9" xfId="22225" xr:uid="{08C619ED-C673-411B-9505-8EEA192F9C06}"/>
    <cellStyle name="Millares 2 4 3 5" xfId="989" xr:uid="{9EC86AC7-AC27-4F84-90E3-BB62BA4704B3}"/>
    <cellStyle name="Millares 2 4 3 5 2" xfId="3818" xr:uid="{8146C546-2EE6-4CA7-A3C9-F2683DC08B68}"/>
    <cellStyle name="Millares 2 4 3 5 2 2" xfId="12084" xr:uid="{4A62C53A-3988-4EB0-939B-146C9DAAEC23}"/>
    <cellStyle name="Millares 2 4 3 5 2 2 2" xfId="33587" xr:uid="{DD6D8A6A-790D-40C5-B311-100DF782459F}"/>
    <cellStyle name="Millares 2 4 3 5 2 3" xfId="18719" xr:uid="{12804E8A-757B-4B9A-820F-FC61FA3BDCCF}"/>
    <cellStyle name="Millares 2 4 3 5 2 3 2" xfId="40222" xr:uid="{08FFB3F2-B761-43A9-B27B-924D7B27510F}"/>
    <cellStyle name="Millares 2 4 3 5 2 4" xfId="25324" xr:uid="{D0132DA5-574D-4333-AF20-30F199B4F7AF}"/>
    <cellStyle name="Millares 2 4 3 5 2 5" xfId="46827" xr:uid="{FEB05C1F-CB28-4999-81DC-D38CE27D33ED}"/>
    <cellStyle name="Millares 2 4 3 5 3" xfId="5957" xr:uid="{EF23BB7E-11B5-409D-982F-174DADB0A420}"/>
    <cellStyle name="Millares 2 4 3 5 3 2" xfId="14223" xr:uid="{FF87938C-DB4A-4072-9AFB-E5E1C287590C}"/>
    <cellStyle name="Millares 2 4 3 5 3 2 2" xfId="35726" xr:uid="{6CD0B94E-C4C6-4046-9C60-EA0620F84245}"/>
    <cellStyle name="Millares 2 4 3 5 3 3" xfId="20858" xr:uid="{4D5E8893-7782-4896-973D-418572FC6884}"/>
    <cellStyle name="Millares 2 4 3 5 3 3 2" xfId="42361" xr:uid="{BE7C945C-9359-473F-8433-81D2B8545E45}"/>
    <cellStyle name="Millares 2 4 3 5 3 4" xfId="27463" xr:uid="{6D3FA225-EBE3-4625-843C-6538C21E4796}"/>
    <cellStyle name="Millares 2 4 3 5 3 5" xfId="48966" xr:uid="{A2F9BA71-04E5-471D-AC18-C69CA5DB69CB}"/>
    <cellStyle name="Millares 2 4 3 5 4" xfId="7598" xr:uid="{BD8B6C40-F871-4341-BF0A-016C4BAF9B78}"/>
    <cellStyle name="Millares 2 4 3 5 4 2" xfId="29101" xr:uid="{65B70DAD-658F-4572-B209-620CEA2433F1}"/>
    <cellStyle name="Millares 2 4 3 5 5" xfId="9255" xr:uid="{F36650F3-3EB9-4794-A1B1-74A8AD473906}"/>
    <cellStyle name="Millares 2 4 3 5 5 2" xfId="30758" xr:uid="{485D8071-5A4E-4BB5-AB37-FC6750BABED9}"/>
    <cellStyle name="Millares 2 4 3 5 6" xfId="15890" xr:uid="{826BA4D2-1586-42E3-AD3D-265F2AEF1215}"/>
    <cellStyle name="Millares 2 4 3 5 6 2" xfId="37393" xr:uid="{C97D5CA7-92C8-4181-91C3-4BB5FB43D478}"/>
    <cellStyle name="Millares 2 4 3 5 7" xfId="22495" xr:uid="{30FD36D3-EF9A-478F-9239-46F2B5C34321}"/>
    <cellStyle name="Millares 2 4 3 5 8" xfId="43998" xr:uid="{DFCE2515-48EC-4A19-86DA-B15B94E1D806}"/>
    <cellStyle name="Millares 2 4 3 6" xfId="1249" xr:uid="{3DE84988-948E-4B7D-8DAE-38D0D317ADFB}"/>
    <cellStyle name="Millares 2 4 3 6 2" xfId="4078" xr:uid="{544A87A5-BF3A-4740-A10C-415CD3E069B4}"/>
    <cellStyle name="Millares 2 4 3 6 2 2" xfId="12344" xr:uid="{5C9A4560-CD00-47BE-90D9-B1EE981B3B03}"/>
    <cellStyle name="Millares 2 4 3 6 2 2 2" xfId="33847" xr:uid="{BE22D999-1E31-429A-80C6-AE7009EF06C7}"/>
    <cellStyle name="Millares 2 4 3 6 2 3" xfId="18979" xr:uid="{610BD2D1-52F6-46F6-BD87-322E651F4AF8}"/>
    <cellStyle name="Millares 2 4 3 6 2 3 2" xfId="40482" xr:uid="{32B38A71-FE8B-4088-A814-EE4F168D9028}"/>
    <cellStyle name="Millares 2 4 3 6 2 4" xfId="25584" xr:uid="{50B6E45A-8724-4DD6-BB33-F715DB84890A}"/>
    <cellStyle name="Millares 2 4 3 6 2 5" xfId="47087" xr:uid="{B9396A33-258D-4886-BEE6-937592926C1A}"/>
    <cellStyle name="Millares 2 4 3 6 3" xfId="6217" xr:uid="{A4582F40-FFFC-44A2-98A0-96E6EA919E6E}"/>
    <cellStyle name="Millares 2 4 3 6 3 2" xfId="14483" xr:uid="{1953F477-B414-4E2B-8B13-8E73D05F6444}"/>
    <cellStyle name="Millares 2 4 3 6 3 2 2" xfId="35986" xr:uid="{69EDB16B-CF6D-4FB4-9EF1-84E29A677CBF}"/>
    <cellStyle name="Millares 2 4 3 6 3 3" xfId="21118" xr:uid="{0EB548FA-13EA-48ED-BB16-F6DC1CF753AE}"/>
    <cellStyle name="Millares 2 4 3 6 3 3 2" xfId="42621" xr:uid="{D06639D1-20F3-441A-9643-C94BBCB45485}"/>
    <cellStyle name="Millares 2 4 3 6 3 4" xfId="27723" xr:uid="{B1AEEE0D-EFCD-4C62-B8F7-3F6DB5D08E0D}"/>
    <cellStyle name="Millares 2 4 3 6 3 5" xfId="49226" xr:uid="{1DA6B68E-63E8-4EB9-89B5-5F9A2358ABBF}"/>
    <cellStyle name="Millares 2 4 3 6 4" xfId="7858" xr:uid="{A83C2361-B0A3-4DAB-8815-8482A2747FE9}"/>
    <cellStyle name="Millares 2 4 3 6 4 2" xfId="29361" xr:uid="{7B528B4E-5A9D-457A-A406-C745E24F1C7F}"/>
    <cellStyle name="Millares 2 4 3 6 5" xfId="9515" xr:uid="{FAFFCCB5-C446-41C1-BCB9-06EC881436CB}"/>
    <cellStyle name="Millares 2 4 3 6 5 2" xfId="31018" xr:uid="{DC889E02-494B-4331-BFDE-66866EDCF65D}"/>
    <cellStyle name="Millares 2 4 3 6 6" xfId="16150" xr:uid="{49086C18-E0C0-4AEC-8EB6-F8BA872DD0AC}"/>
    <cellStyle name="Millares 2 4 3 6 6 2" xfId="37653" xr:uid="{234B7384-0B7D-42CB-BD41-F65DE3441F9B}"/>
    <cellStyle name="Millares 2 4 3 6 7" xfId="22755" xr:uid="{BA52632F-D2D2-4700-A5BF-18E93355EA47}"/>
    <cellStyle name="Millares 2 4 3 6 8" xfId="44258" xr:uid="{EF17B362-09AF-4E47-88BA-509C1BC02B66}"/>
    <cellStyle name="Millares 2 4 3 7" xfId="1936" xr:uid="{35216551-6C2D-492C-BE31-EB07EE00860E}"/>
    <cellStyle name="Millares 2 4 3 7 2" xfId="10202" xr:uid="{D5FF10E3-3DEB-4678-B52A-AA91C721CE11}"/>
    <cellStyle name="Millares 2 4 3 7 2 2" xfId="31705" xr:uid="{2D080439-B488-4D80-877E-7F7A137762E4}"/>
    <cellStyle name="Millares 2 4 3 7 3" xfId="16837" xr:uid="{48D5AB1F-025D-4DC4-A1D1-FF096ECCBCE3}"/>
    <cellStyle name="Millares 2 4 3 7 3 2" xfId="38340" xr:uid="{86BBC20D-39DC-41AA-A9CA-F42A56B3627F}"/>
    <cellStyle name="Millares 2 4 3 7 4" xfId="23442" xr:uid="{692C302B-A5D3-4912-9585-3CCFED56CE80}"/>
    <cellStyle name="Millares 2 4 3 7 5" xfId="44945" xr:uid="{C11088B3-7403-45AA-8671-45EC63982A76}"/>
    <cellStyle name="Millares 2 4 3 8" xfId="2623" xr:uid="{7A13F21A-B367-4808-B19D-9A4ADAD42400}"/>
    <cellStyle name="Millares 2 4 3 8 2" xfId="10889" xr:uid="{621E8741-E222-4A7F-88F4-036054A28F26}"/>
    <cellStyle name="Millares 2 4 3 8 2 2" xfId="32392" xr:uid="{A68F8735-2B67-461D-936B-5B0D32DB0BB0}"/>
    <cellStyle name="Millares 2 4 3 8 3" xfId="17524" xr:uid="{B129180A-E1D7-48A6-A7CD-8DF894339FE1}"/>
    <cellStyle name="Millares 2 4 3 8 3 2" xfId="39027" xr:uid="{1CCC1292-B903-44A6-A59D-A184A0C976EC}"/>
    <cellStyle name="Millares 2 4 3 8 4" xfId="24129" xr:uid="{E9D55C69-1193-4DB0-BD36-DDAD03A6F89D}"/>
    <cellStyle name="Millares 2 4 3 8 5" xfId="45632" xr:uid="{2BC22CA6-16DE-436D-A44E-E087BAC38DEB}"/>
    <cellStyle name="Millares 2 4 3 9" xfId="3132" xr:uid="{4580E5E1-4404-4833-A44C-08496EF17C68}"/>
    <cellStyle name="Millares 2 4 3 9 2" xfId="11398" xr:uid="{42AE0073-53E6-47DA-A36A-45432E67A2FC}"/>
    <cellStyle name="Millares 2 4 3 9 2 2" xfId="32901" xr:uid="{60F3BEA4-9332-4391-BFC5-08B366A2F061}"/>
    <cellStyle name="Millares 2 4 3 9 3" xfId="18033" xr:uid="{F8B088AC-5B70-469E-B8B9-7CD655578CDE}"/>
    <cellStyle name="Millares 2 4 3 9 3 2" xfId="39536" xr:uid="{879541EE-E4AA-41AF-B9BA-A63CACF01171}"/>
    <cellStyle name="Millares 2 4 3 9 4" xfId="24638" xr:uid="{F657C4C2-B198-4948-9A29-785C6EAAF924}"/>
    <cellStyle name="Millares 2 4 3 9 5" xfId="46141" xr:uid="{4B69A7D6-1881-4D5F-AF05-9CDC827F4B16}"/>
    <cellStyle name="Millares 2 4 4" xfId="454" xr:uid="{03536B4F-C4BF-4BC2-A421-C533636218D4}"/>
    <cellStyle name="Millares 2 4 4 10" xfId="7065" xr:uid="{510AE5CF-5468-49B5-9EA2-61ECD0462BF0}"/>
    <cellStyle name="Millares 2 4 4 10 2" xfId="28568" xr:uid="{B47ED0BC-7D6F-4DD9-9C84-65537EC11375}"/>
    <cellStyle name="Millares 2 4 4 11" xfId="8721" xr:uid="{1487FA5E-3A47-4A45-B6BF-D95983F09D07}"/>
    <cellStyle name="Millares 2 4 4 11 2" xfId="30224" xr:uid="{25C02E94-290B-433B-BBA3-793DFD36E61D}"/>
    <cellStyle name="Millares 2 4 4 12" xfId="15357" xr:uid="{8CA819A2-0145-48F4-B1CD-870E5619342A}"/>
    <cellStyle name="Millares 2 4 4 12 2" xfId="36860" xr:uid="{7AA72588-AC1D-4440-8DBF-EC6B1E9FBC68}"/>
    <cellStyle name="Millares 2 4 4 13" xfId="21962" xr:uid="{4C0C07C3-1D6F-4625-8A9C-083235CB4288}"/>
    <cellStyle name="Millares 2 4 4 14" xfId="43465" xr:uid="{C450892D-5FB0-4D2C-A876-A754FCC6BD9E}"/>
    <cellStyle name="Millares 2 4 4 2" xfId="736" xr:uid="{05B48F49-DF70-402F-A486-FE8A7113CCFC}"/>
    <cellStyle name="Millares 2 4 4 2 10" xfId="15637" xr:uid="{8246BA5C-BEC8-47C5-BD64-C03D1EC24871}"/>
    <cellStyle name="Millares 2 4 4 2 10 2" xfId="37140" xr:uid="{4D96B8D5-650B-4EAA-B255-ED7492252C48}"/>
    <cellStyle name="Millares 2 4 4 2 11" xfId="22242" xr:uid="{12883106-5B89-44BC-82B9-D99BD227DEC6}"/>
    <cellStyle name="Millares 2 4 4 2 12" xfId="43745" xr:uid="{DDBCAC36-EDD4-4ADA-97C3-0322C78A1071}"/>
    <cellStyle name="Millares 2 4 4 2 2" xfId="1682" xr:uid="{3AEE97A3-8886-470E-B8D3-480AC22E82EF}"/>
    <cellStyle name="Millares 2 4 4 2 2 2" xfId="4511" xr:uid="{0FCD52DE-83CA-4A11-BB58-E20AE9681949}"/>
    <cellStyle name="Millares 2 4 4 2 2 2 2" xfId="12777" xr:uid="{415012DC-1492-4C15-BB1B-8F048EE2F89D}"/>
    <cellStyle name="Millares 2 4 4 2 2 2 2 2" xfId="34280" xr:uid="{063845B7-E1F4-4A46-8B3B-08C283771C92}"/>
    <cellStyle name="Millares 2 4 4 2 2 2 3" xfId="19412" xr:uid="{2DA14036-089E-42FC-9D09-7CBE4F05E35D}"/>
    <cellStyle name="Millares 2 4 4 2 2 2 3 2" xfId="40915" xr:uid="{CC1B2DCB-B41C-4C3C-82DB-84A5B614A942}"/>
    <cellStyle name="Millares 2 4 4 2 2 2 4" xfId="26017" xr:uid="{D0D5AAE5-4594-47B5-9888-5307F78C7804}"/>
    <cellStyle name="Millares 2 4 4 2 2 2 5" xfId="47520" xr:uid="{B7D7A62D-F592-4E21-A242-A778EF0804D3}"/>
    <cellStyle name="Millares 2 4 4 2 2 3" xfId="6650" xr:uid="{14E1C8C8-828A-43A0-8D23-4F42EA9730F8}"/>
    <cellStyle name="Millares 2 4 4 2 2 3 2" xfId="14916" xr:uid="{5E5153CE-E4E7-494F-8CD0-9695E6787DDD}"/>
    <cellStyle name="Millares 2 4 4 2 2 3 2 2" xfId="36419" xr:uid="{CBDBE77B-3EBC-4FDF-986C-C6CD7C7BB9EA}"/>
    <cellStyle name="Millares 2 4 4 2 2 3 3" xfId="21551" xr:uid="{7F9A7009-34BA-45C1-A8D6-5B140CD52FEE}"/>
    <cellStyle name="Millares 2 4 4 2 2 3 3 2" xfId="43054" xr:uid="{C6C3A0D8-F820-421C-A9FD-A8A99513E91B}"/>
    <cellStyle name="Millares 2 4 4 2 2 3 4" xfId="28156" xr:uid="{47F4D655-CAF0-4613-8140-7A2C8DB692C8}"/>
    <cellStyle name="Millares 2 4 4 2 2 3 5" xfId="49659" xr:uid="{D7F1E73B-48D6-4C73-BAFF-7672B8CCB227}"/>
    <cellStyle name="Millares 2 4 4 2 2 4" xfId="8291" xr:uid="{43CDFC83-F90F-4270-82E7-EF590BA2E7E3}"/>
    <cellStyle name="Millares 2 4 4 2 2 4 2" xfId="29794" xr:uid="{D42E8D23-4464-4E82-9ED0-685ADC2BEBBC}"/>
    <cellStyle name="Millares 2 4 4 2 2 5" xfId="9948" xr:uid="{8B857700-D870-4953-A337-CCDAAD880CDE}"/>
    <cellStyle name="Millares 2 4 4 2 2 5 2" xfId="31451" xr:uid="{BA775E0C-F35B-4A88-AB19-4E94432246B3}"/>
    <cellStyle name="Millares 2 4 4 2 2 6" xfId="16583" xr:uid="{3AA37DAA-B2B0-48FC-A4CD-499CC689C51B}"/>
    <cellStyle name="Millares 2 4 4 2 2 6 2" xfId="38086" xr:uid="{AAE6F7F1-C2C9-4A92-8B16-847779288454}"/>
    <cellStyle name="Millares 2 4 4 2 2 7" xfId="23188" xr:uid="{22FFE3A7-D24C-489F-8123-3DBD165BE5ED}"/>
    <cellStyle name="Millares 2 4 4 2 2 8" xfId="44691" xr:uid="{767A28BF-E015-4BCE-8917-830DCDE1CAF2}"/>
    <cellStyle name="Millares 2 4 4 2 3" xfId="2369" xr:uid="{4F413143-49A2-4B64-ABC6-F5ACA3280387}"/>
    <cellStyle name="Millares 2 4 4 2 3 2" xfId="10635" xr:uid="{B47D0737-CA60-4383-B892-1C454CFDCA8F}"/>
    <cellStyle name="Millares 2 4 4 2 3 2 2" xfId="32138" xr:uid="{844CE01C-EC7B-4A54-AC01-A2CB1F8887B6}"/>
    <cellStyle name="Millares 2 4 4 2 3 3" xfId="17270" xr:uid="{9B2D94B5-063B-416E-B28B-092BD90EA98B}"/>
    <cellStyle name="Millares 2 4 4 2 3 3 2" xfId="38773" xr:uid="{470155F2-2F73-4096-BB50-74FDED64D940}"/>
    <cellStyle name="Millares 2 4 4 2 3 4" xfId="23875" xr:uid="{ABC1A320-1478-4E02-BEFB-21131B2992BE}"/>
    <cellStyle name="Millares 2 4 4 2 3 5" xfId="45378" xr:uid="{5D81AEA3-ED3E-4BD2-9A60-557782C5CF26}"/>
    <cellStyle name="Millares 2 4 4 2 4" xfId="2886" xr:uid="{E6A80C67-104A-4D2E-9DB2-2029F19F29F4}"/>
    <cellStyle name="Millares 2 4 4 2 4 2" xfId="11152" xr:uid="{9EBE9A4D-17BE-4F7A-82E7-C04BDD72A6A0}"/>
    <cellStyle name="Millares 2 4 4 2 4 2 2" xfId="32655" xr:uid="{C2F9C78D-9F5C-466B-9AE9-1E0FDCDCC514}"/>
    <cellStyle name="Millares 2 4 4 2 4 3" xfId="17787" xr:uid="{4747B500-7110-49A9-875A-C4D6B24207C3}"/>
    <cellStyle name="Millares 2 4 4 2 4 3 2" xfId="39290" xr:uid="{5F188E9B-3374-46E5-A246-219B5914FF68}"/>
    <cellStyle name="Millares 2 4 4 2 4 4" xfId="24392" xr:uid="{C65A49DA-6D30-43E0-B63A-4D497EC59672}"/>
    <cellStyle name="Millares 2 4 4 2 4 5" xfId="45895" xr:uid="{5AB13999-1DC9-4F7C-8F06-0B33600E0604}"/>
    <cellStyle name="Millares 2 4 4 2 5" xfId="3565" xr:uid="{58792B7E-25C9-4764-9625-871F23D4072E}"/>
    <cellStyle name="Millares 2 4 4 2 5 2" xfId="11831" xr:uid="{DD065A21-B5FA-4DBD-8ABF-36A5FE5A9C63}"/>
    <cellStyle name="Millares 2 4 4 2 5 2 2" xfId="33334" xr:uid="{07EFE718-D08D-40D6-AF3B-DDE5BB473362}"/>
    <cellStyle name="Millares 2 4 4 2 5 3" xfId="18466" xr:uid="{F4AA218A-A4BC-4B4F-873C-AC4A4C8201CD}"/>
    <cellStyle name="Millares 2 4 4 2 5 3 2" xfId="39969" xr:uid="{1677BEFD-4777-412D-B275-778CABF94586}"/>
    <cellStyle name="Millares 2 4 4 2 5 4" xfId="25071" xr:uid="{B37D0BC0-4841-4CB0-9320-9223188E18AA}"/>
    <cellStyle name="Millares 2 4 4 2 5 5" xfId="46574" xr:uid="{2B5A6AB1-6719-4456-B33C-75DE5A900F47}"/>
    <cellStyle name="Millares 2 4 4 2 6" xfId="5030" xr:uid="{014383D9-C6FB-4CDE-8339-845FCA56E2BC}"/>
    <cellStyle name="Millares 2 4 4 2 6 2" xfId="13296" xr:uid="{C3ACA0CA-CDE1-4C4C-B09C-473DB066F2AB}"/>
    <cellStyle name="Millares 2 4 4 2 6 2 2" xfId="34799" xr:uid="{1E49058B-285A-4FD1-B74D-DFC5C184502F}"/>
    <cellStyle name="Millares 2 4 4 2 6 3" xfId="19931" xr:uid="{44DD1FF5-DD41-4CCD-8287-41419FA89348}"/>
    <cellStyle name="Millares 2 4 4 2 6 3 2" xfId="41434" xr:uid="{2FFAE32A-25D3-44D3-85CF-20F3A011EF55}"/>
    <cellStyle name="Millares 2 4 4 2 6 4" xfId="26536" xr:uid="{3AE86718-851A-41BE-8612-3345AE2E2437}"/>
    <cellStyle name="Millares 2 4 4 2 6 5" xfId="48039" xr:uid="{8FE63936-D97D-464D-9E22-1706504B06C2}"/>
    <cellStyle name="Millares 2 4 4 2 7" xfId="5704" xr:uid="{7B20EE04-CA19-4A9D-B747-1F4C55F64B98}"/>
    <cellStyle name="Millares 2 4 4 2 7 2" xfId="13970" xr:uid="{42264AC3-CBDE-42A2-BE18-AF7DD2514705}"/>
    <cellStyle name="Millares 2 4 4 2 7 2 2" xfId="35473" xr:uid="{9168A6A1-C876-43D7-A291-2AFCB92057E7}"/>
    <cellStyle name="Millares 2 4 4 2 7 3" xfId="20605" xr:uid="{386ABC30-9247-4196-8FA4-3489EC391967}"/>
    <cellStyle name="Millares 2 4 4 2 7 3 2" xfId="42108" xr:uid="{79444CAF-2E39-47C0-8CB4-19A4FAF1125A}"/>
    <cellStyle name="Millares 2 4 4 2 7 4" xfId="27210" xr:uid="{51FE662D-B402-45B9-B492-9876F3876F8A}"/>
    <cellStyle name="Millares 2 4 4 2 7 5" xfId="48713" xr:uid="{D5139881-5F27-4A2E-94D5-D26FF3C374E2}"/>
    <cellStyle name="Millares 2 4 4 2 8" xfId="7345" xr:uid="{A7EA1D94-07EC-48A9-9461-86A480E14FDE}"/>
    <cellStyle name="Millares 2 4 4 2 8 2" xfId="28848" xr:uid="{58F2157A-A9BE-4D46-9716-605FCD4602E3}"/>
    <cellStyle name="Millares 2 4 4 2 9" xfId="9002" xr:uid="{477A2D07-A096-4E11-8DED-7F40AF09A5D7}"/>
    <cellStyle name="Millares 2 4 4 2 9 2" xfId="30505" xr:uid="{D24158A2-B81C-45B2-87F1-B52279CE84E8}"/>
    <cellStyle name="Millares 2 4 4 3" xfId="1006" xr:uid="{BB6053D2-0282-4E0A-B69D-84D4BF10D681}"/>
    <cellStyle name="Millares 2 4 4 3 2" xfId="3835" xr:uid="{A181BBF6-05D6-4A1E-8454-CC04BA88D095}"/>
    <cellStyle name="Millares 2 4 4 3 2 2" xfId="12101" xr:uid="{BAD7BF11-E4C4-4E1D-A161-BC54E5636873}"/>
    <cellStyle name="Millares 2 4 4 3 2 2 2" xfId="33604" xr:uid="{83EF338B-ADC4-4F74-A509-658A112DCDBC}"/>
    <cellStyle name="Millares 2 4 4 3 2 3" xfId="18736" xr:uid="{54870B4A-42BC-4C71-8D95-1E9FEFDFF4C4}"/>
    <cellStyle name="Millares 2 4 4 3 2 3 2" xfId="40239" xr:uid="{45585EF4-788F-47CC-AB37-4521BDC14F82}"/>
    <cellStyle name="Millares 2 4 4 3 2 4" xfId="25341" xr:uid="{208B865F-7F3A-42A4-ADA7-34FCD83D0EF6}"/>
    <cellStyle name="Millares 2 4 4 3 2 5" xfId="46844" xr:uid="{4DF33498-BEC9-4D1C-9216-3394086ED1E1}"/>
    <cellStyle name="Millares 2 4 4 3 3" xfId="5974" xr:uid="{CC1DD06D-1C1F-4AB0-BFCD-8CAA3F319225}"/>
    <cellStyle name="Millares 2 4 4 3 3 2" xfId="14240" xr:uid="{7B4CF720-205A-44E4-A1E1-6F362DA60595}"/>
    <cellStyle name="Millares 2 4 4 3 3 2 2" xfId="35743" xr:uid="{10A3A235-7876-4898-877E-565FA7777F68}"/>
    <cellStyle name="Millares 2 4 4 3 3 3" xfId="20875" xr:uid="{BBECD805-2D0B-4921-8ED1-6DFAFF63785B}"/>
    <cellStyle name="Millares 2 4 4 3 3 3 2" xfId="42378" xr:uid="{CA883829-7F37-436D-9EEE-A0B6A1F5946F}"/>
    <cellStyle name="Millares 2 4 4 3 3 4" xfId="27480" xr:uid="{531C9F8D-4C23-4205-8510-B5A16ED9D0B3}"/>
    <cellStyle name="Millares 2 4 4 3 3 5" xfId="48983" xr:uid="{ADDC195C-2FCB-4349-90B3-50CEC725B3BD}"/>
    <cellStyle name="Millares 2 4 4 3 4" xfId="7615" xr:uid="{FD9FD069-F1DE-4B1E-BC1A-C44914331C99}"/>
    <cellStyle name="Millares 2 4 4 3 4 2" xfId="29118" xr:uid="{F6E77257-BF6C-474C-8379-112C9425A9ED}"/>
    <cellStyle name="Millares 2 4 4 3 5" xfId="9272" xr:uid="{65C6BB79-B6E7-468C-8780-04F79F5D8597}"/>
    <cellStyle name="Millares 2 4 4 3 5 2" xfId="30775" xr:uid="{9A7C3E05-C7F0-4CA3-924C-D1D87BF02B2F}"/>
    <cellStyle name="Millares 2 4 4 3 6" xfId="15907" xr:uid="{D18D412D-088A-4EC5-82B9-FA1B39625BEE}"/>
    <cellStyle name="Millares 2 4 4 3 6 2" xfId="37410" xr:uid="{1D9D4768-BD0D-45D1-969C-53632A8BD7A3}"/>
    <cellStyle name="Millares 2 4 4 3 7" xfId="22512" xr:uid="{D6C0CD39-D557-4EAD-BFA5-75CF45C93FD0}"/>
    <cellStyle name="Millares 2 4 4 3 8" xfId="44015" xr:uid="{0192E1FA-519C-4EF3-9BF0-729B12106EBA}"/>
    <cellStyle name="Millares 2 4 4 4" xfId="1402" xr:uid="{154286B5-F3D0-482A-A7C1-59EE4CF97F88}"/>
    <cellStyle name="Millares 2 4 4 4 2" xfId="4231" xr:uid="{66A65CB5-A3DC-4852-8886-CCE9B92F07BA}"/>
    <cellStyle name="Millares 2 4 4 4 2 2" xfId="12497" xr:uid="{C61F15C0-64D0-427B-9A92-8BB244DE3AF0}"/>
    <cellStyle name="Millares 2 4 4 4 2 2 2" xfId="34000" xr:uid="{37B42E73-0BF5-4786-ACDB-32DDC7180F0B}"/>
    <cellStyle name="Millares 2 4 4 4 2 3" xfId="19132" xr:uid="{9731CD93-3831-4AC6-BB78-2B70C2CF1B8E}"/>
    <cellStyle name="Millares 2 4 4 4 2 3 2" xfId="40635" xr:uid="{F6086371-F49B-4793-9408-5A12724911C1}"/>
    <cellStyle name="Millares 2 4 4 4 2 4" xfId="25737" xr:uid="{131B0309-E71D-499A-9CD4-962074EDE9CC}"/>
    <cellStyle name="Millares 2 4 4 4 2 5" xfId="47240" xr:uid="{D5C303D6-093A-4BE8-8FAF-3415935B730C}"/>
    <cellStyle name="Millares 2 4 4 4 3" xfId="6370" xr:uid="{C799FC87-B622-4FF7-BC35-B0A7E8BD7112}"/>
    <cellStyle name="Millares 2 4 4 4 3 2" xfId="14636" xr:uid="{45A22D54-71AF-4635-ABBA-CCEBAF7A1DB4}"/>
    <cellStyle name="Millares 2 4 4 4 3 2 2" xfId="36139" xr:uid="{B408BA49-939F-401B-B3BE-F44B833EE33D}"/>
    <cellStyle name="Millares 2 4 4 4 3 3" xfId="21271" xr:uid="{BDD3DEC1-6368-4E64-8A4D-B0576BE7C3D6}"/>
    <cellStyle name="Millares 2 4 4 4 3 3 2" xfId="42774" xr:uid="{7BB86917-A077-4420-AEBF-E795605DA923}"/>
    <cellStyle name="Millares 2 4 4 4 3 4" xfId="27876" xr:uid="{CE16A297-580D-4FF5-A25E-313B69435535}"/>
    <cellStyle name="Millares 2 4 4 4 3 5" xfId="49379" xr:uid="{4CDDB289-EB0C-43A2-BC7C-6E2624976610}"/>
    <cellStyle name="Millares 2 4 4 4 4" xfId="8011" xr:uid="{722DC2E2-2EAD-4878-8FD3-305D333E0B40}"/>
    <cellStyle name="Millares 2 4 4 4 4 2" xfId="29514" xr:uid="{20165C9D-D1D2-4C64-8ABB-1EFE6478C47F}"/>
    <cellStyle name="Millares 2 4 4 4 5" xfId="9668" xr:uid="{B2003EE6-C31F-4477-A7BA-E877C0499859}"/>
    <cellStyle name="Millares 2 4 4 4 5 2" xfId="31171" xr:uid="{139DE1B1-50C9-40A5-A441-4C80F19DA045}"/>
    <cellStyle name="Millares 2 4 4 4 6" xfId="16303" xr:uid="{5C6277EF-2E31-4F0F-B5BF-50F0BB7BACDD}"/>
    <cellStyle name="Millares 2 4 4 4 6 2" xfId="37806" xr:uid="{BF6486D2-DFF0-43F0-A572-477B9CD911D5}"/>
    <cellStyle name="Millares 2 4 4 4 7" xfId="22908" xr:uid="{B588878F-0882-45ED-BBE6-1AD7E7C48AE9}"/>
    <cellStyle name="Millares 2 4 4 4 8" xfId="44411" xr:uid="{7D2B32FC-4A84-4EE7-B93F-84A910E3046F}"/>
    <cellStyle name="Millares 2 4 4 5" xfId="2089" xr:uid="{95BECCD9-185E-4A75-B56C-CCC4EA10C8E3}"/>
    <cellStyle name="Millares 2 4 4 5 2" xfId="10355" xr:uid="{F286E03C-E0F8-4574-93D6-EA367525D611}"/>
    <cellStyle name="Millares 2 4 4 5 2 2" xfId="31858" xr:uid="{8A5A66A0-F719-4E2B-AE47-F926F5547743}"/>
    <cellStyle name="Millares 2 4 4 5 3" xfId="16990" xr:uid="{226E9F1C-D41B-4EE3-8281-AA1F19041EBD}"/>
    <cellStyle name="Millares 2 4 4 5 3 2" xfId="38493" xr:uid="{17A93CB1-AABF-489D-BCA2-A330655121FF}"/>
    <cellStyle name="Millares 2 4 4 5 4" xfId="23595" xr:uid="{41858B5B-89A0-46AB-AFA1-266DB5F874D6}"/>
    <cellStyle name="Millares 2 4 4 5 5" xfId="45098" xr:uid="{F6351E8F-85A8-4455-A40A-75C12B42A0DF}"/>
    <cellStyle name="Millares 2 4 4 6" xfId="2637" xr:uid="{8F016CA6-CEF6-4B66-A7FC-FECED8288A9A}"/>
    <cellStyle name="Millares 2 4 4 6 2" xfId="10903" xr:uid="{F3118A3E-6114-4607-A2D8-9D2737581F82}"/>
    <cellStyle name="Millares 2 4 4 6 2 2" xfId="32406" xr:uid="{0A1F5660-20A7-4435-B2C6-7CA22F5F2C5D}"/>
    <cellStyle name="Millares 2 4 4 6 3" xfId="17538" xr:uid="{5F5448C9-A1AC-464E-B25E-E5C19FA014A4}"/>
    <cellStyle name="Millares 2 4 4 6 3 2" xfId="39041" xr:uid="{67D3C99C-CF67-4FF2-91A8-8D4A37156282}"/>
    <cellStyle name="Millares 2 4 4 6 4" xfId="24143" xr:uid="{CC116547-100D-4196-BFC8-0BFA09B909AB}"/>
    <cellStyle name="Millares 2 4 4 6 5" xfId="45646" xr:uid="{CC79AA16-57D8-4875-A551-88A504814E0E}"/>
    <cellStyle name="Millares 2 4 4 7" xfId="3285" xr:uid="{51383610-8631-4469-A027-05B47AA7CEDF}"/>
    <cellStyle name="Millares 2 4 4 7 2" xfId="11551" xr:uid="{DC377D03-8CEE-4199-972C-E756B5DC2419}"/>
    <cellStyle name="Millares 2 4 4 7 2 2" xfId="33054" xr:uid="{75A2DA24-E0D4-4EB1-A80D-A463C23A78A0}"/>
    <cellStyle name="Millares 2 4 4 7 3" xfId="18186" xr:uid="{405BAE1A-7D93-4000-B5CA-59D0A702B327}"/>
    <cellStyle name="Millares 2 4 4 7 3 2" xfId="39689" xr:uid="{6C4F1A43-35EE-4557-B461-78BB304F063E}"/>
    <cellStyle name="Millares 2 4 4 7 4" xfId="24791" xr:uid="{771D5F03-6556-4D98-9DAC-CA2883C52FD2}"/>
    <cellStyle name="Millares 2 4 4 7 5" xfId="46294" xr:uid="{5DC790A4-796D-494E-8A72-182AA1C4D850}"/>
    <cellStyle name="Millares 2 4 4 8" xfId="4781" xr:uid="{D40246F5-C7D5-464A-A748-CAAA60390459}"/>
    <cellStyle name="Millares 2 4 4 8 2" xfId="13047" xr:uid="{C4E1BC0B-5C5C-4E88-9733-5D6202F1544B}"/>
    <cellStyle name="Millares 2 4 4 8 2 2" xfId="34550" xr:uid="{9E5D7292-AB01-42E1-8543-AFBC97D55766}"/>
    <cellStyle name="Millares 2 4 4 8 3" xfId="19682" xr:uid="{7B180D0C-C3FF-4C56-80C2-AE7FE2583055}"/>
    <cellStyle name="Millares 2 4 4 8 3 2" xfId="41185" xr:uid="{C45F6468-B6EA-4D28-834C-6CA3DA049C03}"/>
    <cellStyle name="Millares 2 4 4 8 4" xfId="26287" xr:uid="{FC0ED4DB-0F51-40DC-A88A-339269C2C973}"/>
    <cellStyle name="Millares 2 4 4 8 5" xfId="47790" xr:uid="{272B4D4E-9C80-48EC-B60A-65EAA5208266}"/>
    <cellStyle name="Millares 2 4 4 9" xfId="5424" xr:uid="{08F9BB95-FE0E-4FBB-83B9-7C4027173F86}"/>
    <cellStyle name="Millares 2 4 4 9 2" xfId="13690" xr:uid="{0EE3B6FF-06CF-4DE5-A6B0-153A6435B13E}"/>
    <cellStyle name="Millares 2 4 4 9 2 2" xfId="35193" xr:uid="{294477A1-EE32-4861-8605-527BCCCDF4AC}"/>
    <cellStyle name="Millares 2 4 4 9 3" xfId="20325" xr:uid="{10F04EC2-5040-4401-A41F-55B58F32FE44}"/>
    <cellStyle name="Millares 2 4 4 9 3 2" xfId="41828" xr:uid="{02748EB2-7C12-41AA-A695-2DC5247E47FE}"/>
    <cellStyle name="Millares 2 4 4 9 4" xfId="26930" xr:uid="{35ECD2DA-B251-43B3-AC02-167B5DDB1792}"/>
    <cellStyle name="Millares 2 4 4 9 5" xfId="48433" xr:uid="{E3491BAD-4F4D-4918-986E-587B23EA3733}"/>
    <cellStyle name="Millares 2 4 5" xfId="327" xr:uid="{7C1D3BC3-F371-4A54-BF78-639D7C410FD3}"/>
    <cellStyle name="Millares 2 4 5 10" xfId="15230" xr:uid="{CDAB10C4-4EE8-43ED-8048-7ADE65FD4152}"/>
    <cellStyle name="Millares 2 4 5 10 2" xfId="36733" xr:uid="{1A29EAD4-5505-4D4C-8B19-C0395A0D861B}"/>
    <cellStyle name="Millares 2 4 5 11" xfId="21835" xr:uid="{27112DCA-5C72-4466-8AA2-48C5F34ED62B}"/>
    <cellStyle name="Millares 2 4 5 12" xfId="43338" xr:uid="{84430F19-1B28-43C2-BA4E-E08CA629AAC1}"/>
    <cellStyle name="Millares 2 4 5 2" xfId="1275" xr:uid="{F298C1EC-E645-433B-8943-5F61179DDD05}"/>
    <cellStyle name="Millares 2 4 5 2 2" xfId="4104" xr:uid="{2BBE3E98-597B-42AB-9F45-FB7B2D5D5A5D}"/>
    <cellStyle name="Millares 2 4 5 2 2 2" xfId="12370" xr:uid="{FE2E8998-B697-4B92-849C-C12053DBEBE7}"/>
    <cellStyle name="Millares 2 4 5 2 2 2 2" xfId="33873" xr:uid="{FA26ED8E-7A94-4123-9287-D39523E2B2FC}"/>
    <cellStyle name="Millares 2 4 5 2 2 3" xfId="19005" xr:uid="{894FB50F-1823-43D9-80FC-14C23C9E45EA}"/>
    <cellStyle name="Millares 2 4 5 2 2 3 2" xfId="40508" xr:uid="{FEA16C86-D227-4812-B184-324A5C6C83B4}"/>
    <cellStyle name="Millares 2 4 5 2 2 4" xfId="25610" xr:uid="{2602DBCB-E58E-4BBC-8C20-16F0C984F8F5}"/>
    <cellStyle name="Millares 2 4 5 2 2 5" xfId="47113" xr:uid="{3D7CEAF6-C6BA-45E2-B5C1-6B784B698E19}"/>
    <cellStyle name="Millares 2 4 5 2 3" xfId="6243" xr:uid="{E99E3E15-951A-4843-84F9-022C324A1D14}"/>
    <cellStyle name="Millares 2 4 5 2 3 2" xfId="14509" xr:uid="{1B495706-8891-4B74-827C-35069AA87028}"/>
    <cellStyle name="Millares 2 4 5 2 3 2 2" xfId="36012" xr:uid="{3E09D951-0BE2-434F-99D9-6ECBDB3944D0}"/>
    <cellStyle name="Millares 2 4 5 2 3 3" xfId="21144" xr:uid="{2616CC3D-1CE6-4C44-99F4-55B6459F99DE}"/>
    <cellStyle name="Millares 2 4 5 2 3 3 2" xfId="42647" xr:uid="{3D40FA48-8554-4E0B-B2B6-ED020A33D2AF}"/>
    <cellStyle name="Millares 2 4 5 2 3 4" xfId="27749" xr:uid="{1D13718C-0846-45EE-B960-5167C3A52617}"/>
    <cellStyle name="Millares 2 4 5 2 3 5" xfId="49252" xr:uid="{A1AD1561-3664-4AD2-8217-A798D50B07F3}"/>
    <cellStyle name="Millares 2 4 5 2 4" xfId="7884" xr:uid="{62D0FDD0-0993-4D96-9239-EBB06F723EB1}"/>
    <cellStyle name="Millares 2 4 5 2 4 2" xfId="29387" xr:uid="{73A211A2-B3E6-41B9-ABD6-8417ADA42EB3}"/>
    <cellStyle name="Millares 2 4 5 2 5" xfId="9541" xr:uid="{81A61A51-4255-4D3F-AB13-2453171A9C32}"/>
    <cellStyle name="Millares 2 4 5 2 5 2" xfId="31044" xr:uid="{4DA35BC2-F389-4A96-9EFB-33FDF3FA3AD9}"/>
    <cellStyle name="Millares 2 4 5 2 6" xfId="16176" xr:uid="{63AE75DB-0D03-487A-A807-308025507372}"/>
    <cellStyle name="Millares 2 4 5 2 6 2" xfId="37679" xr:uid="{93585C74-23A5-4264-9373-DA460EE59695}"/>
    <cellStyle name="Millares 2 4 5 2 7" xfId="22781" xr:uid="{B1A6845D-B80F-449D-A555-76C6BAC8D31E}"/>
    <cellStyle name="Millares 2 4 5 2 8" xfId="44284" xr:uid="{A5E93B1C-9073-45BA-A5CC-D7709CB2F665}"/>
    <cellStyle name="Millares 2 4 5 3" xfId="1962" xr:uid="{F5FDE930-9CBC-4B52-905F-9C78D666F52E}"/>
    <cellStyle name="Millares 2 4 5 3 2" xfId="10228" xr:uid="{845216E1-D002-42CD-97DA-EAD5C2F38C0F}"/>
    <cellStyle name="Millares 2 4 5 3 2 2" xfId="31731" xr:uid="{54C9E7A9-8BCF-46D5-9C1D-3BC8BA9EDD27}"/>
    <cellStyle name="Millares 2 4 5 3 3" xfId="16863" xr:uid="{A3725BDB-3386-460C-8760-A06C7B493620}"/>
    <cellStyle name="Millares 2 4 5 3 3 2" xfId="38366" xr:uid="{DC2A3691-1CA4-4738-9968-5CDD9BE14275}"/>
    <cellStyle name="Millares 2 4 5 3 4" xfId="23468" xr:uid="{DA45E1C5-C7FD-4522-AF6E-ED470D183752}"/>
    <cellStyle name="Millares 2 4 5 3 5" xfId="44971" xr:uid="{B8F180A5-6804-4CDB-91E2-9E4A7A450F7C}"/>
    <cellStyle name="Millares 2 4 5 4" xfId="2761" xr:uid="{E9116DF1-487E-4446-BCE1-E92A60A84335}"/>
    <cellStyle name="Millares 2 4 5 4 2" xfId="11027" xr:uid="{36FA560E-D2DD-4882-992F-37E275981936}"/>
    <cellStyle name="Millares 2 4 5 4 2 2" xfId="32530" xr:uid="{6601AB1A-1FAF-4506-A5A0-BB9659A7D36D}"/>
    <cellStyle name="Millares 2 4 5 4 3" xfId="17662" xr:uid="{4EDEA3AB-D7E9-4B9C-A399-BF139B681374}"/>
    <cellStyle name="Millares 2 4 5 4 3 2" xfId="39165" xr:uid="{2649133A-734E-4BD3-9A8C-BD17BC57DCA3}"/>
    <cellStyle name="Millares 2 4 5 4 4" xfId="24267" xr:uid="{B0BE9B63-0C78-45FF-9089-F9D5862767B3}"/>
    <cellStyle name="Millares 2 4 5 4 5" xfId="45770" xr:uid="{53BD29E4-C0AB-4EAC-A447-0AA1A9C6CDE2}"/>
    <cellStyle name="Millares 2 4 5 5" xfId="3158" xr:uid="{927007AE-0BA3-43E2-B89E-1E0ACDB3379B}"/>
    <cellStyle name="Millares 2 4 5 5 2" xfId="11424" xr:uid="{D3827D06-65B6-41E6-AA3E-DDF851315A33}"/>
    <cellStyle name="Millares 2 4 5 5 2 2" xfId="32927" xr:uid="{FB3CB8EC-E8ED-469C-A49A-52756E00BD0F}"/>
    <cellStyle name="Millares 2 4 5 5 3" xfId="18059" xr:uid="{3803ADD6-AFF4-429D-BD45-DA509B4DD6AD}"/>
    <cellStyle name="Millares 2 4 5 5 3 2" xfId="39562" xr:uid="{CD73F74F-602F-4AC3-9D35-B4AC840C9EA8}"/>
    <cellStyle name="Millares 2 4 5 5 4" xfId="24664" xr:uid="{89BBF880-852D-404C-BA2D-55771F435C00}"/>
    <cellStyle name="Millares 2 4 5 5 5" xfId="46167" xr:uid="{8A52B25B-DB77-484E-A67F-1DFBABBEB38B}"/>
    <cellStyle name="Millares 2 4 5 6" xfId="4905" xr:uid="{C8D7C58C-2ACC-46A6-86EC-CA6E699ED23C}"/>
    <cellStyle name="Millares 2 4 5 6 2" xfId="13171" xr:uid="{047F50B1-D948-4C9E-834F-D9723D15C3F5}"/>
    <cellStyle name="Millares 2 4 5 6 2 2" xfId="34674" xr:uid="{F8D2C232-49D7-4765-9858-C2169061290B}"/>
    <cellStyle name="Millares 2 4 5 6 3" xfId="19806" xr:uid="{2073DE68-BEC1-4FD7-AA19-1C53FC0D8CC8}"/>
    <cellStyle name="Millares 2 4 5 6 3 2" xfId="41309" xr:uid="{DC8F9052-C1A9-4912-9F9E-300D96E8FE44}"/>
    <cellStyle name="Millares 2 4 5 6 4" xfId="26411" xr:uid="{A541F58E-23B2-4296-B484-083FE99DC137}"/>
    <cellStyle name="Millares 2 4 5 6 5" xfId="47914" xr:uid="{66E56699-E2C8-495B-8948-46A69BB9D19A}"/>
    <cellStyle name="Millares 2 4 5 7" xfId="5297" xr:uid="{469E14ED-2B4C-44C8-8EE0-59D7E464D4E0}"/>
    <cellStyle name="Millares 2 4 5 7 2" xfId="13563" xr:uid="{36F02FB7-3206-47E3-BFB2-16D41B04AE9D}"/>
    <cellStyle name="Millares 2 4 5 7 2 2" xfId="35066" xr:uid="{B024CDEE-A8D9-4E35-8BC8-B0AEAD125C5F}"/>
    <cellStyle name="Millares 2 4 5 7 3" xfId="20198" xr:uid="{00C240E2-56FD-4488-B90A-CE990DB4305A}"/>
    <cellStyle name="Millares 2 4 5 7 3 2" xfId="41701" xr:uid="{90C3E02C-4C90-4F6D-98AF-21FDD6F8CD4B}"/>
    <cellStyle name="Millares 2 4 5 7 4" xfId="26803" xr:uid="{17B2C740-9F30-4DCC-AAD5-822D3935CA66}"/>
    <cellStyle name="Millares 2 4 5 7 5" xfId="48306" xr:uid="{F1AC25B2-CF83-44E8-910A-0DE596EFA7C7}"/>
    <cellStyle name="Millares 2 4 5 8" xfId="6938" xr:uid="{26926CEA-DF20-4663-94DC-8F793673E51A}"/>
    <cellStyle name="Millares 2 4 5 8 2" xfId="28441" xr:uid="{9CC9893A-C619-4A61-8C8E-FF7C4CA0E084}"/>
    <cellStyle name="Millares 2 4 5 9" xfId="8594" xr:uid="{5AC9A21B-D24A-43CB-B43D-A49ABAB4DF7F}"/>
    <cellStyle name="Millares 2 4 5 9 2" xfId="30097" xr:uid="{5C0F5510-DCD8-48B7-9085-32B29870F8B8}"/>
    <cellStyle name="Millares 2 4 6" xfId="611" xr:uid="{5023A0A8-A6EA-478D-9505-A7DBCC486AF7}"/>
    <cellStyle name="Millares 2 4 6 10" xfId="43620" xr:uid="{869F0DA4-3B0B-4C55-92C1-3875E232B535}"/>
    <cellStyle name="Millares 2 4 6 2" xfId="1557" xr:uid="{26713539-DE85-4FA8-9ED1-6829A03844A5}"/>
    <cellStyle name="Millares 2 4 6 2 2" xfId="4386" xr:uid="{5026D5E1-8E97-4CC2-B3A9-2CA7FA9A427E}"/>
    <cellStyle name="Millares 2 4 6 2 2 2" xfId="12652" xr:uid="{6BAD440C-CF03-4D4D-9FF3-93AD8F482353}"/>
    <cellStyle name="Millares 2 4 6 2 2 2 2" xfId="34155" xr:uid="{3C0DD14B-A528-46E8-8DFB-C6A995E8937C}"/>
    <cellStyle name="Millares 2 4 6 2 2 3" xfId="19287" xr:uid="{23F436EC-3319-47BB-A281-122C88A874B2}"/>
    <cellStyle name="Millares 2 4 6 2 2 3 2" xfId="40790" xr:uid="{CF8A482E-83EC-4B69-98F9-46D07B309F21}"/>
    <cellStyle name="Millares 2 4 6 2 2 4" xfId="25892" xr:uid="{DD2A8833-ECEE-4F6D-AA20-BDF07D4BEB76}"/>
    <cellStyle name="Millares 2 4 6 2 2 5" xfId="47395" xr:uid="{A5BD59D1-5F01-4ED5-90B4-B7DB82685DD1}"/>
    <cellStyle name="Millares 2 4 6 2 3" xfId="6525" xr:uid="{90EFA10F-6C8A-415A-B788-F20C2E2B5379}"/>
    <cellStyle name="Millares 2 4 6 2 3 2" xfId="14791" xr:uid="{B53F73AE-9A31-4D94-9FEA-53CEFBA12B67}"/>
    <cellStyle name="Millares 2 4 6 2 3 2 2" xfId="36294" xr:uid="{882FD0AB-8429-45A7-BBD6-E2885539B51D}"/>
    <cellStyle name="Millares 2 4 6 2 3 3" xfId="21426" xr:uid="{24DC271D-A6B1-4908-988E-0ADC4507C23E}"/>
    <cellStyle name="Millares 2 4 6 2 3 3 2" xfId="42929" xr:uid="{DD52C30B-4273-4B56-B215-A7A5C7C580C7}"/>
    <cellStyle name="Millares 2 4 6 2 3 4" xfId="28031" xr:uid="{94AD124F-291C-4CD5-868E-CB796C790058}"/>
    <cellStyle name="Millares 2 4 6 2 3 5" xfId="49534" xr:uid="{21C0EFCC-D805-4F8C-83A6-29E25D743307}"/>
    <cellStyle name="Millares 2 4 6 2 4" xfId="8166" xr:uid="{7AF01EF1-A6DE-4359-A37D-DD93A43DAAAB}"/>
    <cellStyle name="Millares 2 4 6 2 4 2" xfId="29669" xr:uid="{9CB9CD39-CB53-4108-B052-008D7F6204EB}"/>
    <cellStyle name="Millares 2 4 6 2 5" xfId="9823" xr:uid="{A80EF008-343A-4C2F-94AC-785A84FA5509}"/>
    <cellStyle name="Millares 2 4 6 2 5 2" xfId="31326" xr:uid="{C839023C-216D-410C-AFD6-08D7A9B75529}"/>
    <cellStyle name="Millares 2 4 6 2 6" xfId="16458" xr:uid="{7D5DCE45-4DD7-4EC5-A7E1-61F23CCFC033}"/>
    <cellStyle name="Millares 2 4 6 2 6 2" xfId="37961" xr:uid="{6589A88F-813D-4BF5-93A1-BCDAC642C128}"/>
    <cellStyle name="Millares 2 4 6 2 7" xfId="23063" xr:uid="{726B4C9B-A38A-4E7D-85F1-D2C24DE3C294}"/>
    <cellStyle name="Millares 2 4 6 2 8" xfId="44566" xr:uid="{05A51EC5-E8D4-4D90-80CA-4C3BAF4D5CDC}"/>
    <cellStyle name="Millares 2 4 6 3" xfId="2244" xr:uid="{74BEDC37-6823-4453-805E-872B86CC736C}"/>
    <cellStyle name="Millares 2 4 6 3 2" xfId="10510" xr:uid="{022F4445-1B43-41E8-9F91-420C2B0A0FAF}"/>
    <cellStyle name="Millares 2 4 6 3 2 2" xfId="32013" xr:uid="{C46D0E4A-8D6C-4E83-A20D-31300F29DE39}"/>
    <cellStyle name="Millares 2 4 6 3 3" xfId="17145" xr:uid="{A8ECD0EA-60EB-45EA-8208-A63C42F8664A}"/>
    <cellStyle name="Millares 2 4 6 3 3 2" xfId="38648" xr:uid="{6D3B5F83-A634-47B0-8486-C0D877099603}"/>
    <cellStyle name="Millares 2 4 6 3 4" xfId="23750" xr:uid="{06190B60-4B6F-4DAB-AA0E-3B1E5FAF9736}"/>
    <cellStyle name="Millares 2 4 6 3 5" xfId="45253" xr:uid="{B7282326-38AB-4E0E-8FD2-3131E6C98B99}"/>
    <cellStyle name="Millares 2 4 6 4" xfId="3440" xr:uid="{4B2B3764-3B69-4A22-AA5F-1571E22F467F}"/>
    <cellStyle name="Millares 2 4 6 4 2" xfId="11706" xr:uid="{CC1EF46F-265E-44E6-9FFC-6F86FC4460FB}"/>
    <cellStyle name="Millares 2 4 6 4 2 2" xfId="33209" xr:uid="{70425A15-AA18-4F5C-B22B-504EAB3380AC}"/>
    <cellStyle name="Millares 2 4 6 4 3" xfId="18341" xr:uid="{3CB6910E-F455-4DD7-91ED-2B424C83F412}"/>
    <cellStyle name="Millares 2 4 6 4 3 2" xfId="39844" xr:uid="{57E5DA35-0743-42FD-B4A4-AE3034EC2CAA}"/>
    <cellStyle name="Millares 2 4 6 4 4" xfId="24946" xr:uid="{A7606B2A-239A-4C04-BFCE-357716E36979}"/>
    <cellStyle name="Millares 2 4 6 4 5" xfId="46449" xr:uid="{97252CEB-B36E-4115-9822-178FD0050E62}"/>
    <cellStyle name="Millares 2 4 6 5" xfId="5579" xr:uid="{49F13B6A-E45F-4CED-B79E-51FEABB588D3}"/>
    <cellStyle name="Millares 2 4 6 5 2" xfId="13845" xr:uid="{C67FF696-BCC3-4F4F-A9CE-F335F7C237D3}"/>
    <cellStyle name="Millares 2 4 6 5 2 2" xfId="35348" xr:uid="{79B2D782-6162-4444-A21D-018BF18C0206}"/>
    <cellStyle name="Millares 2 4 6 5 3" xfId="20480" xr:uid="{1441A1F2-18DB-4392-A497-AFF300152E59}"/>
    <cellStyle name="Millares 2 4 6 5 3 2" xfId="41983" xr:uid="{1FA4C5B0-57D7-4420-AF44-ABC615158C98}"/>
    <cellStyle name="Millares 2 4 6 5 4" xfId="27085" xr:uid="{85FB761E-EC2C-4AAA-8A86-DB6E6F6B9597}"/>
    <cellStyle name="Millares 2 4 6 5 5" xfId="48588" xr:uid="{236C42EA-D8AC-4409-87A5-67820278084F}"/>
    <cellStyle name="Millares 2 4 6 6" xfId="7220" xr:uid="{30C5BBEF-654C-4B32-A4FC-72A801868963}"/>
    <cellStyle name="Millares 2 4 6 6 2" xfId="28723" xr:uid="{260B73C5-5326-49D4-B9F8-05B9ADB007E5}"/>
    <cellStyle name="Millares 2 4 6 7" xfId="8877" xr:uid="{9B0BA3EF-DFF3-447C-B2AB-19BECB8F98D1}"/>
    <cellStyle name="Millares 2 4 6 7 2" xfId="30380" xr:uid="{84ADC181-3D68-433E-A601-5C0990309325}"/>
    <cellStyle name="Millares 2 4 6 8" xfId="15512" xr:uid="{CC77D5FB-6087-44EC-BEED-AB78D3399D2E}"/>
    <cellStyle name="Millares 2 4 6 8 2" xfId="37015" xr:uid="{9D0493D2-6BE1-439F-A2F0-1E1B5B6D61A6}"/>
    <cellStyle name="Millares 2 4 6 9" xfId="22117" xr:uid="{746C13C5-D23C-4382-9200-CFF9E6410B41}"/>
    <cellStyle name="Millares 2 4 7" xfId="879" xr:uid="{13E045DD-D584-4595-8BE6-771F4C39FE80}"/>
    <cellStyle name="Millares 2 4 7 2" xfId="3708" xr:uid="{5D529BDC-8A82-4583-8238-665798606DBF}"/>
    <cellStyle name="Millares 2 4 7 2 2" xfId="11974" xr:uid="{E17FDC89-F5EB-4843-9902-DD3C74D20D22}"/>
    <cellStyle name="Millares 2 4 7 2 2 2" xfId="33477" xr:uid="{B42D72AE-4DD1-4725-BE2B-53DE208E53B4}"/>
    <cellStyle name="Millares 2 4 7 2 3" xfId="18609" xr:uid="{EDE63DD8-CA67-44A6-ACD4-032F5F5A93E6}"/>
    <cellStyle name="Millares 2 4 7 2 3 2" xfId="40112" xr:uid="{0AB853BE-83F6-467E-9755-4A0885FF0A83}"/>
    <cellStyle name="Millares 2 4 7 2 4" xfId="25214" xr:uid="{DE2835A7-C324-44D5-8DA6-480C360FFF76}"/>
    <cellStyle name="Millares 2 4 7 2 5" xfId="46717" xr:uid="{0607A026-8669-4ED0-926C-1DB2E754D9F6}"/>
    <cellStyle name="Millares 2 4 7 3" xfId="5847" xr:uid="{347144F2-54C6-4BD2-8D38-C471C297292F}"/>
    <cellStyle name="Millares 2 4 7 3 2" xfId="14113" xr:uid="{1C657DF4-580D-4531-8767-8E9C3542D116}"/>
    <cellStyle name="Millares 2 4 7 3 2 2" xfId="35616" xr:uid="{BABAB588-FA6A-4559-9A95-DF731E3467BC}"/>
    <cellStyle name="Millares 2 4 7 3 3" xfId="20748" xr:uid="{F4C2E0EA-7833-44C6-8BEA-C0BC05301185}"/>
    <cellStyle name="Millares 2 4 7 3 3 2" xfId="42251" xr:uid="{178B6C0A-8CA9-4569-B469-F9C5B84AE4AD}"/>
    <cellStyle name="Millares 2 4 7 3 4" xfId="27353" xr:uid="{037CBD92-3631-4B6C-832C-380F6AE6DC09}"/>
    <cellStyle name="Millares 2 4 7 3 5" xfId="48856" xr:uid="{0392234A-DD3E-41C2-B0A2-E29C8E5D6D17}"/>
    <cellStyle name="Millares 2 4 7 4" xfId="7488" xr:uid="{64466891-FE06-4412-9FE3-F31E7D1E2A92}"/>
    <cellStyle name="Millares 2 4 7 4 2" xfId="28991" xr:uid="{974F537B-A1EB-427B-ABC4-52DA543BDF6D}"/>
    <cellStyle name="Millares 2 4 7 5" xfId="9145" xr:uid="{AA5EEAAE-EE3D-4F55-8014-3C84C4FEB207}"/>
    <cellStyle name="Millares 2 4 7 5 2" xfId="30648" xr:uid="{DD6896F1-C33B-4816-AC07-EF2763A981FE}"/>
    <cellStyle name="Millares 2 4 7 6" xfId="15780" xr:uid="{C3D44E93-B0D3-4A4B-91F5-46686AA94956}"/>
    <cellStyle name="Millares 2 4 7 6 2" xfId="37283" xr:uid="{4F14EDAE-F23B-4E16-9664-16EA05E489A7}"/>
    <cellStyle name="Millares 2 4 7 7" xfId="22385" xr:uid="{8CA3BB4F-548A-4DC9-958D-D08FAA8853AE}"/>
    <cellStyle name="Millares 2 4 7 8" xfId="43888" xr:uid="{14AB0EB7-AC6D-4E60-A408-B92A0A4B4969}"/>
    <cellStyle name="Millares 2 4 8" xfId="1140" xr:uid="{2255955B-20BB-4E59-998E-F76B421E3472}"/>
    <cellStyle name="Millares 2 4 8 2" xfId="3969" xr:uid="{F53DE971-7B94-4E7D-A33B-FF6FAB7EF35E}"/>
    <cellStyle name="Millares 2 4 8 2 2" xfId="12235" xr:uid="{31492414-CCCE-4DF4-A895-775FB8F99430}"/>
    <cellStyle name="Millares 2 4 8 2 2 2" xfId="33738" xr:uid="{2865EA14-F15D-4BF0-AC84-0AFD342B939F}"/>
    <cellStyle name="Millares 2 4 8 2 3" xfId="18870" xr:uid="{62CC581A-37AD-436C-8199-C243609F2D44}"/>
    <cellStyle name="Millares 2 4 8 2 3 2" xfId="40373" xr:uid="{11E543F9-913D-46AD-86CF-7B96ACBA842E}"/>
    <cellStyle name="Millares 2 4 8 2 4" xfId="25475" xr:uid="{07C15E14-133D-45AB-B297-15F02C89C8E6}"/>
    <cellStyle name="Millares 2 4 8 2 5" xfId="46978" xr:uid="{E5DF6B3A-5455-4341-934C-604FB534C945}"/>
    <cellStyle name="Millares 2 4 8 3" xfId="6108" xr:uid="{4B3DC746-5730-4832-A38D-25D4EA6BDBA7}"/>
    <cellStyle name="Millares 2 4 8 3 2" xfId="14374" xr:uid="{13A8D512-C2D8-4B0A-99D7-A8197469E63B}"/>
    <cellStyle name="Millares 2 4 8 3 2 2" xfId="35877" xr:uid="{10AD6AE3-6633-4B4C-A23A-2C8EB50DC8FD}"/>
    <cellStyle name="Millares 2 4 8 3 3" xfId="21009" xr:uid="{F62F1556-7BDF-4CF4-AA28-BE661033FB04}"/>
    <cellStyle name="Millares 2 4 8 3 3 2" xfId="42512" xr:uid="{A3D585FA-7E8A-4182-A0E1-331B3E3407EB}"/>
    <cellStyle name="Millares 2 4 8 3 4" xfId="27614" xr:uid="{C48A543B-8182-445D-8B66-448FF08A0068}"/>
    <cellStyle name="Millares 2 4 8 3 5" xfId="49117" xr:uid="{DA484D2B-6D1F-489C-BA96-D72404D7085E}"/>
    <cellStyle name="Millares 2 4 8 4" xfId="7749" xr:uid="{A8952A81-D287-4391-A59E-BA01090CD684}"/>
    <cellStyle name="Millares 2 4 8 4 2" xfId="29252" xr:uid="{8F16074A-857D-45A9-9F34-32C162C3F331}"/>
    <cellStyle name="Millares 2 4 8 5" xfId="9406" xr:uid="{E41E35C3-417E-4115-84B5-40CBF141E8BF}"/>
    <cellStyle name="Millares 2 4 8 5 2" xfId="30909" xr:uid="{486E6F77-CA4D-4A28-8040-C068353A174A}"/>
    <cellStyle name="Millares 2 4 8 6" xfId="16041" xr:uid="{6233612E-3EE6-4DAC-8BD0-EE499B5B61E0}"/>
    <cellStyle name="Millares 2 4 8 6 2" xfId="37544" xr:uid="{1CE2513B-8424-4E5F-9573-80F428E793A7}"/>
    <cellStyle name="Millares 2 4 8 7" xfId="22646" xr:uid="{F6EF3B64-0B0A-4BF7-86A1-DC4A30B1AF93}"/>
    <cellStyle name="Millares 2 4 8 8" xfId="44149" xr:uid="{497FC3FC-DCE6-4B88-A7EF-CC1AF12076F9}"/>
    <cellStyle name="Millares 2 4 9" xfId="1828" xr:uid="{948A5C12-F398-4558-9361-8C4D0D4A4942}"/>
    <cellStyle name="Millares 2 4 9 2" xfId="10094" xr:uid="{2F829A20-A75B-4DDF-8663-02580A79127F}"/>
    <cellStyle name="Millares 2 4 9 2 2" xfId="31597" xr:uid="{0554B389-4C01-485D-845B-5DC866F3C2FE}"/>
    <cellStyle name="Millares 2 4 9 3" xfId="16729" xr:uid="{9488F24A-2456-40C2-8C9C-96051527239B}"/>
    <cellStyle name="Millares 2 4 9 3 2" xfId="38232" xr:uid="{D790A515-6BF5-4690-9D4C-A82E7C0BE1F3}"/>
    <cellStyle name="Millares 2 4 9 4" xfId="23334" xr:uid="{CC4E1373-9E14-4B69-8335-4C20C97299C1}"/>
    <cellStyle name="Millares 2 4 9 5" xfId="44837" xr:uid="{4DE2C729-AE21-455A-BB85-721C863802B7}"/>
    <cellStyle name="Millares 2 5" xfId="178" xr:uid="{E824E76D-4A4A-476E-BDE1-98343DC40F41}"/>
    <cellStyle name="Millares 2 5 10" xfId="4714" xr:uid="{50C1D7D2-21CE-4D3A-9A6F-D3E62A32778D}"/>
    <cellStyle name="Millares 2 5 10 2" xfId="12980" xr:uid="{598848F8-8A18-42B9-99FB-1F1B9B74FCF7}"/>
    <cellStyle name="Millares 2 5 10 2 2" xfId="34483" xr:uid="{C073066D-8C80-42A5-8A99-EE5C9BFEAC2C}"/>
    <cellStyle name="Millares 2 5 10 3" xfId="19615" xr:uid="{5C2BA4E1-D71A-4D15-88CF-5C85ACF33806}"/>
    <cellStyle name="Millares 2 5 10 3 2" xfId="41118" xr:uid="{916A7D98-E5C8-4968-8307-86D26930D8D6}"/>
    <cellStyle name="Millares 2 5 10 4" xfId="26220" xr:uid="{5CA970BC-5162-42AA-8E97-F554038B2D66}"/>
    <cellStyle name="Millares 2 5 10 5" xfId="47723" xr:uid="{F21C1EFE-7C3D-4259-94E5-955F0CA823DF}"/>
    <cellStyle name="Millares 2 5 11" xfId="5217" xr:uid="{D5A9CE07-E143-4E7D-A42A-353E77E9BC3D}"/>
    <cellStyle name="Millares 2 5 11 2" xfId="13483" xr:uid="{2B183E89-1907-4668-9492-2D406D7DA83B}"/>
    <cellStyle name="Millares 2 5 11 2 2" xfId="34986" xr:uid="{1C8E55A9-7264-499F-AA0B-324655718B03}"/>
    <cellStyle name="Millares 2 5 11 3" xfId="20118" xr:uid="{872FD0DA-CFBA-485A-81A4-028667DD4562}"/>
    <cellStyle name="Millares 2 5 11 3 2" xfId="41621" xr:uid="{5FA7A6CE-9FC1-4A48-B1D3-0221694C4791}"/>
    <cellStyle name="Millares 2 5 11 4" xfId="26723" xr:uid="{6D764DD9-8DD4-413A-8731-15CB4F55A519}"/>
    <cellStyle name="Millares 2 5 11 5" xfId="48226" xr:uid="{29DF1940-2379-4E4F-8F22-6C131CBD4D9E}"/>
    <cellStyle name="Millares 2 5 12" xfId="6858" xr:uid="{7DD4E26F-5F2E-45EC-A971-3CA5ADAC95ED}"/>
    <cellStyle name="Millares 2 5 12 2" xfId="28361" xr:uid="{AE87D588-F351-42D1-9F28-50ABB81941E3}"/>
    <cellStyle name="Millares 2 5 13" xfId="8512" xr:uid="{40DBF2D9-B29E-46F0-A18D-066D6D543CA7}"/>
    <cellStyle name="Millares 2 5 13 2" xfId="30015" xr:uid="{CA7AA30F-253F-4C44-A7EA-F8197717C388}"/>
    <cellStyle name="Millares 2 5 14" xfId="15151" xr:uid="{1F3D7ED8-A50A-49F6-AF9A-DB05053660B7}"/>
    <cellStyle name="Millares 2 5 14 2" xfId="36654" xr:uid="{431514F1-7466-48FF-BF28-A4B4DC511AFF}"/>
    <cellStyle name="Millares 2 5 15" xfId="21756" xr:uid="{7F62B3BA-0B31-4E8E-A6BF-A77E516D592D}"/>
    <cellStyle name="Millares 2 5 16" xfId="43259" xr:uid="{FC1ABFAC-AA12-4EE2-BDA0-44B7F59CC778}"/>
    <cellStyle name="Millares 2 5 2" xfId="509" xr:uid="{7C2AB363-CC8C-4842-83F2-3B30275FCDBF}"/>
    <cellStyle name="Millares 2 5 2 10" xfId="7120" xr:uid="{A11D20BE-3156-4137-B398-78D5DAD39C0C}"/>
    <cellStyle name="Millares 2 5 2 10 2" xfId="28623" xr:uid="{B5B185F8-2530-4E31-94CA-980DE4800E89}"/>
    <cellStyle name="Millares 2 5 2 11" xfId="8776" xr:uid="{3C6FDDAA-6C14-4792-8D54-08918025CACB}"/>
    <cellStyle name="Millares 2 5 2 11 2" xfId="30279" xr:uid="{6494B0F2-3132-4551-B423-0CC1582E6A25}"/>
    <cellStyle name="Millares 2 5 2 12" xfId="15412" xr:uid="{722752E7-591F-4213-B508-9CB88CABA607}"/>
    <cellStyle name="Millares 2 5 2 12 2" xfId="36915" xr:uid="{E4BC6EB1-78D4-4F84-8722-A29894811A73}"/>
    <cellStyle name="Millares 2 5 2 13" xfId="22017" xr:uid="{5A38DB8F-9731-4572-8A27-443740E71FF5}"/>
    <cellStyle name="Millares 2 5 2 14" xfId="43520" xr:uid="{53374353-DDA3-4CCC-8074-08F86519E03E}"/>
    <cellStyle name="Millares 2 5 2 2" xfId="791" xr:uid="{BF89ED15-9B91-4FD2-A95F-898A130103E9}"/>
    <cellStyle name="Millares 2 5 2 2 10" xfId="15692" xr:uid="{99DB7066-D418-43EF-97AE-3173591C0196}"/>
    <cellStyle name="Millares 2 5 2 2 10 2" xfId="37195" xr:uid="{C3570F29-AC16-4EF6-8C0A-F0BDA623A872}"/>
    <cellStyle name="Millares 2 5 2 2 11" xfId="22297" xr:uid="{E1A5756C-D218-498E-8D5F-03F9E1D9B5CD}"/>
    <cellStyle name="Millares 2 5 2 2 12" xfId="43800" xr:uid="{04CEE91D-D81E-4D4F-B3A4-6429DE8D538B}"/>
    <cellStyle name="Millares 2 5 2 2 2" xfId="1737" xr:uid="{C8D4C12C-B6D3-43AE-B455-78E1529C2558}"/>
    <cellStyle name="Millares 2 5 2 2 2 2" xfId="4566" xr:uid="{C0DD38B8-FA87-467E-8772-075266DCDD43}"/>
    <cellStyle name="Millares 2 5 2 2 2 2 2" xfId="12832" xr:uid="{3F77CDAA-B335-4A1B-B287-F19709D7EF45}"/>
    <cellStyle name="Millares 2 5 2 2 2 2 2 2" xfId="34335" xr:uid="{42B586E3-B193-4EA6-8F12-5882838E0238}"/>
    <cellStyle name="Millares 2 5 2 2 2 2 3" xfId="19467" xr:uid="{262ACC6B-2EF0-4EB2-8292-F4AFF98B2AEC}"/>
    <cellStyle name="Millares 2 5 2 2 2 2 3 2" xfId="40970" xr:uid="{7D80E8D4-ADBD-40F8-B6F1-2F20F074D2F4}"/>
    <cellStyle name="Millares 2 5 2 2 2 2 4" xfId="26072" xr:uid="{F07DE71F-25D8-491E-B770-B2AE402B6AF9}"/>
    <cellStyle name="Millares 2 5 2 2 2 2 5" xfId="47575" xr:uid="{FECA8C01-B0EE-4B84-A3CE-FF69762FEDE6}"/>
    <cellStyle name="Millares 2 5 2 2 2 3" xfId="6705" xr:uid="{9615341C-EA8E-40F7-A19D-EA7CA8079C06}"/>
    <cellStyle name="Millares 2 5 2 2 2 3 2" xfId="14971" xr:uid="{A49A2FD8-D83C-4A8A-BE17-79F03B68172E}"/>
    <cellStyle name="Millares 2 5 2 2 2 3 2 2" xfId="36474" xr:uid="{BEFF2CBF-BC4A-44EA-A252-CA74E8449F8C}"/>
    <cellStyle name="Millares 2 5 2 2 2 3 3" xfId="21606" xr:uid="{4A9D9614-4351-461B-A6C0-0BB8CA8E1A2C}"/>
    <cellStyle name="Millares 2 5 2 2 2 3 3 2" xfId="43109" xr:uid="{55146488-EB4F-46ED-961D-C1C3F98158D5}"/>
    <cellStyle name="Millares 2 5 2 2 2 3 4" xfId="28211" xr:uid="{68A76A42-DCBB-41DD-B2BF-32DD8C981BF8}"/>
    <cellStyle name="Millares 2 5 2 2 2 3 5" xfId="49714" xr:uid="{F874479C-B1C7-4984-9126-50A8A108123D}"/>
    <cellStyle name="Millares 2 5 2 2 2 4" xfId="8346" xr:uid="{365707AB-7210-4BBB-A2E0-E8759FB4BD97}"/>
    <cellStyle name="Millares 2 5 2 2 2 4 2" xfId="29849" xr:uid="{B40183F1-164D-4E7C-AE22-877C64E28CFC}"/>
    <cellStyle name="Millares 2 5 2 2 2 5" xfId="10003" xr:uid="{66259638-19DC-46CB-A0BB-4E3E12C92634}"/>
    <cellStyle name="Millares 2 5 2 2 2 5 2" xfId="31506" xr:uid="{5D7721CF-6E85-480F-A4DA-3A0373505371}"/>
    <cellStyle name="Millares 2 5 2 2 2 6" xfId="16638" xr:uid="{D2C0A3AB-3D22-4B3F-AB96-6F5759E90D84}"/>
    <cellStyle name="Millares 2 5 2 2 2 6 2" xfId="38141" xr:uid="{4039D800-26F5-4108-96CD-40C9BEAFBB93}"/>
    <cellStyle name="Millares 2 5 2 2 2 7" xfId="23243" xr:uid="{72BCBC26-288F-4A57-AA2B-1D97E4A28E81}"/>
    <cellStyle name="Millares 2 5 2 2 2 8" xfId="44746" xr:uid="{BC340E08-8CB3-4373-82EE-E1246A847135}"/>
    <cellStyle name="Millares 2 5 2 2 3" xfId="2424" xr:uid="{61ACAAFB-2BFF-4BCC-A453-1CA2D0D49EA2}"/>
    <cellStyle name="Millares 2 5 2 2 3 2" xfId="10690" xr:uid="{28791BF5-6745-4B0E-8E43-0C5EA128F173}"/>
    <cellStyle name="Millares 2 5 2 2 3 2 2" xfId="32193" xr:uid="{A6DAE063-CB42-432E-9506-CC13745E8DEB}"/>
    <cellStyle name="Millares 2 5 2 2 3 3" xfId="17325" xr:uid="{FCEBF966-ADF5-436C-BC61-B5BD840D6F09}"/>
    <cellStyle name="Millares 2 5 2 2 3 3 2" xfId="38828" xr:uid="{7535DD80-F947-4895-AC43-B925A50409AB}"/>
    <cellStyle name="Millares 2 5 2 2 3 4" xfId="23930" xr:uid="{8C2F8025-253A-419F-BA1D-351EBB9C734C}"/>
    <cellStyle name="Millares 2 5 2 2 3 5" xfId="45433" xr:uid="{5D92801B-BEB3-4179-AD75-165501A74D91}"/>
    <cellStyle name="Millares 2 5 2 2 4" xfId="2941" xr:uid="{27AC1516-9C2A-41D5-89CC-D86A4CC5BAE8}"/>
    <cellStyle name="Millares 2 5 2 2 4 2" xfId="11207" xr:uid="{49B3ED2A-DCA2-43B1-A9B0-94FC62E84D3C}"/>
    <cellStyle name="Millares 2 5 2 2 4 2 2" xfId="32710" xr:uid="{3383A778-4F07-4DBE-9DAD-4D470A40347A}"/>
    <cellStyle name="Millares 2 5 2 2 4 3" xfId="17842" xr:uid="{C4BEFB77-1E9E-4221-AA68-40A4C8E2A0B5}"/>
    <cellStyle name="Millares 2 5 2 2 4 3 2" xfId="39345" xr:uid="{F9D8D52A-8605-4677-ABD9-5CC8317DA06E}"/>
    <cellStyle name="Millares 2 5 2 2 4 4" xfId="24447" xr:uid="{0E05FFD7-3C8F-41A9-BA75-4536A827331C}"/>
    <cellStyle name="Millares 2 5 2 2 4 5" xfId="45950" xr:uid="{E2EA1DD7-93DE-44D1-BEF6-AE90B0ADA294}"/>
    <cellStyle name="Millares 2 5 2 2 5" xfId="3620" xr:uid="{7680DFF6-D14A-46DA-A4F3-B1D81A062B37}"/>
    <cellStyle name="Millares 2 5 2 2 5 2" xfId="11886" xr:uid="{BDC2E0B7-4739-4C89-AF72-3CA33083C710}"/>
    <cellStyle name="Millares 2 5 2 2 5 2 2" xfId="33389" xr:uid="{3B0C92A0-0DAC-432A-B847-DC594EBFD94B}"/>
    <cellStyle name="Millares 2 5 2 2 5 3" xfId="18521" xr:uid="{3B4504BE-12B8-4367-B1BA-83B53CA8924E}"/>
    <cellStyle name="Millares 2 5 2 2 5 3 2" xfId="40024" xr:uid="{E5003311-6FC7-4B2C-BD43-B163C8A60B19}"/>
    <cellStyle name="Millares 2 5 2 2 5 4" xfId="25126" xr:uid="{D736A213-1633-46F7-B2BA-91DCF2FED547}"/>
    <cellStyle name="Millares 2 5 2 2 5 5" xfId="46629" xr:uid="{2F3F3000-C710-4CC6-9104-55F464135DE6}"/>
    <cellStyle name="Millares 2 5 2 2 6" xfId="5085" xr:uid="{C270C0B8-2EFE-468B-9BC6-72DD36CCDCFE}"/>
    <cellStyle name="Millares 2 5 2 2 6 2" xfId="13351" xr:uid="{48C4086D-CFA5-45A8-A016-57FE8CFDCDB9}"/>
    <cellStyle name="Millares 2 5 2 2 6 2 2" xfId="34854" xr:uid="{F0661D50-6612-4394-A2C4-2AFE595BC870}"/>
    <cellStyle name="Millares 2 5 2 2 6 3" xfId="19986" xr:uid="{DB66642B-F564-46D3-9335-69AFAF780F26}"/>
    <cellStyle name="Millares 2 5 2 2 6 3 2" xfId="41489" xr:uid="{C4EF4FB9-ECF5-47C1-B0FE-E7AFCF831A2D}"/>
    <cellStyle name="Millares 2 5 2 2 6 4" xfId="26591" xr:uid="{FE661D13-6342-4094-8734-F6BA26422F3E}"/>
    <cellStyle name="Millares 2 5 2 2 6 5" xfId="48094" xr:uid="{ED726EA2-D4C8-42B8-AC09-A83F1F79F467}"/>
    <cellStyle name="Millares 2 5 2 2 7" xfId="5759" xr:uid="{116944C2-3E4F-46B1-8940-C32EA8B7F817}"/>
    <cellStyle name="Millares 2 5 2 2 7 2" xfId="14025" xr:uid="{E74EB802-30E1-4029-A98A-DEDB6D3CE525}"/>
    <cellStyle name="Millares 2 5 2 2 7 2 2" xfId="35528" xr:uid="{829DADFE-6FA0-4F55-842D-A52FCDDD2E25}"/>
    <cellStyle name="Millares 2 5 2 2 7 3" xfId="20660" xr:uid="{8F6DF12F-57C4-4F44-B6E4-65F2E9DB3D39}"/>
    <cellStyle name="Millares 2 5 2 2 7 3 2" xfId="42163" xr:uid="{70805DDD-0EC9-49D4-BFF0-1967D007270B}"/>
    <cellStyle name="Millares 2 5 2 2 7 4" xfId="27265" xr:uid="{8E7B73C8-2070-4079-8BB6-CECD0ACCD6D1}"/>
    <cellStyle name="Millares 2 5 2 2 7 5" xfId="48768" xr:uid="{AD1E973B-E13C-496F-B4B8-F8FCF5B8F7B8}"/>
    <cellStyle name="Millares 2 5 2 2 8" xfId="7400" xr:uid="{64E6D1C7-953A-4FE8-8C2C-DCE4616ACC6E}"/>
    <cellStyle name="Millares 2 5 2 2 8 2" xfId="28903" xr:uid="{B941EDF2-05AD-4CF7-8800-9C38760857B7}"/>
    <cellStyle name="Millares 2 5 2 2 9" xfId="9057" xr:uid="{38C2E0D7-D724-4FD5-996F-6F6EA1370D86}"/>
    <cellStyle name="Millares 2 5 2 2 9 2" xfId="30560" xr:uid="{93F034FF-F14B-44CC-BC7D-97413DF7F864}"/>
    <cellStyle name="Millares 2 5 2 3" xfId="1061" xr:uid="{B8D8CD0E-C22B-4A68-B6C3-3F32A97C83CD}"/>
    <cellStyle name="Millares 2 5 2 3 2" xfId="3890" xr:uid="{BDE5058B-7BAF-440D-A32A-6A6C5E5538E0}"/>
    <cellStyle name="Millares 2 5 2 3 2 2" xfId="12156" xr:uid="{F9571FC0-C392-4561-8298-A20ECC8A8011}"/>
    <cellStyle name="Millares 2 5 2 3 2 2 2" xfId="33659" xr:uid="{3E302606-F0AD-440D-9906-CF33AD4FE2BD}"/>
    <cellStyle name="Millares 2 5 2 3 2 3" xfId="18791" xr:uid="{EE428BC6-6BD5-471A-9F10-B38671C8ECB6}"/>
    <cellStyle name="Millares 2 5 2 3 2 3 2" xfId="40294" xr:uid="{2A623943-C66A-4221-8350-B5F97F03054E}"/>
    <cellStyle name="Millares 2 5 2 3 2 4" xfId="25396" xr:uid="{BE280801-6A40-4AA0-9CBE-32B18A08AF38}"/>
    <cellStyle name="Millares 2 5 2 3 2 5" xfId="46899" xr:uid="{E2999B48-89C7-43DA-B36C-066BC1B9C487}"/>
    <cellStyle name="Millares 2 5 2 3 3" xfId="6029" xr:uid="{1F590667-F727-4DAE-9BA2-9CA26042FD7F}"/>
    <cellStyle name="Millares 2 5 2 3 3 2" xfId="14295" xr:uid="{5CBA9B1B-5FA5-4718-BBA4-17EDFFD7E7B9}"/>
    <cellStyle name="Millares 2 5 2 3 3 2 2" xfId="35798" xr:uid="{145D7ADA-83DE-4C0C-AC05-C121F3D09C95}"/>
    <cellStyle name="Millares 2 5 2 3 3 3" xfId="20930" xr:uid="{48F63AEC-F83B-4393-8E54-59FAC66EF145}"/>
    <cellStyle name="Millares 2 5 2 3 3 3 2" xfId="42433" xr:uid="{4084F063-47D4-48F5-BAFC-736E6AEFC55A}"/>
    <cellStyle name="Millares 2 5 2 3 3 4" xfId="27535" xr:uid="{B269316C-6F21-4C77-863D-C3E809CE77B0}"/>
    <cellStyle name="Millares 2 5 2 3 3 5" xfId="49038" xr:uid="{6494F028-B758-436E-9D6D-ABD6795E7441}"/>
    <cellStyle name="Millares 2 5 2 3 4" xfId="7670" xr:uid="{BE5154E5-133E-4017-AF56-014569F68990}"/>
    <cellStyle name="Millares 2 5 2 3 4 2" xfId="29173" xr:uid="{1332116C-FEDF-4944-B03B-43039B49C93F}"/>
    <cellStyle name="Millares 2 5 2 3 5" xfId="9327" xr:uid="{927F2A45-4396-457A-B114-66F2224E9623}"/>
    <cellStyle name="Millares 2 5 2 3 5 2" xfId="30830" xr:uid="{894E7B47-3CAE-41D6-9FF5-B05B1477497F}"/>
    <cellStyle name="Millares 2 5 2 3 6" xfId="15962" xr:uid="{B1947D9E-3ED4-409A-BA77-BF96D1BCE4F3}"/>
    <cellStyle name="Millares 2 5 2 3 6 2" xfId="37465" xr:uid="{3FDB254F-BE57-49B2-9C62-43FFDD62F42F}"/>
    <cellStyle name="Millares 2 5 2 3 7" xfId="22567" xr:uid="{283E7A5D-CCED-466B-B1CF-73617AD0D7EB}"/>
    <cellStyle name="Millares 2 5 2 3 8" xfId="44070" xr:uid="{4D62F3F4-A124-49F7-9A34-5DED179D651F}"/>
    <cellStyle name="Millares 2 5 2 4" xfId="1457" xr:uid="{EEF6DC18-1127-4C02-B987-6020A29143BE}"/>
    <cellStyle name="Millares 2 5 2 4 2" xfId="4286" xr:uid="{F0A2A42A-916F-4666-8990-8C6FD06AB7CB}"/>
    <cellStyle name="Millares 2 5 2 4 2 2" xfId="12552" xr:uid="{F4461FE7-6CC1-4C62-A983-96355ACC5A04}"/>
    <cellStyle name="Millares 2 5 2 4 2 2 2" xfId="34055" xr:uid="{C41DDCAF-5D73-4BB0-9C92-8D1B870DD0DA}"/>
    <cellStyle name="Millares 2 5 2 4 2 3" xfId="19187" xr:uid="{29D9B0DE-137D-4450-A97F-0A7A235FE3BC}"/>
    <cellStyle name="Millares 2 5 2 4 2 3 2" xfId="40690" xr:uid="{AA90C263-07D3-47E4-A0A1-662764A10FA6}"/>
    <cellStyle name="Millares 2 5 2 4 2 4" xfId="25792" xr:uid="{74A8D78D-E39C-4287-A65C-A80A7C8DAD3B}"/>
    <cellStyle name="Millares 2 5 2 4 2 5" xfId="47295" xr:uid="{98DCD7B7-6663-4AFC-AA39-4AB13483B920}"/>
    <cellStyle name="Millares 2 5 2 4 3" xfId="6425" xr:uid="{606D5DC1-AE4B-4E9D-836E-7784FC812B28}"/>
    <cellStyle name="Millares 2 5 2 4 3 2" xfId="14691" xr:uid="{A8C08851-D284-4100-A563-55C598394756}"/>
    <cellStyle name="Millares 2 5 2 4 3 2 2" xfId="36194" xr:uid="{2A0D5ACE-51D3-4A0E-B8C8-8A203522A076}"/>
    <cellStyle name="Millares 2 5 2 4 3 3" xfId="21326" xr:uid="{F573735A-938D-480E-82AB-552E297230C7}"/>
    <cellStyle name="Millares 2 5 2 4 3 3 2" xfId="42829" xr:uid="{576291D6-2644-4632-9797-0C865F75D359}"/>
    <cellStyle name="Millares 2 5 2 4 3 4" xfId="27931" xr:uid="{C81B6E20-2301-4707-9773-7A2C09299E82}"/>
    <cellStyle name="Millares 2 5 2 4 3 5" xfId="49434" xr:uid="{F1FBA0E0-CAB8-4FA8-811F-0CC3F5FD859A}"/>
    <cellStyle name="Millares 2 5 2 4 4" xfId="8066" xr:uid="{781AC911-20A8-4C40-99C9-D8D87E2E22AD}"/>
    <cellStyle name="Millares 2 5 2 4 4 2" xfId="29569" xr:uid="{179D2761-E47E-457E-A137-8010917B7CC3}"/>
    <cellStyle name="Millares 2 5 2 4 5" xfId="9723" xr:uid="{E9FEF7B0-DD98-4750-9EE6-39B2B7552A7F}"/>
    <cellStyle name="Millares 2 5 2 4 5 2" xfId="31226" xr:uid="{E52EBD1E-7C2D-4526-9BEB-242337D25760}"/>
    <cellStyle name="Millares 2 5 2 4 6" xfId="16358" xr:uid="{CE0E113D-6FDE-4AC1-A041-CBF5D3859294}"/>
    <cellStyle name="Millares 2 5 2 4 6 2" xfId="37861" xr:uid="{438D3990-DF6B-4CB1-B72C-A59E528D54D8}"/>
    <cellStyle name="Millares 2 5 2 4 7" xfId="22963" xr:uid="{C9B16CD6-4D40-4096-B2E5-912FFB0A350B}"/>
    <cellStyle name="Millares 2 5 2 4 8" xfId="44466" xr:uid="{73BBA024-8641-4AA2-BABB-7A178A9A7456}"/>
    <cellStyle name="Millares 2 5 2 5" xfId="2144" xr:uid="{9FE9E7C1-040F-4639-9C29-756518C351C0}"/>
    <cellStyle name="Millares 2 5 2 5 2" xfId="10410" xr:uid="{101AA13C-58DB-4543-994E-CF45C43E361C}"/>
    <cellStyle name="Millares 2 5 2 5 2 2" xfId="31913" xr:uid="{FE921765-169A-4033-ACCB-52AC6A3210A3}"/>
    <cellStyle name="Millares 2 5 2 5 3" xfId="17045" xr:uid="{E5DE1899-FFA9-4697-B1F5-3542427656EC}"/>
    <cellStyle name="Millares 2 5 2 5 3 2" xfId="38548" xr:uid="{D43674FD-EF9C-42C1-BA97-4B3EB53D1061}"/>
    <cellStyle name="Millares 2 5 2 5 4" xfId="23650" xr:uid="{B8DEBA83-1418-4EF9-B5A4-FAAEC3112494}"/>
    <cellStyle name="Millares 2 5 2 5 5" xfId="45153" xr:uid="{B22E8157-B103-46CA-9858-D3DA7AACC1A4}"/>
    <cellStyle name="Millares 2 5 2 6" xfId="2692" xr:uid="{7EC645A7-32A3-43EC-94D8-2BB8A0368A8D}"/>
    <cellStyle name="Millares 2 5 2 6 2" xfId="10958" xr:uid="{0C7EE9A7-4AC9-4933-9EFD-32240B554423}"/>
    <cellStyle name="Millares 2 5 2 6 2 2" xfId="32461" xr:uid="{D3E8F262-B69D-4284-AC81-CC960353B24B}"/>
    <cellStyle name="Millares 2 5 2 6 3" xfId="17593" xr:uid="{2F6E9B42-410E-4F6D-A031-EBF59612F7E5}"/>
    <cellStyle name="Millares 2 5 2 6 3 2" xfId="39096" xr:uid="{45C159C2-4F86-4D7D-A11C-FA06EC3CBCBB}"/>
    <cellStyle name="Millares 2 5 2 6 4" xfId="24198" xr:uid="{90BD1BED-2B4F-4006-893E-5A4EE25EA219}"/>
    <cellStyle name="Millares 2 5 2 6 5" xfId="45701" xr:uid="{0D99FCB7-22E0-4F09-B29F-47D6E70E1FCE}"/>
    <cellStyle name="Millares 2 5 2 7" xfId="3340" xr:uid="{D52BCFEF-5DFA-41E5-87B3-9A738046FA94}"/>
    <cellStyle name="Millares 2 5 2 7 2" xfId="11606" xr:uid="{7FB9C8D2-7B40-4054-A126-92EEDB2C2167}"/>
    <cellStyle name="Millares 2 5 2 7 2 2" xfId="33109" xr:uid="{AD09B63A-20FF-486A-8272-D25EE924C159}"/>
    <cellStyle name="Millares 2 5 2 7 3" xfId="18241" xr:uid="{4F8125A3-1EDC-43C0-A5EB-B09D4FF0A05E}"/>
    <cellStyle name="Millares 2 5 2 7 3 2" xfId="39744" xr:uid="{C00AF8E3-B905-49A8-8541-6EC2875E1539}"/>
    <cellStyle name="Millares 2 5 2 7 4" xfId="24846" xr:uid="{4E18D49A-9FE7-40C2-BC87-9AE1C4A3A436}"/>
    <cellStyle name="Millares 2 5 2 7 5" xfId="46349" xr:uid="{D1A91A86-D23F-438A-81A5-82B82B7351C5}"/>
    <cellStyle name="Millares 2 5 2 8" xfId="4836" xr:uid="{85AAD458-49E4-46C7-A8D2-B9E5B0A5BC93}"/>
    <cellStyle name="Millares 2 5 2 8 2" xfId="13102" xr:uid="{D463FFBC-423C-48B6-9C33-9FF6DF665F01}"/>
    <cellStyle name="Millares 2 5 2 8 2 2" xfId="34605" xr:uid="{F76ABD97-25EA-41D3-8FF3-CCFBD4BD250C}"/>
    <cellStyle name="Millares 2 5 2 8 3" xfId="19737" xr:uid="{4441DA72-6037-46EE-92C5-8E09D54FC4F0}"/>
    <cellStyle name="Millares 2 5 2 8 3 2" xfId="41240" xr:uid="{C6AEB154-9ABC-4477-8B54-13A673FEF44B}"/>
    <cellStyle name="Millares 2 5 2 8 4" xfId="26342" xr:uid="{EF0E260D-F36D-4CBD-B968-84EB83A8D470}"/>
    <cellStyle name="Millares 2 5 2 8 5" xfId="47845" xr:uid="{9E6B5D94-0508-49FA-B5FB-410DC8F08C2E}"/>
    <cellStyle name="Millares 2 5 2 9" xfId="5479" xr:uid="{934B9036-CF50-4267-8C6E-4081ADF31BF5}"/>
    <cellStyle name="Millares 2 5 2 9 2" xfId="13745" xr:uid="{8AAF47CC-8D18-4D38-BCBD-7A0F8A4CB8EB}"/>
    <cellStyle name="Millares 2 5 2 9 2 2" xfId="35248" xr:uid="{0C2A2E75-2BF7-46C6-BC1B-4CF5C6749472}"/>
    <cellStyle name="Millares 2 5 2 9 3" xfId="20380" xr:uid="{2265ECC7-CC13-4B34-8D83-91A6F5800822}"/>
    <cellStyle name="Millares 2 5 2 9 3 2" xfId="41883" xr:uid="{8BC39307-C3FF-48F3-ACF4-D2CCE9D80DCE}"/>
    <cellStyle name="Millares 2 5 2 9 4" xfId="26985" xr:uid="{68DB4E95-4CB2-4755-BC03-B9889C7FE803}"/>
    <cellStyle name="Millares 2 5 2 9 5" xfId="48488" xr:uid="{BAD25C02-66BC-408C-A165-6C941EFDAE1E}"/>
    <cellStyle name="Millares 2 5 3" xfId="382" xr:uid="{A72CD79D-6E9E-4CEC-874B-7B0B9E2619C6}"/>
    <cellStyle name="Millares 2 5 3 10" xfId="15285" xr:uid="{F55F32D8-1B24-4044-A7F6-84E241BD635F}"/>
    <cellStyle name="Millares 2 5 3 10 2" xfId="36788" xr:uid="{797F459F-C73A-43D6-BDC2-F0ED5CCC9470}"/>
    <cellStyle name="Millares 2 5 3 11" xfId="21890" xr:uid="{513E50F4-07B7-4911-B5E7-369B2B6922A0}"/>
    <cellStyle name="Millares 2 5 3 12" xfId="43393" xr:uid="{8C4C0F61-9FB1-40F3-BA73-A024F86E015E}"/>
    <cellStyle name="Millares 2 5 3 2" xfId="1330" xr:uid="{D312FE70-15C7-422F-9686-8DDFF0D75188}"/>
    <cellStyle name="Millares 2 5 3 2 2" xfId="4159" xr:uid="{255B0048-20CE-4F68-B573-988FA4768D1A}"/>
    <cellStyle name="Millares 2 5 3 2 2 2" xfId="12425" xr:uid="{1322378E-16FA-490B-A52B-E151618F4595}"/>
    <cellStyle name="Millares 2 5 3 2 2 2 2" xfId="33928" xr:uid="{1EA0D998-FAAB-4BA4-B4BE-6FF894707FBA}"/>
    <cellStyle name="Millares 2 5 3 2 2 3" xfId="19060" xr:uid="{37408502-2983-486B-A6C9-1AEB2C55FE2A}"/>
    <cellStyle name="Millares 2 5 3 2 2 3 2" xfId="40563" xr:uid="{67CCB360-1C98-46D1-8780-B35E67CA3322}"/>
    <cellStyle name="Millares 2 5 3 2 2 4" xfId="25665" xr:uid="{F2E86467-0053-416F-B596-D44ABE3BC987}"/>
    <cellStyle name="Millares 2 5 3 2 2 5" xfId="47168" xr:uid="{CA86C29F-5CCC-4485-A387-256542F34E9E}"/>
    <cellStyle name="Millares 2 5 3 2 3" xfId="6298" xr:uid="{2CD4E022-89C5-495E-8212-B53281110B29}"/>
    <cellStyle name="Millares 2 5 3 2 3 2" xfId="14564" xr:uid="{B208BDA1-614F-4E53-8473-E5CD4F21C616}"/>
    <cellStyle name="Millares 2 5 3 2 3 2 2" xfId="36067" xr:uid="{7F0EDE79-0B21-4D7F-B442-4C8919379A97}"/>
    <cellStyle name="Millares 2 5 3 2 3 3" xfId="21199" xr:uid="{983BBFB6-60DF-407F-A3D4-DA9EEB056D4C}"/>
    <cellStyle name="Millares 2 5 3 2 3 3 2" xfId="42702" xr:uid="{758822D4-0A9F-43A1-9B12-B1CD9E686DDF}"/>
    <cellStyle name="Millares 2 5 3 2 3 4" xfId="27804" xr:uid="{1A6D6379-4DE6-4345-AB39-813BE1253297}"/>
    <cellStyle name="Millares 2 5 3 2 3 5" xfId="49307" xr:uid="{14F2C442-FA0C-4EF2-97AE-3FBC8C88B88C}"/>
    <cellStyle name="Millares 2 5 3 2 4" xfId="7939" xr:uid="{CCF8436D-6C03-4F5F-869F-54A94919CE87}"/>
    <cellStyle name="Millares 2 5 3 2 4 2" xfId="29442" xr:uid="{09352D41-F51F-4A3E-B70D-ABCF9A6D866D}"/>
    <cellStyle name="Millares 2 5 3 2 5" xfId="9596" xr:uid="{B6CDF14A-285A-4EDA-A675-65811E903451}"/>
    <cellStyle name="Millares 2 5 3 2 5 2" xfId="31099" xr:uid="{965E3C45-AEDD-4E47-85EA-B9A634AF8A7A}"/>
    <cellStyle name="Millares 2 5 3 2 6" xfId="16231" xr:uid="{495751B3-14F6-4BF1-A97B-FC5595E7DB3B}"/>
    <cellStyle name="Millares 2 5 3 2 6 2" xfId="37734" xr:uid="{F8A76BE1-1843-48FE-8B26-BF22B9C51A42}"/>
    <cellStyle name="Millares 2 5 3 2 7" xfId="22836" xr:uid="{4169055A-511E-4575-B3BC-BF7E1FAAF1CC}"/>
    <cellStyle name="Millares 2 5 3 2 8" xfId="44339" xr:uid="{FD08EA55-8203-49C9-8237-FEFCDA453986}"/>
    <cellStyle name="Millares 2 5 3 3" xfId="2017" xr:uid="{48CD99DF-8E35-487F-B965-CFF776C39BE5}"/>
    <cellStyle name="Millares 2 5 3 3 2" xfId="10283" xr:uid="{BDF0C8FD-C084-4BA8-9520-4B8B4C785E5B}"/>
    <cellStyle name="Millares 2 5 3 3 2 2" xfId="31786" xr:uid="{D3C0E1E2-0EC4-4CD2-9E03-77CBA1ED3162}"/>
    <cellStyle name="Millares 2 5 3 3 3" xfId="16918" xr:uid="{870F0501-5561-42CB-81EC-C26D4A94BA4F}"/>
    <cellStyle name="Millares 2 5 3 3 3 2" xfId="38421" xr:uid="{2B406282-4644-4211-A526-68D3C083CBBA}"/>
    <cellStyle name="Millares 2 5 3 3 4" xfId="23523" xr:uid="{ED442901-9DC7-4270-88A6-B6DF2B734166}"/>
    <cellStyle name="Millares 2 5 3 3 5" xfId="45026" xr:uid="{CE4A0160-3DDF-4429-A0AA-4DF91BFC9A3B}"/>
    <cellStyle name="Millares 2 5 3 4" xfId="2816" xr:uid="{687FB7EF-6384-4052-ABBC-4408B25501B7}"/>
    <cellStyle name="Millares 2 5 3 4 2" xfId="11082" xr:uid="{96B2040D-4489-472C-A7F9-BE237FC9DB54}"/>
    <cellStyle name="Millares 2 5 3 4 2 2" xfId="32585" xr:uid="{67000B1D-01D9-483F-BDEA-E07FAE13B3D1}"/>
    <cellStyle name="Millares 2 5 3 4 3" xfId="17717" xr:uid="{4C5AB99A-37A8-4603-8CFA-C87C635AB851}"/>
    <cellStyle name="Millares 2 5 3 4 3 2" xfId="39220" xr:uid="{FA1FFC1B-6EC8-4E3B-A31F-5E56EA9AED74}"/>
    <cellStyle name="Millares 2 5 3 4 4" xfId="24322" xr:uid="{C6C02C14-67AF-4E62-877A-7CD8AC82F6F3}"/>
    <cellStyle name="Millares 2 5 3 4 5" xfId="45825" xr:uid="{FCB57CE8-BEA0-41AD-9649-03C1C16DF7B9}"/>
    <cellStyle name="Millares 2 5 3 5" xfId="3213" xr:uid="{25CB1D50-6833-481E-8658-5B690B97CE35}"/>
    <cellStyle name="Millares 2 5 3 5 2" xfId="11479" xr:uid="{FECCAA07-0420-4F07-B18B-BA259C5BD001}"/>
    <cellStyle name="Millares 2 5 3 5 2 2" xfId="32982" xr:uid="{2D1D06D3-76D9-447D-9B0E-0551C360E545}"/>
    <cellStyle name="Millares 2 5 3 5 3" xfId="18114" xr:uid="{A2D97B0C-5845-43E5-A9B2-35DAA47D52B8}"/>
    <cellStyle name="Millares 2 5 3 5 3 2" xfId="39617" xr:uid="{374E266D-91D1-4AF7-8C85-4069818EB1DB}"/>
    <cellStyle name="Millares 2 5 3 5 4" xfId="24719" xr:uid="{161A8F4D-F8E2-44DA-8618-079A37235113}"/>
    <cellStyle name="Millares 2 5 3 5 5" xfId="46222" xr:uid="{8492E467-D7FF-40DC-8459-2CD0494880DE}"/>
    <cellStyle name="Millares 2 5 3 6" xfId="4960" xr:uid="{9FC3D67D-78F8-4723-8088-020303CD6C2D}"/>
    <cellStyle name="Millares 2 5 3 6 2" xfId="13226" xr:uid="{C2882E5E-C987-410F-80FB-58BFC136A7E2}"/>
    <cellStyle name="Millares 2 5 3 6 2 2" xfId="34729" xr:uid="{52A8B6DE-3E8C-4A14-B883-F484E1D527B5}"/>
    <cellStyle name="Millares 2 5 3 6 3" xfId="19861" xr:uid="{56EED60E-132A-4228-892E-47F85910BA68}"/>
    <cellStyle name="Millares 2 5 3 6 3 2" xfId="41364" xr:uid="{F1D00792-3E19-40F8-9244-647B9A887A8D}"/>
    <cellStyle name="Millares 2 5 3 6 4" xfId="26466" xr:uid="{58D2C0C6-399A-49A8-9187-EE723518DEC7}"/>
    <cellStyle name="Millares 2 5 3 6 5" xfId="47969" xr:uid="{0A844191-EBF2-43DA-950A-1A65A7B524DF}"/>
    <cellStyle name="Millares 2 5 3 7" xfId="5352" xr:uid="{4BBCA8F5-31DE-4DFF-BBD7-2EE4A53F49AD}"/>
    <cellStyle name="Millares 2 5 3 7 2" xfId="13618" xr:uid="{D6864F3A-A50D-46D8-AF44-7762D991194A}"/>
    <cellStyle name="Millares 2 5 3 7 2 2" xfId="35121" xr:uid="{414AD9A0-01A1-4968-A25C-AEE72AAF6825}"/>
    <cellStyle name="Millares 2 5 3 7 3" xfId="20253" xr:uid="{F8B57FEA-E2D1-4EFB-A4CF-6FBFC2D36D51}"/>
    <cellStyle name="Millares 2 5 3 7 3 2" xfId="41756" xr:uid="{BCE9047A-5ADF-4D69-9347-10AAF1531190}"/>
    <cellStyle name="Millares 2 5 3 7 4" xfId="26858" xr:uid="{55129818-7B9B-4EB1-81D4-2A81B83B9CCF}"/>
    <cellStyle name="Millares 2 5 3 7 5" xfId="48361" xr:uid="{377CF19B-90DC-4044-B470-B89B15B917D9}"/>
    <cellStyle name="Millares 2 5 3 8" xfId="6993" xr:uid="{10F3E6C0-A7FF-4C57-B968-6C00AF400060}"/>
    <cellStyle name="Millares 2 5 3 8 2" xfId="28496" xr:uid="{3BB7D664-7D41-4C10-9AC1-8F107EC9422B}"/>
    <cellStyle name="Millares 2 5 3 9" xfId="8649" xr:uid="{6E05B975-51D5-4109-A02E-EF51F954DECC}"/>
    <cellStyle name="Millares 2 5 3 9 2" xfId="30152" xr:uid="{7B4A8DA5-39B4-4AFB-8DE7-3B6440AA701B}"/>
    <cellStyle name="Millares 2 5 4" xfId="666" xr:uid="{E376ACED-8D6B-4C02-BB89-5469269AEEAE}"/>
    <cellStyle name="Millares 2 5 4 10" xfId="43675" xr:uid="{5D6FCCA8-3FB5-420B-9D2D-6329E6500738}"/>
    <cellStyle name="Millares 2 5 4 2" xfId="1612" xr:uid="{89933DCF-8CBF-433B-AEB2-6B6C1C2DD8F3}"/>
    <cellStyle name="Millares 2 5 4 2 2" xfId="4441" xr:uid="{0790FD80-DC89-409B-B30B-692A2EAE53D1}"/>
    <cellStyle name="Millares 2 5 4 2 2 2" xfId="12707" xr:uid="{4E0D4105-97ED-4A6D-9A88-25121BED2789}"/>
    <cellStyle name="Millares 2 5 4 2 2 2 2" xfId="34210" xr:uid="{FFDE8383-BCA6-4A96-9B4D-AA673190E2EF}"/>
    <cellStyle name="Millares 2 5 4 2 2 3" xfId="19342" xr:uid="{87EE5C92-CB24-4F6F-8142-94DCE627C1BF}"/>
    <cellStyle name="Millares 2 5 4 2 2 3 2" xfId="40845" xr:uid="{BDF19453-6241-48EA-8E2A-510DA43E5F59}"/>
    <cellStyle name="Millares 2 5 4 2 2 4" xfId="25947" xr:uid="{8118DDC2-6CBD-42D9-9D1A-543C763E22D6}"/>
    <cellStyle name="Millares 2 5 4 2 2 5" xfId="47450" xr:uid="{42AECC04-97E4-4D1A-B406-C450B11553A6}"/>
    <cellStyle name="Millares 2 5 4 2 3" xfId="6580" xr:uid="{4B2E3903-097C-48E3-BE2D-E612FE575CE4}"/>
    <cellStyle name="Millares 2 5 4 2 3 2" xfId="14846" xr:uid="{45704600-98FA-4C5B-85A8-66271925A7C0}"/>
    <cellStyle name="Millares 2 5 4 2 3 2 2" xfId="36349" xr:uid="{FB017913-0BB6-415F-B376-9FE7A8C42E1A}"/>
    <cellStyle name="Millares 2 5 4 2 3 3" xfId="21481" xr:uid="{893D2CB2-C62E-4DBB-92E9-A9EAC534F013}"/>
    <cellStyle name="Millares 2 5 4 2 3 3 2" xfId="42984" xr:uid="{5A671A5A-47BA-4493-BBB4-0A2C24DFEE89}"/>
    <cellStyle name="Millares 2 5 4 2 3 4" xfId="28086" xr:uid="{8F73DA25-2795-444F-A8AA-203C9639EFBE}"/>
    <cellStyle name="Millares 2 5 4 2 3 5" xfId="49589" xr:uid="{29E4226A-098B-42B7-91DE-3837AE59C019}"/>
    <cellStyle name="Millares 2 5 4 2 4" xfId="8221" xr:uid="{32EE7BB2-8371-4881-86A2-7BB52B7BDC0A}"/>
    <cellStyle name="Millares 2 5 4 2 4 2" xfId="29724" xr:uid="{A390D37C-7367-4411-9ED8-E5E35CB66C1E}"/>
    <cellStyle name="Millares 2 5 4 2 5" xfId="9878" xr:uid="{3F33A72F-7A2F-41B5-AE58-3D801A9B1203}"/>
    <cellStyle name="Millares 2 5 4 2 5 2" xfId="31381" xr:uid="{B7C612E9-CB3A-4F13-861E-F106A44456A4}"/>
    <cellStyle name="Millares 2 5 4 2 6" xfId="16513" xr:uid="{B114D726-1040-457F-AB9B-80B73D5A09E4}"/>
    <cellStyle name="Millares 2 5 4 2 6 2" xfId="38016" xr:uid="{963BB3EA-9E25-41A2-AECB-452B92651B87}"/>
    <cellStyle name="Millares 2 5 4 2 7" xfId="23118" xr:uid="{408965F9-C223-46F9-BEDE-F02FF7497245}"/>
    <cellStyle name="Millares 2 5 4 2 8" xfId="44621" xr:uid="{F3CBDBED-562F-43F8-9B2D-5682BDE833A8}"/>
    <cellStyle name="Millares 2 5 4 3" xfId="2299" xr:uid="{AB8C850D-95A7-47C0-AB4A-AC789CB60444}"/>
    <cellStyle name="Millares 2 5 4 3 2" xfId="10565" xr:uid="{A3D7A3C9-B7D3-4A34-AE82-1846E5B7A01B}"/>
    <cellStyle name="Millares 2 5 4 3 2 2" xfId="32068" xr:uid="{14DDEE61-7082-4436-AB4E-C66DADC350F9}"/>
    <cellStyle name="Millares 2 5 4 3 3" xfId="17200" xr:uid="{1BECE157-B44B-4FEB-937F-89038F51970C}"/>
    <cellStyle name="Millares 2 5 4 3 3 2" xfId="38703" xr:uid="{F1C3E4CB-3BB7-466A-91CE-FE3C4F62BF19}"/>
    <cellStyle name="Millares 2 5 4 3 4" xfId="23805" xr:uid="{4004DB79-5C64-4AEB-AC82-35BA42621F18}"/>
    <cellStyle name="Millares 2 5 4 3 5" xfId="45308" xr:uid="{1A56C526-5433-414E-ADED-E53F1FD90033}"/>
    <cellStyle name="Millares 2 5 4 4" xfId="3495" xr:uid="{911A7F3F-00B3-448B-8FCA-3D8B84F2232F}"/>
    <cellStyle name="Millares 2 5 4 4 2" xfId="11761" xr:uid="{5297A29B-362B-4339-ADCA-68B63C8374FF}"/>
    <cellStyle name="Millares 2 5 4 4 2 2" xfId="33264" xr:uid="{CED80CC0-5FB0-4168-AF4F-DF6DA9A853BF}"/>
    <cellStyle name="Millares 2 5 4 4 3" xfId="18396" xr:uid="{5E49617E-FCCF-4AB1-B3F2-6591CAE7F167}"/>
    <cellStyle name="Millares 2 5 4 4 3 2" xfId="39899" xr:uid="{1F2B6B14-F2DE-412C-9828-27C9EFA012A3}"/>
    <cellStyle name="Millares 2 5 4 4 4" xfId="25001" xr:uid="{2797AAD7-E1C7-4B1E-B359-C6BC8D0A0F32}"/>
    <cellStyle name="Millares 2 5 4 4 5" xfId="46504" xr:uid="{BC95CD90-497C-4ECB-8A1D-ECEB286C2A46}"/>
    <cellStyle name="Millares 2 5 4 5" xfId="5634" xr:uid="{F1557349-09D6-4DBB-A2ED-A58AC8FA77A4}"/>
    <cellStyle name="Millares 2 5 4 5 2" xfId="13900" xr:uid="{DAA37CA8-9A78-4823-BBB0-B5AC649F7EF9}"/>
    <cellStyle name="Millares 2 5 4 5 2 2" xfId="35403" xr:uid="{FD984B51-F074-4766-9E03-1FA6D2A12877}"/>
    <cellStyle name="Millares 2 5 4 5 3" xfId="20535" xr:uid="{9CBA6561-F890-4A27-AE66-9B992A99F28D}"/>
    <cellStyle name="Millares 2 5 4 5 3 2" xfId="42038" xr:uid="{62853828-6242-4CCD-9038-3C0106E9FA49}"/>
    <cellStyle name="Millares 2 5 4 5 4" xfId="27140" xr:uid="{0A75FF9C-2246-4402-A1CF-F07FF1F90CD4}"/>
    <cellStyle name="Millares 2 5 4 5 5" xfId="48643" xr:uid="{A3C2A6FE-36FA-4EDA-97FA-F8E496F72845}"/>
    <cellStyle name="Millares 2 5 4 6" xfId="7275" xr:uid="{2D53CAA7-5F1D-4ABD-AFF8-03F55DCC3071}"/>
    <cellStyle name="Millares 2 5 4 6 2" xfId="28778" xr:uid="{ACD9BEA5-7FE1-4A1E-B2ED-66BE2B805D5F}"/>
    <cellStyle name="Millares 2 5 4 7" xfId="8932" xr:uid="{785C07D2-2E8B-462C-A6B2-D44BAEF46BF1}"/>
    <cellStyle name="Millares 2 5 4 7 2" xfId="30435" xr:uid="{3439B92C-9BAF-4FBA-84F3-F04D550A092F}"/>
    <cellStyle name="Millares 2 5 4 8" xfId="15567" xr:uid="{F50A144E-5D38-4FC1-97CD-23E018FE7020}"/>
    <cellStyle name="Millares 2 5 4 8 2" xfId="37070" xr:uid="{3E0348C7-99A7-428B-8359-B62897C3EC81}"/>
    <cellStyle name="Millares 2 5 4 9" xfId="22172" xr:uid="{59A67DF0-A966-4BAF-8255-F5420C5DDD33}"/>
    <cellStyle name="Millares 2 5 5" xfId="934" xr:uid="{D70BD151-A2B7-4A4B-BF8E-C8AEE2864420}"/>
    <cellStyle name="Millares 2 5 5 2" xfId="3763" xr:uid="{E841CC0A-7C4B-4048-8848-102BF7306155}"/>
    <cellStyle name="Millares 2 5 5 2 2" xfId="12029" xr:uid="{A4C12107-CA34-4884-8E40-B04CFCEC4F57}"/>
    <cellStyle name="Millares 2 5 5 2 2 2" xfId="33532" xr:uid="{8978C144-5FD8-44E1-BEEC-E580F63DBDAB}"/>
    <cellStyle name="Millares 2 5 5 2 3" xfId="18664" xr:uid="{C4EFED67-1570-4FFA-A84B-8422F37A02D9}"/>
    <cellStyle name="Millares 2 5 5 2 3 2" xfId="40167" xr:uid="{2BD81D00-924D-43D5-9AA8-70638702D5B2}"/>
    <cellStyle name="Millares 2 5 5 2 4" xfId="25269" xr:uid="{F7BF1484-FE30-45EF-9044-D3EDE0445947}"/>
    <cellStyle name="Millares 2 5 5 2 5" xfId="46772" xr:uid="{50469141-FC94-4EDF-9A2E-02C533826516}"/>
    <cellStyle name="Millares 2 5 5 3" xfId="5902" xr:uid="{BE1BA2FC-92AC-4A52-A0AA-70975D86E7EF}"/>
    <cellStyle name="Millares 2 5 5 3 2" xfId="14168" xr:uid="{7132E679-0D8C-4DAD-81F7-7DFAA22599B8}"/>
    <cellStyle name="Millares 2 5 5 3 2 2" xfId="35671" xr:uid="{ABED51E0-0AC9-4EEE-8271-18635892B449}"/>
    <cellStyle name="Millares 2 5 5 3 3" xfId="20803" xr:uid="{AACB037D-BD02-457C-82ED-16B8511A53C6}"/>
    <cellStyle name="Millares 2 5 5 3 3 2" xfId="42306" xr:uid="{E885E12A-6308-41D6-B728-A8D70FCE1C62}"/>
    <cellStyle name="Millares 2 5 5 3 4" xfId="27408" xr:uid="{D6F3B415-71BD-48CF-8015-C0FDCF9E7E0D}"/>
    <cellStyle name="Millares 2 5 5 3 5" xfId="48911" xr:uid="{775FB7EB-387E-4562-9845-C6652472CBC5}"/>
    <cellStyle name="Millares 2 5 5 4" xfId="7543" xr:uid="{7FBAC6B9-D991-48D2-8798-85D4850F0E08}"/>
    <cellStyle name="Millares 2 5 5 4 2" xfId="29046" xr:uid="{11094195-AD83-4E8C-8A14-8AD4128DE687}"/>
    <cellStyle name="Millares 2 5 5 5" xfId="9200" xr:uid="{F2AC7F08-39F7-4447-B5AD-65B2F6EA172A}"/>
    <cellStyle name="Millares 2 5 5 5 2" xfId="30703" xr:uid="{83273829-FA28-4963-94F0-4A491059DC48}"/>
    <cellStyle name="Millares 2 5 5 6" xfId="15835" xr:uid="{1CE3DA91-89FA-47EE-93ED-3A25B583EE8E}"/>
    <cellStyle name="Millares 2 5 5 6 2" xfId="37338" xr:uid="{F633A272-18D9-4310-99FB-E2647C9F02E5}"/>
    <cellStyle name="Millares 2 5 5 7" xfId="22440" xr:uid="{AB97DB7D-40D2-41A4-8E46-9E6F30E04E28}"/>
    <cellStyle name="Millares 2 5 5 8" xfId="43943" xr:uid="{3B6E566E-5E2E-43A4-952F-3B94C53773D8}"/>
    <cellStyle name="Millares 2 5 6" xfId="1195" xr:uid="{B93F9AE8-A6C3-4096-BE0A-12B3E29D8CFB}"/>
    <cellStyle name="Millares 2 5 6 2" xfId="4024" xr:uid="{E7C4F904-53BE-437A-A1F0-7584F61A5BC4}"/>
    <cellStyle name="Millares 2 5 6 2 2" xfId="12290" xr:uid="{A40047C8-208C-4721-A4C6-41A43D074F0F}"/>
    <cellStyle name="Millares 2 5 6 2 2 2" xfId="33793" xr:uid="{9EE1EEFB-00D1-40F3-8C3A-196D16CCF5A7}"/>
    <cellStyle name="Millares 2 5 6 2 3" xfId="18925" xr:uid="{17B37ABE-6F92-4FFD-A389-32A29079E2BF}"/>
    <cellStyle name="Millares 2 5 6 2 3 2" xfId="40428" xr:uid="{675E1861-C3DB-4928-94D8-4BD6AE261EF5}"/>
    <cellStyle name="Millares 2 5 6 2 4" xfId="25530" xr:uid="{B7D93546-FB36-4C73-BECA-4A7BD5007A80}"/>
    <cellStyle name="Millares 2 5 6 2 5" xfId="47033" xr:uid="{5EEE4F1A-F7B3-4922-ADA7-AA42123C181B}"/>
    <cellStyle name="Millares 2 5 6 3" xfId="6163" xr:uid="{2D123577-D350-43EA-A766-FE70BAB0581E}"/>
    <cellStyle name="Millares 2 5 6 3 2" xfId="14429" xr:uid="{9A201AF2-40DE-4853-BC85-4595149DF22E}"/>
    <cellStyle name="Millares 2 5 6 3 2 2" xfId="35932" xr:uid="{8ACB4D80-5F01-4061-BDAD-3AB69C0B43EB}"/>
    <cellStyle name="Millares 2 5 6 3 3" xfId="21064" xr:uid="{F67C5826-9E21-447F-B079-8F951F9A8059}"/>
    <cellStyle name="Millares 2 5 6 3 3 2" xfId="42567" xr:uid="{61887DA3-1E49-451A-86EA-4B2250C6CD1C}"/>
    <cellStyle name="Millares 2 5 6 3 4" xfId="27669" xr:uid="{D102DDBB-7E35-4671-82C0-93AC07F45EAE}"/>
    <cellStyle name="Millares 2 5 6 3 5" xfId="49172" xr:uid="{4F6491DF-34FD-4F8A-9594-01A2C86F3CE0}"/>
    <cellStyle name="Millares 2 5 6 4" xfId="7804" xr:uid="{2A128D37-4ABE-408E-B130-B9C38540C5FF}"/>
    <cellStyle name="Millares 2 5 6 4 2" xfId="29307" xr:uid="{DD19882E-006B-4D1E-89C2-F2030EE91A20}"/>
    <cellStyle name="Millares 2 5 6 5" xfId="9461" xr:uid="{3EE3405F-C413-40AD-8C86-2A608D55776A}"/>
    <cellStyle name="Millares 2 5 6 5 2" xfId="30964" xr:uid="{8AFC8E35-F70B-4857-949D-B0A18A1042DE}"/>
    <cellStyle name="Millares 2 5 6 6" xfId="16096" xr:uid="{FF4FB4A1-2A29-4B47-B4D9-0DADB3BBF62E}"/>
    <cellStyle name="Millares 2 5 6 6 2" xfId="37599" xr:uid="{57209C47-399D-41BA-AEF7-1F9E01BB3545}"/>
    <cellStyle name="Millares 2 5 6 7" xfId="22701" xr:uid="{9B316230-CDD0-42D1-A5FD-1A199CD65421}"/>
    <cellStyle name="Millares 2 5 6 8" xfId="44204" xr:uid="{FBFEBD81-BD52-4FC6-98F8-746D28C29452}"/>
    <cellStyle name="Millares 2 5 7" xfId="1883" xr:uid="{F0729FF5-63C9-49A2-B381-294701472B38}"/>
    <cellStyle name="Millares 2 5 7 2" xfId="10149" xr:uid="{28B7B21B-BD91-41E6-8C4F-30CE3641C7BC}"/>
    <cellStyle name="Millares 2 5 7 2 2" xfId="31652" xr:uid="{34206294-B7BB-4C51-986A-97378AED01C7}"/>
    <cellStyle name="Millares 2 5 7 3" xfId="16784" xr:uid="{380883CD-2DBB-4739-AB9D-8D07D357C1E6}"/>
    <cellStyle name="Millares 2 5 7 3 2" xfId="38287" xr:uid="{94550F09-7ABF-46ED-BB76-B8F44AA89214}"/>
    <cellStyle name="Millares 2 5 7 4" xfId="23389" xr:uid="{68B1A58B-C7A6-4370-9EB0-EB4367A7C508}"/>
    <cellStyle name="Millares 2 5 7 5" xfId="44892" xr:uid="{980A6BD6-B4E6-472C-836B-BE8B21602779}"/>
    <cellStyle name="Millares 2 5 8" xfId="2568" xr:uid="{E09A8C8D-1782-474E-9FB6-F5986BA86E25}"/>
    <cellStyle name="Millares 2 5 8 2" xfId="10834" xr:uid="{6AFED92E-5D14-4E16-B536-5E24DD60784C}"/>
    <cellStyle name="Millares 2 5 8 2 2" xfId="32337" xr:uid="{C406541B-85D4-4E9C-92D5-55C571CFFD67}"/>
    <cellStyle name="Millares 2 5 8 3" xfId="17469" xr:uid="{7D43E170-898E-47ED-9634-40D5CD166904}"/>
    <cellStyle name="Millares 2 5 8 3 2" xfId="38972" xr:uid="{CC7C34AB-35B8-4E80-BCAF-B6F3EF3571FF}"/>
    <cellStyle name="Millares 2 5 8 4" xfId="24074" xr:uid="{98693F8B-41B3-4860-8DC6-77B1DCFB35EB}"/>
    <cellStyle name="Millares 2 5 8 5" xfId="45577" xr:uid="{8D09C13C-9736-44BC-90D3-2D39080AD4B9}"/>
    <cellStyle name="Millares 2 5 9" xfId="3079" xr:uid="{E96F1616-1CA2-4E0F-9981-7044D8765642}"/>
    <cellStyle name="Millares 2 5 9 2" xfId="11345" xr:uid="{3C104A90-E64D-4042-9BAB-F8534BA7CA9A}"/>
    <cellStyle name="Millares 2 5 9 2 2" xfId="32848" xr:uid="{43AE37B6-A28C-4119-AAE0-3F0DFF35CD67}"/>
    <cellStyle name="Millares 2 5 9 3" xfId="17980" xr:uid="{9B6F7FD2-849E-43E9-8DA9-C5F67E3A109D}"/>
    <cellStyle name="Millares 2 5 9 3 2" xfId="39483" xr:uid="{B75A55E8-BA40-4C20-B44E-328E43D58C86}"/>
    <cellStyle name="Millares 2 5 9 4" xfId="24585" xr:uid="{2CC41386-635B-486E-9FAC-CDF5746E2639}"/>
    <cellStyle name="Millares 2 5 9 5" xfId="46088" xr:uid="{CD95F47C-673C-4BB0-A341-F4D9B6C609D7}"/>
    <cellStyle name="Millares 2 6" xfId="142" xr:uid="{2096DE2A-0D05-4A7B-8AA7-9F46F9B430FB}"/>
    <cellStyle name="Millares 2 6 10" xfId="4679" xr:uid="{6D262BFF-2AC4-4CD6-B4F9-B494D88AB016}"/>
    <cellStyle name="Millares 2 6 10 2" xfId="12945" xr:uid="{048C880E-DC67-4E2A-9A65-ED92561C808D}"/>
    <cellStyle name="Millares 2 6 10 2 2" xfId="34448" xr:uid="{BACDCAFA-5E3C-4C6C-AAD4-4BAEF3B30EBD}"/>
    <cellStyle name="Millares 2 6 10 3" xfId="19580" xr:uid="{15253F6C-685B-4B86-8F48-7B7EF695F1A8}"/>
    <cellStyle name="Millares 2 6 10 3 2" xfId="41083" xr:uid="{FC8D9FC9-7209-425C-BDAF-6E7CDD34CB70}"/>
    <cellStyle name="Millares 2 6 10 4" xfId="26185" xr:uid="{008F2A63-59D0-4F19-925C-C91288DA1858}"/>
    <cellStyle name="Millares 2 6 10 5" xfId="47688" xr:uid="{C8D0FCF7-817E-46C3-8182-3BAD744D5EB1}"/>
    <cellStyle name="Millares 2 6 11" xfId="5182" xr:uid="{9EB5A866-7710-49B8-8907-71A0681115C3}"/>
    <cellStyle name="Millares 2 6 11 2" xfId="13448" xr:uid="{5D185FE4-F29E-45E7-820F-662638E2421E}"/>
    <cellStyle name="Millares 2 6 11 2 2" xfId="34951" xr:uid="{1BBC6817-2679-403B-A908-199ED3C1BC8B}"/>
    <cellStyle name="Millares 2 6 11 3" xfId="20083" xr:uid="{47C99D3C-BE40-44FF-A0DD-6FF38602BEEE}"/>
    <cellStyle name="Millares 2 6 11 3 2" xfId="41586" xr:uid="{E24173AD-CD3D-4EF1-AC06-2CA355836B74}"/>
    <cellStyle name="Millares 2 6 11 4" xfId="26688" xr:uid="{69640061-45F9-4B5B-A25E-D2E14C814E18}"/>
    <cellStyle name="Millares 2 6 11 5" xfId="48191" xr:uid="{24AE2E8A-C6D9-45BF-8CD0-97C554774A34}"/>
    <cellStyle name="Millares 2 6 12" xfId="6823" xr:uid="{4F0647BC-A1AC-4371-8753-63BB7B87F6E1}"/>
    <cellStyle name="Millares 2 6 12 2" xfId="28326" xr:uid="{56460814-9726-482B-9C29-3ACFB9ACC60A}"/>
    <cellStyle name="Millares 2 6 13" xfId="8477" xr:uid="{CE7A3FB3-03C1-4B05-BF7A-BCBE5B9FC969}"/>
    <cellStyle name="Millares 2 6 13 2" xfId="29980" xr:uid="{F0B38310-41FB-498B-BD0C-78FBC2936E8C}"/>
    <cellStyle name="Millares 2 6 14" xfId="15116" xr:uid="{F3DBD793-20F6-49FE-B39D-9164BCE44F84}"/>
    <cellStyle name="Millares 2 6 14 2" xfId="36619" xr:uid="{7E1AE115-B333-403A-91DD-5283B91ADFB5}"/>
    <cellStyle name="Millares 2 6 15" xfId="21721" xr:uid="{9D8C07DB-6091-496A-A94A-805670DD12AA}"/>
    <cellStyle name="Millares 2 6 16" xfId="43224" xr:uid="{49AA6082-758F-4211-9352-B0AC7563F118}"/>
    <cellStyle name="Millares 2 6 2" xfId="474" xr:uid="{2846E16A-567E-482D-9DB3-0373C24ACB8D}"/>
    <cellStyle name="Millares 2 6 2 10" xfId="7085" xr:uid="{C6AA0B8B-301F-4DF6-9192-E139F7367029}"/>
    <cellStyle name="Millares 2 6 2 10 2" xfId="28588" xr:uid="{A2B4E9B0-DFF0-4581-9A50-D7AE3FF8E75C}"/>
    <cellStyle name="Millares 2 6 2 11" xfId="8741" xr:uid="{0567B5D0-47C0-41C8-86A9-57EAB856D5FD}"/>
    <cellStyle name="Millares 2 6 2 11 2" xfId="30244" xr:uid="{D7860FF0-ED87-4B15-89E9-AD14D13AEECE}"/>
    <cellStyle name="Millares 2 6 2 12" xfId="15377" xr:uid="{185DEAB4-C04B-4582-96D6-952CE862DF3A}"/>
    <cellStyle name="Millares 2 6 2 12 2" xfId="36880" xr:uid="{6F8DAE13-9479-42F7-9D77-5E81953862D5}"/>
    <cellStyle name="Millares 2 6 2 13" xfId="21982" xr:uid="{AE726BB2-B49C-497A-ACFF-F507A610BA0D}"/>
    <cellStyle name="Millares 2 6 2 14" xfId="43485" xr:uid="{71B64BD6-69EE-4591-865F-6D2F2C071C3B}"/>
    <cellStyle name="Millares 2 6 2 2" xfId="756" xr:uid="{9C830757-6FE0-473F-883E-542CA54D50F0}"/>
    <cellStyle name="Millares 2 6 2 2 10" xfId="15657" xr:uid="{6E2A8629-9860-4E64-99E0-44CD76F65CAD}"/>
    <cellStyle name="Millares 2 6 2 2 10 2" xfId="37160" xr:uid="{24B4973F-19C6-48A3-8002-51CD4AA1A7FB}"/>
    <cellStyle name="Millares 2 6 2 2 11" xfId="22262" xr:uid="{3D95D5BE-4D08-4A53-AD33-0A43F4B80076}"/>
    <cellStyle name="Millares 2 6 2 2 12" xfId="43765" xr:uid="{2FD01619-D841-466A-BFA0-B5EB013681AB}"/>
    <cellStyle name="Millares 2 6 2 2 2" xfId="1702" xr:uid="{A0E7931A-E6EB-4DCE-A5D2-BDB779612D33}"/>
    <cellStyle name="Millares 2 6 2 2 2 2" xfId="4531" xr:uid="{E3343132-7133-4123-909E-D9FAF9867544}"/>
    <cellStyle name="Millares 2 6 2 2 2 2 2" xfId="12797" xr:uid="{82FE6CE0-86C6-4EFE-B904-EA3A642A3EE4}"/>
    <cellStyle name="Millares 2 6 2 2 2 2 2 2" xfId="34300" xr:uid="{837115DE-6A0D-4472-BD59-C0DD7F76EC30}"/>
    <cellStyle name="Millares 2 6 2 2 2 2 3" xfId="19432" xr:uid="{B513E1D1-C260-49E9-996A-39CFFAE27F1F}"/>
    <cellStyle name="Millares 2 6 2 2 2 2 3 2" xfId="40935" xr:uid="{285550B3-BDC9-4674-9638-ECC90DE0A7C6}"/>
    <cellStyle name="Millares 2 6 2 2 2 2 4" xfId="26037" xr:uid="{71347882-8BD0-4ADA-9925-21C7AD4EFCF6}"/>
    <cellStyle name="Millares 2 6 2 2 2 2 5" xfId="47540" xr:uid="{F3CD3487-98CE-46FA-82FE-E2D87C494C94}"/>
    <cellStyle name="Millares 2 6 2 2 2 3" xfId="6670" xr:uid="{7FF29E4A-783C-474C-BAC5-D73490F7B21D}"/>
    <cellStyle name="Millares 2 6 2 2 2 3 2" xfId="14936" xr:uid="{377963FA-14C5-419A-B2A4-50FCE2EBC81A}"/>
    <cellStyle name="Millares 2 6 2 2 2 3 2 2" xfId="36439" xr:uid="{C31F6939-D271-403C-A4B4-29E2D0410E96}"/>
    <cellStyle name="Millares 2 6 2 2 2 3 3" xfId="21571" xr:uid="{48F48B20-638C-4AC0-8242-D0AC58DAEA9B}"/>
    <cellStyle name="Millares 2 6 2 2 2 3 3 2" xfId="43074" xr:uid="{BE0564E3-A7C7-4E70-BA1D-1F4DE445BE17}"/>
    <cellStyle name="Millares 2 6 2 2 2 3 4" xfId="28176" xr:uid="{A1A8F2F1-150D-4405-94B3-3A48D7E129AB}"/>
    <cellStyle name="Millares 2 6 2 2 2 3 5" xfId="49679" xr:uid="{8DF2B626-2493-4086-B16B-CBAEA9A9E536}"/>
    <cellStyle name="Millares 2 6 2 2 2 4" xfId="8311" xr:uid="{89D2537B-962F-4194-88B5-A70DE4FF8F48}"/>
    <cellStyle name="Millares 2 6 2 2 2 4 2" xfId="29814" xr:uid="{0165452B-847C-4B3B-B770-7868B116ECC4}"/>
    <cellStyle name="Millares 2 6 2 2 2 5" xfId="9968" xr:uid="{F73C32B2-2A15-484E-B68F-5FD43569A49C}"/>
    <cellStyle name="Millares 2 6 2 2 2 5 2" xfId="31471" xr:uid="{068A604C-0059-4F59-97F2-B6E9DE326B1D}"/>
    <cellStyle name="Millares 2 6 2 2 2 6" xfId="16603" xr:uid="{480BEA14-C780-4309-BE3B-D61DD948B9EF}"/>
    <cellStyle name="Millares 2 6 2 2 2 6 2" xfId="38106" xr:uid="{ABCF1E07-75C3-4A4A-A462-1998E73405F4}"/>
    <cellStyle name="Millares 2 6 2 2 2 7" xfId="23208" xr:uid="{E8B65061-9096-4A29-BC36-F28F96271E4A}"/>
    <cellStyle name="Millares 2 6 2 2 2 8" xfId="44711" xr:uid="{9C9BDB8E-1487-4D6D-8C23-C600FB9E3DB0}"/>
    <cellStyle name="Millares 2 6 2 2 3" xfId="2389" xr:uid="{939B418F-4AE0-41CF-9523-7835EFB03399}"/>
    <cellStyle name="Millares 2 6 2 2 3 2" xfId="10655" xr:uid="{485E4948-6E46-4B08-B50D-431F54264CAC}"/>
    <cellStyle name="Millares 2 6 2 2 3 2 2" xfId="32158" xr:uid="{DFE00380-95A3-4958-AD10-2476FC04212B}"/>
    <cellStyle name="Millares 2 6 2 2 3 3" xfId="17290" xr:uid="{89957F96-3913-4C88-8FB9-3D18D552EAB0}"/>
    <cellStyle name="Millares 2 6 2 2 3 3 2" xfId="38793" xr:uid="{1A0A4342-7457-4E1D-B8DB-2C0CDD13B45E}"/>
    <cellStyle name="Millares 2 6 2 2 3 4" xfId="23895" xr:uid="{B247F985-7139-43B6-A0C4-BF5072E43403}"/>
    <cellStyle name="Millares 2 6 2 2 3 5" xfId="45398" xr:uid="{336FE14D-5F20-4B20-93DC-2E1A3858B3D8}"/>
    <cellStyle name="Millares 2 6 2 2 4" xfId="2906" xr:uid="{FDA976F7-4B29-4DD8-B3B8-81EDA550FEAB}"/>
    <cellStyle name="Millares 2 6 2 2 4 2" xfId="11172" xr:uid="{061EFDD1-C217-47FB-A8C7-0BB4996B4C6B}"/>
    <cellStyle name="Millares 2 6 2 2 4 2 2" xfId="32675" xr:uid="{DD0335BA-01B8-4829-A861-9486CFC2F127}"/>
    <cellStyle name="Millares 2 6 2 2 4 3" xfId="17807" xr:uid="{9A11BAA7-3430-42C5-ABE9-B1C9BE354D3B}"/>
    <cellStyle name="Millares 2 6 2 2 4 3 2" xfId="39310" xr:uid="{5C329C9E-34A1-4E91-874D-125A29DFC07B}"/>
    <cellStyle name="Millares 2 6 2 2 4 4" xfId="24412" xr:uid="{93419076-F151-499F-91F6-D4441A920F51}"/>
    <cellStyle name="Millares 2 6 2 2 4 5" xfId="45915" xr:uid="{AF840CA8-85F4-4A66-B6FF-873CD02F0FF4}"/>
    <cellStyle name="Millares 2 6 2 2 5" xfId="3585" xr:uid="{543D1729-04C0-4CD9-835D-996420FCB1AD}"/>
    <cellStyle name="Millares 2 6 2 2 5 2" xfId="11851" xr:uid="{7944B344-68ED-47A0-909D-A569F9BE98E5}"/>
    <cellStyle name="Millares 2 6 2 2 5 2 2" xfId="33354" xr:uid="{E9C96D3A-4201-4DBF-B2DC-64ADF91AB197}"/>
    <cellStyle name="Millares 2 6 2 2 5 3" xfId="18486" xr:uid="{7ED9DF39-8F7B-419F-B8BA-3E5753E3AF8C}"/>
    <cellStyle name="Millares 2 6 2 2 5 3 2" xfId="39989" xr:uid="{7610B446-8CA1-4A6E-B403-AD030155ABEE}"/>
    <cellStyle name="Millares 2 6 2 2 5 4" xfId="25091" xr:uid="{1E20D0DC-94B8-45C6-80CA-E4C00CF4306D}"/>
    <cellStyle name="Millares 2 6 2 2 5 5" xfId="46594" xr:uid="{C97D4D24-C8AA-4491-907D-B20DAE5156DD}"/>
    <cellStyle name="Millares 2 6 2 2 6" xfId="5050" xr:uid="{AF7A8BBB-E7EC-442E-948B-A9CAAAEB28FA}"/>
    <cellStyle name="Millares 2 6 2 2 6 2" xfId="13316" xr:uid="{EB5EB2C7-E2CE-4A87-839A-C704AC95F429}"/>
    <cellStyle name="Millares 2 6 2 2 6 2 2" xfId="34819" xr:uid="{D1D39105-C411-4FC4-B2F1-1B6DD196D420}"/>
    <cellStyle name="Millares 2 6 2 2 6 3" xfId="19951" xr:uid="{55743111-9F6C-4020-942F-7C3769281838}"/>
    <cellStyle name="Millares 2 6 2 2 6 3 2" xfId="41454" xr:uid="{9248A47D-076B-41BC-ACDA-8A38573A16E7}"/>
    <cellStyle name="Millares 2 6 2 2 6 4" xfId="26556" xr:uid="{30B7CDC1-70B6-4CBD-9E89-651F671C31A4}"/>
    <cellStyle name="Millares 2 6 2 2 6 5" xfId="48059" xr:uid="{CD65FA1A-8CF9-45BB-A5CF-B8C9E9502613}"/>
    <cellStyle name="Millares 2 6 2 2 7" xfId="5724" xr:uid="{84E75B26-316A-4978-A4D8-804E6B0DBB90}"/>
    <cellStyle name="Millares 2 6 2 2 7 2" xfId="13990" xr:uid="{4611C6E0-62DD-4B5C-8E58-F42A31B180AC}"/>
    <cellStyle name="Millares 2 6 2 2 7 2 2" xfId="35493" xr:uid="{9C7D0D5B-1C1B-40CB-8921-F9043C30F746}"/>
    <cellStyle name="Millares 2 6 2 2 7 3" xfId="20625" xr:uid="{B2BA72D6-1DAF-45A4-8841-D663175EE7D6}"/>
    <cellStyle name="Millares 2 6 2 2 7 3 2" xfId="42128" xr:uid="{F13852EC-BF2A-45C9-AAD5-C12AE168538F}"/>
    <cellStyle name="Millares 2 6 2 2 7 4" xfId="27230" xr:uid="{2736AFE5-0C5B-4F69-A2D6-2C2A87558EB8}"/>
    <cellStyle name="Millares 2 6 2 2 7 5" xfId="48733" xr:uid="{A5D81C5A-2283-4F8A-A218-8B0A6A8E5A2B}"/>
    <cellStyle name="Millares 2 6 2 2 8" xfId="7365" xr:uid="{7B3D3610-709D-4E6A-9F61-0187AEA4AE6B}"/>
    <cellStyle name="Millares 2 6 2 2 8 2" xfId="28868" xr:uid="{B13C2002-ED81-4709-BB19-86635164F0DD}"/>
    <cellStyle name="Millares 2 6 2 2 9" xfId="9022" xr:uid="{F4E5273C-70E4-4BCE-832B-6F4C00390BF0}"/>
    <cellStyle name="Millares 2 6 2 2 9 2" xfId="30525" xr:uid="{CD93F1CE-B84E-4ACE-ADFA-127DC106D1B0}"/>
    <cellStyle name="Millares 2 6 2 3" xfId="1026" xr:uid="{DF644641-8AE5-4EA7-840C-1BFE9540A73A}"/>
    <cellStyle name="Millares 2 6 2 3 2" xfId="3855" xr:uid="{DE24691C-4A5B-498E-82D4-D0E61D9AE7D8}"/>
    <cellStyle name="Millares 2 6 2 3 2 2" xfId="12121" xr:uid="{9E3571E8-6CA1-4F40-9E51-5D38BDB166C8}"/>
    <cellStyle name="Millares 2 6 2 3 2 2 2" xfId="33624" xr:uid="{9D277101-444B-40D7-9953-C0CD7C1D7F1C}"/>
    <cellStyle name="Millares 2 6 2 3 2 3" xfId="18756" xr:uid="{CC46A81E-D5CD-4AC2-A1F8-AF4E56E8239E}"/>
    <cellStyle name="Millares 2 6 2 3 2 3 2" xfId="40259" xr:uid="{FB6C86DE-07EF-4085-BB9E-C2F6E0377202}"/>
    <cellStyle name="Millares 2 6 2 3 2 4" xfId="25361" xr:uid="{C76DDF3E-F10B-4072-9FC9-EA14229140A5}"/>
    <cellStyle name="Millares 2 6 2 3 2 5" xfId="46864" xr:uid="{4EF96554-2217-45D6-A6E7-E8F033AA2E29}"/>
    <cellStyle name="Millares 2 6 2 3 3" xfId="5994" xr:uid="{5D795C4D-4E42-4D4A-8C80-2D4F5DF22D0A}"/>
    <cellStyle name="Millares 2 6 2 3 3 2" xfId="14260" xr:uid="{8CEFFAA2-C6BC-4BF7-AF0A-1BAFAE924F0F}"/>
    <cellStyle name="Millares 2 6 2 3 3 2 2" xfId="35763" xr:uid="{6856DDC0-A19B-46ED-92B7-438D48C19C80}"/>
    <cellStyle name="Millares 2 6 2 3 3 3" xfId="20895" xr:uid="{46410AD8-CBA8-4597-8BF2-64E0B411E2CB}"/>
    <cellStyle name="Millares 2 6 2 3 3 3 2" xfId="42398" xr:uid="{A53F15C8-BDD2-4E48-BA41-2D129BFDE7C3}"/>
    <cellStyle name="Millares 2 6 2 3 3 4" xfId="27500" xr:uid="{CC4D96C1-5BE1-42BB-98D3-8B8B645A3D17}"/>
    <cellStyle name="Millares 2 6 2 3 3 5" xfId="49003" xr:uid="{DB71BBB5-2E12-441E-A65F-8DA2BE2174F5}"/>
    <cellStyle name="Millares 2 6 2 3 4" xfId="7635" xr:uid="{7BFC03EB-D7CB-46F0-8176-EA91FDE1C7FE}"/>
    <cellStyle name="Millares 2 6 2 3 4 2" xfId="29138" xr:uid="{AF8134D9-A107-4BE4-90C6-9186FDB6CFC1}"/>
    <cellStyle name="Millares 2 6 2 3 5" xfId="9292" xr:uid="{A173EAD0-440B-4FC9-9A28-AF9753FA0C79}"/>
    <cellStyle name="Millares 2 6 2 3 5 2" xfId="30795" xr:uid="{E86386F3-6F5E-4FE6-B66E-727EF25C822C}"/>
    <cellStyle name="Millares 2 6 2 3 6" xfId="15927" xr:uid="{CF1A03A5-EA24-4913-8A18-080827A0C682}"/>
    <cellStyle name="Millares 2 6 2 3 6 2" xfId="37430" xr:uid="{2E56BE7A-0714-4A07-9944-5EFB7804B5CB}"/>
    <cellStyle name="Millares 2 6 2 3 7" xfId="22532" xr:uid="{C0773F35-E348-472B-ABC5-7F6B90F33F89}"/>
    <cellStyle name="Millares 2 6 2 3 8" xfId="44035" xr:uid="{F8ADAE4C-DFBF-496A-B4CC-981118ED4168}"/>
    <cellStyle name="Millares 2 6 2 4" xfId="1422" xr:uid="{A84F2258-423E-4C7B-B5DD-7BED13E2DC15}"/>
    <cellStyle name="Millares 2 6 2 4 2" xfId="4251" xr:uid="{62249680-E359-4DC3-BC23-4782F4015E68}"/>
    <cellStyle name="Millares 2 6 2 4 2 2" xfId="12517" xr:uid="{D97C3CB8-30A2-4C4D-956D-3946E8D51D13}"/>
    <cellStyle name="Millares 2 6 2 4 2 2 2" xfId="34020" xr:uid="{F4F323FB-09D7-49F1-A9DF-87465F45F50B}"/>
    <cellStyle name="Millares 2 6 2 4 2 3" xfId="19152" xr:uid="{9A82F6FC-06E4-4DF1-BB81-C38B08C1B158}"/>
    <cellStyle name="Millares 2 6 2 4 2 3 2" xfId="40655" xr:uid="{25221C46-0397-498A-8D18-D3F01761586E}"/>
    <cellStyle name="Millares 2 6 2 4 2 4" xfId="25757" xr:uid="{7A32885C-C8F4-4DF5-BF8D-BEA5E275F415}"/>
    <cellStyle name="Millares 2 6 2 4 2 5" xfId="47260" xr:uid="{CBF37A0C-A680-4BBF-9ED4-1622624D06D2}"/>
    <cellStyle name="Millares 2 6 2 4 3" xfId="6390" xr:uid="{F2069B4E-5256-47F1-A6FA-2064A957A836}"/>
    <cellStyle name="Millares 2 6 2 4 3 2" xfId="14656" xr:uid="{D2EB3206-B55C-4675-B778-EA0131D44C78}"/>
    <cellStyle name="Millares 2 6 2 4 3 2 2" xfId="36159" xr:uid="{FC7C4B1C-BCA2-456C-93C1-D0BC34E6ADF6}"/>
    <cellStyle name="Millares 2 6 2 4 3 3" xfId="21291" xr:uid="{ECD62AD0-1505-4DF8-88E4-A01329C1D687}"/>
    <cellStyle name="Millares 2 6 2 4 3 3 2" xfId="42794" xr:uid="{F68F8120-EDF2-480B-B0F2-1BD137816523}"/>
    <cellStyle name="Millares 2 6 2 4 3 4" xfId="27896" xr:uid="{83042461-514E-4981-9B6E-E2707A7889DF}"/>
    <cellStyle name="Millares 2 6 2 4 3 5" xfId="49399" xr:uid="{26A28DAD-CAE9-4F32-B9B5-21F0201F3035}"/>
    <cellStyle name="Millares 2 6 2 4 4" xfId="8031" xr:uid="{BC8205DC-9AFB-473D-AFEB-E5E0E5AA78D1}"/>
    <cellStyle name="Millares 2 6 2 4 4 2" xfId="29534" xr:uid="{9F710A7C-D31F-431C-89EE-C976C40872EE}"/>
    <cellStyle name="Millares 2 6 2 4 5" xfId="9688" xr:uid="{41D5740B-9FB8-4B00-8D10-D96C7D8BCA5A}"/>
    <cellStyle name="Millares 2 6 2 4 5 2" xfId="31191" xr:uid="{3E862951-01E0-4A0E-AA26-978DCED901FD}"/>
    <cellStyle name="Millares 2 6 2 4 6" xfId="16323" xr:uid="{0993451F-DBC3-40E0-9468-B3C24CA83D4B}"/>
    <cellStyle name="Millares 2 6 2 4 6 2" xfId="37826" xr:uid="{41BD66E0-1767-45D1-818A-713A8AB155A7}"/>
    <cellStyle name="Millares 2 6 2 4 7" xfId="22928" xr:uid="{AC57CA74-0E6B-4D73-86B5-5A437AADBC4A}"/>
    <cellStyle name="Millares 2 6 2 4 8" xfId="44431" xr:uid="{BFDF0DB3-5E36-4C6F-8CDF-BD91539B0058}"/>
    <cellStyle name="Millares 2 6 2 5" xfId="2109" xr:uid="{4051E29B-B874-435A-AC21-FA6B24172DD2}"/>
    <cellStyle name="Millares 2 6 2 5 2" xfId="10375" xr:uid="{73132265-D8BA-492C-B98D-3482C3E43A9C}"/>
    <cellStyle name="Millares 2 6 2 5 2 2" xfId="31878" xr:uid="{1A63FFA7-2564-4E6F-8CCE-952E9FB7F365}"/>
    <cellStyle name="Millares 2 6 2 5 3" xfId="17010" xr:uid="{A1138C12-E5AC-41EE-A182-304D30284404}"/>
    <cellStyle name="Millares 2 6 2 5 3 2" xfId="38513" xr:uid="{56B03731-8C1B-49B7-B08E-FBF0107D2F6B}"/>
    <cellStyle name="Millares 2 6 2 5 4" xfId="23615" xr:uid="{59D9CA52-815D-4F93-80B2-9CF74CE046A3}"/>
    <cellStyle name="Millares 2 6 2 5 5" xfId="45118" xr:uid="{B4DF3F74-5C3D-4607-A04B-16FD648874AB}"/>
    <cellStyle name="Millares 2 6 2 6" xfId="2657" xr:uid="{A9F8CFBF-19B6-477C-AED8-D550C64783B3}"/>
    <cellStyle name="Millares 2 6 2 6 2" xfId="10923" xr:uid="{EBA64D8B-7F94-4A91-8A3A-37CAA2F7DD0C}"/>
    <cellStyle name="Millares 2 6 2 6 2 2" xfId="32426" xr:uid="{554690B3-5525-4D39-A344-7AC349594AC5}"/>
    <cellStyle name="Millares 2 6 2 6 3" xfId="17558" xr:uid="{B9DBA383-F491-4B94-9269-6897B487F9CD}"/>
    <cellStyle name="Millares 2 6 2 6 3 2" xfId="39061" xr:uid="{75925B1E-BDD3-4A03-A50B-B9E61FE0C781}"/>
    <cellStyle name="Millares 2 6 2 6 4" xfId="24163" xr:uid="{AB36C277-F510-4093-A8FF-ADD6E9F9A6C3}"/>
    <cellStyle name="Millares 2 6 2 6 5" xfId="45666" xr:uid="{EBC4D6BF-CFF3-4406-9E3E-C73CF819D803}"/>
    <cellStyle name="Millares 2 6 2 7" xfId="3305" xr:uid="{F29F3DE6-3E94-49A7-86FC-391AF74133E6}"/>
    <cellStyle name="Millares 2 6 2 7 2" xfId="11571" xr:uid="{630C9C39-FCF0-40AB-85B1-2F8B6F6BB2C4}"/>
    <cellStyle name="Millares 2 6 2 7 2 2" xfId="33074" xr:uid="{47A55373-71AC-4886-A80D-C0E3BF7707F6}"/>
    <cellStyle name="Millares 2 6 2 7 3" xfId="18206" xr:uid="{7B751568-80F7-45C4-92AB-BF41F16A2D17}"/>
    <cellStyle name="Millares 2 6 2 7 3 2" xfId="39709" xr:uid="{FBE7D401-91DE-403A-AD8F-CD94BDB2532D}"/>
    <cellStyle name="Millares 2 6 2 7 4" xfId="24811" xr:uid="{EFAEE392-6D7F-45FD-A9DE-91911E2FCD3B}"/>
    <cellStyle name="Millares 2 6 2 7 5" xfId="46314" xr:uid="{831B2260-5FAE-4005-B414-40229D04DC28}"/>
    <cellStyle name="Millares 2 6 2 8" xfId="4801" xr:uid="{E14B3A38-7D5A-43B8-97A7-EA2EF04C34BB}"/>
    <cellStyle name="Millares 2 6 2 8 2" xfId="13067" xr:uid="{FF563BC6-86D0-4F33-AC84-2EC9EC46494D}"/>
    <cellStyle name="Millares 2 6 2 8 2 2" xfId="34570" xr:uid="{C8C807AE-0863-49A9-94C5-033241EED822}"/>
    <cellStyle name="Millares 2 6 2 8 3" xfId="19702" xr:uid="{FB1DD3DE-81E6-46BE-BB82-4F70AD340D3E}"/>
    <cellStyle name="Millares 2 6 2 8 3 2" xfId="41205" xr:uid="{02B9AB78-A6A8-4096-9C6B-9F04D783C3D7}"/>
    <cellStyle name="Millares 2 6 2 8 4" xfId="26307" xr:uid="{C6B7ABA5-5A3A-413C-8001-2FCEBB8E6492}"/>
    <cellStyle name="Millares 2 6 2 8 5" xfId="47810" xr:uid="{89C2C517-4F0E-4CB2-8C37-8E21DB64F267}"/>
    <cellStyle name="Millares 2 6 2 9" xfId="5444" xr:uid="{431E0474-F749-4C94-A8E5-78E6A61C2005}"/>
    <cellStyle name="Millares 2 6 2 9 2" xfId="13710" xr:uid="{6AD1BF2C-1DD0-4F26-BA96-3F1E2023CA9F}"/>
    <cellStyle name="Millares 2 6 2 9 2 2" xfId="35213" xr:uid="{9B689A9D-BD0A-4DAD-8328-0A178D467466}"/>
    <cellStyle name="Millares 2 6 2 9 3" xfId="20345" xr:uid="{D60B5F12-8454-40DA-B752-C713F7A5D051}"/>
    <cellStyle name="Millares 2 6 2 9 3 2" xfId="41848" xr:uid="{69F22004-3EFB-45AD-9BC0-7105E5AC4999}"/>
    <cellStyle name="Millares 2 6 2 9 4" xfId="26950" xr:uid="{0BE8EA79-826A-430A-BE15-B917C73D8304}"/>
    <cellStyle name="Millares 2 6 2 9 5" xfId="48453" xr:uid="{16CAAE09-7DAF-4A22-927C-226CF4EAD586}"/>
    <cellStyle name="Millares 2 6 3" xfId="347" xr:uid="{11478005-DFF3-447D-9C24-A099C191D8ED}"/>
    <cellStyle name="Millares 2 6 3 10" xfId="15250" xr:uid="{AA340528-9D3E-4A94-B96F-A371C939F82D}"/>
    <cellStyle name="Millares 2 6 3 10 2" xfId="36753" xr:uid="{CD7825EB-C030-43DF-A5FA-6CB683C5DC10}"/>
    <cellStyle name="Millares 2 6 3 11" xfId="21855" xr:uid="{499E5096-DC9D-4230-8468-CFD2FDE8A150}"/>
    <cellStyle name="Millares 2 6 3 12" xfId="43358" xr:uid="{1DE97F1F-F834-46BF-9352-303338D8CAA6}"/>
    <cellStyle name="Millares 2 6 3 2" xfId="1295" xr:uid="{E3A9953B-2309-4FE0-9865-05119ECA60C5}"/>
    <cellStyle name="Millares 2 6 3 2 2" xfId="4124" xr:uid="{18070786-02C0-47F4-9A35-F45052CF0B4E}"/>
    <cellStyle name="Millares 2 6 3 2 2 2" xfId="12390" xr:uid="{CD7DA3BB-966C-46B6-A625-97EB5D1C2CF2}"/>
    <cellStyle name="Millares 2 6 3 2 2 2 2" xfId="33893" xr:uid="{DA22B8A2-F6A1-4934-89ED-4774090A655B}"/>
    <cellStyle name="Millares 2 6 3 2 2 3" xfId="19025" xr:uid="{0602B307-373D-48FA-BA93-DA046F50380F}"/>
    <cellStyle name="Millares 2 6 3 2 2 3 2" xfId="40528" xr:uid="{C82C6E11-B541-4ED1-B629-2DB0B9D86DD1}"/>
    <cellStyle name="Millares 2 6 3 2 2 4" xfId="25630" xr:uid="{4899488E-A4D3-4A47-B982-81D21552F3C4}"/>
    <cellStyle name="Millares 2 6 3 2 2 5" xfId="47133" xr:uid="{B5CA6DB9-0F36-4922-8122-77C39E00E8E3}"/>
    <cellStyle name="Millares 2 6 3 2 3" xfId="6263" xr:uid="{746E0D56-194E-4968-BFA4-C4C9B14B2132}"/>
    <cellStyle name="Millares 2 6 3 2 3 2" xfId="14529" xr:uid="{59F88B69-DDC0-4373-969A-1E582D87343E}"/>
    <cellStyle name="Millares 2 6 3 2 3 2 2" xfId="36032" xr:uid="{F06AC139-391D-4DE5-8C21-A624BC328688}"/>
    <cellStyle name="Millares 2 6 3 2 3 3" xfId="21164" xr:uid="{8369C17A-D26F-4B63-BE4D-AEDF466D7766}"/>
    <cellStyle name="Millares 2 6 3 2 3 3 2" xfId="42667" xr:uid="{6FC14431-8CD1-4A32-9F91-39AA9EFDFBDD}"/>
    <cellStyle name="Millares 2 6 3 2 3 4" xfId="27769" xr:uid="{3078774A-A9BF-4F84-9133-AC2E8A35B949}"/>
    <cellStyle name="Millares 2 6 3 2 3 5" xfId="49272" xr:uid="{DF3CF25A-8D49-4888-9CFF-480A5407F6C8}"/>
    <cellStyle name="Millares 2 6 3 2 4" xfId="7904" xr:uid="{6918B735-936A-464B-9287-FC4C674E0EB4}"/>
    <cellStyle name="Millares 2 6 3 2 4 2" xfId="29407" xr:uid="{5E3CDEE9-B7A6-4E1E-986B-E6BFE08A99F4}"/>
    <cellStyle name="Millares 2 6 3 2 5" xfId="9561" xr:uid="{EEDC4867-0E97-4C83-AF47-8A31A4D4EF61}"/>
    <cellStyle name="Millares 2 6 3 2 5 2" xfId="31064" xr:uid="{6CEFD3C4-6708-4F07-9786-9DF730D54FA4}"/>
    <cellStyle name="Millares 2 6 3 2 6" xfId="16196" xr:uid="{23AF2277-3BA7-4374-A8C5-EF2A984ADA9A}"/>
    <cellStyle name="Millares 2 6 3 2 6 2" xfId="37699" xr:uid="{2CFC8B71-5C6D-4F8E-8FB1-2218298B8498}"/>
    <cellStyle name="Millares 2 6 3 2 7" xfId="22801" xr:uid="{7D9BAAD0-A57E-4CEB-9045-DEEE399A84DD}"/>
    <cellStyle name="Millares 2 6 3 2 8" xfId="44304" xr:uid="{15ADB307-CA80-49B1-AFDC-01D7C2C49D38}"/>
    <cellStyle name="Millares 2 6 3 3" xfId="1982" xr:uid="{B3BA9166-5BA5-474C-8BA4-D0D042183AB0}"/>
    <cellStyle name="Millares 2 6 3 3 2" xfId="10248" xr:uid="{027508D1-5932-4B8F-AD54-087733F07CF2}"/>
    <cellStyle name="Millares 2 6 3 3 2 2" xfId="31751" xr:uid="{29728501-D065-41F4-B50A-7B74C83204D3}"/>
    <cellStyle name="Millares 2 6 3 3 3" xfId="16883" xr:uid="{6826502F-6D03-4CAD-A2EF-6EDDAFB9CBD7}"/>
    <cellStyle name="Millares 2 6 3 3 3 2" xfId="38386" xr:uid="{9EF936FB-6794-43FA-AD35-2840E2E55ECE}"/>
    <cellStyle name="Millares 2 6 3 3 4" xfId="23488" xr:uid="{E1D7C5E1-0404-4CF2-9B3B-B0D10BB464B0}"/>
    <cellStyle name="Millares 2 6 3 3 5" xfId="44991" xr:uid="{8897E07F-7C59-4BAD-B65E-6ADE13804A14}"/>
    <cellStyle name="Millares 2 6 3 4" xfId="2781" xr:uid="{A8ED090C-66F6-4BF2-89CA-A22CBE6EA0D8}"/>
    <cellStyle name="Millares 2 6 3 4 2" xfId="11047" xr:uid="{BE6FF9A9-366F-4C3F-965A-29F2562F6BF0}"/>
    <cellStyle name="Millares 2 6 3 4 2 2" xfId="32550" xr:uid="{B56759C4-9B0D-49F0-8F9E-521303E5AC76}"/>
    <cellStyle name="Millares 2 6 3 4 3" xfId="17682" xr:uid="{357818C8-7C00-4717-A3C6-98363D3B82B5}"/>
    <cellStyle name="Millares 2 6 3 4 3 2" xfId="39185" xr:uid="{89C5A6BB-4E0F-4A18-AD1B-19127D9D12BE}"/>
    <cellStyle name="Millares 2 6 3 4 4" xfId="24287" xr:uid="{E50FBFE2-C518-4B3A-BE36-BBA3E50A9EAC}"/>
    <cellStyle name="Millares 2 6 3 4 5" xfId="45790" xr:uid="{5B79D96A-073E-47CD-A674-2A951496B4F0}"/>
    <cellStyle name="Millares 2 6 3 5" xfId="3178" xr:uid="{119BAEAA-3E61-45D0-A8DD-C85491ABAE35}"/>
    <cellStyle name="Millares 2 6 3 5 2" xfId="11444" xr:uid="{9D1256C2-E029-4110-9A7D-D6109957538E}"/>
    <cellStyle name="Millares 2 6 3 5 2 2" xfId="32947" xr:uid="{4AAD095E-F17E-4837-9012-C4D8F1E043CD}"/>
    <cellStyle name="Millares 2 6 3 5 3" xfId="18079" xr:uid="{E212C974-F4DB-48F4-A166-0069B9CE9B05}"/>
    <cellStyle name="Millares 2 6 3 5 3 2" xfId="39582" xr:uid="{3D298E04-C727-4B26-AD7A-6F366ECA6650}"/>
    <cellStyle name="Millares 2 6 3 5 4" xfId="24684" xr:uid="{9B61CFF1-8175-48C2-A81E-D2400A11B9F7}"/>
    <cellStyle name="Millares 2 6 3 5 5" xfId="46187" xr:uid="{88212891-A83D-4248-8AA7-0C32C4138097}"/>
    <cellStyle name="Millares 2 6 3 6" xfId="4925" xr:uid="{4812414A-C4C0-40E6-80F9-B390B5B5DFD7}"/>
    <cellStyle name="Millares 2 6 3 6 2" xfId="13191" xr:uid="{61765055-BAAD-439F-8054-C438828F140D}"/>
    <cellStyle name="Millares 2 6 3 6 2 2" xfId="34694" xr:uid="{B5F8E551-383C-407C-B176-8C730827AE02}"/>
    <cellStyle name="Millares 2 6 3 6 3" xfId="19826" xr:uid="{D392C894-0FD5-4347-9EDE-876B9027FDB0}"/>
    <cellStyle name="Millares 2 6 3 6 3 2" xfId="41329" xr:uid="{4A799DD5-D2EA-434A-AA1B-A82B6060B460}"/>
    <cellStyle name="Millares 2 6 3 6 4" xfId="26431" xr:uid="{49E3FD6F-0A67-4F41-AB9A-8732056695B2}"/>
    <cellStyle name="Millares 2 6 3 6 5" xfId="47934" xr:uid="{F0D506D9-66FA-4D80-92CB-ACB68C83271A}"/>
    <cellStyle name="Millares 2 6 3 7" xfId="5317" xr:uid="{94ADB0DF-F436-4E6D-8494-0E8E5419300B}"/>
    <cellStyle name="Millares 2 6 3 7 2" xfId="13583" xr:uid="{9E7773FD-831D-4BCB-AB39-1ED934B1C82D}"/>
    <cellStyle name="Millares 2 6 3 7 2 2" xfId="35086" xr:uid="{5208B66D-31E3-4F91-BC6E-747CA13CD1FB}"/>
    <cellStyle name="Millares 2 6 3 7 3" xfId="20218" xr:uid="{4E5D699E-3965-4565-AE71-ED4E581EF420}"/>
    <cellStyle name="Millares 2 6 3 7 3 2" xfId="41721" xr:uid="{26F2420A-4513-47E3-B7F0-F86318A557B7}"/>
    <cellStyle name="Millares 2 6 3 7 4" xfId="26823" xr:uid="{71468A9C-C679-4215-9C86-7EF82F51F62A}"/>
    <cellStyle name="Millares 2 6 3 7 5" xfId="48326" xr:uid="{CB1347D8-A8C3-41F2-A131-03B5201A0E77}"/>
    <cellStyle name="Millares 2 6 3 8" xfId="6958" xr:uid="{6A4D252E-59A8-4CD9-AB63-E8D374CB085C}"/>
    <cellStyle name="Millares 2 6 3 8 2" xfId="28461" xr:uid="{CF318A2B-DD7F-41EE-B39B-B83D7CA6E91D}"/>
    <cellStyle name="Millares 2 6 3 9" xfId="8614" xr:uid="{BC3D7128-1B93-44E4-9F35-7119F2954771}"/>
    <cellStyle name="Millares 2 6 3 9 2" xfId="30117" xr:uid="{7A6393A8-8D37-4703-A3A5-ECB3A6EA8DBD}"/>
    <cellStyle name="Millares 2 6 4" xfId="631" xr:uid="{358CC718-AB8A-4F91-ACE8-09C3A1F8328B}"/>
    <cellStyle name="Millares 2 6 4 10" xfId="43640" xr:uid="{36A0DA72-E90A-4217-953E-03057EA3F1BF}"/>
    <cellStyle name="Millares 2 6 4 2" xfId="1577" xr:uid="{E73F25BA-1453-456C-AC15-C840E6BD00CE}"/>
    <cellStyle name="Millares 2 6 4 2 2" xfId="4406" xr:uid="{9784FED4-BCFC-45FD-9F52-10BA111E18EC}"/>
    <cellStyle name="Millares 2 6 4 2 2 2" xfId="12672" xr:uid="{7F64DEF6-AF8F-4F12-8D92-AA50065ABBA1}"/>
    <cellStyle name="Millares 2 6 4 2 2 2 2" xfId="34175" xr:uid="{A69E7E5A-7759-45A5-A484-DCBC859B46B4}"/>
    <cellStyle name="Millares 2 6 4 2 2 3" xfId="19307" xr:uid="{EA498E43-0005-47CF-8BF7-B9AB2A2639AA}"/>
    <cellStyle name="Millares 2 6 4 2 2 3 2" xfId="40810" xr:uid="{972B9FFA-3963-4A65-8C8D-E9624319A6A4}"/>
    <cellStyle name="Millares 2 6 4 2 2 4" xfId="25912" xr:uid="{B0E08ED0-FEE3-4FA0-9CAB-79E5DEF0DAF0}"/>
    <cellStyle name="Millares 2 6 4 2 2 5" xfId="47415" xr:uid="{6069AA48-B6B1-4A0B-BEC3-4273CBD4A947}"/>
    <cellStyle name="Millares 2 6 4 2 3" xfId="6545" xr:uid="{38C81B1B-CD3C-47BB-8E0A-F9100BF2AA37}"/>
    <cellStyle name="Millares 2 6 4 2 3 2" xfId="14811" xr:uid="{79E60EBD-0EFC-4121-B466-A20517D688FB}"/>
    <cellStyle name="Millares 2 6 4 2 3 2 2" xfId="36314" xr:uid="{03434B31-BCEB-4BAD-91EE-8A794231B462}"/>
    <cellStyle name="Millares 2 6 4 2 3 3" xfId="21446" xr:uid="{E6808C1F-CB48-4670-93E0-241C03EEB4B6}"/>
    <cellStyle name="Millares 2 6 4 2 3 3 2" xfId="42949" xr:uid="{98EFA31F-2A54-4F25-A389-7F1405FAC354}"/>
    <cellStyle name="Millares 2 6 4 2 3 4" xfId="28051" xr:uid="{70886150-9C3A-4B46-9935-8CBB37042BFE}"/>
    <cellStyle name="Millares 2 6 4 2 3 5" xfId="49554" xr:uid="{C68E03F1-CAF5-4BCF-AFE0-8A5A251A0F17}"/>
    <cellStyle name="Millares 2 6 4 2 4" xfId="8186" xr:uid="{4ADBDECA-B3A6-4714-A8E7-0232E0F687EC}"/>
    <cellStyle name="Millares 2 6 4 2 4 2" xfId="29689" xr:uid="{572684D5-8D81-476C-ABB8-5446CFC7F2C4}"/>
    <cellStyle name="Millares 2 6 4 2 5" xfId="9843" xr:uid="{AF70329C-359F-4B98-8B1F-713F06B1CB5A}"/>
    <cellStyle name="Millares 2 6 4 2 5 2" xfId="31346" xr:uid="{C6674651-8314-4019-877C-BA4AF5203AE0}"/>
    <cellStyle name="Millares 2 6 4 2 6" xfId="16478" xr:uid="{F7D2B6F2-3E88-48E1-A276-654853B09E0F}"/>
    <cellStyle name="Millares 2 6 4 2 6 2" xfId="37981" xr:uid="{E36CA8C4-212D-4085-B895-E1C50C4E62F0}"/>
    <cellStyle name="Millares 2 6 4 2 7" xfId="23083" xr:uid="{3B184756-5FB3-4C78-B7F5-6EA598275EED}"/>
    <cellStyle name="Millares 2 6 4 2 8" xfId="44586" xr:uid="{4BBE786A-1407-4881-BC2D-8AB55785A6D6}"/>
    <cellStyle name="Millares 2 6 4 3" xfId="2264" xr:uid="{07B28268-99A0-4D4C-88D6-BDEC7DF9DDB8}"/>
    <cellStyle name="Millares 2 6 4 3 2" xfId="10530" xr:uid="{D6354968-A115-40ED-8215-870308C079C0}"/>
    <cellStyle name="Millares 2 6 4 3 2 2" xfId="32033" xr:uid="{44CE60C0-DD72-4047-B261-3732D92B1511}"/>
    <cellStyle name="Millares 2 6 4 3 3" xfId="17165" xr:uid="{A0E4B339-92CD-41D3-B0B6-5E0452651B8F}"/>
    <cellStyle name="Millares 2 6 4 3 3 2" xfId="38668" xr:uid="{BA13F423-2488-4C27-9D0F-DF6ECB1BC335}"/>
    <cellStyle name="Millares 2 6 4 3 4" xfId="23770" xr:uid="{584CBA65-3260-4C28-9CEB-FBDEBDABC6C7}"/>
    <cellStyle name="Millares 2 6 4 3 5" xfId="45273" xr:uid="{13777B47-7ABE-4A93-A9CF-2D3B0B710110}"/>
    <cellStyle name="Millares 2 6 4 4" xfId="3460" xr:uid="{AF381D87-7AB6-40A5-8225-FBF483CFE8A5}"/>
    <cellStyle name="Millares 2 6 4 4 2" xfId="11726" xr:uid="{808A6977-8C63-467A-BAA9-02F2D9C9EDDD}"/>
    <cellStyle name="Millares 2 6 4 4 2 2" xfId="33229" xr:uid="{E7B9498F-5D26-499D-B93D-C81CCDC5A36C}"/>
    <cellStyle name="Millares 2 6 4 4 3" xfId="18361" xr:uid="{62F13AD2-8680-401C-BC1F-48EF2BF19156}"/>
    <cellStyle name="Millares 2 6 4 4 3 2" xfId="39864" xr:uid="{963BC44D-33CA-408E-8902-787656A81F1A}"/>
    <cellStyle name="Millares 2 6 4 4 4" xfId="24966" xr:uid="{5E23CA5B-6FA2-4C87-8C83-1073B3C5188F}"/>
    <cellStyle name="Millares 2 6 4 4 5" xfId="46469" xr:uid="{72731894-4344-49E3-9B12-24A520A04EF1}"/>
    <cellStyle name="Millares 2 6 4 5" xfId="5599" xr:uid="{9F446CBB-F2C5-4BF0-B6DD-FAA710F4FD4C}"/>
    <cellStyle name="Millares 2 6 4 5 2" xfId="13865" xr:uid="{CD773CA1-A1C7-471B-B480-D1E33A6E2693}"/>
    <cellStyle name="Millares 2 6 4 5 2 2" xfId="35368" xr:uid="{F0CBF328-0714-4DB9-910E-C5BBAF5C3617}"/>
    <cellStyle name="Millares 2 6 4 5 3" xfId="20500" xr:uid="{954171E3-7DDC-423E-B4D6-932624037205}"/>
    <cellStyle name="Millares 2 6 4 5 3 2" xfId="42003" xr:uid="{E6680FC9-492D-41EF-B654-C3174FCDA71F}"/>
    <cellStyle name="Millares 2 6 4 5 4" xfId="27105" xr:uid="{B9DCDC7A-7CD6-4CBD-91D6-FA17D67EB7FF}"/>
    <cellStyle name="Millares 2 6 4 5 5" xfId="48608" xr:uid="{5159713B-5358-4AB2-BAC3-A46B18FA347A}"/>
    <cellStyle name="Millares 2 6 4 6" xfId="7240" xr:uid="{CD2C07EF-0F47-48B2-B9A6-E5299C46160E}"/>
    <cellStyle name="Millares 2 6 4 6 2" xfId="28743" xr:uid="{2C8B9C8A-D749-4119-8334-A076FE183750}"/>
    <cellStyle name="Millares 2 6 4 7" xfId="8897" xr:uid="{779BD426-9334-4BDD-8F37-EAAFF7E5447C}"/>
    <cellStyle name="Millares 2 6 4 7 2" xfId="30400" xr:uid="{105811D3-D19D-4E19-99A9-3349AB4E2C97}"/>
    <cellStyle name="Millares 2 6 4 8" xfId="15532" xr:uid="{451FD54B-9956-40A6-9F3F-0772D2B39720}"/>
    <cellStyle name="Millares 2 6 4 8 2" xfId="37035" xr:uid="{7DF8A314-0035-4E5F-AEDC-BA0A8A794820}"/>
    <cellStyle name="Millares 2 6 4 9" xfId="22137" xr:uid="{3A8D49AC-4F50-4B8A-AFB9-4AD42FBE88AA}"/>
    <cellStyle name="Millares 2 6 5" xfId="899" xr:uid="{945C0727-2C7A-455B-9B03-88CEDC9F164F}"/>
    <cellStyle name="Millares 2 6 5 2" xfId="3728" xr:uid="{7421BF82-FF18-46B8-8841-BCDE1CC9EE44}"/>
    <cellStyle name="Millares 2 6 5 2 2" xfId="11994" xr:uid="{1355078A-2CF1-406F-B187-3DBCC1EE0836}"/>
    <cellStyle name="Millares 2 6 5 2 2 2" xfId="33497" xr:uid="{56785C9A-51EF-4503-A826-5FA9BE20C3A1}"/>
    <cellStyle name="Millares 2 6 5 2 3" xfId="18629" xr:uid="{358E340B-1E29-4359-9953-0D63066DEA6B}"/>
    <cellStyle name="Millares 2 6 5 2 3 2" xfId="40132" xr:uid="{3B122C58-34BF-4953-B61E-E9458E984D46}"/>
    <cellStyle name="Millares 2 6 5 2 4" xfId="25234" xr:uid="{204A8A7A-D063-4424-ACE7-1BB3BB2DE500}"/>
    <cellStyle name="Millares 2 6 5 2 5" xfId="46737" xr:uid="{7838CC6D-ADDA-4DF2-B81C-51809879D4A6}"/>
    <cellStyle name="Millares 2 6 5 3" xfId="5867" xr:uid="{E13F1D07-F850-41CC-9FBC-A2CF95190C6A}"/>
    <cellStyle name="Millares 2 6 5 3 2" xfId="14133" xr:uid="{779690F8-8BF1-4E2B-81B9-4E76255BD3E0}"/>
    <cellStyle name="Millares 2 6 5 3 2 2" xfId="35636" xr:uid="{6F48C182-8A78-44AB-BD62-132F3A5652A3}"/>
    <cellStyle name="Millares 2 6 5 3 3" xfId="20768" xr:uid="{6C14A861-9A2A-4EFE-B5F9-630853F01FFE}"/>
    <cellStyle name="Millares 2 6 5 3 3 2" xfId="42271" xr:uid="{447FEB5E-5F58-4AF9-9C88-266EFE5C1263}"/>
    <cellStyle name="Millares 2 6 5 3 4" xfId="27373" xr:uid="{78F1FD92-66D9-4B9E-8CC1-E27034312E8F}"/>
    <cellStyle name="Millares 2 6 5 3 5" xfId="48876" xr:uid="{9A3574FC-A718-4034-9DF7-2A8BEE9A8C39}"/>
    <cellStyle name="Millares 2 6 5 4" xfId="7508" xr:uid="{7F4A8BED-62BE-4C11-83C0-3174E42EE6D8}"/>
    <cellStyle name="Millares 2 6 5 4 2" xfId="29011" xr:uid="{DC874F8F-4A9D-49A9-9A9D-8FCD589A4662}"/>
    <cellStyle name="Millares 2 6 5 5" xfId="9165" xr:uid="{D3F27CF1-3E9E-4646-BF69-EFDBDA8A6750}"/>
    <cellStyle name="Millares 2 6 5 5 2" xfId="30668" xr:uid="{6306BAF0-6718-440D-8A16-4B68A3194A38}"/>
    <cellStyle name="Millares 2 6 5 6" xfId="15800" xr:uid="{43E0D223-1484-406F-9E71-58C9DDD34CC8}"/>
    <cellStyle name="Millares 2 6 5 6 2" xfId="37303" xr:uid="{6A332153-0A7E-4EA9-AC8A-DEBE569468DC}"/>
    <cellStyle name="Millares 2 6 5 7" xfId="22405" xr:uid="{0CD7EE94-EB96-43B8-BE8D-EB651C73965A}"/>
    <cellStyle name="Millares 2 6 5 8" xfId="43908" xr:uid="{7BE6ABEF-9642-44EB-BD73-BD606FC11312}"/>
    <cellStyle name="Millares 2 6 6" xfId="1160" xr:uid="{8B6E9B3D-AADE-41BA-89D4-E88036710409}"/>
    <cellStyle name="Millares 2 6 6 2" xfId="3989" xr:uid="{482DD735-547A-4EC3-8EB4-84040E30729D}"/>
    <cellStyle name="Millares 2 6 6 2 2" xfId="12255" xr:uid="{63B1B27E-AFE2-4C6F-B414-B3C9C886DE9D}"/>
    <cellStyle name="Millares 2 6 6 2 2 2" xfId="33758" xr:uid="{8AFD0DBF-09BD-475A-9A18-40901BAEF7F6}"/>
    <cellStyle name="Millares 2 6 6 2 3" xfId="18890" xr:uid="{C567FD91-0A82-44DA-9552-C4C17918B37A}"/>
    <cellStyle name="Millares 2 6 6 2 3 2" xfId="40393" xr:uid="{DB2BE35B-D27E-4FCA-8914-C12C91734D91}"/>
    <cellStyle name="Millares 2 6 6 2 4" xfId="25495" xr:uid="{1B32C603-3EE5-4174-9CB2-2653A53C3FC5}"/>
    <cellStyle name="Millares 2 6 6 2 5" xfId="46998" xr:uid="{9C050EB2-F101-407E-B17A-9518EE2F64EC}"/>
    <cellStyle name="Millares 2 6 6 3" xfId="6128" xr:uid="{290CDC69-AE9C-426A-85F4-4C37FBD89E26}"/>
    <cellStyle name="Millares 2 6 6 3 2" xfId="14394" xr:uid="{7AF56280-A154-4892-880B-220534422AA3}"/>
    <cellStyle name="Millares 2 6 6 3 2 2" xfId="35897" xr:uid="{697443D2-1713-4F8C-B078-8D9DDE555AE5}"/>
    <cellStyle name="Millares 2 6 6 3 3" xfId="21029" xr:uid="{2B7569AC-F0A7-4747-9E92-ACE900D5E516}"/>
    <cellStyle name="Millares 2 6 6 3 3 2" xfId="42532" xr:uid="{FE783D63-2B54-47E9-B75D-300DEE41D104}"/>
    <cellStyle name="Millares 2 6 6 3 4" xfId="27634" xr:uid="{56F9D4C3-0021-470C-A045-45FEF682A3BF}"/>
    <cellStyle name="Millares 2 6 6 3 5" xfId="49137" xr:uid="{2D4BA0F8-50DF-4E1D-B0BE-95DEB8BBE9A9}"/>
    <cellStyle name="Millares 2 6 6 4" xfId="7769" xr:uid="{D3B9279B-B9F7-437C-95C4-2FFA899DFAC4}"/>
    <cellStyle name="Millares 2 6 6 4 2" xfId="29272" xr:uid="{B31BDDFC-C647-4F47-A7D1-AC5406D04989}"/>
    <cellStyle name="Millares 2 6 6 5" xfId="9426" xr:uid="{857101D6-C669-4772-985E-9B88C43AEA15}"/>
    <cellStyle name="Millares 2 6 6 5 2" xfId="30929" xr:uid="{4A0D62AE-C417-4CD9-9C1B-8C09ACB05952}"/>
    <cellStyle name="Millares 2 6 6 6" xfId="16061" xr:uid="{8B973CB7-EBC0-4A9C-BDEC-0E01C7856D5A}"/>
    <cellStyle name="Millares 2 6 6 6 2" xfId="37564" xr:uid="{84C3EC06-3FDC-4D4A-8279-979A3BCB16C3}"/>
    <cellStyle name="Millares 2 6 6 7" xfId="22666" xr:uid="{5E29BBAD-30F3-4D10-AF59-90D645955B25}"/>
    <cellStyle name="Millares 2 6 6 8" xfId="44169" xr:uid="{5240D3E5-1FDF-43FC-A2CC-19A981AFB94B}"/>
    <cellStyle name="Millares 2 6 7" xfId="1848" xr:uid="{5FC9EED5-9E31-428B-884C-0B91E672EA8B}"/>
    <cellStyle name="Millares 2 6 7 2" xfId="10114" xr:uid="{2663A1D4-01C6-4296-9074-4B51468D936A}"/>
    <cellStyle name="Millares 2 6 7 2 2" xfId="31617" xr:uid="{0BDCE20B-3061-4A6F-9874-D4D80873D815}"/>
    <cellStyle name="Millares 2 6 7 3" xfId="16749" xr:uid="{A9E7F8EB-4699-42A9-A5B8-70E2FD9E018E}"/>
    <cellStyle name="Millares 2 6 7 3 2" xfId="38252" xr:uid="{EA5D557E-77E6-4430-8A42-BB7AF5446787}"/>
    <cellStyle name="Millares 2 6 7 4" xfId="23354" xr:uid="{8D432244-A6FD-4B5D-9C30-10B1FEDE60E5}"/>
    <cellStyle name="Millares 2 6 7 5" xfId="44857" xr:uid="{408F8420-6637-4FF2-8CB3-F609B53B4325}"/>
    <cellStyle name="Millares 2 6 8" xfId="2533" xr:uid="{021AD7B0-4FBF-4C24-8ACA-663FD428A6C3}"/>
    <cellStyle name="Millares 2 6 8 2" xfId="10799" xr:uid="{6F66C117-641B-4302-B15D-E227A589BB78}"/>
    <cellStyle name="Millares 2 6 8 2 2" xfId="32302" xr:uid="{2A9EB11B-0262-455D-A08C-A0DC70120DB4}"/>
    <cellStyle name="Millares 2 6 8 3" xfId="17434" xr:uid="{CE2D1B40-298A-4FC9-936C-00F2460611F9}"/>
    <cellStyle name="Millares 2 6 8 3 2" xfId="38937" xr:uid="{8B49B89F-954A-4F82-B290-FC4A0D237A5F}"/>
    <cellStyle name="Millares 2 6 8 4" xfId="24039" xr:uid="{9615CE52-76AC-49E6-842C-4BF52528D744}"/>
    <cellStyle name="Millares 2 6 8 5" xfId="45542" xr:uid="{BE45F963-B341-45DA-B6C5-2845B10371FE}"/>
    <cellStyle name="Millares 2 6 9" xfId="3044" xr:uid="{B0731DC2-7E81-42DD-8559-C5BC986AC204}"/>
    <cellStyle name="Millares 2 6 9 2" xfId="11310" xr:uid="{F02739C4-D58A-4A01-8BDA-7A52B63589AB}"/>
    <cellStyle name="Millares 2 6 9 2 2" xfId="32813" xr:uid="{FFDE9F12-2720-4F21-A85F-6D46BEDAEB5E}"/>
    <cellStyle name="Millares 2 6 9 3" xfId="17945" xr:uid="{7D158E59-2787-439E-B2F4-40B9FE223B9E}"/>
    <cellStyle name="Millares 2 6 9 3 2" xfId="39448" xr:uid="{7F6E060E-7053-4120-9924-6A1F57279674}"/>
    <cellStyle name="Millares 2 6 9 4" xfId="24550" xr:uid="{15913B0C-02A8-478E-BC40-FFA344570492}"/>
    <cellStyle name="Millares 2 6 9 5" xfId="46053" xr:uid="{6DD9FFB0-E2AB-4F7C-860B-198EC05915FE}"/>
    <cellStyle name="Millares 2 7" xfId="200" xr:uid="{C2A821D4-903D-4673-A687-B67643A021F1}"/>
    <cellStyle name="Millares 2 7 10" xfId="4719" xr:uid="{CB23EDC8-CEB3-4694-B160-FDDF7BC45ECC}"/>
    <cellStyle name="Millares 2 7 10 2" xfId="12985" xr:uid="{83E7E208-F0D4-4371-969F-050CE0862159}"/>
    <cellStyle name="Millares 2 7 10 2 2" xfId="34488" xr:uid="{ACD93ED0-3E63-499D-8CE0-69E8F4897212}"/>
    <cellStyle name="Millares 2 7 10 3" xfId="19620" xr:uid="{8A769E3B-979B-4EC5-B2D6-DF7D6861DA3D}"/>
    <cellStyle name="Millares 2 7 10 3 2" xfId="41123" xr:uid="{7EF5F9BA-40D1-4F1E-919F-1D4F3EE8C939}"/>
    <cellStyle name="Millares 2 7 10 4" xfId="26225" xr:uid="{EA97DDF8-B03C-4208-B448-A69FD7DCFDD2}"/>
    <cellStyle name="Millares 2 7 10 5" xfId="47728" xr:uid="{CE00CD52-9D7E-4E35-A9F7-EA1DC6476540}"/>
    <cellStyle name="Millares 2 7 11" xfId="5222" xr:uid="{5593C8F1-48DC-4F7C-8AFA-742225AD4BDC}"/>
    <cellStyle name="Millares 2 7 11 2" xfId="13488" xr:uid="{5E750A41-C659-4773-8CA5-096A13DFFF31}"/>
    <cellStyle name="Millares 2 7 11 2 2" xfId="34991" xr:uid="{56C4022C-52CF-46F7-9292-EBD592878206}"/>
    <cellStyle name="Millares 2 7 11 3" xfId="20123" xr:uid="{E284CE1D-785F-4C6D-BD23-5E95D534EF8E}"/>
    <cellStyle name="Millares 2 7 11 3 2" xfId="41626" xr:uid="{C1040C0D-6FC8-4308-968E-D5A7977AB151}"/>
    <cellStyle name="Millares 2 7 11 4" xfId="26728" xr:uid="{5FB3FF95-FFAF-4445-B1E4-857BF30102AF}"/>
    <cellStyle name="Millares 2 7 11 5" xfId="48231" xr:uid="{19869277-7AE3-4D97-9E3D-64C2190CE7C2}"/>
    <cellStyle name="Millares 2 7 12" xfId="6863" xr:uid="{F61678B9-5062-4064-8CD2-1824E49E4845}"/>
    <cellStyle name="Millares 2 7 12 2" xfId="28366" xr:uid="{60B83719-5E68-4B8E-91C7-2CE0D6378101}"/>
    <cellStyle name="Millares 2 7 13" xfId="8517" xr:uid="{AF6B5A84-EB75-487E-9F20-720F3EE05A8D}"/>
    <cellStyle name="Millares 2 7 13 2" xfId="30020" xr:uid="{93AE613B-BB1E-4198-B161-BA3E25816964}"/>
    <cellStyle name="Millares 2 7 14" xfId="15156" xr:uid="{18A6C4C7-2974-4AA9-A852-DCFC93895CF4}"/>
    <cellStyle name="Millares 2 7 14 2" xfId="36659" xr:uid="{73AAD2B7-CA6B-4E88-8D79-3A5B75EB8C74}"/>
    <cellStyle name="Millares 2 7 15" xfId="21761" xr:uid="{CA8D34B3-75DE-40C0-AE15-7BA003FD12AC}"/>
    <cellStyle name="Millares 2 7 16" xfId="43264" xr:uid="{9892A3A8-55A7-4B27-A20C-A9C99F1BBE12}"/>
    <cellStyle name="Millares 2 7 2" xfId="515" xr:uid="{79CAC32B-2D37-4E7A-AFA8-B8E2A0BFFE48}"/>
    <cellStyle name="Millares 2 7 2 10" xfId="7126" xr:uid="{B2A5F41A-D52D-40FD-B601-492739D16695}"/>
    <cellStyle name="Millares 2 7 2 10 2" xfId="28629" xr:uid="{F1900C97-60F2-4126-8925-0C750BA2D07B}"/>
    <cellStyle name="Millares 2 7 2 11" xfId="8782" xr:uid="{6B3F6B38-8151-4216-8C61-FA0A38410D5F}"/>
    <cellStyle name="Millares 2 7 2 11 2" xfId="30285" xr:uid="{8DD146C7-FA1C-4F49-B903-70EC758798C8}"/>
    <cellStyle name="Millares 2 7 2 12" xfId="15418" xr:uid="{219D9B9F-22E8-4184-BB61-E516002D76CB}"/>
    <cellStyle name="Millares 2 7 2 12 2" xfId="36921" xr:uid="{7337CABE-347C-4A24-A9AE-7EEC04369BBC}"/>
    <cellStyle name="Millares 2 7 2 13" xfId="22023" xr:uid="{061C08E4-ECA2-4E67-AFF7-E8035A69BC45}"/>
    <cellStyle name="Millares 2 7 2 14" xfId="43526" xr:uid="{12866378-84D5-40EE-B96D-668A4AA040FD}"/>
    <cellStyle name="Millares 2 7 2 2" xfId="797" xr:uid="{C158BA58-09F7-48AD-A5FD-D4A934FCCA22}"/>
    <cellStyle name="Millares 2 7 2 2 10" xfId="15698" xr:uid="{61E74961-3345-45D2-BD09-A536F0E07556}"/>
    <cellStyle name="Millares 2 7 2 2 10 2" xfId="37201" xr:uid="{D8EED127-E775-4230-89CA-A5E4ECD86F54}"/>
    <cellStyle name="Millares 2 7 2 2 11" xfId="22303" xr:uid="{5DDFCEF4-F4A0-4A9D-A096-A72BDB95A16C}"/>
    <cellStyle name="Millares 2 7 2 2 12" xfId="43806" xr:uid="{3769E75E-720B-48B1-8419-EEBF4A964582}"/>
    <cellStyle name="Millares 2 7 2 2 2" xfId="1743" xr:uid="{E6C0D72B-3641-49C4-B2C7-82B7EAC39718}"/>
    <cellStyle name="Millares 2 7 2 2 2 2" xfId="4572" xr:uid="{0046BA14-C96D-4451-A394-AE0FE85DE3CC}"/>
    <cellStyle name="Millares 2 7 2 2 2 2 2" xfId="12838" xr:uid="{7FCE24E4-D221-423B-A3B4-316B3D1FC49E}"/>
    <cellStyle name="Millares 2 7 2 2 2 2 2 2" xfId="34341" xr:uid="{5F1A5F87-6945-4EFB-8CB2-CD9EAECE10EA}"/>
    <cellStyle name="Millares 2 7 2 2 2 2 3" xfId="19473" xr:uid="{362AE869-8238-4EEF-A043-484448F472E2}"/>
    <cellStyle name="Millares 2 7 2 2 2 2 3 2" xfId="40976" xr:uid="{44E76248-D4DE-44A9-954B-C546868A8AD7}"/>
    <cellStyle name="Millares 2 7 2 2 2 2 4" xfId="26078" xr:uid="{EE93C121-F977-4293-8490-80C3447FBD2D}"/>
    <cellStyle name="Millares 2 7 2 2 2 2 5" xfId="47581" xr:uid="{5919C636-9904-4FDD-8194-A1F390C40072}"/>
    <cellStyle name="Millares 2 7 2 2 2 3" xfId="6711" xr:uid="{65D4E4B6-9EF0-42A3-9EF3-C27A3F7181D4}"/>
    <cellStyle name="Millares 2 7 2 2 2 3 2" xfId="14977" xr:uid="{EF51D594-C21F-4A01-BCF5-BECDB6671314}"/>
    <cellStyle name="Millares 2 7 2 2 2 3 2 2" xfId="36480" xr:uid="{DDCA33E4-94E6-4BAB-B9D2-D35A89668239}"/>
    <cellStyle name="Millares 2 7 2 2 2 3 3" xfId="21612" xr:uid="{8D5CE3DA-EE9D-47E5-B5BF-6026C63A26BF}"/>
    <cellStyle name="Millares 2 7 2 2 2 3 3 2" xfId="43115" xr:uid="{DDA9D7A9-647F-4009-B76B-44B97650A3CE}"/>
    <cellStyle name="Millares 2 7 2 2 2 3 4" xfId="28217" xr:uid="{C51BA32E-55C0-493C-B60E-70047FA4AAEE}"/>
    <cellStyle name="Millares 2 7 2 2 2 3 5" xfId="49720" xr:uid="{7B6BD0A7-8F44-46B8-AC39-DBF1EC4E77DA}"/>
    <cellStyle name="Millares 2 7 2 2 2 4" xfId="8352" xr:uid="{B816EA35-E611-4A9E-8093-E0F1786B0C8D}"/>
    <cellStyle name="Millares 2 7 2 2 2 4 2" xfId="29855" xr:uid="{0352219B-6218-4276-92B0-C9D92F5F9CFE}"/>
    <cellStyle name="Millares 2 7 2 2 2 5" xfId="10009" xr:uid="{71E7C87E-15D2-497A-8161-ECC7211EFCCC}"/>
    <cellStyle name="Millares 2 7 2 2 2 5 2" xfId="31512" xr:uid="{0A060EDF-4F2B-4182-9ACA-5626561E8927}"/>
    <cellStyle name="Millares 2 7 2 2 2 6" xfId="16644" xr:uid="{AFB05FCB-F826-4960-B162-47AA92719B5B}"/>
    <cellStyle name="Millares 2 7 2 2 2 6 2" xfId="38147" xr:uid="{E629E83B-622C-4769-9FC1-0FC02757623F}"/>
    <cellStyle name="Millares 2 7 2 2 2 7" xfId="23249" xr:uid="{C855F62B-D77A-47F1-A3A2-DF161DB5A362}"/>
    <cellStyle name="Millares 2 7 2 2 2 8" xfId="44752" xr:uid="{695A51B5-BB57-4D26-95DC-FB15B268D508}"/>
    <cellStyle name="Millares 2 7 2 2 3" xfId="2430" xr:uid="{713A2F9A-664B-4127-8DA7-215C7B5D0A13}"/>
    <cellStyle name="Millares 2 7 2 2 3 2" xfId="10696" xr:uid="{7977E260-BA7C-42F4-9A34-EB47ED2F989B}"/>
    <cellStyle name="Millares 2 7 2 2 3 2 2" xfId="32199" xr:uid="{A0E13782-BA9F-4EB3-9C92-FA3EA1FAC10D}"/>
    <cellStyle name="Millares 2 7 2 2 3 3" xfId="17331" xr:uid="{7CF51252-1754-4F02-98F4-41178C353A01}"/>
    <cellStyle name="Millares 2 7 2 2 3 3 2" xfId="38834" xr:uid="{053A9976-D444-4D69-ADB6-2EB9243FB9CC}"/>
    <cellStyle name="Millares 2 7 2 2 3 4" xfId="23936" xr:uid="{E1262011-A026-4C1F-823A-1F18A40D5187}"/>
    <cellStyle name="Millares 2 7 2 2 3 5" xfId="45439" xr:uid="{374FED75-84A4-4D85-8041-1EC8CE15DD20}"/>
    <cellStyle name="Millares 2 7 2 2 4" xfId="2947" xr:uid="{757C36EF-B8EE-4E85-AFAB-A464377984B1}"/>
    <cellStyle name="Millares 2 7 2 2 4 2" xfId="11213" xr:uid="{E4A5536E-BF4C-4897-9910-B9CF4EA6F18D}"/>
    <cellStyle name="Millares 2 7 2 2 4 2 2" xfId="32716" xr:uid="{170EEB85-A962-4171-B877-4C6D657184DE}"/>
    <cellStyle name="Millares 2 7 2 2 4 3" xfId="17848" xr:uid="{886DE35E-5FB3-4972-919B-9326A4612C9A}"/>
    <cellStyle name="Millares 2 7 2 2 4 3 2" xfId="39351" xr:uid="{193AD99B-126B-4CD8-9ECF-E46ACC879E89}"/>
    <cellStyle name="Millares 2 7 2 2 4 4" xfId="24453" xr:uid="{32D378BD-CA47-4F1D-B676-F1EC26524F30}"/>
    <cellStyle name="Millares 2 7 2 2 4 5" xfId="45956" xr:uid="{11B19063-E348-4C00-BDE4-9669995E2CBE}"/>
    <cellStyle name="Millares 2 7 2 2 5" xfId="3626" xr:uid="{3A9966EA-75B1-4093-AAD3-99E139F0B1E5}"/>
    <cellStyle name="Millares 2 7 2 2 5 2" xfId="11892" xr:uid="{7F52A0D6-3AAB-4280-A7A7-9721FDFD1F41}"/>
    <cellStyle name="Millares 2 7 2 2 5 2 2" xfId="33395" xr:uid="{FA836762-D700-4321-B7A1-CE3E5BC94D07}"/>
    <cellStyle name="Millares 2 7 2 2 5 3" xfId="18527" xr:uid="{6834617B-475A-414C-8E00-401F902F1F21}"/>
    <cellStyle name="Millares 2 7 2 2 5 3 2" xfId="40030" xr:uid="{CC0A8B77-742D-4975-A883-C87997A6FF03}"/>
    <cellStyle name="Millares 2 7 2 2 5 4" xfId="25132" xr:uid="{E85F7A15-CCBE-4C53-8F27-47F869FE5025}"/>
    <cellStyle name="Millares 2 7 2 2 5 5" xfId="46635" xr:uid="{8CB0631F-C59D-444A-BC55-799D09DFE0E1}"/>
    <cellStyle name="Millares 2 7 2 2 6" xfId="5091" xr:uid="{EC275509-E844-41C5-B25B-1A649A74CDF4}"/>
    <cellStyle name="Millares 2 7 2 2 6 2" xfId="13357" xr:uid="{47533F6A-F618-4A75-9281-1D445CDC415F}"/>
    <cellStyle name="Millares 2 7 2 2 6 2 2" xfId="34860" xr:uid="{3D595EC2-8400-49E5-9124-E4BC9296E428}"/>
    <cellStyle name="Millares 2 7 2 2 6 3" xfId="19992" xr:uid="{20BDED0C-9A7E-4061-A721-3BF8037C85CB}"/>
    <cellStyle name="Millares 2 7 2 2 6 3 2" xfId="41495" xr:uid="{1EFA36BC-2402-4F1F-907C-5A79A819B316}"/>
    <cellStyle name="Millares 2 7 2 2 6 4" xfId="26597" xr:uid="{E2173DD3-27E8-4C0A-95DC-90522874343B}"/>
    <cellStyle name="Millares 2 7 2 2 6 5" xfId="48100" xr:uid="{6CF539A6-7A5C-4515-B78B-882104E92C4F}"/>
    <cellStyle name="Millares 2 7 2 2 7" xfId="5765" xr:uid="{27297734-B992-4F1F-AA6F-5F09C7526BEF}"/>
    <cellStyle name="Millares 2 7 2 2 7 2" xfId="14031" xr:uid="{CCD0A98F-79D8-4DD5-BE73-228878DD8A01}"/>
    <cellStyle name="Millares 2 7 2 2 7 2 2" xfId="35534" xr:uid="{C3A9AF15-049D-419C-8C58-702C37F0B1F1}"/>
    <cellStyle name="Millares 2 7 2 2 7 3" xfId="20666" xr:uid="{2581BA7C-C25F-4AB9-B787-3838FCC73179}"/>
    <cellStyle name="Millares 2 7 2 2 7 3 2" xfId="42169" xr:uid="{0AA2B283-DC9A-49D1-A7C4-4463493FE57B}"/>
    <cellStyle name="Millares 2 7 2 2 7 4" xfId="27271" xr:uid="{05427178-E44A-4A66-9180-0C4B7934CB14}"/>
    <cellStyle name="Millares 2 7 2 2 7 5" xfId="48774" xr:uid="{E50404F3-06BF-4ACA-BCB9-1F83C0C6D5C4}"/>
    <cellStyle name="Millares 2 7 2 2 8" xfId="7406" xr:uid="{EE630356-9160-41AD-B2DD-B8FBC8E09404}"/>
    <cellStyle name="Millares 2 7 2 2 8 2" xfId="28909" xr:uid="{94554E9D-9A7E-4C1F-B76A-CC09875084FA}"/>
    <cellStyle name="Millares 2 7 2 2 9" xfId="9063" xr:uid="{8C7901B5-5935-4636-A3FF-5DD90FFBFBF2}"/>
    <cellStyle name="Millares 2 7 2 2 9 2" xfId="30566" xr:uid="{5EEE8AA6-8BFB-4934-8D1E-978042E4D464}"/>
    <cellStyle name="Millares 2 7 2 3" xfId="1067" xr:uid="{AF0DA44D-5E00-4D71-A8D0-44494A1E1AF0}"/>
    <cellStyle name="Millares 2 7 2 3 2" xfId="3896" xr:uid="{4992E1DD-98C6-4C1B-A876-F46F6F1F27DD}"/>
    <cellStyle name="Millares 2 7 2 3 2 2" xfId="12162" xr:uid="{58D9AEA1-93F5-455F-A562-E35C0A134D21}"/>
    <cellStyle name="Millares 2 7 2 3 2 2 2" xfId="33665" xr:uid="{A45C924A-328C-4741-BF0F-CF2FF744740C}"/>
    <cellStyle name="Millares 2 7 2 3 2 3" xfId="18797" xr:uid="{E2FA6F87-D78C-44F1-8F4B-2AA051ABE0D3}"/>
    <cellStyle name="Millares 2 7 2 3 2 3 2" xfId="40300" xr:uid="{43D17180-FF09-4900-966E-98E906B0B94B}"/>
    <cellStyle name="Millares 2 7 2 3 2 4" xfId="25402" xr:uid="{2F2869CE-E57B-46D0-BC4B-11F12617F022}"/>
    <cellStyle name="Millares 2 7 2 3 2 5" xfId="46905" xr:uid="{79A4143F-A2FD-474C-AF0B-F9FB1396ACE0}"/>
    <cellStyle name="Millares 2 7 2 3 3" xfId="6035" xr:uid="{3D4B62CF-C9A7-4662-86BE-88C072101298}"/>
    <cellStyle name="Millares 2 7 2 3 3 2" xfId="14301" xr:uid="{E2203A89-18A8-4A73-B753-BB4D81785804}"/>
    <cellStyle name="Millares 2 7 2 3 3 2 2" xfId="35804" xr:uid="{851865E1-D7FE-4FAA-8EFC-AA5613D3EF0B}"/>
    <cellStyle name="Millares 2 7 2 3 3 3" xfId="20936" xr:uid="{E6DD43A0-95C8-414C-97C3-6302FBC574AE}"/>
    <cellStyle name="Millares 2 7 2 3 3 3 2" xfId="42439" xr:uid="{F48DA934-9ED3-4A60-9FC4-03F91411729C}"/>
    <cellStyle name="Millares 2 7 2 3 3 4" xfId="27541" xr:uid="{936B97C3-F2E0-4B90-809D-D65507E955A3}"/>
    <cellStyle name="Millares 2 7 2 3 3 5" xfId="49044" xr:uid="{2EF2ED5F-CA7A-4972-83FD-50BD63268E5E}"/>
    <cellStyle name="Millares 2 7 2 3 4" xfId="7676" xr:uid="{88964B44-CEE2-40D3-B1BB-907F7F7AAB42}"/>
    <cellStyle name="Millares 2 7 2 3 4 2" xfId="29179" xr:uid="{69983BDF-C8D0-476C-B01C-297419CB8019}"/>
    <cellStyle name="Millares 2 7 2 3 5" xfId="9333" xr:uid="{292B9841-943A-4F53-89EE-9C482B2B9A8B}"/>
    <cellStyle name="Millares 2 7 2 3 5 2" xfId="30836" xr:uid="{DC03209C-7179-45C8-962B-B10E760BBA67}"/>
    <cellStyle name="Millares 2 7 2 3 6" xfId="15968" xr:uid="{841F8B97-F2DF-4ADB-9638-6E130C83B76C}"/>
    <cellStyle name="Millares 2 7 2 3 6 2" xfId="37471" xr:uid="{FBD3675C-0E9F-43F2-B696-39F0BB1F808E}"/>
    <cellStyle name="Millares 2 7 2 3 7" xfId="22573" xr:uid="{6C20231C-57F4-4A39-9E9A-5A594017E83A}"/>
    <cellStyle name="Millares 2 7 2 3 8" xfId="44076" xr:uid="{1F7DEFA5-878B-4444-99D1-D7BBE2326224}"/>
    <cellStyle name="Millares 2 7 2 4" xfId="1463" xr:uid="{38273926-757C-4675-9782-DD7E4FFE4896}"/>
    <cellStyle name="Millares 2 7 2 4 2" xfId="4292" xr:uid="{52FFDED4-4F53-4F9A-8395-34E9462FCB7A}"/>
    <cellStyle name="Millares 2 7 2 4 2 2" xfId="12558" xr:uid="{F10EF31B-2C14-4D90-8F0F-064DB4D70516}"/>
    <cellStyle name="Millares 2 7 2 4 2 2 2" xfId="34061" xr:uid="{EEE380AD-3499-4398-B694-94E0A4C3F989}"/>
    <cellStyle name="Millares 2 7 2 4 2 3" xfId="19193" xr:uid="{79D5C100-8636-4583-9827-17D82CA31F58}"/>
    <cellStyle name="Millares 2 7 2 4 2 3 2" xfId="40696" xr:uid="{C7385A3C-8604-45A7-AB71-ED0C9F1DC07F}"/>
    <cellStyle name="Millares 2 7 2 4 2 4" xfId="25798" xr:uid="{3CD8E656-C173-4FD0-BC64-A9D7F60E06E4}"/>
    <cellStyle name="Millares 2 7 2 4 2 5" xfId="47301" xr:uid="{F54A9E97-6202-48A3-AAC7-3C7279C1177C}"/>
    <cellStyle name="Millares 2 7 2 4 3" xfId="6431" xr:uid="{21FEB918-0F46-4D0F-90D7-A41259C5F37A}"/>
    <cellStyle name="Millares 2 7 2 4 3 2" xfId="14697" xr:uid="{63A4EE7D-59D5-4ECE-BB0D-D21A98424C60}"/>
    <cellStyle name="Millares 2 7 2 4 3 2 2" xfId="36200" xr:uid="{499EC130-8929-4000-9C9C-367CC2B11E7B}"/>
    <cellStyle name="Millares 2 7 2 4 3 3" xfId="21332" xr:uid="{256966C0-C259-4FE9-B78A-F17636F35463}"/>
    <cellStyle name="Millares 2 7 2 4 3 3 2" xfId="42835" xr:uid="{3838EC58-D60D-4CDC-84E0-87AFE952A21F}"/>
    <cellStyle name="Millares 2 7 2 4 3 4" xfId="27937" xr:uid="{FA1F9A97-66EC-4F4F-9579-2B9B81FBBF2C}"/>
    <cellStyle name="Millares 2 7 2 4 3 5" xfId="49440" xr:uid="{A15AD62C-175B-47C3-8775-BFAE995AF333}"/>
    <cellStyle name="Millares 2 7 2 4 4" xfId="8072" xr:uid="{FCB15EFC-2BBA-4076-B1C5-CC4F5C95FC0B}"/>
    <cellStyle name="Millares 2 7 2 4 4 2" xfId="29575" xr:uid="{E2AA4470-4FD2-43E8-AADF-7F8CF36B3704}"/>
    <cellStyle name="Millares 2 7 2 4 5" xfId="9729" xr:uid="{F9D9B025-F823-4395-9D78-AF4F8F04B9B2}"/>
    <cellStyle name="Millares 2 7 2 4 5 2" xfId="31232" xr:uid="{64F2BCC3-EE31-43BB-A9C9-631746A15B53}"/>
    <cellStyle name="Millares 2 7 2 4 6" xfId="16364" xr:uid="{D14ACCA9-0F86-4773-BE41-F27EC022465F}"/>
    <cellStyle name="Millares 2 7 2 4 6 2" xfId="37867" xr:uid="{B2554005-D304-4371-9109-AE111EE4FCCE}"/>
    <cellStyle name="Millares 2 7 2 4 7" xfId="22969" xr:uid="{11BFC21A-FCDD-4F56-AC17-CA665040B230}"/>
    <cellStyle name="Millares 2 7 2 4 8" xfId="44472" xr:uid="{1517758C-29B5-44AE-A639-755AF723631B}"/>
    <cellStyle name="Millares 2 7 2 5" xfId="2150" xr:uid="{9E65D82A-0EFC-4430-AF10-4B9860E05CC3}"/>
    <cellStyle name="Millares 2 7 2 5 2" xfId="10416" xr:uid="{B5EFCDE2-92C9-4966-B161-31E55B24D4D7}"/>
    <cellStyle name="Millares 2 7 2 5 2 2" xfId="31919" xr:uid="{9BF45AA1-A01A-48A5-8C87-ECEDBE579F5D}"/>
    <cellStyle name="Millares 2 7 2 5 3" xfId="17051" xr:uid="{A3107D4C-4D09-499F-8956-990B582D0B02}"/>
    <cellStyle name="Millares 2 7 2 5 3 2" xfId="38554" xr:uid="{B78612E4-53A5-4949-AFDD-5C00073AD2EB}"/>
    <cellStyle name="Millares 2 7 2 5 4" xfId="23656" xr:uid="{E15E4F74-4040-4874-AC37-27AEB8D2FAB1}"/>
    <cellStyle name="Millares 2 7 2 5 5" xfId="45159" xr:uid="{E2970713-968B-41DF-93DE-0C369EFD27B1}"/>
    <cellStyle name="Millares 2 7 2 6" xfId="2697" xr:uid="{86E9522F-22D2-42E9-A70E-421209C96800}"/>
    <cellStyle name="Millares 2 7 2 6 2" xfId="10963" xr:uid="{283F11BA-354A-4905-BDDE-DFAE0C715327}"/>
    <cellStyle name="Millares 2 7 2 6 2 2" xfId="32466" xr:uid="{4E921910-1E83-4398-95F9-473044BB6D0B}"/>
    <cellStyle name="Millares 2 7 2 6 3" xfId="17598" xr:uid="{E968DDD3-3A7B-4B22-84A2-481A01298025}"/>
    <cellStyle name="Millares 2 7 2 6 3 2" xfId="39101" xr:uid="{AB1FA38A-EB2D-4C1F-BE86-6387D7EADB16}"/>
    <cellStyle name="Millares 2 7 2 6 4" xfId="24203" xr:uid="{AF43F7EA-A1E9-4C05-A7D3-E2E36FEEA418}"/>
    <cellStyle name="Millares 2 7 2 6 5" xfId="45706" xr:uid="{496713F8-1839-4C22-8754-BC46472960ED}"/>
    <cellStyle name="Millares 2 7 2 7" xfId="3346" xr:uid="{5B8BE023-78F4-4B57-A358-E9DF98889B24}"/>
    <cellStyle name="Millares 2 7 2 7 2" xfId="11612" xr:uid="{7714DA42-39CF-4DFB-BE76-05E4324EDABD}"/>
    <cellStyle name="Millares 2 7 2 7 2 2" xfId="33115" xr:uid="{1672C3E6-6BD8-471A-B169-7D265C3795BD}"/>
    <cellStyle name="Millares 2 7 2 7 3" xfId="18247" xr:uid="{BFEDF7D9-76AB-494F-9F69-CD342C7786CB}"/>
    <cellStyle name="Millares 2 7 2 7 3 2" xfId="39750" xr:uid="{E677B474-56B0-43EB-9371-C7D1EEC9738B}"/>
    <cellStyle name="Millares 2 7 2 7 4" xfId="24852" xr:uid="{26859727-27DF-4FEE-8D94-0F015505F773}"/>
    <cellStyle name="Millares 2 7 2 7 5" xfId="46355" xr:uid="{0EE44BC4-F3E4-46BF-8467-0194E58C361D}"/>
    <cellStyle name="Millares 2 7 2 8" xfId="4841" xr:uid="{4CB1903B-90EB-438B-88C4-A5CA2C71D5AF}"/>
    <cellStyle name="Millares 2 7 2 8 2" xfId="13107" xr:uid="{356EDE48-A08B-42D2-8E11-F6220B91B232}"/>
    <cellStyle name="Millares 2 7 2 8 2 2" xfId="34610" xr:uid="{AA0E4331-8416-4DC5-A7D0-C88C4596EBB8}"/>
    <cellStyle name="Millares 2 7 2 8 3" xfId="19742" xr:uid="{CFCB5D87-A036-4EE8-B2D3-2425F3567BE5}"/>
    <cellStyle name="Millares 2 7 2 8 3 2" xfId="41245" xr:uid="{F190DE1E-5A21-495F-A043-C394BE03DFE6}"/>
    <cellStyle name="Millares 2 7 2 8 4" xfId="26347" xr:uid="{B5972A66-C38D-430E-99B9-868066E54AA1}"/>
    <cellStyle name="Millares 2 7 2 8 5" xfId="47850" xr:uid="{3E607CCF-0A97-438D-A330-EFBB94426DD5}"/>
    <cellStyle name="Millares 2 7 2 9" xfId="5485" xr:uid="{7E3FB476-2DD6-4861-BB90-E0D77F7B9339}"/>
    <cellStyle name="Millares 2 7 2 9 2" xfId="13751" xr:uid="{C1A39B87-ED3F-4505-B0FD-EB58A1638E8E}"/>
    <cellStyle name="Millares 2 7 2 9 2 2" xfId="35254" xr:uid="{5B0B6124-B89F-44D9-AB9D-D1B91A5A5790}"/>
    <cellStyle name="Millares 2 7 2 9 3" xfId="20386" xr:uid="{516A49B7-34BA-4616-B091-A5034DBFFA1A}"/>
    <cellStyle name="Millares 2 7 2 9 3 2" xfId="41889" xr:uid="{0201ED41-FD6D-4A22-A306-AB1C65C2C026}"/>
    <cellStyle name="Millares 2 7 2 9 4" xfId="26991" xr:uid="{EADFDB1F-C7BD-4A25-8A12-FCB72F172101}"/>
    <cellStyle name="Millares 2 7 2 9 5" xfId="48494" xr:uid="{6A78A3B2-D61B-4311-9498-25B817A3B565}"/>
    <cellStyle name="Millares 2 7 3" xfId="387" xr:uid="{77346182-C493-4D03-B006-3F819903AFB9}"/>
    <cellStyle name="Millares 2 7 3 10" xfId="15290" xr:uid="{8563B0D3-C839-4CD4-BD09-07DB530B5EF8}"/>
    <cellStyle name="Millares 2 7 3 10 2" xfId="36793" xr:uid="{6040B7A1-328A-42D2-BB06-3CB535AC7A7B}"/>
    <cellStyle name="Millares 2 7 3 11" xfId="21895" xr:uid="{F60E85C6-D78F-4459-82FE-6A206C18358E}"/>
    <cellStyle name="Millares 2 7 3 12" xfId="43398" xr:uid="{D5F7C290-447B-463F-9F80-A8517BCB981D}"/>
    <cellStyle name="Millares 2 7 3 2" xfId="1335" xr:uid="{168A1464-F531-4529-B331-225583CBF9A6}"/>
    <cellStyle name="Millares 2 7 3 2 2" xfId="4164" xr:uid="{D16E9D66-3404-4CB6-A164-61A3D5F6CDD6}"/>
    <cellStyle name="Millares 2 7 3 2 2 2" xfId="12430" xr:uid="{5D24A163-69F9-475A-82D8-894853432599}"/>
    <cellStyle name="Millares 2 7 3 2 2 2 2" xfId="33933" xr:uid="{AD6EF149-0AB2-4D47-BCAA-0FFF1FC177D4}"/>
    <cellStyle name="Millares 2 7 3 2 2 3" xfId="19065" xr:uid="{19123DF9-48E7-4980-AE6B-68BD1A759344}"/>
    <cellStyle name="Millares 2 7 3 2 2 3 2" xfId="40568" xr:uid="{9FEEC05C-5E3D-4A5B-B9B9-8E40E7B93F21}"/>
    <cellStyle name="Millares 2 7 3 2 2 4" xfId="25670" xr:uid="{5D74FB6A-3D9B-4C7C-A2AC-26C9592260F8}"/>
    <cellStyle name="Millares 2 7 3 2 2 5" xfId="47173" xr:uid="{589CAF58-12CF-4710-A64F-1F83BF650EB0}"/>
    <cellStyle name="Millares 2 7 3 2 3" xfId="6303" xr:uid="{5BF1613F-F203-4BBA-B298-6D284E954723}"/>
    <cellStyle name="Millares 2 7 3 2 3 2" xfId="14569" xr:uid="{88B9B0D0-EE87-4ED9-90DA-043FC2131CE6}"/>
    <cellStyle name="Millares 2 7 3 2 3 2 2" xfId="36072" xr:uid="{52FAA088-9BE6-43E6-AB37-902D7349F8F8}"/>
    <cellStyle name="Millares 2 7 3 2 3 3" xfId="21204" xr:uid="{F78B071F-EDA2-42B3-95CD-3FA0718FFF0E}"/>
    <cellStyle name="Millares 2 7 3 2 3 3 2" xfId="42707" xr:uid="{5C7654AB-6D64-40EA-A3F3-9D29C691DCBB}"/>
    <cellStyle name="Millares 2 7 3 2 3 4" xfId="27809" xr:uid="{EB3EE6D3-4849-4A78-8348-1CB896D0768A}"/>
    <cellStyle name="Millares 2 7 3 2 3 5" xfId="49312" xr:uid="{CD545F94-D649-4EF5-95BE-8D6337C95721}"/>
    <cellStyle name="Millares 2 7 3 2 4" xfId="7944" xr:uid="{E28802AA-9BF2-492D-AD22-FF41EFBDFF5F}"/>
    <cellStyle name="Millares 2 7 3 2 4 2" xfId="29447" xr:uid="{B85650F9-4E3B-4CC6-8F86-AD6B53653AE2}"/>
    <cellStyle name="Millares 2 7 3 2 5" xfId="9601" xr:uid="{4E1208C4-6938-4AD2-95E7-B1183E770C69}"/>
    <cellStyle name="Millares 2 7 3 2 5 2" xfId="31104" xr:uid="{096C9FCA-B60B-4D5B-8122-36194B8A094B}"/>
    <cellStyle name="Millares 2 7 3 2 6" xfId="16236" xr:uid="{E34F8C8C-3C9E-408E-BD34-3F7E13633021}"/>
    <cellStyle name="Millares 2 7 3 2 6 2" xfId="37739" xr:uid="{5A3B3897-68DB-47A9-90DD-685100555B97}"/>
    <cellStyle name="Millares 2 7 3 2 7" xfId="22841" xr:uid="{C26EA64C-B732-47B3-846E-AB49514BFEE5}"/>
    <cellStyle name="Millares 2 7 3 2 8" xfId="44344" xr:uid="{3465070F-95FA-477D-9C85-E5AA4E70FA02}"/>
    <cellStyle name="Millares 2 7 3 3" xfId="2022" xr:uid="{33C8134F-16C5-4282-9ECA-FCBE82FE542C}"/>
    <cellStyle name="Millares 2 7 3 3 2" xfId="10288" xr:uid="{D8EB6CCA-A60D-41A6-913E-554CBEFEB163}"/>
    <cellStyle name="Millares 2 7 3 3 2 2" xfId="31791" xr:uid="{B38AAD7B-4BED-4807-85FD-ACB012956DBB}"/>
    <cellStyle name="Millares 2 7 3 3 3" xfId="16923" xr:uid="{EEE87DB9-112C-4C1E-8916-C8CB5C54A579}"/>
    <cellStyle name="Millares 2 7 3 3 3 2" xfId="38426" xr:uid="{BAEFB41A-1283-429E-AD77-D1BCF610C996}"/>
    <cellStyle name="Millares 2 7 3 3 4" xfId="23528" xr:uid="{1CB33ACE-CCED-4198-9889-343EAC29016D}"/>
    <cellStyle name="Millares 2 7 3 3 5" xfId="45031" xr:uid="{7B93823A-531C-4A4F-9491-CB72DCD9B141}"/>
    <cellStyle name="Millares 2 7 3 4" xfId="2821" xr:uid="{69F2B951-B0BB-4B7A-B536-D3CAEE77846F}"/>
    <cellStyle name="Millares 2 7 3 4 2" xfId="11087" xr:uid="{E36B7487-C052-4AA5-9754-1BA50B2291A5}"/>
    <cellStyle name="Millares 2 7 3 4 2 2" xfId="32590" xr:uid="{E96C8E7C-0A30-4E92-88F8-A4B33A23EE05}"/>
    <cellStyle name="Millares 2 7 3 4 3" xfId="17722" xr:uid="{AE231AFA-9A8E-4C07-A9B8-1B4E1EFA986E}"/>
    <cellStyle name="Millares 2 7 3 4 3 2" xfId="39225" xr:uid="{808B0EF5-C584-41CD-9147-7BC9FE507663}"/>
    <cellStyle name="Millares 2 7 3 4 4" xfId="24327" xr:uid="{4F0F2C72-FA43-444E-84B7-FD5EE1BBD9DD}"/>
    <cellStyle name="Millares 2 7 3 4 5" xfId="45830" xr:uid="{3957D5B1-7071-4E02-97BC-BDB1B336A279}"/>
    <cellStyle name="Millares 2 7 3 5" xfId="3218" xr:uid="{924CC4E0-2AAA-4C71-A41B-BD015363D621}"/>
    <cellStyle name="Millares 2 7 3 5 2" xfId="11484" xr:uid="{73B1C17A-F788-4636-8283-479AD90D3B38}"/>
    <cellStyle name="Millares 2 7 3 5 2 2" xfId="32987" xr:uid="{C73A987F-E91E-4095-AF2D-B505D486584D}"/>
    <cellStyle name="Millares 2 7 3 5 3" xfId="18119" xr:uid="{769FD91E-6846-48C4-9469-0CA0771D96D3}"/>
    <cellStyle name="Millares 2 7 3 5 3 2" xfId="39622" xr:uid="{73B0A599-FCBD-4742-9BCE-0D84D691BB18}"/>
    <cellStyle name="Millares 2 7 3 5 4" xfId="24724" xr:uid="{44B97B09-52E5-4524-84DD-0375D412291E}"/>
    <cellStyle name="Millares 2 7 3 5 5" xfId="46227" xr:uid="{B646E856-082D-485F-9354-22FABA366426}"/>
    <cellStyle name="Millares 2 7 3 6" xfId="4965" xr:uid="{FC6A8DCB-C756-49C3-AC59-D4C7271F7987}"/>
    <cellStyle name="Millares 2 7 3 6 2" xfId="13231" xr:uid="{939C2C02-D00B-4A1E-A4E3-12CC52A6A765}"/>
    <cellStyle name="Millares 2 7 3 6 2 2" xfId="34734" xr:uid="{7FE080B0-722D-4F74-B39D-9D2095921D4B}"/>
    <cellStyle name="Millares 2 7 3 6 3" xfId="19866" xr:uid="{D96AE4C4-223A-4397-8C27-7CA20FBE6711}"/>
    <cellStyle name="Millares 2 7 3 6 3 2" xfId="41369" xr:uid="{C1470395-1A11-4002-A599-51DFCE0C4099}"/>
    <cellStyle name="Millares 2 7 3 6 4" xfId="26471" xr:uid="{E57E6D29-E343-4229-9277-FDB619B5BB33}"/>
    <cellStyle name="Millares 2 7 3 6 5" xfId="47974" xr:uid="{F9A6111C-B54B-4B4D-9B04-1292205E9FD7}"/>
    <cellStyle name="Millares 2 7 3 7" xfId="5357" xr:uid="{4DD465B5-C442-42FE-AACD-B8273E15E6A3}"/>
    <cellStyle name="Millares 2 7 3 7 2" xfId="13623" xr:uid="{7B8E5ADD-710A-4BD5-AF6C-08AF6B41DB7B}"/>
    <cellStyle name="Millares 2 7 3 7 2 2" xfId="35126" xr:uid="{AE66EEA7-59A4-4158-966C-F3A0FC9EE118}"/>
    <cellStyle name="Millares 2 7 3 7 3" xfId="20258" xr:uid="{B981DE2F-49AD-492B-B9C5-4B09E55CB9C5}"/>
    <cellStyle name="Millares 2 7 3 7 3 2" xfId="41761" xr:uid="{2BF7E26D-BE10-4B32-9FBE-98524BC8529B}"/>
    <cellStyle name="Millares 2 7 3 7 4" xfId="26863" xr:uid="{46CB65BF-0F78-443F-9752-1A4F152CE487}"/>
    <cellStyle name="Millares 2 7 3 7 5" xfId="48366" xr:uid="{7A99188B-03BD-455B-BDDD-A25B99D9205A}"/>
    <cellStyle name="Millares 2 7 3 8" xfId="6998" xr:uid="{FB925FBA-65A0-46DC-8453-C88DAB4A10B1}"/>
    <cellStyle name="Millares 2 7 3 8 2" xfId="28501" xr:uid="{72641C8F-01FD-409D-ACB2-C34D6C1922BA}"/>
    <cellStyle name="Millares 2 7 3 9" xfId="8654" xr:uid="{2976F657-9371-40E8-B12B-EF0E98F0502C}"/>
    <cellStyle name="Millares 2 7 3 9 2" xfId="30157" xr:uid="{2C5FF6BA-28E3-4981-8FF3-E15E3E91DACF}"/>
    <cellStyle name="Millares 2 7 4" xfId="671" xr:uid="{94EB70D9-4606-4537-978D-E67916EB08DA}"/>
    <cellStyle name="Millares 2 7 4 10" xfId="43680" xr:uid="{74A84C0B-49E2-422F-9FD6-5D86D98B76AF}"/>
    <cellStyle name="Millares 2 7 4 2" xfId="1617" xr:uid="{12A69A44-EE08-488E-B234-9DCD0CCB5D05}"/>
    <cellStyle name="Millares 2 7 4 2 2" xfId="4446" xr:uid="{E23069DD-691D-4D24-8662-C8B2F455F24D}"/>
    <cellStyle name="Millares 2 7 4 2 2 2" xfId="12712" xr:uid="{98C3089D-8471-4D43-970F-27837D7E5656}"/>
    <cellStyle name="Millares 2 7 4 2 2 2 2" xfId="34215" xr:uid="{7DB944FF-84DA-4287-9180-824B056CA0A2}"/>
    <cellStyle name="Millares 2 7 4 2 2 3" xfId="19347" xr:uid="{8B5B9881-C426-42B6-92E4-956FB8B310D8}"/>
    <cellStyle name="Millares 2 7 4 2 2 3 2" xfId="40850" xr:uid="{A7E41721-E24F-4BE7-8BF7-038E94066EE7}"/>
    <cellStyle name="Millares 2 7 4 2 2 4" xfId="25952" xr:uid="{72401A55-DF16-4696-82A5-40E86B7C0AD7}"/>
    <cellStyle name="Millares 2 7 4 2 2 5" xfId="47455" xr:uid="{84180802-39FF-4979-AF3A-1C068A7DE102}"/>
    <cellStyle name="Millares 2 7 4 2 3" xfId="6585" xr:uid="{8ACE2A75-6D76-4212-9655-ED96093AAAFB}"/>
    <cellStyle name="Millares 2 7 4 2 3 2" xfId="14851" xr:uid="{CE9D5B6A-6F25-442E-AEF8-1E676F9BECAF}"/>
    <cellStyle name="Millares 2 7 4 2 3 2 2" xfId="36354" xr:uid="{951E3480-837F-42F7-A6B0-C8B07025BB70}"/>
    <cellStyle name="Millares 2 7 4 2 3 3" xfId="21486" xr:uid="{0085C0A2-310A-4E69-8585-E57779E5C4D5}"/>
    <cellStyle name="Millares 2 7 4 2 3 3 2" xfId="42989" xr:uid="{6AA5F038-EC28-45E9-A453-06B18C9ED505}"/>
    <cellStyle name="Millares 2 7 4 2 3 4" xfId="28091" xr:uid="{1C0887EE-E5C5-4688-A9B1-2BB786E01096}"/>
    <cellStyle name="Millares 2 7 4 2 3 5" xfId="49594" xr:uid="{09EA6E2B-6136-4613-AF9A-385CCECE15CD}"/>
    <cellStyle name="Millares 2 7 4 2 4" xfId="8226" xr:uid="{16B47ADC-A526-40FA-9EFB-3801CDFF4178}"/>
    <cellStyle name="Millares 2 7 4 2 4 2" xfId="29729" xr:uid="{2505B0F1-2FC7-4B3C-9F62-0AB424361D13}"/>
    <cellStyle name="Millares 2 7 4 2 5" xfId="9883" xr:uid="{E1D0EDE6-8174-476D-9E2A-27D8DE415650}"/>
    <cellStyle name="Millares 2 7 4 2 5 2" xfId="31386" xr:uid="{E8FBCB38-5C78-4A09-AB4F-BF5366328225}"/>
    <cellStyle name="Millares 2 7 4 2 6" xfId="16518" xr:uid="{8B5AE44F-C949-43B0-B41A-CA4271D153F8}"/>
    <cellStyle name="Millares 2 7 4 2 6 2" xfId="38021" xr:uid="{EF9D97B8-4BB6-46D3-8752-A3AAEE686E4D}"/>
    <cellStyle name="Millares 2 7 4 2 7" xfId="23123" xr:uid="{FAF49A4F-D513-4253-B10F-A7387B3B95E4}"/>
    <cellStyle name="Millares 2 7 4 2 8" xfId="44626" xr:uid="{7BA1FFFC-E97E-4F86-8D61-6DC347579815}"/>
    <cellStyle name="Millares 2 7 4 3" xfId="2304" xr:uid="{4F9996CB-8597-4569-ABEC-8059B5F92611}"/>
    <cellStyle name="Millares 2 7 4 3 2" xfId="10570" xr:uid="{00AA991D-4AC2-46B0-ABB4-145D6626527D}"/>
    <cellStyle name="Millares 2 7 4 3 2 2" xfId="32073" xr:uid="{9CE84E54-D705-4E86-A12C-5D8C0AA3A3D2}"/>
    <cellStyle name="Millares 2 7 4 3 3" xfId="17205" xr:uid="{FF4A47E6-127F-49FE-9A63-CD4EBD8B6EAC}"/>
    <cellStyle name="Millares 2 7 4 3 3 2" xfId="38708" xr:uid="{5ABA412E-6055-4962-8AB8-412A3108BBCF}"/>
    <cellStyle name="Millares 2 7 4 3 4" xfId="23810" xr:uid="{F9FA4A10-EFD8-4646-A577-ECD74EA68F7F}"/>
    <cellStyle name="Millares 2 7 4 3 5" xfId="45313" xr:uid="{D27F5E89-3B3D-4DD8-B134-BCAE1153277D}"/>
    <cellStyle name="Millares 2 7 4 4" xfId="3500" xr:uid="{091AE8D3-3500-4263-A145-1D864CEC3EAB}"/>
    <cellStyle name="Millares 2 7 4 4 2" xfId="11766" xr:uid="{FDDC876D-75C3-4DA7-88AA-513C3E52100D}"/>
    <cellStyle name="Millares 2 7 4 4 2 2" xfId="33269" xr:uid="{44232F75-54A5-4AB6-BAA7-00155D963A5B}"/>
    <cellStyle name="Millares 2 7 4 4 3" xfId="18401" xr:uid="{88FA271E-623A-4A53-A61F-C73B65BA3626}"/>
    <cellStyle name="Millares 2 7 4 4 3 2" xfId="39904" xr:uid="{EC060A1F-F92F-4267-BAA7-80D2BD367A45}"/>
    <cellStyle name="Millares 2 7 4 4 4" xfId="25006" xr:uid="{EA0EFF2B-CCE3-4AAF-B10E-651C0B7FF5AC}"/>
    <cellStyle name="Millares 2 7 4 4 5" xfId="46509" xr:uid="{EC1C4BF3-073B-4C37-B7F1-7B7611319796}"/>
    <cellStyle name="Millares 2 7 4 5" xfId="5639" xr:uid="{5BFA6F68-CBD3-4635-83C3-31FA4A451283}"/>
    <cellStyle name="Millares 2 7 4 5 2" xfId="13905" xr:uid="{55309C56-21E4-4BD2-A107-8AB29EEC1FB7}"/>
    <cellStyle name="Millares 2 7 4 5 2 2" xfId="35408" xr:uid="{DA7FAFC6-A9EF-4377-8E9B-A841756313E2}"/>
    <cellStyle name="Millares 2 7 4 5 3" xfId="20540" xr:uid="{9F7E4143-01AD-452F-B791-FB12B9D233C5}"/>
    <cellStyle name="Millares 2 7 4 5 3 2" xfId="42043" xr:uid="{669C702C-0693-4784-AB72-3AB01D207CCA}"/>
    <cellStyle name="Millares 2 7 4 5 4" xfId="27145" xr:uid="{9B387DB9-866A-4E40-BAED-A13D50EE29AD}"/>
    <cellStyle name="Millares 2 7 4 5 5" xfId="48648" xr:uid="{AEE5133E-C33D-4C10-A4A6-70862F8112FD}"/>
    <cellStyle name="Millares 2 7 4 6" xfId="7280" xr:uid="{6FEF4925-B71D-4A23-AA0E-55F51F58FB0E}"/>
    <cellStyle name="Millares 2 7 4 6 2" xfId="28783" xr:uid="{DA2BC062-7F4F-401A-93C3-6FCD5F1DEA42}"/>
    <cellStyle name="Millares 2 7 4 7" xfId="8937" xr:uid="{CA4AF0FF-D47A-4776-944C-47521E7007D5}"/>
    <cellStyle name="Millares 2 7 4 7 2" xfId="30440" xr:uid="{DAEA2509-8B49-4ED0-AED3-2EA76DF61D87}"/>
    <cellStyle name="Millares 2 7 4 8" xfId="15572" xr:uid="{F673626E-0D5D-4DED-9C4F-815CE2705187}"/>
    <cellStyle name="Millares 2 7 4 8 2" xfId="37075" xr:uid="{062A5CE5-018A-4702-9374-65BBE9658195}"/>
    <cellStyle name="Millares 2 7 4 9" xfId="22177" xr:uid="{BC08931E-343B-4180-9639-50C0F6071E94}"/>
    <cellStyle name="Millares 2 7 5" xfId="939" xr:uid="{86644D2B-8ABC-4966-9770-77ABF5B0E852}"/>
    <cellStyle name="Millares 2 7 5 2" xfId="3768" xr:uid="{48299BD1-D39F-49BC-97C9-1BE4B4B12C28}"/>
    <cellStyle name="Millares 2 7 5 2 2" xfId="12034" xr:uid="{8FF60CC0-E15C-46B6-ADAF-543A1DB02AE5}"/>
    <cellStyle name="Millares 2 7 5 2 2 2" xfId="33537" xr:uid="{07A1BF13-A373-4409-9F26-E6BBF6DD88F9}"/>
    <cellStyle name="Millares 2 7 5 2 3" xfId="18669" xr:uid="{D1E0AB25-5E1D-47E6-B28B-840C8C4E08C7}"/>
    <cellStyle name="Millares 2 7 5 2 3 2" xfId="40172" xr:uid="{F689E39C-B322-4C18-B84A-196D781577C0}"/>
    <cellStyle name="Millares 2 7 5 2 4" xfId="25274" xr:uid="{58611FEE-FA50-4FB7-8911-8AB14E9438F3}"/>
    <cellStyle name="Millares 2 7 5 2 5" xfId="46777" xr:uid="{7AD04238-A22B-40D0-8119-7E1F6DE953A1}"/>
    <cellStyle name="Millares 2 7 5 3" xfId="5907" xr:uid="{5B4FCFFC-021F-441E-8CA4-417502214A7B}"/>
    <cellStyle name="Millares 2 7 5 3 2" xfId="14173" xr:uid="{458BC64D-1AD1-431B-BC1C-1058B79062EA}"/>
    <cellStyle name="Millares 2 7 5 3 2 2" xfId="35676" xr:uid="{25C07D60-209C-4AB1-8D47-0F51A5CE61AE}"/>
    <cellStyle name="Millares 2 7 5 3 3" xfId="20808" xr:uid="{6B83BDD6-86B2-4ABD-B132-8668C462E990}"/>
    <cellStyle name="Millares 2 7 5 3 3 2" xfId="42311" xr:uid="{C7F96AB1-F04B-48F7-B874-02FB236FBA86}"/>
    <cellStyle name="Millares 2 7 5 3 4" xfId="27413" xr:uid="{417C8D94-2B9E-460C-BD65-205C4D09B065}"/>
    <cellStyle name="Millares 2 7 5 3 5" xfId="48916" xr:uid="{3DF4D355-A9B1-4DAA-ADC4-BB4F8A474DD5}"/>
    <cellStyle name="Millares 2 7 5 4" xfId="7548" xr:uid="{84D2371F-DF82-4628-A222-6CDC7F7C8336}"/>
    <cellStyle name="Millares 2 7 5 4 2" xfId="29051" xr:uid="{A8CC82A4-C29B-4FCA-ADE4-614CC286449F}"/>
    <cellStyle name="Millares 2 7 5 5" xfId="9205" xr:uid="{762A1102-AD36-42FA-A41F-4E93296C8442}"/>
    <cellStyle name="Millares 2 7 5 5 2" xfId="30708" xr:uid="{611B968C-7CE1-4826-BB8C-E68A3FCF1E60}"/>
    <cellStyle name="Millares 2 7 5 6" xfId="15840" xr:uid="{3CBDEC5C-86CC-4E64-BDAA-4450DB4BB715}"/>
    <cellStyle name="Millares 2 7 5 6 2" xfId="37343" xr:uid="{6590B220-096F-49DF-9B8F-CDF04B60B2C3}"/>
    <cellStyle name="Millares 2 7 5 7" xfId="22445" xr:uid="{3E5D8603-48E9-4809-9508-117833AE5588}"/>
    <cellStyle name="Millares 2 7 5 8" xfId="43948" xr:uid="{6A349F86-07FE-4E10-961A-E29A685D3B34}"/>
    <cellStyle name="Millares 2 7 6" xfId="1200" xr:uid="{CC04EFCA-68C1-46F5-AA51-16EC5BC99EF5}"/>
    <cellStyle name="Millares 2 7 6 2" xfId="4029" xr:uid="{07C923BC-7CDC-4BAD-B419-EA825E7ADCDB}"/>
    <cellStyle name="Millares 2 7 6 2 2" xfId="12295" xr:uid="{2C01E4E2-9244-46F2-88EA-7D774DF6563F}"/>
    <cellStyle name="Millares 2 7 6 2 2 2" xfId="33798" xr:uid="{1D41669F-0BC8-4C57-A27D-0411EF7037FB}"/>
    <cellStyle name="Millares 2 7 6 2 3" xfId="18930" xr:uid="{5D15002E-8436-44FF-97CD-7219462CE0AF}"/>
    <cellStyle name="Millares 2 7 6 2 3 2" xfId="40433" xr:uid="{EB614748-64D9-4034-8E4B-E2E635C5CA84}"/>
    <cellStyle name="Millares 2 7 6 2 4" xfId="25535" xr:uid="{BD42B478-AF30-4B82-BEF1-1C930DE63BB9}"/>
    <cellStyle name="Millares 2 7 6 2 5" xfId="47038" xr:uid="{E0B9B5B3-4C58-4D39-86DC-CD03ACD78F74}"/>
    <cellStyle name="Millares 2 7 6 3" xfId="6168" xr:uid="{88541859-ED0D-4939-B9A8-F283ACBE42F6}"/>
    <cellStyle name="Millares 2 7 6 3 2" xfId="14434" xr:uid="{89D9B413-A98C-4852-BC80-0CD286EE218C}"/>
    <cellStyle name="Millares 2 7 6 3 2 2" xfId="35937" xr:uid="{4B83D817-55C7-4001-B576-81DE4BC2591A}"/>
    <cellStyle name="Millares 2 7 6 3 3" xfId="21069" xr:uid="{58FBA7AD-0BD1-4E4C-B39B-C3DD1995F8E4}"/>
    <cellStyle name="Millares 2 7 6 3 3 2" xfId="42572" xr:uid="{F774F71F-EE9A-4E8E-BAA8-5D69AFEF4351}"/>
    <cellStyle name="Millares 2 7 6 3 4" xfId="27674" xr:uid="{3C141290-3176-4738-ADB5-1B4B239D5586}"/>
    <cellStyle name="Millares 2 7 6 3 5" xfId="49177" xr:uid="{0FD023DC-CD09-40C8-B0BC-B979641A0021}"/>
    <cellStyle name="Millares 2 7 6 4" xfId="7809" xr:uid="{5FE37BAC-E714-4483-9C97-996CAF129244}"/>
    <cellStyle name="Millares 2 7 6 4 2" xfId="29312" xr:uid="{9D5EE9A3-8E19-4A20-A65F-0515C41BA988}"/>
    <cellStyle name="Millares 2 7 6 5" xfId="9466" xr:uid="{44088C6E-42A1-4398-B9DF-C42E202C485E}"/>
    <cellStyle name="Millares 2 7 6 5 2" xfId="30969" xr:uid="{3F833C3C-3F00-457E-BE35-7AC0626116D1}"/>
    <cellStyle name="Millares 2 7 6 6" xfId="16101" xr:uid="{E7C7F0A7-0F80-41FC-994A-F2A44B446D61}"/>
    <cellStyle name="Millares 2 7 6 6 2" xfId="37604" xr:uid="{F4F48471-5D98-4E6A-88AE-7F50C0FE34EF}"/>
    <cellStyle name="Millares 2 7 6 7" xfId="22706" xr:uid="{D55A13DA-823A-4773-81B2-7F0A99C993D8}"/>
    <cellStyle name="Millares 2 7 6 8" xfId="44209" xr:uid="{BB5444D3-236C-447A-8E0C-83868D4D4AF8}"/>
    <cellStyle name="Millares 2 7 7" xfId="1888" xr:uid="{3BD0658D-3269-4001-AEDC-AC7599E57619}"/>
    <cellStyle name="Millares 2 7 7 2" xfId="10154" xr:uid="{C85D423A-083D-4628-B339-33F4EF54765B}"/>
    <cellStyle name="Millares 2 7 7 2 2" xfId="31657" xr:uid="{5C01C933-26E0-4144-BE51-A057B3B10EC2}"/>
    <cellStyle name="Millares 2 7 7 3" xfId="16789" xr:uid="{05D38A4B-143E-439D-8EFA-468C304C0061}"/>
    <cellStyle name="Millares 2 7 7 3 2" xfId="38292" xr:uid="{B5671AA8-6CE9-45A2-A4E4-002177D2C4DD}"/>
    <cellStyle name="Millares 2 7 7 4" xfId="23394" xr:uid="{1B801F47-1D64-4CD8-BE71-2C34D520A439}"/>
    <cellStyle name="Millares 2 7 7 5" xfId="44897" xr:uid="{9B9E3FA1-71F7-4C0A-8DF2-002B7A6ACD3B}"/>
    <cellStyle name="Millares 2 7 8" xfId="2573" xr:uid="{60D9EC94-DFF9-4104-93EB-75408CA65112}"/>
    <cellStyle name="Millares 2 7 8 2" xfId="10839" xr:uid="{B68F855B-1FF6-4F31-B2A3-992534C91F01}"/>
    <cellStyle name="Millares 2 7 8 2 2" xfId="32342" xr:uid="{C72FEA53-F85F-4B03-82FB-717DACDAFF29}"/>
    <cellStyle name="Millares 2 7 8 3" xfId="17474" xr:uid="{D0E9DA8C-4189-4E52-AFE2-1AECE2B191A5}"/>
    <cellStyle name="Millares 2 7 8 3 2" xfId="38977" xr:uid="{411AAA5A-DC74-4D4D-88F3-6FCB59042FCA}"/>
    <cellStyle name="Millares 2 7 8 4" xfId="24079" xr:uid="{5350760A-6434-4F1B-A20D-36FDE62E87A5}"/>
    <cellStyle name="Millares 2 7 8 5" xfId="45582" xr:uid="{1474E5F9-DDF3-41A8-9224-21C6E4DE5007}"/>
    <cellStyle name="Millares 2 7 9" xfId="3084" xr:uid="{AEFDA046-25AC-4117-BE96-0ACEA3AA8EB2}"/>
    <cellStyle name="Millares 2 7 9 2" xfId="11350" xr:uid="{C5E22A33-058C-4614-831C-80EF0303C1FB}"/>
    <cellStyle name="Millares 2 7 9 2 2" xfId="32853" xr:uid="{C0BC0B4D-3094-4679-815D-03C2F63F8ED4}"/>
    <cellStyle name="Millares 2 7 9 3" xfId="17985" xr:uid="{148AFB69-D15B-4177-84C6-ACB2DC6D1543}"/>
    <cellStyle name="Millares 2 7 9 3 2" xfId="39488" xr:uid="{0672FF41-F78A-4425-A470-0C7990F706FD}"/>
    <cellStyle name="Millares 2 7 9 4" xfId="24590" xr:uid="{9D4E7128-9652-4D62-9636-501EF5D96637}"/>
    <cellStyle name="Millares 2 7 9 5" xfId="46093" xr:uid="{C5C60EF3-E1AC-4325-AE83-B73C5BA26BE6}"/>
    <cellStyle name="Millares 2 8" xfId="235" xr:uid="{D80FEE34-3B98-4C2F-957E-9592685A0176}"/>
    <cellStyle name="Millares 2 8 10" xfId="4749" xr:uid="{5B8A7B83-3484-4049-B9F7-4FB19D6C1AA6}"/>
    <cellStyle name="Millares 2 8 10 2" xfId="13015" xr:uid="{5D45A45C-C035-4A70-9829-B3F768CC68F8}"/>
    <cellStyle name="Millares 2 8 10 2 2" xfId="34518" xr:uid="{EDEEF38F-A516-4F7D-907B-9F16F65CE515}"/>
    <cellStyle name="Millares 2 8 10 3" xfId="19650" xr:uid="{98D8AE48-E5E7-4DDE-ABFF-EBF99DA02FF6}"/>
    <cellStyle name="Millares 2 8 10 3 2" xfId="41153" xr:uid="{F7ADDBF4-C4E3-4E0F-8B28-FDF25C1565C1}"/>
    <cellStyle name="Millares 2 8 10 4" xfId="26255" xr:uid="{E6626C53-FDA2-4103-A271-D7458402FD4E}"/>
    <cellStyle name="Millares 2 8 10 5" xfId="47758" xr:uid="{D883FB52-9940-4A60-B3C6-8905EEF7E5C9}"/>
    <cellStyle name="Millares 2 8 11" xfId="5252" xr:uid="{5B0BE236-73DA-40CD-8703-912D3F2E7E3D}"/>
    <cellStyle name="Millares 2 8 11 2" xfId="13518" xr:uid="{31BD2F89-3A97-499C-874B-3B21FAD309D4}"/>
    <cellStyle name="Millares 2 8 11 2 2" xfId="35021" xr:uid="{9AA8A35F-2E01-4E06-B2EA-EB4B8FB2AC78}"/>
    <cellStyle name="Millares 2 8 11 3" xfId="20153" xr:uid="{9DE6A117-422E-4FD8-8D35-F30D4218111F}"/>
    <cellStyle name="Millares 2 8 11 3 2" xfId="41656" xr:uid="{EA8885EF-3174-4E84-8044-740F70619000}"/>
    <cellStyle name="Millares 2 8 11 4" xfId="26758" xr:uid="{7CEE8831-2189-43D5-B631-9722834F8AD2}"/>
    <cellStyle name="Millares 2 8 11 5" xfId="48261" xr:uid="{EFC79E0D-7C4B-440A-B19F-A15210183A6C}"/>
    <cellStyle name="Millares 2 8 12" xfId="6893" xr:uid="{3AE78ABA-EB29-49D6-A516-C202A3A8C242}"/>
    <cellStyle name="Millares 2 8 12 2" xfId="28396" xr:uid="{8739EA83-622C-456C-9E8B-EE38F92EB08F}"/>
    <cellStyle name="Millares 2 8 13" xfId="8548" xr:uid="{135EB151-D053-45F5-98DE-3514B0E16412}"/>
    <cellStyle name="Millares 2 8 13 2" xfId="30051" xr:uid="{13F59681-7CB0-4A13-9C88-4BE0057A71D1}"/>
    <cellStyle name="Millares 2 8 14" xfId="15186" xr:uid="{18E9FFD0-C674-4EB2-AA15-3CFF986BF44E}"/>
    <cellStyle name="Millares 2 8 14 2" xfId="36689" xr:uid="{497069F5-C31B-4CA5-935F-E2547B348E1C}"/>
    <cellStyle name="Millares 2 8 15" xfId="21791" xr:uid="{38B9DCC5-08D4-4EDF-B93C-67B8EF0DEA1E}"/>
    <cellStyle name="Millares 2 8 16" xfId="43294" xr:uid="{4BA34DBD-B229-4492-BED8-ABDCCB1C2880}"/>
    <cellStyle name="Millares 2 8 2" xfId="546" xr:uid="{91303E85-6FE0-4C30-94DC-D1D34F7B6AA8}"/>
    <cellStyle name="Millares 2 8 2 10" xfId="7157" xr:uid="{C98EEF71-05D7-499F-9B5A-B6705BC22C75}"/>
    <cellStyle name="Millares 2 8 2 10 2" xfId="28660" xr:uid="{CB7C3266-6649-4C53-8CF4-AF12C246F4C4}"/>
    <cellStyle name="Millares 2 8 2 11" xfId="8813" xr:uid="{2FE3E568-8208-430D-93BA-B1947B5A380D}"/>
    <cellStyle name="Millares 2 8 2 11 2" xfId="30316" xr:uid="{3A9277E8-97F4-428A-AA89-7D7F5332DB9F}"/>
    <cellStyle name="Millares 2 8 2 12" xfId="15449" xr:uid="{86882F02-30FB-4A5E-83EB-A33CA11530C4}"/>
    <cellStyle name="Millares 2 8 2 12 2" xfId="36952" xr:uid="{08084037-A819-4BBB-AB38-828B3838455B}"/>
    <cellStyle name="Millares 2 8 2 13" xfId="22054" xr:uid="{84263B97-FC99-42DE-B6B2-68B805BD4A1C}"/>
    <cellStyle name="Millares 2 8 2 14" xfId="43557" xr:uid="{D6459EB7-2264-41E9-9609-A8B6777C5537}"/>
    <cellStyle name="Millares 2 8 2 2" xfId="828" xr:uid="{0E7DBC7B-013C-4CC0-9ABF-2A57EECF790B}"/>
    <cellStyle name="Millares 2 8 2 2 10" xfId="15729" xr:uid="{806B82AC-879B-4690-8619-0C7CE6550505}"/>
    <cellStyle name="Millares 2 8 2 2 10 2" xfId="37232" xr:uid="{2E99C1A0-9A6C-41C2-A58A-3B5E8F2BAB73}"/>
    <cellStyle name="Millares 2 8 2 2 11" xfId="22334" xr:uid="{E5FE1A1D-2500-4960-B89A-94DCF5C90D14}"/>
    <cellStyle name="Millares 2 8 2 2 12" xfId="43837" xr:uid="{D4BE0F3D-2A88-4912-BE5C-B1B5C6E09801}"/>
    <cellStyle name="Millares 2 8 2 2 2" xfId="1774" xr:uid="{D575BAEE-C5FF-4F55-882E-2CC4507051E8}"/>
    <cellStyle name="Millares 2 8 2 2 2 2" xfId="4603" xr:uid="{42784516-01A3-4C58-83AD-346BB0E48877}"/>
    <cellStyle name="Millares 2 8 2 2 2 2 2" xfId="12869" xr:uid="{81E23524-10BD-44D3-AE42-DAB36937A634}"/>
    <cellStyle name="Millares 2 8 2 2 2 2 2 2" xfId="34372" xr:uid="{C9ACFD67-FF87-438E-B679-546ABADC3832}"/>
    <cellStyle name="Millares 2 8 2 2 2 2 3" xfId="19504" xr:uid="{A6DF7699-ACC9-4B36-B49F-7305B3396F9D}"/>
    <cellStyle name="Millares 2 8 2 2 2 2 3 2" xfId="41007" xr:uid="{FF904944-748D-48FF-8E86-7A3986BA3EDF}"/>
    <cellStyle name="Millares 2 8 2 2 2 2 4" xfId="26109" xr:uid="{6E1C5D58-1DD6-42B1-99C2-B8D7B2259B70}"/>
    <cellStyle name="Millares 2 8 2 2 2 2 5" xfId="47612" xr:uid="{437F8945-4A1B-4591-94F9-AD0DD910B85C}"/>
    <cellStyle name="Millares 2 8 2 2 2 3" xfId="6742" xr:uid="{B6CEAB98-A200-4BC9-90CF-9BB8A0E08C39}"/>
    <cellStyle name="Millares 2 8 2 2 2 3 2" xfId="15008" xr:uid="{D2AF2603-01AD-458C-8D6B-67FAE1B4514F}"/>
    <cellStyle name="Millares 2 8 2 2 2 3 2 2" xfId="36511" xr:uid="{0922A7EE-0202-45FB-B678-A6ECC813D697}"/>
    <cellStyle name="Millares 2 8 2 2 2 3 3" xfId="21643" xr:uid="{3E220F35-4924-4D34-A716-5B4EADCD5D94}"/>
    <cellStyle name="Millares 2 8 2 2 2 3 3 2" xfId="43146" xr:uid="{DF27AB36-5EA1-4EA4-BC6B-C8FC63A24804}"/>
    <cellStyle name="Millares 2 8 2 2 2 3 4" xfId="28248" xr:uid="{D4952AF9-2028-484D-A1CA-5CFA8262686D}"/>
    <cellStyle name="Millares 2 8 2 2 2 3 5" xfId="49751" xr:uid="{4190396E-3261-4C2D-BA66-D8848EC4F018}"/>
    <cellStyle name="Millares 2 8 2 2 2 4" xfId="8383" xr:uid="{43EA8407-E56E-4052-AB2E-6494545523D1}"/>
    <cellStyle name="Millares 2 8 2 2 2 4 2" xfId="29886" xr:uid="{F1F93EAF-7C3F-40FD-B738-9DA94AF15FB7}"/>
    <cellStyle name="Millares 2 8 2 2 2 5" xfId="10040" xr:uid="{E83ED3B1-E8D1-42D4-B3FA-A079E6068D2E}"/>
    <cellStyle name="Millares 2 8 2 2 2 5 2" xfId="31543" xr:uid="{902EFA9B-56AD-4B9C-9A13-4383A1551823}"/>
    <cellStyle name="Millares 2 8 2 2 2 6" xfId="16675" xr:uid="{4130B68E-726C-4E87-B71D-2A53C0F82B8D}"/>
    <cellStyle name="Millares 2 8 2 2 2 6 2" xfId="38178" xr:uid="{67443819-757E-45C2-A7FE-4B8AA4873800}"/>
    <cellStyle name="Millares 2 8 2 2 2 7" xfId="23280" xr:uid="{6A91A848-EC89-47E7-AB50-2B2FAACB43C8}"/>
    <cellStyle name="Millares 2 8 2 2 2 8" xfId="44783" xr:uid="{DC247D77-62B8-42C8-911B-9049D8CA0A4F}"/>
    <cellStyle name="Millares 2 8 2 2 3" xfId="2461" xr:uid="{011DBF6C-5404-4112-8B7A-E3D5A6C1E53B}"/>
    <cellStyle name="Millares 2 8 2 2 3 2" xfId="10727" xr:uid="{64BBD212-8DE4-4F2F-9F5F-582B3915D65A}"/>
    <cellStyle name="Millares 2 8 2 2 3 2 2" xfId="32230" xr:uid="{CD6884A3-1520-48C3-955B-3E3031BEE11B}"/>
    <cellStyle name="Millares 2 8 2 2 3 3" xfId="17362" xr:uid="{85A05C7F-C4F4-43DF-9516-31410E5C8602}"/>
    <cellStyle name="Millares 2 8 2 2 3 3 2" xfId="38865" xr:uid="{8842C3A8-697B-47F6-BE6D-711ED905339A}"/>
    <cellStyle name="Millares 2 8 2 2 3 4" xfId="23967" xr:uid="{1EE6DF59-A484-456A-8143-35BA858B34F0}"/>
    <cellStyle name="Millares 2 8 2 2 3 5" xfId="45470" xr:uid="{1D900161-E14E-4DAA-A60B-3DA925E51DFE}"/>
    <cellStyle name="Millares 2 8 2 2 4" xfId="2978" xr:uid="{4AC90AF4-4565-4D98-AD88-E2864C362F86}"/>
    <cellStyle name="Millares 2 8 2 2 4 2" xfId="11244" xr:uid="{36511AE1-A41E-4AA4-8A2E-6DB4E7FEE38F}"/>
    <cellStyle name="Millares 2 8 2 2 4 2 2" xfId="32747" xr:uid="{2AFD1C72-50B8-4464-9C23-10501366C738}"/>
    <cellStyle name="Millares 2 8 2 2 4 3" xfId="17879" xr:uid="{D452E5A8-8241-4CAF-BFAA-E9A63A3E3465}"/>
    <cellStyle name="Millares 2 8 2 2 4 3 2" xfId="39382" xr:uid="{A02A9906-F1E9-47BB-8E54-79F1166BFFA4}"/>
    <cellStyle name="Millares 2 8 2 2 4 4" xfId="24484" xr:uid="{31FEB957-FCF4-43F4-9DC3-6E64770174D6}"/>
    <cellStyle name="Millares 2 8 2 2 4 5" xfId="45987" xr:uid="{EE51D111-8793-41D7-8981-61F04EB33EB4}"/>
    <cellStyle name="Millares 2 8 2 2 5" xfId="3657" xr:uid="{B1B96576-E1A6-4467-9C3F-4A562DAC0F97}"/>
    <cellStyle name="Millares 2 8 2 2 5 2" xfId="11923" xr:uid="{A6628B3B-EA15-4D07-880D-787BEA49E424}"/>
    <cellStyle name="Millares 2 8 2 2 5 2 2" xfId="33426" xr:uid="{B248C01F-0B39-4ECC-AA92-63C7C84E9A80}"/>
    <cellStyle name="Millares 2 8 2 2 5 3" xfId="18558" xr:uid="{1CE457E2-1F12-40B1-9E0E-5FE95050615B}"/>
    <cellStyle name="Millares 2 8 2 2 5 3 2" xfId="40061" xr:uid="{C49822C6-E986-4C3E-A600-A345AB18E565}"/>
    <cellStyle name="Millares 2 8 2 2 5 4" xfId="25163" xr:uid="{2601ADF8-D1D5-4748-B578-C42050A3E489}"/>
    <cellStyle name="Millares 2 8 2 2 5 5" xfId="46666" xr:uid="{1B8363E5-DFD8-4191-AB5D-66F12AC3884D}"/>
    <cellStyle name="Millares 2 8 2 2 6" xfId="5122" xr:uid="{BD5E1559-8156-477B-886E-2D73CDB59B70}"/>
    <cellStyle name="Millares 2 8 2 2 6 2" xfId="13388" xr:uid="{5D4FA539-FECE-4AA2-9945-AA5C43836D92}"/>
    <cellStyle name="Millares 2 8 2 2 6 2 2" xfId="34891" xr:uid="{729ADABF-AD91-41CC-9B78-CC79E1D4834A}"/>
    <cellStyle name="Millares 2 8 2 2 6 3" xfId="20023" xr:uid="{BC72920C-AE08-444C-BB40-B0CC38C18198}"/>
    <cellStyle name="Millares 2 8 2 2 6 3 2" xfId="41526" xr:uid="{DB7F5A0A-2726-41D1-95BB-61E20A89C8AE}"/>
    <cellStyle name="Millares 2 8 2 2 6 4" xfId="26628" xr:uid="{392649F8-7CE5-4508-96E7-A2249BD15997}"/>
    <cellStyle name="Millares 2 8 2 2 6 5" xfId="48131" xr:uid="{483B8D9C-6394-4BC6-BC30-0DEA09311906}"/>
    <cellStyle name="Millares 2 8 2 2 7" xfId="5796" xr:uid="{A9340072-3568-4916-8F7B-527568FCBFE3}"/>
    <cellStyle name="Millares 2 8 2 2 7 2" xfId="14062" xr:uid="{A6424F0B-947F-4F96-9469-6B24D7F18103}"/>
    <cellStyle name="Millares 2 8 2 2 7 2 2" xfId="35565" xr:uid="{31F7DF72-BCE7-4F2D-9C78-3AECDF8C2D44}"/>
    <cellStyle name="Millares 2 8 2 2 7 3" xfId="20697" xr:uid="{EEE329D5-CBA3-44F8-BB95-738BF34FAF5B}"/>
    <cellStyle name="Millares 2 8 2 2 7 3 2" xfId="42200" xr:uid="{280DEAFF-1B67-452D-9341-3A92E7382528}"/>
    <cellStyle name="Millares 2 8 2 2 7 4" xfId="27302" xr:uid="{E829DE5C-D595-45FF-A567-B3A25649F7C5}"/>
    <cellStyle name="Millares 2 8 2 2 7 5" xfId="48805" xr:uid="{D1CADD52-04FC-4041-9F84-D6925FE5A306}"/>
    <cellStyle name="Millares 2 8 2 2 8" xfId="7437" xr:uid="{0E6B1FDD-DD99-4B68-BDEF-0BBE57C1C6FE}"/>
    <cellStyle name="Millares 2 8 2 2 8 2" xfId="28940" xr:uid="{0427ABB3-116F-4325-B192-9938A6298EF7}"/>
    <cellStyle name="Millares 2 8 2 2 9" xfId="9094" xr:uid="{21EAA210-853D-4368-9FBE-272DB1975568}"/>
    <cellStyle name="Millares 2 8 2 2 9 2" xfId="30597" xr:uid="{A475A7DC-99C6-423D-A6E7-2DC6E05CD051}"/>
    <cellStyle name="Millares 2 8 2 3" xfId="1098" xr:uid="{AF393EBE-781C-4D46-8C04-DE098B4A3221}"/>
    <cellStyle name="Millares 2 8 2 3 2" xfId="3927" xr:uid="{A6942B78-482C-45AA-94AF-9201D639A77C}"/>
    <cellStyle name="Millares 2 8 2 3 2 2" xfId="12193" xr:uid="{1FE30BC2-9910-448C-B983-4517BED60B0B}"/>
    <cellStyle name="Millares 2 8 2 3 2 2 2" xfId="33696" xr:uid="{0AC0D5D3-AA28-47E8-8BEC-7BF5FA426C6B}"/>
    <cellStyle name="Millares 2 8 2 3 2 3" xfId="18828" xr:uid="{39CB315E-AFC4-43BB-B8FD-74953E985E99}"/>
    <cellStyle name="Millares 2 8 2 3 2 3 2" xfId="40331" xr:uid="{6B56D971-5835-467E-AD42-D08F66B522F4}"/>
    <cellStyle name="Millares 2 8 2 3 2 4" xfId="25433" xr:uid="{69843D90-038A-4765-BE9F-032C76BCF2B7}"/>
    <cellStyle name="Millares 2 8 2 3 2 5" xfId="46936" xr:uid="{967943DC-1F3B-4515-84DD-842D05E4B623}"/>
    <cellStyle name="Millares 2 8 2 3 3" xfId="6066" xr:uid="{22F5C9C2-DA87-4709-88FB-7A4111392CB2}"/>
    <cellStyle name="Millares 2 8 2 3 3 2" xfId="14332" xr:uid="{EADE821C-CCCF-49E5-B2A3-6C7B641CD39C}"/>
    <cellStyle name="Millares 2 8 2 3 3 2 2" xfId="35835" xr:uid="{92BD8534-9BB0-4D8C-84F0-65C0CBEE0FD3}"/>
    <cellStyle name="Millares 2 8 2 3 3 3" xfId="20967" xr:uid="{1F18D151-5487-4789-8D5E-8BECFDC0B1A5}"/>
    <cellStyle name="Millares 2 8 2 3 3 3 2" xfId="42470" xr:uid="{7A85F73C-92D1-4033-AD01-44DC7F0DA457}"/>
    <cellStyle name="Millares 2 8 2 3 3 4" xfId="27572" xr:uid="{51C45579-2560-45D9-9F1F-B64E12FEAA7D}"/>
    <cellStyle name="Millares 2 8 2 3 3 5" xfId="49075" xr:uid="{E4650A79-2824-4998-B1EF-DC995D05A0CE}"/>
    <cellStyle name="Millares 2 8 2 3 4" xfId="7707" xr:uid="{01821B71-EF2F-4A20-8269-E6C63CAB68FF}"/>
    <cellStyle name="Millares 2 8 2 3 4 2" xfId="29210" xr:uid="{03636ED5-20C6-41A1-B662-BB87EC9346BE}"/>
    <cellStyle name="Millares 2 8 2 3 5" xfId="9364" xr:uid="{4C9286FB-3274-4854-8E23-BF7B574E935F}"/>
    <cellStyle name="Millares 2 8 2 3 5 2" xfId="30867" xr:uid="{7D8A5C42-5113-4EF9-9EFD-0CAC230EFF69}"/>
    <cellStyle name="Millares 2 8 2 3 6" xfId="15999" xr:uid="{32649087-054B-427B-A17F-3F5534C8F62B}"/>
    <cellStyle name="Millares 2 8 2 3 6 2" xfId="37502" xr:uid="{CEC02AAA-1276-4A1D-AC55-E377D05F8583}"/>
    <cellStyle name="Millares 2 8 2 3 7" xfId="22604" xr:uid="{17BDBF0B-0DDB-4A1D-A4F2-9D131ECD9AB2}"/>
    <cellStyle name="Millares 2 8 2 3 8" xfId="44107" xr:uid="{8818099A-F34F-42C0-8691-5E310D1D881D}"/>
    <cellStyle name="Millares 2 8 2 4" xfId="1494" xr:uid="{87684C38-65CD-471E-877C-FE5D4B0A236A}"/>
    <cellStyle name="Millares 2 8 2 4 2" xfId="4323" xr:uid="{CFA1BBF1-3952-4B2D-B5DA-F3CDA49F038A}"/>
    <cellStyle name="Millares 2 8 2 4 2 2" xfId="12589" xr:uid="{4BED5C24-865E-4CDC-B8A6-3ABE67191E43}"/>
    <cellStyle name="Millares 2 8 2 4 2 2 2" xfId="34092" xr:uid="{28CCB746-F502-498E-8835-F8C6A9331C1C}"/>
    <cellStyle name="Millares 2 8 2 4 2 3" xfId="19224" xr:uid="{E965B367-732D-4834-A13E-96007A7C61BE}"/>
    <cellStyle name="Millares 2 8 2 4 2 3 2" xfId="40727" xr:uid="{4EA33FA4-28E3-4653-8A68-94936DCCF107}"/>
    <cellStyle name="Millares 2 8 2 4 2 4" xfId="25829" xr:uid="{56BB6CF3-9F80-41FF-B870-A54C75993594}"/>
    <cellStyle name="Millares 2 8 2 4 2 5" xfId="47332" xr:uid="{9665F097-88DD-4D7B-BABD-1B50B4288356}"/>
    <cellStyle name="Millares 2 8 2 4 3" xfId="6462" xr:uid="{C6243B1D-029B-44DB-91D4-C777A1208F51}"/>
    <cellStyle name="Millares 2 8 2 4 3 2" xfId="14728" xr:uid="{3427D3E6-D8DC-4794-B17F-13D82581FE93}"/>
    <cellStyle name="Millares 2 8 2 4 3 2 2" xfId="36231" xr:uid="{DDE65D94-1485-4CEB-AADE-FE671BB3C1BF}"/>
    <cellStyle name="Millares 2 8 2 4 3 3" xfId="21363" xr:uid="{8FC434FE-FCF8-422F-80BA-1E62302CA467}"/>
    <cellStyle name="Millares 2 8 2 4 3 3 2" xfId="42866" xr:uid="{7B4E7E44-FA86-4EDE-9BB8-180AE0119037}"/>
    <cellStyle name="Millares 2 8 2 4 3 4" xfId="27968" xr:uid="{3B71B800-F7BC-471A-AA90-AF15655A561F}"/>
    <cellStyle name="Millares 2 8 2 4 3 5" xfId="49471" xr:uid="{C2637DDD-F3BB-497D-81FC-F508EEDAF25F}"/>
    <cellStyle name="Millares 2 8 2 4 4" xfId="8103" xr:uid="{D5810D4C-E195-4709-A1DA-D3147ED43176}"/>
    <cellStyle name="Millares 2 8 2 4 4 2" xfId="29606" xr:uid="{F7D65D63-22EC-4CE2-95B4-E3D6BA220FF1}"/>
    <cellStyle name="Millares 2 8 2 4 5" xfId="9760" xr:uid="{80B2EE86-7C85-4537-8CC5-409C94450529}"/>
    <cellStyle name="Millares 2 8 2 4 5 2" xfId="31263" xr:uid="{E887666B-FFEE-4170-92BC-DFCC09B55E45}"/>
    <cellStyle name="Millares 2 8 2 4 6" xfId="16395" xr:uid="{1184C6BF-7F1C-4ACF-A663-86FBDC5B6DA6}"/>
    <cellStyle name="Millares 2 8 2 4 6 2" xfId="37898" xr:uid="{C3EA2E1A-35FD-42A3-9626-DE69B9C93D2E}"/>
    <cellStyle name="Millares 2 8 2 4 7" xfId="23000" xr:uid="{01AA9F61-5623-404E-9AC6-04FA7C817878}"/>
    <cellStyle name="Millares 2 8 2 4 8" xfId="44503" xr:uid="{FC470A62-D8CD-4FED-BFC1-37F58A7B561E}"/>
    <cellStyle name="Millares 2 8 2 5" xfId="2181" xr:uid="{E5E05B39-E7A9-4AEE-945B-899DF1132E49}"/>
    <cellStyle name="Millares 2 8 2 5 2" xfId="10447" xr:uid="{771BFEA6-2F03-48BF-9FCC-DCBA91177F01}"/>
    <cellStyle name="Millares 2 8 2 5 2 2" xfId="31950" xr:uid="{CFD24139-7EEB-4183-B322-621729D33DC3}"/>
    <cellStyle name="Millares 2 8 2 5 3" xfId="17082" xr:uid="{CB06359C-0CE7-464E-8CE9-8CDBD6B49BA0}"/>
    <cellStyle name="Millares 2 8 2 5 3 2" xfId="38585" xr:uid="{0CFA390B-082A-4086-AD5F-B6F34D7E681E}"/>
    <cellStyle name="Millares 2 8 2 5 4" xfId="23687" xr:uid="{906C8241-1DFD-45D2-A2AB-1894CEF184BE}"/>
    <cellStyle name="Millares 2 8 2 5 5" xfId="45190" xr:uid="{A70195BD-2D1E-4516-8C88-22B1C882EFAB}"/>
    <cellStyle name="Millares 2 8 2 6" xfId="2727" xr:uid="{BF706B06-7AA6-4F95-B7CE-D986315AD0C4}"/>
    <cellStyle name="Millares 2 8 2 6 2" xfId="10993" xr:uid="{8E0E296A-E9A7-499D-B949-4FE7025C63A4}"/>
    <cellStyle name="Millares 2 8 2 6 2 2" xfId="32496" xr:uid="{7FEAD77B-DA41-4982-A716-1B21E5912FE3}"/>
    <cellStyle name="Millares 2 8 2 6 3" xfId="17628" xr:uid="{52D97EBB-56B7-42DC-AA06-9FFBF057E848}"/>
    <cellStyle name="Millares 2 8 2 6 3 2" xfId="39131" xr:uid="{C073B953-CBB4-4FD8-962A-F9DCEEB97BB7}"/>
    <cellStyle name="Millares 2 8 2 6 4" xfId="24233" xr:uid="{51791161-0DCC-4D02-977B-B1ABC96B0612}"/>
    <cellStyle name="Millares 2 8 2 6 5" xfId="45736" xr:uid="{57170A47-D2E3-4637-9022-FA14BA69A4BA}"/>
    <cellStyle name="Millares 2 8 2 7" xfId="3377" xr:uid="{ABE731E5-2CD6-430B-9AFA-4FCFFCCE521F}"/>
    <cellStyle name="Millares 2 8 2 7 2" xfId="11643" xr:uid="{1F1E0EE3-BE46-4524-A74E-2C7BB7E26A2F}"/>
    <cellStyle name="Millares 2 8 2 7 2 2" xfId="33146" xr:uid="{867CBFAB-5C46-49C9-BD01-5656B44A374B}"/>
    <cellStyle name="Millares 2 8 2 7 3" xfId="18278" xr:uid="{90245AC5-5613-4A29-BA82-6EF6BBB17A02}"/>
    <cellStyle name="Millares 2 8 2 7 3 2" xfId="39781" xr:uid="{2443539B-E988-448A-BB75-4FD0EBA32222}"/>
    <cellStyle name="Millares 2 8 2 7 4" xfId="24883" xr:uid="{D57DF041-BF91-48D2-B7A1-4CA76E548F1A}"/>
    <cellStyle name="Millares 2 8 2 7 5" xfId="46386" xr:uid="{9564EDCB-D70B-4070-BB28-85848B4C8F65}"/>
    <cellStyle name="Millares 2 8 2 8" xfId="4871" xr:uid="{F64080A0-E74C-4898-B704-2F2A1FB7D8A1}"/>
    <cellStyle name="Millares 2 8 2 8 2" xfId="13137" xr:uid="{7BD1789C-6A6D-4C3A-84F8-56E669DC7101}"/>
    <cellStyle name="Millares 2 8 2 8 2 2" xfId="34640" xr:uid="{AD588F43-60B7-4081-A512-4963717608B7}"/>
    <cellStyle name="Millares 2 8 2 8 3" xfId="19772" xr:uid="{29C42B78-10AE-4ACC-A287-19B4A3949459}"/>
    <cellStyle name="Millares 2 8 2 8 3 2" xfId="41275" xr:uid="{7E0A9E12-2EE8-4725-8414-8D426F0666DD}"/>
    <cellStyle name="Millares 2 8 2 8 4" xfId="26377" xr:uid="{7C51EAA0-1B71-414E-96DC-3AA2BDFF266B}"/>
    <cellStyle name="Millares 2 8 2 8 5" xfId="47880" xr:uid="{2AA11D95-1889-4FD7-9C5D-17E1201CBD56}"/>
    <cellStyle name="Millares 2 8 2 9" xfId="5516" xr:uid="{58EBE973-9E54-49F4-AE11-334ECBB8BAD0}"/>
    <cellStyle name="Millares 2 8 2 9 2" xfId="13782" xr:uid="{91AA3F6F-A901-4B41-B9A7-E0476EE6CEB4}"/>
    <cellStyle name="Millares 2 8 2 9 2 2" xfId="35285" xr:uid="{2A9FB08D-9AFF-420D-ACFA-3F07CF417036}"/>
    <cellStyle name="Millares 2 8 2 9 3" xfId="20417" xr:uid="{DB35533E-D680-4E93-9534-D4D32F91909E}"/>
    <cellStyle name="Millares 2 8 2 9 3 2" xfId="41920" xr:uid="{2BD41CD1-4D0A-498A-857A-4E825A62A48A}"/>
    <cellStyle name="Millares 2 8 2 9 4" xfId="27022" xr:uid="{18C296BF-8EDB-4438-BBF2-15400582081A}"/>
    <cellStyle name="Millares 2 8 2 9 5" xfId="48525" xr:uid="{9C3BDD12-68A7-4392-A230-5D33A64E053C}"/>
    <cellStyle name="Millares 2 8 3" xfId="417" xr:uid="{D7642888-3A92-49CE-89F4-9C2A21A980FD}"/>
    <cellStyle name="Millares 2 8 3 10" xfId="15320" xr:uid="{75534542-18C4-43B0-BD4A-912B20A63620}"/>
    <cellStyle name="Millares 2 8 3 10 2" xfId="36823" xr:uid="{4872A6C4-A5CA-4DCC-B0AB-27AB2B10E2A2}"/>
    <cellStyle name="Millares 2 8 3 11" xfId="21925" xr:uid="{938B7C59-B224-4FD4-B829-043F01B0B1BD}"/>
    <cellStyle name="Millares 2 8 3 12" xfId="43428" xr:uid="{106200D1-F7AE-4733-8BA1-472A36127F49}"/>
    <cellStyle name="Millares 2 8 3 2" xfId="1365" xr:uid="{5EE07AFE-D927-44A9-B934-5509A2A61C57}"/>
    <cellStyle name="Millares 2 8 3 2 2" xfId="4194" xr:uid="{89A68461-BC2C-4712-A9E0-2C087E3DA40C}"/>
    <cellStyle name="Millares 2 8 3 2 2 2" xfId="12460" xr:uid="{1E2721BA-ED44-456D-BE84-BAECA664E040}"/>
    <cellStyle name="Millares 2 8 3 2 2 2 2" xfId="33963" xr:uid="{83E11BA2-6069-49A6-B1FA-2FA18976C7B5}"/>
    <cellStyle name="Millares 2 8 3 2 2 3" xfId="19095" xr:uid="{D91848A1-3BA4-4714-A3AE-77328A6998AF}"/>
    <cellStyle name="Millares 2 8 3 2 2 3 2" xfId="40598" xr:uid="{6B8B0214-A326-445E-8396-768590D14933}"/>
    <cellStyle name="Millares 2 8 3 2 2 4" xfId="25700" xr:uid="{EA54984D-8089-40D7-B60F-F53F2F12C4BC}"/>
    <cellStyle name="Millares 2 8 3 2 2 5" xfId="47203" xr:uid="{6F746E33-E1A3-4AF8-89A2-9E98DA37FF09}"/>
    <cellStyle name="Millares 2 8 3 2 3" xfId="6333" xr:uid="{1554ECBA-8A68-4837-B8CD-0A2227CD89E5}"/>
    <cellStyle name="Millares 2 8 3 2 3 2" xfId="14599" xr:uid="{163A7258-0FE7-4ACF-AB46-4F8BAED5BA99}"/>
    <cellStyle name="Millares 2 8 3 2 3 2 2" xfId="36102" xr:uid="{C7BAF9C1-9C6D-4B4F-9AFC-5E1060F9CAC5}"/>
    <cellStyle name="Millares 2 8 3 2 3 3" xfId="21234" xr:uid="{484CB43A-FCB8-4447-AD91-7E5DAA59CE79}"/>
    <cellStyle name="Millares 2 8 3 2 3 3 2" xfId="42737" xr:uid="{EE0009EF-EF60-4AA8-8CDF-A0C52E5B1369}"/>
    <cellStyle name="Millares 2 8 3 2 3 4" xfId="27839" xr:uid="{03C8F3B7-A115-4D4D-8296-E275B5F24B4E}"/>
    <cellStyle name="Millares 2 8 3 2 3 5" xfId="49342" xr:uid="{D9D2F41C-1264-49AB-8E0D-F849496D4868}"/>
    <cellStyle name="Millares 2 8 3 2 4" xfId="7974" xr:uid="{387C21BE-0235-4C79-89DC-51C1C4110326}"/>
    <cellStyle name="Millares 2 8 3 2 4 2" xfId="29477" xr:uid="{B50F55B7-12F3-4367-991F-D1DC3CA53208}"/>
    <cellStyle name="Millares 2 8 3 2 5" xfId="9631" xr:uid="{F788955A-48B9-418C-83CA-488A7FBB084F}"/>
    <cellStyle name="Millares 2 8 3 2 5 2" xfId="31134" xr:uid="{B0C08181-A829-4F73-A837-6EB2CB6D49C6}"/>
    <cellStyle name="Millares 2 8 3 2 6" xfId="16266" xr:uid="{D3430A1D-7107-4984-8CB5-E06ACF613DD0}"/>
    <cellStyle name="Millares 2 8 3 2 6 2" xfId="37769" xr:uid="{7CF7DD4C-0B88-44B7-8BE6-56A947636E54}"/>
    <cellStyle name="Millares 2 8 3 2 7" xfId="22871" xr:uid="{726C25B5-37E5-4C68-8AE3-C3B0DA60C2B8}"/>
    <cellStyle name="Millares 2 8 3 2 8" xfId="44374" xr:uid="{BF3749CC-7497-4253-942C-D35A0332019F}"/>
    <cellStyle name="Millares 2 8 3 3" xfId="2052" xr:uid="{377DF3AE-5253-425C-9D74-DEFB59608229}"/>
    <cellStyle name="Millares 2 8 3 3 2" xfId="10318" xr:uid="{C43D06BF-3C50-4B5F-B2C7-89C5D09EAE7D}"/>
    <cellStyle name="Millares 2 8 3 3 2 2" xfId="31821" xr:uid="{3A485AF3-A27B-422C-AD5A-0B208CADE0FA}"/>
    <cellStyle name="Millares 2 8 3 3 3" xfId="16953" xr:uid="{5C16F447-8415-4562-9DDF-3AB14D59974C}"/>
    <cellStyle name="Millares 2 8 3 3 3 2" xfId="38456" xr:uid="{4DF2E72F-2DF7-471E-A261-ED21D10ACC34}"/>
    <cellStyle name="Millares 2 8 3 3 4" xfId="23558" xr:uid="{45984C2E-3F10-4A0C-8F82-B4339CA3C182}"/>
    <cellStyle name="Millares 2 8 3 3 5" xfId="45061" xr:uid="{D10572E0-9FDA-43C0-8A28-0EF7152E118D}"/>
    <cellStyle name="Millares 2 8 3 4" xfId="2851" xr:uid="{AD223928-B04A-4526-9A24-72CEA502F756}"/>
    <cellStyle name="Millares 2 8 3 4 2" xfId="11117" xr:uid="{EA5A7A27-0336-4B25-8AD7-CF173007DED3}"/>
    <cellStyle name="Millares 2 8 3 4 2 2" xfId="32620" xr:uid="{FE0B69B0-6EA0-4D9D-A69F-C92D3A6150F9}"/>
    <cellStyle name="Millares 2 8 3 4 3" xfId="17752" xr:uid="{ED0B642A-D56D-4DC2-AB0A-45D752BD83BA}"/>
    <cellStyle name="Millares 2 8 3 4 3 2" xfId="39255" xr:uid="{568AD0E4-0A10-465F-97ED-A1983088532C}"/>
    <cellStyle name="Millares 2 8 3 4 4" xfId="24357" xr:uid="{125548B8-E4C1-42A4-BD56-7A0CFABEE9C6}"/>
    <cellStyle name="Millares 2 8 3 4 5" xfId="45860" xr:uid="{F2ECF942-51B4-4A27-8070-D4A8A5753DE3}"/>
    <cellStyle name="Millares 2 8 3 5" xfId="3248" xr:uid="{11B725C8-05EE-4880-A7B1-35C75F4B3CED}"/>
    <cellStyle name="Millares 2 8 3 5 2" xfId="11514" xr:uid="{812622C3-B00B-4EFC-8353-4A1AE9426707}"/>
    <cellStyle name="Millares 2 8 3 5 2 2" xfId="33017" xr:uid="{41860BD3-CCE1-4256-8F59-4F7E264A3BD0}"/>
    <cellStyle name="Millares 2 8 3 5 3" xfId="18149" xr:uid="{36C195A4-313F-4809-BFD7-F867EA38062A}"/>
    <cellStyle name="Millares 2 8 3 5 3 2" xfId="39652" xr:uid="{5E6DEF1E-2D5A-487C-A652-3E528DA67F2D}"/>
    <cellStyle name="Millares 2 8 3 5 4" xfId="24754" xr:uid="{8C028986-8D44-4C8D-A489-4FB7E025C242}"/>
    <cellStyle name="Millares 2 8 3 5 5" xfId="46257" xr:uid="{B512CEAA-716F-458F-8209-55D103C73D1E}"/>
    <cellStyle name="Millares 2 8 3 6" xfId="4995" xr:uid="{727430D1-D82A-4A49-95E7-7DE07A70B3A7}"/>
    <cellStyle name="Millares 2 8 3 6 2" xfId="13261" xr:uid="{BE2A14C1-75E8-4CE6-BFFF-33734B0BD17A}"/>
    <cellStyle name="Millares 2 8 3 6 2 2" xfId="34764" xr:uid="{72AA23EF-CDA8-43E0-A26B-CA2FC8BE8EF1}"/>
    <cellStyle name="Millares 2 8 3 6 3" xfId="19896" xr:uid="{9CEAF133-655D-4200-91A1-80D3F93FA1AD}"/>
    <cellStyle name="Millares 2 8 3 6 3 2" xfId="41399" xr:uid="{166D66B7-5F18-40CE-8E5C-7CD4BC9AA378}"/>
    <cellStyle name="Millares 2 8 3 6 4" xfId="26501" xr:uid="{471B929E-2090-41B3-9475-FEC86A0FF4EF}"/>
    <cellStyle name="Millares 2 8 3 6 5" xfId="48004" xr:uid="{B612D467-A462-4052-9062-ABB8634EC23E}"/>
    <cellStyle name="Millares 2 8 3 7" xfId="5387" xr:uid="{115A15E2-57EE-47AB-B716-1558EAABD354}"/>
    <cellStyle name="Millares 2 8 3 7 2" xfId="13653" xr:uid="{28729645-7368-43A2-914B-2EDF5790AED7}"/>
    <cellStyle name="Millares 2 8 3 7 2 2" xfId="35156" xr:uid="{81469346-AA84-4F0F-9C3F-B904E4E80E20}"/>
    <cellStyle name="Millares 2 8 3 7 3" xfId="20288" xr:uid="{E417AAEE-41CD-48C0-9296-91BDE5CAECC4}"/>
    <cellStyle name="Millares 2 8 3 7 3 2" xfId="41791" xr:uid="{36E90364-D5D5-4150-BFBB-72886924DA4C}"/>
    <cellStyle name="Millares 2 8 3 7 4" xfId="26893" xr:uid="{8530F58F-C446-4880-B50C-9FB6C05EA670}"/>
    <cellStyle name="Millares 2 8 3 7 5" xfId="48396" xr:uid="{40DF0AD4-0FE1-4683-B634-60138DCE9E8C}"/>
    <cellStyle name="Millares 2 8 3 8" xfId="7028" xr:uid="{D699368C-E04F-4CC5-8C5D-CDCF47E0AB7B}"/>
    <cellStyle name="Millares 2 8 3 8 2" xfId="28531" xr:uid="{1D8750DE-C68A-459E-959E-90E7C1749422}"/>
    <cellStyle name="Millares 2 8 3 9" xfId="8684" xr:uid="{A56ECE88-0547-4468-9CAE-2CA91BB3B3F2}"/>
    <cellStyle name="Millares 2 8 3 9 2" xfId="30187" xr:uid="{DE177ED1-ED65-4B00-B933-A27786F98167}"/>
    <cellStyle name="Millares 2 8 4" xfId="701" xr:uid="{2B99000E-54BE-404B-B166-6E619A972E07}"/>
    <cellStyle name="Millares 2 8 4 10" xfId="43710" xr:uid="{58C6B861-5191-4739-8B85-D64E8DC1D2A7}"/>
    <cellStyle name="Millares 2 8 4 2" xfId="1647" xr:uid="{23CC3403-E974-4835-BA13-F570FBC67D78}"/>
    <cellStyle name="Millares 2 8 4 2 2" xfId="4476" xr:uid="{98697550-87C4-446B-9330-8E98486A8C2C}"/>
    <cellStyle name="Millares 2 8 4 2 2 2" xfId="12742" xr:uid="{D6427636-BFD8-4A65-8A0D-3542C63E0E6E}"/>
    <cellStyle name="Millares 2 8 4 2 2 2 2" xfId="34245" xr:uid="{BC7D7BEE-2062-469C-93CE-9E3807F1B22D}"/>
    <cellStyle name="Millares 2 8 4 2 2 3" xfId="19377" xr:uid="{475BAA29-0C31-4CFE-A001-70708536F0FC}"/>
    <cellStyle name="Millares 2 8 4 2 2 3 2" xfId="40880" xr:uid="{DA4A3C96-9A9C-4395-98A4-AC6484ED2DF2}"/>
    <cellStyle name="Millares 2 8 4 2 2 4" xfId="25982" xr:uid="{351F2CA5-7A29-40A4-9434-E86E05A7A85E}"/>
    <cellStyle name="Millares 2 8 4 2 2 5" xfId="47485" xr:uid="{2CC87230-23B8-46E9-9BB8-A6669478773D}"/>
    <cellStyle name="Millares 2 8 4 2 3" xfId="6615" xr:uid="{D477BBCC-B1DE-4045-AFD7-A2D825FCD309}"/>
    <cellStyle name="Millares 2 8 4 2 3 2" xfId="14881" xr:uid="{0438BE8E-4CB2-4598-8FF9-91E08BCC5C1C}"/>
    <cellStyle name="Millares 2 8 4 2 3 2 2" xfId="36384" xr:uid="{8194F1F1-BEEC-4C0E-9D9F-E8B85FA9EC2C}"/>
    <cellStyle name="Millares 2 8 4 2 3 3" xfId="21516" xr:uid="{38AF4A16-E3FE-4C8D-B9A2-26F722D4FC3F}"/>
    <cellStyle name="Millares 2 8 4 2 3 3 2" xfId="43019" xr:uid="{903FBDDD-E39B-4B9A-A21B-65AE04C39141}"/>
    <cellStyle name="Millares 2 8 4 2 3 4" xfId="28121" xr:uid="{FDC7311A-A13C-433D-A23A-13C08C8B338F}"/>
    <cellStyle name="Millares 2 8 4 2 3 5" xfId="49624" xr:uid="{AAA6B1AA-2026-47C9-A417-CF5434CBED56}"/>
    <cellStyle name="Millares 2 8 4 2 4" xfId="8256" xr:uid="{F2614251-19A2-4A16-97A7-9B7AFB7D1A11}"/>
    <cellStyle name="Millares 2 8 4 2 4 2" xfId="29759" xr:uid="{EC96E325-D5C3-4633-9229-D27AF69B49E0}"/>
    <cellStyle name="Millares 2 8 4 2 5" xfId="9913" xr:uid="{63A581AD-A681-49B5-BF17-8EFFCE74DE66}"/>
    <cellStyle name="Millares 2 8 4 2 5 2" xfId="31416" xr:uid="{9D16DA75-C75D-4E01-A372-6CA01FDAE5C9}"/>
    <cellStyle name="Millares 2 8 4 2 6" xfId="16548" xr:uid="{F63A3B08-C760-47A7-85AF-F7F24C3E40A3}"/>
    <cellStyle name="Millares 2 8 4 2 6 2" xfId="38051" xr:uid="{5200DA9A-06F5-461F-B960-51F615E1E993}"/>
    <cellStyle name="Millares 2 8 4 2 7" xfId="23153" xr:uid="{7BC860B3-E05C-459A-987A-4D5C454A79AC}"/>
    <cellStyle name="Millares 2 8 4 2 8" xfId="44656" xr:uid="{B92E24D5-0E08-4468-A3B2-1D46930F07C6}"/>
    <cellStyle name="Millares 2 8 4 3" xfId="2334" xr:uid="{8631CD39-2142-4769-8561-291C7AA3D9E3}"/>
    <cellStyle name="Millares 2 8 4 3 2" xfId="10600" xr:uid="{2172D96B-22AF-49FD-AF41-E9EB1FC74968}"/>
    <cellStyle name="Millares 2 8 4 3 2 2" xfId="32103" xr:uid="{265F6CA9-54C6-45D4-AEC3-43F097BD6FFD}"/>
    <cellStyle name="Millares 2 8 4 3 3" xfId="17235" xr:uid="{A3019922-867E-4EC2-BCEC-6E2094B26932}"/>
    <cellStyle name="Millares 2 8 4 3 3 2" xfId="38738" xr:uid="{DD51B53B-3382-4984-9408-4C9DA15573B2}"/>
    <cellStyle name="Millares 2 8 4 3 4" xfId="23840" xr:uid="{2325FECD-90AF-4216-8D57-4834F8270DFB}"/>
    <cellStyle name="Millares 2 8 4 3 5" xfId="45343" xr:uid="{2B069A2B-57D6-4334-A6F9-F587ADBB5F64}"/>
    <cellStyle name="Millares 2 8 4 4" xfId="3530" xr:uid="{236176F2-7CA3-451A-BFDC-A8AE979F6A13}"/>
    <cellStyle name="Millares 2 8 4 4 2" xfId="11796" xr:uid="{3CF3017C-A7D7-4995-80A7-9D3A74DF4BA7}"/>
    <cellStyle name="Millares 2 8 4 4 2 2" xfId="33299" xr:uid="{80F8D1B7-926B-46FC-A4F9-4D7FC0339F6B}"/>
    <cellStyle name="Millares 2 8 4 4 3" xfId="18431" xr:uid="{B2310E27-4F47-4E6F-A2BF-9461FCC32869}"/>
    <cellStyle name="Millares 2 8 4 4 3 2" xfId="39934" xr:uid="{CE1FCFAE-C12F-4744-A319-966D5D84B9AC}"/>
    <cellStyle name="Millares 2 8 4 4 4" xfId="25036" xr:uid="{17667077-F46A-4F53-8D97-4110E3BFABD1}"/>
    <cellStyle name="Millares 2 8 4 4 5" xfId="46539" xr:uid="{CACB2A4F-8466-4F1F-874A-6715F82A54AC}"/>
    <cellStyle name="Millares 2 8 4 5" xfId="5669" xr:uid="{CF4F3F03-516F-494C-A0E9-9F0FE884BFB6}"/>
    <cellStyle name="Millares 2 8 4 5 2" xfId="13935" xr:uid="{341F898F-7744-4322-B02B-D56AC04E15F5}"/>
    <cellStyle name="Millares 2 8 4 5 2 2" xfId="35438" xr:uid="{E578046C-7C4F-431A-A96F-CC0F272CFD95}"/>
    <cellStyle name="Millares 2 8 4 5 3" xfId="20570" xr:uid="{6654741A-F134-4D33-AFF4-8BDE33645158}"/>
    <cellStyle name="Millares 2 8 4 5 3 2" xfId="42073" xr:uid="{99252FA5-BE40-41DB-A45A-B8EB283585F1}"/>
    <cellStyle name="Millares 2 8 4 5 4" xfId="27175" xr:uid="{13209134-FFFE-4ABC-B8F6-028031C5DDC2}"/>
    <cellStyle name="Millares 2 8 4 5 5" xfId="48678" xr:uid="{DB0FA235-418A-4097-81CD-EDEACF5D2C73}"/>
    <cellStyle name="Millares 2 8 4 6" xfId="7310" xr:uid="{BB9EE97D-4602-4C79-99A1-D54705AE9EAB}"/>
    <cellStyle name="Millares 2 8 4 6 2" xfId="28813" xr:uid="{7FAAB44F-FE85-4F8C-B76D-62617121D9FB}"/>
    <cellStyle name="Millares 2 8 4 7" xfId="8967" xr:uid="{B160D8F6-4473-4ADC-BE52-A0D3C4D2968B}"/>
    <cellStyle name="Millares 2 8 4 7 2" xfId="30470" xr:uid="{AEB55807-7793-4DCE-8B22-DE0CA9A01AFC}"/>
    <cellStyle name="Millares 2 8 4 8" xfId="15602" xr:uid="{E0BD35FE-3DBA-4690-A7A2-C0ECBC9ADA7D}"/>
    <cellStyle name="Millares 2 8 4 8 2" xfId="37105" xr:uid="{D7D792BA-BC21-4CFB-9817-E5E592487BB4}"/>
    <cellStyle name="Millares 2 8 4 9" xfId="22207" xr:uid="{9651783D-64A9-4919-BC1D-CD3FD249D108}"/>
    <cellStyle name="Millares 2 8 5" xfId="970" xr:uid="{17EA5D1A-75A4-4802-A64E-57A0B3F5EA85}"/>
    <cellStyle name="Millares 2 8 5 2" xfId="3799" xr:uid="{1049B0A3-CD7A-4441-AFDD-92562D432443}"/>
    <cellStyle name="Millares 2 8 5 2 2" xfId="12065" xr:uid="{A2BEECC2-23B6-4927-9A15-6A5FD7B53BD7}"/>
    <cellStyle name="Millares 2 8 5 2 2 2" xfId="33568" xr:uid="{48CD8EAE-0E71-4D78-9B5E-F55DD0E2CB5A}"/>
    <cellStyle name="Millares 2 8 5 2 3" xfId="18700" xr:uid="{1F94F9A2-708F-42FE-8B27-CB4F8D968E4E}"/>
    <cellStyle name="Millares 2 8 5 2 3 2" xfId="40203" xr:uid="{29AFCF0D-8673-43B5-9471-460576AFFAF3}"/>
    <cellStyle name="Millares 2 8 5 2 4" xfId="25305" xr:uid="{CEA5B0FA-95A6-4B28-98B4-79435D515168}"/>
    <cellStyle name="Millares 2 8 5 2 5" xfId="46808" xr:uid="{AA4BF5F6-6A31-4349-9586-1B45BC4106A7}"/>
    <cellStyle name="Millares 2 8 5 3" xfId="5938" xr:uid="{87AA7314-B964-40AC-8206-15C94C22F1E5}"/>
    <cellStyle name="Millares 2 8 5 3 2" xfId="14204" xr:uid="{B3AFAD47-BC13-43CA-AA18-437B92836E99}"/>
    <cellStyle name="Millares 2 8 5 3 2 2" xfId="35707" xr:uid="{C6AC6B67-D1F1-45DD-8BE9-7902C24DE0C8}"/>
    <cellStyle name="Millares 2 8 5 3 3" xfId="20839" xr:uid="{2A3A03B1-6FE5-473D-BA7F-22DB4DAD4305}"/>
    <cellStyle name="Millares 2 8 5 3 3 2" xfId="42342" xr:uid="{7D9CA511-F9C2-4336-A57F-9EB5ADEFEC45}"/>
    <cellStyle name="Millares 2 8 5 3 4" xfId="27444" xr:uid="{E318D3C9-B3A2-4B10-A638-CEE1E824E7FA}"/>
    <cellStyle name="Millares 2 8 5 3 5" xfId="48947" xr:uid="{3E7948AF-8DBD-4D54-95EB-FDBBC6BC87D0}"/>
    <cellStyle name="Millares 2 8 5 4" xfId="7579" xr:uid="{15B0833D-1D24-4530-9257-90F51E81BB55}"/>
    <cellStyle name="Millares 2 8 5 4 2" xfId="29082" xr:uid="{55CB8B57-07D7-4975-AE1D-275546F5289E}"/>
    <cellStyle name="Millares 2 8 5 5" xfId="9236" xr:uid="{17578B0F-697F-44B9-830A-75FE06F5FD32}"/>
    <cellStyle name="Millares 2 8 5 5 2" xfId="30739" xr:uid="{389AD57F-31C2-44D3-BC35-EE0E53D7DCCB}"/>
    <cellStyle name="Millares 2 8 5 6" xfId="15871" xr:uid="{E14492DE-6D64-4ABD-A600-A5774844E77B}"/>
    <cellStyle name="Millares 2 8 5 6 2" xfId="37374" xr:uid="{74C200D3-AFDC-4DA3-935C-87CC162293A6}"/>
    <cellStyle name="Millares 2 8 5 7" xfId="22476" xr:uid="{D8FA2139-BE18-4513-B33D-70453BB34164}"/>
    <cellStyle name="Millares 2 8 5 8" xfId="43979" xr:uid="{36A4E929-7F55-4CAD-B98C-C4E19451DDE3}"/>
    <cellStyle name="Millares 2 8 6" xfId="1230" xr:uid="{353348E2-66F7-4B81-AB56-A37DE494F9C3}"/>
    <cellStyle name="Millares 2 8 6 2" xfId="4059" xr:uid="{00220861-ED50-4734-8806-CC56C6FE8452}"/>
    <cellStyle name="Millares 2 8 6 2 2" xfId="12325" xr:uid="{1118DFD2-0E03-44A5-BA02-B0C5FF1EF938}"/>
    <cellStyle name="Millares 2 8 6 2 2 2" xfId="33828" xr:uid="{02B5580E-8338-47F7-B5B7-08F416233A57}"/>
    <cellStyle name="Millares 2 8 6 2 3" xfId="18960" xr:uid="{98801A85-1D72-4418-9082-28CED873B9B4}"/>
    <cellStyle name="Millares 2 8 6 2 3 2" xfId="40463" xr:uid="{6A5E44D7-EB7F-49CD-8FA5-81182CA203C2}"/>
    <cellStyle name="Millares 2 8 6 2 4" xfId="25565" xr:uid="{B04B3F63-57D5-4F78-A8A8-0E32C614D78D}"/>
    <cellStyle name="Millares 2 8 6 2 5" xfId="47068" xr:uid="{B319B04B-0E64-4798-B6B9-DE39666E64FD}"/>
    <cellStyle name="Millares 2 8 6 3" xfId="6198" xr:uid="{4601564A-BE8F-4A95-B18A-5BA31607F9B8}"/>
    <cellStyle name="Millares 2 8 6 3 2" xfId="14464" xr:uid="{4082BCD1-E663-4B62-91C0-C26046A69ED9}"/>
    <cellStyle name="Millares 2 8 6 3 2 2" xfId="35967" xr:uid="{F4FFC4D2-8A5C-4A1B-8B3D-48FF6045E8BC}"/>
    <cellStyle name="Millares 2 8 6 3 3" xfId="21099" xr:uid="{6240DDEC-D299-45A4-8E6A-0E6B66AC0D3A}"/>
    <cellStyle name="Millares 2 8 6 3 3 2" xfId="42602" xr:uid="{7ECDABA9-1F72-45C9-B5FC-2F2DFF4EB3E5}"/>
    <cellStyle name="Millares 2 8 6 3 4" xfId="27704" xr:uid="{2F1FFA68-EA16-416E-9ED0-9BEC3D4BF786}"/>
    <cellStyle name="Millares 2 8 6 3 5" xfId="49207" xr:uid="{E075244E-A63D-4399-B1DE-4927B08E1714}"/>
    <cellStyle name="Millares 2 8 6 4" xfId="7839" xr:uid="{877D81AF-AB54-4F8C-BA8F-FA6DC5FE6E7B}"/>
    <cellStyle name="Millares 2 8 6 4 2" xfId="29342" xr:uid="{DD41E946-F557-4A06-97E8-A75F0977E4A3}"/>
    <cellStyle name="Millares 2 8 6 5" xfId="9496" xr:uid="{B7B2853A-D754-4CF2-87EA-A0D9239D7F32}"/>
    <cellStyle name="Millares 2 8 6 5 2" xfId="30999" xr:uid="{D150EB6E-06B6-4D5F-A58F-A8726E8FE85B}"/>
    <cellStyle name="Millares 2 8 6 6" xfId="16131" xr:uid="{5AC8390F-CADC-4E8B-B2D3-CCA9BD467C76}"/>
    <cellStyle name="Millares 2 8 6 6 2" xfId="37634" xr:uid="{B823F409-AE3F-4D03-80C2-ADF19047D59F}"/>
    <cellStyle name="Millares 2 8 6 7" xfId="22736" xr:uid="{B2AD2C92-3D72-44CF-8B78-DBE0EBEF73FE}"/>
    <cellStyle name="Millares 2 8 6 8" xfId="44239" xr:uid="{72FF1201-2207-4B17-B32A-52690807108A}"/>
    <cellStyle name="Millares 2 8 7" xfId="1918" xr:uid="{B5878A3B-4C3C-4447-9CEA-21F769907A4B}"/>
    <cellStyle name="Millares 2 8 7 2" xfId="10184" xr:uid="{11B8C813-1A46-4A15-AD36-EF17F2745EA5}"/>
    <cellStyle name="Millares 2 8 7 2 2" xfId="31687" xr:uid="{2F47F221-39F6-4307-8F2B-6A4E4294487A}"/>
    <cellStyle name="Millares 2 8 7 3" xfId="16819" xr:uid="{0739B080-1B0B-4FC5-8FD0-5F02C5DB15D5}"/>
    <cellStyle name="Millares 2 8 7 3 2" xfId="38322" xr:uid="{321ED2BF-E1EB-4C99-B0DF-7C68DB6E54A3}"/>
    <cellStyle name="Millares 2 8 7 4" xfId="23424" xr:uid="{79EFDBFF-A6B0-4C74-946F-85516E3A4679}"/>
    <cellStyle name="Millares 2 8 7 5" xfId="44927" xr:uid="{B28B7810-9A97-4AFD-B11B-AE636D109C92}"/>
    <cellStyle name="Millares 2 8 8" xfId="2603" xr:uid="{78ABD97D-1FD1-490E-95D9-57B29C00EAB8}"/>
    <cellStyle name="Millares 2 8 8 2" xfId="10869" xr:uid="{ADC51C9A-2CEF-474C-ABA4-6A00DDF220DF}"/>
    <cellStyle name="Millares 2 8 8 2 2" xfId="32372" xr:uid="{4A15F536-C2F9-44C3-BE6C-7113E0F4AF95}"/>
    <cellStyle name="Millares 2 8 8 3" xfId="17504" xr:uid="{8754A369-EA4E-4497-B9D4-10B4F22111FF}"/>
    <cellStyle name="Millares 2 8 8 3 2" xfId="39007" xr:uid="{D7E5284C-D39F-4AC0-9066-F06A45F149AA}"/>
    <cellStyle name="Millares 2 8 8 4" xfId="24109" xr:uid="{1DA283E5-6541-49AE-8611-8895A22DCE9F}"/>
    <cellStyle name="Millares 2 8 8 5" xfId="45612" xr:uid="{95F870DE-665E-415B-B252-D940D0CF51FB}"/>
    <cellStyle name="Millares 2 8 9" xfId="3114" xr:uid="{C3B7606B-142B-4E8D-B765-9D4B77099AEB}"/>
    <cellStyle name="Millares 2 8 9 2" xfId="11380" xr:uid="{862053F0-E0CA-4E5B-BAF2-87ED67FAA691}"/>
    <cellStyle name="Millares 2 8 9 2 2" xfId="32883" xr:uid="{56A81E9F-9338-4E26-BC8A-8D358A0DAE2B}"/>
    <cellStyle name="Millares 2 8 9 3" xfId="18015" xr:uid="{52AC38A5-274C-4D7E-A0A9-FC5DD5E38730}"/>
    <cellStyle name="Millares 2 8 9 3 2" xfId="39518" xr:uid="{7B543E50-5B1A-4E26-B39E-BD412D347488}"/>
    <cellStyle name="Millares 2 8 9 4" xfId="24620" xr:uid="{0A89CC89-E026-4594-A2B4-46A3E1F19D75}"/>
    <cellStyle name="Millares 2 8 9 5" xfId="46123" xr:uid="{11C65990-026D-4361-8783-5A09EA54E116}"/>
    <cellStyle name="Millares 2 9" xfId="864" xr:uid="{8B23238F-3DE7-4FBE-A170-5DAECCA636A6}"/>
    <cellStyle name="Millares 2 9 10" xfId="43873" xr:uid="{AF5737A9-2507-44B2-A7C1-FF60B0CA92F5}"/>
    <cellStyle name="Millares 2 9 2" xfId="1810" xr:uid="{2457D478-BE74-4BEE-931A-083D4E6CDEC3}"/>
    <cellStyle name="Millares 2 9 2 2" xfId="4639" xr:uid="{E7942196-10AE-4385-8F08-FB2FD4BE1A71}"/>
    <cellStyle name="Millares 2 9 2 2 2" xfId="12905" xr:uid="{1896ADB4-EA62-4AA6-A6C8-8BD515D85E88}"/>
    <cellStyle name="Millares 2 9 2 2 2 2" xfId="34408" xr:uid="{341EE840-74D2-43E4-9756-5BF5261A0FC7}"/>
    <cellStyle name="Millares 2 9 2 2 3" xfId="19540" xr:uid="{822DD0FC-7D9E-4BD3-BF20-09205061A03D}"/>
    <cellStyle name="Millares 2 9 2 2 3 2" xfId="41043" xr:uid="{D1501D1F-7187-4171-B7B1-929F206BDEA5}"/>
    <cellStyle name="Millares 2 9 2 2 4" xfId="26145" xr:uid="{652C470B-5029-47A1-89E8-3CEAB219EC0F}"/>
    <cellStyle name="Millares 2 9 2 2 5" xfId="47648" xr:uid="{479FBDF7-0953-4434-B711-9AA10089DAA9}"/>
    <cellStyle name="Millares 2 9 2 3" xfId="6778" xr:uid="{F52FBFCC-0336-429B-AC95-C235E104A435}"/>
    <cellStyle name="Millares 2 9 2 3 2" xfId="15044" xr:uid="{C551DDB5-A3E1-4387-9D2E-5E371515DE58}"/>
    <cellStyle name="Millares 2 9 2 3 2 2" xfId="36547" xr:uid="{E61037AE-A1DF-4720-B853-4F6906006A7C}"/>
    <cellStyle name="Millares 2 9 2 3 3" xfId="21679" xr:uid="{257912BF-D531-4D4A-BCB5-CBD900E064AC}"/>
    <cellStyle name="Millares 2 9 2 3 3 2" xfId="43182" xr:uid="{03808238-6889-49EB-927F-662B5675EF59}"/>
    <cellStyle name="Millares 2 9 2 3 4" xfId="28284" xr:uid="{F884B4C9-4F01-4CFE-A650-D73D0214562E}"/>
    <cellStyle name="Millares 2 9 2 3 5" xfId="49787" xr:uid="{D2C08CFC-00CD-4B5A-8892-B4911EB54C71}"/>
    <cellStyle name="Millares 2 9 2 4" xfId="8419" xr:uid="{57D176AF-DC0C-4978-8CAD-B4F4760AF3FF}"/>
    <cellStyle name="Millares 2 9 2 4 2" xfId="29922" xr:uid="{37B2E008-89AE-40A5-8A3F-61B6DA3525B0}"/>
    <cellStyle name="Millares 2 9 2 5" xfId="10076" xr:uid="{A96EF69A-3477-4140-8C7B-380799F563F1}"/>
    <cellStyle name="Millares 2 9 2 5 2" xfId="31579" xr:uid="{5E49DE10-42BC-4168-AC06-EAE56F4A1635}"/>
    <cellStyle name="Millares 2 9 2 6" xfId="16711" xr:uid="{D2AA53D3-EF35-4319-A02C-C18CC23627D6}"/>
    <cellStyle name="Millares 2 9 2 6 2" xfId="38214" xr:uid="{1BFDA31B-5C05-4DF5-9CDA-62D6EF0411C0}"/>
    <cellStyle name="Millares 2 9 2 7" xfId="23316" xr:uid="{A89A10EC-65B0-4B68-B702-C5D60D54983F}"/>
    <cellStyle name="Millares 2 9 2 8" xfId="44819" xr:uid="{3B4B6370-E89D-48C6-BE52-C3BC3705E723}"/>
    <cellStyle name="Millares 2 9 3" xfId="2497" xr:uid="{273CB822-A361-4E9F-A7F3-71E4F88DA6E3}"/>
    <cellStyle name="Millares 2 9 3 2" xfId="10763" xr:uid="{C6F91BA8-329A-42B5-B876-F42AA251E1BF}"/>
    <cellStyle name="Millares 2 9 3 2 2" xfId="32266" xr:uid="{F131705E-17EB-4D7E-AEB6-CE6566FF796D}"/>
    <cellStyle name="Millares 2 9 3 3" xfId="17398" xr:uid="{C52C3FA9-712A-4D68-A874-79CB20B294CC}"/>
    <cellStyle name="Millares 2 9 3 3 2" xfId="38901" xr:uid="{AAC0FA97-8E4D-443B-8CCF-9E7DC2126316}"/>
    <cellStyle name="Millares 2 9 3 4" xfId="24003" xr:uid="{B5571156-BB3F-4FA9-8D17-08B75379744A}"/>
    <cellStyle name="Millares 2 9 3 5" xfId="45506" xr:uid="{8B389395-20DE-405F-ADDF-AC70A0FA46F6}"/>
    <cellStyle name="Millares 2 9 4" xfId="3693" xr:uid="{1E5A8031-B90B-4B16-9550-E5B63A7EA3A5}"/>
    <cellStyle name="Millares 2 9 4 2" xfId="11959" xr:uid="{2E35FB1E-D0C0-472A-B5C4-C4CFBF4604BE}"/>
    <cellStyle name="Millares 2 9 4 2 2" xfId="33462" xr:uid="{1558633F-ABE7-40CC-8B87-0CAB6EC42962}"/>
    <cellStyle name="Millares 2 9 4 3" xfId="18594" xr:uid="{D8EA1F8C-8FE9-4497-BBA0-A59D097D0120}"/>
    <cellStyle name="Millares 2 9 4 3 2" xfId="40097" xr:uid="{58786D97-520A-4167-A4A1-1EC76096125C}"/>
    <cellStyle name="Millares 2 9 4 4" xfId="25199" xr:uid="{FC8B3CDF-906B-4B9C-B244-01931EBA9FFE}"/>
    <cellStyle name="Millares 2 9 4 5" xfId="46702" xr:uid="{CAF6780C-DF1E-4E1B-BEBF-048568B8C68C}"/>
    <cellStyle name="Millares 2 9 5" xfId="5832" xr:uid="{5522E813-EB70-4999-8B3C-FBB06FC11205}"/>
    <cellStyle name="Millares 2 9 5 2" xfId="14098" xr:uid="{416D995F-992D-4D87-ADBD-590309F442BB}"/>
    <cellStyle name="Millares 2 9 5 2 2" xfId="35601" xr:uid="{5E9E9D69-FECA-4015-903F-C0100462B4AD}"/>
    <cellStyle name="Millares 2 9 5 3" xfId="20733" xr:uid="{4D7CC46E-929D-443D-A90B-9C79352710BE}"/>
    <cellStyle name="Millares 2 9 5 3 2" xfId="42236" xr:uid="{2748DE79-E8BF-437C-A4F2-B27202120938}"/>
    <cellStyle name="Millares 2 9 5 4" xfId="27338" xr:uid="{2E8D63EB-A32B-4C1E-9F53-1542AD95E695}"/>
    <cellStyle name="Millares 2 9 5 5" xfId="48841" xr:uid="{6CD8A293-EBF7-4FCE-AE04-D5A80AC2DCB1}"/>
    <cellStyle name="Millares 2 9 6" xfId="7473" xr:uid="{D11B0A2A-B02D-4EB5-9A6B-1930E221F5DC}"/>
    <cellStyle name="Millares 2 9 6 2" xfId="28976" xr:uid="{4C190D23-CBA1-47C2-9656-3B035A7CE286}"/>
    <cellStyle name="Millares 2 9 7" xfId="9130" xr:uid="{B2508DDC-8F72-4A49-908A-BA6CB48963F6}"/>
    <cellStyle name="Millares 2 9 7 2" xfId="30633" xr:uid="{C9D4E75E-9C8C-4CED-B59D-0EFAE2C06649}"/>
    <cellStyle name="Millares 2 9 8" xfId="15765" xr:uid="{2F810D3B-7C1A-40EC-8900-BCE3D15A33BD}"/>
    <cellStyle name="Millares 2 9 8 2" xfId="37268" xr:uid="{F049F265-3F33-4351-974C-2C21712C291F}"/>
    <cellStyle name="Millares 2 9 9" xfId="22370" xr:uid="{07817370-B5B1-4074-BB0A-4D3A73D60A6C}"/>
    <cellStyle name="Millares 2_Hoja6 2 2" xfId="180" xr:uid="{2973AD2B-1DA6-45AC-A6C2-EFC02BC97C90}"/>
    <cellStyle name="Millares 20" xfId="188" xr:uid="{7F463E3B-B1A7-4A8B-8CA0-76C47C9A39C6}"/>
    <cellStyle name="Millares 21" xfId="196" xr:uid="{30C1017F-830F-45C8-B4F0-E098039366FE}"/>
    <cellStyle name="Millares 212" xfId="10" xr:uid="{00000000-0005-0000-0000-000009000000}"/>
    <cellStyle name="Millares 212 10" xfId="872" xr:uid="{C88F5615-DB95-4A82-B86E-C50758922AF2}"/>
    <cellStyle name="Millares 212 10 2" xfId="3701" xr:uid="{8BBEE57F-8BF0-45EA-BC93-3173DC64D44B}"/>
    <cellStyle name="Millares 212 10 2 2" xfId="11967" xr:uid="{F37A2088-2EFC-432B-9007-07F721DD6254}"/>
    <cellStyle name="Millares 212 10 2 2 2" xfId="33470" xr:uid="{2F7A4BD4-82DE-4F6E-8DA2-30DE29FD943F}"/>
    <cellStyle name="Millares 212 10 2 3" xfId="18602" xr:uid="{EE1EF2CF-2928-4BAB-958A-FCC8509A36C8}"/>
    <cellStyle name="Millares 212 10 2 3 2" xfId="40105" xr:uid="{8F95BB80-6F22-494C-8D25-BFAA5B61F9C2}"/>
    <cellStyle name="Millares 212 10 2 4" xfId="25207" xr:uid="{0B20B642-E32E-4E4A-BDC7-6F8E63082BC9}"/>
    <cellStyle name="Millares 212 10 2 5" xfId="46710" xr:uid="{7C416EFA-2F25-4FBF-8684-804840E48D80}"/>
    <cellStyle name="Millares 212 10 3" xfId="5840" xr:uid="{96C48222-9C68-4AF2-9A57-34C9049835C2}"/>
    <cellStyle name="Millares 212 10 3 2" xfId="14106" xr:uid="{57C5CFAE-8BD5-45F8-ADBA-F9222A5FCE87}"/>
    <cellStyle name="Millares 212 10 3 2 2" xfId="35609" xr:uid="{E4A3CEAC-DABE-4C9C-8498-614AEB0A9BEE}"/>
    <cellStyle name="Millares 212 10 3 3" xfId="20741" xr:uid="{04BCAD3B-18E4-40CF-BA5C-C7E5BC660C3A}"/>
    <cellStyle name="Millares 212 10 3 3 2" xfId="42244" xr:uid="{0603D651-B3B5-4CD9-987A-FA43DEC177CC}"/>
    <cellStyle name="Millares 212 10 3 4" xfId="27346" xr:uid="{BB1BF3C0-3954-4D62-8A3C-B11EC77497D5}"/>
    <cellStyle name="Millares 212 10 3 5" xfId="48849" xr:uid="{32BC1509-2438-462C-B497-2A0C201ACCBE}"/>
    <cellStyle name="Millares 212 10 4" xfId="7481" xr:uid="{AFF3CE12-94F9-4E30-89FB-E99C1401EAB4}"/>
    <cellStyle name="Millares 212 10 4 2" xfId="28984" xr:uid="{265F8E76-8303-4D9A-9BFB-B0BF5D89535C}"/>
    <cellStyle name="Millares 212 10 5" xfId="9138" xr:uid="{9D6957B8-02CD-48EA-BD8A-DDD0C714CABA}"/>
    <cellStyle name="Millares 212 10 5 2" xfId="30641" xr:uid="{E6CF6752-C9F1-4F3C-872A-C9B3966E3622}"/>
    <cellStyle name="Millares 212 10 6" xfId="15773" xr:uid="{C623CA40-8AED-41BD-A64B-75801A723582}"/>
    <cellStyle name="Millares 212 10 6 2" xfId="37276" xr:uid="{9D42E9DB-6DAA-4E2A-84FE-4EE561B714BD}"/>
    <cellStyle name="Millares 212 10 7" xfId="22378" xr:uid="{060E9051-AAB2-47DB-B426-82F6D1413963}"/>
    <cellStyle name="Millares 212 10 8" xfId="43881" xr:uid="{1AE49BE0-93CF-4EFA-825D-B67D5FF6D2B9}"/>
    <cellStyle name="Millares 212 11" xfId="1133" xr:uid="{C976BD92-F0C7-4909-A1C8-86D0E6A1AF0C}"/>
    <cellStyle name="Millares 212 11 2" xfId="3962" xr:uid="{C8F71319-6120-4EBB-AD22-93285DD661D3}"/>
    <cellStyle name="Millares 212 11 2 2" xfId="12228" xr:uid="{5ECB24D1-EF5F-476E-ACC0-9EAE48544E71}"/>
    <cellStyle name="Millares 212 11 2 2 2" xfId="33731" xr:uid="{BAB713E5-14A9-4538-B36C-2BDED8B74403}"/>
    <cellStyle name="Millares 212 11 2 3" xfId="18863" xr:uid="{BA2D0EE2-26B8-49E9-9992-706A03B5C511}"/>
    <cellStyle name="Millares 212 11 2 3 2" xfId="40366" xr:uid="{C29AF948-8400-46FB-8ACD-DCFCF9C5837C}"/>
    <cellStyle name="Millares 212 11 2 4" xfId="25468" xr:uid="{5518FB14-0E3D-412E-B897-FA54BC6DEBB4}"/>
    <cellStyle name="Millares 212 11 2 5" xfId="46971" xr:uid="{3E2E0AA7-3E03-4414-B7B3-4160FAA80748}"/>
    <cellStyle name="Millares 212 11 3" xfId="6101" xr:uid="{D77D884D-2FC0-4377-9CA7-3BC9BAED2495}"/>
    <cellStyle name="Millares 212 11 3 2" xfId="14367" xr:uid="{6B676AD0-2A94-492A-9BA0-648B71279DC6}"/>
    <cellStyle name="Millares 212 11 3 2 2" xfId="35870" xr:uid="{0CFE5F51-B537-45C2-8401-7A89471134E9}"/>
    <cellStyle name="Millares 212 11 3 3" xfId="21002" xr:uid="{503D86F9-0CE3-44C1-A925-D00540A092B8}"/>
    <cellStyle name="Millares 212 11 3 3 2" xfId="42505" xr:uid="{D48EF422-8F86-43B5-BDAC-DE2255D524D6}"/>
    <cellStyle name="Millares 212 11 3 4" xfId="27607" xr:uid="{8FD3F3FB-B4F9-4BF4-94D8-DABB95E60938}"/>
    <cellStyle name="Millares 212 11 3 5" xfId="49110" xr:uid="{063594D9-6128-48C4-98BB-2FB21B09C339}"/>
    <cellStyle name="Millares 212 11 4" xfId="7742" xr:uid="{DADDBC2F-2E3C-41BA-B272-7C37285DF517}"/>
    <cellStyle name="Millares 212 11 4 2" xfId="29245" xr:uid="{767D42FF-3F6E-4334-9FDC-3DAD7E03429C}"/>
    <cellStyle name="Millares 212 11 5" xfId="9399" xr:uid="{2A38E73C-9A38-47CC-8C17-2D3FAF6B475F}"/>
    <cellStyle name="Millares 212 11 5 2" xfId="30902" xr:uid="{745B1814-B9C4-4C93-8BBB-39596B5A4EE1}"/>
    <cellStyle name="Millares 212 11 6" xfId="16034" xr:uid="{363C831D-6C9B-400E-84E5-A41260CBD04F}"/>
    <cellStyle name="Millares 212 11 6 2" xfId="37537" xr:uid="{043F86CA-3B66-496D-B82B-419469D598F8}"/>
    <cellStyle name="Millares 212 11 7" xfId="22639" xr:uid="{BDB9A41F-9A51-4650-8F57-ECB32B892381}"/>
    <cellStyle name="Millares 212 11 8" xfId="44142" xr:uid="{77510DCF-D6FE-498E-868B-0E85DF1A8BB2}"/>
    <cellStyle name="Millares 212 12" xfId="1821" xr:uid="{F5E6588D-AF14-4348-B82F-6996E648B3AC}"/>
    <cellStyle name="Millares 212 12 2" xfId="10087" xr:uid="{26FC44CA-08C3-4471-924F-56AC5F98089E}"/>
    <cellStyle name="Millares 212 12 2 2" xfId="31590" xr:uid="{8AB95603-526D-4270-9F42-F06F4FF83352}"/>
    <cellStyle name="Millares 212 12 3" xfId="16722" xr:uid="{6B348B5D-E4D0-44DC-B29D-87B8BECAFA3B}"/>
    <cellStyle name="Millares 212 12 3 2" xfId="38225" xr:uid="{E402F00C-5DCC-471F-BCED-D4DD5CED0E9F}"/>
    <cellStyle name="Millares 212 12 4" xfId="23327" xr:uid="{1BB7136D-8031-40C1-AC09-28298C224CA7}"/>
    <cellStyle name="Millares 212 12 5" xfId="44830" xr:uid="{52228C34-4040-4369-80E1-6257E94E1832}"/>
    <cellStyle name="Millares 212 13" xfId="2505" xr:uid="{3FC9EF72-AAA9-46EF-BCAA-5AB1E80F6260}"/>
    <cellStyle name="Millares 212 13 2" xfId="10771" xr:uid="{7F4DB3D4-DFF9-45D5-BDA4-779F72275BE7}"/>
    <cellStyle name="Millares 212 13 2 2" xfId="32274" xr:uid="{BD4057C2-CC9D-40A5-9515-10EA1ED143C7}"/>
    <cellStyle name="Millares 212 13 3" xfId="17406" xr:uid="{054172BB-FB51-4B99-AAD6-DC8B78485A6D}"/>
    <cellStyle name="Millares 212 13 3 2" xfId="38909" xr:uid="{61D50A95-3C5E-4B0B-8ED5-A70756E49984}"/>
    <cellStyle name="Millares 212 13 4" xfId="24011" xr:uid="{B101477F-70E9-4F28-8DB9-356528E9ED92}"/>
    <cellStyle name="Millares 212 13 5" xfId="45514" xr:uid="{99D03BC3-4BD5-4E3E-8516-C1316B5A79CA}"/>
    <cellStyle name="Millares 212 14" xfId="3017" xr:uid="{6294CA8C-B73D-440D-AB6F-27ECDD45F0CB}"/>
    <cellStyle name="Millares 212 14 2" xfId="11283" xr:uid="{B0434079-C09E-4F80-B97E-752AAB105F8E}"/>
    <cellStyle name="Millares 212 14 2 2" xfId="32786" xr:uid="{0001FFB4-F2A3-4B9F-A6DC-3BDA544022D3}"/>
    <cellStyle name="Millares 212 14 3" xfId="17918" xr:uid="{A77D3AE2-7072-456A-BF5F-3B4A7FF7020F}"/>
    <cellStyle name="Millares 212 14 3 2" xfId="39421" xr:uid="{704F79A8-0A84-47BD-BAE0-050AA500EE31}"/>
    <cellStyle name="Millares 212 14 4" xfId="24523" xr:uid="{765CDB26-B1D9-4E6C-9F07-0115C1C0CC2B}"/>
    <cellStyle name="Millares 212 14 5" xfId="46026" xr:uid="{9C7B2DC9-4065-4DB1-B83A-6FAA568403CA}"/>
    <cellStyle name="Millares 212 15" xfId="4652" xr:uid="{D4E26DFD-43EB-4D27-944B-E0DFE34E6052}"/>
    <cellStyle name="Millares 212 15 2" xfId="12918" xr:uid="{1874F362-D183-4A9C-8CF3-4FA82F732E08}"/>
    <cellStyle name="Millares 212 15 2 2" xfId="34421" xr:uid="{4D55D54B-492E-46A1-8B18-650945DDA61A}"/>
    <cellStyle name="Millares 212 15 3" xfId="19553" xr:uid="{4F7A2153-13D7-48CB-8083-6399637591BC}"/>
    <cellStyle name="Millares 212 15 3 2" xfId="41056" xr:uid="{70E35CA4-BD8E-4EA2-8F82-C416885227D9}"/>
    <cellStyle name="Millares 212 15 4" xfId="26158" xr:uid="{04FE4D9F-6BE7-4798-83EE-729186AFD89F}"/>
    <cellStyle name="Millares 212 15 5" xfId="47661" xr:uid="{30748A92-0E1A-4795-BBA1-BDFA6FB8EC97}"/>
    <cellStyle name="Millares 212 16" xfId="5155" xr:uid="{53A2E6EB-166D-42A7-A0A1-8DEF4DBFC962}"/>
    <cellStyle name="Millares 212 16 2" xfId="13421" xr:uid="{D6D8144F-8C2F-40F8-A47B-3627BE8887ED}"/>
    <cellStyle name="Millares 212 16 2 2" xfId="34924" xr:uid="{1E8A7D18-26C7-4858-A1CE-212DE0A3774F}"/>
    <cellStyle name="Millares 212 16 3" xfId="20056" xr:uid="{5C971DBD-8BF9-43B3-BBAC-C2E7158D9E23}"/>
    <cellStyle name="Millares 212 16 3 2" xfId="41559" xr:uid="{EE165EBA-5503-4E05-AA55-5083FCA28E8D}"/>
    <cellStyle name="Millares 212 16 4" xfId="26661" xr:uid="{395C5B0B-3ED8-462F-8D24-B060551ED6E1}"/>
    <cellStyle name="Millares 212 16 5" xfId="48164" xr:uid="{EDC4C2AF-9BF7-41A1-A6C0-A8C30DF6DDCA}"/>
    <cellStyle name="Millares 212 17" xfId="6796" xr:uid="{6A3B1ECA-3BCE-415C-9AA1-FD64BBD2E1AB}"/>
    <cellStyle name="Millares 212 17 2" xfId="28299" xr:uid="{E7A2B142-AC4C-46CE-9DA4-C20D562DCD04}"/>
    <cellStyle name="Millares 212 18" xfId="8440" xr:uid="{265F1480-A549-4C5B-A2FF-CA2695D4C7AC}"/>
    <cellStyle name="Millares 212 18 2" xfId="29943" xr:uid="{4559AE22-B149-47CA-992A-B9C294DB75A7}"/>
    <cellStyle name="Millares 212 19" xfId="15089" xr:uid="{0B58AD73-BCC5-49BA-85C0-DB01903F4483}"/>
    <cellStyle name="Millares 212 19 2" xfId="36592" xr:uid="{DDA28EA9-393D-4BB4-AAA9-946E4326068A}"/>
    <cellStyle name="Millares 212 2" xfId="123" xr:uid="{A1FD8AC1-97F0-4BFC-9ABA-29F26C161E63}"/>
    <cellStyle name="Millares 212 2 10" xfId="3026" xr:uid="{0A15172B-0402-4439-B0AE-4161893F23A5}"/>
    <cellStyle name="Millares 212 2 10 2" xfId="11292" xr:uid="{2AD0EB18-43F2-4545-8463-B0123A420E74}"/>
    <cellStyle name="Millares 212 2 10 2 2" xfId="32795" xr:uid="{6A9F464B-AF42-4FA0-81B8-31C2F8C66163}"/>
    <cellStyle name="Millares 212 2 10 3" xfId="17927" xr:uid="{ECE5BC3A-0A89-408E-AC0C-00A1A2478F10}"/>
    <cellStyle name="Millares 212 2 10 3 2" xfId="39430" xr:uid="{ECB15FEA-FF86-4F13-96BF-FE8AD988B8DE}"/>
    <cellStyle name="Millares 212 2 10 4" xfId="24532" xr:uid="{9A7A3546-E443-4077-A62E-AE352BB48887}"/>
    <cellStyle name="Millares 212 2 10 5" xfId="46035" xr:uid="{C8B33C6C-DECC-4040-A008-5AA4603636D7}"/>
    <cellStyle name="Millares 212 2 11" xfId="4661" xr:uid="{9834CADF-8AA5-4A62-BDFB-3647635442CB}"/>
    <cellStyle name="Millares 212 2 11 2" xfId="12927" xr:uid="{18D4641C-84FF-4F7C-BC76-9ACC7A37F52F}"/>
    <cellStyle name="Millares 212 2 11 2 2" xfId="34430" xr:uid="{138042D1-8FC7-4E0E-A44D-45802BF1C097}"/>
    <cellStyle name="Millares 212 2 11 3" xfId="19562" xr:uid="{0A33A261-8923-48B0-9E44-3E7F0BF5A01F}"/>
    <cellStyle name="Millares 212 2 11 3 2" xfId="41065" xr:uid="{B6868157-4ECA-441D-9487-CB711F5F800D}"/>
    <cellStyle name="Millares 212 2 11 4" xfId="26167" xr:uid="{8674D7FF-A09C-4175-B743-A63F7C69AF35}"/>
    <cellStyle name="Millares 212 2 11 5" xfId="47670" xr:uid="{7586B075-67A3-48AC-A53D-B6B2E89AAECC}"/>
    <cellStyle name="Millares 212 2 12" xfId="5164" xr:uid="{B6357DCB-82E1-4244-AC78-B79BA499DD24}"/>
    <cellStyle name="Millares 212 2 12 2" xfId="13430" xr:uid="{C84CC454-D104-4F67-96A4-85525C0FF293}"/>
    <cellStyle name="Millares 212 2 12 2 2" xfId="34933" xr:uid="{B1BAAFC1-5BEC-4179-BD39-729542F7F258}"/>
    <cellStyle name="Millares 212 2 12 3" xfId="20065" xr:uid="{9FA71FCB-3EC4-4372-AE47-680F8BFBED8C}"/>
    <cellStyle name="Millares 212 2 12 3 2" xfId="41568" xr:uid="{BE547EA2-ACFA-498C-A068-F9898ABC7125}"/>
    <cellStyle name="Millares 212 2 12 4" xfId="26670" xr:uid="{3D2AF0FC-3831-49CB-8D32-B26ACC25085E}"/>
    <cellStyle name="Millares 212 2 12 5" xfId="48173" xr:uid="{48CF54A7-C893-4681-AE9F-E21EC8C22361}"/>
    <cellStyle name="Millares 212 2 13" xfId="6805" xr:uid="{02B871D9-8DEA-4809-91EF-B1EC0CAF7666}"/>
    <cellStyle name="Millares 212 2 13 2" xfId="28308" xr:uid="{5B58E5C5-3695-4717-876C-58E69DB464F3}"/>
    <cellStyle name="Millares 212 2 14" xfId="8459" xr:uid="{948A5A75-72DF-4E57-933E-4945D9B4C6B6}"/>
    <cellStyle name="Millares 212 2 14 2" xfId="29962" xr:uid="{E87D841F-CA88-4BD0-88CE-D22648D00951}"/>
    <cellStyle name="Millares 212 2 15" xfId="15098" xr:uid="{BBC55AC9-0EB0-4A5D-9FC5-92012C365BBA}"/>
    <cellStyle name="Millares 212 2 15 2" xfId="36601" xr:uid="{7F906596-C499-41F1-8CE1-C9AF29AB5BE0}"/>
    <cellStyle name="Millares 212 2 16" xfId="21703" xr:uid="{6E837429-E1AE-4AE4-846C-9C57B7E0BB95}"/>
    <cellStyle name="Millares 212 2 17" xfId="43206" xr:uid="{E34B7BF4-A399-43FC-984E-0CE87F1F3A46}"/>
    <cellStyle name="Millares 212 2 2" xfId="161" xr:uid="{BFD7581C-8CE5-407A-9C79-0D30B78B5F0B}"/>
    <cellStyle name="Millares 212 2 2 10" xfId="4698" xr:uid="{E92CA168-7E33-4290-B50D-42551D225420}"/>
    <cellStyle name="Millares 212 2 2 10 2" xfId="12964" xr:uid="{9C64EAF3-615E-42D8-910C-0F6CB5962E4A}"/>
    <cellStyle name="Millares 212 2 2 10 2 2" xfId="34467" xr:uid="{2F73A8B9-C63B-4812-8146-0487C21A3DC2}"/>
    <cellStyle name="Millares 212 2 2 10 3" xfId="19599" xr:uid="{374EA4F4-EBB4-4EF0-97D2-EDBF61B767B4}"/>
    <cellStyle name="Millares 212 2 2 10 3 2" xfId="41102" xr:uid="{ACA39796-AD97-4B6F-B4D5-EBD70FE92FD3}"/>
    <cellStyle name="Millares 212 2 2 10 4" xfId="26204" xr:uid="{E8129A87-8CAF-4292-B2DE-8110CAC9B399}"/>
    <cellStyle name="Millares 212 2 2 10 5" xfId="47707" xr:uid="{7915FCB9-29A1-4AE5-B330-FF0D9522A728}"/>
    <cellStyle name="Millares 212 2 2 11" xfId="5201" xr:uid="{8211E618-1C7D-4D41-8707-27D0B67FC025}"/>
    <cellStyle name="Millares 212 2 2 11 2" xfId="13467" xr:uid="{B10D4F25-BC80-4DA0-A8EF-8ED77A324C9F}"/>
    <cellStyle name="Millares 212 2 2 11 2 2" xfId="34970" xr:uid="{FC44C92C-5D46-44E2-B9C4-47347B47A51E}"/>
    <cellStyle name="Millares 212 2 2 11 3" xfId="20102" xr:uid="{3A02A96E-6ACC-42A1-BACE-918588178D2C}"/>
    <cellStyle name="Millares 212 2 2 11 3 2" xfId="41605" xr:uid="{69C06365-20B5-414C-8EFA-9630DE422314}"/>
    <cellStyle name="Millares 212 2 2 11 4" xfId="26707" xr:uid="{A523B5C6-EB6C-4509-A93F-718109286D3D}"/>
    <cellStyle name="Millares 212 2 2 11 5" xfId="48210" xr:uid="{4C2E230F-FB64-431F-AF69-C8D43385C9B8}"/>
    <cellStyle name="Millares 212 2 2 12" xfId="6842" xr:uid="{BF5990F5-5E5A-4406-A621-5DDEB06D77B6}"/>
    <cellStyle name="Millares 212 2 2 12 2" xfId="28345" xr:uid="{01998B36-CC0D-402C-84EA-5F6BDFA87BA0}"/>
    <cellStyle name="Millares 212 2 2 13" xfId="8496" xr:uid="{03511DB7-65EA-4FA9-B610-C0594CEEFF42}"/>
    <cellStyle name="Millares 212 2 2 13 2" xfId="29999" xr:uid="{4A425027-7281-49BE-9695-2B3A0ABCF4BA}"/>
    <cellStyle name="Millares 212 2 2 14" xfId="15135" xr:uid="{60896CBE-97D3-4798-B642-FD0D425F8A03}"/>
    <cellStyle name="Millares 212 2 2 14 2" xfId="36638" xr:uid="{88992650-DEB2-47B8-A9B9-8E9BA7078081}"/>
    <cellStyle name="Millares 212 2 2 15" xfId="21740" xr:uid="{A75E9E0C-BE27-4197-858F-75B3A1EC094F}"/>
    <cellStyle name="Millares 212 2 2 16" xfId="43243" xr:uid="{7CFBA0D6-6A1A-48E1-86C5-7D8B17ABAA04}"/>
    <cellStyle name="Millares 212 2 2 2" xfId="493" xr:uid="{6E00BEDA-4DEF-4994-BE62-4C19A4BFE10A}"/>
    <cellStyle name="Millares 212 2 2 2 10" xfId="7104" xr:uid="{55E4FF8F-7696-4AF1-B50E-01F926BBE47F}"/>
    <cellStyle name="Millares 212 2 2 2 10 2" xfId="28607" xr:uid="{2C526376-5306-488F-AB18-CB6F74B22419}"/>
    <cellStyle name="Millares 212 2 2 2 11" xfId="8760" xr:uid="{6BE67A12-638C-4F59-B75B-0560F51F1E14}"/>
    <cellStyle name="Millares 212 2 2 2 11 2" xfId="30263" xr:uid="{6B9E052A-B7F9-4B2D-A59D-CA1EDE4375FE}"/>
    <cellStyle name="Millares 212 2 2 2 12" xfId="15396" xr:uid="{97849996-AEE5-4110-B362-250DD44EB52D}"/>
    <cellStyle name="Millares 212 2 2 2 12 2" xfId="36899" xr:uid="{185D0DAB-467C-4C8D-ADCF-7622247A9690}"/>
    <cellStyle name="Millares 212 2 2 2 13" xfId="22001" xr:uid="{A054DB71-896C-49C8-AFD6-CA0F1A462F1B}"/>
    <cellStyle name="Millares 212 2 2 2 14" xfId="43504" xr:uid="{80772E79-F728-4EA0-8F57-F7E2D7C279AF}"/>
    <cellStyle name="Millares 212 2 2 2 2" xfId="775" xr:uid="{541C0933-800D-495A-8B62-9615953D126B}"/>
    <cellStyle name="Millares 212 2 2 2 2 10" xfId="15676" xr:uid="{1F0E170C-5991-4420-A54D-B426C02856A1}"/>
    <cellStyle name="Millares 212 2 2 2 2 10 2" xfId="37179" xr:uid="{3692AAE6-66D9-41C7-9F9B-63017693D9C2}"/>
    <cellStyle name="Millares 212 2 2 2 2 11" xfId="22281" xr:uid="{CEAAE685-BE01-4221-8B2D-45B61C3D5743}"/>
    <cellStyle name="Millares 212 2 2 2 2 12" xfId="43784" xr:uid="{07CE3BF0-13A0-4CEE-AEC0-B07FF4021FC6}"/>
    <cellStyle name="Millares 212 2 2 2 2 2" xfId="1721" xr:uid="{B4DE03E3-0A4A-4272-8D80-FA2285B2247D}"/>
    <cellStyle name="Millares 212 2 2 2 2 2 2" xfId="4550" xr:uid="{4B55D89A-505E-407E-B511-EF152F34DB91}"/>
    <cellStyle name="Millares 212 2 2 2 2 2 2 2" xfId="12816" xr:uid="{EC04DE2A-06A0-4215-9B99-CB246F867477}"/>
    <cellStyle name="Millares 212 2 2 2 2 2 2 2 2" xfId="34319" xr:uid="{A6E2AB65-BBE6-4BA3-B080-866BECABD7DB}"/>
    <cellStyle name="Millares 212 2 2 2 2 2 2 3" xfId="19451" xr:uid="{39CCE436-7A03-4B33-BC8E-6502028B5C76}"/>
    <cellStyle name="Millares 212 2 2 2 2 2 2 3 2" xfId="40954" xr:uid="{83FA97B8-1F4E-44D1-9FEF-9D80626A1B2C}"/>
    <cellStyle name="Millares 212 2 2 2 2 2 2 4" xfId="26056" xr:uid="{939CA978-0A08-4185-93C7-51E868180E8E}"/>
    <cellStyle name="Millares 212 2 2 2 2 2 2 5" xfId="47559" xr:uid="{403BDECE-554A-4AA8-85B8-B58C170B5F80}"/>
    <cellStyle name="Millares 212 2 2 2 2 2 3" xfId="6689" xr:uid="{CE90B7FD-A056-4F61-8FCB-DA9718FB2482}"/>
    <cellStyle name="Millares 212 2 2 2 2 2 3 2" xfId="14955" xr:uid="{AD6F4FCA-A3DD-477B-8D51-EE95298635B4}"/>
    <cellStyle name="Millares 212 2 2 2 2 2 3 2 2" xfId="36458" xr:uid="{DCB62693-EB3E-4569-AE4F-584F5F261754}"/>
    <cellStyle name="Millares 212 2 2 2 2 2 3 3" xfId="21590" xr:uid="{CDEBB43B-F3ED-413F-BF57-2D814111E7FC}"/>
    <cellStyle name="Millares 212 2 2 2 2 2 3 3 2" xfId="43093" xr:uid="{3D9B1CAD-0577-4355-80C4-83BBDF6BEC64}"/>
    <cellStyle name="Millares 212 2 2 2 2 2 3 4" xfId="28195" xr:uid="{F3627370-70D7-4AE1-B7B3-B561AA71D28B}"/>
    <cellStyle name="Millares 212 2 2 2 2 2 3 5" xfId="49698" xr:uid="{AA9DC8C2-4025-4CEC-A351-5D77D7DFD6F2}"/>
    <cellStyle name="Millares 212 2 2 2 2 2 4" xfId="8330" xr:uid="{897320BD-6214-4DA2-8FC0-A48C95EA7E09}"/>
    <cellStyle name="Millares 212 2 2 2 2 2 4 2" xfId="29833" xr:uid="{B4F92750-7143-46E8-AFF0-0B3F55283248}"/>
    <cellStyle name="Millares 212 2 2 2 2 2 5" xfId="9987" xr:uid="{D6D79FB2-F0C5-4ED4-92E7-C331D5060F6B}"/>
    <cellStyle name="Millares 212 2 2 2 2 2 5 2" xfId="31490" xr:uid="{6EDA89D3-9F2D-4689-AFF5-E945AB01FC72}"/>
    <cellStyle name="Millares 212 2 2 2 2 2 6" xfId="16622" xr:uid="{0BE0EDE1-0176-4A3D-9071-72E9A947CA49}"/>
    <cellStyle name="Millares 212 2 2 2 2 2 6 2" xfId="38125" xr:uid="{AAE21DFA-931E-4044-B97B-AB8188274ACC}"/>
    <cellStyle name="Millares 212 2 2 2 2 2 7" xfId="23227" xr:uid="{0DBB1574-28C1-4F1F-AC25-6F853AD3E804}"/>
    <cellStyle name="Millares 212 2 2 2 2 2 8" xfId="44730" xr:uid="{2DC8F73E-D831-43D7-981C-CC6BD7B2394B}"/>
    <cellStyle name="Millares 212 2 2 2 2 3" xfId="2408" xr:uid="{F77105C9-FE82-4202-9E76-3AB882D095A7}"/>
    <cellStyle name="Millares 212 2 2 2 2 3 2" xfId="10674" xr:uid="{21576CAE-7FC9-4FA0-9868-78FE2261A65E}"/>
    <cellStyle name="Millares 212 2 2 2 2 3 2 2" xfId="32177" xr:uid="{9B3F6CB2-93BC-49F8-BAEF-60C07BD01078}"/>
    <cellStyle name="Millares 212 2 2 2 2 3 3" xfId="17309" xr:uid="{B2F1F3FD-6161-431A-BA58-6C4FFC8C5BF3}"/>
    <cellStyle name="Millares 212 2 2 2 2 3 3 2" xfId="38812" xr:uid="{794885CF-4B60-4A32-AD3A-8E6424C664C7}"/>
    <cellStyle name="Millares 212 2 2 2 2 3 4" xfId="23914" xr:uid="{C3091DA0-24ED-416A-9A7D-C5A61B431054}"/>
    <cellStyle name="Millares 212 2 2 2 2 3 5" xfId="45417" xr:uid="{C7765B6A-57B2-44AD-A167-C19825469072}"/>
    <cellStyle name="Millares 212 2 2 2 2 4" xfId="2925" xr:uid="{29FB548C-68BA-49D6-BA25-244D7087E23F}"/>
    <cellStyle name="Millares 212 2 2 2 2 4 2" xfId="11191" xr:uid="{46A559CC-1AEE-4493-AECF-2B548D29C7CC}"/>
    <cellStyle name="Millares 212 2 2 2 2 4 2 2" xfId="32694" xr:uid="{ADFAACEE-3F8F-4207-A3AB-CAF76D72C899}"/>
    <cellStyle name="Millares 212 2 2 2 2 4 3" xfId="17826" xr:uid="{C6B4FAAD-0059-4E32-A4CA-7E6E17F63D36}"/>
    <cellStyle name="Millares 212 2 2 2 2 4 3 2" xfId="39329" xr:uid="{5210752B-0519-4F38-A9AE-7D8F944EB104}"/>
    <cellStyle name="Millares 212 2 2 2 2 4 4" xfId="24431" xr:uid="{FEF6A54B-9D29-4D2E-AA2A-0D39003A931C}"/>
    <cellStyle name="Millares 212 2 2 2 2 4 5" xfId="45934" xr:uid="{FC648DC4-5C10-4766-BB14-8F3B08E8CA1F}"/>
    <cellStyle name="Millares 212 2 2 2 2 5" xfId="3604" xr:uid="{0A12739B-8294-4EAF-8CB7-D5848E4F60E3}"/>
    <cellStyle name="Millares 212 2 2 2 2 5 2" xfId="11870" xr:uid="{0C220D39-6DA9-409A-A897-CCD3AC8E0FDC}"/>
    <cellStyle name="Millares 212 2 2 2 2 5 2 2" xfId="33373" xr:uid="{FA87A0EB-BEF2-4B8E-AFF7-0A9CA3AE745F}"/>
    <cellStyle name="Millares 212 2 2 2 2 5 3" xfId="18505" xr:uid="{843D855D-0447-4FBE-A4FC-97D1A35F2642}"/>
    <cellStyle name="Millares 212 2 2 2 2 5 3 2" xfId="40008" xr:uid="{348FFA9B-04F3-4DDF-977A-3E8FEA7DA500}"/>
    <cellStyle name="Millares 212 2 2 2 2 5 4" xfId="25110" xr:uid="{632ADB8C-294B-4955-ADA2-8652FF726539}"/>
    <cellStyle name="Millares 212 2 2 2 2 5 5" xfId="46613" xr:uid="{11382FCF-44AA-40CD-9747-922171EAB7FA}"/>
    <cellStyle name="Millares 212 2 2 2 2 6" xfId="5069" xr:uid="{FD7D17E2-F3BD-4818-BF51-F21BBB311B59}"/>
    <cellStyle name="Millares 212 2 2 2 2 6 2" xfId="13335" xr:uid="{24A16951-2279-4EFD-94B8-F1E6AEBA9A60}"/>
    <cellStyle name="Millares 212 2 2 2 2 6 2 2" xfId="34838" xr:uid="{9B762685-B475-40EB-9BA3-A7BA57D3350C}"/>
    <cellStyle name="Millares 212 2 2 2 2 6 3" xfId="19970" xr:uid="{C9B33D2C-4E76-4826-8C51-DBDD1D78EB39}"/>
    <cellStyle name="Millares 212 2 2 2 2 6 3 2" xfId="41473" xr:uid="{E53E93D7-08CE-4ACD-8CD1-367FB6BDE5B7}"/>
    <cellStyle name="Millares 212 2 2 2 2 6 4" xfId="26575" xr:uid="{98671ECB-353F-4BEA-B77A-E7E373A28B13}"/>
    <cellStyle name="Millares 212 2 2 2 2 6 5" xfId="48078" xr:uid="{6B505807-21F1-474E-B1F9-ABAC32C01E67}"/>
    <cellStyle name="Millares 212 2 2 2 2 7" xfId="5743" xr:uid="{374CEE1F-BAD7-4B98-AC9B-6F9483EBD5B3}"/>
    <cellStyle name="Millares 212 2 2 2 2 7 2" xfId="14009" xr:uid="{FB30DE99-CE81-410B-AD38-26C52E0A1837}"/>
    <cellStyle name="Millares 212 2 2 2 2 7 2 2" xfId="35512" xr:uid="{B24801F0-42B9-43EE-9399-958A3FF77243}"/>
    <cellStyle name="Millares 212 2 2 2 2 7 3" xfId="20644" xr:uid="{0B834C56-F921-4B13-A79F-833A01CBBFFF}"/>
    <cellStyle name="Millares 212 2 2 2 2 7 3 2" xfId="42147" xr:uid="{6C27F851-F4FC-490F-826B-8202F59692FA}"/>
    <cellStyle name="Millares 212 2 2 2 2 7 4" xfId="27249" xr:uid="{E3A4C689-BB6A-476E-9B36-650EEACB2573}"/>
    <cellStyle name="Millares 212 2 2 2 2 7 5" xfId="48752" xr:uid="{C52C5639-760C-440D-8E2F-F5E42096F406}"/>
    <cellStyle name="Millares 212 2 2 2 2 8" xfId="7384" xr:uid="{FB82635F-A241-4940-A5A3-67690C7C0BE2}"/>
    <cellStyle name="Millares 212 2 2 2 2 8 2" xfId="28887" xr:uid="{78775AEE-DCEC-4F35-8BDD-0250482B97BF}"/>
    <cellStyle name="Millares 212 2 2 2 2 9" xfId="9041" xr:uid="{1333C4E6-7300-4E7D-A3F4-388863C7A71D}"/>
    <cellStyle name="Millares 212 2 2 2 2 9 2" xfId="30544" xr:uid="{D23550B9-05F5-4246-A6D6-C1B286919303}"/>
    <cellStyle name="Millares 212 2 2 2 3" xfId="1045" xr:uid="{5BAF387E-8E51-486A-A227-40E889D62A5A}"/>
    <cellStyle name="Millares 212 2 2 2 3 2" xfId="3874" xr:uid="{97B20B69-4FD7-4073-8D1A-C3B93AFEC6A7}"/>
    <cellStyle name="Millares 212 2 2 2 3 2 2" xfId="12140" xr:uid="{7D399185-E68E-4446-A0D9-D90A9C6A2BE5}"/>
    <cellStyle name="Millares 212 2 2 2 3 2 2 2" xfId="33643" xr:uid="{BF91970D-4DFD-4899-9349-E3B93D0045BE}"/>
    <cellStyle name="Millares 212 2 2 2 3 2 3" xfId="18775" xr:uid="{7023D1F3-68C3-4BE2-ADFE-9F0A14587966}"/>
    <cellStyle name="Millares 212 2 2 2 3 2 3 2" xfId="40278" xr:uid="{91E1747D-B159-46B9-9CB7-49D39B8CA666}"/>
    <cellStyle name="Millares 212 2 2 2 3 2 4" xfId="25380" xr:uid="{B45BF260-3EC4-40F4-9FE8-66F910D47D8D}"/>
    <cellStyle name="Millares 212 2 2 2 3 2 5" xfId="46883" xr:uid="{F9473A3A-B83E-4B74-A713-C5589AFA9FEB}"/>
    <cellStyle name="Millares 212 2 2 2 3 3" xfId="6013" xr:uid="{8AECE1BD-EB60-407D-A2C6-4BB04528A3E4}"/>
    <cellStyle name="Millares 212 2 2 2 3 3 2" xfId="14279" xr:uid="{238D4C58-74CC-421E-A324-EB1E75667811}"/>
    <cellStyle name="Millares 212 2 2 2 3 3 2 2" xfId="35782" xr:uid="{7F3935DB-1FA8-4F22-B83E-6FA2F8116EE4}"/>
    <cellStyle name="Millares 212 2 2 2 3 3 3" xfId="20914" xr:uid="{C37FE2E9-04B0-4183-98BA-74C411BCF58B}"/>
    <cellStyle name="Millares 212 2 2 2 3 3 3 2" xfId="42417" xr:uid="{094A0053-5FA4-478F-964B-706A1BC80BA4}"/>
    <cellStyle name="Millares 212 2 2 2 3 3 4" xfId="27519" xr:uid="{11D7F8D6-30F0-4853-8CA1-02ACBA5170AA}"/>
    <cellStyle name="Millares 212 2 2 2 3 3 5" xfId="49022" xr:uid="{E36FC2B6-F816-4C10-8F85-FFEE048D6256}"/>
    <cellStyle name="Millares 212 2 2 2 3 4" xfId="7654" xr:uid="{2CFFD120-27BC-422A-91FE-C13A128C5E59}"/>
    <cellStyle name="Millares 212 2 2 2 3 4 2" xfId="29157" xr:uid="{85F2FD31-D9F6-4AD4-9C4E-6A4C902B7BB7}"/>
    <cellStyle name="Millares 212 2 2 2 3 5" xfId="9311" xr:uid="{010F0DC6-931F-4792-B830-A45DCA518F6A}"/>
    <cellStyle name="Millares 212 2 2 2 3 5 2" xfId="30814" xr:uid="{C055FC0F-7CB7-45FC-BE16-5425CC8FF328}"/>
    <cellStyle name="Millares 212 2 2 2 3 6" xfId="15946" xr:uid="{396C5417-7F53-436C-A413-8A0769E1C330}"/>
    <cellStyle name="Millares 212 2 2 2 3 6 2" xfId="37449" xr:uid="{E9BE036D-BEA6-415B-95F5-59F974A032FA}"/>
    <cellStyle name="Millares 212 2 2 2 3 7" xfId="22551" xr:uid="{9E0988ED-123D-41A1-91AE-2EF80B04F100}"/>
    <cellStyle name="Millares 212 2 2 2 3 8" xfId="44054" xr:uid="{083D4218-15EB-43A2-9A52-A7B4CC70F16C}"/>
    <cellStyle name="Millares 212 2 2 2 4" xfId="1441" xr:uid="{D7A2D985-98CB-4A20-932B-063170829DF5}"/>
    <cellStyle name="Millares 212 2 2 2 4 2" xfId="4270" xr:uid="{8B37B2E6-FB86-4654-8CE3-BA697D5065E1}"/>
    <cellStyle name="Millares 212 2 2 2 4 2 2" xfId="12536" xr:uid="{2F394CF1-E445-4C29-88F3-018ADDB0E71B}"/>
    <cellStyle name="Millares 212 2 2 2 4 2 2 2" xfId="34039" xr:uid="{24593380-B549-4C1E-9220-A6A822856D10}"/>
    <cellStyle name="Millares 212 2 2 2 4 2 3" xfId="19171" xr:uid="{E35B246C-E265-4EDF-96EA-66826AF9D88C}"/>
    <cellStyle name="Millares 212 2 2 2 4 2 3 2" xfId="40674" xr:uid="{B97FEB85-9BC2-456A-9CBF-D8F79CE9EA4C}"/>
    <cellStyle name="Millares 212 2 2 2 4 2 4" xfId="25776" xr:uid="{2DC91DF1-5841-448F-9E2C-5B82AFEEB960}"/>
    <cellStyle name="Millares 212 2 2 2 4 2 5" xfId="47279" xr:uid="{3B0ED64A-9489-4A58-9115-3E42370458EF}"/>
    <cellStyle name="Millares 212 2 2 2 4 3" xfId="6409" xr:uid="{AD9B641A-D072-42D4-A66D-1F3F3171E2F0}"/>
    <cellStyle name="Millares 212 2 2 2 4 3 2" xfId="14675" xr:uid="{F22A8693-D937-4663-85E6-4D07EDC079A0}"/>
    <cellStyle name="Millares 212 2 2 2 4 3 2 2" xfId="36178" xr:uid="{9E34282B-7A58-4318-8523-F6F3068776C0}"/>
    <cellStyle name="Millares 212 2 2 2 4 3 3" xfId="21310" xr:uid="{920AFC53-6F0F-4F63-988B-B9B9523E9465}"/>
    <cellStyle name="Millares 212 2 2 2 4 3 3 2" xfId="42813" xr:uid="{3C83F67A-8D0B-4EB8-BB2E-686ACDB87790}"/>
    <cellStyle name="Millares 212 2 2 2 4 3 4" xfId="27915" xr:uid="{4358DC57-E6AC-4236-9BE3-15F5D236C18D}"/>
    <cellStyle name="Millares 212 2 2 2 4 3 5" xfId="49418" xr:uid="{C5C60446-A9A9-4B92-A329-88C70C7B93D4}"/>
    <cellStyle name="Millares 212 2 2 2 4 4" xfId="8050" xr:uid="{7569209B-68DC-4285-B6D4-C3B7B936CEAD}"/>
    <cellStyle name="Millares 212 2 2 2 4 4 2" xfId="29553" xr:uid="{05C91340-60E0-461E-8538-1074DFB318A5}"/>
    <cellStyle name="Millares 212 2 2 2 4 5" xfId="9707" xr:uid="{5F42C05B-5988-4006-B4FD-DDFAB49894CD}"/>
    <cellStyle name="Millares 212 2 2 2 4 5 2" xfId="31210" xr:uid="{8D2A2ED4-1AE4-4E38-AA45-AB13B4A0FB89}"/>
    <cellStyle name="Millares 212 2 2 2 4 6" xfId="16342" xr:uid="{BDB18426-BD0C-4AAF-85A3-E4EBFE2528A0}"/>
    <cellStyle name="Millares 212 2 2 2 4 6 2" xfId="37845" xr:uid="{1E3F7EE6-D135-4280-A13D-78B7BD392F09}"/>
    <cellStyle name="Millares 212 2 2 2 4 7" xfId="22947" xr:uid="{A5D7F09A-4259-465E-A2D3-B9C20DD4B093}"/>
    <cellStyle name="Millares 212 2 2 2 4 8" xfId="44450" xr:uid="{F1F0280B-1DBE-4C67-A062-E346DBBB8A6D}"/>
    <cellStyle name="Millares 212 2 2 2 5" xfId="2128" xr:uid="{618EAFFE-5E42-430B-8759-87589335D606}"/>
    <cellStyle name="Millares 212 2 2 2 5 2" xfId="10394" xr:uid="{E9612520-7E5B-4190-AB14-65D70AA4E61C}"/>
    <cellStyle name="Millares 212 2 2 2 5 2 2" xfId="31897" xr:uid="{65F54B13-2F01-44B2-B0F4-80F5BA75D8FB}"/>
    <cellStyle name="Millares 212 2 2 2 5 3" xfId="17029" xr:uid="{41D92C11-BA9F-49B6-993B-276E83333E7E}"/>
    <cellStyle name="Millares 212 2 2 2 5 3 2" xfId="38532" xr:uid="{CA14D2B0-26EB-408B-A75D-438326504055}"/>
    <cellStyle name="Millares 212 2 2 2 5 4" xfId="23634" xr:uid="{A872CFEE-0EDE-4918-996E-CE299AAE0B46}"/>
    <cellStyle name="Millares 212 2 2 2 5 5" xfId="45137" xr:uid="{766D492F-3C96-4FC8-B6BF-FB547A9376DC}"/>
    <cellStyle name="Millares 212 2 2 2 6" xfId="2676" xr:uid="{16F362B9-CE5E-435C-9AC6-DED1D4052DB5}"/>
    <cellStyle name="Millares 212 2 2 2 6 2" xfId="10942" xr:uid="{C81B1E2D-6941-4DAF-B8B7-CCA4704642A0}"/>
    <cellStyle name="Millares 212 2 2 2 6 2 2" xfId="32445" xr:uid="{7A3ADBB3-C3EF-4250-A3C6-CB58C48C4923}"/>
    <cellStyle name="Millares 212 2 2 2 6 3" xfId="17577" xr:uid="{3D835E43-D54A-4853-9250-9592855893BC}"/>
    <cellStyle name="Millares 212 2 2 2 6 3 2" xfId="39080" xr:uid="{732C7EF7-C92E-4536-9DA9-20846774D1CF}"/>
    <cellStyle name="Millares 212 2 2 2 6 4" xfId="24182" xr:uid="{D0EB2BC6-F651-4CC1-9D40-A07FA820337F}"/>
    <cellStyle name="Millares 212 2 2 2 6 5" xfId="45685" xr:uid="{853D14A7-C74C-41F0-A4DA-27E291BD4355}"/>
    <cellStyle name="Millares 212 2 2 2 7" xfId="3324" xr:uid="{65A216FC-7B8B-4C76-95B1-7E3FCC6C35F1}"/>
    <cellStyle name="Millares 212 2 2 2 7 2" xfId="11590" xr:uid="{3EA5845B-C036-4FE1-8ADC-B3BC830C85D2}"/>
    <cellStyle name="Millares 212 2 2 2 7 2 2" xfId="33093" xr:uid="{4FDEBD67-BB10-45DC-B75C-028761DFADA0}"/>
    <cellStyle name="Millares 212 2 2 2 7 3" xfId="18225" xr:uid="{ADAC0D19-95BA-479B-AB7B-10A06B65E5EE}"/>
    <cellStyle name="Millares 212 2 2 2 7 3 2" xfId="39728" xr:uid="{29D6A604-EAE3-4366-B913-AFC0678F9FC8}"/>
    <cellStyle name="Millares 212 2 2 2 7 4" xfId="24830" xr:uid="{57E80891-60B0-4A7E-8092-7A9135333018}"/>
    <cellStyle name="Millares 212 2 2 2 7 5" xfId="46333" xr:uid="{E6889EE5-0A74-45EA-87B0-F8D1981E82F2}"/>
    <cellStyle name="Millares 212 2 2 2 8" xfId="4820" xr:uid="{0AD0E3E1-8346-49DF-9F15-1AEAD3919CBB}"/>
    <cellStyle name="Millares 212 2 2 2 8 2" xfId="13086" xr:uid="{2EFBAD3F-241C-4FEE-B6FA-3E5FC71A77D6}"/>
    <cellStyle name="Millares 212 2 2 2 8 2 2" xfId="34589" xr:uid="{6646DC0C-0F32-44A1-9C25-3B7712C18388}"/>
    <cellStyle name="Millares 212 2 2 2 8 3" xfId="19721" xr:uid="{D1E720EE-C5A6-4619-9192-56FF4B4A67AA}"/>
    <cellStyle name="Millares 212 2 2 2 8 3 2" xfId="41224" xr:uid="{987D9C24-0A86-441A-AAD2-C893DAED6AA3}"/>
    <cellStyle name="Millares 212 2 2 2 8 4" xfId="26326" xr:uid="{ACF3E123-CBA5-43EA-9E17-B5E1E30ABCC3}"/>
    <cellStyle name="Millares 212 2 2 2 8 5" xfId="47829" xr:uid="{9D7A3D4F-2042-4109-84E6-6CC083F0C7D5}"/>
    <cellStyle name="Millares 212 2 2 2 9" xfId="5463" xr:uid="{6187E73C-4AFB-4131-B5A1-11787F48E16B}"/>
    <cellStyle name="Millares 212 2 2 2 9 2" xfId="13729" xr:uid="{5A3F7762-4ACF-4EAC-8B5E-12F214AC67B3}"/>
    <cellStyle name="Millares 212 2 2 2 9 2 2" xfId="35232" xr:uid="{48EA23D7-C063-45A2-AB1E-6C481FF6E0DE}"/>
    <cellStyle name="Millares 212 2 2 2 9 3" xfId="20364" xr:uid="{1E8DC976-9C17-4AB1-BEF6-925B26E9B491}"/>
    <cellStyle name="Millares 212 2 2 2 9 3 2" xfId="41867" xr:uid="{A8265F72-051B-451C-812A-D0FB1F18B1B6}"/>
    <cellStyle name="Millares 212 2 2 2 9 4" xfId="26969" xr:uid="{8BA52B2B-8019-401F-A7F4-BB8A08661B4E}"/>
    <cellStyle name="Millares 212 2 2 2 9 5" xfId="48472" xr:uid="{EF25458B-E424-44F9-B2B6-EDB017BA32D8}"/>
    <cellStyle name="Millares 212 2 2 3" xfId="366" xr:uid="{4E9F4A78-94F2-42F9-806E-B5E667560C80}"/>
    <cellStyle name="Millares 212 2 2 3 10" xfId="15269" xr:uid="{314B9C30-5B58-4BC6-A16E-035AB0C9102F}"/>
    <cellStyle name="Millares 212 2 2 3 10 2" xfId="36772" xr:uid="{D54F9FB5-A057-4173-A371-E4132C913A67}"/>
    <cellStyle name="Millares 212 2 2 3 11" xfId="21874" xr:uid="{66F4E235-9599-412A-8C34-7B66FC326348}"/>
    <cellStyle name="Millares 212 2 2 3 12" xfId="43377" xr:uid="{AFEAADA3-CDE3-4A68-B3C2-9D7D06866E9C}"/>
    <cellStyle name="Millares 212 2 2 3 2" xfId="1314" xr:uid="{C51F9F8F-E35D-4E58-9A9C-34738170D9C8}"/>
    <cellStyle name="Millares 212 2 2 3 2 2" xfId="4143" xr:uid="{3F653409-7B0F-4083-966D-DC602AC2B4AF}"/>
    <cellStyle name="Millares 212 2 2 3 2 2 2" xfId="12409" xr:uid="{C666C262-5FC2-443D-B105-B2B864D2069B}"/>
    <cellStyle name="Millares 212 2 2 3 2 2 2 2" xfId="33912" xr:uid="{A318B275-6EE8-4FA0-8E2B-C50047B36600}"/>
    <cellStyle name="Millares 212 2 2 3 2 2 3" xfId="19044" xr:uid="{A663C0E4-18A2-4B07-A1C8-9810238B2823}"/>
    <cellStyle name="Millares 212 2 2 3 2 2 3 2" xfId="40547" xr:uid="{26BA2D97-1A39-4209-ADEB-F17F65B626AA}"/>
    <cellStyle name="Millares 212 2 2 3 2 2 4" xfId="25649" xr:uid="{B7237E59-3CA1-45D7-8845-A98D3B8E48C6}"/>
    <cellStyle name="Millares 212 2 2 3 2 2 5" xfId="47152" xr:uid="{C7648D74-5B37-42C7-A3CE-44149A840DA2}"/>
    <cellStyle name="Millares 212 2 2 3 2 3" xfId="6282" xr:uid="{B27D1E5A-3D68-4F53-8D77-16637FED60BF}"/>
    <cellStyle name="Millares 212 2 2 3 2 3 2" xfId="14548" xr:uid="{94E6D7B0-6DFD-4756-8288-F9D7B4ABF07A}"/>
    <cellStyle name="Millares 212 2 2 3 2 3 2 2" xfId="36051" xr:uid="{EADA8DEE-C464-496A-B0BD-A16D7A3A3057}"/>
    <cellStyle name="Millares 212 2 2 3 2 3 3" xfId="21183" xr:uid="{7BFD70A1-331F-4506-A650-253A6CCCE490}"/>
    <cellStyle name="Millares 212 2 2 3 2 3 3 2" xfId="42686" xr:uid="{A2E4BB24-2934-41C6-B03D-86E12F1799D2}"/>
    <cellStyle name="Millares 212 2 2 3 2 3 4" xfId="27788" xr:uid="{5DB67453-0045-40FA-A272-0924BBF025F4}"/>
    <cellStyle name="Millares 212 2 2 3 2 3 5" xfId="49291" xr:uid="{02E84EF9-ED69-416A-9040-FFF7A900C761}"/>
    <cellStyle name="Millares 212 2 2 3 2 4" xfId="7923" xr:uid="{B6BBE637-0AD8-47CE-A2B5-02CD634C27DE}"/>
    <cellStyle name="Millares 212 2 2 3 2 4 2" xfId="29426" xr:uid="{A98116DC-68A3-4E55-B833-A9AFDF1C7E6B}"/>
    <cellStyle name="Millares 212 2 2 3 2 5" xfId="9580" xr:uid="{C8ABA9D0-6682-4524-9073-F0E2A83F83D4}"/>
    <cellStyle name="Millares 212 2 2 3 2 5 2" xfId="31083" xr:uid="{0B7BE508-6EDE-4BC6-8B36-BD7609B83539}"/>
    <cellStyle name="Millares 212 2 2 3 2 6" xfId="16215" xr:uid="{FA7CE8B6-F348-4E16-B4ED-97652B8D5B91}"/>
    <cellStyle name="Millares 212 2 2 3 2 6 2" xfId="37718" xr:uid="{BC680939-E351-4A13-AAFF-F599EAE016A6}"/>
    <cellStyle name="Millares 212 2 2 3 2 7" xfId="22820" xr:uid="{0B2B47EB-5259-4E2F-A70C-4108CC1EA307}"/>
    <cellStyle name="Millares 212 2 2 3 2 8" xfId="44323" xr:uid="{37E95409-C196-44C1-80B6-57D72C0BF2FB}"/>
    <cellStyle name="Millares 212 2 2 3 3" xfId="2001" xr:uid="{D31D6F2E-588B-4514-9B54-2D0C01A88367}"/>
    <cellStyle name="Millares 212 2 2 3 3 2" xfId="10267" xr:uid="{1BE523B7-82C0-4169-877B-92C2C7EECE1C}"/>
    <cellStyle name="Millares 212 2 2 3 3 2 2" xfId="31770" xr:uid="{D7004E74-0C05-4505-B0F0-594E51D200D1}"/>
    <cellStyle name="Millares 212 2 2 3 3 3" xfId="16902" xr:uid="{0055EFA5-3348-462E-9947-5771E4862E03}"/>
    <cellStyle name="Millares 212 2 2 3 3 3 2" xfId="38405" xr:uid="{BC67775E-AF72-483F-855C-FE4E10F4CE0A}"/>
    <cellStyle name="Millares 212 2 2 3 3 4" xfId="23507" xr:uid="{007C5052-1AFB-4C54-8729-E4D8D173720F}"/>
    <cellStyle name="Millares 212 2 2 3 3 5" xfId="45010" xr:uid="{6655B7DF-2035-4C63-BF39-137836145CFC}"/>
    <cellStyle name="Millares 212 2 2 3 4" xfId="2800" xr:uid="{DD730D97-CDDE-4E4D-9DBA-FF116A7AB7EE}"/>
    <cellStyle name="Millares 212 2 2 3 4 2" xfId="11066" xr:uid="{FFE2F627-0BAA-4FFF-99DA-814FB744CF1B}"/>
    <cellStyle name="Millares 212 2 2 3 4 2 2" xfId="32569" xr:uid="{6BF9CEF9-1B92-4E41-9FDE-611B23FFCFA6}"/>
    <cellStyle name="Millares 212 2 2 3 4 3" xfId="17701" xr:uid="{C0B22A70-9D29-457E-858A-779BFBAAFF6F}"/>
    <cellStyle name="Millares 212 2 2 3 4 3 2" xfId="39204" xr:uid="{568D4C0F-8FE7-4D3E-B216-D92B2D09A141}"/>
    <cellStyle name="Millares 212 2 2 3 4 4" xfId="24306" xr:uid="{8E4AC640-C37D-487D-9696-C1DA99CD0D62}"/>
    <cellStyle name="Millares 212 2 2 3 4 5" xfId="45809" xr:uid="{57920D3E-E696-4C77-ADE3-8054F4993FA7}"/>
    <cellStyle name="Millares 212 2 2 3 5" xfId="3197" xr:uid="{7BC47083-AED6-4452-BDFD-8C7951B0C727}"/>
    <cellStyle name="Millares 212 2 2 3 5 2" xfId="11463" xr:uid="{DB679094-6EF9-491A-8A58-B46C849680C3}"/>
    <cellStyle name="Millares 212 2 2 3 5 2 2" xfId="32966" xr:uid="{65F0EBDE-803F-4021-B875-B18784EE6A55}"/>
    <cellStyle name="Millares 212 2 2 3 5 3" xfId="18098" xr:uid="{39C483A7-CE48-4755-9EB3-410BEF264253}"/>
    <cellStyle name="Millares 212 2 2 3 5 3 2" xfId="39601" xr:uid="{5E492F29-EEAE-46C9-B37B-A4C2376B38AF}"/>
    <cellStyle name="Millares 212 2 2 3 5 4" xfId="24703" xr:uid="{AB017C1D-A460-47BE-BF26-C5E6115D62CC}"/>
    <cellStyle name="Millares 212 2 2 3 5 5" xfId="46206" xr:uid="{A867B836-E528-418F-B5AF-4AB6F97DF86E}"/>
    <cellStyle name="Millares 212 2 2 3 6" xfId="4944" xr:uid="{BC0A882D-D12A-469A-9F55-A35DAD8DA89E}"/>
    <cellStyle name="Millares 212 2 2 3 6 2" xfId="13210" xr:uid="{EDEB8272-50D8-453B-B04F-593420F03503}"/>
    <cellStyle name="Millares 212 2 2 3 6 2 2" xfId="34713" xr:uid="{6E88CF32-F5D6-464E-B931-08DCEBA5F8DF}"/>
    <cellStyle name="Millares 212 2 2 3 6 3" xfId="19845" xr:uid="{4B347BBF-8C6E-4DED-A703-FEB16B3F1270}"/>
    <cellStyle name="Millares 212 2 2 3 6 3 2" xfId="41348" xr:uid="{661D2ADE-032D-4846-BF72-064D0B00E708}"/>
    <cellStyle name="Millares 212 2 2 3 6 4" xfId="26450" xr:uid="{7D018795-7BCA-4D4C-A23B-731814B3096E}"/>
    <cellStyle name="Millares 212 2 2 3 6 5" xfId="47953" xr:uid="{1134C26D-BAE2-4E48-9EFC-76B525315CD7}"/>
    <cellStyle name="Millares 212 2 2 3 7" xfId="5336" xr:uid="{78D071B9-76E4-4F88-96CE-F538F0E32762}"/>
    <cellStyle name="Millares 212 2 2 3 7 2" xfId="13602" xr:uid="{9D5A0044-BF61-4707-80C4-4DDC129581C4}"/>
    <cellStyle name="Millares 212 2 2 3 7 2 2" xfId="35105" xr:uid="{4BE8BC66-8EB9-46DE-A19F-8BF17A5B0F4F}"/>
    <cellStyle name="Millares 212 2 2 3 7 3" xfId="20237" xr:uid="{1EB601F8-110B-45DE-A6A1-1A3CBCFC0F6C}"/>
    <cellStyle name="Millares 212 2 2 3 7 3 2" xfId="41740" xr:uid="{A1C423D0-8318-4657-870C-75AC1F6B043D}"/>
    <cellStyle name="Millares 212 2 2 3 7 4" xfId="26842" xr:uid="{8A40A52F-3AD1-424A-A6EA-EFBDCA94C37B}"/>
    <cellStyle name="Millares 212 2 2 3 7 5" xfId="48345" xr:uid="{1C40B54E-1902-43D2-A72F-48E38362D818}"/>
    <cellStyle name="Millares 212 2 2 3 8" xfId="6977" xr:uid="{56D59B5B-0226-42BB-A422-F6B37ED46EEE}"/>
    <cellStyle name="Millares 212 2 2 3 8 2" xfId="28480" xr:uid="{10844136-3D8D-48E4-935A-2BBC2682C3BE}"/>
    <cellStyle name="Millares 212 2 2 3 9" xfId="8633" xr:uid="{48931C7B-D864-43B9-A78C-02976B731C01}"/>
    <cellStyle name="Millares 212 2 2 3 9 2" xfId="30136" xr:uid="{C4835DCA-ADCF-4D82-A4CB-F160C631A239}"/>
    <cellStyle name="Millares 212 2 2 4" xfId="650" xr:uid="{E2A0A869-EE19-4679-BEE8-679FF028E763}"/>
    <cellStyle name="Millares 212 2 2 4 10" xfId="43659" xr:uid="{B2BB44B7-BEAE-41E0-90F6-79D8746AE6C0}"/>
    <cellStyle name="Millares 212 2 2 4 2" xfId="1596" xr:uid="{66ACC8D3-4F23-4F52-9692-945F6EF808EE}"/>
    <cellStyle name="Millares 212 2 2 4 2 2" xfId="4425" xr:uid="{815BA168-B9BB-4F31-B1DE-40B3B197395C}"/>
    <cellStyle name="Millares 212 2 2 4 2 2 2" xfId="12691" xr:uid="{58C8D9CC-481C-4D8F-B3AF-2C110677E5F0}"/>
    <cellStyle name="Millares 212 2 2 4 2 2 2 2" xfId="34194" xr:uid="{232AE24B-C1E5-4E81-AD1B-5F947F7AB40B}"/>
    <cellStyle name="Millares 212 2 2 4 2 2 3" xfId="19326" xr:uid="{4BF3BD85-30A8-4C0E-B88A-7D853DD10262}"/>
    <cellStyle name="Millares 212 2 2 4 2 2 3 2" xfId="40829" xr:uid="{5FA66337-0990-4CF3-9842-F4720C0EE938}"/>
    <cellStyle name="Millares 212 2 2 4 2 2 4" xfId="25931" xr:uid="{FB96FC0C-A480-4A28-A80B-37B1155D3BDC}"/>
    <cellStyle name="Millares 212 2 2 4 2 2 5" xfId="47434" xr:uid="{330A6FA1-24AF-42FC-BFEC-58C1CC0B6739}"/>
    <cellStyle name="Millares 212 2 2 4 2 3" xfId="6564" xr:uid="{29FEA60F-6A18-444D-A120-D6590BA23065}"/>
    <cellStyle name="Millares 212 2 2 4 2 3 2" xfId="14830" xr:uid="{993508CB-034C-4534-BEE4-9D1E20235A6C}"/>
    <cellStyle name="Millares 212 2 2 4 2 3 2 2" xfId="36333" xr:uid="{AD7854FE-865C-43B3-8288-C47763974586}"/>
    <cellStyle name="Millares 212 2 2 4 2 3 3" xfId="21465" xr:uid="{93B4F511-46C9-4A55-87C2-30C34407F2CC}"/>
    <cellStyle name="Millares 212 2 2 4 2 3 3 2" xfId="42968" xr:uid="{74D19476-B61B-4336-B5B3-9524990FD148}"/>
    <cellStyle name="Millares 212 2 2 4 2 3 4" xfId="28070" xr:uid="{BB18A4FD-771D-46FB-89B1-11FD3785F996}"/>
    <cellStyle name="Millares 212 2 2 4 2 3 5" xfId="49573" xr:uid="{DFC6D4A1-27BD-4BFD-8DCB-9E55FC3CD358}"/>
    <cellStyle name="Millares 212 2 2 4 2 4" xfId="8205" xr:uid="{9D0ACD52-A4E1-4107-8F1A-9487F07B6F3D}"/>
    <cellStyle name="Millares 212 2 2 4 2 4 2" xfId="29708" xr:uid="{E9D4DE26-E953-4D7C-883F-1C8EB24F63BB}"/>
    <cellStyle name="Millares 212 2 2 4 2 5" xfId="9862" xr:uid="{7C7D517C-AA57-45BC-AED1-8962CF1056A8}"/>
    <cellStyle name="Millares 212 2 2 4 2 5 2" xfId="31365" xr:uid="{8E46BAB2-E400-46C6-B945-FD0091F6319E}"/>
    <cellStyle name="Millares 212 2 2 4 2 6" xfId="16497" xr:uid="{8D56FB53-B37F-4766-8509-7E934FEA66E0}"/>
    <cellStyle name="Millares 212 2 2 4 2 6 2" xfId="38000" xr:uid="{D34F2CD8-C154-4608-B268-3E4CE9DEA4FE}"/>
    <cellStyle name="Millares 212 2 2 4 2 7" xfId="23102" xr:uid="{5B034083-DB0F-4AE4-A2CA-2ACA28759C7B}"/>
    <cellStyle name="Millares 212 2 2 4 2 8" xfId="44605" xr:uid="{63611D63-8102-4DB9-BBD8-F70D831E7BEF}"/>
    <cellStyle name="Millares 212 2 2 4 3" xfId="2283" xr:uid="{0EB2A047-0C24-4F4B-B3CB-8B3DA3DFF8A3}"/>
    <cellStyle name="Millares 212 2 2 4 3 2" xfId="10549" xr:uid="{724CA0E0-AA95-4181-89F0-7C76BEB57D60}"/>
    <cellStyle name="Millares 212 2 2 4 3 2 2" xfId="32052" xr:uid="{C9C30C7F-5A4C-45DC-B69A-CEF26E02721A}"/>
    <cellStyle name="Millares 212 2 2 4 3 3" xfId="17184" xr:uid="{0FD0B60A-E946-4E7D-A39F-218AB5667CC1}"/>
    <cellStyle name="Millares 212 2 2 4 3 3 2" xfId="38687" xr:uid="{318ABF8D-9C7B-45EF-91D4-3BD230448072}"/>
    <cellStyle name="Millares 212 2 2 4 3 4" xfId="23789" xr:uid="{DDFC7C64-CC6A-4C6E-9E20-FC1E9238C37E}"/>
    <cellStyle name="Millares 212 2 2 4 3 5" xfId="45292" xr:uid="{8CA3A990-4B2C-4E06-AF57-A24691B0628D}"/>
    <cellStyle name="Millares 212 2 2 4 4" xfId="3479" xr:uid="{74E1754F-9327-47E6-9D6F-55A9F4B4FB29}"/>
    <cellStyle name="Millares 212 2 2 4 4 2" xfId="11745" xr:uid="{97BC5D2E-A31C-4C91-A8F4-FA846F216773}"/>
    <cellStyle name="Millares 212 2 2 4 4 2 2" xfId="33248" xr:uid="{3F9E9474-6BCC-4CFD-92E6-81AF89DCA4B0}"/>
    <cellStyle name="Millares 212 2 2 4 4 3" xfId="18380" xr:uid="{F8480B58-5656-4A4C-BA60-159481EF20A1}"/>
    <cellStyle name="Millares 212 2 2 4 4 3 2" xfId="39883" xr:uid="{27CC9E04-41E8-413C-8B41-082F8596961D}"/>
    <cellStyle name="Millares 212 2 2 4 4 4" xfId="24985" xr:uid="{B9D37E45-EC5B-430D-BDEE-8908468D5D76}"/>
    <cellStyle name="Millares 212 2 2 4 4 5" xfId="46488" xr:uid="{FFE4DCCA-6C70-4E8D-ABAA-94F9605206F7}"/>
    <cellStyle name="Millares 212 2 2 4 5" xfId="5618" xr:uid="{70499869-3886-42DD-BD32-2A5ACF8910EB}"/>
    <cellStyle name="Millares 212 2 2 4 5 2" xfId="13884" xr:uid="{D4539A26-D79F-47AE-B262-A0D7A8A4E725}"/>
    <cellStyle name="Millares 212 2 2 4 5 2 2" xfId="35387" xr:uid="{4A4E2040-F093-40A5-BBB9-965EB55DCF47}"/>
    <cellStyle name="Millares 212 2 2 4 5 3" xfId="20519" xr:uid="{3DA523BF-CD9D-45ED-9B0F-383337238784}"/>
    <cellStyle name="Millares 212 2 2 4 5 3 2" xfId="42022" xr:uid="{42AD18A8-5627-4532-A698-4AD137E98EBA}"/>
    <cellStyle name="Millares 212 2 2 4 5 4" xfId="27124" xr:uid="{AEC6E76C-1BB7-4D23-AA0E-BB6475ECBE91}"/>
    <cellStyle name="Millares 212 2 2 4 5 5" xfId="48627" xr:uid="{33E8B361-4222-45E9-9592-2AEFB9A3B46F}"/>
    <cellStyle name="Millares 212 2 2 4 6" xfId="7259" xr:uid="{FD97FF45-E391-454D-B657-91467BE33396}"/>
    <cellStyle name="Millares 212 2 2 4 6 2" xfId="28762" xr:uid="{81CF0E03-747F-467D-9E6B-390D4FD4691B}"/>
    <cellStyle name="Millares 212 2 2 4 7" xfId="8916" xr:uid="{67E4C6E0-21A3-48A8-B17A-A617D5245001}"/>
    <cellStyle name="Millares 212 2 2 4 7 2" xfId="30419" xr:uid="{977935DF-2103-4B0B-B444-813F0B7D8A00}"/>
    <cellStyle name="Millares 212 2 2 4 8" xfId="15551" xr:uid="{FE076A34-947A-4F6F-8B77-6C17F42F290E}"/>
    <cellStyle name="Millares 212 2 2 4 8 2" xfId="37054" xr:uid="{99DF4CEE-0EE3-42B1-ABCB-F3AAC1B33A00}"/>
    <cellStyle name="Millares 212 2 2 4 9" xfId="22156" xr:uid="{DAFC192A-3D5A-4FC4-95D4-EFFB2674175B}"/>
    <cellStyle name="Millares 212 2 2 5" xfId="918" xr:uid="{E5157246-B667-4A57-BEF2-6C8DCD2177CC}"/>
    <cellStyle name="Millares 212 2 2 5 2" xfId="3747" xr:uid="{5D0E5F05-DEAE-4362-922E-58459E9553B7}"/>
    <cellStyle name="Millares 212 2 2 5 2 2" xfId="12013" xr:uid="{E393D474-999B-4BA3-AD27-62CDFB4EFD11}"/>
    <cellStyle name="Millares 212 2 2 5 2 2 2" xfId="33516" xr:uid="{AB4AF025-AE69-4F77-A4FF-F739751ADE81}"/>
    <cellStyle name="Millares 212 2 2 5 2 3" xfId="18648" xr:uid="{63F9E0B3-9865-4BB1-AE44-030D99A993D0}"/>
    <cellStyle name="Millares 212 2 2 5 2 3 2" xfId="40151" xr:uid="{FD1B1C83-E082-48DA-AC67-273F5CE1C7C6}"/>
    <cellStyle name="Millares 212 2 2 5 2 4" xfId="25253" xr:uid="{CC0B98B7-FBD0-4A65-9416-56B2F7178C55}"/>
    <cellStyle name="Millares 212 2 2 5 2 5" xfId="46756" xr:uid="{239D70AF-FA3C-4651-8449-C1FC2C14B65C}"/>
    <cellStyle name="Millares 212 2 2 5 3" xfId="5886" xr:uid="{F457C6A6-35A3-4F37-BEBE-1257AF9063FB}"/>
    <cellStyle name="Millares 212 2 2 5 3 2" xfId="14152" xr:uid="{AFB7BF15-7027-48AF-A78C-688C13CF0849}"/>
    <cellStyle name="Millares 212 2 2 5 3 2 2" xfId="35655" xr:uid="{4F399735-4205-4717-9398-777C073EC310}"/>
    <cellStyle name="Millares 212 2 2 5 3 3" xfId="20787" xr:uid="{791A88DC-01EB-4715-885F-07C7732CFFF0}"/>
    <cellStyle name="Millares 212 2 2 5 3 3 2" xfId="42290" xr:uid="{03DE2980-AB93-4829-9ED7-F4C15FBB4BB8}"/>
    <cellStyle name="Millares 212 2 2 5 3 4" xfId="27392" xr:uid="{FB238EE1-3B39-48D5-A242-BB6C8D8E7378}"/>
    <cellStyle name="Millares 212 2 2 5 3 5" xfId="48895" xr:uid="{1834D1C8-1498-402A-B205-30A2F1724BE9}"/>
    <cellStyle name="Millares 212 2 2 5 4" xfId="7527" xr:uid="{97B4D438-B6B8-4015-8B6A-F921D086C579}"/>
    <cellStyle name="Millares 212 2 2 5 4 2" xfId="29030" xr:uid="{97084A8D-1D5E-4E03-ADF4-79719EE991BE}"/>
    <cellStyle name="Millares 212 2 2 5 5" xfId="9184" xr:uid="{CF68D5F6-C5A8-4B65-9D9C-B4A6A984D196}"/>
    <cellStyle name="Millares 212 2 2 5 5 2" xfId="30687" xr:uid="{7A343C03-5E8C-409E-8039-9AE7B42827E0}"/>
    <cellStyle name="Millares 212 2 2 5 6" xfId="15819" xr:uid="{7682E53D-41E8-4F24-A962-BA2DEB60DEB6}"/>
    <cellStyle name="Millares 212 2 2 5 6 2" xfId="37322" xr:uid="{5E0CDC16-E548-4275-AA40-897D88E079B1}"/>
    <cellStyle name="Millares 212 2 2 5 7" xfId="22424" xr:uid="{3A919D39-2DA6-4D01-A3AE-2F4BAFDBC1F4}"/>
    <cellStyle name="Millares 212 2 2 5 8" xfId="43927" xr:uid="{0D6980F6-C92D-48A2-9E1B-934633E81BF6}"/>
    <cellStyle name="Millares 212 2 2 6" xfId="1179" xr:uid="{EDF48811-7E21-4873-B059-06F7EC1EA9DA}"/>
    <cellStyle name="Millares 212 2 2 6 2" xfId="4008" xr:uid="{DA9FC37F-4E5F-4A18-995E-482AB2D1CC05}"/>
    <cellStyle name="Millares 212 2 2 6 2 2" xfId="12274" xr:uid="{B46B16C1-AF14-40D4-848D-9A3DBD0CF1DA}"/>
    <cellStyle name="Millares 212 2 2 6 2 2 2" xfId="33777" xr:uid="{B149068E-A0CA-4544-9167-DF205F9C07A2}"/>
    <cellStyle name="Millares 212 2 2 6 2 3" xfId="18909" xr:uid="{CF294767-4754-4C54-A71B-77C3A5A68F62}"/>
    <cellStyle name="Millares 212 2 2 6 2 3 2" xfId="40412" xr:uid="{95B53CF1-9AE2-4FC8-B046-B8445F78D4FA}"/>
    <cellStyle name="Millares 212 2 2 6 2 4" xfId="25514" xr:uid="{FA1BF294-5942-44AF-9397-E9ABD683356A}"/>
    <cellStyle name="Millares 212 2 2 6 2 5" xfId="47017" xr:uid="{5CDD2C6F-FEB4-4447-8086-9EC098B15169}"/>
    <cellStyle name="Millares 212 2 2 6 3" xfId="6147" xr:uid="{C1646805-000A-4EB8-A060-1E728DCFC865}"/>
    <cellStyle name="Millares 212 2 2 6 3 2" xfId="14413" xr:uid="{034A3899-4657-4FC9-92EE-F43367CB53CE}"/>
    <cellStyle name="Millares 212 2 2 6 3 2 2" xfId="35916" xr:uid="{0BEA4916-2BF5-4378-A9BF-2FDED8C1CDE0}"/>
    <cellStyle name="Millares 212 2 2 6 3 3" xfId="21048" xr:uid="{A7261E7C-5783-40A6-A10C-1C35486C7B38}"/>
    <cellStyle name="Millares 212 2 2 6 3 3 2" xfId="42551" xr:uid="{01A68AB9-DDCC-4BDC-B65B-74B7700FE4A7}"/>
    <cellStyle name="Millares 212 2 2 6 3 4" xfId="27653" xr:uid="{F63CE9E3-998D-468F-9FF0-1E4238EDC6AB}"/>
    <cellStyle name="Millares 212 2 2 6 3 5" xfId="49156" xr:uid="{BDF84C71-4708-475B-9AF3-7AA4A6797DB7}"/>
    <cellStyle name="Millares 212 2 2 6 4" xfId="7788" xr:uid="{3D54CF31-E1AA-4A8A-809C-3642C4DE061B}"/>
    <cellStyle name="Millares 212 2 2 6 4 2" xfId="29291" xr:uid="{364F30BA-39D2-4FE2-8E75-89229D39E29C}"/>
    <cellStyle name="Millares 212 2 2 6 5" xfId="9445" xr:uid="{96785D2B-A4C8-4570-93C8-724BEAB199CB}"/>
    <cellStyle name="Millares 212 2 2 6 5 2" xfId="30948" xr:uid="{1C9C7561-0584-449D-B3F4-1D42608ADA58}"/>
    <cellStyle name="Millares 212 2 2 6 6" xfId="16080" xr:uid="{539300E4-DA9A-4875-A4C1-9C392C0BAD44}"/>
    <cellStyle name="Millares 212 2 2 6 6 2" xfId="37583" xr:uid="{8925B122-91B2-4C38-9A13-F0843398C9B8}"/>
    <cellStyle name="Millares 212 2 2 6 7" xfId="22685" xr:uid="{F41AB6D4-B750-49E7-B40C-79AC74A657DD}"/>
    <cellStyle name="Millares 212 2 2 6 8" xfId="44188" xr:uid="{EAA7CE61-6EA6-4C42-AB12-407C2FFCA9B1}"/>
    <cellStyle name="Millares 212 2 2 7" xfId="1867" xr:uid="{4B90E7BC-547F-478B-A26B-62D100E370F6}"/>
    <cellStyle name="Millares 212 2 2 7 2" xfId="10133" xr:uid="{C0560A07-89E6-4CB0-957D-E378F1C479C3}"/>
    <cellStyle name="Millares 212 2 2 7 2 2" xfId="31636" xr:uid="{A7FE2D93-1E50-4983-B9A1-E3A9A858808A}"/>
    <cellStyle name="Millares 212 2 2 7 3" xfId="16768" xr:uid="{36D206E3-E497-4FBC-8AC7-3B5D2C04B4EE}"/>
    <cellStyle name="Millares 212 2 2 7 3 2" xfId="38271" xr:uid="{328539DA-E180-4EB8-A22B-5FBA121345FD}"/>
    <cellStyle name="Millares 212 2 2 7 4" xfId="23373" xr:uid="{8C63019D-2126-4DA0-BC37-1D53C11F8CD9}"/>
    <cellStyle name="Millares 212 2 2 7 5" xfId="44876" xr:uid="{A4428B1C-100C-4F76-96F7-CE36C5F48B81}"/>
    <cellStyle name="Millares 212 2 2 8" xfId="2552" xr:uid="{D0D8D021-6258-4D12-B1AB-1024C46EDC48}"/>
    <cellStyle name="Millares 212 2 2 8 2" xfId="10818" xr:uid="{71157E8F-DABC-4217-AF96-12790C1710B6}"/>
    <cellStyle name="Millares 212 2 2 8 2 2" xfId="32321" xr:uid="{F6A30ECA-7BB8-4A03-8736-2623FBBB952A}"/>
    <cellStyle name="Millares 212 2 2 8 3" xfId="17453" xr:uid="{F5843CA2-7440-4DEA-BFA2-9CF43F60E58A}"/>
    <cellStyle name="Millares 212 2 2 8 3 2" xfId="38956" xr:uid="{739E9FB5-5CDB-4A73-8175-7068B2948B4F}"/>
    <cellStyle name="Millares 212 2 2 8 4" xfId="24058" xr:uid="{69F831EC-E6EB-494E-903D-2A7DD37A0CF5}"/>
    <cellStyle name="Millares 212 2 2 8 5" xfId="45561" xr:uid="{B0B593A5-182F-4475-B1D5-E56A71552B65}"/>
    <cellStyle name="Millares 212 2 2 9" xfId="3063" xr:uid="{35797F63-D518-4656-A78D-702CEB32F042}"/>
    <cellStyle name="Millares 212 2 2 9 2" xfId="11329" xr:uid="{112B42A9-ED2B-44ED-BE88-04FD5BA473D7}"/>
    <cellStyle name="Millares 212 2 2 9 2 2" xfId="32832" xr:uid="{A15EE4CA-5CB5-458F-934E-5F7858835C61}"/>
    <cellStyle name="Millares 212 2 2 9 3" xfId="17964" xr:uid="{10D01EAD-E441-4A59-9475-B55C3179A640}"/>
    <cellStyle name="Millares 212 2 2 9 3 2" xfId="39467" xr:uid="{C5759D87-E357-4632-B8EB-422EB733D21D}"/>
    <cellStyle name="Millares 212 2 2 9 4" xfId="24569" xr:uid="{04B31129-FDD5-4D24-95DC-BB82A0374D3B}"/>
    <cellStyle name="Millares 212 2 2 9 5" xfId="46072" xr:uid="{5ECE1894-31F8-41E1-84F8-5851A7F43A91}"/>
    <cellStyle name="Millares 212 2 3" xfId="456" xr:uid="{2DA26572-4CE5-4E03-8FCB-00E6FF1B8E19}"/>
    <cellStyle name="Millares 212 2 3 10" xfId="7067" xr:uid="{EB2FF74D-98B0-4A87-8677-C44A5C96E266}"/>
    <cellStyle name="Millares 212 2 3 10 2" xfId="28570" xr:uid="{2C4C4BF1-8BAA-4E07-BA51-E364739725A3}"/>
    <cellStyle name="Millares 212 2 3 11" xfId="8723" xr:uid="{EF47750D-12F7-4602-B31F-ABEA0D7CA78C}"/>
    <cellStyle name="Millares 212 2 3 11 2" xfId="30226" xr:uid="{4369CF1C-AAB6-47DC-87F4-1A2345143B8C}"/>
    <cellStyle name="Millares 212 2 3 12" xfId="15359" xr:uid="{2E741B27-6849-4599-B347-236006E7B743}"/>
    <cellStyle name="Millares 212 2 3 12 2" xfId="36862" xr:uid="{F15BBEF1-6B7D-4B25-9650-FDF1EDFDF5C7}"/>
    <cellStyle name="Millares 212 2 3 13" xfId="21964" xr:uid="{F1A076DD-C494-46EA-97BD-5B859267AB9C}"/>
    <cellStyle name="Millares 212 2 3 14" xfId="43467" xr:uid="{1ECC23EF-FC39-4B22-B5DC-939A9E563FD7}"/>
    <cellStyle name="Millares 212 2 3 2" xfId="738" xr:uid="{B8A3F4F4-CB4C-4111-BF79-5CA09FDD98FD}"/>
    <cellStyle name="Millares 212 2 3 2 10" xfId="15639" xr:uid="{AF5EDB17-8CEA-44D0-9ED5-907DEB7D352E}"/>
    <cellStyle name="Millares 212 2 3 2 10 2" xfId="37142" xr:uid="{215A418C-4658-45F8-A07B-67335EDB16B9}"/>
    <cellStyle name="Millares 212 2 3 2 11" xfId="22244" xr:uid="{EDEB8E33-7F11-4997-9112-8F420FB69562}"/>
    <cellStyle name="Millares 212 2 3 2 12" xfId="43747" xr:uid="{A50F4D22-5D93-4BCE-BA2E-B7D12D78621F}"/>
    <cellStyle name="Millares 212 2 3 2 2" xfId="1684" xr:uid="{743FC681-306C-4205-A37A-4819C02CD608}"/>
    <cellStyle name="Millares 212 2 3 2 2 2" xfId="4513" xr:uid="{55FE03E5-A091-4354-B47A-FD42E2628DDE}"/>
    <cellStyle name="Millares 212 2 3 2 2 2 2" xfId="12779" xr:uid="{6968F8B2-9BA5-4F0D-878C-F15BDDB188EB}"/>
    <cellStyle name="Millares 212 2 3 2 2 2 2 2" xfId="34282" xr:uid="{217E691F-1311-40B8-B4EC-C0CB8777171C}"/>
    <cellStyle name="Millares 212 2 3 2 2 2 3" xfId="19414" xr:uid="{C524B302-0ECD-4592-8DFD-675303655F6D}"/>
    <cellStyle name="Millares 212 2 3 2 2 2 3 2" xfId="40917" xr:uid="{25666431-75BF-4D49-B1B6-2CD1D982FB1A}"/>
    <cellStyle name="Millares 212 2 3 2 2 2 4" xfId="26019" xr:uid="{2AB53ECF-35F4-48E2-AD67-76368FB57C58}"/>
    <cellStyle name="Millares 212 2 3 2 2 2 5" xfId="47522" xr:uid="{FACC7DC4-F2A6-460E-9D73-BEDAC4E5205E}"/>
    <cellStyle name="Millares 212 2 3 2 2 3" xfId="6652" xr:uid="{E5006666-41F6-4B07-8799-47D9B47011A1}"/>
    <cellStyle name="Millares 212 2 3 2 2 3 2" xfId="14918" xr:uid="{37B78942-1B2F-4FE2-8B04-C9BE3254A8BC}"/>
    <cellStyle name="Millares 212 2 3 2 2 3 2 2" xfId="36421" xr:uid="{FB87A4B8-90D7-4284-8881-82011F333713}"/>
    <cellStyle name="Millares 212 2 3 2 2 3 3" xfId="21553" xr:uid="{10DB2025-3485-4583-A12A-904B280362D1}"/>
    <cellStyle name="Millares 212 2 3 2 2 3 3 2" xfId="43056" xr:uid="{45848A1A-6C11-4550-8B97-6A818AC76A88}"/>
    <cellStyle name="Millares 212 2 3 2 2 3 4" xfId="28158" xr:uid="{ED737EB9-CAE4-4DC8-8BB7-914D65548860}"/>
    <cellStyle name="Millares 212 2 3 2 2 3 5" xfId="49661" xr:uid="{CDF8AC64-72C4-4030-821D-8460A1B4616E}"/>
    <cellStyle name="Millares 212 2 3 2 2 4" xfId="8293" xr:uid="{5A9EC38A-D92C-46FC-AD6E-14BB443A28A5}"/>
    <cellStyle name="Millares 212 2 3 2 2 4 2" xfId="29796" xr:uid="{DB34539A-E9C2-4577-B389-FBC34721D57B}"/>
    <cellStyle name="Millares 212 2 3 2 2 5" xfId="9950" xr:uid="{6506B41E-B8F5-428F-95BA-773EFDB4B2D0}"/>
    <cellStyle name="Millares 212 2 3 2 2 5 2" xfId="31453" xr:uid="{9B8E8674-4A2A-4B1D-B0AE-526568F6E186}"/>
    <cellStyle name="Millares 212 2 3 2 2 6" xfId="16585" xr:uid="{187706F1-2CBC-4CBD-A4A4-1C578CE28C78}"/>
    <cellStyle name="Millares 212 2 3 2 2 6 2" xfId="38088" xr:uid="{CE48AFCF-B8A8-4EC2-94F3-AE2C0AE69171}"/>
    <cellStyle name="Millares 212 2 3 2 2 7" xfId="23190" xr:uid="{42FF36F8-B8BC-43A2-9034-9B5BC8B8E52B}"/>
    <cellStyle name="Millares 212 2 3 2 2 8" xfId="44693" xr:uid="{F16ABF68-3488-4DEC-83A4-59D2356ED44C}"/>
    <cellStyle name="Millares 212 2 3 2 3" xfId="2371" xr:uid="{26091551-51A7-4C92-A1E2-93E9E8BECF2B}"/>
    <cellStyle name="Millares 212 2 3 2 3 2" xfId="10637" xr:uid="{E23F9636-7BE1-4CF2-9481-742D06E788D1}"/>
    <cellStyle name="Millares 212 2 3 2 3 2 2" xfId="32140" xr:uid="{41642D00-244B-4C68-A479-0D3880A1DD98}"/>
    <cellStyle name="Millares 212 2 3 2 3 3" xfId="17272" xr:uid="{DB35AAA9-52FA-48F5-9E02-CE859B724B44}"/>
    <cellStyle name="Millares 212 2 3 2 3 3 2" xfId="38775" xr:uid="{8BC82839-6701-476D-A4D8-85EA3F093AEE}"/>
    <cellStyle name="Millares 212 2 3 2 3 4" xfId="23877" xr:uid="{094A2BA3-E6A5-4847-93B7-82C1B6941D58}"/>
    <cellStyle name="Millares 212 2 3 2 3 5" xfId="45380" xr:uid="{E56A0B61-3E6B-41FE-9283-A8AE5E14E328}"/>
    <cellStyle name="Millares 212 2 3 2 4" xfId="2888" xr:uid="{BF276103-080A-43EE-9B08-47853A9A8807}"/>
    <cellStyle name="Millares 212 2 3 2 4 2" xfId="11154" xr:uid="{C210A286-20CA-47E4-91BD-2A579376D302}"/>
    <cellStyle name="Millares 212 2 3 2 4 2 2" xfId="32657" xr:uid="{A67EBB0F-D43A-42F8-AD5B-463ECD8E7315}"/>
    <cellStyle name="Millares 212 2 3 2 4 3" xfId="17789" xr:uid="{EA307729-5BB4-47CB-91CB-7F6031989872}"/>
    <cellStyle name="Millares 212 2 3 2 4 3 2" xfId="39292" xr:uid="{345AF149-DA7D-4A6F-8C03-F7224ED968E8}"/>
    <cellStyle name="Millares 212 2 3 2 4 4" xfId="24394" xr:uid="{69A5D733-92E2-4082-B620-C03FE538CBCC}"/>
    <cellStyle name="Millares 212 2 3 2 4 5" xfId="45897" xr:uid="{CEA4F223-5D90-4FA4-8E1B-F7AC99B2D5AB}"/>
    <cellStyle name="Millares 212 2 3 2 5" xfId="3567" xr:uid="{971DF727-D179-4844-AD42-01F4B6905113}"/>
    <cellStyle name="Millares 212 2 3 2 5 2" xfId="11833" xr:uid="{1E7E684D-B90F-44B5-9941-CDC0C27273B9}"/>
    <cellStyle name="Millares 212 2 3 2 5 2 2" xfId="33336" xr:uid="{BF3E1E2B-185F-4CC8-BFBE-B9603E86BC46}"/>
    <cellStyle name="Millares 212 2 3 2 5 3" xfId="18468" xr:uid="{AAB43FA6-1BCD-4811-B745-8A68B40473D8}"/>
    <cellStyle name="Millares 212 2 3 2 5 3 2" xfId="39971" xr:uid="{35D20E50-8844-499C-BF23-25E33131F20B}"/>
    <cellStyle name="Millares 212 2 3 2 5 4" xfId="25073" xr:uid="{B32D77EE-BC03-44D7-8357-21E612DB6853}"/>
    <cellStyle name="Millares 212 2 3 2 5 5" xfId="46576" xr:uid="{DA30745D-9223-4D63-9E4A-FF28FABBD056}"/>
    <cellStyle name="Millares 212 2 3 2 6" xfId="5032" xr:uid="{52A0A274-D9D9-4A53-8D4C-8D784AD89CCA}"/>
    <cellStyle name="Millares 212 2 3 2 6 2" xfId="13298" xr:uid="{A76FC31F-D42F-4051-99F2-E9C404C3816E}"/>
    <cellStyle name="Millares 212 2 3 2 6 2 2" xfId="34801" xr:uid="{A50FD740-C202-49BC-81FF-14E365D87FC1}"/>
    <cellStyle name="Millares 212 2 3 2 6 3" xfId="19933" xr:uid="{01F0EB47-5280-433E-88F6-E955BB0B8AF4}"/>
    <cellStyle name="Millares 212 2 3 2 6 3 2" xfId="41436" xr:uid="{54C4FF77-479A-49FC-A7EE-7A6C357FA07D}"/>
    <cellStyle name="Millares 212 2 3 2 6 4" xfId="26538" xr:uid="{BBC3C469-8677-4F60-AA6C-309241B92BBE}"/>
    <cellStyle name="Millares 212 2 3 2 6 5" xfId="48041" xr:uid="{C25E655D-C539-4229-BC2A-5246F963243E}"/>
    <cellStyle name="Millares 212 2 3 2 7" xfId="5706" xr:uid="{73CB750C-4303-4248-AD44-CAB675FE7EF0}"/>
    <cellStyle name="Millares 212 2 3 2 7 2" xfId="13972" xr:uid="{CDF021CC-E433-4422-8534-CC6A74B9FFE8}"/>
    <cellStyle name="Millares 212 2 3 2 7 2 2" xfId="35475" xr:uid="{346C6411-1E2C-4596-882D-407C372F14EF}"/>
    <cellStyle name="Millares 212 2 3 2 7 3" xfId="20607" xr:uid="{6229CF49-0637-40BC-8D17-2145EB1CDEC4}"/>
    <cellStyle name="Millares 212 2 3 2 7 3 2" xfId="42110" xr:uid="{62E724BA-03B3-4C55-B13C-AAFA6A87D5B0}"/>
    <cellStyle name="Millares 212 2 3 2 7 4" xfId="27212" xr:uid="{6477D9D4-A370-4ACD-A686-6099D85A3B28}"/>
    <cellStyle name="Millares 212 2 3 2 7 5" xfId="48715" xr:uid="{EBD829E0-2D28-46F5-8560-74017806EB50}"/>
    <cellStyle name="Millares 212 2 3 2 8" xfId="7347" xr:uid="{1E52EE13-2D52-4FC1-8437-D3FAE2CFCBF5}"/>
    <cellStyle name="Millares 212 2 3 2 8 2" xfId="28850" xr:uid="{484775F7-443A-4ADF-852F-83D1E7A14036}"/>
    <cellStyle name="Millares 212 2 3 2 9" xfId="9004" xr:uid="{03889AC9-B3E8-4A27-8FE2-89FBBD845E45}"/>
    <cellStyle name="Millares 212 2 3 2 9 2" xfId="30507" xr:uid="{233BFCEE-F934-4957-A975-3CAB65DE284B}"/>
    <cellStyle name="Millares 212 2 3 3" xfId="1008" xr:uid="{12B1F116-3880-4DA6-87D6-3A846D71E430}"/>
    <cellStyle name="Millares 212 2 3 3 2" xfId="3837" xr:uid="{7AD97C9D-A87B-4408-B4F1-D3C233BB9384}"/>
    <cellStyle name="Millares 212 2 3 3 2 2" xfId="12103" xr:uid="{A5687973-C3C6-48BB-996A-17DBF1D8400F}"/>
    <cellStyle name="Millares 212 2 3 3 2 2 2" xfId="33606" xr:uid="{6A16241A-047D-4ED1-A6EE-01826265EC49}"/>
    <cellStyle name="Millares 212 2 3 3 2 3" xfId="18738" xr:uid="{A20BDEAD-612A-4232-A01B-873B4E4BA197}"/>
    <cellStyle name="Millares 212 2 3 3 2 3 2" xfId="40241" xr:uid="{A985AD5A-756B-462B-BDB6-A51F65FE6EEF}"/>
    <cellStyle name="Millares 212 2 3 3 2 4" xfId="25343" xr:uid="{8323B55F-2280-4E5E-A0A7-F0862112DCF4}"/>
    <cellStyle name="Millares 212 2 3 3 2 5" xfId="46846" xr:uid="{CF13DBEF-5FCC-4CB7-9769-99B897228620}"/>
    <cellStyle name="Millares 212 2 3 3 3" xfId="5976" xr:uid="{9215CDE7-F7D5-4EBF-898F-15567C2272A0}"/>
    <cellStyle name="Millares 212 2 3 3 3 2" xfId="14242" xr:uid="{7E53E87B-988F-4F8D-8CAF-B88905CC1139}"/>
    <cellStyle name="Millares 212 2 3 3 3 2 2" xfId="35745" xr:uid="{B4880586-411E-4813-92CD-6FE2D22ECADA}"/>
    <cellStyle name="Millares 212 2 3 3 3 3" xfId="20877" xr:uid="{3943D15A-6CD7-479A-825A-E46F78145BF6}"/>
    <cellStyle name="Millares 212 2 3 3 3 3 2" xfId="42380" xr:uid="{CE30F4DC-BB70-41F1-AA5E-EDAD4AD738D2}"/>
    <cellStyle name="Millares 212 2 3 3 3 4" xfId="27482" xr:uid="{15737CC1-A1F2-4DFE-8A2E-C0CB33A238B7}"/>
    <cellStyle name="Millares 212 2 3 3 3 5" xfId="48985" xr:uid="{78BA7FB0-6EC8-4B08-B9EA-1B3244682614}"/>
    <cellStyle name="Millares 212 2 3 3 4" xfId="7617" xr:uid="{3BC12768-6843-4018-A228-AC37BB8D7B1A}"/>
    <cellStyle name="Millares 212 2 3 3 4 2" xfId="29120" xr:uid="{67916008-11C7-4DA4-A3D1-5B5DC36A0F84}"/>
    <cellStyle name="Millares 212 2 3 3 5" xfId="9274" xr:uid="{825E389E-50E6-4702-A23E-CD7FCC5C8AFE}"/>
    <cellStyle name="Millares 212 2 3 3 5 2" xfId="30777" xr:uid="{B9AEC7A1-EDF5-4E0F-A931-5B0A062D1E16}"/>
    <cellStyle name="Millares 212 2 3 3 6" xfId="15909" xr:uid="{CB5026D4-F6BA-4E25-A883-7CB44B454439}"/>
    <cellStyle name="Millares 212 2 3 3 6 2" xfId="37412" xr:uid="{28242BCF-44B2-4F02-993C-0AE97908B6F0}"/>
    <cellStyle name="Millares 212 2 3 3 7" xfId="22514" xr:uid="{6C703E0A-18EF-45B3-BCA0-7B57436BFAB5}"/>
    <cellStyle name="Millares 212 2 3 3 8" xfId="44017" xr:uid="{3CD6C772-906D-4A7B-8F97-AF1A83676E57}"/>
    <cellStyle name="Millares 212 2 3 4" xfId="1404" xr:uid="{C32BD158-9B91-484F-825E-41F95B2C3A8B}"/>
    <cellStyle name="Millares 212 2 3 4 2" xfId="4233" xr:uid="{EB2CF0A8-50BB-4196-9BE6-787E4D106614}"/>
    <cellStyle name="Millares 212 2 3 4 2 2" xfId="12499" xr:uid="{07F878A9-570D-4874-90E3-D9351C2F6337}"/>
    <cellStyle name="Millares 212 2 3 4 2 2 2" xfId="34002" xr:uid="{F1784A31-27E3-44DE-8C69-41EDFB719B89}"/>
    <cellStyle name="Millares 212 2 3 4 2 3" xfId="19134" xr:uid="{EE7FF4FB-9119-47A3-8108-D2BA94C939DD}"/>
    <cellStyle name="Millares 212 2 3 4 2 3 2" xfId="40637" xr:uid="{9D231DF3-96AF-4912-A925-A92CF03876D6}"/>
    <cellStyle name="Millares 212 2 3 4 2 4" xfId="25739" xr:uid="{C5716F0C-6DD3-413E-8473-3D4F550E78D5}"/>
    <cellStyle name="Millares 212 2 3 4 2 5" xfId="47242" xr:uid="{47345780-D429-4BBD-8F6F-D1F77F3184A8}"/>
    <cellStyle name="Millares 212 2 3 4 3" xfId="6372" xr:uid="{FCD851CE-93B9-4471-BB54-B493B359753E}"/>
    <cellStyle name="Millares 212 2 3 4 3 2" xfId="14638" xr:uid="{6C539520-80D8-494C-AFC6-682155F372F7}"/>
    <cellStyle name="Millares 212 2 3 4 3 2 2" xfId="36141" xr:uid="{9C5E86AF-7301-4787-87FD-0B754802735B}"/>
    <cellStyle name="Millares 212 2 3 4 3 3" xfId="21273" xr:uid="{18B1E115-E520-4974-81C0-BF93CE5DC3EA}"/>
    <cellStyle name="Millares 212 2 3 4 3 3 2" xfId="42776" xr:uid="{5DE77C24-A6F9-4E5C-8395-5BBF1B16FBA6}"/>
    <cellStyle name="Millares 212 2 3 4 3 4" xfId="27878" xr:uid="{B9E9A9A5-A400-4404-8CB9-5AB2B83D65BC}"/>
    <cellStyle name="Millares 212 2 3 4 3 5" xfId="49381" xr:uid="{29148ED9-34E2-4C8C-92D9-E355DEB8F5FC}"/>
    <cellStyle name="Millares 212 2 3 4 4" xfId="8013" xr:uid="{6822873E-F567-4676-9949-24E5B7C27FB3}"/>
    <cellStyle name="Millares 212 2 3 4 4 2" xfId="29516" xr:uid="{27135FF6-8264-47AA-ACFB-8FC8381971AC}"/>
    <cellStyle name="Millares 212 2 3 4 5" xfId="9670" xr:uid="{1E2D9D02-AC2D-4D6D-B5E3-742D37A9B7FC}"/>
    <cellStyle name="Millares 212 2 3 4 5 2" xfId="31173" xr:uid="{7330EC92-2624-407D-A26D-CEDD0C800E94}"/>
    <cellStyle name="Millares 212 2 3 4 6" xfId="16305" xr:uid="{FEBF54C2-5171-4234-A858-301468782885}"/>
    <cellStyle name="Millares 212 2 3 4 6 2" xfId="37808" xr:uid="{50CFB295-E325-4FA4-9214-24411AD598DD}"/>
    <cellStyle name="Millares 212 2 3 4 7" xfId="22910" xr:uid="{BD304FF0-875B-4F3E-A1CE-55430DC5E0D0}"/>
    <cellStyle name="Millares 212 2 3 4 8" xfId="44413" xr:uid="{C38FBE7A-E526-419B-B40F-4F1CBFFC6231}"/>
    <cellStyle name="Millares 212 2 3 5" xfId="2091" xr:uid="{917D85AB-1B94-47A0-AEF4-1BB51BCC3FE2}"/>
    <cellStyle name="Millares 212 2 3 5 2" xfId="10357" xr:uid="{1946E33B-C636-486C-92E3-5BE7C35024FD}"/>
    <cellStyle name="Millares 212 2 3 5 2 2" xfId="31860" xr:uid="{181321C0-A5FC-4B19-921F-B2BE239DF268}"/>
    <cellStyle name="Millares 212 2 3 5 3" xfId="16992" xr:uid="{B48BB9F3-C9C7-48F0-921C-AF1C067F3BB3}"/>
    <cellStyle name="Millares 212 2 3 5 3 2" xfId="38495" xr:uid="{64E3C6F7-C70A-488C-B83D-FC7F061E1939}"/>
    <cellStyle name="Millares 212 2 3 5 4" xfId="23597" xr:uid="{FA9C0E26-DFB5-48E3-8D93-6F8E887DCDC0}"/>
    <cellStyle name="Millares 212 2 3 5 5" xfId="45100" xr:uid="{C6580389-6CAD-4730-90F7-44832A957A7F}"/>
    <cellStyle name="Millares 212 2 3 6" xfId="2639" xr:uid="{A006ACAA-52E3-439A-98AE-23B2FD1C3802}"/>
    <cellStyle name="Millares 212 2 3 6 2" xfId="10905" xr:uid="{1BDDE211-3D5F-4F02-B4BF-D984B7360531}"/>
    <cellStyle name="Millares 212 2 3 6 2 2" xfId="32408" xr:uid="{8A248DEE-012A-4E75-B91F-89155597D4D9}"/>
    <cellStyle name="Millares 212 2 3 6 3" xfId="17540" xr:uid="{74FFF077-9066-4FD3-900C-9B581E6F873C}"/>
    <cellStyle name="Millares 212 2 3 6 3 2" xfId="39043" xr:uid="{3BDF03D2-BA08-4CCF-84F7-5DE4423D6590}"/>
    <cellStyle name="Millares 212 2 3 6 4" xfId="24145" xr:uid="{3D73F262-80B7-45A2-B89B-7301172F37FA}"/>
    <cellStyle name="Millares 212 2 3 6 5" xfId="45648" xr:uid="{0C5CE72B-5C0F-426B-9357-F46B52D2C182}"/>
    <cellStyle name="Millares 212 2 3 7" xfId="3287" xr:uid="{F64FFE5A-BFDC-4317-B7EF-39AC8D05A85B}"/>
    <cellStyle name="Millares 212 2 3 7 2" xfId="11553" xr:uid="{E6C6C664-3592-4C77-A4FA-F93D06FBAF5A}"/>
    <cellStyle name="Millares 212 2 3 7 2 2" xfId="33056" xr:uid="{3E5269E2-A59F-4AC5-A704-8D873050BDC4}"/>
    <cellStyle name="Millares 212 2 3 7 3" xfId="18188" xr:uid="{1FA3B4C2-01E7-4F15-8FD9-7F86CA1BA36F}"/>
    <cellStyle name="Millares 212 2 3 7 3 2" xfId="39691" xr:uid="{7A45A247-252C-43FD-9EBE-6771B5F7AA6B}"/>
    <cellStyle name="Millares 212 2 3 7 4" xfId="24793" xr:uid="{119E67DE-EE84-491A-8AAC-C94764158BF9}"/>
    <cellStyle name="Millares 212 2 3 7 5" xfId="46296" xr:uid="{0912B0AA-FEF3-49AE-AC2F-9E58BA1CD70A}"/>
    <cellStyle name="Millares 212 2 3 8" xfId="4783" xr:uid="{18F222E4-ABD3-4173-8FB8-26D478FB2319}"/>
    <cellStyle name="Millares 212 2 3 8 2" xfId="13049" xr:uid="{0FD8892E-4095-45A3-B46F-6D4E9FFD25CF}"/>
    <cellStyle name="Millares 212 2 3 8 2 2" xfId="34552" xr:uid="{1533F9D0-BC2D-4F77-A70E-07542F9C1D50}"/>
    <cellStyle name="Millares 212 2 3 8 3" xfId="19684" xr:uid="{7417B010-A7E0-4472-9693-FDADBF09D2DE}"/>
    <cellStyle name="Millares 212 2 3 8 3 2" xfId="41187" xr:uid="{06770D9F-AFE0-4F15-915C-AD545484ADD4}"/>
    <cellStyle name="Millares 212 2 3 8 4" xfId="26289" xr:uid="{93260E05-1ECB-44A7-8D39-0A2DBEF02143}"/>
    <cellStyle name="Millares 212 2 3 8 5" xfId="47792" xr:uid="{283EBB9D-16BF-4F86-8517-6236D5EEE777}"/>
    <cellStyle name="Millares 212 2 3 9" xfId="5426" xr:uid="{80083B9F-3744-4C1A-AFC2-F2651BAF4443}"/>
    <cellStyle name="Millares 212 2 3 9 2" xfId="13692" xr:uid="{079B4490-B193-40F5-A734-801B2B2D402E}"/>
    <cellStyle name="Millares 212 2 3 9 2 2" xfId="35195" xr:uid="{75F561CE-557C-4603-BDB6-78394A4F2DCC}"/>
    <cellStyle name="Millares 212 2 3 9 3" xfId="20327" xr:uid="{980C75E0-968C-42D4-968A-D87046B8D032}"/>
    <cellStyle name="Millares 212 2 3 9 3 2" xfId="41830" xr:uid="{98E588F9-D6E7-40C8-949D-80349EA1D615}"/>
    <cellStyle name="Millares 212 2 3 9 4" xfId="26932" xr:uid="{1D7199C2-C558-4FDE-8643-36AE91674EF6}"/>
    <cellStyle name="Millares 212 2 3 9 5" xfId="48435" xr:uid="{3517B72E-6E7D-4899-B212-BDA5220D9170}"/>
    <cellStyle name="Millares 212 2 4" xfId="329" xr:uid="{8B44932E-4C30-44CD-B8E5-CE4CD8DF8182}"/>
    <cellStyle name="Millares 212 2 4 10" xfId="15232" xr:uid="{B90BBB96-211C-40D8-8099-E6FA0143D974}"/>
    <cellStyle name="Millares 212 2 4 10 2" xfId="36735" xr:uid="{47775E0F-D762-4BC8-8AE9-B776BA66A2AD}"/>
    <cellStyle name="Millares 212 2 4 11" xfId="21837" xr:uid="{14773643-6FD9-4B2C-8C0D-979287D15187}"/>
    <cellStyle name="Millares 212 2 4 12" xfId="43340" xr:uid="{423EB245-20F8-4D90-82B4-5C99E405C6BA}"/>
    <cellStyle name="Millares 212 2 4 2" xfId="1277" xr:uid="{DD892068-6CC5-4F94-A90D-C2623839F568}"/>
    <cellStyle name="Millares 212 2 4 2 2" xfId="4106" xr:uid="{91219ADC-F4A0-4D82-97F3-F8260EA2518C}"/>
    <cellStyle name="Millares 212 2 4 2 2 2" xfId="12372" xr:uid="{83F2E6F6-9589-4ABA-947E-23E71C8C921E}"/>
    <cellStyle name="Millares 212 2 4 2 2 2 2" xfId="33875" xr:uid="{9EF937BB-C36E-4DF4-8E3F-FB2E79D522BB}"/>
    <cellStyle name="Millares 212 2 4 2 2 3" xfId="19007" xr:uid="{26B042AD-23A8-406C-9793-912282B4A286}"/>
    <cellStyle name="Millares 212 2 4 2 2 3 2" xfId="40510" xr:uid="{AE6AB42D-ADC6-42B8-BD33-044EE7B9103E}"/>
    <cellStyle name="Millares 212 2 4 2 2 4" xfId="25612" xr:uid="{32077435-6E9E-4985-9ABF-2A38C2B09C20}"/>
    <cellStyle name="Millares 212 2 4 2 2 5" xfId="47115" xr:uid="{0671186F-E2BC-45DA-A20D-E20BE7C8CF0D}"/>
    <cellStyle name="Millares 212 2 4 2 3" xfId="6245" xr:uid="{8755372C-C3A8-4130-A33B-CF9BF0E800BD}"/>
    <cellStyle name="Millares 212 2 4 2 3 2" xfId="14511" xr:uid="{E81864D7-34EF-48DA-BC07-229EA1268E8F}"/>
    <cellStyle name="Millares 212 2 4 2 3 2 2" xfId="36014" xr:uid="{7C74F9D1-3389-4DAA-8C2D-DB7803EBA4FD}"/>
    <cellStyle name="Millares 212 2 4 2 3 3" xfId="21146" xr:uid="{1CDD9D12-BA17-4968-BD7D-49659F1A63CF}"/>
    <cellStyle name="Millares 212 2 4 2 3 3 2" xfId="42649" xr:uid="{66B4D113-260C-4C79-B71A-1ED120A829CB}"/>
    <cellStyle name="Millares 212 2 4 2 3 4" xfId="27751" xr:uid="{6F6112B9-1147-4207-BA1B-82727E2ED715}"/>
    <cellStyle name="Millares 212 2 4 2 3 5" xfId="49254" xr:uid="{3BFE25E6-DC5C-42D1-B4C1-E9C04B5975D7}"/>
    <cellStyle name="Millares 212 2 4 2 4" xfId="7886" xr:uid="{5F93892C-50AA-4740-B019-BFD7C6F617A9}"/>
    <cellStyle name="Millares 212 2 4 2 4 2" xfId="29389" xr:uid="{8DA35118-7550-4654-AA5A-0842DD76596D}"/>
    <cellStyle name="Millares 212 2 4 2 5" xfId="9543" xr:uid="{0F4EF383-6C0F-483A-B109-5ABE8B433C76}"/>
    <cellStyle name="Millares 212 2 4 2 5 2" xfId="31046" xr:uid="{99D248B9-B4BA-4B60-8BF1-E1AF3BD18115}"/>
    <cellStyle name="Millares 212 2 4 2 6" xfId="16178" xr:uid="{50E39E89-C154-4475-B9FA-D812EB32D97A}"/>
    <cellStyle name="Millares 212 2 4 2 6 2" xfId="37681" xr:uid="{1989A8AD-F23B-479F-A508-B2002E7218AF}"/>
    <cellStyle name="Millares 212 2 4 2 7" xfId="22783" xr:uid="{5D6C18D1-29F6-451A-9779-545334F0532C}"/>
    <cellStyle name="Millares 212 2 4 2 8" xfId="44286" xr:uid="{0E26B607-5DD0-4028-B283-CB2D4218060F}"/>
    <cellStyle name="Millares 212 2 4 3" xfId="1964" xr:uid="{B656C59D-7DA9-40D5-9456-2BE64783DCCE}"/>
    <cellStyle name="Millares 212 2 4 3 2" xfId="10230" xr:uid="{D32B5A66-264B-44B1-969F-D67D28386A93}"/>
    <cellStyle name="Millares 212 2 4 3 2 2" xfId="31733" xr:uid="{6B71FCC5-6125-41CC-8055-9BFD3F49D526}"/>
    <cellStyle name="Millares 212 2 4 3 3" xfId="16865" xr:uid="{B9C2619A-95D9-4436-AB93-EDDB46289497}"/>
    <cellStyle name="Millares 212 2 4 3 3 2" xfId="38368" xr:uid="{01F97369-11B5-42B0-84FD-59E5E34AA019}"/>
    <cellStyle name="Millares 212 2 4 3 4" xfId="23470" xr:uid="{2B1E866C-6E0E-4880-9C98-800FC8FBC819}"/>
    <cellStyle name="Millares 212 2 4 3 5" xfId="44973" xr:uid="{35D1E228-21BA-4323-B54C-ECFEB4B735DA}"/>
    <cellStyle name="Millares 212 2 4 4" xfId="2763" xr:uid="{FDC017C7-FE93-4D05-8A6A-58C79AEFCFC5}"/>
    <cellStyle name="Millares 212 2 4 4 2" xfId="11029" xr:uid="{D6C68270-B446-4B2B-B3CE-A2DE248CF247}"/>
    <cellStyle name="Millares 212 2 4 4 2 2" xfId="32532" xr:uid="{29B58E68-65EB-473F-9318-6419E5D7DBDE}"/>
    <cellStyle name="Millares 212 2 4 4 3" xfId="17664" xr:uid="{BFEB646A-11A6-4B5B-AE6F-785B73101AAA}"/>
    <cellStyle name="Millares 212 2 4 4 3 2" xfId="39167" xr:uid="{0ED98E13-6B87-4631-8EED-CD76C5500DEB}"/>
    <cellStyle name="Millares 212 2 4 4 4" xfId="24269" xr:uid="{CF443B23-4CBF-4E30-9D3E-EC76C3284CB5}"/>
    <cellStyle name="Millares 212 2 4 4 5" xfId="45772" xr:uid="{8D0D7315-3A70-490B-8D6E-74471E263B33}"/>
    <cellStyle name="Millares 212 2 4 5" xfId="3160" xr:uid="{6EC555F7-5EF3-4A38-82B7-87BFFC1F7852}"/>
    <cellStyle name="Millares 212 2 4 5 2" xfId="11426" xr:uid="{E82A0B22-F6AA-4D3C-A755-153911057069}"/>
    <cellStyle name="Millares 212 2 4 5 2 2" xfId="32929" xr:uid="{318EFDBE-564C-41A5-8510-0633FB9C6FCF}"/>
    <cellStyle name="Millares 212 2 4 5 3" xfId="18061" xr:uid="{64A9FA37-5902-416D-A195-246905D90BC8}"/>
    <cellStyle name="Millares 212 2 4 5 3 2" xfId="39564" xr:uid="{C69B3873-6E1A-42F7-B00E-39DD52FCD399}"/>
    <cellStyle name="Millares 212 2 4 5 4" xfId="24666" xr:uid="{F9BBE21E-9D84-4CAF-8F08-0BD44B0B003A}"/>
    <cellStyle name="Millares 212 2 4 5 5" xfId="46169" xr:uid="{D6D4A872-F87B-469D-940E-183C014EBACC}"/>
    <cellStyle name="Millares 212 2 4 6" xfId="4907" xr:uid="{1048E582-1689-41F5-90AC-3BBA1E3320ED}"/>
    <cellStyle name="Millares 212 2 4 6 2" xfId="13173" xr:uid="{EE68148B-D91A-4ED8-88AF-C6FAFAD8E0FA}"/>
    <cellStyle name="Millares 212 2 4 6 2 2" xfId="34676" xr:uid="{6C8C4B18-6326-42BB-9E24-7579598B3A12}"/>
    <cellStyle name="Millares 212 2 4 6 3" xfId="19808" xr:uid="{19863AA9-3AA6-4D94-9961-2E836A5BFB79}"/>
    <cellStyle name="Millares 212 2 4 6 3 2" xfId="41311" xr:uid="{EE7FD36B-DD5E-405F-977D-5E992347454D}"/>
    <cellStyle name="Millares 212 2 4 6 4" xfId="26413" xr:uid="{917D97FD-3758-4D05-9D16-F5FB209D5A79}"/>
    <cellStyle name="Millares 212 2 4 6 5" xfId="47916" xr:uid="{317C59D5-4257-40E3-AEC1-1925CE8BC66E}"/>
    <cellStyle name="Millares 212 2 4 7" xfId="5299" xr:uid="{7701045C-9CF9-4682-A890-6289860FC7BC}"/>
    <cellStyle name="Millares 212 2 4 7 2" xfId="13565" xr:uid="{59361240-E9E5-4482-B2B3-DC0B6A8FF0EE}"/>
    <cellStyle name="Millares 212 2 4 7 2 2" xfId="35068" xr:uid="{5B07455B-B9BB-4975-98BA-72BCF9C45194}"/>
    <cellStyle name="Millares 212 2 4 7 3" xfId="20200" xr:uid="{A3E7B3D9-7C18-466A-8393-D10905E69C34}"/>
    <cellStyle name="Millares 212 2 4 7 3 2" xfId="41703" xr:uid="{459B9B73-A6C8-49BA-B7F2-6694FB8AA318}"/>
    <cellStyle name="Millares 212 2 4 7 4" xfId="26805" xr:uid="{EC2A5F9C-4B5A-4A78-801E-136E6C5D5FC0}"/>
    <cellStyle name="Millares 212 2 4 7 5" xfId="48308" xr:uid="{9FB080C7-A2D7-409C-B1F6-8785CEC23F24}"/>
    <cellStyle name="Millares 212 2 4 8" xfId="6940" xr:uid="{E77CF336-FA21-4D6F-8314-8A958991DC28}"/>
    <cellStyle name="Millares 212 2 4 8 2" xfId="28443" xr:uid="{0F0DC4E2-D3FC-46DE-B9DA-C96D0EE048DA}"/>
    <cellStyle name="Millares 212 2 4 9" xfId="8596" xr:uid="{570A135A-8A6E-41D1-9875-1235A562AE24}"/>
    <cellStyle name="Millares 212 2 4 9 2" xfId="30099" xr:uid="{1E92C4FA-3CE4-4184-BC54-E280C5824C0B}"/>
    <cellStyle name="Millares 212 2 5" xfId="613" xr:uid="{EE76B618-8C9E-4A17-BD2C-A3678BB96905}"/>
    <cellStyle name="Millares 212 2 5 10" xfId="43622" xr:uid="{FBAA595E-B84B-4314-A7AA-90AD47D4F9B5}"/>
    <cellStyle name="Millares 212 2 5 2" xfId="1559" xr:uid="{E8149538-34EF-4736-8DBA-254182892F7A}"/>
    <cellStyle name="Millares 212 2 5 2 2" xfId="4388" xr:uid="{7C63DD22-E8ED-4BCD-A0D1-8AC46D0AF21E}"/>
    <cellStyle name="Millares 212 2 5 2 2 2" xfId="12654" xr:uid="{65DED4FA-608A-4959-99F4-7204C68689B7}"/>
    <cellStyle name="Millares 212 2 5 2 2 2 2" xfId="34157" xr:uid="{4B8B99B7-2E2F-477A-9A38-41F9A5526E93}"/>
    <cellStyle name="Millares 212 2 5 2 2 3" xfId="19289" xr:uid="{49536989-FA0E-41AE-B2CC-90FD04C6D464}"/>
    <cellStyle name="Millares 212 2 5 2 2 3 2" xfId="40792" xr:uid="{E0B40F7B-006E-4C87-AE70-C9546005E491}"/>
    <cellStyle name="Millares 212 2 5 2 2 4" xfId="25894" xr:uid="{250C6C63-479A-4B7E-B68F-C997737B0CC4}"/>
    <cellStyle name="Millares 212 2 5 2 2 5" xfId="47397" xr:uid="{AD9785C8-5063-4C5A-AB40-AB76C931DE24}"/>
    <cellStyle name="Millares 212 2 5 2 3" xfId="6527" xr:uid="{6546E92F-A951-4FD3-89BC-FEA354B82F3B}"/>
    <cellStyle name="Millares 212 2 5 2 3 2" xfId="14793" xr:uid="{ABDD6074-A82E-4678-A5A0-AF0CB6AE3711}"/>
    <cellStyle name="Millares 212 2 5 2 3 2 2" xfId="36296" xr:uid="{31D292C1-BC8D-4635-AFAF-7D92A3250224}"/>
    <cellStyle name="Millares 212 2 5 2 3 3" xfId="21428" xr:uid="{F5F9E905-9645-4736-99D6-11D7AA4AFF5C}"/>
    <cellStyle name="Millares 212 2 5 2 3 3 2" xfId="42931" xr:uid="{28AB22E1-5952-4593-9F7A-A2783B478A7C}"/>
    <cellStyle name="Millares 212 2 5 2 3 4" xfId="28033" xr:uid="{E15E45D3-92AA-4427-B1FB-0755E152D478}"/>
    <cellStyle name="Millares 212 2 5 2 3 5" xfId="49536" xr:uid="{5B311504-7F8E-43E1-BD91-DDA240B633E7}"/>
    <cellStyle name="Millares 212 2 5 2 4" xfId="8168" xr:uid="{3F6CA93F-5454-41AD-930F-16BBE3FF4EB6}"/>
    <cellStyle name="Millares 212 2 5 2 4 2" xfId="29671" xr:uid="{B2DDE57E-434B-43F6-B840-7EF3B3727B8B}"/>
    <cellStyle name="Millares 212 2 5 2 5" xfId="9825" xr:uid="{B4EE8261-ADAA-405B-9B14-D62E16F13B45}"/>
    <cellStyle name="Millares 212 2 5 2 5 2" xfId="31328" xr:uid="{4C3D7B75-DA3D-4F8D-9A61-33A63438BE57}"/>
    <cellStyle name="Millares 212 2 5 2 6" xfId="16460" xr:uid="{B1FBE9C7-054F-43DE-8ACB-9581BA73E56F}"/>
    <cellStyle name="Millares 212 2 5 2 6 2" xfId="37963" xr:uid="{BA6F567B-0CF8-4C1F-9186-1DDFB80173E0}"/>
    <cellStyle name="Millares 212 2 5 2 7" xfId="23065" xr:uid="{75559359-E279-46F5-B6F3-7B7182397BF5}"/>
    <cellStyle name="Millares 212 2 5 2 8" xfId="44568" xr:uid="{067FDDC1-F382-41F4-A89E-EB083A5AE40D}"/>
    <cellStyle name="Millares 212 2 5 3" xfId="2246" xr:uid="{CB5461FE-597A-43F4-87D2-7ED97DE8D6E0}"/>
    <cellStyle name="Millares 212 2 5 3 2" xfId="10512" xr:uid="{87F08886-C1E7-4614-88D6-AC41DD1563B0}"/>
    <cellStyle name="Millares 212 2 5 3 2 2" xfId="32015" xr:uid="{071839FE-70DC-4105-A347-2D3C00482607}"/>
    <cellStyle name="Millares 212 2 5 3 3" xfId="17147" xr:uid="{C03E2AC5-9E95-4852-B006-371B11253595}"/>
    <cellStyle name="Millares 212 2 5 3 3 2" xfId="38650" xr:uid="{C198794E-DBE5-4C6D-98E7-8F60ED2A155D}"/>
    <cellStyle name="Millares 212 2 5 3 4" xfId="23752" xr:uid="{6B39FD76-D613-4C03-9237-B8596F13325C}"/>
    <cellStyle name="Millares 212 2 5 3 5" xfId="45255" xr:uid="{8EBA4C61-B9CE-412C-B06D-EA480C18C1D6}"/>
    <cellStyle name="Millares 212 2 5 4" xfId="3442" xr:uid="{3A4DA6F0-681E-4C31-9665-CAB703DD7EAC}"/>
    <cellStyle name="Millares 212 2 5 4 2" xfId="11708" xr:uid="{194A3D42-2CB1-4FE3-92A8-B735DADE4920}"/>
    <cellStyle name="Millares 212 2 5 4 2 2" xfId="33211" xr:uid="{55B2A740-1943-4B9E-B581-F296261C3FB4}"/>
    <cellStyle name="Millares 212 2 5 4 3" xfId="18343" xr:uid="{D5266925-D508-4E19-BD3D-FFABC0EA31CB}"/>
    <cellStyle name="Millares 212 2 5 4 3 2" xfId="39846" xr:uid="{5CA5291E-8671-460A-9D23-550CCCD88098}"/>
    <cellStyle name="Millares 212 2 5 4 4" xfId="24948" xr:uid="{93AF68E5-E85B-4969-AD05-E590A6D57D37}"/>
    <cellStyle name="Millares 212 2 5 4 5" xfId="46451" xr:uid="{225CB1AD-B891-485D-A57B-53CE4D03E06E}"/>
    <cellStyle name="Millares 212 2 5 5" xfId="5581" xr:uid="{AF029D10-1D37-41E5-91B3-0752FFBE09C0}"/>
    <cellStyle name="Millares 212 2 5 5 2" xfId="13847" xr:uid="{AC97BA71-E920-44A2-B134-CB794A7B58E3}"/>
    <cellStyle name="Millares 212 2 5 5 2 2" xfId="35350" xr:uid="{009C88EB-DB0A-4B5C-9288-0FE0C105F8F4}"/>
    <cellStyle name="Millares 212 2 5 5 3" xfId="20482" xr:uid="{3365FCF4-1353-4DBD-ADCA-542D43A48D0E}"/>
    <cellStyle name="Millares 212 2 5 5 3 2" xfId="41985" xr:uid="{A4714ED0-0E85-4BC4-BCE0-F1B2EFE0C77C}"/>
    <cellStyle name="Millares 212 2 5 5 4" xfId="27087" xr:uid="{3FD64173-84F8-4D06-BC48-ACC4208A0C41}"/>
    <cellStyle name="Millares 212 2 5 5 5" xfId="48590" xr:uid="{D07130CB-1831-412F-8155-0E54C05A80F8}"/>
    <cellStyle name="Millares 212 2 5 6" xfId="7222" xr:uid="{162D3E59-477F-4308-BA51-2972F9318200}"/>
    <cellStyle name="Millares 212 2 5 6 2" xfId="28725" xr:uid="{64837F49-82A4-48F5-890B-8919DDD5073A}"/>
    <cellStyle name="Millares 212 2 5 7" xfId="8879" xr:uid="{3314CAB8-4362-4703-A074-FFC7D25C333D}"/>
    <cellStyle name="Millares 212 2 5 7 2" xfId="30382" xr:uid="{8F2ED48E-95FE-4FB5-B32E-4AC4620B5AA8}"/>
    <cellStyle name="Millares 212 2 5 8" xfId="15514" xr:uid="{70424252-D78C-4AA7-871F-69FAFD02A50D}"/>
    <cellStyle name="Millares 212 2 5 8 2" xfId="37017" xr:uid="{BB4E747A-E597-4DB5-89C6-B0858A0555AF}"/>
    <cellStyle name="Millares 212 2 5 9" xfId="22119" xr:uid="{E1D893DC-47E1-47AF-AB5A-466474D904EB}"/>
    <cellStyle name="Millares 212 2 6" xfId="881" xr:uid="{B9D6FF2E-EEAB-4D1F-BED1-04B38E422EB5}"/>
    <cellStyle name="Millares 212 2 6 2" xfId="3710" xr:uid="{C901798C-68C6-4E7B-B7CE-8C31DBB4556A}"/>
    <cellStyle name="Millares 212 2 6 2 2" xfId="11976" xr:uid="{41EA5C00-B411-465C-B60F-99E4742C8543}"/>
    <cellStyle name="Millares 212 2 6 2 2 2" xfId="33479" xr:uid="{58DEAEFB-1984-446E-B1DB-99A3816D23EB}"/>
    <cellStyle name="Millares 212 2 6 2 3" xfId="18611" xr:uid="{2354383F-39AE-4CDF-AE81-1A1C628D0F6F}"/>
    <cellStyle name="Millares 212 2 6 2 3 2" xfId="40114" xr:uid="{4AD8EFFC-2BBB-4178-96DD-1D3AD9949C8A}"/>
    <cellStyle name="Millares 212 2 6 2 4" xfId="25216" xr:uid="{F855F00A-1590-4933-AD34-8A9909A9897F}"/>
    <cellStyle name="Millares 212 2 6 2 5" xfId="46719" xr:uid="{DF956068-3A7F-47A8-810F-82A054ECD59F}"/>
    <cellStyle name="Millares 212 2 6 3" xfId="5849" xr:uid="{550F1600-40E0-4E2D-A6DE-360FA0C36991}"/>
    <cellStyle name="Millares 212 2 6 3 2" xfId="14115" xr:uid="{949CE8F5-D08F-4A00-AA82-FF251EA0F73E}"/>
    <cellStyle name="Millares 212 2 6 3 2 2" xfId="35618" xr:uid="{A62A61C7-A0DE-4781-BD12-8CB2B668D824}"/>
    <cellStyle name="Millares 212 2 6 3 3" xfId="20750" xr:uid="{0E9844B7-BFD3-47D3-9776-0746A0CCD038}"/>
    <cellStyle name="Millares 212 2 6 3 3 2" xfId="42253" xr:uid="{ED5C17B5-79D9-4DA0-BBD4-5F98F236E51C}"/>
    <cellStyle name="Millares 212 2 6 3 4" xfId="27355" xr:uid="{06FF7AAC-A436-4DCA-ACDF-4563DE028DCA}"/>
    <cellStyle name="Millares 212 2 6 3 5" xfId="48858" xr:uid="{895C49DB-0176-44E7-B001-E4E9C3A58A30}"/>
    <cellStyle name="Millares 212 2 6 4" xfId="7490" xr:uid="{3A460F86-1636-4A8A-97B9-0287F88146B6}"/>
    <cellStyle name="Millares 212 2 6 4 2" xfId="28993" xr:uid="{AC837530-269F-42C0-AFB3-3EFED9F94451}"/>
    <cellStyle name="Millares 212 2 6 5" xfId="9147" xr:uid="{0A5094E3-9321-407C-896F-C71A9A55EE0A}"/>
    <cellStyle name="Millares 212 2 6 5 2" xfId="30650" xr:uid="{76A18F97-1074-4C9B-AD47-CAAEDAE51F03}"/>
    <cellStyle name="Millares 212 2 6 6" xfId="15782" xr:uid="{7CF7B69D-D361-4B35-8001-A4A026524CBD}"/>
    <cellStyle name="Millares 212 2 6 6 2" xfId="37285" xr:uid="{1C92EF5A-AEDF-4053-818B-7710DEBFBA97}"/>
    <cellStyle name="Millares 212 2 6 7" xfId="22387" xr:uid="{5D49E98F-E385-48FF-978F-4FA6FED0240B}"/>
    <cellStyle name="Millares 212 2 6 8" xfId="43890" xr:uid="{D998BC63-3C4D-4439-8ED8-68D117A78E54}"/>
    <cellStyle name="Millares 212 2 7" xfId="1142" xr:uid="{B3655926-CF07-4A5A-978D-6FC7D6E3E46F}"/>
    <cellStyle name="Millares 212 2 7 2" xfId="3971" xr:uid="{1D69BE8A-0A89-4927-885E-6B53D4F3412C}"/>
    <cellStyle name="Millares 212 2 7 2 2" xfId="12237" xr:uid="{B3A5DFD9-E88B-427D-9347-115B2AE5A266}"/>
    <cellStyle name="Millares 212 2 7 2 2 2" xfId="33740" xr:uid="{880FBF3A-227F-412A-BE0A-491953CA4A0C}"/>
    <cellStyle name="Millares 212 2 7 2 3" xfId="18872" xr:uid="{CA8AD643-7BF6-4F58-8A3C-CC58E286BEF0}"/>
    <cellStyle name="Millares 212 2 7 2 3 2" xfId="40375" xr:uid="{643BC081-5BD2-4BFF-B932-D93E5913B7AD}"/>
    <cellStyle name="Millares 212 2 7 2 4" xfId="25477" xr:uid="{71AC384E-82CF-4EA5-ADAF-31F8DE18197A}"/>
    <cellStyle name="Millares 212 2 7 2 5" xfId="46980" xr:uid="{5D54E235-86D1-43CA-9D77-24FCFE010A89}"/>
    <cellStyle name="Millares 212 2 7 3" xfId="6110" xr:uid="{F3162756-ACF3-4F83-91CF-295202239226}"/>
    <cellStyle name="Millares 212 2 7 3 2" xfId="14376" xr:uid="{9869C5C8-50FB-4585-A3F7-B2F9D2F7B5F9}"/>
    <cellStyle name="Millares 212 2 7 3 2 2" xfId="35879" xr:uid="{4D0A5B1F-ADC8-4B97-A7CE-090AC82A9DFD}"/>
    <cellStyle name="Millares 212 2 7 3 3" xfId="21011" xr:uid="{A44E6B44-7A16-465B-A435-B94DAB6935D5}"/>
    <cellStyle name="Millares 212 2 7 3 3 2" xfId="42514" xr:uid="{EB538131-6DEE-4C0B-98B0-FA5FA593B36A}"/>
    <cellStyle name="Millares 212 2 7 3 4" xfId="27616" xr:uid="{E60CCEDA-FAD6-48F4-8C2F-506FDF4477D9}"/>
    <cellStyle name="Millares 212 2 7 3 5" xfId="49119" xr:uid="{A73FB1C5-49E8-4B26-8C3B-9C70801246BC}"/>
    <cellStyle name="Millares 212 2 7 4" xfId="7751" xr:uid="{E468BD91-457A-4987-9DA7-CDBF95F9865F}"/>
    <cellStyle name="Millares 212 2 7 4 2" xfId="29254" xr:uid="{4B5BD742-54A7-414A-845E-FDB7A605F41E}"/>
    <cellStyle name="Millares 212 2 7 5" xfId="9408" xr:uid="{8567CBE6-59C2-4A48-B9FB-3758468C0FC4}"/>
    <cellStyle name="Millares 212 2 7 5 2" xfId="30911" xr:uid="{0D6BAD0C-8763-49E7-ABF7-9E2027B5202A}"/>
    <cellStyle name="Millares 212 2 7 6" xfId="16043" xr:uid="{69621314-696E-4452-90C3-879D64E5677F}"/>
    <cellStyle name="Millares 212 2 7 6 2" xfId="37546" xr:uid="{AB366FF2-5F72-4CCF-86DC-F2F37A710566}"/>
    <cellStyle name="Millares 212 2 7 7" xfId="22648" xr:uid="{067FC1A1-9084-4F33-9B77-706EAF7FA291}"/>
    <cellStyle name="Millares 212 2 7 8" xfId="44151" xr:uid="{F5009AE9-7C2C-4865-8907-A9D6425E693D}"/>
    <cellStyle name="Millares 212 2 8" xfId="1830" xr:uid="{B44770A1-B68B-4BBD-AE8A-0FCD475B9286}"/>
    <cellStyle name="Millares 212 2 8 2" xfId="10096" xr:uid="{3689FE63-AD8B-421F-B982-4FC221B82B96}"/>
    <cellStyle name="Millares 212 2 8 2 2" xfId="31599" xr:uid="{002181F0-CA44-43F2-98F4-662535B15881}"/>
    <cellStyle name="Millares 212 2 8 3" xfId="16731" xr:uid="{1EC6DC89-44FF-4142-BFAA-AD37CA29B3BC}"/>
    <cellStyle name="Millares 212 2 8 3 2" xfId="38234" xr:uid="{2737C71F-864F-456E-A5AA-BCC4A46436DD}"/>
    <cellStyle name="Millares 212 2 8 4" xfId="23336" xr:uid="{C57A88E1-CA18-43BC-B6FD-8396C9BCE940}"/>
    <cellStyle name="Millares 212 2 8 5" xfId="44839" xr:uid="{65616A3C-251D-4048-9C44-32BA986AA498}"/>
    <cellStyle name="Millares 212 2 9" xfId="2515" xr:uid="{7BC9018F-CFD9-415D-9F74-622A2F855A5D}"/>
    <cellStyle name="Millares 212 2 9 2" xfId="10781" xr:uid="{95AD2CAB-D226-4BDE-B4D6-58B77301A4AD}"/>
    <cellStyle name="Millares 212 2 9 2 2" xfId="32284" xr:uid="{30E3E694-1949-425E-B3CC-41E22097C0B3}"/>
    <cellStyle name="Millares 212 2 9 3" xfId="17416" xr:uid="{64BBF86B-DCB7-4111-A8FC-EE5EBEE445FD}"/>
    <cellStyle name="Millares 212 2 9 3 2" xfId="38919" xr:uid="{A6FC2B75-8DBF-41E6-83C8-4E660ED1278F}"/>
    <cellStyle name="Millares 212 2 9 4" xfId="24021" xr:uid="{AEF523AD-F629-4E36-914B-DC4B7F6C8774}"/>
    <cellStyle name="Millares 212 2 9 5" xfId="45524" xr:uid="{54EAA998-AA46-4269-9BB1-2C9B2C6624A6}"/>
    <cellStyle name="Millares 212 20" xfId="21694" xr:uid="{6A5E3A8F-F43B-4429-AE5D-86FF70A212A5}"/>
    <cellStyle name="Millares 212 21" xfId="43197" xr:uid="{4A9D72B4-DBB4-4E11-B0C5-C1B92E3C0D3C}"/>
    <cellStyle name="Millares 212 3" xfId="143" xr:uid="{94EDF5FC-29BE-4F53-AC8C-F6D9F70F1357}"/>
    <cellStyle name="Millares 212 3 10" xfId="4680" xr:uid="{81680CF1-3E51-42B4-B5CF-04EEDE6E9D5E}"/>
    <cellStyle name="Millares 212 3 10 2" xfId="12946" xr:uid="{5DED1475-2334-499F-BBA7-D116492A0E77}"/>
    <cellStyle name="Millares 212 3 10 2 2" xfId="34449" xr:uid="{26C65F44-0A65-4DC8-9AF6-1F1E283C43EF}"/>
    <cellStyle name="Millares 212 3 10 3" xfId="19581" xr:uid="{4CDF231B-5755-417E-AAC6-1FCD0C324300}"/>
    <cellStyle name="Millares 212 3 10 3 2" xfId="41084" xr:uid="{05A2C684-8DCC-4775-9E92-FEC24CE23FA3}"/>
    <cellStyle name="Millares 212 3 10 4" xfId="26186" xr:uid="{40A086E4-DBC4-4187-9E24-757DD3F1AE76}"/>
    <cellStyle name="Millares 212 3 10 5" xfId="47689" xr:uid="{1BE9E218-331E-48CF-B691-20AC9AA49157}"/>
    <cellStyle name="Millares 212 3 11" xfId="5183" xr:uid="{BD34FA77-13B0-4761-979E-460240D92067}"/>
    <cellStyle name="Millares 212 3 11 2" xfId="13449" xr:uid="{286A608F-7BA8-4EB9-90FD-D959BAA862CA}"/>
    <cellStyle name="Millares 212 3 11 2 2" xfId="34952" xr:uid="{8A27AB6A-B5D7-4466-8720-90E921682676}"/>
    <cellStyle name="Millares 212 3 11 3" xfId="20084" xr:uid="{113AA9EC-01B6-42A2-91C4-EA2B592F00FA}"/>
    <cellStyle name="Millares 212 3 11 3 2" xfId="41587" xr:uid="{6F7E5D19-DCFA-4041-982E-BC5E87DCB2D3}"/>
    <cellStyle name="Millares 212 3 11 4" xfId="26689" xr:uid="{2B09AF52-802F-4A0C-AFC5-B08A8B3DF8A4}"/>
    <cellStyle name="Millares 212 3 11 5" xfId="48192" xr:uid="{6C15680B-2D4B-4910-AEE0-7CFAFFF7A8BD}"/>
    <cellStyle name="Millares 212 3 12" xfId="6824" xr:uid="{9F7DC86E-6642-437A-8FCF-3585CA57AE5C}"/>
    <cellStyle name="Millares 212 3 12 2" xfId="28327" xr:uid="{26C61F77-F8F1-45ED-B4DC-3552132F0EDC}"/>
    <cellStyle name="Millares 212 3 13" xfId="8478" xr:uid="{B5D28874-87A6-4152-B98E-415C5ABD7955}"/>
    <cellStyle name="Millares 212 3 13 2" xfId="29981" xr:uid="{2D43E7B2-3097-4948-82B1-BEA97799808C}"/>
    <cellStyle name="Millares 212 3 14" xfId="15117" xr:uid="{6D4B5547-372A-46BE-BBC2-FAC50918C001}"/>
    <cellStyle name="Millares 212 3 14 2" xfId="36620" xr:uid="{F33552B1-2803-4BEA-9081-C9FBF18D7BF2}"/>
    <cellStyle name="Millares 212 3 15" xfId="21722" xr:uid="{7CE675B4-C032-4C47-B18D-51392D30EC21}"/>
    <cellStyle name="Millares 212 3 16" xfId="43225" xr:uid="{37D20703-D088-4BE5-98ED-EE8260CA939C}"/>
    <cellStyle name="Millares 212 3 2" xfId="475" xr:uid="{B42F638F-0DDB-435B-8B20-4BC89F78D6EF}"/>
    <cellStyle name="Millares 212 3 2 10" xfId="7086" xr:uid="{33DCDF55-BB61-4F93-9C8A-1DB034760DEB}"/>
    <cellStyle name="Millares 212 3 2 10 2" xfId="28589" xr:uid="{48E2C9E6-BAA2-4900-BF01-B8086C5B64F3}"/>
    <cellStyle name="Millares 212 3 2 11" xfId="8742" xr:uid="{0CF97623-CD1E-4C15-88CC-DDCD41810092}"/>
    <cellStyle name="Millares 212 3 2 11 2" xfId="30245" xr:uid="{DA1AA97E-E8D3-43D4-AEA6-37FD09338010}"/>
    <cellStyle name="Millares 212 3 2 12" xfId="15378" xr:uid="{A7FF23F3-09C0-486D-B1E8-B09F3DA7A2FB}"/>
    <cellStyle name="Millares 212 3 2 12 2" xfId="36881" xr:uid="{87BECE4B-A184-43E2-91A7-4D4479A03F0A}"/>
    <cellStyle name="Millares 212 3 2 13" xfId="21983" xr:uid="{1FB77F8E-9011-488A-A8B5-DCCD2F98890C}"/>
    <cellStyle name="Millares 212 3 2 14" xfId="43486" xr:uid="{2622DEC2-09DE-4C36-B7C6-B62A9C2ACCCC}"/>
    <cellStyle name="Millares 212 3 2 2" xfId="757" xr:uid="{0A0EB5D9-7DC3-4F9E-AEEB-D58DD0E640F6}"/>
    <cellStyle name="Millares 212 3 2 2 10" xfId="15658" xr:uid="{A5B92472-0C50-463E-8C53-D31B4D1E1155}"/>
    <cellStyle name="Millares 212 3 2 2 10 2" xfId="37161" xr:uid="{382F1DF5-D373-434E-B94F-C591267C4687}"/>
    <cellStyle name="Millares 212 3 2 2 11" xfId="22263" xr:uid="{ACDB7CAC-88B4-43B9-AE90-9F45E3A07EB7}"/>
    <cellStyle name="Millares 212 3 2 2 12" xfId="43766" xr:uid="{DD635D16-54D4-44A8-BC40-456A5DBF7C7A}"/>
    <cellStyle name="Millares 212 3 2 2 2" xfId="1703" xr:uid="{507DE91D-E74A-47DB-AC98-F2E185CD9B48}"/>
    <cellStyle name="Millares 212 3 2 2 2 2" xfId="4532" xr:uid="{C14FD426-DF97-4CC1-B13F-940BE746BBA2}"/>
    <cellStyle name="Millares 212 3 2 2 2 2 2" xfId="12798" xr:uid="{C8D458A6-7A22-4C4F-9772-105DFF40AFA1}"/>
    <cellStyle name="Millares 212 3 2 2 2 2 2 2" xfId="34301" xr:uid="{43B50DED-8CEE-462C-9E78-EDAC325DC3A5}"/>
    <cellStyle name="Millares 212 3 2 2 2 2 3" xfId="19433" xr:uid="{969337B7-EE2C-4CFA-AC5A-75CBC0147D9C}"/>
    <cellStyle name="Millares 212 3 2 2 2 2 3 2" xfId="40936" xr:uid="{810C30CF-BFBF-44C7-B497-C75EB02DB091}"/>
    <cellStyle name="Millares 212 3 2 2 2 2 4" xfId="26038" xr:uid="{50F18EA1-3C0A-4B71-A132-728424D3351A}"/>
    <cellStyle name="Millares 212 3 2 2 2 2 5" xfId="47541" xr:uid="{926B09C8-4199-4ECD-A6E0-AD44EB0D3BD2}"/>
    <cellStyle name="Millares 212 3 2 2 2 3" xfId="6671" xr:uid="{0BC8183E-A2E8-4259-B44E-4547FC856164}"/>
    <cellStyle name="Millares 212 3 2 2 2 3 2" xfId="14937" xr:uid="{DFEC28FE-EC03-4DB5-BE3F-62596324D18F}"/>
    <cellStyle name="Millares 212 3 2 2 2 3 2 2" xfId="36440" xr:uid="{4F4EDF3E-3CE9-4CE9-94D1-517C941DC9F0}"/>
    <cellStyle name="Millares 212 3 2 2 2 3 3" xfId="21572" xr:uid="{011D7E5E-3850-4B52-8A94-E4C0852D0C39}"/>
    <cellStyle name="Millares 212 3 2 2 2 3 3 2" xfId="43075" xr:uid="{4426E9B2-13A9-44C4-A628-F8D23B019C91}"/>
    <cellStyle name="Millares 212 3 2 2 2 3 4" xfId="28177" xr:uid="{CBA381CD-0EF7-4403-B807-E373602DA2FD}"/>
    <cellStyle name="Millares 212 3 2 2 2 3 5" xfId="49680" xr:uid="{D639D42F-1DBB-42F0-801E-844861FCAF9B}"/>
    <cellStyle name="Millares 212 3 2 2 2 4" xfId="8312" xr:uid="{485A2C24-2F04-487B-A90C-1301284BE098}"/>
    <cellStyle name="Millares 212 3 2 2 2 4 2" xfId="29815" xr:uid="{0F6AD78F-BF68-4A34-821A-31315F1B0B39}"/>
    <cellStyle name="Millares 212 3 2 2 2 5" xfId="9969" xr:uid="{5398183E-EA2D-4D85-9CFB-301487CBBE88}"/>
    <cellStyle name="Millares 212 3 2 2 2 5 2" xfId="31472" xr:uid="{54D8A0D1-72AF-40C4-B04B-1B6E66D1333B}"/>
    <cellStyle name="Millares 212 3 2 2 2 6" xfId="16604" xr:uid="{7BB5B179-D9B6-4F70-9EB6-7729383D2865}"/>
    <cellStyle name="Millares 212 3 2 2 2 6 2" xfId="38107" xr:uid="{6A5EFF2A-D30D-4438-BEBD-0E08C31190F1}"/>
    <cellStyle name="Millares 212 3 2 2 2 7" xfId="23209" xr:uid="{D2E73D43-7A4F-4100-9B87-894F15BC2F54}"/>
    <cellStyle name="Millares 212 3 2 2 2 8" xfId="44712" xr:uid="{AE27135B-CEE0-4468-81C4-EF7D7CE87361}"/>
    <cellStyle name="Millares 212 3 2 2 3" xfId="2390" xr:uid="{B7D3FEF2-79AC-4A00-8266-8CC7316D9EFB}"/>
    <cellStyle name="Millares 212 3 2 2 3 2" xfId="10656" xr:uid="{4AF076FD-B5DC-4283-B2F2-87FF10E526B0}"/>
    <cellStyle name="Millares 212 3 2 2 3 2 2" xfId="32159" xr:uid="{673D4768-BFFC-4BE2-A592-1DB59FB295CD}"/>
    <cellStyle name="Millares 212 3 2 2 3 3" xfId="17291" xr:uid="{816285AA-06E1-478B-B17F-66AA03E577E6}"/>
    <cellStyle name="Millares 212 3 2 2 3 3 2" xfId="38794" xr:uid="{2A2B8303-29B0-4C85-9C17-9D721B73F1EC}"/>
    <cellStyle name="Millares 212 3 2 2 3 4" xfId="23896" xr:uid="{09B2EB32-28CA-4DFA-A35F-C8F9D0A15C1B}"/>
    <cellStyle name="Millares 212 3 2 2 3 5" xfId="45399" xr:uid="{A41727C1-EBF4-4556-9BE0-A0C51F2286DC}"/>
    <cellStyle name="Millares 212 3 2 2 4" xfId="2907" xr:uid="{7143943E-FF89-4E4C-9B75-03A63DA153F1}"/>
    <cellStyle name="Millares 212 3 2 2 4 2" xfId="11173" xr:uid="{5036E7DC-692C-4C59-AD5E-00EC231A7B5E}"/>
    <cellStyle name="Millares 212 3 2 2 4 2 2" xfId="32676" xr:uid="{5196C1F6-4C13-4758-B854-DC93B756DA4B}"/>
    <cellStyle name="Millares 212 3 2 2 4 3" xfId="17808" xr:uid="{258537AF-523F-47F0-99EC-118892E7739D}"/>
    <cellStyle name="Millares 212 3 2 2 4 3 2" xfId="39311" xr:uid="{F57F1609-B88D-4E1C-B951-3309DEEDCE43}"/>
    <cellStyle name="Millares 212 3 2 2 4 4" xfId="24413" xr:uid="{8761BB6D-6670-40E3-B185-F99DE43F06B2}"/>
    <cellStyle name="Millares 212 3 2 2 4 5" xfId="45916" xr:uid="{142F314A-29D9-4181-94C5-192DFEABDD53}"/>
    <cellStyle name="Millares 212 3 2 2 5" xfId="3586" xr:uid="{D2B48627-B8CF-45F5-A946-2174A78D8550}"/>
    <cellStyle name="Millares 212 3 2 2 5 2" xfId="11852" xr:uid="{651040FC-62ED-4360-8F76-0B5B1DBCFCFA}"/>
    <cellStyle name="Millares 212 3 2 2 5 2 2" xfId="33355" xr:uid="{6D2E6F49-9A1A-46A0-AC15-DAF5494EB042}"/>
    <cellStyle name="Millares 212 3 2 2 5 3" xfId="18487" xr:uid="{A021AAA1-FA34-4720-8904-099A8EA43D1C}"/>
    <cellStyle name="Millares 212 3 2 2 5 3 2" xfId="39990" xr:uid="{552FD149-2991-437C-8B83-2ECDA5D5993E}"/>
    <cellStyle name="Millares 212 3 2 2 5 4" xfId="25092" xr:uid="{37D9C86D-2884-441D-AF79-2F3728A1EF97}"/>
    <cellStyle name="Millares 212 3 2 2 5 5" xfId="46595" xr:uid="{393F1B8F-E616-4B42-BFCC-E76E85D10103}"/>
    <cellStyle name="Millares 212 3 2 2 6" xfId="5051" xr:uid="{D9AAEC58-F74D-4E1E-A0F5-6D4CE4346444}"/>
    <cellStyle name="Millares 212 3 2 2 6 2" xfId="13317" xr:uid="{50396E2F-4985-40AE-B0C4-84B8EC7FBF89}"/>
    <cellStyle name="Millares 212 3 2 2 6 2 2" xfId="34820" xr:uid="{E4BB41ED-D799-4BD2-AEF2-4E3896801904}"/>
    <cellStyle name="Millares 212 3 2 2 6 3" xfId="19952" xr:uid="{D1A79CEB-4434-43E6-AAAE-3A56F65F9AE7}"/>
    <cellStyle name="Millares 212 3 2 2 6 3 2" xfId="41455" xr:uid="{28EBFE99-DA5A-483E-8AD0-C5EBCED800B7}"/>
    <cellStyle name="Millares 212 3 2 2 6 4" xfId="26557" xr:uid="{273EBD8D-A5A9-421F-AE3B-1933F8B48C8C}"/>
    <cellStyle name="Millares 212 3 2 2 6 5" xfId="48060" xr:uid="{60E92E33-D715-4DDB-99C1-A52BD79766A2}"/>
    <cellStyle name="Millares 212 3 2 2 7" xfId="5725" xr:uid="{8A110A01-A1D6-4DA4-A5A1-4F7C77B5BD51}"/>
    <cellStyle name="Millares 212 3 2 2 7 2" xfId="13991" xr:uid="{EB4CB070-9472-4B38-9351-990E8A0C96A6}"/>
    <cellStyle name="Millares 212 3 2 2 7 2 2" xfId="35494" xr:uid="{6D6CD814-6082-41FF-9125-51A71F1F8331}"/>
    <cellStyle name="Millares 212 3 2 2 7 3" xfId="20626" xr:uid="{BF16848F-E396-4EF0-8413-45ACEA11F80A}"/>
    <cellStyle name="Millares 212 3 2 2 7 3 2" xfId="42129" xr:uid="{8C1995F3-4DB7-4FC6-A2CC-FA224D4438CF}"/>
    <cellStyle name="Millares 212 3 2 2 7 4" xfId="27231" xr:uid="{B871D440-8C57-4DC4-9040-C1747B30D4C8}"/>
    <cellStyle name="Millares 212 3 2 2 7 5" xfId="48734" xr:uid="{0951F49A-33C4-4019-A0ED-857019270828}"/>
    <cellStyle name="Millares 212 3 2 2 8" xfId="7366" xr:uid="{204702DF-B2FD-4B4B-BB39-FCEF42B49119}"/>
    <cellStyle name="Millares 212 3 2 2 8 2" xfId="28869" xr:uid="{95A3815D-3434-417D-8037-101F1CE0F2B5}"/>
    <cellStyle name="Millares 212 3 2 2 9" xfId="9023" xr:uid="{C3E82119-5475-40F9-A711-3B9BA547B2E5}"/>
    <cellStyle name="Millares 212 3 2 2 9 2" xfId="30526" xr:uid="{11B72FC4-ADFC-429D-B368-C102E1F207BA}"/>
    <cellStyle name="Millares 212 3 2 3" xfId="1027" xr:uid="{F3E60762-4639-41A1-AFF6-5D87B8C1AE42}"/>
    <cellStyle name="Millares 212 3 2 3 2" xfId="3856" xr:uid="{6E07DF8A-E4EC-4F8A-AC70-413A40CB104C}"/>
    <cellStyle name="Millares 212 3 2 3 2 2" xfId="12122" xr:uid="{78CFDEC4-F36F-497C-8EC0-4861C183E4DA}"/>
    <cellStyle name="Millares 212 3 2 3 2 2 2" xfId="33625" xr:uid="{4BA40B49-E90D-4D18-8D0F-62DBE399D0E2}"/>
    <cellStyle name="Millares 212 3 2 3 2 3" xfId="18757" xr:uid="{01D0E317-9E0C-483D-B58D-06807C08BE56}"/>
    <cellStyle name="Millares 212 3 2 3 2 3 2" xfId="40260" xr:uid="{AE8A8C9E-1D5E-46CD-954F-9E82656FA9DA}"/>
    <cellStyle name="Millares 212 3 2 3 2 4" xfId="25362" xr:uid="{0F1EEE7A-1C4D-4C47-9379-436C5F78AB9E}"/>
    <cellStyle name="Millares 212 3 2 3 2 5" xfId="46865" xr:uid="{E11E7B55-B0C0-4C7F-8203-6CF4C49DD1D6}"/>
    <cellStyle name="Millares 212 3 2 3 3" xfId="5995" xr:uid="{97077758-D736-4F7F-BB5F-4879A8F50735}"/>
    <cellStyle name="Millares 212 3 2 3 3 2" xfId="14261" xr:uid="{5888527E-A228-4D71-B1A8-58D5DE2717B3}"/>
    <cellStyle name="Millares 212 3 2 3 3 2 2" xfId="35764" xr:uid="{2BC537F8-53B7-49E6-8372-6C8BF509FE08}"/>
    <cellStyle name="Millares 212 3 2 3 3 3" xfId="20896" xr:uid="{9C4C43D5-6BB3-42D1-9232-B0BD6A0EFEE5}"/>
    <cellStyle name="Millares 212 3 2 3 3 3 2" xfId="42399" xr:uid="{9BAE42A6-1E57-4DDC-B563-578A87F66FEF}"/>
    <cellStyle name="Millares 212 3 2 3 3 4" xfId="27501" xr:uid="{173A9482-D0F7-41A2-85F5-2C4AB5E6F9C7}"/>
    <cellStyle name="Millares 212 3 2 3 3 5" xfId="49004" xr:uid="{ED8EE57E-1181-46B1-9B82-7BE4C0F470D6}"/>
    <cellStyle name="Millares 212 3 2 3 4" xfId="7636" xr:uid="{6A418E37-D78B-4363-8B30-739C89B134EF}"/>
    <cellStyle name="Millares 212 3 2 3 4 2" xfId="29139" xr:uid="{CF63BF3B-3D02-40CE-8B4D-5044E59219CF}"/>
    <cellStyle name="Millares 212 3 2 3 5" xfId="9293" xr:uid="{CCE5DA97-7D73-4610-8DC8-8979A01162FC}"/>
    <cellStyle name="Millares 212 3 2 3 5 2" xfId="30796" xr:uid="{C8D2E3AC-AF90-4FBC-BB06-7D1D57117E85}"/>
    <cellStyle name="Millares 212 3 2 3 6" xfId="15928" xr:uid="{51DEC3D4-4738-4365-8A7F-1460348E6B75}"/>
    <cellStyle name="Millares 212 3 2 3 6 2" xfId="37431" xr:uid="{4CBD340F-7C05-4887-90B1-3774269D4D17}"/>
    <cellStyle name="Millares 212 3 2 3 7" xfId="22533" xr:uid="{10772608-EBC2-4636-8C78-8E3F3088DFEB}"/>
    <cellStyle name="Millares 212 3 2 3 8" xfId="44036" xr:uid="{3F23E341-B9C2-4FC6-B835-F10AF985F81E}"/>
    <cellStyle name="Millares 212 3 2 4" xfId="1423" xr:uid="{1C35A477-2FD6-4715-A45B-7218DF39F2A8}"/>
    <cellStyle name="Millares 212 3 2 4 2" xfId="4252" xr:uid="{26A74DCF-FF09-4966-8DD3-71F9C459BEFA}"/>
    <cellStyle name="Millares 212 3 2 4 2 2" xfId="12518" xr:uid="{6F52FD33-D7DD-4536-9CEC-A2B82F836C00}"/>
    <cellStyle name="Millares 212 3 2 4 2 2 2" xfId="34021" xr:uid="{226C6ADD-31DC-48BD-A793-4436DAE57FCD}"/>
    <cellStyle name="Millares 212 3 2 4 2 3" xfId="19153" xr:uid="{E3B21715-A687-464F-A163-00829B7DE253}"/>
    <cellStyle name="Millares 212 3 2 4 2 3 2" xfId="40656" xr:uid="{691A8C69-2D80-428D-ABD6-4A5BD5ACC58F}"/>
    <cellStyle name="Millares 212 3 2 4 2 4" xfId="25758" xr:uid="{CF658708-F6CD-4111-8BED-5ACD29870940}"/>
    <cellStyle name="Millares 212 3 2 4 2 5" xfId="47261" xr:uid="{5C415AF1-551F-4CF3-A299-7ADB3E5FDB7D}"/>
    <cellStyle name="Millares 212 3 2 4 3" xfId="6391" xr:uid="{02AFB68D-27C0-4BB9-9A26-4136C004C3A4}"/>
    <cellStyle name="Millares 212 3 2 4 3 2" xfId="14657" xr:uid="{539E3DAE-410C-40F2-AE11-6DBB1F27EBC7}"/>
    <cellStyle name="Millares 212 3 2 4 3 2 2" xfId="36160" xr:uid="{EB54DAF2-3B70-41BB-A538-2A0F62C870D9}"/>
    <cellStyle name="Millares 212 3 2 4 3 3" xfId="21292" xr:uid="{3DB0FA5B-C306-47BB-A1BC-F9DF51850B9F}"/>
    <cellStyle name="Millares 212 3 2 4 3 3 2" xfId="42795" xr:uid="{F3AAA015-36A2-48D0-A69E-215C4F1CF344}"/>
    <cellStyle name="Millares 212 3 2 4 3 4" xfId="27897" xr:uid="{798862C9-CB1C-4F62-BF6B-6A53ADF59815}"/>
    <cellStyle name="Millares 212 3 2 4 3 5" xfId="49400" xr:uid="{E8568C76-EA95-4739-B611-62EE9F81880D}"/>
    <cellStyle name="Millares 212 3 2 4 4" xfId="8032" xr:uid="{6FCD3B79-6477-4C5E-B721-01B1B788AAB0}"/>
    <cellStyle name="Millares 212 3 2 4 4 2" xfId="29535" xr:uid="{A5B2ED69-F8FF-4A2F-83C1-F5536ED58526}"/>
    <cellStyle name="Millares 212 3 2 4 5" xfId="9689" xr:uid="{25554FDA-B86B-41EF-8B6D-D1269AD85890}"/>
    <cellStyle name="Millares 212 3 2 4 5 2" xfId="31192" xr:uid="{D2135B8C-80FC-4D6B-9694-7E7119CC5321}"/>
    <cellStyle name="Millares 212 3 2 4 6" xfId="16324" xr:uid="{A5FCF21B-3736-4276-9E6E-BA6BCD3E2C8E}"/>
    <cellStyle name="Millares 212 3 2 4 6 2" xfId="37827" xr:uid="{F1512C83-7AB7-4573-A505-83CE784C9207}"/>
    <cellStyle name="Millares 212 3 2 4 7" xfId="22929" xr:uid="{A136FB42-F242-482B-B286-F126CF7BCE9D}"/>
    <cellStyle name="Millares 212 3 2 4 8" xfId="44432" xr:uid="{10A6B476-ED79-4350-B49D-AF8E3F10F438}"/>
    <cellStyle name="Millares 212 3 2 5" xfId="2110" xr:uid="{B8B36AEA-3257-4D81-9726-B7BDB1E4D843}"/>
    <cellStyle name="Millares 212 3 2 5 2" xfId="10376" xr:uid="{EDDDFCE5-5737-4E74-A79D-D7A29E57CF6A}"/>
    <cellStyle name="Millares 212 3 2 5 2 2" xfId="31879" xr:uid="{8030E0E0-272F-4F36-B41C-F55BE12369AD}"/>
    <cellStyle name="Millares 212 3 2 5 3" xfId="17011" xr:uid="{492179BA-D29B-435F-987F-1E76D5094D4F}"/>
    <cellStyle name="Millares 212 3 2 5 3 2" xfId="38514" xr:uid="{74E9B75C-ED8F-4390-9137-983BA378AA56}"/>
    <cellStyle name="Millares 212 3 2 5 4" xfId="23616" xr:uid="{D3001EDD-6A87-476A-A111-3EB9AED8A625}"/>
    <cellStyle name="Millares 212 3 2 5 5" xfId="45119" xr:uid="{5DDE62D6-658F-4120-ADC7-8D7AA2C6CED8}"/>
    <cellStyle name="Millares 212 3 2 6" xfId="2658" xr:uid="{51AAE04D-2DFA-46ED-B972-FBA892EA2E15}"/>
    <cellStyle name="Millares 212 3 2 6 2" xfId="10924" xr:uid="{247E17B2-35BB-4C4D-B3B8-0D0E5B2DA8DC}"/>
    <cellStyle name="Millares 212 3 2 6 2 2" xfId="32427" xr:uid="{F3A0F856-1CA5-4498-9C87-ABD03C2CFB4E}"/>
    <cellStyle name="Millares 212 3 2 6 3" xfId="17559" xr:uid="{A0C7E549-A2FE-4D4E-BC8D-2AAFB976B6B2}"/>
    <cellStyle name="Millares 212 3 2 6 3 2" xfId="39062" xr:uid="{22FAF67E-DABF-4102-80A6-5A8F4AB4B456}"/>
    <cellStyle name="Millares 212 3 2 6 4" xfId="24164" xr:uid="{BCEAAFD3-2AC3-4C98-A37D-B4975430F11D}"/>
    <cellStyle name="Millares 212 3 2 6 5" xfId="45667" xr:uid="{04D419B6-E207-4616-BF76-62016B11CC7E}"/>
    <cellStyle name="Millares 212 3 2 7" xfId="3306" xr:uid="{ADB631EF-FC46-44D6-B6BB-EF11B5614B70}"/>
    <cellStyle name="Millares 212 3 2 7 2" xfId="11572" xr:uid="{B6520AF5-FA38-4D4A-952E-A79A4147B93A}"/>
    <cellStyle name="Millares 212 3 2 7 2 2" xfId="33075" xr:uid="{24EE53A4-FBAC-4548-B55E-73061B3B1B98}"/>
    <cellStyle name="Millares 212 3 2 7 3" xfId="18207" xr:uid="{115F18ED-3F21-4A95-AAE9-441413DA3599}"/>
    <cellStyle name="Millares 212 3 2 7 3 2" xfId="39710" xr:uid="{01A27DE7-9A90-4DC5-98B4-153149E5F4D3}"/>
    <cellStyle name="Millares 212 3 2 7 4" xfId="24812" xr:uid="{F27AAF0D-0BD5-472A-A1B5-450C332228A1}"/>
    <cellStyle name="Millares 212 3 2 7 5" xfId="46315" xr:uid="{9BDA4743-CB51-4159-A90D-6E189D3F15ED}"/>
    <cellStyle name="Millares 212 3 2 8" xfId="4802" xr:uid="{E76D07A8-59A0-4F71-85FA-02E6923B89ED}"/>
    <cellStyle name="Millares 212 3 2 8 2" xfId="13068" xr:uid="{375091FF-4A2A-4832-81FE-7C295D1A0ADF}"/>
    <cellStyle name="Millares 212 3 2 8 2 2" xfId="34571" xr:uid="{6CF4DED1-8FC1-43AE-A95E-CC092A50D35C}"/>
    <cellStyle name="Millares 212 3 2 8 3" xfId="19703" xr:uid="{ACB1AA76-B254-4776-A704-463FEE7B5FE2}"/>
    <cellStyle name="Millares 212 3 2 8 3 2" xfId="41206" xr:uid="{8576AB8B-80D6-417B-9069-4B475CEB5B1A}"/>
    <cellStyle name="Millares 212 3 2 8 4" xfId="26308" xr:uid="{9BD98B76-4D8E-4AE3-ADE4-A0BACDE06A47}"/>
    <cellStyle name="Millares 212 3 2 8 5" xfId="47811" xr:uid="{545D60FC-2DAF-470E-814E-430D11923EF9}"/>
    <cellStyle name="Millares 212 3 2 9" xfId="5445" xr:uid="{F4FC059F-2BE9-43F0-8849-1840990D4A39}"/>
    <cellStyle name="Millares 212 3 2 9 2" xfId="13711" xr:uid="{1C235040-40A5-4BAE-AA8B-8FBBC283C920}"/>
    <cellStyle name="Millares 212 3 2 9 2 2" xfId="35214" xr:uid="{5E68A9C7-3111-47C3-A11C-B018D4E6E4A1}"/>
    <cellStyle name="Millares 212 3 2 9 3" xfId="20346" xr:uid="{CB5D6836-FE66-4918-86D1-08E018774F84}"/>
    <cellStyle name="Millares 212 3 2 9 3 2" xfId="41849" xr:uid="{EAAA3C58-305D-46BA-B589-30A4D21548E3}"/>
    <cellStyle name="Millares 212 3 2 9 4" xfId="26951" xr:uid="{C3BDAE93-7305-465D-B59E-2E39CB08CEF9}"/>
    <cellStyle name="Millares 212 3 2 9 5" xfId="48454" xr:uid="{3C010A14-0232-4D16-AC48-FDF017F91D67}"/>
    <cellStyle name="Millares 212 3 3" xfId="348" xr:uid="{7681BDB0-055F-4172-9BDE-23CA0C878433}"/>
    <cellStyle name="Millares 212 3 3 10" xfId="15251" xr:uid="{CBC62110-EB8B-4844-8870-DBA7A639329E}"/>
    <cellStyle name="Millares 212 3 3 10 2" xfId="36754" xr:uid="{391DFA67-6318-407C-9B91-2FA026A8E1D4}"/>
    <cellStyle name="Millares 212 3 3 11" xfId="21856" xr:uid="{BC12EA7F-0B82-4351-B370-657A6D96EA06}"/>
    <cellStyle name="Millares 212 3 3 12" xfId="43359" xr:uid="{8EC3F91A-91C2-415D-8171-45F21D70364D}"/>
    <cellStyle name="Millares 212 3 3 2" xfId="1296" xr:uid="{3C227BE0-9C3B-41B7-9CE0-94A2926A50B7}"/>
    <cellStyle name="Millares 212 3 3 2 2" xfId="4125" xr:uid="{C76B4EFF-7689-4A56-953E-85E0E192EFEB}"/>
    <cellStyle name="Millares 212 3 3 2 2 2" xfId="12391" xr:uid="{3CB375BD-205D-4599-AD93-3D6EC8E5A81E}"/>
    <cellStyle name="Millares 212 3 3 2 2 2 2" xfId="33894" xr:uid="{F1BD934C-8E4D-4EC8-968F-600FC58B5500}"/>
    <cellStyle name="Millares 212 3 3 2 2 3" xfId="19026" xr:uid="{5DB864BE-C8F2-447B-8E4B-89BD4C79EE67}"/>
    <cellStyle name="Millares 212 3 3 2 2 3 2" xfId="40529" xr:uid="{7C7D3520-9487-4780-8B1E-E2E1FAAC2DA1}"/>
    <cellStyle name="Millares 212 3 3 2 2 4" xfId="25631" xr:uid="{35302D02-3943-477B-B5B7-14C23600BEB1}"/>
    <cellStyle name="Millares 212 3 3 2 2 5" xfId="47134" xr:uid="{7C02AC5C-00D4-46EE-B087-45F9FB42E0D5}"/>
    <cellStyle name="Millares 212 3 3 2 3" xfId="6264" xr:uid="{97781B67-2876-4C39-95B4-EAFDE4F96BC8}"/>
    <cellStyle name="Millares 212 3 3 2 3 2" xfId="14530" xr:uid="{E264C10B-AEE4-4D51-9BAF-741C6E8C4785}"/>
    <cellStyle name="Millares 212 3 3 2 3 2 2" xfId="36033" xr:uid="{98F566F2-026D-457C-B948-2B23DE68C2A2}"/>
    <cellStyle name="Millares 212 3 3 2 3 3" xfId="21165" xr:uid="{D3FC2769-C96B-4F73-A8C1-77E88CEBA591}"/>
    <cellStyle name="Millares 212 3 3 2 3 3 2" xfId="42668" xr:uid="{9DC16DE5-BD2E-46EB-8BCF-C12EA010031A}"/>
    <cellStyle name="Millares 212 3 3 2 3 4" xfId="27770" xr:uid="{FB5AB9C1-F4EE-4A23-A5DD-93B68717D6AB}"/>
    <cellStyle name="Millares 212 3 3 2 3 5" xfId="49273" xr:uid="{36E3374A-E419-4C3D-A46F-D041817FD5B7}"/>
    <cellStyle name="Millares 212 3 3 2 4" xfId="7905" xr:uid="{E7644C9E-A2E0-4332-8B63-C7400036184F}"/>
    <cellStyle name="Millares 212 3 3 2 4 2" xfId="29408" xr:uid="{D8CCB2E1-B44D-4D83-A07B-5F462429DAC8}"/>
    <cellStyle name="Millares 212 3 3 2 5" xfId="9562" xr:uid="{CC591BCB-D310-4529-8369-45F9D318BA11}"/>
    <cellStyle name="Millares 212 3 3 2 5 2" xfId="31065" xr:uid="{211E179E-FBAC-4D85-9E57-2484C93172AB}"/>
    <cellStyle name="Millares 212 3 3 2 6" xfId="16197" xr:uid="{9C0FAB15-3430-47EF-8DEF-90CC0BB5EAD7}"/>
    <cellStyle name="Millares 212 3 3 2 6 2" xfId="37700" xr:uid="{A01120F1-8905-4156-AE15-E1A58B477113}"/>
    <cellStyle name="Millares 212 3 3 2 7" xfId="22802" xr:uid="{9594F54D-9775-401D-B6BD-D4D50CDE5B92}"/>
    <cellStyle name="Millares 212 3 3 2 8" xfId="44305" xr:uid="{B2257424-5EFD-4D77-B48A-D7502D3F0526}"/>
    <cellStyle name="Millares 212 3 3 3" xfId="1983" xr:uid="{A5C5EC51-97FF-4CC3-B4B4-FE6AE58F5EF6}"/>
    <cellStyle name="Millares 212 3 3 3 2" xfId="10249" xr:uid="{2FB474FA-4E68-4051-B6F6-C6A723B6E23D}"/>
    <cellStyle name="Millares 212 3 3 3 2 2" xfId="31752" xr:uid="{DBE46850-08E3-4F24-965F-AD27B41D4910}"/>
    <cellStyle name="Millares 212 3 3 3 3" xfId="16884" xr:uid="{118942EF-CB54-448B-9C45-3BE66BC70CED}"/>
    <cellStyle name="Millares 212 3 3 3 3 2" xfId="38387" xr:uid="{5AE9672E-B115-4FCB-B14E-05D4B88F468C}"/>
    <cellStyle name="Millares 212 3 3 3 4" xfId="23489" xr:uid="{26611C77-948C-452F-AD00-4694E091A71E}"/>
    <cellStyle name="Millares 212 3 3 3 5" xfId="44992" xr:uid="{2B056336-C80A-4F4B-93B4-8E306E107B00}"/>
    <cellStyle name="Millares 212 3 3 4" xfId="2782" xr:uid="{4F6A087C-BB4A-459F-98DD-A4D960B6F999}"/>
    <cellStyle name="Millares 212 3 3 4 2" xfId="11048" xr:uid="{42BDE80C-EDC3-4A56-8EDD-056AF955C30A}"/>
    <cellStyle name="Millares 212 3 3 4 2 2" xfId="32551" xr:uid="{1F303279-E91E-4597-8340-621BE888A45E}"/>
    <cellStyle name="Millares 212 3 3 4 3" xfId="17683" xr:uid="{652E0EFA-23E0-4D00-A1D0-82F050633341}"/>
    <cellStyle name="Millares 212 3 3 4 3 2" xfId="39186" xr:uid="{102A78C8-D9C7-4E30-9100-9AE904C1D96E}"/>
    <cellStyle name="Millares 212 3 3 4 4" xfId="24288" xr:uid="{792703DB-5D5D-4DE2-ADE2-CA74B0715D2A}"/>
    <cellStyle name="Millares 212 3 3 4 5" xfId="45791" xr:uid="{892A71CA-3019-42EF-94B7-CB65B10CE866}"/>
    <cellStyle name="Millares 212 3 3 5" xfId="3179" xr:uid="{42A51E23-83D5-41D4-959D-13C3B8DFF4AE}"/>
    <cellStyle name="Millares 212 3 3 5 2" xfId="11445" xr:uid="{A5004037-98E6-449A-9F29-237A7098F876}"/>
    <cellStyle name="Millares 212 3 3 5 2 2" xfId="32948" xr:uid="{C310AFDB-C939-49EF-BD64-616232E43E3F}"/>
    <cellStyle name="Millares 212 3 3 5 3" xfId="18080" xr:uid="{045ECE40-6E7C-4A5B-B7E6-9AE599B71858}"/>
    <cellStyle name="Millares 212 3 3 5 3 2" xfId="39583" xr:uid="{0B9900F4-3EE4-4855-9030-14DA2308CB1A}"/>
    <cellStyle name="Millares 212 3 3 5 4" xfId="24685" xr:uid="{9275E4A0-81A6-4893-94B5-6AD1B6AD6F81}"/>
    <cellStyle name="Millares 212 3 3 5 5" xfId="46188" xr:uid="{261DCA11-8269-427E-93FE-D6F8EDEB15EA}"/>
    <cellStyle name="Millares 212 3 3 6" xfId="4926" xr:uid="{E280BBFB-935F-4ACD-B4A2-7E23BC50A10F}"/>
    <cellStyle name="Millares 212 3 3 6 2" xfId="13192" xr:uid="{B4F92C95-D3D4-46E6-B15F-D00CE049AA07}"/>
    <cellStyle name="Millares 212 3 3 6 2 2" xfId="34695" xr:uid="{B731687F-6686-4E59-8CED-6D730E8FF41A}"/>
    <cellStyle name="Millares 212 3 3 6 3" xfId="19827" xr:uid="{273892CF-453A-4D9F-B3E3-B67B59266FC2}"/>
    <cellStyle name="Millares 212 3 3 6 3 2" xfId="41330" xr:uid="{AB12BF9F-B905-451D-B076-0F6F78454523}"/>
    <cellStyle name="Millares 212 3 3 6 4" xfId="26432" xr:uid="{D377597A-0326-4B5A-8928-89C12E60D4C7}"/>
    <cellStyle name="Millares 212 3 3 6 5" xfId="47935" xr:uid="{FDC9A20A-6588-4463-8830-C5AA27969ECC}"/>
    <cellStyle name="Millares 212 3 3 7" xfId="5318" xr:uid="{DB72DAAA-0598-4470-8139-AA3BAC362F7C}"/>
    <cellStyle name="Millares 212 3 3 7 2" xfId="13584" xr:uid="{68117403-63B0-4151-9D81-A96208D10EB5}"/>
    <cellStyle name="Millares 212 3 3 7 2 2" xfId="35087" xr:uid="{344BEA35-7F58-49B8-9EC1-BB03E5B7DC70}"/>
    <cellStyle name="Millares 212 3 3 7 3" xfId="20219" xr:uid="{12759CCB-96C4-418A-B7AF-B4695D5D4D6B}"/>
    <cellStyle name="Millares 212 3 3 7 3 2" xfId="41722" xr:uid="{76E7C892-EF18-4026-81DF-71014A69B0F2}"/>
    <cellStyle name="Millares 212 3 3 7 4" xfId="26824" xr:uid="{0D442D78-4E5B-419A-A0E4-C5DCA3211B15}"/>
    <cellStyle name="Millares 212 3 3 7 5" xfId="48327" xr:uid="{35EED160-7517-491A-B766-3C6FC7E78CD7}"/>
    <cellStyle name="Millares 212 3 3 8" xfId="6959" xr:uid="{4736CA50-5E00-4FC1-ACDD-4CC90421864F}"/>
    <cellStyle name="Millares 212 3 3 8 2" xfId="28462" xr:uid="{979285D4-61CF-4787-A039-FF444422E360}"/>
    <cellStyle name="Millares 212 3 3 9" xfId="8615" xr:uid="{0EB99AE1-A8D7-4E9A-91A1-F5040926EF15}"/>
    <cellStyle name="Millares 212 3 3 9 2" xfId="30118" xr:uid="{64623BC2-4D0F-48D2-BC34-1518AA4FA4C8}"/>
    <cellStyle name="Millares 212 3 4" xfId="632" xr:uid="{570BE072-DC38-4A6F-8D3A-1B7AB63B6C4C}"/>
    <cellStyle name="Millares 212 3 4 10" xfId="43641" xr:uid="{03C40EC2-B1A7-443B-A876-310424A15314}"/>
    <cellStyle name="Millares 212 3 4 2" xfId="1578" xr:uid="{6B4089C3-09B2-4AEF-9A44-B182830CDBE2}"/>
    <cellStyle name="Millares 212 3 4 2 2" xfId="4407" xr:uid="{181829C5-592B-45B6-9162-A8E986C769F2}"/>
    <cellStyle name="Millares 212 3 4 2 2 2" xfId="12673" xr:uid="{3EC20BDF-E8F6-40A4-BB5C-B0B2AF219E7E}"/>
    <cellStyle name="Millares 212 3 4 2 2 2 2" xfId="34176" xr:uid="{D6CB2AAE-EB2B-4AA1-AC37-87DACC6DDA6A}"/>
    <cellStyle name="Millares 212 3 4 2 2 3" xfId="19308" xr:uid="{5AB6420A-EBC4-4018-AD17-E381CE59DD4A}"/>
    <cellStyle name="Millares 212 3 4 2 2 3 2" xfId="40811" xr:uid="{3BCC273A-C42A-4295-B3EA-B64A425AF3C8}"/>
    <cellStyle name="Millares 212 3 4 2 2 4" xfId="25913" xr:uid="{83F35FEF-5E40-42FF-BD54-F7DB72D66A33}"/>
    <cellStyle name="Millares 212 3 4 2 2 5" xfId="47416" xr:uid="{A7B22836-A10A-42C2-AC8E-8C5521851997}"/>
    <cellStyle name="Millares 212 3 4 2 3" xfId="6546" xr:uid="{3B012BE8-44B7-4A6E-87D3-DCEFB56451FE}"/>
    <cellStyle name="Millares 212 3 4 2 3 2" xfId="14812" xr:uid="{1A930A5A-7D0A-4A0F-96AE-059286EC999C}"/>
    <cellStyle name="Millares 212 3 4 2 3 2 2" xfId="36315" xr:uid="{EB8BBA70-4DC3-48C3-BB90-4672DD3DD28E}"/>
    <cellStyle name="Millares 212 3 4 2 3 3" xfId="21447" xr:uid="{ED241A47-722F-4A76-AAEA-B160D4BBEBD9}"/>
    <cellStyle name="Millares 212 3 4 2 3 3 2" xfId="42950" xr:uid="{6E76821F-308E-4DDF-986E-B007892D37B0}"/>
    <cellStyle name="Millares 212 3 4 2 3 4" xfId="28052" xr:uid="{280B6025-657E-4FD9-AEE8-059DA30BC285}"/>
    <cellStyle name="Millares 212 3 4 2 3 5" xfId="49555" xr:uid="{C00306B6-DE01-45D7-B9B7-E3F7F8C75E5D}"/>
    <cellStyle name="Millares 212 3 4 2 4" xfId="8187" xr:uid="{EB360828-35ED-43C9-B9C4-F63D5444BDA1}"/>
    <cellStyle name="Millares 212 3 4 2 4 2" xfId="29690" xr:uid="{6B7E191D-4F4F-45B7-97F9-78E50930EB4C}"/>
    <cellStyle name="Millares 212 3 4 2 5" xfId="9844" xr:uid="{51C3E7EB-ECAF-4395-9749-C2D2444D620C}"/>
    <cellStyle name="Millares 212 3 4 2 5 2" xfId="31347" xr:uid="{EF153EDB-8736-4C49-9A35-BA45F34CEFE4}"/>
    <cellStyle name="Millares 212 3 4 2 6" xfId="16479" xr:uid="{8830A881-D219-469B-A55D-3E4D990F5EC7}"/>
    <cellStyle name="Millares 212 3 4 2 6 2" xfId="37982" xr:uid="{A5EA54E9-B467-4DD0-ACD6-B4466A9D63A0}"/>
    <cellStyle name="Millares 212 3 4 2 7" xfId="23084" xr:uid="{F8E8846D-03CE-44DC-801E-759F8C4AC2C0}"/>
    <cellStyle name="Millares 212 3 4 2 8" xfId="44587" xr:uid="{32D5BC53-65F7-4C6B-AAE1-1B2D14859BD6}"/>
    <cellStyle name="Millares 212 3 4 3" xfId="2265" xr:uid="{74ECA6BE-D096-4B31-B754-FAADDE018602}"/>
    <cellStyle name="Millares 212 3 4 3 2" xfId="10531" xr:uid="{5430310C-6138-43B6-9F98-BCEE37E42372}"/>
    <cellStyle name="Millares 212 3 4 3 2 2" xfId="32034" xr:uid="{3A27A6E3-12BB-47BB-91CB-DB617C4D1DC0}"/>
    <cellStyle name="Millares 212 3 4 3 3" xfId="17166" xr:uid="{B5430453-D3C8-4D42-8D07-2816DCB52086}"/>
    <cellStyle name="Millares 212 3 4 3 3 2" xfId="38669" xr:uid="{A753F420-FDD6-4BB3-BA60-1F6FCA1C084E}"/>
    <cellStyle name="Millares 212 3 4 3 4" xfId="23771" xr:uid="{AA5EAD31-3277-4526-A5B9-76EE50C0876D}"/>
    <cellStyle name="Millares 212 3 4 3 5" xfId="45274" xr:uid="{48AC1D66-C5AF-430B-BE12-9A1E54498C56}"/>
    <cellStyle name="Millares 212 3 4 4" xfId="3461" xr:uid="{B0255646-6B63-496D-9ECB-9055F0229F4F}"/>
    <cellStyle name="Millares 212 3 4 4 2" xfId="11727" xr:uid="{45345A0A-D0C7-491F-BC92-5DCCEB286947}"/>
    <cellStyle name="Millares 212 3 4 4 2 2" xfId="33230" xr:uid="{79C384EC-A143-44D0-BC62-1D81D260F2A0}"/>
    <cellStyle name="Millares 212 3 4 4 3" xfId="18362" xr:uid="{A1908679-DC3C-4C81-9451-F7A0D47D2CB8}"/>
    <cellStyle name="Millares 212 3 4 4 3 2" xfId="39865" xr:uid="{E9143058-677C-4B3C-8D65-B12A19DF84E5}"/>
    <cellStyle name="Millares 212 3 4 4 4" xfId="24967" xr:uid="{0E37CFE1-E761-441F-94F1-238FA1CADCA6}"/>
    <cellStyle name="Millares 212 3 4 4 5" xfId="46470" xr:uid="{FE501617-A8B6-4A73-967C-7A0BBE63A59C}"/>
    <cellStyle name="Millares 212 3 4 5" xfId="5600" xr:uid="{FC5038A4-4057-4487-A7F1-023C383B5F01}"/>
    <cellStyle name="Millares 212 3 4 5 2" xfId="13866" xr:uid="{26AE827E-9B0C-4468-897B-317713B79975}"/>
    <cellStyle name="Millares 212 3 4 5 2 2" xfId="35369" xr:uid="{9BE06E78-1ED9-4B13-BCDD-DAF1FBD44FAF}"/>
    <cellStyle name="Millares 212 3 4 5 3" xfId="20501" xr:uid="{BFE96219-DF31-4450-9978-00286C75C124}"/>
    <cellStyle name="Millares 212 3 4 5 3 2" xfId="42004" xr:uid="{F27146CF-84A1-425F-A553-798930A35FD1}"/>
    <cellStyle name="Millares 212 3 4 5 4" xfId="27106" xr:uid="{E71B6B2F-7665-4BC1-A818-1BDF17FE7463}"/>
    <cellStyle name="Millares 212 3 4 5 5" xfId="48609" xr:uid="{6D5F939D-C8B8-4117-8637-0D2B0049EAC5}"/>
    <cellStyle name="Millares 212 3 4 6" xfId="7241" xr:uid="{CEB45064-C607-4579-9682-3E722AF97C16}"/>
    <cellStyle name="Millares 212 3 4 6 2" xfId="28744" xr:uid="{FAE0880C-291A-42CC-AB6B-2DA2A08B7F41}"/>
    <cellStyle name="Millares 212 3 4 7" xfId="8898" xr:uid="{E5A36F51-4517-45D2-A314-BD69C81A5CAD}"/>
    <cellStyle name="Millares 212 3 4 7 2" xfId="30401" xr:uid="{F8507027-64B5-4A4F-ADC0-602C76201641}"/>
    <cellStyle name="Millares 212 3 4 8" xfId="15533" xr:uid="{4CC0B550-6ECE-4898-8103-A85D03E30D70}"/>
    <cellStyle name="Millares 212 3 4 8 2" xfId="37036" xr:uid="{920F5C6F-6E26-4CB7-8448-EC6BEB0BEEF9}"/>
    <cellStyle name="Millares 212 3 4 9" xfId="22138" xr:uid="{854CC138-862B-42F8-98FE-EF781DF28F45}"/>
    <cellStyle name="Millares 212 3 5" xfId="900" xr:uid="{7EA36C6B-D72D-4710-B5F7-38D8BB51FDDF}"/>
    <cellStyle name="Millares 212 3 5 2" xfId="3729" xr:uid="{842A3EEF-8E1E-4950-8282-BDC0035E7B5B}"/>
    <cellStyle name="Millares 212 3 5 2 2" xfId="11995" xr:uid="{F878EDAD-BB0F-4C9F-97BA-5D37105AF5E9}"/>
    <cellStyle name="Millares 212 3 5 2 2 2" xfId="33498" xr:uid="{50A251C3-02F3-4218-9C2A-5D97F45C7880}"/>
    <cellStyle name="Millares 212 3 5 2 3" xfId="18630" xr:uid="{51F9A592-7EA8-40BB-BEDD-A18D64200697}"/>
    <cellStyle name="Millares 212 3 5 2 3 2" xfId="40133" xr:uid="{130B7681-FFBF-4118-A18A-CF545DDBDB5C}"/>
    <cellStyle name="Millares 212 3 5 2 4" xfId="25235" xr:uid="{2FD05F8A-0F8D-467C-A06E-2E89132D1D6D}"/>
    <cellStyle name="Millares 212 3 5 2 5" xfId="46738" xr:uid="{04CB9FB3-3000-4853-9417-E95D22A83382}"/>
    <cellStyle name="Millares 212 3 5 3" xfId="5868" xr:uid="{6DD9B6BF-BC0D-4E54-9168-3186CBD1C5A6}"/>
    <cellStyle name="Millares 212 3 5 3 2" xfId="14134" xr:uid="{6AA0DC7B-A01B-4D45-8930-413AA6ABD056}"/>
    <cellStyle name="Millares 212 3 5 3 2 2" xfId="35637" xr:uid="{1CB339B7-69B3-476F-811C-6BDD74A2A195}"/>
    <cellStyle name="Millares 212 3 5 3 3" xfId="20769" xr:uid="{2805A99E-0AEE-48BA-9CD8-1C0A0550A1CC}"/>
    <cellStyle name="Millares 212 3 5 3 3 2" xfId="42272" xr:uid="{8D49B567-AFBE-404E-B6C5-9192434CB04E}"/>
    <cellStyle name="Millares 212 3 5 3 4" xfId="27374" xr:uid="{60A758BE-5ECD-4FF4-BC07-E7DFE4CB8666}"/>
    <cellStyle name="Millares 212 3 5 3 5" xfId="48877" xr:uid="{8632D1F6-7D10-4ECB-BCD0-12A96162FD9F}"/>
    <cellStyle name="Millares 212 3 5 4" xfId="7509" xr:uid="{64B53A32-03F4-494B-BF35-079067FE5DF3}"/>
    <cellStyle name="Millares 212 3 5 4 2" xfId="29012" xr:uid="{ECA1A657-0585-456E-BA4B-6FA065E5B15C}"/>
    <cellStyle name="Millares 212 3 5 5" xfId="9166" xr:uid="{6249E7C2-140C-49F5-BAC2-4A2458820E6F}"/>
    <cellStyle name="Millares 212 3 5 5 2" xfId="30669" xr:uid="{CBB72784-CC40-425F-AF67-F070255C139E}"/>
    <cellStyle name="Millares 212 3 5 6" xfId="15801" xr:uid="{B0E451B8-7875-4400-BDD5-962019E9BA43}"/>
    <cellStyle name="Millares 212 3 5 6 2" xfId="37304" xr:uid="{3E48E667-363A-4278-B5C4-197535672838}"/>
    <cellStyle name="Millares 212 3 5 7" xfId="22406" xr:uid="{168EFAD7-DC9A-4A64-93A9-6A86D0FC4062}"/>
    <cellStyle name="Millares 212 3 5 8" xfId="43909" xr:uid="{56611275-D144-431F-99CF-B429AC27BE92}"/>
    <cellStyle name="Millares 212 3 6" xfId="1161" xr:uid="{7EFA75B5-33AE-40CC-AFE1-9D1B833569CD}"/>
    <cellStyle name="Millares 212 3 6 2" xfId="3990" xr:uid="{51AC76A5-7553-4E66-AA7C-30DE2C1FE856}"/>
    <cellStyle name="Millares 212 3 6 2 2" xfId="12256" xr:uid="{BDA2C994-C49E-4343-A34B-B5C446F25C89}"/>
    <cellStyle name="Millares 212 3 6 2 2 2" xfId="33759" xr:uid="{0DAF6A91-045D-4338-B97D-4DAC26A4E8EF}"/>
    <cellStyle name="Millares 212 3 6 2 3" xfId="18891" xr:uid="{982B8F22-33FC-4CD5-808F-13E00B5C374C}"/>
    <cellStyle name="Millares 212 3 6 2 3 2" xfId="40394" xr:uid="{5F3A3511-4AA6-4AFF-8E4E-18F09316C4D4}"/>
    <cellStyle name="Millares 212 3 6 2 4" xfId="25496" xr:uid="{AADA1318-9C59-4564-8181-F3D1C3D4BA56}"/>
    <cellStyle name="Millares 212 3 6 2 5" xfId="46999" xr:uid="{14E7EE1F-512A-4E5D-A8D3-DD61A5964847}"/>
    <cellStyle name="Millares 212 3 6 3" xfId="6129" xr:uid="{609B6ED6-6ECE-45A4-A5CA-DF9D2356D230}"/>
    <cellStyle name="Millares 212 3 6 3 2" xfId="14395" xr:uid="{634463FC-D0F3-4EDE-AE87-33A68F885039}"/>
    <cellStyle name="Millares 212 3 6 3 2 2" xfId="35898" xr:uid="{5B27F2E6-BA37-4CBF-B521-5AF6D5764877}"/>
    <cellStyle name="Millares 212 3 6 3 3" xfId="21030" xr:uid="{7E9EE304-41F8-40DA-AF44-497FF4CA76ED}"/>
    <cellStyle name="Millares 212 3 6 3 3 2" xfId="42533" xr:uid="{D24D3A0B-3994-4C74-8C1F-B9289C1F0C56}"/>
    <cellStyle name="Millares 212 3 6 3 4" xfId="27635" xr:uid="{E8226B05-DC4A-4803-A53F-360ABD6594CE}"/>
    <cellStyle name="Millares 212 3 6 3 5" xfId="49138" xr:uid="{7B0441CC-328D-4C7C-8E33-604B41037D29}"/>
    <cellStyle name="Millares 212 3 6 4" xfId="7770" xr:uid="{630C0898-6467-437D-8C3C-16DDA934A997}"/>
    <cellStyle name="Millares 212 3 6 4 2" xfId="29273" xr:uid="{5B913B96-F498-4D1B-9848-CF68853BA11E}"/>
    <cellStyle name="Millares 212 3 6 5" xfId="9427" xr:uid="{7298754D-26C5-4AB0-9E6A-2E33EBD4E584}"/>
    <cellStyle name="Millares 212 3 6 5 2" xfId="30930" xr:uid="{5778F419-25A2-422B-8FB6-019116ABFCA7}"/>
    <cellStyle name="Millares 212 3 6 6" xfId="16062" xr:uid="{42FEE29D-2E55-4BE6-8CF3-8BC4E8A8336C}"/>
    <cellStyle name="Millares 212 3 6 6 2" xfId="37565" xr:uid="{A42B7AC2-CAE2-4619-B454-4860E5C69353}"/>
    <cellStyle name="Millares 212 3 6 7" xfId="22667" xr:uid="{3B484A64-BA16-48BC-AB11-F3A02F0E4D9C}"/>
    <cellStyle name="Millares 212 3 6 8" xfId="44170" xr:uid="{6D5C33BE-011F-47E4-BB87-60760325172A}"/>
    <cellStyle name="Millares 212 3 7" xfId="1849" xr:uid="{8E294A8A-8078-4293-872C-B0DB9E5116C1}"/>
    <cellStyle name="Millares 212 3 7 2" xfId="10115" xr:uid="{FE252272-D480-4EFA-A2C0-82490C5E8E35}"/>
    <cellStyle name="Millares 212 3 7 2 2" xfId="31618" xr:uid="{E0BE8CDF-97D7-4BA2-8E93-CC8E6400045B}"/>
    <cellStyle name="Millares 212 3 7 3" xfId="16750" xr:uid="{479001C6-82E6-45EE-8936-D1CEBCD8F983}"/>
    <cellStyle name="Millares 212 3 7 3 2" xfId="38253" xr:uid="{5C75B40F-A9B0-4A41-9DE7-BACB1902E7B7}"/>
    <cellStyle name="Millares 212 3 7 4" xfId="23355" xr:uid="{900B85C4-C997-40F9-8D0C-97818AF3477F}"/>
    <cellStyle name="Millares 212 3 7 5" xfId="44858" xr:uid="{AD2F74AF-7DCC-47A8-8848-441424039951}"/>
    <cellStyle name="Millares 212 3 8" xfId="2534" xr:uid="{965CA41B-7A88-4085-8356-F4ABDD0015A9}"/>
    <cellStyle name="Millares 212 3 8 2" xfId="10800" xr:uid="{2FA02007-1866-4D9F-A774-D22CEC2D7C32}"/>
    <cellStyle name="Millares 212 3 8 2 2" xfId="32303" xr:uid="{D65818B2-6289-4566-B76E-50EEC6C5EEDD}"/>
    <cellStyle name="Millares 212 3 8 3" xfId="17435" xr:uid="{1FA8C072-B36C-4D26-BD45-6EC020470365}"/>
    <cellStyle name="Millares 212 3 8 3 2" xfId="38938" xr:uid="{F7867088-8C5C-4F13-9403-990F800355FF}"/>
    <cellStyle name="Millares 212 3 8 4" xfId="24040" xr:uid="{C8799F75-F15C-4342-B7A8-5F6523DAAED0}"/>
    <cellStyle name="Millares 212 3 8 5" xfId="45543" xr:uid="{CE362946-D2EB-4798-9176-FB4E79CDABCA}"/>
    <cellStyle name="Millares 212 3 9" xfId="3045" xr:uid="{A7592598-099E-4DCD-972C-1D6F5265364A}"/>
    <cellStyle name="Millares 212 3 9 2" xfId="11311" xr:uid="{F83DE3DA-581B-4DF3-BA57-F2B33E32E19F}"/>
    <cellStyle name="Millares 212 3 9 2 2" xfId="32814" xr:uid="{32AC4F72-0C68-47C9-9B8E-045093678C15}"/>
    <cellStyle name="Millares 212 3 9 3" xfId="17946" xr:uid="{77F67CA7-6680-4AC1-BF8D-01DBF1B2B4F9}"/>
    <cellStyle name="Millares 212 3 9 3 2" xfId="39449" xr:uid="{BF444345-FDF0-41F5-A07D-751FE7BCE42F}"/>
    <cellStyle name="Millares 212 3 9 4" xfId="24551" xr:uid="{AA92BD1C-AFEB-41EE-8A70-C0CD1CEA5E0B}"/>
    <cellStyle name="Millares 212 3 9 5" xfId="46054" xr:uid="{2D2D7429-94C3-4E62-9AF5-81A9B6ABF6D0}"/>
    <cellStyle name="Millares 212 4" xfId="202" xr:uid="{13960FBB-F7D0-40C9-9DCB-340588711988}"/>
    <cellStyle name="Millares 212 4 10" xfId="4721" xr:uid="{89EFD798-F11D-4543-AD68-B79A0C0988C0}"/>
    <cellStyle name="Millares 212 4 10 2" xfId="12987" xr:uid="{6906328A-441B-4A4A-BCC8-5E5EE2686CC1}"/>
    <cellStyle name="Millares 212 4 10 2 2" xfId="34490" xr:uid="{5B177818-4C6B-4A0B-9B8C-C2A5FA646C15}"/>
    <cellStyle name="Millares 212 4 10 3" xfId="19622" xr:uid="{EEC79645-421D-4429-94B2-6C8E5184DDB8}"/>
    <cellStyle name="Millares 212 4 10 3 2" xfId="41125" xr:uid="{4CD0E0BE-10D0-48B2-A700-1F77D9A11E38}"/>
    <cellStyle name="Millares 212 4 10 4" xfId="26227" xr:uid="{DF5BDB16-EDA5-47CA-8FAF-4936D121CB80}"/>
    <cellStyle name="Millares 212 4 10 5" xfId="47730" xr:uid="{43BBA36A-BEBC-44FF-B6DD-B5B9E59C51F7}"/>
    <cellStyle name="Millares 212 4 11" xfId="5224" xr:uid="{D5119015-FB27-4B64-891A-EE9E85438825}"/>
    <cellStyle name="Millares 212 4 11 2" xfId="13490" xr:uid="{9545C490-9884-4460-A9AE-0BAE6EF95DA3}"/>
    <cellStyle name="Millares 212 4 11 2 2" xfId="34993" xr:uid="{B9ED3777-BAED-492C-B70C-88FBC4AA2576}"/>
    <cellStyle name="Millares 212 4 11 3" xfId="20125" xr:uid="{24FBC44C-252E-4021-B903-58C462E616E6}"/>
    <cellStyle name="Millares 212 4 11 3 2" xfId="41628" xr:uid="{EFE18BFD-4411-429F-9AD8-82E419202C92}"/>
    <cellStyle name="Millares 212 4 11 4" xfId="26730" xr:uid="{F3A495EF-108C-461A-B0CA-B2BD2CFE674A}"/>
    <cellStyle name="Millares 212 4 11 5" xfId="48233" xr:uid="{95E9EFDC-4753-4132-A26B-2212AFDD1EA5}"/>
    <cellStyle name="Millares 212 4 12" xfId="6865" xr:uid="{47BDDAF1-77F5-41A2-9DA6-5C4E0D5350DD}"/>
    <cellStyle name="Millares 212 4 12 2" xfId="28368" xr:uid="{237AD5C2-976F-4555-9EF5-5C112FD23F3F}"/>
    <cellStyle name="Millares 212 4 13" xfId="8519" xr:uid="{F316B84C-45CB-404F-B900-BC00BF54C8A7}"/>
    <cellStyle name="Millares 212 4 13 2" xfId="30022" xr:uid="{15B6C2A0-0E7D-4777-9311-24C26AAB6D8C}"/>
    <cellStyle name="Millares 212 4 14" xfId="15158" xr:uid="{01E65CAA-A760-4442-8D60-49CB52E02FE0}"/>
    <cellStyle name="Millares 212 4 14 2" xfId="36661" xr:uid="{71EE4227-29C8-4E35-AB60-BAADBE2B5252}"/>
    <cellStyle name="Millares 212 4 15" xfId="21763" xr:uid="{BB4AE908-CC76-4DAE-B08A-815C0A41BFFB}"/>
    <cellStyle name="Millares 212 4 16" xfId="43266" xr:uid="{9DCCE273-6A27-4566-BE4A-21BFF4344B76}"/>
    <cellStyle name="Millares 212 4 2" xfId="517" xr:uid="{D2BF327B-F731-467F-8703-ADF1D46931D2}"/>
    <cellStyle name="Millares 212 4 2 10" xfId="7128" xr:uid="{AC48F670-16CA-4A64-8E3E-0C7710CA4E07}"/>
    <cellStyle name="Millares 212 4 2 10 2" xfId="28631" xr:uid="{379CDEEC-40EC-44CC-A68B-C814F0A4CB5D}"/>
    <cellStyle name="Millares 212 4 2 11" xfId="8784" xr:uid="{856425F7-5D67-407D-84CE-ADDED0523840}"/>
    <cellStyle name="Millares 212 4 2 11 2" xfId="30287" xr:uid="{A3214C19-1384-4B9B-B96A-28FEC3CA1932}"/>
    <cellStyle name="Millares 212 4 2 12" xfId="15420" xr:uid="{8DC2B702-27E7-49BD-A827-70B58649A9E1}"/>
    <cellStyle name="Millares 212 4 2 12 2" xfId="36923" xr:uid="{E9A17B05-8EE7-4846-91D8-C2F8F174E54C}"/>
    <cellStyle name="Millares 212 4 2 13" xfId="22025" xr:uid="{E8ECFB34-E1A6-4EA2-BD01-384AE3F9706F}"/>
    <cellStyle name="Millares 212 4 2 14" xfId="43528" xr:uid="{8FD19992-6C2F-40C0-8586-DAA01636680B}"/>
    <cellStyle name="Millares 212 4 2 2" xfId="799" xr:uid="{ACDFD8B3-8AA5-41A5-8DF9-1F16B4CBCE83}"/>
    <cellStyle name="Millares 212 4 2 2 10" xfId="15700" xr:uid="{DF5FC7EF-6B74-471E-9E8E-31F78190FC07}"/>
    <cellStyle name="Millares 212 4 2 2 10 2" xfId="37203" xr:uid="{E471E2FB-6885-4BCB-85ED-1331286271A2}"/>
    <cellStyle name="Millares 212 4 2 2 11" xfId="22305" xr:uid="{1177B3EF-5A45-481B-A284-0FCFA9CCF9A3}"/>
    <cellStyle name="Millares 212 4 2 2 12" xfId="43808" xr:uid="{617EAFA4-80A0-4BC0-A2F5-4330813F8174}"/>
    <cellStyle name="Millares 212 4 2 2 2" xfId="1745" xr:uid="{8D17EF25-63A6-4513-9C36-2A798CCEB857}"/>
    <cellStyle name="Millares 212 4 2 2 2 2" xfId="4574" xr:uid="{21D19D99-BF38-4E04-9E7A-4843A031886E}"/>
    <cellStyle name="Millares 212 4 2 2 2 2 2" xfId="12840" xr:uid="{A40952AD-63CC-47D6-A744-05BE31E1B237}"/>
    <cellStyle name="Millares 212 4 2 2 2 2 2 2" xfId="34343" xr:uid="{1F249FFF-D4AE-4836-81AC-8BFA5CC378BB}"/>
    <cellStyle name="Millares 212 4 2 2 2 2 3" xfId="19475" xr:uid="{E037C958-DCC5-4782-B05B-92C0959C0EED}"/>
    <cellStyle name="Millares 212 4 2 2 2 2 3 2" xfId="40978" xr:uid="{F6751E88-4602-48A8-A40D-8D5E9FD34149}"/>
    <cellStyle name="Millares 212 4 2 2 2 2 4" xfId="26080" xr:uid="{5EFF9306-3134-4AF6-AEB8-669D6973600B}"/>
    <cellStyle name="Millares 212 4 2 2 2 2 5" xfId="47583" xr:uid="{0D7DBC6F-72A3-485F-AD5D-7044194F7C52}"/>
    <cellStyle name="Millares 212 4 2 2 2 3" xfId="6713" xr:uid="{4184D941-3118-45C7-8C67-DFE6C2F19EC1}"/>
    <cellStyle name="Millares 212 4 2 2 2 3 2" xfId="14979" xr:uid="{F0A83A19-55B8-45B6-9138-CC5C92FED98D}"/>
    <cellStyle name="Millares 212 4 2 2 2 3 2 2" xfId="36482" xr:uid="{422896EE-9E3D-41F7-8C0E-ACCA91630741}"/>
    <cellStyle name="Millares 212 4 2 2 2 3 3" xfId="21614" xr:uid="{2E91BC67-3D45-4DD7-A7A8-26CF5D843FAD}"/>
    <cellStyle name="Millares 212 4 2 2 2 3 3 2" xfId="43117" xr:uid="{689B3248-D5AD-4548-8D32-6175C8AD8A5B}"/>
    <cellStyle name="Millares 212 4 2 2 2 3 4" xfId="28219" xr:uid="{752E3B14-E746-4120-BAB2-85BCF9188F2F}"/>
    <cellStyle name="Millares 212 4 2 2 2 3 5" xfId="49722" xr:uid="{FF30B3BE-BA08-4AE6-802B-4594CB1F2AE3}"/>
    <cellStyle name="Millares 212 4 2 2 2 4" xfId="8354" xr:uid="{62386D82-16A2-4861-9DB7-2B6B099764C0}"/>
    <cellStyle name="Millares 212 4 2 2 2 4 2" xfId="29857" xr:uid="{2F04DBB4-1C73-4065-BBEE-77ABDEC91174}"/>
    <cellStyle name="Millares 212 4 2 2 2 5" xfId="10011" xr:uid="{ED369454-DDBD-4B8F-96EF-14F817035092}"/>
    <cellStyle name="Millares 212 4 2 2 2 5 2" xfId="31514" xr:uid="{C0B24D4F-0845-44AD-AC44-F6C03371E95E}"/>
    <cellStyle name="Millares 212 4 2 2 2 6" xfId="16646" xr:uid="{16BB41F8-261D-4610-955F-37C95EF9D2AC}"/>
    <cellStyle name="Millares 212 4 2 2 2 6 2" xfId="38149" xr:uid="{F4208896-5B3E-4957-84D8-33635854EFE0}"/>
    <cellStyle name="Millares 212 4 2 2 2 7" xfId="23251" xr:uid="{6D5C52C3-0BEE-489B-95EC-9003CAF310E9}"/>
    <cellStyle name="Millares 212 4 2 2 2 8" xfId="44754" xr:uid="{8747CB58-5643-4A00-B914-755D4FED6297}"/>
    <cellStyle name="Millares 212 4 2 2 3" xfId="2432" xr:uid="{5A12A8EC-0B00-4FA1-9222-913401F1AF3E}"/>
    <cellStyle name="Millares 212 4 2 2 3 2" xfId="10698" xr:uid="{D78A11F1-F84A-4230-8E8D-B83B9C326CAA}"/>
    <cellStyle name="Millares 212 4 2 2 3 2 2" xfId="32201" xr:uid="{B436263A-8BFD-4EF9-AD76-849C6FBD73FD}"/>
    <cellStyle name="Millares 212 4 2 2 3 3" xfId="17333" xr:uid="{32B2BA6A-420A-4688-B805-2BB0BDDAF1C5}"/>
    <cellStyle name="Millares 212 4 2 2 3 3 2" xfId="38836" xr:uid="{3D32AE95-FF34-4BFF-A803-83F0468561DE}"/>
    <cellStyle name="Millares 212 4 2 2 3 4" xfId="23938" xr:uid="{262DF9B7-9DA2-4CE4-B8DE-CEE97490AD56}"/>
    <cellStyle name="Millares 212 4 2 2 3 5" xfId="45441" xr:uid="{B63104A8-3B1B-4BA9-889F-25DEB480CAC1}"/>
    <cellStyle name="Millares 212 4 2 2 4" xfId="2949" xr:uid="{7B6A63BD-85F4-4CDD-B9C8-37180D1E9CD6}"/>
    <cellStyle name="Millares 212 4 2 2 4 2" xfId="11215" xr:uid="{8C0FE3F1-49CC-4840-A141-6AE693D94E80}"/>
    <cellStyle name="Millares 212 4 2 2 4 2 2" xfId="32718" xr:uid="{FE09FBF6-42E1-436E-B085-ED0D2B06AD6D}"/>
    <cellStyle name="Millares 212 4 2 2 4 3" xfId="17850" xr:uid="{DFF22BB9-0852-4103-B6D2-7E1069797E34}"/>
    <cellStyle name="Millares 212 4 2 2 4 3 2" xfId="39353" xr:uid="{B397F0CC-8539-4EC5-920A-4D38D3B3AF61}"/>
    <cellStyle name="Millares 212 4 2 2 4 4" xfId="24455" xr:uid="{A205AF9E-EB11-4555-9440-4DF19933CB4C}"/>
    <cellStyle name="Millares 212 4 2 2 4 5" xfId="45958" xr:uid="{76968591-E3AF-4FCD-96FC-EE47AB8979F2}"/>
    <cellStyle name="Millares 212 4 2 2 5" xfId="3628" xr:uid="{8BA5CB71-7D44-488F-BA7D-A8CD53092786}"/>
    <cellStyle name="Millares 212 4 2 2 5 2" xfId="11894" xr:uid="{C9EACB81-1E54-4D16-B8DA-B48ECA948AEC}"/>
    <cellStyle name="Millares 212 4 2 2 5 2 2" xfId="33397" xr:uid="{96462EE6-BBD0-4D78-8CA3-F0BAD7A9D6EE}"/>
    <cellStyle name="Millares 212 4 2 2 5 3" xfId="18529" xr:uid="{7AB4A481-74AC-4CAA-9B82-177CF1081696}"/>
    <cellStyle name="Millares 212 4 2 2 5 3 2" xfId="40032" xr:uid="{F2B1424D-3233-4E26-B06D-07C76DBD776B}"/>
    <cellStyle name="Millares 212 4 2 2 5 4" xfId="25134" xr:uid="{35092ED0-388F-46AD-9BFC-B4E9FDAB46E5}"/>
    <cellStyle name="Millares 212 4 2 2 5 5" xfId="46637" xr:uid="{94B45C84-D787-4F4D-AF27-F6FB1438804A}"/>
    <cellStyle name="Millares 212 4 2 2 6" xfId="5093" xr:uid="{B207F04A-D2E7-421F-8EE3-66AD0CF9BFE7}"/>
    <cellStyle name="Millares 212 4 2 2 6 2" xfId="13359" xr:uid="{38FCBB1E-816D-4E0C-ACEA-AAF71142A767}"/>
    <cellStyle name="Millares 212 4 2 2 6 2 2" xfId="34862" xr:uid="{1A36E38C-F5C9-4A34-95A5-3326F5D44743}"/>
    <cellStyle name="Millares 212 4 2 2 6 3" xfId="19994" xr:uid="{29F04247-D109-45D0-8FED-4352FE271B21}"/>
    <cellStyle name="Millares 212 4 2 2 6 3 2" xfId="41497" xr:uid="{EE27150D-9DAC-45F8-A547-018D08C6A360}"/>
    <cellStyle name="Millares 212 4 2 2 6 4" xfId="26599" xr:uid="{688A9A3A-97C2-41F8-8F55-0F0C42F8E194}"/>
    <cellStyle name="Millares 212 4 2 2 6 5" xfId="48102" xr:uid="{C101F790-E7FC-4021-A2E9-1E6C5364B4A2}"/>
    <cellStyle name="Millares 212 4 2 2 7" xfId="5767" xr:uid="{7BF83A42-B9AF-47E6-94C2-7070FB8521D5}"/>
    <cellStyle name="Millares 212 4 2 2 7 2" xfId="14033" xr:uid="{9C70B5A0-FAA1-4E07-94F5-2BC03EC452A5}"/>
    <cellStyle name="Millares 212 4 2 2 7 2 2" xfId="35536" xr:uid="{50E88CFE-1FE6-481D-B0BD-1449B21F0841}"/>
    <cellStyle name="Millares 212 4 2 2 7 3" xfId="20668" xr:uid="{65A4A2EF-C9CC-46F6-BD12-5064386243E5}"/>
    <cellStyle name="Millares 212 4 2 2 7 3 2" xfId="42171" xr:uid="{8C7DC88D-0D8F-4C54-A07D-116D60158611}"/>
    <cellStyle name="Millares 212 4 2 2 7 4" xfId="27273" xr:uid="{593DB56F-17E8-45FC-B21A-8CE318A04B35}"/>
    <cellStyle name="Millares 212 4 2 2 7 5" xfId="48776" xr:uid="{87F4152A-2AE8-4002-AE32-D21110C67D06}"/>
    <cellStyle name="Millares 212 4 2 2 8" xfId="7408" xr:uid="{A1286E58-4551-492A-AF0C-AFD8F119DEA4}"/>
    <cellStyle name="Millares 212 4 2 2 8 2" xfId="28911" xr:uid="{137A6E68-D089-49D1-B491-BF19FC514FA0}"/>
    <cellStyle name="Millares 212 4 2 2 9" xfId="9065" xr:uid="{768829F6-F6CD-47F2-9679-19A47FE66DF3}"/>
    <cellStyle name="Millares 212 4 2 2 9 2" xfId="30568" xr:uid="{B0E41890-9614-48DD-88EB-6B80D93240A0}"/>
    <cellStyle name="Millares 212 4 2 3" xfId="1069" xr:uid="{E1574B99-6C7C-4E24-9ED9-19D03BFA513E}"/>
    <cellStyle name="Millares 212 4 2 3 2" xfId="3898" xr:uid="{E23C91BF-7CA8-4228-9B99-53DAFA39A903}"/>
    <cellStyle name="Millares 212 4 2 3 2 2" xfId="12164" xr:uid="{2CE240E0-9505-4648-B7AB-710B69456CD3}"/>
    <cellStyle name="Millares 212 4 2 3 2 2 2" xfId="33667" xr:uid="{B7E1DF32-7C6A-4789-A5F9-B7CCE7827FA8}"/>
    <cellStyle name="Millares 212 4 2 3 2 3" xfId="18799" xr:uid="{7AA4672C-88C1-49E6-9E4A-C8BC570A4F3C}"/>
    <cellStyle name="Millares 212 4 2 3 2 3 2" xfId="40302" xr:uid="{6D2A09EF-7551-43B6-91C1-91157AF5C4A0}"/>
    <cellStyle name="Millares 212 4 2 3 2 4" xfId="25404" xr:uid="{E8745EB5-4D32-4118-99E7-B47786B1FD62}"/>
    <cellStyle name="Millares 212 4 2 3 2 5" xfId="46907" xr:uid="{7AE7F375-90EB-42E0-99AE-E28E0D741079}"/>
    <cellStyle name="Millares 212 4 2 3 3" xfId="6037" xr:uid="{B85A8B2D-610D-46BA-A390-8383AAEDD888}"/>
    <cellStyle name="Millares 212 4 2 3 3 2" xfId="14303" xr:uid="{B45CA358-3236-480A-9ABA-132A311C6B64}"/>
    <cellStyle name="Millares 212 4 2 3 3 2 2" xfId="35806" xr:uid="{2B9ECFC2-70EE-4613-88B3-55C8D8B44892}"/>
    <cellStyle name="Millares 212 4 2 3 3 3" xfId="20938" xr:uid="{D9469A30-1EA9-4D5C-BB83-10DA8B020015}"/>
    <cellStyle name="Millares 212 4 2 3 3 3 2" xfId="42441" xr:uid="{F26B7670-5B5C-426E-B7FA-9284A7C0AC03}"/>
    <cellStyle name="Millares 212 4 2 3 3 4" xfId="27543" xr:uid="{4AD91CF7-1889-4803-80BD-7E663C03E4A2}"/>
    <cellStyle name="Millares 212 4 2 3 3 5" xfId="49046" xr:uid="{D5229A7D-9C7C-40C6-9CD4-4D04FD1B9F17}"/>
    <cellStyle name="Millares 212 4 2 3 4" xfId="7678" xr:uid="{BE51B6E7-5DBA-414D-852B-234BBE7A1E18}"/>
    <cellStyle name="Millares 212 4 2 3 4 2" xfId="29181" xr:uid="{07DC3A33-0A04-4F43-86F6-CB8D1E93AA85}"/>
    <cellStyle name="Millares 212 4 2 3 5" xfId="9335" xr:uid="{A6997EBA-AE1C-477C-A35F-26CF91889743}"/>
    <cellStyle name="Millares 212 4 2 3 5 2" xfId="30838" xr:uid="{FC22EEB1-1A27-4F32-A3EB-27751FFFB23D}"/>
    <cellStyle name="Millares 212 4 2 3 6" xfId="15970" xr:uid="{842E1CD5-0443-4C97-A990-713D647FB8C1}"/>
    <cellStyle name="Millares 212 4 2 3 6 2" xfId="37473" xr:uid="{B873EA3D-7E5B-4030-8801-E0768040E0F0}"/>
    <cellStyle name="Millares 212 4 2 3 7" xfId="22575" xr:uid="{2AB31041-80AD-4C6E-88E2-CD6CCEA0561E}"/>
    <cellStyle name="Millares 212 4 2 3 8" xfId="44078" xr:uid="{5B4FE593-5CDB-43A2-9FBF-0A8D24496365}"/>
    <cellStyle name="Millares 212 4 2 4" xfId="1465" xr:uid="{E80EAE6D-108A-4B2B-A92C-A2702E5819FA}"/>
    <cellStyle name="Millares 212 4 2 4 2" xfId="4294" xr:uid="{4DBF9A1B-B17A-4E68-BF22-9BBDAE755F6E}"/>
    <cellStyle name="Millares 212 4 2 4 2 2" xfId="12560" xr:uid="{E4719F9F-F0F8-48F6-BC4E-CD5AC97AF195}"/>
    <cellStyle name="Millares 212 4 2 4 2 2 2" xfId="34063" xr:uid="{48EABAB6-E365-4025-A12B-F566B07376C0}"/>
    <cellStyle name="Millares 212 4 2 4 2 3" xfId="19195" xr:uid="{BE615246-4567-4201-AC4C-BE62799FC1FA}"/>
    <cellStyle name="Millares 212 4 2 4 2 3 2" xfId="40698" xr:uid="{08AE8ABB-CB83-4426-8781-A2578DE59644}"/>
    <cellStyle name="Millares 212 4 2 4 2 4" xfId="25800" xr:uid="{D62D3187-1B95-47E3-A762-3DFF9F4818B3}"/>
    <cellStyle name="Millares 212 4 2 4 2 5" xfId="47303" xr:uid="{D57B1452-F13B-4374-95B2-527FEB1A0777}"/>
    <cellStyle name="Millares 212 4 2 4 3" xfId="6433" xr:uid="{97D184EA-FB8F-4318-86D5-A4C2010F04A7}"/>
    <cellStyle name="Millares 212 4 2 4 3 2" xfId="14699" xr:uid="{29BED7F7-3CB4-439D-9269-72EB8770CB2D}"/>
    <cellStyle name="Millares 212 4 2 4 3 2 2" xfId="36202" xr:uid="{9D2360B6-6E66-4FE0-94A7-FF449590EAD4}"/>
    <cellStyle name="Millares 212 4 2 4 3 3" xfId="21334" xr:uid="{94C8D7D7-4C50-46CC-A485-FA9C0F2597F6}"/>
    <cellStyle name="Millares 212 4 2 4 3 3 2" xfId="42837" xr:uid="{44BAC068-3926-4B47-8AD2-AE060DDD65B4}"/>
    <cellStyle name="Millares 212 4 2 4 3 4" xfId="27939" xr:uid="{F81B6B8F-C9E3-4591-8EF8-692FE3D4937E}"/>
    <cellStyle name="Millares 212 4 2 4 3 5" xfId="49442" xr:uid="{A123CCB9-7AA5-49D0-8445-6538A56B2854}"/>
    <cellStyle name="Millares 212 4 2 4 4" xfId="8074" xr:uid="{FD1710A4-AC34-4203-B3E5-3CA9C01FA17F}"/>
    <cellStyle name="Millares 212 4 2 4 4 2" xfId="29577" xr:uid="{95AC2D18-17A8-48E9-A551-8B5ACDA7F2F0}"/>
    <cellStyle name="Millares 212 4 2 4 5" xfId="9731" xr:uid="{C0F6A552-C032-4663-9674-07D133E0CE18}"/>
    <cellStyle name="Millares 212 4 2 4 5 2" xfId="31234" xr:uid="{E17D60BA-C7D8-4398-B7D1-ECC9B5059874}"/>
    <cellStyle name="Millares 212 4 2 4 6" xfId="16366" xr:uid="{B6770DBA-1ADC-420D-A1BE-8F9524CAD950}"/>
    <cellStyle name="Millares 212 4 2 4 6 2" xfId="37869" xr:uid="{51208341-AE04-424E-AFAA-31C1551D2CC8}"/>
    <cellStyle name="Millares 212 4 2 4 7" xfId="22971" xr:uid="{54E3816D-1B5C-44CF-83EA-C281374F40BD}"/>
    <cellStyle name="Millares 212 4 2 4 8" xfId="44474" xr:uid="{5BCC2A07-BB95-4EB2-90DE-AF7E42694F3C}"/>
    <cellStyle name="Millares 212 4 2 5" xfId="2152" xr:uid="{704B68C2-5726-459B-84B6-659AC3C87B0E}"/>
    <cellStyle name="Millares 212 4 2 5 2" xfId="10418" xr:uid="{438B2141-7946-49AB-8079-6E5A95782DD6}"/>
    <cellStyle name="Millares 212 4 2 5 2 2" xfId="31921" xr:uid="{DF357707-FA42-44AE-B1EB-7EBD768E25B5}"/>
    <cellStyle name="Millares 212 4 2 5 3" xfId="17053" xr:uid="{2B0F3F27-E70F-4B01-9CCD-AD032EC35CE2}"/>
    <cellStyle name="Millares 212 4 2 5 3 2" xfId="38556" xr:uid="{D154C0F3-B05E-4FD7-A883-86AAB2B56D3C}"/>
    <cellStyle name="Millares 212 4 2 5 4" xfId="23658" xr:uid="{223B7663-DDE5-4608-B5F6-48BD03E10A57}"/>
    <cellStyle name="Millares 212 4 2 5 5" xfId="45161" xr:uid="{B22A97A8-7105-4732-A115-67C80EB305B3}"/>
    <cellStyle name="Millares 212 4 2 6" xfId="2699" xr:uid="{D0BE4EDB-1A79-4AE4-B8C7-6F81ADD88D8C}"/>
    <cellStyle name="Millares 212 4 2 6 2" xfId="10965" xr:uid="{246AC64D-55A2-42AD-8B27-620C93DD9C70}"/>
    <cellStyle name="Millares 212 4 2 6 2 2" xfId="32468" xr:uid="{B21224B3-FCE2-4FFB-82A5-7AD345D66A64}"/>
    <cellStyle name="Millares 212 4 2 6 3" xfId="17600" xr:uid="{EEAF8310-F1C9-473C-9A5D-A062E894419B}"/>
    <cellStyle name="Millares 212 4 2 6 3 2" xfId="39103" xr:uid="{DFE9AE62-7B54-4C1A-BF2A-4A6E0D594DB0}"/>
    <cellStyle name="Millares 212 4 2 6 4" xfId="24205" xr:uid="{F15902B2-F1DB-43D6-9F36-01CF74419935}"/>
    <cellStyle name="Millares 212 4 2 6 5" xfId="45708" xr:uid="{BE51D6AC-8254-461F-AF7E-BFEC5A9358B8}"/>
    <cellStyle name="Millares 212 4 2 7" xfId="3348" xr:uid="{1693669F-8434-4DEF-B679-C169BF9CE75D}"/>
    <cellStyle name="Millares 212 4 2 7 2" xfId="11614" xr:uid="{2045C9DA-4DA1-4137-81E5-A32FAC3500DC}"/>
    <cellStyle name="Millares 212 4 2 7 2 2" xfId="33117" xr:uid="{50E72C60-C18A-4985-8990-9779D65F90AC}"/>
    <cellStyle name="Millares 212 4 2 7 3" xfId="18249" xr:uid="{6853A84D-78A7-4405-B12F-F4CD3848394C}"/>
    <cellStyle name="Millares 212 4 2 7 3 2" xfId="39752" xr:uid="{F62C6585-7B26-4915-96DA-2D1AC47B3C1B}"/>
    <cellStyle name="Millares 212 4 2 7 4" xfId="24854" xr:uid="{C6F8D6BB-F97C-426E-9676-32E3ED93E902}"/>
    <cellStyle name="Millares 212 4 2 7 5" xfId="46357" xr:uid="{33DFF6D5-AE92-4530-954B-67CDBBDE5259}"/>
    <cellStyle name="Millares 212 4 2 8" xfId="4843" xr:uid="{9C5C9454-53F5-4859-8609-7156BAD09EC4}"/>
    <cellStyle name="Millares 212 4 2 8 2" xfId="13109" xr:uid="{71FB2D3C-3675-4B85-8D53-37FDF1043FF6}"/>
    <cellStyle name="Millares 212 4 2 8 2 2" xfId="34612" xr:uid="{DD20BD47-CD83-431B-AABA-FD572C164ED0}"/>
    <cellStyle name="Millares 212 4 2 8 3" xfId="19744" xr:uid="{F9138318-F226-47D3-B449-FEBF20F2879E}"/>
    <cellStyle name="Millares 212 4 2 8 3 2" xfId="41247" xr:uid="{8FA64D69-937A-445C-AFAB-5700132D4FCB}"/>
    <cellStyle name="Millares 212 4 2 8 4" xfId="26349" xr:uid="{624D64BB-034D-4D41-81CD-61D05D959F38}"/>
    <cellStyle name="Millares 212 4 2 8 5" xfId="47852" xr:uid="{01564BB7-51D6-4AF9-9678-6D8423739E6D}"/>
    <cellStyle name="Millares 212 4 2 9" xfId="5487" xr:uid="{1A765F0C-B9B2-4902-813A-B129F6CCB599}"/>
    <cellStyle name="Millares 212 4 2 9 2" xfId="13753" xr:uid="{9D1EE1BC-30BB-45DD-AEB8-E6414F525132}"/>
    <cellStyle name="Millares 212 4 2 9 2 2" xfId="35256" xr:uid="{80BBD2D7-C489-4673-8C32-CD4AE8EC23B1}"/>
    <cellStyle name="Millares 212 4 2 9 3" xfId="20388" xr:uid="{09645A79-C812-4757-BE87-FC4CD03B2DD6}"/>
    <cellStyle name="Millares 212 4 2 9 3 2" xfId="41891" xr:uid="{F30A1DDB-18CF-44CA-8D50-4D3E540B7040}"/>
    <cellStyle name="Millares 212 4 2 9 4" xfId="26993" xr:uid="{E12CACBD-00E6-4793-BE9F-40EBCE09973E}"/>
    <cellStyle name="Millares 212 4 2 9 5" xfId="48496" xr:uid="{FBF590F3-5A0C-4E7A-8035-79800C4C1A68}"/>
    <cellStyle name="Millares 212 4 3" xfId="389" xr:uid="{AEEB9532-FFA3-48A4-8A1A-B49F48404972}"/>
    <cellStyle name="Millares 212 4 3 10" xfId="15292" xr:uid="{222D6BAD-0EC6-4312-8319-36489322B1FF}"/>
    <cellStyle name="Millares 212 4 3 10 2" xfId="36795" xr:uid="{65FEDE4C-E105-4126-8498-8775F3271618}"/>
    <cellStyle name="Millares 212 4 3 11" xfId="21897" xr:uid="{7B39F8AC-6EE0-4C9A-BBE3-54A9E93C2A3F}"/>
    <cellStyle name="Millares 212 4 3 12" xfId="43400" xr:uid="{EE15C4F1-B22F-4511-A0F8-FF60E2524F30}"/>
    <cellStyle name="Millares 212 4 3 2" xfId="1337" xr:uid="{53B96290-F2DF-42F1-AD76-53CAFE4B6C1D}"/>
    <cellStyle name="Millares 212 4 3 2 2" xfId="4166" xr:uid="{B948E944-86E0-44D1-96C0-7E6B7E885E78}"/>
    <cellStyle name="Millares 212 4 3 2 2 2" xfId="12432" xr:uid="{C88BCA74-B09B-43E0-AE35-93FF1FEA40DD}"/>
    <cellStyle name="Millares 212 4 3 2 2 2 2" xfId="33935" xr:uid="{71588103-7400-45B6-8BEA-D8915FAC1000}"/>
    <cellStyle name="Millares 212 4 3 2 2 3" xfId="19067" xr:uid="{2DAD87E2-3C16-4D04-A0C7-DC628C3D7C84}"/>
    <cellStyle name="Millares 212 4 3 2 2 3 2" xfId="40570" xr:uid="{2516B854-6452-456F-A261-F39B314CE48D}"/>
    <cellStyle name="Millares 212 4 3 2 2 4" xfId="25672" xr:uid="{A92EDE07-B43D-44C8-969A-6745D9CA8AC4}"/>
    <cellStyle name="Millares 212 4 3 2 2 5" xfId="47175" xr:uid="{BB4E62F2-E25E-4741-BFF0-9673D97B7622}"/>
    <cellStyle name="Millares 212 4 3 2 3" xfId="6305" xr:uid="{62FBA628-B9B7-4ED1-B5B9-5F99A66DD74B}"/>
    <cellStyle name="Millares 212 4 3 2 3 2" xfId="14571" xr:uid="{BDFEB6F9-3EFF-456D-811A-88788FDBAA67}"/>
    <cellStyle name="Millares 212 4 3 2 3 2 2" xfId="36074" xr:uid="{E33020A6-4612-4973-BCE8-CBE1ED20B8FE}"/>
    <cellStyle name="Millares 212 4 3 2 3 3" xfId="21206" xr:uid="{86DB69BE-1E6F-45F3-AD2A-30F511523076}"/>
    <cellStyle name="Millares 212 4 3 2 3 3 2" xfId="42709" xr:uid="{30B774D8-3B69-4DFD-AA28-7C4F770952DB}"/>
    <cellStyle name="Millares 212 4 3 2 3 4" xfId="27811" xr:uid="{AD0B4E07-F9E9-41EE-849D-9F9E6EA370D2}"/>
    <cellStyle name="Millares 212 4 3 2 3 5" xfId="49314" xr:uid="{9A5318ED-C490-4ACF-9DEC-7420443FC698}"/>
    <cellStyle name="Millares 212 4 3 2 4" xfId="7946" xr:uid="{1CCC624B-AF48-4922-B1F4-0E3B1DBD661D}"/>
    <cellStyle name="Millares 212 4 3 2 4 2" xfId="29449" xr:uid="{7716800E-657E-4CB6-B3FE-FFEFC21F599A}"/>
    <cellStyle name="Millares 212 4 3 2 5" xfId="9603" xr:uid="{08A6A63E-07FC-4F0D-9081-E93ABB48804F}"/>
    <cellStyle name="Millares 212 4 3 2 5 2" xfId="31106" xr:uid="{07C2EF5C-9D0D-4A31-BF53-C28BEBF1E675}"/>
    <cellStyle name="Millares 212 4 3 2 6" xfId="16238" xr:uid="{EB08DC62-0922-4B43-927C-56EC9FBE8B21}"/>
    <cellStyle name="Millares 212 4 3 2 6 2" xfId="37741" xr:uid="{93B0B36E-0D1B-488B-88B5-483A95E7B918}"/>
    <cellStyle name="Millares 212 4 3 2 7" xfId="22843" xr:uid="{421A44AE-E0A9-4B96-89A0-6C578BDEBB7E}"/>
    <cellStyle name="Millares 212 4 3 2 8" xfId="44346" xr:uid="{E712649D-6D32-40F5-8BA8-3CE2EF913AC3}"/>
    <cellStyle name="Millares 212 4 3 3" xfId="2024" xr:uid="{A88B145C-0595-4775-8245-776CF93153FB}"/>
    <cellStyle name="Millares 212 4 3 3 2" xfId="10290" xr:uid="{F7877674-2489-4860-9A7D-4A135361AB9B}"/>
    <cellStyle name="Millares 212 4 3 3 2 2" xfId="31793" xr:uid="{89BFFFD7-6DAC-4856-B37E-7BDFBA1485B3}"/>
    <cellStyle name="Millares 212 4 3 3 3" xfId="16925" xr:uid="{374B2045-F289-42D2-937A-6B3583181D0D}"/>
    <cellStyle name="Millares 212 4 3 3 3 2" xfId="38428" xr:uid="{7DC75C4D-62B4-486E-9D50-62FEA0E0ACA1}"/>
    <cellStyle name="Millares 212 4 3 3 4" xfId="23530" xr:uid="{B1B14A86-A7A8-47A6-900F-406AB02AD2FA}"/>
    <cellStyle name="Millares 212 4 3 3 5" xfId="45033" xr:uid="{8FEA8CD5-F8A3-4D53-909E-3FAF86E8BD1D}"/>
    <cellStyle name="Millares 212 4 3 4" xfId="2823" xr:uid="{D4BC97D5-50F8-42C9-85C6-C37BD9042480}"/>
    <cellStyle name="Millares 212 4 3 4 2" xfId="11089" xr:uid="{9ABED063-5442-4B09-B7CC-CFE6E9A5ADCC}"/>
    <cellStyle name="Millares 212 4 3 4 2 2" xfId="32592" xr:uid="{2226B4A8-F42E-4EDB-8A04-D9F297E98AAF}"/>
    <cellStyle name="Millares 212 4 3 4 3" xfId="17724" xr:uid="{2B616327-5C95-486A-93F3-DC95263E033F}"/>
    <cellStyle name="Millares 212 4 3 4 3 2" xfId="39227" xr:uid="{9AA5DAD9-FEB7-4301-BE6A-0405CD827AC0}"/>
    <cellStyle name="Millares 212 4 3 4 4" xfId="24329" xr:uid="{372539D9-A505-4A07-A53B-AF7FC0FE05AF}"/>
    <cellStyle name="Millares 212 4 3 4 5" xfId="45832" xr:uid="{6C891087-FEF4-4D07-86B7-BA9ADCC55F06}"/>
    <cellStyle name="Millares 212 4 3 5" xfId="3220" xr:uid="{7230A81A-2FB3-4784-89ED-791D2802AF48}"/>
    <cellStyle name="Millares 212 4 3 5 2" xfId="11486" xr:uid="{69C5EC18-AC6D-438D-B78C-DF9170A68434}"/>
    <cellStyle name="Millares 212 4 3 5 2 2" xfId="32989" xr:uid="{96205EF1-CCDC-4AEA-9760-88C4B36BDAB5}"/>
    <cellStyle name="Millares 212 4 3 5 3" xfId="18121" xr:uid="{8C6DD4EC-EDB0-42A4-891D-A50D944BB7D3}"/>
    <cellStyle name="Millares 212 4 3 5 3 2" xfId="39624" xr:uid="{FAD44EFE-A0F8-4070-BDAC-0D2B8F6DC1EB}"/>
    <cellStyle name="Millares 212 4 3 5 4" xfId="24726" xr:uid="{36364487-066F-43B2-B255-E5426392F4E5}"/>
    <cellStyle name="Millares 212 4 3 5 5" xfId="46229" xr:uid="{57CBC2A6-1A8C-4AA8-9631-BC394CCE14AB}"/>
    <cellStyle name="Millares 212 4 3 6" xfId="4967" xr:uid="{40F76AB1-E65E-45F0-8546-2531AF721499}"/>
    <cellStyle name="Millares 212 4 3 6 2" xfId="13233" xr:uid="{E889DF8A-E997-4253-8A88-C37D2F2BDF13}"/>
    <cellStyle name="Millares 212 4 3 6 2 2" xfId="34736" xr:uid="{CC14FFE5-1223-4292-903E-4AC20BD17DFD}"/>
    <cellStyle name="Millares 212 4 3 6 3" xfId="19868" xr:uid="{BA676362-7B26-42CD-BDA5-3862CD2BD78A}"/>
    <cellStyle name="Millares 212 4 3 6 3 2" xfId="41371" xr:uid="{6CFC5B04-5071-45E5-949B-D673DC9B47CE}"/>
    <cellStyle name="Millares 212 4 3 6 4" xfId="26473" xr:uid="{A2661788-DFA6-4C1F-8F34-DBB2FB6C2E5C}"/>
    <cellStyle name="Millares 212 4 3 6 5" xfId="47976" xr:uid="{5C0ACEA5-C170-4D0E-B7EC-0A0BBC51C368}"/>
    <cellStyle name="Millares 212 4 3 7" xfId="5359" xr:uid="{E6F56ABE-DAC8-4B84-8465-B423FDA4F085}"/>
    <cellStyle name="Millares 212 4 3 7 2" xfId="13625" xr:uid="{F87D2ED6-F1EC-441E-9F3D-980D987E3C8A}"/>
    <cellStyle name="Millares 212 4 3 7 2 2" xfId="35128" xr:uid="{F5AE23B0-E8C6-44A7-8326-9A328CDB0209}"/>
    <cellStyle name="Millares 212 4 3 7 3" xfId="20260" xr:uid="{5DD50F8B-197F-4D18-B5AD-AC5B05339D56}"/>
    <cellStyle name="Millares 212 4 3 7 3 2" xfId="41763" xr:uid="{C2B93578-CE77-4BC7-BC9E-7D382AB4172F}"/>
    <cellStyle name="Millares 212 4 3 7 4" xfId="26865" xr:uid="{606A3ADB-0797-4200-B9F6-7635530E1E1F}"/>
    <cellStyle name="Millares 212 4 3 7 5" xfId="48368" xr:uid="{6CAB2790-69F9-4567-9D62-87736337B366}"/>
    <cellStyle name="Millares 212 4 3 8" xfId="7000" xr:uid="{3AE9B8AC-0AB3-4889-B225-35132585F38B}"/>
    <cellStyle name="Millares 212 4 3 8 2" xfId="28503" xr:uid="{CB28F5CC-D94E-443B-A2D2-70DFC33F88F8}"/>
    <cellStyle name="Millares 212 4 3 9" xfId="8656" xr:uid="{CA9C82F2-9AFF-4A23-AD9C-4128A89E0EF8}"/>
    <cellStyle name="Millares 212 4 3 9 2" xfId="30159" xr:uid="{C0D5A137-E562-4C85-A61D-7F167746D5B3}"/>
    <cellStyle name="Millares 212 4 4" xfId="673" xr:uid="{54ADA3CC-A793-4A0F-8A01-BAC2F99F25A0}"/>
    <cellStyle name="Millares 212 4 4 10" xfId="43682" xr:uid="{85FD17CD-C3D5-4FA9-A481-1DB519884DF4}"/>
    <cellStyle name="Millares 212 4 4 2" xfId="1619" xr:uid="{47667B51-8DB7-42B5-9848-6973CCDA30FB}"/>
    <cellStyle name="Millares 212 4 4 2 2" xfId="4448" xr:uid="{E0DBB881-23CD-4A5A-A9E3-2A4AAD0666D6}"/>
    <cellStyle name="Millares 212 4 4 2 2 2" xfId="12714" xr:uid="{90024AFA-71E8-4461-B505-4EB0ED9BA1E0}"/>
    <cellStyle name="Millares 212 4 4 2 2 2 2" xfId="34217" xr:uid="{1BBE8603-A858-4617-9D84-782947A102F7}"/>
    <cellStyle name="Millares 212 4 4 2 2 3" xfId="19349" xr:uid="{1F4318E4-BDD7-4DF5-B18A-FCD8F009F42C}"/>
    <cellStyle name="Millares 212 4 4 2 2 3 2" xfId="40852" xr:uid="{7EE74ECB-BA0D-40AD-A424-36CBFB7C601C}"/>
    <cellStyle name="Millares 212 4 4 2 2 4" xfId="25954" xr:uid="{AEBD01A3-5B02-4050-B7A2-1A50DAF8A2C9}"/>
    <cellStyle name="Millares 212 4 4 2 2 5" xfId="47457" xr:uid="{178B2BE1-2CCD-4DF2-93AE-948C1382EE68}"/>
    <cellStyle name="Millares 212 4 4 2 3" xfId="6587" xr:uid="{46E8D903-BE81-4533-8E56-397AACBA0251}"/>
    <cellStyle name="Millares 212 4 4 2 3 2" xfId="14853" xr:uid="{C068EBF6-693F-483A-BB7B-2ABF69ECE5E3}"/>
    <cellStyle name="Millares 212 4 4 2 3 2 2" xfId="36356" xr:uid="{6DC78530-4BEF-4094-B6DB-AC99D1512905}"/>
    <cellStyle name="Millares 212 4 4 2 3 3" xfId="21488" xr:uid="{9808EFA4-EB9B-45A7-8406-574366C7B4EC}"/>
    <cellStyle name="Millares 212 4 4 2 3 3 2" xfId="42991" xr:uid="{24FCD7AF-A958-4411-89BC-610314EDD010}"/>
    <cellStyle name="Millares 212 4 4 2 3 4" xfId="28093" xr:uid="{91F518EA-857F-436A-A366-0327BB65BF1B}"/>
    <cellStyle name="Millares 212 4 4 2 3 5" xfId="49596" xr:uid="{E70FA9AE-6062-4DCC-8204-E142C6151DB6}"/>
    <cellStyle name="Millares 212 4 4 2 4" xfId="8228" xr:uid="{A5ACCFE1-EE52-4D54-9E65-5D7FAB03ED37}"/>
    <cellStyle name="Millares 212 4 4 2 4 2" xfId="29731" xr:uid="{64E69E0A-593F-436F-9FDB-0DC35BE1AEC9}"/>
    <cellStyle name="Millares 212 4 4 2 5" xfId="9885" xr:uid="{0566302C-DB3A-4A68-91F3-A30314209C31}"/>
    <cellStyle name="Millares 212 4 4 2 5 2" xfId="31388" xr:uid="{3122566E-A0CF-4192-8ACB-FFBC0B7DAEEC}"/>
    <cellStyle name="Millares 212 4 4 2 6" xfId="16520" xr:uid="{17B08974-4892-4720-9409-F5DCB491C7D5}"/>
    <cellStyle name="Millares 212 4 4 2 6 2" xfId="38023" xr:uid="{915059B9-223B-43B5-ACCA-64CF7E6B248C}"/>
    <cellStyle name="Millares 212 4 4 2 7" xfId="23125" xr:uid="{D666A9AC-5D0A-41F1-8186-43A2DF5B9C3D}"/>
    <cellStyle name="Millares 212 4 4 2 8" xfId="44628" xr:uid="{A44E39D9-8A8B-4386-B0E6-8BFEB7EBC28D}"/>
    <cellStyle name="Millares 212 4 4 3" xfId="2306" xr:uid="{5FA39B22-97BD-4100-B067-6BC2898CFAD1}"/>
    <cellStyle name="Millares 212 4 4 3 2" xfId="10572" xr:uid="{283B6668-83F0-4B81-97C4-D2694B3EE306}"/>
    <cellStyle name="Millares 212 4 4 3 2 2" xfId="32075" xr:uid="{74BD573D-7AAC-4FB2-B2A3-57FB853ADAAC}"/>
    <cellStyle name="Millares 212 4 4 3 3" xfId="17207" xr:uid="{14547987-75A7-4C9D-96C9-BE923D39153F}"/>
    <cellStyle name="Millares 212 4 4 3 3 2" xfId="38710" xr:uid="{2732B8CE-9306-4CF9-80CE-D75A72FB17E8}"/>
    <cellStyle name="Millares 212 4 4 3 4" xfId="23812" xr:uid="{9569F7D3-9542-44FB-93FF-8646F8D6DE85}"/>
    <cellStyle name="Millares 212 4 4 3 5" xfId="45315" xr:uid="{6F68290D-31B7-491E-ABBE-7A60FFDF67B3}"/>
    <cellStyle name="Millares 212 4 4 4" xfId="3502" xr:uid="{5F2557AD-3781-4D5A-BAE9-B131E5499408}"/>
    <cellStyle name="Millares 212 4 4 4 2" xfId="11768" xr:uid="{E008A13A-2A34-467E-9C94-71CB8282A143}"/>
    <cellStyle name="Millares 212 4 4 4 2 2" xfId="33271" xr:uid="{5B3B1111-1E54-4CE4-9AAA-64F5C7946528}"/>
    <cellStyle name="Millares 212 4 4 4 3" xfId="18403" xr:uid="{0CEC6199-97A3-401E-81C7-6C5E0999A41F}"/>
    <cellStyle name="Millares 212 4 4 4 3 2" xfId="39906" xr:uid="{0E866BCE-F44E-4497-AF83-B099096D5E6D}"/>
    <cellStyle name="Millares 212 4 4 4 4" xfId="25008" xr:uid="{F322B798-88D2-47EC-AF45-0F094F7998CF}"/>
    <cellStyle name="Millares 212 4 4 4 5" xfId="46511" xr:uid="{DD35C510-84F4-40D2-B3AC-117F8A434875}"/>
    <cellStyle name="Millares 212 4 4 5" xfId="5641" xr:uid="{5A94B39D-453A-47EA-AA70-F72C0DDABD1C}"/>
    <cellStyle name="Millares 212 4 4 5 2" xfId="13907" xr:uid="{FF7CB211-49A6-450B-B776-59B4906919AD}"/>
    <cellStyle name="Millares 212 4 4 5 2 2" xfId="35410" xr:uid="{1D9C5018-0ECC-48DC-A985-9B34149D2029}"/>
    <cellStyle name="Millares 212 4 4 5 3" xfId="20542" xr:uid="{38D3DD58-7FA6-41FD-B6BF-28FD2577A252}"/>
    <cellStyle name="Millares 212 4 4 5 3 2" xfId="42045" xr:uid="{C8925328-A39B-44E9-BE32-36294A5F2E3E}"/>
    <cellStyle name="Millares 212 4 4 5 4" xfId="27147" xr:uid="{E5C7EF97-778D-46D8-A59D-8196B91B4D7A}"/>
    <cellStyle name="Millares 212 4 4 5 5" xfId="48650" xr:uid="{27CE01C6-DFB9-4AC7-9922-2EAD722DB4E6}"/>
    <cellStyle name="Millares 212 4 4 6" xfId="7282" xr:uid="{A82FA743-89E9-455B-9CE8-B2565E5E37FB}"/>
    <cellStyle name="Millares 212 4 4 6 2" xfId="28785" xr:uid="{D0623FD7-405E-4B39-BA36-26336AC1CB37}"/>
    <cellStyle name="Millares 212 4 4 7" xfId="8939" xr:uid="{83F2B256-7EB1-4A80-B8C5-EA3B8E66624D}"/>
    <cellStyle name="Millares 212 4 4 7 2" xfId="30442" xr:uid="{BC8122EB-602F-4490-AF7A-155BAF446B5E}"/>
    <cellStyle name="Millares 212 4 4 8" xfId="15574" xr:uid="{754A4F3B-28BB-4A56-A0F0-F7DC693A2BC0}"/>
    <cellStyle name="Millares 212 4 4 8 2" xfId="37077" xr:uid="{F73C57EB-9A99-4F18-833A-4A292C5B65A4}"/>
    <cellStyle name="Millares 212 4 4 9" xfId="22179" xr:uid="{99173FA5-0896-43EB-AF82-BE963DAE485A}"/>
    <cellStyle name="Millares 212 4 5" xfId="941" xr:uid="{4F1CBD04-4134-4C20-8333-D98E13AD4110}"/>
    <cellStyle name="Millares 212 4 5 2" xfId="3770" xr:uid="{C1B0F0B2-EFF6-49B9-92A1-8969974C8B83}"/>
    <cellStyle name="Millares 212 4 5 2 2" xfId="12036" xr:uid="{FC73AD4E-84E7-49D7-A975-CE3EB9BE180A}"/>
    <cellStyle name="Millares 212 4 5 2 2 2" xfId="33539" xr:uid="{A1F4BAC0-CD4A-4935-ADE8-F82F0069A260}"/>
    <cellStyle name="Millares 212 4 5 2 3" xfId="18671" xr:uid="{D3FD99F9-9966-4A42-9FF9-441154866647}"/>
    <cellStyle name="Millares 212 4 5 2 3 2" xfId="40174" xr:uid="{512A2C37-BCEA-47B5-8686-AA4B47009098}"/>
    <cellStyle name="Millares 212 4 5 2 4" xfId="25276" xr:uid="{8601B6CE-D2F7-4463-BCE7-AFBA26126919}"/>
    <cellStyle name="Millares 212 4 5 2 5" xfId="46779" xr:uid="{299EF114-CD47-472E-9DA0-09C55E141B14}"/>
    <cellStyle name="Millares 212 4 5 3" xfId="5909" xr:uid="{F0E4C612-B33F-409B-A00C-B3EE26D101EA}"/>
    <cellStyle name="Millares 212 4 5 3 2" xfId="14175" xr:uid="{F3511707-BBF2-4307-94C6-44EBB7AA0580}"/>
    <cellStyle name="Millares 212 4 5 3 2 2" xfId="35678" xr:uid="{E7CEC2D1-5D4E-4C72-88DC-2FE891B7195C}"/>
    <cellStyle name="Millares 212 4 5 3 3" xfId="20810" xr:uid="{D906781B-5CD3-402E-A379-C55E43AC8C9C}"/>
    <cellStyle name="Millares 212 4 5 3 3 2" xfId="42313" xr:uid="{70BFE9EB-45D7-47E9-8D70-3E35D4A3D8A6}"/>
    <cellStyle name="Millares 212 4 5 3 4" xfId="27415" xr:uid="{64630BC5-6DE3-4768-BC81-677423C435B6}"/>
    <cellStyle name="Millares 212 4 5 3 5" xfId="48918" xr:uid="{AFD1B2B8-7E49-42CE-AAF5-F178FA47E33F}"/>
    <cellStyle name="Millares 212 4 5 4" xfId="7550" xr:uid="{1CA0C9C0-9CBA-4052-906B-0760C74225F9}"/>
    <cellStyle name="Millares 212 4 5 4 2" xfId="29053" xr:uid="{C99630DC-F169-44F4-B12F-4C18EE600657}"/>
    <cellStyle name="Millares 212 4 5 5" xfId="9207" xr:uid="{E07E046E-3F2C-43FF-8E52-C57BD424A975}"/>
    <cellStyle name="Millares 212 4 5 5 2" xfId="30710" xr:uid="{8D4B1B26-651D-4743-93EE-1D3D1664E202}"/>
    <cellStyle name="Millares 212 4 5 6" xfId="15842" xr:uid="{B61CF8C5-1F6F-4481-9114-BCFB922C29C2}"/>
    <cellStyle name="Millares 212 4 5 6 2" xfId="37345" xr:uid="{6BAA5770-8DF8-4390-9EF7-9B105B7686D4}"/>
    <cellStyle name="Millares 212 4 5 7" xfId="22447" xr:uid="{2A148AFF-28E5-4028-89E4-F888EFEACDDB}"/>
    <cellStyle name="Millares 212 4 5 8" xfId="43950" xr:uid="{E4B19F97-511C-4F33-B8D7-76D117A0C6C3}"/>
    <cellStyle name="Millares 212 4 6" xfId="1202" xr:uid="{6E447051-837F-418F-BD46-D8214CE2F059}"/>
    <cellStyle name="Millares 212 4 6 2" xfId="4031" xr:uid="{CC0348F8-1588-4017-AA5D-DC9DF06822C8}"/>
    <cellStyle name="Millares 212 4 6 2 2" xfId="12297" xr:uid="{DDC262AA-7A5F-4050-8362-3FBD924A01A0}"/>
    <cellStyle name="Millares 212 4 6 2 2 2" xfId="33800" xr:uid="{F6CBCC86-16EB-4F6C-A1FB-E191061C9B10}"/>
    <cellStyle name="Millares 212 4 6 2 3" xfId="18932" xr:uid="{BBD2E844-DA30-4982-84EF-287CCB4360EF}"/>
    <cellStyle name="Millares 212 4 6 2 3 2" xfId="40435" xr:uid="{A161E690-69AC-4B36-AD2E-AE99BC4D8D84}"/>
    <cellStyle name="Millares 212 4 6 2 4" xfId="25537" xr:uid="{0861AE02-FE93-4E26-84CB-480581E332D9}"/>
    <cellStyle name="Millares 212 4 6 2 5" xfId="47040" xr:uid="{63939B88-A95D-4EEF-93FE-BB4E422CA172}"/>
    <cellStyle name="Millares 212 4 6 3" xfId="6170" xr:uid="{7E8FDB25-B0D5-4C4D-8F81-A2F058FD90D6}"/>
    <cellStyle name="Millares 212 4 6 3 2" xfId="14436" xr:uid="{6646CCBF-669A-4739-BE19-959D2891286A}"/>
    <cellStyle name="Millares 212 4 6 3 2 2" xfId="35939" xr:uid="{0E9D779D-2BF7-487D-BACA-A3A4952ECDF4}"/>
    <cellStyle name="Millares 212 4 6 3 3" xfId="21071" xr:uid="{43A6AE55-A434-4088-A54E-12715B3EEF92}"/>
    <cellStyle name="Millares 212 4 6 3 3 2" xfId="42574" xr:uid="{3B975DB5-D2EE-499D-8A97-4C40B1F1B791}"/>
    <cellStyle name="Millares 212 4 6 3 4" xfId="27676" xr:uid="{55A25E60-7438-42E0-8A87-D8F4BEFCFDA0}"/>
    <cellStyle name="Millares 212 4 6 3 5" xfId="49179" xr:uid="{2C23E6FB-8325-4707-AEF8-CE60E53CBE05}"/>
    <cellStyle name="Millares 212 4 6 4" xfId="7811" xr:uid="{CF9E75E6-264A-4AB4-97AA-E0F1F196A89E}"/>
    <cellStyle name="Millares 212 4 6 4 2" xfId="29314" xr:uid="{363D092B-7D24-4A4B-9D98-0841B0AA0804}"/>
    <cellStyle name="Millares 212 4 6 5" xfId="9468" xr:uid="{CEF1A28C-BDCA-49F5-A395-09182E39E730}"/>
    <cellStyle name="Millares 212 4 6 5 2" xfId="30971" xr:uid="{A6FD4ACE-F591-46FC-8380-F7DD94C59AAB}"/>
    <cellStyle name="Millares 212 4 6 6" xfId="16103" xr:uid="{BB40BCE1-7F92-458C-A076-0BDD1C9CB546}"/>
    <cellStyle name="Millares 212 4 6 6 2" xfId="37606" xr:uid="{530ADAFB-0EA9-488B-B592-11F181B05817}"/>
    <cellStyle name="Millares 212 4 6 7" xfId="22708" xr:uid="{D77EB327-809D-438B-895B-1A129A71BD9B}"/>
    <cellStyle name="Millares 212 4 6 8" xfId="44211" xr:uid="{9FE6B0EE-1DE0-428A-A891-F82F7D7EC293}"/>
    <cellStyle name="Millares 212 4 7" xfId="1890" xr:uid="{09AB5637-B95D-4FA5-94D6-B360C3727170}"/>
    <cellStyle name="Millares 212 4 7 2" xfId="10156" xr:uid="{66973EBD-4E74-4376-8AC3-D19C94D1BC9B}"/>
    <cellStyle name="Millares 212 4 7 2 2" xfId="31659" xr:uid="{A4ED4CCD-57FA-4087-8298-E8FACA67F1DD}"/>
    <cellStyle name="Millares 212 4 7 3" xfId="16791" xr:uid="{4924F80B-C5A8-49E9-B6C8-0FEFE9F9E127}"/>
    <cellStyle name="Millares 212 4 7 3 2" xfId="38294" xr:uid="{5346149D-8212-4A0A-B82D-89C6D8CFE482}"/>
    <cellStyle name="Millares 212 4 7 4" xfId="23396" xr:uid="{D0F9B5BF-F8DB-4E6D-A4A5-938BA3FE3A60}"/>
    <cellStyle name="Millares 212 4 7 5" xfId="44899" xr:uid="{98C7E517-2015-4744-8887-E68CD50D7973}"/>
    <cellStyle name="Millares 212 4 8" xfId="2575" xr:uid="{6C16DEB6-C6A8-45F0-9198-1F50E85FBFC0}"/>
    <cellStyle name="Millares 212 4 8 2" xfId="10841" xr:uid="{FC390E70-5BBE-40AA-9A69-A0B352200381}"/>
    <cellStyle name="Millares 212 4 8 2 2" xfId="32344" xr:uid="{7E351F58-0064-4956-99A4-DCCE8798BDCD}"/>
    <cellStyle name="Millares 212 4 8 3" xfId="17476" xr:uid="{C5EEE2D2-4482-48A8-8164-E5A023CC8016}"/>
    <cellStyle name="Millares 212 4 8 3 2" xfId="38979" xr:uid="{C1B7F707-63DB-4495-B41B-699F355AAC7D}"/>
    <cellStyle name="Millares 212 4 8 4" xfId="24081" xr:uid="{F3606A99-97EB-4DD9-8975-5337C1676E47}"/>
    <cellStyle name="Millares 212 4 8 5" xfId="45584" xr:uid="{243CD618-15C1-4C3B-8A6E-69F2CF58E512}"/>
    <cellStyle name="Millares 212 4 9" xfId="3086" xr:uid="{E2D19BE2-109D-4ED9-A967-AF650B484AD1}"/>
    <cellStyle name="Millares 212 4 9 2" xfId="11352" xr:uid="{B7AF3EFF-9D63-4ED8-A3EE-C264152410FD}"/>
    <cellStyle name="Millares 212 4 9 2 2" xfId="32855" xr:uid="{1D11EBF0-FA84-42CA-8B8B-746123E5B935}"/>
    <cellStyle name="Millares 212 4 9 3" xfId="17987" xr:uid="{44B9CD29-FF98-4940-A78B-268FA7FAA6D0}"/>
    <cellStyle name="Millares 212 4 9 3 2" xfId="39490" xr:uid="{C944A8CC-469F-495D-8689-D3CC9928121B}"/>
    <cellStyle name="Millares 212 4 9 4" xfId="24592" xr:uid="{647EE67D-F245-4307-9448-E3C1DD27BCC4}"/>
    <cellStyle name="Millares 212 4 9 5" xfId="46095" xr:uid="{AD41C130-2363-4E39-ABE5-1A58CAC03313}"/>
    <cellStyle name="Millares 212 5" xfId="221" xr:uid="{E0D35EC0-52B2-4A36-AEDF-51247649FFA5}"/>
    <cellStyle name="Millares 212 5 10" xfId="4740" xr:uid="{221A4C7C-97EF-45C9-87C8-F0D107F25ACD}"/>
    <cellStyle name="Millares 212 5 10 2" xfId="13006" xr:uid="{972B239F-51CE-405A-88C9-FBDFDC57C6C9}"/>
    <cellStyle name="Millares 212 5 10 2 2" xfId="34509" xr:uid="{2BC9E6E1-5AA0-4A7A-9456-1665343270C0}"/>
    <cellStyle name="Millares 212 5 10 3" xfId="19641" xr:uid="{DACB5410-E20E-45C8-A595-3B254FEF5F75}"/>
    <cellStyle name="Millares 212 5 10 3 2" xfId="41144" xr:uid="{08162DD5-AF1E-4693-B594-F0971B028077}"/>
    <cellStyle name="Millares 212 5 10 4" xfId="26246" xr:uid="{1DE1EAE4-A47C-4978-BA67-473E2C6E5159}"/>
    <cellStyle name="Millares 212 5 10 5" xfId="47749" xr:uid="{CFAD12E5-916A-4C03-9CCB-9208F7083276}"/>
    <cellStyle name="Millares 212 5 11" xfId="5243" xr:uid="{C7DF40C6-D9C1-4C9D-BD90-8B61009F23F9}"/>
    <cellStyle name="Millares 212 5 11 2" xfId="13509" xr:uid="{817A1E7E-53DD-46E0-B045-FE8565815243}"/>
    <cellStyle name="Millares 212 5 11 2 2" xfId="35012" xr:uid="{2D56A811-BC42-4029-9021-198D2B5F7A84}"/>
    <cellStyle name="Millares 212 5 11 3" xfId="20144" xr:uid="{5EBDCCCD-C90F-4BF0-B10A-A2A6F0D0C693}"/>
    <cellStyle name="Millares 212 5 11 3 2" xfId="41647" xr:uid="{3251B841-34EF-4CF1-82EE-63446E52C9CD}"/>
    <cellStyle name="Millares 212 5 11 4" xfId="26749" xr:uid="{2541EA62-1527-47FC-BBB6-6C2E452A5BDA}"/>
    <cellStyle name="Millares 212 5 11 5" xfId="48252" xr:uid="{16CEE138-148D-45E4-9320-48A595E0F34A}"/>
    <cellStyle name="Millares 212 5 12" xfId="6884" xr:uid="{71BAF3B2-0AB1-4C30-A1F6-DC3FBD869007}"/>
    <cellStyle name="Millares 212 5 12 2" xfId="28387" xr:uid="{CEDB2875-E8B0-4DAB-A0D5-C2615619AC05}"/>
    <cellStyle name="Millares 212 5 13" xfId="8538" xr:uid="{841BB419-3A7A-4C9C-AD4C-B38EE16B96A3}"/>
    <cellStyle name="Millares 212 5 13 2" xfId="30041" xr:uid="{02583894-F44F-401F-9E7F-2B70AFBF4BC8}"/>
    <cellStyle name="Millares 212 5 14" xfId="15177" xr:uid="{18887EA1-E7CE-40B7-935D-CB960666309D}"/>
    <cellStyle name="Millares 212 5 14 2" xfId="36680" xr:uid="{56F2DCBA-CDAF-4119-9238-AC87C7ADC851}"/>
    <cellStyle name="Millares 212 5 15" xfId="21782" xr:uid="{CFC54AC4-BC7D-4B13-9E9F-23CE797F3675}"/>
    <cellStyle name="Millares 212 5 16" xfId="43285" xr:uid="{DB55F734-708E-44CF-AF1A-CAC2F32D7152}"/>
    <cellStyle name="Millares 212 5 2" xfId="536" xr:uid="{EEA30016-8D77-4B5C-8DB7-D552A4FAD7B5}"/>
    <cellStyle name="Millares 212 5 2 10" xfId="7147" xr:uid="{8A9B3C36-B090-47D1-8CE8-CAC6375EC4A9}"/>
    <cellStyle name="Millares 212 5 2 10 2" xfId="28650" xr:uid="{4985BF93-6C70-44C9-B790-15D1238154A0}"/>
    <cellStyle name="Millares 212 5 2 11" xfId="8803" xr:uid="{A9B976A2-2016-4F76-99DC-D896DED9E189}"/>
    <cellStyle name="Millares 212 5 2 11 2" xfId="30306" xr:uid="{7296A553-6B3F-4CBA-B31B-F3A0D9426D37}"/>
    <cellStyle name="Millares 212 5 2 12" xfId="15439" xr:uid="{4FED2DBA-D96D-4D1A-8E5F-87C9AFA49DE6}"/>
    <cellStyle name="Millares 212 5 2 12 2" xfId="36942" xr:uid="{6B3C9ACD-EC79-4C63-8E21-3309D1454FC3}"/>
    <cellStyle name="Millares 212 5 2 13" xfId="22044" xr:uid="{CF0A83A1-D9EA-4CF1-81B1-0C23708740CE}"/>
    <cellStyle name="Millares 212 5 2 14" xfId="43547" xr:uid="{F73C66A8-5487-4EE9-BA4C-FC873739A381}"/>
    <cellStyle name="Millares 212 5 2 2" xfId="818" xr:uid="{916F0D0A-74C6-42A5-A352-667F40E21ABA}"/>
    <cellStyle name="Millares 212 5 2 2 10" xfId="15719" xr:uid="{9B251E43-789E-4067-833F-08693FFBED33}"/>
    <cellStyle name="Millares 212 5 2 2 10 2" xfId="37222" xr:uid="{466513C1-7097-4F30-81FA-D2706FCCCF21}"/>
    <cellStyle name="Millares 212 5 2 2 11" xfId="22324" xr:uid="{A839F877-7383-4723-A360-5AE4CFBEF6B5}"/>
    <cellStyle name="Millares 212 5 2 2 12" xfId="43827" xr:uid="{82F5268F-0731-40B7-A316-3AF71F5D3406}"/>
    <cellStyle name="Millares 212 5 2 2 2" xfId="1764" xr:uid="{36ECFB41-0743-4E01-9ACB-853BBD50A759}"/>
    <cellStyle name="Millares 212 5 2 2 2 2" xfId="4593" xr:uid="{9D0AC428-A239-4E5B-98D2-46F41E21E1B7}"/>
    <cellStyle name="Millares 212 5 2 2 2 2 2" xfId="12859" xr:uid="{5241F351-66CE-48C1-9BBD-9BCE4F5295A1}"/>
    <cellStyle name="Millares 212 5 2 2 2 2 2 2" xfId="34362" xr:uid="{4836EDFB-69BA-4347-8267-40438470505E}"/>
    <cellStyle name="Millares 212 5 2 2 2 2 3" xfId="19494" xr:uid="{68B2F03F-3873-42D9-9E45-532457A05279}"/>
    <cellStyle name="Millares 212 5 2 2 2 2 3 2" xfId="40997" xr:uid="{BFBA058B-6F0C-42C2-853D-C319DEFA0BD7}"/>
    <cellStyle name="Millares 212 5 2 2 2 2 4" xfId="26099" xr:uid="{00CD993E-DD1A-401F-BE14-7AD4E2EAE6E5}"/>
    <cellStyle name="Millares 212 5 2 2 2 2 5" xfId="47602" xr:uid="{CE1BF85F-986D-4E06-BAFE-818F034B2E3F}"/>
    <cellStyle name="Millares 212 5 2 2 2 3" xfId="6732" xr:uid="{364EA5FE-15E7-4681-8233-50E4BACD5756}"/>
    <cellStyle name="Millares 212 5 2 2 2 3 2" xfId="14998" xr:uid="{D0F3B0F8-A721-49FC-B360-C86B1D761D90}"/>
    <cellStyle name="Millares 212 5 2 2 2 3 2 2" xfId="36501" xr:uid="{E4AF514E-0FBB-4D08-9717-227CBFF6C834}"/>
    <cellStyle name="Millares 212 5 2 2 2 3 3" xfId="21633" xr:uid="{C923A265-8BB6-4293-A0E0-C31F8C7D1809}"/>
    <cellStyle name="Millares 212 5 2 2 2 3 3 2" xfId="43136" xr:uid="{80CD6644-6D24-4C20-869B-890BAEDD111F}"/>
    <cellStyle name="Millares 212 5 2 2 2 3 4" xfId="28238" xr:uid="{5850ABCF-7E62-4D9E-8085-ABFC3D5D35CF}"/>
    <cellStyle name="Millares 212 5 2 2 2 3 5" xfId="49741" xr:uid="{1B8C6135-188B-432B-A8ED-4B511939AEE4}"/>
    <cellStyle name="Millares 212 5 2 2 2 4" xfId="8373" xr:uid="{CA4E9016-520E-409E-B421-8FF78AA5D7EF}"/>
    <cellStyle name="Millares 212 5 2 2 2 4 2" xfId="29876" xr:uid="{C930076B-5600-4E5F-A2B3-9514021AE956}"/>
    <cellStyle name="Millares 212 5 2 2 2 5" xfId="10030" xr:uid="{58760F3B-A096-4543-8F4E-921A593E1950}"/>
    <cellStyle name="Millares 212 5 2 2 2 5 2" xfId="31533" xr:uid="{728BADD4-71C6-4F3E-BDDF-F2BE591F6B1D}"/>
    <cellStyle name="Millares 212 5 2 2 2 6" xfId="16665" xr:uid="{6F129EA7-076F-47C1-B5F3-EC9442F830D8}"/>
    <cellStyle name="Millares 212 5 2 2 2 6 2" xfId="38168" xr:uid="{01A40A33-D7C4-4E52-8942-9AEE8059CE05}"/>
    <cellStyle name="Millares 212 5 2 2 2 7" xfId="23270" xr:uid="{F6EEAE12-9D14-4566-BAD2-EE485E9CA665}"/>
    <cellStyle name="Millares 212 5 2 2 2 8" xfId="44773" xr:uid="{DF56FC07-D71D-4C0D-B4BE-38162C8A0862}"/>
    <cellStyle name="Millares 212 5 2 2 3" xfId="2451" xr:uid="{ADF979A1-AF38-450E-A9BE-B2C02150CAB9}"/>
    <cellStyle name="Millares 212 5 2 2 3 2" xfId="10717" xr:uid="{2373607F-F26D-4496-8EC6-1A631B2DD4FB}"/>
    <cellStyle name="Millares 212 5 2 2 3 2 2" xfId="32220" xr:uid="{82D1D4CF-ED13-46F1-BA84-D6E9963889E2}"/>
    <cellStyle name="Millares 212 5 2 2 3 3" xfId="17352" xr:uid="{797CA77D-D56B-4944-9D23-FB5C9BD0D5BA}"/>
    <cellStyle name="Millares 212 5 2 2 3 3 2" xfId="38855" xr:uid="{1748A892-DC05-4DC5-B376-F908AEDD59B0}"/>
    <cellStyle name="Millares 212 5 2 2 3 4" xfId="23957" xr:uid="{7EA59BEC-C60C-44DC-9BBA-8D38AE126ADC}"/>
    <cellStyle name="Millares 212 5 2 2 3 5" xfId="45460" xr:uid="{C2E1D0FD-0154-403C-B7BF-D525BB9119E5}"/>
    <cellStyle name="Millares 212 5 2 2 4" xfId="2968" xr:uid="{824710F7-154B-4CD8-A070-EDB222EEE8EA}"/>
    <cellStyle name="Millares 212 5 2 2 4 2" xfId="11234" xr:uid="{001519F2-5B56-4AA3-8B92-B9184E6114AD}"/>
    <cellStyle name="Millares 212 5 2 2 4 2 2" xfId="32737" xr:uid="{1E757240-E80E-4AF6-82B2-3D12C046F158}"/>
    <cellStyle name="Millares 212 5 2 2 4 3" xfId="17869" xr:uid="{8AFBC7E6-2941-4F59-A129-B74ED80B71FC}"/>
    <cellStyle name="Millares 212 5 2 2 4 3 2" xfId="39372" xr:uid="{4A163CFD-8730-4D47-95CA-85AACE58ECB7}"/>
    <cellStyle name="Millares 212 5 2 2 4 4" xfId="24474" xr:uid="{58EDB5EA-169E-4980-B673-69E3552703E9}"/>
    <cellStyle name="Millares 212 5 2 2 4 5" xfId="45977" xr:uid="{C08AA470-015D-45A0-BBEE-DC7A1DCFE771}"/>
    <cellStyle name="Millares 212 5 2 2 5" xfId="3647" xr:uid="{950CC4C4-80D9-457C-AB93-DE7AEDECFA92}"/>
    <cellStyle name="Millares 212 5 2 2 5 2" xfId="11913" xr:uid="{492AD8FE-A842-435D-930B-F35DF8084A0F}"/>
    <cellStyle name="Millares 212 5 2 2 5 2 2" xfId="33416" xr:uid="{32689B30-98AF-4033-91E0-1873306E4705}"/>
    <cellStyle name="Millares 212 5 2 2 5 3" xfId="18548" xr:uid="{BA8B058C-E1E7-4E13-8804-7E6E054744E3}"/>
    <cellStyle name="Millares 212 5 2 2 5 3 2" xfId="40051" xr:uid="{0CEF0994-62A8-47F4-8E12-566B12EDE013}"/>
    <cellStyle name="Millares 212 5 2 2 5 4" xfId="25153" xr:uid="{DDAC0C51-E0E3-49A5-9651-BE492EC7BBB5}"/>
    <cellStyle name="Millares 212 5 2 2 5 5" xfId="46656" xr:uid="{2D5EB247-551C-44EE-92DA-62BEE52B01CF}"/>
    <cellStyle name="Millares 212 5 2 2 6" xfId="5112" xr:uid="{9FE43BD8-1119-4FB9-8DDA-40F90292EDB5}"/>
    <cellStyle name="Millares 212 5 2 2 6 2" xfId="13378" xr:uid="{C09C88FA-705E-44B9-A892-1D4DDF4A6B69}"/>
    <cellStyle name="Millares 212 5 2 2 6 2 2" xfId="34881" xr:uid="{6F640BAB-42E9-44B7-B792-118791277C66}"/>
    <cellStyle name="Millares 212 5 2 2 6 3" xfId="20013" xr:uid="{5583F380-75A5-49F6-8BFF-EB1CC9F61586}"/>
    <cellStyle name="Millares 212 5 2 2 6 3 2" xfId="41516" xr:uid="{44E7479C-6BAC-48C8-8950-87A25A6B161C}"/>
    <cellStyle name="Millares 212 5 2 2 6 4" xfId="26618" xr:uid="{9798E802-D0F7-4D17-BEA4-E5C5292CB37D}"/>
    <cellStyle name="Millares 212 5 2 2 6 5" xfId="48121" xr:uid="{572F9D57-B7F3-411C-92FD-A4A5809AA992}"/>
    <cellStyle name="Millares 212 5 2 2 7" xfId="5786" xr:uid="{EDC97966-2CA8-47C4-AE92-88D82F345BC7}"/>
    <cellStyle name="Millares 212 5 2 2 7 2" xfId="14052" xr:uid="{0AE6A976-6E99-4A65-AD71-619116546133}"/>
    <cellStyle name="Millares 212 5 2 2 7 2 2" xfId="35555" xr:uid="{D0AC2938-EF8F-4FF2-9EE4-F5250529D33F}"/>
    <cellStyle name="Millares 212 5 2 2 7 3" xfId="20687" xr:uid="{2129B3C0-B086-4A0F-BD25-9D3B29A65226}"/>
    <cellStyle name="Millares 212 5 2 2 7 3 2" xfId="42190" xr:uid="{92D7EB59-6023-4308-B8AB-ABEF6C9294A7}"/>
    <cellStyle name="Millares 212 5 2 2 7 4" xfId="27292" xr:uid="{41AE41F4-86A6-4403-A667-A36ED8B9D92B}"/>
    <cellStyle name="Millares 212 5 2 2 7 5" xfId="48795" xr:uid="{AAD97F94-C099-41CB-8CF1-4CA2A6DDB234}"/>
    <cellStyle name="Millares 212 5 2 2 8" xfId="7427" xr:uid="{89E7D670-DB3B-47C6-B1CA-C3342C5110F0}"/>
    <cellStyle name="Millares 212 5 2 2 8 2" xfId="28930" xr:uid="{D8EA7D15-FE9B-4727-9308-7424242C2539}"/>
    <cellStyle name="Millares 212 5 2 2 9" xfId="9084" xr:uid="{A3678777-D061-451E-B0CE-5F8162D78E40}"/>
    <cellStyle name="Millares 212 5 2 2 9 2" xfId="30587" xr:uid="{36B76879-CDD8-49C8-94E0-C3FBF2471DB3}"/>
    <cellStyle name="Millares 212 5 2 3" xfId="1088" xr:uid="{D44D165B-5E52-4E10-860D-F65C60C17142}"/>
    <cellStyle name="Millares 212 5 2 3 2" xfId="3917" xr:uid="{D5BADB9B-A1F3-4DD7-BB88-F96862A9433D}"/>
    <cellStyle name="Millares 212 5 2 3 2 2" xfId="12183" xr:uid="{285C807F-241F-414C-B3EC-7CC0E368DC27}"/>
    <cellStyle name="Millares 212 5 2 3 2 2 2" xfId="33686" xr:uid="{BD2F1C3A-7EB8-49F6-BA89-2EB1C46AE64C}"/>
    <cellStyle name="Millares 212 5 2 3 2 3" xfId="18818" xr:uid="{821885E1-4F8C-4695-85FF-5C84186AB6D8}"/>
    <cellStyle name="Millares 212 5 2 3 2 3 2" xfId="40321" xr:uid="{E1CEE366-2753-4D09-9742-00D1329DCA79}"/>
    <cellStyle name="Millares 212 5 2 3 2 4" xfId="25423" xr:uid="{AAF244D9-7C2E-4046-AE11-A3F517BFA0A6}"/>
    <cellStyle name="Millares 212 5 2 3 2 5" xfId="46926" xr:uid="{0844E769-4495-4894-A52F-C4862BEC60DA}"/>
    <cellStyle name="Millares 212 5 2 3 3" xfId="6056" xr:uid="{CB49A9E0-4610-4C17-80BB-6B01E83A3184}"/>
    <cellStyle name="Millares 212 5 2 3 3 2" xfId="14322" xr:uid="{6FEC004E-458A-4E5D-B910-39612F5B4646}"/>
    <cellStyle name="Millares 212 5 2 3 3 2 2" xfId="35825" xr:uid="{117D72D3-02C3-4B60-B99D-05FCBD242D50}"/>
    <cellStyle name="Millares 212 5 2 3 3 3" xfId="20957" xr:uid="{40AFB45F-FEF3-4C58-A39F-E11576C6E934}"/>
    <cellStyle name="Millares 212 5 2 3 3 3 2" xfId="42460" xr:uid="{45734985-C973-4EAC-8E84-4C51F21A5652}"/>
    <cellStyle name="Millares 212 5 2 3 3 4" xfId="27562" xr:uid="{FD8AD3D0-CDBB-4B65-B057-7391C46BC2D1}"/>
    <cellStyle name="Millares 212 5 2 3 3 5" xfId="49065" xr:uid="{751CF77A-EA96-4C03-8B9F-3C30902E574A}"/>
    <cellStyle name="Millares 212 5 2 3 4" xfId="7697" xr:uid="{5C87064E-4393-456C-AECD-F65E775906E8}"/>
    <cellStyle name="Millares 212 5 2 3 4 2" xfId="29200" xr:uid="{F648377E-9EA1-4AC9-AD31-A950B372A071}"/>
    <cellStyle name="Millares 212 5 2 3 5" xfId="9354" xr:uid="{39516087-628C-4830-AD96-6308C61052F5}"/>
    <cellStyle name="Millares 212 5 2 3 5 2" xfId="30857" xr:uid="{B12425CE-E92A-43C2-946C-5A644901E27E}"/>
    <cellStyle name="Millares 212 5 2 3 6" xfId="15989" xr:uid="{FCB79632-44C9-4710-AEC7-C4EE47BBC8B8}"/>
    <cellStyle name="Millares 212 5 2 3 6 2" xfId="37492" xr:uid="{452FB392-7927-44F2-AEA5-AEDDCE81F0FF}"/>
    <cellStyle name="Millares 212 5 2 3 7" xfId="22594" xr:uid="{9172972A-F7BD-4E37-930D-1FBE7BA231D5}"/>
    <cellStyle name="Millares 212 5 2 3 8" xfId="44097" xr:uid="{B670EFDD-16C3-4BE4-B076-6820368F9FE2}"/>
    <cellStyle name="Millares 212 5 2 4" xfId="1484" xr:uid="{9A5ED9B2-3791-431A-B4B6-C78C1BD6727B}"/>
    <cellStyle name="Millares 212 5 2 4 2" xfId="4313" xr:uid="{F36187BE-E495-4DEB-BBF1-9CD606167226}"/>
    <cellStyle name="Millares 212 5 2 4 2 2" xfId="12579" xr:uid="{B8849F18-852E-445D-8FC9-7F8C4AA294D8}"/>
    <cellStyle name="Millares 212 5 2 4 2 2 2" xfId="34082" xr:uid="{18E1F063-0849-414D-B244-2F77D397A3D4}"/>
    <cellStyle name="Millares 212 5 2 4 2 3" xfId="19214" xr:uid="{F2A388A5-BB1E-40FB-B5E2-3037168D6F35}"/>
    <cellStyle name="Millares 212 5 2 4 2 3 2" xfId="40717" xr:uid="{7DDB6761-EE40-4B37-BD79-11ABC6A7619C}"/>
    <cellStyle name="Millares 212 5 2 4 2 4" xfId="25819" xr:uid="{A8BC10D3-5AA1-4CBD-8B5A-7CCCAC973E66}"/>
    <cellStyle name="Millares 212 5 2 4 2 5" xfId="47322" xr:uid="{EE8754AA-DB2E-41B3-9C82-806FE88A1002}"/>
    <cellStyle name="Millares 212 5 2 4 3" xfId="6452" xr:uid="{83AA4276-0498-40F3-940C-CD3D52BA5916}"/>
    <cellStyle name="Millares 212 5 2 4 3 2" xfId="14718" xr:uid="{4AD7BD71-5686-4EB3-A292-0718361DB80D}"/>
    <cellStyle name="Millares 212 5 2 4 3 2 2" xfId="36221" xr:uid="{44D0AE90-1CB8-48BE-837C-F8A256D3AD75}"/>
    <cellStyle name="Millares 212 5 2 4 3 3" xfId="21353" xr:uid="{AB0CD3AD-878E-4363-8CED-A0D744C9BCB7}"/>
    <cellStyle name="Millares 212 5 2 4 3 3 2" xfId="42856" xr:uid="{6024BE27-49E7-4E4A-9CD1-F2DE1734AA00}"/>
    <cellStyle name="Millares 212 5 2 4 3 4" xfId="27958" xr:uid="{F67DF9BE-E496-432E-84B5-8B8CC58EE1B0}"/>
    <cellStyle name="Millares 212 5 2 4 3 5" xfId="49461" xr:uid="{CE06888D-7FF8-4E95-A7BA-1ED1628DA723}"/>
    <cellStyle name="Millares 212 5 2 4 4" xfId="8093" xr:uid="{A4D4ECE3-1223-4EC4-A341-1D78FEF182F3}"/>
    <cellStyle name="Millares 212 5 2 4 4 2" xfId="29596" xr:uid="{2B53F1D0-0D8A-458C-B6F1-FC7ED02286E3}"/>
    <cellStyle name="Millares 212 5 2 4 5" xfId="9750" xr:uid="{98CBD5E0-D1CC-4564-884F-506E61CB5535}"/>
    <cellStyle name="Millares 212 5 2 4 5 2" xfId="31253" xr:uid="{E16B0CC9-7382-4EEF-A503-EBA3703D2FE9}"/>
    <cellStyle name="Millares 212 5 2 4 6" xfId="16385" xr:uid="{C4FE8DB2-C72F-4585-8CBD-C35C2B9E35BF}"/>
    <cellStyle name="Millares 212 5 2 4 6 2" xfId="37888" xr:uid="{1CF4BE67-17FE-4DAF-9618-8EAF1CE932B3}"/>
    <cellStyle name="Millares 212 5 2 4 7" xfId="22990" xr:uid="{1B7B81EF-3CEE-450D-B862-924B2B92D4C3}"/>
    <cellStyle name="Millares 212 5 2 4 8" xfId="44493" xr:uid="{6A950D17-6EC9-48EC-B252-CAC76E1F8BB1}"/>
    <cellStyle name="Millares 212 5 2 5" xfId="2171" xr:uid="{4E347589-9418-4B23-906A-4ED7DE0AE8C2}"/>
    <cellStyle name="Millares 212 5 2 5 2" xfId="10437" xr:uid="{BFF3DA77-BD26-4EC2-8ABA-EDA96B1673E2}"/>
    <cellStyle name="Millares 212 5 2 5 2 2" xfId="31940" xr:uid="{9D6ED234-FD23-4189-B325-40F46E10C077}"/>
    <cellStyle name="Millares 212 5 2 5 3" xfId="17072" xr:uid="{45A8F91B-D54A-4864-A49D-7959C8B5A398}"/>
    <cellStyle name="Millares 212 5 2 5 3 2" xfId="38575" xr:uid="{B0BEF66B-3026-4B93-A6DC-2B0637D77525}"/>
    <cellStyle name="Millares 212 5 2 5 4" xfId="23677" xr:uid="{77608E32-0475-4A19-8042-B742CE9AA0D7}"/>
    <cellStyle name="Millares 212 5 2 5 5" xfId="45180" xr:uid="{25D6B25F-0C07-4922-9631-F5AA1A26A0A1}"/>
    <cellStyle name="Millares 212 5 2 6" xfId="2718" xr:uid="{58DFAE1B-27C4-40F0-BF91-B409C55EAC2C}"/>
    <cellStyle name="Millares 212 5 2 6 2" xfId="10984" xr:uid="{4F5A3CE9-0D19-4D0C-A127-AFEF5513DC13}"/>
    <cellStyle name="Millares 212 5 2 6 2 2" xfId="32487" xr:uid="{4B598284-0327-4B50-8E19-BAF2EF0D424D}"/>
    <cellStyle name="Millares 212 5 2 6 3" xfId="17619" xr:uid="{83031E93-F267-47C4-8318-1E36EE1F97EC}"/>
    <cellStyle name="Millares 212 5 2 6 3 2" xfId="39122" xr:uid="{25E5F147-313B-4BE9-A8DB-6D1A4406D62A}"/>
    <cellStyle name="Millares 212 5 2 6 4" xfId="24224" xr:uid="{72B6F538-0F42-4909-AA22-89C378202590}"/>
    <cellStyle name="Millares 212 5 2 6 5" xfId="45727" xr:uid="{F89C17D4-49E2-4035-85F3-6DEAFAEF433C}"/>
    <cellStyle name="Millares 212 5 2 7" xfId="3367" xr:uid="{E5674D00-3501-4634-AD79-43420CC322C8}"/>
    <cellStyle name="Millares 212 5 2 7 2" xfId="11633" xr:uid="{E2404332-B353-450B-ABEE-9F4037CD2AF9}"/>
    <cellStyle name="Millares 212 5 2 7 2 2" xfId="33136" xr:uid="{6018385A-A5D7-42F8-9D1E-EF10A9A4F9A2}"/>
    <cellStyle name="Millares 212 5 2 7 3" xfId="18268" xr:uid="{4935595B-7105-4F3C-A0C6-C0BFDE7228E5}"/>
    <cellStyle name="Millares 212 5 2 7 3 2" xfId="39771" xr:uid="{C3D12344-5DE0-4C51-87BF-D53FFEEBAA97}"/>
    <cellStyle name="Millares 212 5 2 7 4" xfId="24873" xr:uid="{9B1C4105-3D52-4A8F-92C6-90CD44236547}"/>
    <cellStyle name="Millares 212 5 2 7 5" xfId="46376" xr:uid="{350AA65E-46EB-42FC-9D0A-1267CD8003F8}"/>
    <cellStyle name="Millares 212 5 2 8" xfId="4862" xr:uid="{E5841DAD-23CD-4268-A0FB-5EF9CFC2280A}"/>
    <cellStyle name="Millares 212 5 2 8 2" xfId="13128" xr:uid="{6267771C-07F3-41BA-BE0C-39F06A0A3D39}"/>
    <cellStyle name="Millares 212 5 2 8 2 2" xfId="34631" xr:uid="{2358E224-B80E-4CD9-A289-21EEDEB66634}"/>
    <cellStyle name="Millares 212 5 2 8 3" xfId="19763" xr:uid="{AF9D635F-0014-47D5-B3A2-4749A7A310EE}"/>
    <cellStyle name="Millares 212 5 2 8 3 2" xfId="41266" xr:uid="{D850C23F-B5C9-4E38-B147-8D001B930DA8}"/>
    <cellStyle name="Millares 212 5 2 8 4" xfId="26368" xr:uid="{B03B1D44-5DAF-47E2-A50E-375A62A92C9F}"/>
    <cellStyle name="Millares 212 5 2 8 5" xfId="47871" xr:uid="{638C41C1-D797-4265-95F4-8226FDD5364A}"/>
    <cellStyle name="Millares 212 5 2 9" xfId="5506" xr:uid="{CF850BA8-8E40-40B6-B3FE-87E2506746C4}"/>
    <cellStyle name="Millares 212 5 2 9 2" xfId="13772" xr:uid="{9CA266D3-0DCA-42C3-B8AD-0152F875C207}"/>
    <cellStyle name="Millares 212 5 2 9 2 2" xfId="35275" xr:uid="{728D8149-87FD-484E-9EAF-7CB497C76C3C}"/>
    <cellStyle name="Millares 212 5 2 9 3" xfId="20407" xr:uid="{4550DB50-5083-45C5-9824-A6BC44ECF62B}"/>
    <cellStyle name="Millares 212 5 2 9 3 2" xfId="41910" xr:uid="{72AF5280-3303-452C-A4D0-BC4309034CE5}"/>
    <cellStyle name="Millares 212 5 2 9 4" xfId="27012" xr:uid="{BD7CE575-299E-43F1-BB8B-A089DEE857D8}"/>
    <cellStyle name="Millares 212 5 2 9 5" xfId="48515" xr:uid="{B3F1B81B-6567-49BC-BA3D-C04DFD9B8125}"/>
    <cellStyle name="Millares 212 5 3" xfId="408" xr:uid="{3B97DB29-D2A2-46F1-9CC7-0515DFE36304}"/>
    <cellStyle name="Millares 212 5 3 10" xfId="15311" xr:uid="{4B84E90F-026E-4FBC-AFBF-BCA684D7EA58}"/>
    <cellStyle name="Millares 212 5 3 10 2" xfId="36814" xr:uid="{E6FEC452-E2B8-4868-BE50-57002F478375}"/>
    <cellStyle name="Millares 212 5 3 11" xfId="21916" xr:uid="{20CED6C6-D164-4B41-BA67-6B082C7764C9}"/>
    <cellStyle name="Millares 212 5 3 12" xfId="43419" xr:uid="{C22DD763-62F2-4760-A24A-1D51C4698F83}"/>
    <cellStyle name="Millares 212 5 3 2" xfId="1356" xr:uid="{4515C49F-04A0-45BA-A2A4-49592DC39F62}"/>
    <cellStyle name="Millares 212 5 3 2 2" xfId="4185" xr:uid="{ACF37611-7CC0-4AAF-9E1C-C14EF1F1BB20}"/>
    <cellStyle name="Millares 212 5 3 2 2 2" xfId="12451" xr:uid="{A682CA95-A972-43BE-B1C6-CBE131E1732D}"/>
    <cellStyle name="Millares 212 5 3 2 2 2 2" xfId="33954" xr:uid="{966A1212-1460-4856-A915-251DF428114C}"/>
    <cellStyle name="Millares 212 5 3 2 2 3" xfId="19086" xr:uid="{A80D4E2B-5C58-40C5-A207-6E0F4C55B38D}"/>
    <cellStyle name="Millares 212 5 3 2 2 3 2" xfId="40589" xr:uid="{B4B3AE32-D29E-45D6-AA4A-A0BC15768C52}"/>
    <cellStyle name="Millares 212 5 3 2 2 4" xfId="25691" xr:uid="{F71C421C-7097-4258-A66D-2502D8B2D324}"/>
    <cellStyle name="Millares 212 5 3 2 2 5" xfId="47194" xr:uid="{CDFF0B5D-1197-4B04-8DB1-4F1ADFBEF934}"/>
    <cellStyle name="Millares 212 5 3 2 3" xfId="6324" xr:uid="{1943CE7D-3305-4459-9400-1C87D32C59E0}"/>
    <cellStyle name="Millares 212 5 3 2 3 2" xfId="14590" xr:uid="{DD61E415-0245-498A-93B4-442622B4D3CA}"/>
    <cellStyle name="Millares 212 5 3 2 3 2 2" xfId="36093" xr:uid="{0AB265AF-51B1-4D3D-9D92-07BAAD7F82A1}"/>
    <cellStyle name="Millares 212 5 3 2 3 3" xfId="21225" xr:uid="{CC6E1970-958E-4450-BC2A-6D36B180F9A8}"/>
    <cellStyle name="Millares 212 5 3 2 3 3 2" xfId="42728" xr:uid="{1FDA2B48-2CA3-43C4-8E8D-D0EEFFCD1692}"/>
    <cellStyle name="Millares 212 5 3 2 3 4" xfId="27830" xr:uid="{715CA712-C67D-432F-ADF9-9757DF784FE1}"/>
    <cellStyle name="Millares 212 5 3 2 3 5" xfId="49333" xr:uid="{D70C9A68-CD98-4320-8BB2-3828BDA3B9C7}"/>
    <cellStyle name="Millares 212 5 3 2 4" xfId="7965" xr:uid="{427C1AF8-7A5E-4F2D-9108-2D3A1CE0ADF1}"/>
    <cellStyle name="Millares 212 5 3 2 4 2" xfId="29468" xr:uid="{D9EBA594-3B20-4216-A1F0-8379DE14AC98}"/>
    <cellStyle name="Millares 212 5 3 2 5" xfId="9622" xr:uid="{7ECF71D1-645D-4214-B234-F73C70092FE9}"/>
    <cellStyle name="Millares 212 5 3 2 5 2" xfId="31125" xr:uid="{82158B39-0166-4C6C-8B10-B9F973D2ECBC}"/>
    <cellStyle name="Millares 212 5 3 2 6" xfId="16257" xr:uid="{0B276A55-2DD6-4E94-84F0-C5CCE41EDA98}"/>
    <cellStyle name="Millares 212 5 3 2 6 2" xfId="37760" xr:uid="{F0595BC7-A98B-4E1D-9D55-AEC30A251E74}"/>
    <cellStyle name="Millares 212 5 3 2 7" xfId="22862" xr:uid="{35BEA404-EDC1-4521-B3FC-C05BE9B5D7F7}"/>
    <cellStyle name="Millares 212 5 3 2 8" xfId="44365" xr:uid="{E129D120-6C56-4BEE-935E-E049C0BCD36A}"/>
    <cellStyle name="Millares 212 5 3 3" xfId="2043" xr:uid="{E1DE8723-1818-417A-AEE5-57E1FDBAAD18}"/>
    <cellStyle name="Millares 212 5 3 3 2" xfId="10309" xr:uid="{506B086C-F90D-4CDF-87CF-8A8E84A3164C}"/>
    <cellStyle name="Millares 212 5 3 3 2 2" xfId="31812" xr:uid="{A21B0BE1-D0DC-4483-B89A-C454A1531C77}"/>
    <cellStyle name="Millares 212 5 3 3 3" xfId="16944" xr:uid="{162F7C72-AEF7-480A-BDFB-0F4CF2DBF30C}"/>
    <cellStyle name="Millares 212 5 3 3 3 2" xfId="38447" xr:uid="{3AFD7120-B0A4-453B-84BD-CF78FD74FFAA}"/>
    <cellStyle name="Millares 212 5 3 3 4" xfId="23549" xr:uid="{BF9A51A5-01C5-4BF7-BFAF-94824D819C2C}"/>
    <cellStyle name="Millares 212 5 3 3 5" xfId="45052" xr:uid="{2BC9D60B-7871-4DD7-9067-07F8F4411E40}"/>
    <cellStyle name="Millares 212 5 3 4" xfId="2842" xr:uid="{EA3E2FCE-EF3D-4AEB-B11E-5965326665E3}"/>
    <cellStyle name="Millares 212 5 3 4 2" xfId="11108" xr:uid="{63CF9DE1-472A-48EE-9D2C-0C5D6F6F1F59}"/>
    <cellStyle name="Millares 212 5 3 4 2 2" xfId="32611" xr:uid="{8FB65B94-B029-4B46-83E7-5B1618C153A0}"/>
    <cellStyle name="Millares 212 5 3 4 3" xfId="17743" xr:uid="{751735DA-9A4E-4A45-9F20-51E1610CC461}"/>
    <cellStyle name="Millares 212 5 3 4 3 2" xfId="39246" xr:uid="{7F99D11E-57AC-450A-81B2-E9541AB4E221}"/>
    <cellStyle name="Millares 212 5 3 4 4" xfId="24348" xr:uid="{14D24AE4-2A85-4A3E-A645-7CD2BD0E1B40}"/>
    <cellStyle name="Millares 212 5 3 4 5" xfId="45851" xr:uid="{682AE075-6284-40E8-90B8-C9B631FA234A}"/>
    <cellStyle name="Millares 212 5 3 5" xfId="3239" xr:uid="{CED911B7-1162-4CAE-939C-8CEFA7628E20}"/>
    <cellStyle name="Millares 212 5 3 5 2" xfId="11505" xr:uid="{A5705979-5DDA-486F-A10C-B054C0535028}"/>
    <cellStyle name="Millares 212 5 3 5 2 2" xfId="33008" xr:uid="{830C0396-AFEF-4BB9-AD6C-75A728AA3AD5}"/>
    <cellStyle name="Millares 212 5 3 5 3" xfId="18140" xr:uid="{E9708F4E-C3F0-4F4C-81CB-2B6656E9BF89}"/>
    <cellStyle name="Millares 212 5 3 5 3 2" xfId="39643" xr:uid="{3B716D58-473E-4B28-99E2-58F1C3F411E5}"/>
    <cellStyle name="Millares 212 5 3 5 4" xfId="24745" xr:uid="{24534DE1-4EF3-4F54-BF71-BBF2BD322A68}"/>
    <cellStyle name="Millares 212 5 3 5 5" xfId="46248" xr:uid="{08BDC15C-FFB6-4B45-9F3B-F33B472F86BD}"/>
    <cellStyle name="Millares 212 5 3 6" xfId="4986" xr:uid="{38CAF6E0-008F-432C-8068-160A7534FA82}"/>
    <cellStyle name="Millares 212 5 3 6 2" xfId="13252" xr:uid="{E4B83FFD-15C8-46CC-9AD2-12DE77D35562}"/>
    <cellStyle name="Millares 212 5 3 6 2 2" xfId="34755" xr:uid="{29BD3D99-FB81-42B0-AB24-0AFA077E4E5A}"/>
    <cellStyle name="Millares 212 5 3 6 3" xfId="19887" xr:uid="{21D5201D-0E8C-4CDD-9524-760C23EF114A}"/>
    <cellStyle name="Millares 212 5 3 6 3 2" xfId="41390" xr:uid="{D5FCB13D-6ED2-4647-A00C-3B6B5CBFAA06}"/>
    <cellStyle name="Millares 212 5 3 6 4" xfId="26492" xr:uid="{690B2AF7-F7EA-4EBB-B347-C7A50B309FAE}"/>
    <cellStyle name="Millares 212 5 3 6 5" xfId="47995" xr:uid="{BC90BA54-07F4-4BE1-B8FE-9CEE9F127DB2}"/>
    <cellStyle name="Millares 212 5 3 7" xfId="5378" xr:uid="{3C62D464-92D1-4C5F-AB6B-117E76B166D0}"/>
    <cellStyle name="Millares 212 5 3 7 2" xfId="13644" xr:uid="{0D87F2AD-8530-4392-B1DF-085A95753779}"/>
    <cellStyle name="Millares 212 5 3 7 2 2" xfId="35147" xr:uid="{6D2C899D-7044-4D41-B834-368A37E7F68E}"/>
    <cellStyle name="Millares 212 5 3 7 3" xfId="20279" xr:uid="{A7063A2C-2B4D-4F10-8018-0F49CF04EA49}"/>
    <cellStyle name="Millares 212 5 3 7 3 2" xfId="41782" xr:uid="{F30E314E-7EF6-4ABB-B9CE-D737B0EDF7F3}"/>
    <cellStyle name="Millares 212 5 3 7 4" xfId="26884" xr:uid="{262A57B3-EC7C-4EE7-8B90-25370AFA80FB}"/>
    <cellStyle name="Millares 212 5 3 7 5" xfId="48387" xr:uid="{76DAC6FF-C9DB-4B3C-B4D2-9C60BF6338A4}"/>
    <cellStyle name="Millares 212 5 3 8" xfId="7019" xr:uid="{4264ABCA-C1ED-4066-A841-F0025228EB2F}"/>
    <cellStyle name="Millares 212 5 3 8 2" xfId="28522" xr:uid="{1D087DE2-3CC2-473C-8E5A-63C852FD3655}"/>
    <cellStyle name="Millares 212 5 3 9" xfId="8675" xr:uid="{F988D8D7-5BCD-40C4-BA25-4A6431C35CF0}"/>
    <cellStyle name="Millares 212 5 3 9 2" xfId="30178" xr:uid="{17E7B4C5-60DE-4A6C-A301-DC7D83102EDD}"/>
    <cellStyle name="Millares 212 5 4" xfId="692" xr:uid="{DE30618A-9EFD-4349-9C77-AEDD464FF84C}"/>
    <cellStyle name="Millares 212 5 4 10" xfId="43701" xr:uid="{006E42A7-FAA9-456B-B2C1-C2F5F20E58F7}"/>
    <cellStyle name="Millares 212 5 4 2" xfId="1638" xr:uid="{99FB4E41-757B-40A6-B8A6-E54D414E993C}"/>
    <cellStyle name="Millares 212 5 4 2 2" xfId="4467" xr:uid="{3824582B-164E-4D5B-A14F-6B11C74166EE}"/>
    <cellStyle name="Millares 212 5 4 2 2 2" xfId="12733" xr:uid="{493624B5-4B86-463B-9AFC-89B547150492}"/>
    <cellStyle name="Millares 212 5 4 2 2 2 2" xfId="34236" xr:uid="{4952FF78-B647-472A-94A1-9E810854AED9}"/>
    <cellStyle name="Millares 212 5 4 2 2 3" xfId="19368" xr:uid="{0E4EB883-1EAB-46A0-B263-E97822F3BBD8}"/>
    <cellStyle name="Millares 212 5 4 2 2 3 2" xfId="40871" xr:uid="{1AA5A24D-DD96-4EFC-9923-BB6ED570FE62}"/>
    <cellStyle name="Millares 212 5 4 2 2 4" xfId="25973" xr:uid="{634037EB-0F6B-4669-A836-0E7937D1B08C}"/>
    <cellStyle name="Millares 212 5 4 2 2 5" xfId="47476" xr:uid="{56C61CD6-E864-40F7-8908-7FB024140915}"/>
    <cellStyle name="Millares 212 5 4 2 3" xfId="6606" xr:uid="{2FB86120-3EF0-499F-ACE6-C9238599D969}"/>
    <cellStyle name="Millares 212 5 4 2 3 2" xfId="14872" xr:uid="{7E5A7B57-3CB3-45B2-8EA0-CCD25563B5AF}"/>
    <cellStyle name="Millares 212 5 4 2 3 2 2" xfId="36375" xr:uid="{442ED5D7-1DDB-4B7D-8BEF-C3E9F672AA78}"/>
    <cellStyle name="Millares 212 5 4 2 3 3" xfId="21507" xr:uid="{08085CA4-C072-4EFB-91E3-5C46F31D4CBA}"/>
    <cellStyle name="Millares 212 5 4 2 3 3 2" xfId="43010" xr:uid="{5C6DB31D-490E-4B3D-8EE5-129164414A27}"/>
    <cellStyle name="Millares 212 5 4 2 3 4" xfId="28112" xr:uid="{AABA00C3-27B9-48D0-B2BD-A97920DCFBF5}"/>
    <cellStyle name="Millares 212 5 4 2 3 5" xfId="49615" xr:uid="{5031761E-56A5-44E2-A44A-E45CE8DB2B47}"/>
    <cellStyle name="Millares 212 5 4 2 4" xfId="8247" xr:uid="{9FE99488-F152-45CA-9C87-C675E248F9AF}"/>
    <cellStyle name="Millares 212 5 4 2 4 2" xfId="29750" xr:uid="{54D18A55-B7C6-4CF3-9790-18A4CE70E8C2}"/>
    <cellStyle name="Millares 212 5 4 2 5" xfId="9904" xr:uid="{36F452FB-C22A-4A35-A8FA-706B2463D2BB}"/>
    <cellStyle name="Millares 212 5 4 2 5 2" xfId="31407" xr:uid="{4D4D731A-EA61-4B99-BB1D-719DB316C678}"/>
    <cellStyle name="Millares 212 5 4 2 6" xfId="16539" xr:uid="{C19143F3-A6AA-4052-8331-63BE01300425}"/>
    <cellStyle name="Millares 212 5 4 2 6 2" xfId="38042" xr:uid="{D2CA8646-E77F-4B0A-B8AE-D4A6E0227AFB}"/>
    <cellStyle name="Millares 212 5 4 2 7" xfId="23144" xr:uid="{87589437-5118-4C98-BD3A-99F93E88E57E}"/>
    <cellStyle name="Millares 212 5 4 2 8" xfId="44647" xr:uid="{3333A3F8-F8D0-4897-BCF8-815F0AC27F38}"/>
    <cellStyle name="Millares 212 5 4 3" xfId="2325" xr:uid="{8CDE78D2-453C-4AE6-9AE1-87ACA0C7E437}"/>
    <cellStyle name="Millares 212 5 4 3 2" xfId="10591" xr:uid="{3871C65C-3B17-4BBA-B2E7-19BB3C5FB526}"/>
    <cellStyle name="Millares 212 5 4 3 2 2" xfId="32094" xr:uid="{699F2C6E-0523-438A-8C64-D7256A2B1917}"/>
    <cellStyle name="Millares 212 5 4 3 3" xfId="17226" xr:uid="{3BE90DE2-2CF9-471C-AD90-2111DE013866}"/>
    <cellStyle name="Millares 212 5 4 3 3 2" xfId="38729" xr:uid="{3E86CBDE-A01E-4BB5-AE04-1FD2D5766B44}"/>
    <cellStyle name="Millares 212 5 4 3 4" xfId="23831" xr:uid="{65D5A8BD-72E6-4E08-8129-237A723CED92}"/>
    <cellStyle name="Millares 212 5 4 3 5" xfId="45334" xr:uid="{0176588C-A852-446D-93A3-68E45780D48B}"/>
    <cellStyle name="Millares 212 5 4 4" xfId="3521" xr:uid="{DDC2C9CF-2D8B-4F4A-ABFA-4895E4CE3193}"/>
    <cellStyle name="Millares 212 5 4 4 2" xfId="11787" xr:uid="{82E48E72-F5FE-46A2-B238-89EBB675FB25}"/>
    <cellStyle name="Millares 212 5 4 4 2 2" xfId="33290" xr:uid="{58CDBEF4-1C7A-4537-AA57-8F7A8B6547D5}"/>
    <cellStyle name="Millares 212 5 4 4 3" xfId="18422" xr:uid="{FBFEC998-254B-4B97-9292-C059CC6D49DF}"/>
    <cellStyle name="Millares 212 5 4 4 3 2" xfId="39925" xr:uid="{8505A103-B951-4D2F-A4AB-C204430758D9}"/>
    <cellStyle name="Millares 212 5 4 4 4" xfId="25027" xr:uid="{C455A5FF-7F50-41C4-AAE4-D7EDCFF4984B}"/>
    <cellStyle name="Millares 212 5 4 4 5" xfId="46530" xr:uid="{BEA59E27-AD58-489B-AE5B-F4238003B5FA}"/>
    <cellStyle name="Millares 212 5 4 5" xfId="5660" xr:uid="{B831A5A5-AE5E-4A80-A87B-1ABA63276498}"/>
    <cellStyle name="Millares 212 5 4 5 2" xfId="13926" xr:uid="{E6C1A4D6-4A5D-4222-A41B-BBC2EA402789}"/>
    <cellStyle name="Millares 212 5 4 5 2 2" xfId="35429" xr:uid="{1AF1F8CF-BF7B-467B-8D41-57247FDA4530}"/>
    <cellStyle name="Millares 212 5 4 5 3" xfId="20561" xr:uid="{3717515E-9899-4C3E-89FB-BD805BE1763B}"/>
    <cellStyle name="Millares 212 5 4 5 3 2" xfId="42064" xr:uid="{F1450C35-CF75-416A-9A38-64F6AE3E2FA7}"/>
    <cellStyle name="Millares 212 5 4 5 4" xfId="27166" xr:uid="{2E96F551-DD51-4B6A-BF54-BA9532628C5D}"/>
    <cellStyle name="Millares 212 5 4 5 5" xfId="48669" xr:uid="{5A18C8B0-7CF4-4F3E-A290-5BBFECB2ECE6}"/>
    <cellStyle name="Millares 212 5 4 6" xfId="7301" xr:uid="{AB4F2295-5D08-4984-B31F-3617876B4378}"/>
    <cellStyle name="Millares 212 5 4 6 2" xfId="28804" xr:uid="{0810EE12-2E9B-446E-ACBC-BAEE6A505780}"/>
    <cellStyle name="Millares 212 5 4 7" xfId="8958" xr:uid="{C807DA19-7CFB-41C9-9DD3-64DFFC659D99}"/>
    <cellStyle name="Millares 212 5 4 7 2" xfId="30461" xr:uid="{F6F96660-A4B8-4CE5-BB22-AA7B25C609E1}"/>
    <cellStyle name="Millares 212 5 4 8" xfId="15593" xr:uid="{9E0D8ED7-319E-4663-975A-DDFB7ED79F38}"/>
    <cellStyle name="Millares 212 5 4 8 2" xfId="37096" xr:uid="{47760133-77DF-4217-8E8F-4639CC6BAA8B}"/>
    <cellStyle name="Millares 212 5 4 9" xfId="22198" xr:uid="{F6CFDD1A-216A-4627-B1DF-123F38B0201B}"/>
    <cellStyle name="Millares 212 5 5" xfId="960" xr:uid="{858E6E15-8497-4AFC-9F7D-F226B350CC22}"/>
    <cellStyle name="Millares 212 5 5 2" xfId="3789" xr:uid="{740FF9BA-FDDD-4B46-A3BC-6E6112A13B5A}"/>
    <cellStyle name="Millares 212 5 5 2 2" xfId="12055" xr:uid="{C76DF28E-B6F1-43DD-ACAE-D1D4B2673385}"/>
    <cellStyle name="Millares 212 5 5 2 2 2" xfId="33558" xr:uid="{2A14913C-A781-42F4-8981-8422CA2EE96D}"/>
    <cellStyle name="Millares 212 5 5 2 3" xfId="18690" xr:uid="{DD0CD526-9BAD-4DDD-AE27-EC6B678C0589}"/>
    <cellStyle name="Millares 212 5 5 2 3 2" xfId="40193" xr:uid="{6DA45A99-680A-44A9-95E1-29FC5C285A05}"/>
    <cellStyle name="Millares 212 5 5 2 4" xfId="25295" xr:uid="{ECA0C87A-C3B5-459C-9AEB-1A5B68C72F02}"/>
    <cellStyle name="Millares 212 5 5 2 5" xfId="46798" xr:uid="{0B1DB7E0-00B6-43BD-827C-859D65964C0C}"/>
    <cellStyle name="Millares 212 5 5 3" xfId="5928" xr:uid="{374D6ACD-534F-4D57-963E-BC3DFEB97729}"/>
    <cellStyle name="Millares 212 5 5 3 2" xfId="14194" xr:uid="{3BDF18EC-F16C-4B69-81FC-2A0CDF8EA58B}"/>
    <cellStyle name="Millares 212 5 5 3 2 2" xfId="35697" xr:uid="{BA6A4C60-763B-4024-96E7-C168CAADB0C3}"/>
    <cellStyle name="Millares 212 5 5 3 3" xfId="20829" xr:uid="{96E03B77-9B46-4563-80D2-873B10C81C25}"/>
    <cellStyle name="Millares 212 5 5 3 3 2" xfId="42332" xr:uid="{BD2179DB-E758-477B-8146-12CD931BEC1D}"/>
    <cellStyle name="Millares 212 5 5 3 4" xfId="27434" xr:uid="{122DCE1D-DDC2-4BB5-8362-ADB83F83AB7B}"/>
    <cellStyle name="Millares 212 5 5 3 5" xfId="48937" xr:uid="{C9E0D245-1B7C-49E2-8476-EDAEEDDEC96B}"/>
    <cellStyle name="Millares 212 5 5 4" xfId="7569" xr:uid="{6F0ACF36-02B8-4A51-9B51-D008A4B62630}"/>
    <cellStyle name="Millares 212 5 5 4 2" xfId="29072" xr:uid="{935F3612-33E3-495B-9430-8CECC32120B6}"/>
    <cellStyle name="Millares 212 5 5 5" xfId="9226" xr:uid="{9EC69516-B962-4727-8845-0C33C12F8625}"/>
    <cellStyle name="Millares 212 5 5 5 2" xfId="30729" xr:uid="{73D17BDA-383D-44CB-AC4F-A926FA26A30F}"/>
    <cellStyle name="Millares 212 5 5 6" xfId="15861" xr:uid="{9FC5D074-5E95-4E76-8767-5DFD5F43EB65}"/>
    <cellStyle name="Millares 212 5 5 6 2" xfId="37364" xr:uid="{CFCB7C15-0B57-4159-BC46-28D0C4B1B0AB}"/>
    <cellStyle name="Millares 212 5 5 7" xfId="22466" xr:uid="{55CC13B9-3B60-44CF-BE8C-89A06A48D789}"/>
    <cellStyle name="Millares 212 5 5 8" xfId="43969" xr:uid="{337783F6-D5E8-4656-85E8-FBC0699F9EA7}"/>
    <cellStyle name="Millares 212 5 6" xfId="1221" xr:uid="{1AB9E161-CB85-4DD4-89DF-D7353E27E3D7}"/>
    <cellStyle name="Millares 212 5 6 2" xfId="4050" xr:uid="{9F0839B7-394D-43C7-A232-D2EB93425E65}"/>
    <cellStyle name="Millares 212 5 6 2 2" xfId="12316" xr:uid="{65FE5C64-D8DF-47CE-9B01-A3A698DD3716}"/>
    <cellStyle name="Millares 212 5 6 2 2 2" xfId="33819" xr:uid="{45BB0782-775C-405C-9EBE-B045F5DB34BD}"/>
    <cellStyle name="Millares 212 5 6 2 3" xfId="18951" xr:uid="{14C33C88-7E70-4AD1-8259-82EDD3844E5B}"/>
    <cellStyle name="Millares 212 5 6 2 3 2" xfId="40454" xr:uid="{C8917DBD-BA8C-4931-A58B-D2079E4DA579}"/>
    <cellStyle name="Millares 212 5 6 2 4" xfId="25556" xr:uid="{171E5F2B-DC1E-40CC-9116-8DA5EA979965}"/>
    <cellStyle name="Millares 212 5 6 2 5" xfId="47059" xr:uid="{250BBED1-1866-4339-9292-DC8CDE434550}"/>
    <cellStyle name="Millares 212 5 6 3" xfId="6189" xr:uid="{9BCDDB7E-9B09-4A83-A100-F7C13FBB602D}"/>
    <cellStyle name="Millares 212 5 6 3 2" xfId="14455" xr:uid="{33AAF5F5-A2E0-40EE-9483-7F390C1AD3AC}"/>
    <cellStyle name="Millares 212 5 6 3 2 2" xfId="35958" xr:uid="{F521EB68-480E-4580-9DC7-0FD4B337BE31}"/>
    <cellStyle name="Millares 212 5 6 3 3" xfId="21090" xr:uid="{8E5250D7-F77B-4E02-8324-92A15D436ED4}"/>
    <cellStyle name="Millares 212 5 6 3 3 2" xfId="42593" xr:uid="{6EB14B81-023A-44D3-A446-938E9DAE6A44}"/>
    <cellStyle name="Millares 212 5 6 3 4" xfId="27695" xr:uid="{5785A688-1C4E-4358-87D5-1CEEF6059BC3}"/>
    <cellStyle name="Millares 212 5 6 3 5" xfId="49198" xr:uid="{1F9EBD81-56C7-4B5C-B2F0-1004F4AA0C0A}"/>
    <cellStyle name="Millares 212 5 6 4" xfId="7830" xr:uid="{36F51AC6-C00F-4374-B400-6A49AB48A4AE}"/>
    <cellStyle name="Millares 212 5 6 4 2" xfId="29333" xr:uid="{9092DEB6-97C0-4B5E-9D16-DF36FA53B2BF}"/>
    <cellStyle name="Millares 212 5 6 5" xfId="9487" xr:uid="{D42292FF-7F3B-4FE0-B674-12257A3C9286}"/>
    <cellStyle name="Millares 212 5 6 5 2" xfId="30990" xr:uid="{C4DF4679-5837-4E6A-B860-B41615CB5D74}"/>
    <cellStyle name="Millares 212 5 6 6" xfId="16122" xr:uid="{0E7A2DDA-F729-4F7F-A4E7-33B01C03897B}"/>
    <cellStyle name="Millares 212 5 6 6 2" xfId="37625" xr:uid="{899F4A04-FA4B-4CA1-8919-721304305FFF}"/>
    <cellStyle name="Millares 212 5 6 7" xfId="22727" xr:uid="{76C989EF-56BA-4F3E-AF74-7E957865C902}"/>
    <cellStyle name="Millares 212 5 6 8" xfId="44230" xr:uid="{A3B1EE18-26AF-4A22-A2A2-FB85A360AC83}"/>
    <cellStyle name="Millares 212 5 7" xfId="1909" xr:uid="{567219D2-9818-4633-BB44-966D4699CFBC}"/>
    <cellStyle name="Millares 212 5 7 2" xfId="10175" xr:uid="{00A5EEEF-E371-4914-B776-A95472A58C71}"/>
    <cellStyle name="Millares 212 5 7 2 2" xfId="31678" xr:uid="{D85F1EC2-CB88-41A3-9C8E-474CBC0265FD}"/>
    <cellStyle name="Millares 212 5 7 3" xfId="16810" xr:uid="{0BAAAF43-90FA-4FDB-A6DC-9F0506AC926F}"/>
    <cellStyle name="Millares 212 5 7 3 2" xfId="38313" xr:uid="{D60E080D-D64C-4412-AC64-785BCCAFF497}"/>
    <cellStyle name="Millares 212 5 7 4" xfId="23415" xr:uid="{8E17CCE8-06AF-47AB-8ED1-B348CBE80B6E}"/>
    <cellStyle name="Millares 212 5 7 5" xfId="44918" xr:uid="{0BE9E57F-7788-430E-A255-675F6E45828E}"/>
    <cellStyle name="Millares 212 5 8" xfId="2594" xr:uid="{742040F6-8682-4A77-B2E2-882594DECB1D}"/>
    <cellStyle name="Millares 212 5 8 2" xfId="10860" xr:uid="{86026B95-000D-4E2E-8F4E-5BE814D5989B}"/>
    <cellStyle name="Millares 212 5 8 2 2" xfId="32363" xr:uid="{AC10C0A2-238E-47D3-857B-3336F2629365}"/>
    <cellStyle name="Millares 212 5 8 3" xfId="17495" xr:uid="{28A0E7F3-EDBA-44EC-AF22-FA711300EF37}"/>
    <cellStyle name="Millares 212 5 8 3 2" xfId="38998" xr:uid="{272E36AC-E5FC-4669-82EB-5C3B88295E6E}"/>
    <cellStyle name="Millares 212 5 8 4" xfId="24100" xr:uid="{136B0668-98EC-4A08-A9A8-10F86104A8E0}"/>
    <cellStyle name="Millares 212 5 8 5" xfId="45603" xr:uid="{22238B17-0E38-4E6B-9292-8A6AD6F89476}"/>
    <cellStyle name="Millares 212 5 9" xfId="3105" xr:uid="{EB2B4648-B57A-4C04-9D13-58E9217FB64B}"/>
    <cellStyle name="Millares 212 5 9 2" xfId="11371" xr:uid="{F963B4E5-516D-4E2D-A300-4F7FB8915335}"/>
    <cellStyle name="Millares 212 5 9 2 2" xfId="32874" xr:uid="{F9891502-FEA1-4E0C-92A9-606FBEF5DD82}"/>
    <cellStyle name="Millares 212 5 9 3" xfId="18006" xr:uid="{F823D806-05A0-48DB-9BE7-6ADA34B7147A}"/>
    <cellStyle name="Millares 212 5 9 3 2" xfId="39509" xr:uid="{D92E5373-9EBE-4D3C-A977-8726CD4E8164}"/>
    <cellStyle name="Millares 212 5 9 4" xfId="24611" xr:uid="{15E69CA7-FADD-4715-A79F-636094063A08}"/>
    <cellStyle name="Millares 212 5 9 5" xfId="46114" xr:uid="{A974A063-0A81-47AD-8D95-35F6A5F4EEBB}"/>
    <cellStyle name="Millares 212 6" xfId="237" xr:uid="{57689BC5-18AD-407F-B496-672339A61B81}"/>
    <cellStyle name="Millares 212 6 10" xfId="4751" xr:uid="{CBECB7C8-186B-4F3A-B172-7EA998042E64}"/>
    <cellStyle name="Millares 212 6 10 2" xfId="13017" xr:uid="{16A7B338-9FD2-4EBC-BCE3-B23375556B64}"/>
    <cellStyle name="Millares 212 6 10 2 2" xfId="34520" xr:uid="{96D0CE79-E8C3-4C15-80A7-90181F50E149}"/>
    <cellStyle name="Millares 212 6 10 3" xfId="19652" xr:uid="{B3257179-2BB6-4D9F-93FA-043C9BBC1F90}"/>
    <cellStyle name="Millares 212 6 10 3 2" xfId="41155" xr:uid="{9D0132B0-DE67-44D7-8375-2C238C7BB3DD}"/>
    <cellStyle name="Millares 212 6 10 4" xfId="26257" xr:uid="{8AB2FBAD-0437-4FE9-A312-2CD3D1ADE3F9}"/>
    <cellStyle name="Millares 212 6 10 5" xfId="47760" xr:uid="{ECFB8A25-65A5-43EE-8DB7-02D560A4AD2F}"/>
    <cellStyle name="Millares 212 6 11" xfId="5254" xr:uid="{ED3551E2-A0D9-428F-A1C7-5BDA6F1A5236}"/>
    <cellStyle name="Millares 212 6 11 2" xfId="13520" xr:uid="{0ABD03DE-62FE-4C5C-B53A-7E7F8C2EF2FA}"/>
    <cellStyle name="Millares 212 6 11 2 2" xfId="35023" xr:uid="{6902D908-A51D-439B-BD0E-377390831966}"/>
    <cellStyle name="Millares 212 6 11 3" xfId="20155" xr:uid="{3B6DE052-79E9-4545-A35F-CDA14363E2A6}"/>
    <cellStyle name="Millares 212 6 11 3 2" xfId="41658" xr:uid="{3BA9D5AC-D1E3-45B8-BA17-52AD607C5DCE}"/>
    <cellStyle name="Millares 212 6 11 4" xfId="26760" xr:uid="{0DEF68A1-1D45-49A9-9D51-0D46D576A55A}"/>
    <cellStyle name="Millares 212 6 11 5" xfId="48263" xr:uid="{AE03F654-E67E-4EE4-B2B1-4BC8BBABCD9A}"/>
    <cellStyle name="Millares 212 6 12" xfId="6895" xr:uid="{37890F7E-2E5D-474D-BAAB-305E12333CED}"/>
    <cellStyle name="Millares 212 6 12 2" xfId="28398" xr:uid="{7E441B6D-C1F7-4A3D-AD22-1E5BF3D4644D}"/>
    <cellStyle name="Millares 212 6 13" xfId="8550" xr:uid="{16291BFD-FBB3-4C5D-8705-74BB47F14576}"/>
    <cellStyle name="Millares 212 6 13 2" xfId="30053" xr:uid="{C32C3B57-674C-4F4A-A608-04CFA97E3368}"/>
    <cellStyle name="Millares 212 6 14" xfId="15188" xr:uid="{5E6B4B8C-824C-405F-960C-001792747BC5}"/>
    <cellStyle name="Millares 212 6 14 2" xfId="36691" xr:uid="{C2A2DADF-54E5-494D-B44E-D92CB8C25811}"/>
    <cellStyle name="Millares 212 6 15" xfId="21793" xr:uid="{FEA7A03C-63AB-4145-B00C-6C05740F0421}"/>
    <cellStyle name="Millares 212 6 16" xfId="43296" xr:uid="{FF8F5063-F85B-4D7F-9812-20F456840B3D}"/>
    <cellStyle name="Millares 212 6 2" xfId="548" xr:uid="{B66590B0-653D-4D5A-B7CB-B2C7A5D7398D}"/>
    <cellStyle name="Millares 212 6 2 10" xfId="7159" xr:uid="{85778B69-231B-4C3C-A2AB-1317CF9B726E}"/>
    <cellStyle name="Millares 212 6 2 10 2" xfId="28662" xr:uid="{E239AFE7-9F6C-4FF8-BD90-0C69039AADA7}"/>
    <cellStyle name="Millares 212 6 2 11" xfId="8815" xr:uid="{F2AE9D7F-7D2E-4D14-BEE7-68E98BC2589B}"/>
    <cellStyle name="Millares 212 6 2 11 2" xfId="30318" xr:uid="{8733223B-E442-4D3D-9D32-6B385D5A6122}"/>
    <cellStyle name="Millares 212 6 2 12" xfId="15451" xr:uid="{AC3AEBEC-5BB3-4833-BDDB-DF6E14AE0457}"/>
    <cellStyle name="Millares 212 6 2 12 2" xfId="36954" xr:uid="{923D511F-3970-4ADB-B7FD-74DE9159D6AD}"/>
    <cellStyle name="Millares 212 6 2 13" xfId="22056" xr:uid="{EBCADB1D-570F-4DCD-9C29-A8B82AB8B9E2}"/>
    <cellStyle name="Millares 212 6 2 14" xfId="43559" xr:uid="{FC22753B-56FB-43C5-9B39-9E69678CB832}"/>
    <cellStyle name="Millares 212 6 2 2" xfId="830" xr:uid="{0DC09A72-2BE4-46D9-BA6F-703FA9A4A6E7}"/>
    <cellStyle name="Millares 212 6 2 2 10" xfId="15731" xr:uid="{95E2A1C0-7C18-4240-80F1-903A5B327CB0}"/>
    <cellStyle name="Millares 212 6 2 2 10 2" xfId="37234" xr:uid="{AA81F85E-08A8-4867-A7D2-740921612AC9}"/>
    <cellStyle name="Millares 212 6 2 2 11" xfId="22336" xr:uid="{6E2273B7-8190-4BCF-9331-1B9161BFF18C}"/>
    <cellStyle name="Millares 212 6 2 2 12" xfId="43839" xr:uid="{49D9EE8F-B00B-4625-9ADA-F0BA4DB8FC34}"/>
    <cellStyle name="Millares 212 6 2 2 2" xfId="1776" xr:uid="{D5D077AB-6EBD-4A6B-A3CC-FC0A469B1520}"/>
    <cellStyle name="Millares 212 6 2 2 2 2" xfId="4605" xr:uid="{4DBFFCED-9FB8-4FF4-AE8A-0D3DFEC22AB3}"/>
    <cellStyle name="Millares 212 6 2 2 2 2 2" xfId="12871" xr:uid="{9BB88EA8-89AF-47D9-B054-E62B928DEEFF}"/>
    <cellStyle name="Millares 212 6 2 2 2 2 2 2" xfId="34374" xr:uid="{85DE5BB5-C826-46D8-A021-C9C056D8B587}"/>
    <cellStyle name="Millares 212 6 2 2 2 2 3" xfId="19506" xr:uid="{9A7EFD7B-2B1D-4D56-8923-9060B1BC7154}"/>
    <cellStyle name="Millares 212 6 2 2 2 2 3 2" xfId="41009" xr:uid="{282F4268-825E-4162-A8FB-0312E278113D}"/>
    <cellStyle name="Millares 212 6 2 2 2 2 4" xfId="26111" xr:uid="{27BF52E7-4C6D-4C94-A5B2-FEF4FD8C9E97}"/>
    <cellStyle name="Millares 212 6 2 2 2 2 5" xfId="47614" xr:uid="{66D8E496-6E04-4339-A7E7-D31677F15137}"/>
    <cellStyle name="Millares 212 6 2 2 2 3" xfId="6744" xr:uid="{B120D445-BB40-4696-ABEE-20FA51977AF6}"/>
    <cellStyle name="Millares 212 6 2 2 2 3 2" xfId="15010" xr:uid="{B4C4CAC5-9DAC-472B-BD3C-11FFBB50F9E9}"/>
    <cellStyle name="Millares 212 6 2 2 2 3 2 2" xfId="36513" xr:uid="{85D5FE38-FC41-44D3-9EA0-1D312F0E8BDD}"/>
    <cellStyle name="Millares 212 6 2 2 2 3 3" xfId="21645" xr:uid="{50454690-3488-4C1F-B406-842DAD2AAD27}"/>
    <cellStyle name="Millares 212 6 2 2 2 3 3 2" xfId="43148" xr:uid="{286634C8-EAD4-4D4C-827F-6BC451F41D7A}"/>
    <cellStyle name="Millares 212 6 2 2 2 3 4" xfId="28250" xr:uid="{90919A4B-9351-4820-AEC1-5635CA0D6757}"/>
    <cellStyle name="Millares 212 6 2 2 2 3 5" xfId="49753" xr:uid="{1950AD62-491A-4F1F-BC35-AAC478684464}"/>
    <cellStyle name="Millares 212 6 2 2 2 4" xfId="8385" xr:uid="{75196A44-D943-4AA9-9223-147920A09B08}"/>
    <cellStyle name="Millares 212 6 2 2 2 4 2" xfId="29888" xr:uid="{5D97A915-93AE-4397-A35D-A2BD2EB30186}"/>
    <cellStyle name="Millares 212 6 2 2 2 5" xfId="10042" xr:uid="{025ECDB7-A7A4-49B9-A44C-8F4CF36946D0}"/>
    <cellStyle name="Millares 212 6 2 2 2 5 2" xfId="31545" xr:uid="{FBA2B417-31A4-4289-B4F3-03B3D49AA0A8}"/>
    <cellStyle name="Millares 212 6 2 2 2 6" xfId="16677" xr:uid="{CF38525F-E2C1-4E1B-AEAC-8865849C1B11}"/>
    <cellStyle name="Millares 212 6 2 2 2 6 2" xfId="38180" xr:uid="{24873E2B-3315-4959-A669-F3B182A9E47B}"/>
    <cellStyle name="Millares 212 6 2 2 2 7" xfId="23282" xr:uid="{D8F2EBA0-513F-45BE-A0B6-5F7CD60B69A1}"/>
    <cellStyle name="Millares 212 6 2 2 2 8" xfId="44785" xr:uid="{4A48EE79-D504-4C80-B965-9D7785E13A78}"/>
    <cellStyle name="Millares 212 6 2 2 3" xfId="2463" xr:uid="{56FC5EF5-4B4B-4776-BE73-55C242956A92}"/>
    <cellStyle name="Millares 212 6 2 2 3 2" xfId="10729" xr:uid="{2081EA57-6841-4B12-8C4B-643733933044}"/>
    <cellStyle name="Millares 212 6 2 2 3 2 2" xfId="32232" xr:uid="{73F34B1B-75B5-4967-92D1-5A849B8C1689}"/>
    <cellStyle name="Millares 212 6 2 2 3 3" xfId="17364" xr:uid="{3C847517-16E0-42E6-B8D4-25068788ECDC}"/>
    <cellStyle name="Millares 212 6 2 2 3 3 2" xfId="38867" xr:uid="{D067590F-AA73-4FC7-8C02-A15203E45F48}"/>
    <cellStyle name="Millares 212 6 2 2 3 4" xfId="23969" xr:uid="{8414D267-4266-4D94-8C34-38276C740F3A}"/>
    <cellStyle name="Millares 212 6 2 2 3 5" xfId="45472" xr:uid="{8B1B3C20-03AE-476F-A25B-441CD8DC8EBD}"/>
    <cellStyle name="Millares 212 6 2 2 4" xfId="2980" xr:uid="{62F04F3D-DCBF-41F1-9336-5C37F139F0B9}"/>
    <cellStyle name="Millares 212 6 2 2 4 2" xfId="11246" xr:uid="{FA76426F-5EAD-4352-A659-BBEB73C2B1FB}"/>
    <cellStyle name="Millares 212 6 2 2 4 2 2" xfId="32749" xr:uid="{EE7DA35B-F096-4C02-AAA9-8A0B68131497}"/>
    <cellStyle name="Millares 212 6 2 2 4 3" xfId="17881" xr:uid="{908BED5E-4F5F-4023-AA72-2F97C5FC54DC}"/>
    <cellStyle name="Millares 212 6 2 2 4 3 2" xfId="39384" xr:uid="{5B24F3A8-7304-4506-A83E-6486BC78B632}"/>
    <cellStyle name="Millares 212 6 2 2 4 4" xfId="24486" xr:uid="{26EDCC2F-5083-4204-8511-893062CC4B1E}"/>
    <cellStyle name="Millares 212 6 2 2 4 5" xfId="45989" xr:uid="{A8A9BE52-23F6-4AC9-8847-E0B58A7CA0C2}"/>
    <cellStyle name="Millares 212 6 2 2 5" xfId="3659" xr:uid="{6EC977F1-3047-46DB-AE78-5AB604A65115}"/>
    <cellStyle name="Millares 212 6 2 2 5 2" xfId="11925" xr:uid="{762B822B-6457-4C3F-9986-3E3F02DB4B9D}"/>
    <cellStyle name="Millares 212 6 2 2 5 2 2" xfId="33428" xr:uid="{B6F7822B-C884-433A-84B2-D42DEB9C9183}"/>
    <cellStyle name="Millares 212 6 2 2 5 3" xfId="18560" xr:uid="{B85E29C6-4D88-48BA-96E1-E3F34FDD21EC}"/>
    <cellStyle name="Millares 212 6 2 2 5 3 2" xfId="40063" xr:uid="{11B5EF29-365A-4200-A292-28F7769A1311}"/>
    <cellStyle name="Millares 212 6 2 2 5 4" xfId="25165" xr:uid="{385D3E10-2B7C-45EF-B39F-E7C0164A2734}"/>
    <cellStyle name="Millares 212 6 2 2 5 5" xfId="46668" xr:uid="{5DE3177F-B630-414C-8719-42B88C64C5F8}"/>
    <cellStyle name="Millares 212 6 2 2 6" xfId="5124" xr:uid="{B7ED93E1-B42C-462D-917A-3BEFE02B8EE9}"/>
    <cellStyle name="Millares 212 6 2 2 6 2" xfId="13390" xr:uid="{B20488DA-C289-447E-9257-8B9C402144E8}"/>
    <cellStyle name="Millares 212 6 2 2 6 2 2" xfId="34893" xr:uid="{EF5CACB9-8B98-447E-9D13-95A8C75877F4}"/>
    <cellStyle name="Millares 212 6 2 2 6 3" xfId="20025" xr:uid="{48D26CB1-4A6E-4311-98C7-FE37EBA0AB9A}"/>
    <cellStyle name="Millares 212 6 2 2 6 3 2" xfId="41528" xr:uid="{3F2442BD-8A29-4118-A707-26C8CF809359}"/>
    <cellStyle name="Millares 212 6 2 2 6 4" xfId="26630" xr:uid="{7BE155EF-F828-42CA-992E-97CB93463382}"/>
    <cellStyle name="Millares 212 6 2 2 6 5" xfId="48133" xr:uid="{E20336FD-ACCD-4B55-A5EA-80D0EBC90A22}"/>
    <cellStyle name="Millares 212 6 2 2 7" xfId="5798" xr:uid="{2B7DC7EC-9AA6-4CE7-BEE2-C5861526D042}"/>
    <cellStyle name="Millares 212 6 2 2 7 2" xfId="14064" xr:uid="{192DB9B9-4482-4CC5-AC37-3C2B4636C13F}"/>
    <cellStyle name="Millares 212 6 2 2 7 2 2" xfId="35567" xr:uid="{3F19320C-2DAD-4444-B674-DE6E772CB43F}"/>
    <cellStyle name="Millares 212 6 2 2 7 3" xfId="20699" xr:uid="{323F1614-FB53-4858-B732-2F2C3511C0D3}"/>
    <cellStyle name="Millares 212 6 2 2 7 3 2" xfId="42202" xr:uid="{58FE2014-DF0C-413D-8AEC-5C06C908C9CA}"/>
    <cellStyle name="Millares 212 6 2 2 7 4" xfId="27304" xr:uid="{B34B6E06-0B43-40A5-BEEC-4ACD59CAFD27}"/>
    <cellStyle name="Millares 212 6 2 2 7 5" xfId="48807" xr:uid="{ECEB3943-6F7A-4CDE-A5E7-467D330F9D66}"/>
    <cellStyle name="Millares 212 6 2 2 8" xfId="7439" xr:uid="{9E9E636F-22F7-430D-AB36-8978B27E94AC}"/>
    <cellStyle name="Millares 212 6 2 2 8 2" xfId="28942" xr:uid="{AB811125-E84D-48C1-80F6-135E9BB2C371}"/>
    <cellStyle name="Millares 212 6 2 2 9" xfId="9096" xr:uid="{064EC3BB-FA1F-4DFA-913A-6A81535A3900}"/>
    <cellStyle name="Millares 212 6 2 2 9 2" xfId="30599" xr:uid="{EF698D81-A541-4A63-960A-469BFFC1E638}"/>
    <cellStyle name="Millares 212 6 2 3" xfId="1100" xr:uid="{94045F1D-A96C-4B27-A817-291243C6041F}"/>
    <cellStyle name="Millares 212 6 2 3 2" xfId="3929" xr:uid="{C06403A2-8EDF-4EAB-9395-27BC994C74E5}"/>
    <cellStyle name="Millares 212 6 2 3 2 2" xfId="12195" xr:uid="{49D4144A-4FA4-432E-9CC4-CA7895C01B5B}"/>
    <cellStyle name="Millares 212 6 2 3 2 2 2" xfId="33698" xr:uid="{0C557E58-6603-4EBC-A711-2968E91E9B4A}"/>
    <cellStyle name="Millares 212 6 2 3 2 3" xfId="18830" xr:uid="{E46395B0-3F49-4863-BA09-303D12D55C74}"/>
    <cellStyle name="Millares 212 6 2 3 2 3 2" xfId="40333" xr:uid="{23587204-342B-42D8-B140-E4173E338D54}"/>
    <cellStyle name="Millares 212 6 2 3 2 4" xfId="25435" xr:uid="{7341F44C-74D6-4B6C-92F6-36077E3AB610}"/>
    <cellStyle name="Millares 212 6 2 3 2 5" xfId="46938" xr:uid="{11849961-2213-43FC-829D-FF35B14833AB}"/>
    <cellStyle name="Millares 212 6 2 3 3" xfId="6068" xr:uid="{37DE05E3-C4B2-4077-AA8C-AC22BF71B8AE}"/>
    <cellStyle name="Millares 212 6 2 3 3 2" xfId="14334" xr:uid="{48CB80DB-73A4-433B-84D8-23F5D243C449}"/>
    <cellStyle name="Millares 212 6 2 3 3 2 2" xfId="35837" xr:uid="{D69CC6C8-77EF-4862-9516-861ED307D3C4}"/>
    <cellStyle name="Millares 212 6 2 3 3 3" xfId="20969" xr:uid="{C146DC31-89F1-47B0-BBAD-80FB31800230}"/>
    <cellStyle name="Millares 212 6 2 3 3 3 2" xfId="42472" xr:uid="{9CFC73DB-A7A4-4187-A88F-9450BABE391D}"/>
    <cellStyle name="Millares 212 6 2 3 3 4" xfId="27574" xr:uid="{97CBDA5E-F939-4FAC-8FEF-9447A0CD0D3E}"/>
    <cellStyle name="Millares 212 6 2 3 3 5" xfId="49077" xr:uid="{98B07DDB-6B72-4F38-9958-A24698FB735B}"/>
    <cellStyle name="Millares 212 6 2 3 4" xfId="7709" xr:uid="{2E3E41BE-1DE7-486F-B9FC-2E061E1A9524}"/>
    <cellStyle name="Millares 212 6 2 3 4 2" xfId="29212" xr:uid="{E7AC0303-1DA8-4D58-B839-D0F3C481AD6D}"/>
    <cellStyle name="Millares 212 6 2 3 5" xfId="9366" xr:uid="{B45513FC-434A-4087-AA67-EA539683E4E5}"/>
    <cellStyle name="Millares 212 6 2 3 5 2" xfId="30869" xr:uid="{8F4636B5-6848-42E0-A687-EF7E8193025A}"/>
    <cellStyle name="Millares 212 6 2 3 6" xfId="16001" xr:uid="{0DBB0F70-C589-4B69-8311-45EC10DF7A5A}"/>
    <cellStyle name="Millares 212 6 2 3 6 2" xfId="37504" xr:uid="{227F9026-C092-49EE-A675-0A0A5EE7C6D4}"/>
    <cellStyle name="Millares 212 6 2 3 7" xfId="22606" xr:uid="{B3F1EFCA-7634-4283-817F-33BC69A53B05}"/>
    <cellStyle name="Millares 212 6 2 3 8" xfId="44109" xr:uid="{6308D551-6F71-48EC-A445-EB14E0CE9E77}"/>
    <cellStyle name="Millares 212 6 2 4" xfId="1496" xr:uid="{79A7DF13-B4A6-4EC4-BCEB-CB0A729F2CC7}"/>
    <cellStyle name="Millares 212 6 2 4 2" xfId="4325" xr:uid="{17A27AF7-9D80-4CA8-ACB7-4F06CB2413B8}"/>
    <cellStyle name="Millares 212 6 2 4 2 2" xfId="12591" xr:uid="{322EB1AD-C833-4F82-926D-920FEED1692B}"/>
    <cellStyle name="Millares 212 6 2 4 2 2 2" xfId="34094" xr:uid="{1EB39079-7BD5-4A58-B0E2-E66460B2209C}"/>
    <cellStyle name="Millares 212 6 2 4 2 3" xfId="19226" xr:uid="{C4B46CA4-46D3-4349-B37F-66F217717A72}"/>
    <cellStyle name="Millares 212 6 2 4 2 3 2" xfId="40729" xr:uid="{2313872A-D5C6-4354-83CB-49741BC68A7A}"/>
    <cellStyle name="Millares 212 6 2 4 2 4" xfId="25831" xr:uid="{2A12A050-39D3-4AEA-8850-0C913E31270D}"/>
    <cellStyle name="Millares 212 6 2 4 2 5" xfId="47334" xr:uid="{86C7698F-53B7-430A-A1BE-81476E3979C0}"/>
    <cellStyle name="Millares 212 6 2 4 3" xfId="6464" xr:uid="{37159A3F-D68A-467F-878F-137532CF2F97}"/>
    <cellStyle name="Millares 212 6 2 4 3 2" xfId="14730" xr:uid="{5BA6DB7D-4C59-4A60-8065-0812552E976F}"/>
    <cellStyle name="Millares 212 6 2 4 3 2 2" xfId="36233" xr:uid="{3CF4B9AE-DF69-4095-B730-FA832B242DAA}"/>
    <cellStyle name="Millares 212 6 2 4 3 3" xfId="21365" xr:uid="{9AF8FB50-919F-40DB-8614-1F403FACBE64}"/>
    <cellStyle name="Millares 212 6 2 4 3 3 2" xfId="42868" xr:uid="{D4205E4D-F01C-4298-9AD6-592EDA3BFB7C}"/>
    <cellStyle name="Millares 212 6 2 4 3 4" xfId="27970" xr:uid="{587C279F-C9CB-402C-BC97-179EE67B763D}"/>
    <cellStyle name="Millares 212 6 2 4 3 5" xfId="49473" xr:uid="{8E8B2837-682C-4459-BBF6-8744126C026D}"/>
    <cellStyle name="Millares 212 6 2 4 4" xfId="8105" xr:uid="{C1B2E51C-5ACD-40C0-819E-42F323509E3F}"/>
    <cellStyle name="Millares 212 6 2 4 4 2" xfId="29608" xr:uid="{BFB19EF9-54C7-4D63-BDC2-A285BA0C6ECA}"/>
    <cellStyle name="Millares 212 6 2 4 5" xfId="9762" xr:uid="{CBA90F7C-0258-47CA-A2BA-414E49F10F98}"/>
    <cellStyle name="Millares 212 6 2 4 5 2" xfId="31265" xr:uid="{86D9432C-5672-49D4-8A9B-7ECC65C63B9C}"/>
    <cellStyle name="Millares 212 6 2 4 6" xfId="16397" xr:uid="{F59412F7-5011-4C7F-8371-1EBED3A5862B}"/>
    <cellStyle name="Millares 212 6 2 4 6 2" xfId="37900" xr:uid="{37B7EA8D-DAED-43E4-96B4-E7BA45A61CDB}"/>
    <cellStyle name="Millares 212 6 2 4 7" xfId="23002" xr:uid="{87F6A510-DD81-4599-9CB4-5FAFDC8A21A9}"/>
    <cellStyle name="Millares 212 6 2 4 8" xfId="44505" xr:uid="{7009CBA8-C999-4C62-B6EA-04406324A83E}"/>
    <cellStyle name="Millares 212 6 2 5" xfId="2183" xr:uid="{C27F3586-2341-4AFB-8D89-B5797D0C3A1F}"/>
    <cellStyle name="Millares 212 6 2 5 2" xfId="10449" xr:uid="{C3E891D9-CAE7-4083-A131-C1E043A1FCE4}"/>
    <cellStyle name="Millares 212 6 2 5 2 2" xfId="31952" xr:uid="{ECDBC749-9DB5-4389-8858-D3D41D8AEE87}"/>
    <cellStyle name="Millares 212 6 2 5 3" xfId="17084" xr:uid="{8A4D88DF-08C7-4EC8-8B46-2818825D4191}"/>
    <cellStyle name="Millares 212 6 2 5 3 2" xfId="38587" xr:uid="{260AD39C-D678-4BB9-80CA-75C9756F3855}"/>
    <cellStyle name="Millares 212 6 2 5 4" xfId="23689" xr:uid="{35F6BE84-4476-4B41-98A1-360CDC79A196}"/>
    <cellStyle name="Millares 212 6 2 5 5" xfId="45192" xr:uid="{559F1A87-7AF5-46D5-91B9-C97C196578BC}"/>
    <cellStyle name="Millares 212 6 2 6" xfId="2729" xr:uid="{451BB148-2F13-43B8-9A65-8A571C1618DF}"/>
    <cellStyle name="Millares 212 6 2 6 2" xfId="10995" xr:uid="{53485682-AD4E-4B95-87FA-C160B8ECE7B7}"/>
    <cellStyle name="Millares 212 6 2 6 2 2" xfId="32498" xr:uid="{61DE8F50-EF6D-40C5-B0B1-742930205BD0}"/>
    <cellStyle name="Millares 212 6 2 6 3" xfId="17630" xr:uid="{CE527B20-F167-4D19-B1E4-F40B242E8E96}"/>
    <cellStyle name="Millares 212 6 2 6 3 2" xfId="39133" xr:uid="{FBBFF592-0534-44E0-9EDB-CB0B17775AC2}"/>
    <cellStyle name="Millares 212 6 2 6 4" xfId="24235" xr:uid="{26947907-7145-4BA0-8A80-3CE432B60943}"/>
    <cellStyle name="Millares 212 6 2 6 5" xfId="45738" xr:uid="{3F2918F5-7B49-4F85-858C-A637B8AC580D}"/>
    <cellStyle name="Millares 212 6 2 7" xfId="3379" xr:uid="{ECE9AFB9-06E8-44C9-84C5-96D73934CFF2}"/>
    <cellStyle name="Millares 212 6 2 7 2" xfId="11645" xr:uid="{EBF29013-6A15-4CED-B911-EA3A71B60792}"/>
    <cellStyle name="Millares 212 6 2 7 2 2" xfId="33148" xr:uid="{6A67D040-A29E-4A20-B303-A18BE5C1FEB6}"/>
    <cellStyle name="Millares 212 6 2 7 3" xfId="18280" xr:uid="{0B1CA3C4-8C0B-47D2-A776-E61BEDD6C0CE}"/>
    <cellStyle name="Millares 212 6 2 7 3 2" xfId="39783" xr:uid="{8E7FCECA-0C70-4735-B994-34494D973F92}"/>
    <cellStyle name="Millares 212 6 2 7 4" xfId="24885" xr:uid="{D7B9B497-6BC2-4ACA-A508-8C878B8C0B5D}"/>
    <cellStyle name="Millares 212 6 2 7 5" xfId="46388" xr:uid="{EDB35159-4FDE-4332-925C-B481AAEBF844}"/>
    <cellStyle name="Millares 212 6 2 8" xfId="4873" xr:uid="{1A1C178A-35DC-4F9C-B957-CA13262D8B28}"/>
    <cellStyle name="Millares 212 6 2 8 2" xfId="13139" xr:uid="{C333E762-BE78-41CC-A6F2-90AD4784F225}"/>
    <cellStyle name="Millares 212 6 2 8 2 2" xfId="34642" xr:uid="{6CEA87C2-8E57-437C-9C33-90E056059B80}"/>
    <cellStyle name="Millares 212 6 2 8 3" xfId="19774" xr:uid="{88CCFAE0-9604-4537-B90E-267866D7150B}"/>
    <cellStyle name="Millares 212 6 2 8 3 2" xfId="41277" xr:uid="{31DCC038-568D-4CB5-9BAB-E4289A25F10B}"/>
    <cellStyle name="Millares 212 6 2 8 4" xfId="26379" xr:uid="{1B800084-0F6D-4CE4-97A7-BFA784F8E408}"/>
    <cellStyle name="Millares 212 6 2 8 5" xfId="47882" xr:uid="{A5FEBFC5-9045-43EC-A311-9A1E124B9165}"/>
    <cellStyle name="Millares 212 6 2 9" xfId="5518" xr:uid="{C5C557E8-56D1-46F8-A347-0C531618F68A}"/>
    <cellStyle name="Millares 212 6 2 9 2" xfId="13784" xr:uid="{60561F1C-86F3-4628-B27B-D8CE351911C6}"/>
    <cellStyle name="Millares 212 6 2 9 2 2" xfId="35287" xr:uid="{6B66EEEA-3E0A-4AC9-8C3B-094D1B6E866D}"/>
    <cellStyle name="Millares 212 6 2 9 3" xfId="20419" xr:uid="{3C2CB1F3-81F9-49CC-81F9-9BE6924515F6}"/>
    <cellStyle name="Millares 212 6 2 9 3 2" xfId="41922" xr:uid="{85064817-5874-4BEF-A508-BC0C843646E9}"/>
    <cellStyle name="Millares 212 6 2 9 4" xfId="27024" xr:uid="{40FA30EE-D2D7-45FB-B625-2A07606350DE}"/>
    <cellStyle name="Millares 212 6 2 9 5" xfId="48527" xr:uid="{72E949FF-F36E-41AE-BF7C-A691BF2F388F}"/>
    <cellStyle name="Millares 212 6 3" xfId="419" xr:uid="{6F8847CD-A4AA-47AB-AD97-EA69E9400732}"/>
    <cellStyle name="Millares 212 6 3 10" xfId="15322" xr:uid="{8FE4B32F-B15F-448A-89BB-DAC7CF85CA1D}"/>
    <cellStyle name="Millares 212 6 3 10 2" xfId="36825" xr:uid="{53F9C596-E233-4232-9EB5-8B68F37DE52E}"/>
    <cellStyle name="Millares 212 6 3 11" xfId="21927" xr:uid="{D39C3ACA-405F-4CD5-9C5A-509F528D96A1}"/>
    <cellStyle name="Millares 212 6 3 12" xfId="43430" xr:uid="{16AED3D6-7E4E-49AA-A67F-67CCB9D16277}"/>
    <cellStyle name="Millares 212 6 3 2" xfId="1367" xr:uid="{2FFA7EEF-39C8-40E0-834F-EF0525AF84E1}"/>
    <cellStyle name="Millares 212 6 3 2 2" xfId="4196" xr:uid="{4508D8E1-B5D2-4C37-8A76-32F634029048}"/>
    <cellStyle name="Millares 212 6 3 2 2 2" xfId="12462" xr:uid="{AFDCF878-A8F5-4DD7-BFA4-2EDF3CF15BAB}"/>
    <cellStyle name="Millares 212 6 3 2 2 2 2" xfId="33965" xr:uid="{DAC575D5-10BF-4FDF-ABA3-636888385CD8}"/>
    <cellStyle name="Millares 212 6 3 2 2 3" xfId="19097" xr:uid="{56AFBF72-C842-47BE-8E91-65FDDF418443}"/>
    <cellStyle name="Millares 212 6 3 2 2 3 2" xfId="40600" xr:uid="{37AC5EBC-5E08-4BE0-BB5B-E50ADC3C627E}"/>
    <cellStyle name="Millares 212 6 3 2 2 4" xfId="25702" xr:uid="{B17734D2-EBEA-4030-8FC6-E0CE7B56CFBA}"/>
    <cellStyle name="Millares 212 6 3 2 2 5" xfId="47205" xr:uid="{DF31791B-78EB-49B9-96B6-9B3AC3D65F48}"/>
    <cellStyle name="Millares 212 6 3 2 3" xfId="6335" xr:uid="{4D5B8926-A198-45B3-9CE5-CCAB0BEBFDB6}"/>
    <cellStyle name="Millares 212 6 3 2 3 2" xfId="14601" xr:uid="{62A56B9F-DD9A-4119-A326-0D76562111FD}"/>
    <cellStyle name="Millares 212 6 3 2 3 2 2" xfId="36104" xr:uid="{E1F2C7AF-E15C-4D9F-AE0E-9D265A8254BB}"/>
    <cellStyle name="Millares 212 6 3 2 3 3" xfId="21236" xr:uid="{EF7A5113-932C-4B5D-A648-2272C21C0DEC}"/>
    <cellStyle name="Millares 212 6 3 2 3 3 2" xfId="42739" xr:uid="{059C38F1-058D-42D3-B7AE-5A277897C07E}"/>
    <cellStyle name="Millares 212 6 3 2 3 4" xfId="27841" xr:uid="{05CE1101-D7A9-4FBB-9472-003FF1554AC1}"/>
    <cellStyle name="Millares 212 6 3 2 3 5" xfId="49344" xr:uid="{63F3C1C7-12EA-4FFA-BB28-F501C8EE73EB}"/>
    <cellStyle name="Millares 212 6 3 2 4" xfId="7976" xr:uid="{EE3BA2B4-11B9-4F72-BB77-BC59BD9EE058}"/>
    <cellStyle name="Millares 212 6 3 2 4 2" xfId="29479" xr:uid="{597EEA92-1A43-484C-9A0B-9D906E1C755F}"/>
    <cellStyle name="Millares 212 6 3 2 5" xfId="9633" xr:uid="{87A29784-97AE-4A8A-82D9-8B6379A0342F}"/>
    <cellStyle name="Millares 212 6 3 2 5 2" xfId="31136" xr:uid="{BABB4FF7-D314-4942-95B6-5E7FF2D782FD}"/>
    <cellStyle name="Millares 212 6 3 2 6" xfId="16268" xr:uid="{3A58028C-725C-4812-9004-BEC917B75D55}"/>
    <cellStyle name="Millares 212 6 3 2 6 2" xfId="37771" xr:uid="{89C1E596-F979-4FAD-B054-3B94E6B9A846}"/>
    <cellStyle name="Millares 212 6 3 2 7" xfId="22873" xr:uid="{58E57B26-BE98-400B-888C-D1EE53FB2C5A}"/>
    <cellStyle name="Millares 212 6 3 2 8" xfId="44376" xr:uid="{96A3ED4C-6BC1-4BEE-A67D-9F392B1CBCA1}"/>
    <cellStyle name="Millares 212 6 3 3" xfId="2054" xr:uid="{3E19D343-8D3F-4CD5-B3A4-C07FE21E19C0}"/>
    <cellStyle name="Millares 212 6 3 3 2" xfId="10320" xr:uid="{C18D132F-B131-4C88-ACF6-B6C723110777}"/>
    <cellStyle name="Millares 212 6 3 3 2 2" xfId="31823" xr:uid="{AC33F9FA-D1F8-4CF7-8D16-D6ECC731DB7C}"/>
    <cellStyle name="Millares 212 6 3 3 3" xfId="16955" xr:uid="{5AD53B46-3045-4875-B3AE-2A8C7683CFCF}"/>
    <cellStyle name="Millares 212 6 3 3 3 2" xfId="38458" xr:uid="{B5573E85-B715-45D3-9FA1-C47D90371DE8}"/>
    <cellStyle name="Millares 212 6 3 3 4" xfId="23560" xr:uid="{6A18B516-2D1A-4D36-AEC7-C89B6822E61C}"/>
    <cellStyle name="Millares 212 6 3 3 5" xfId="45063" xr:uid="{35F7188E-9875-4653-83DF-00294F56D547}"/>
    <cellStyle name="Millares 212 6 3 4" xfId="2853" xr:uid="{C6F09D51-BA9C-4115-BD22-72E880D21145}"/>
    <cellStyle name="Millares 212 6 3 4 2" xfId="11119" xr:uid="{5AAD3CF6-0421-4A60-A274-7A9651101D97}"/>
    <cellStyle name="Millares 212 6 3 4 2 2" xfId="32622" xr:uid="{2670C7D7-E798-4B06-98AB-19466C4D16C4}"/>
    <cellStyle name="Millares 212 6 3 4 3" xfId="17754" xr:uid="{E6487ACC-8A6B-4C3F-BB26-813546734BA6}"/>
    <cellStyle name="Millares 212 6 3 4 3 2" xfId="39257" xr:uid="{DEB7F4E4-BCE1-4FFA-8AEB-329848F68020}"/>
    <cellStyle name="Millares 212 6 3 4 4" xfId="24359" xr:uid="{8FF95816-8A2C-48AA-A1AE-E6D95C9B69F8}"/>
    <cellStyle name="Millares 212 6 3 4 5" xfId="45862" xr:uid="{590E61B1-298A-430F-8E61-2B6902AA87F8}"/>
    <cellStyle name="Millares 212 6 3 5" xfId="3250" xr:uid="{2AEB827F-6957-478F-82C3-0F4BFB1AD584}"/>
    <cellStyle name="Millares 212 6 3 5 2" xfId="11516" xr:uid="{A7B06C70-6C17-4D02-BDD6-A35CF5EDD66D}"/>
    <cellStyle name="Millares 212 6 3 5 2 2" xfId="33019" xr:uid="{F48283C6-12B5-44C6-9EB2-B2B055C6E105}"/>
    <cellStyle name="Millares 212 6 3 5 3" xfId="18151" xr:uid="{53D91049-D4E0-46ED-A88B-3EE2BC4D52A5}"/>
    <cellStyle name="Millares 212 6 3 5 3 2" xfId="39654" xr:uid="{055692A9-8903-4337-966F-2345E5BA5B03}"/>
    <cellStyle name="Millares 212 6 3 5 4" xfId="24756" xr:uid="{20BA74FC-A9C9-4037-A66C-5E38DDB3461F}"/>
    <cellStyle name="Millares 212 6 3 5 5" xfId="46259" xr:uid="{651E964A-55CA-41D4-9A57-3A43DEEDD3BA}"/>
    <cellStyle name="Millares 212 6 3 6" xfId="4997" xr:uid="{C5FF0821-F3CD-4795-9917-7954BC2D4A4C}"/>
    <cellStyle name="Millares 212 6 3 6 2" xfId="13263" xr:uid="{CA3A70E1-F22B-4CEF-BBA8-270DF6CC1474}"/>
    <cellStyle name="Millares 212 6 3 6 2 2" xfId="34766" xr:uid="{912BAEEA-15B3-400D-A08D-AE03140357C6}"/>
    <cellStyle name="Millares 212 6 3 6 3" xfId="19898" xr:uid="{410CE786-BC62-4663-B6EF-F68205A7CB2E}"/>
    <cellStyle name="Millares 212 6 3 6 3 2" xfId="41401" xr:uid="{753F860D-F5B8-419B-902B-1F472FF9ABB4}"/>
    <cellStyle name="Millares 212 6 3 6 4" xfId="26503" xr:uid="{D9E9FEF8-050A-488C-B944-04E0D5A984EE}"/>
    <cellStyle name="Millares 212 6 3 6 5" xfId="48006" xr:uid="{E101E578-1214-41F2-B56C-61A584DEA5D9}"/>
    <cellStyle name="Millares 212 6 3 7" xfId="5389" xr:uid="{A48D700F-ABD3-434B-9880-964E69CFA494}"/>
    <cellStyle name="Millares 212 6 3 7 2" xfId="13655" xr:uid="{03508AB8-D2ED-4FEB-82DA-428A529F3CB0}"/>
    <cellStyle name="Millares 212 6 3 7 2 2" xfId="35158" xr:uid="{9328EB90-379F-470F-95A2-10E6849C4A49}"/>
    <cellStyle name="Millares 212 6 3 7 3" xfId="20290" xr:uid="{AEB469F3-5377-4306-BD79-2AF840D95D53}"/>
    <cellStyle name="Millares 212 6 3 7 3 2" xfId="41793" xr:uid="{DC3E5F3A-30E9-493E-91F7-55BA4666D1CC}"/>
    <cellStyle name="Millares 212 6 3 7 4" xfId="26895" xr:uid="{70EC88CA-0C4E-49A2-95D2-7A6A6EC42B3B}"/>
    <cellStyle name="Millares 212 6 3 7 5" xfId="48398" xr:uid="{7F3B7A9A-8094-47D9-88C2-97BC21B11ED2}"/>
    <cellStyle name="Millares 212 6 3 8" xfId="7030" xr:uid="{F75FD5BB-C9F7-46E4-B673-E0CB4ED1B78E}"/>
    <cellStyle name="Millares 212 6 3 8 2" xfId="28533" xr:uid="{20698D3D-23B0-45B3-897B-463A07933548}"/>
    <cellStyle name="Millares 212 6 3 9" xfId="8686" xr:uid="{9273E9DE-4E8A-4D09-B519-D2897864A11D}"/>
    <cellStyle name="Millares 212 6 3 9 2" xfId="30189" xr:uid="{6A531F19-FAFA-4059-BAF6-07C076F9D64D}"/>
    <cellStyle name="Millares 212 6 4" xfId="703" xr:uid="{9927FAAE-F2D4-4F85-B77B-B1CE0C4B9B02}"/>
    <cellStyle name="Millares 212 6 4 10" xfId="43712" xr:uid="{95F5BE37-8F11-4CEF-B1D3-7D02B76308A2}"/>
    <cellStyle name="Millares 212 6 4 2" xfId="1649" xr:uid="{6FC39999-A2D7-4EF2-A542-A9F1748061A6}"/>
    <cellStyle name="Millares 212 6 4 2 2" xfId="4478" xr:uid="{E696CD69-9A81-4207-B88E-8B030AE0FE6A}"/>
    <cellStyle name="Millares 212 6 4 2 2 2" xfId="12744" xr:uid="{E6BA7494-5D91-40DA-B349-DAC5E8A73044}"/>
    <cellStyle name="Millares 212 6 4 2 2 2 2" xfId="34247" xr:uid="{47F433F2-78FC-4BA1-8ACB-4D6F8E40203C}"/>
    <cellStyle name="Millares 212 6 4 2 2 3" xfId="19379" xr:uid="{9F1E5C04-DC5F-45A1-B1B3-207A16A8A299}"/>
    <cellStyle name="Millares 212 6 4 2 2 3 2" xfId="40882" xr:uid="{6193DFCF-0428-4C16-AC33-2F0E989C4E16}"/>
    <cellStyle name="Millares 212 6 4 2 2 4" xfId="25984" xr:uid="{3E9B4518-8234-4F92-BF1E-A52016EA4594}"/>
    <cellStyle name="Millares 212 6 4 2 2 5" xfId="47487" xr:uid="{3FACE908-8719-4090-8935-F5BF86296971}"/>
    <cellStyle name="Millares 212 6 4 2 3" xfId="6617" xr:uid="{AD15A84E-8635-4F8D-8652-C948FAF11B63}"/>
    <cellStyle name="Millares 212 6 4 2 3 2" xfId="14883" xr:uid="{137A4C7A-A324-4FE1-833D-549C24C6F925}"/>
    <cellStyle name="Millares 212 6 4 2 3 2 2" xfId="36386" xr:uid="{0A035341-C089-43C7-861D-3F6BFF0E1011}"/>
    <cellStyle name="Millares 212 6 4 2 3 3" xfId="21518" xr:uid="{7A90CDDD-A40D-486F-8C28-BC6017D42380}"/>
    <cellStyle name="Millares 212 6 4 2 3 3 2" xfId="43021" xr:uid="{94F164ED-F9E2-49B0-A57C-8F552682FEFF}"/>
    <cellStyle name="Millares 212 6 4 2 3 4" xfId="28123" xr:uid="{AB7E6DBB-FFDF-41F5-B0A2-88542690BA74}"/>
    <cellStyle name="Millares 212 6 4 2 3 5" xfId="49626" xr:uid="{0E1DBAEA-1634-4421-BB91-C3CD475EC56B}"/>
    <cellStyle name="Millares 212 6 4 2 4" xfId="8258" xr:uid="{6B9EE184-9AB9-4AFC-B016-F9FBFAF16173}"/>
    <cellStyle name="Millares 212 6 4 2 4 2" xfId="29761" xr:uid="{A2ABD496-C6C5-4CDE-BDC3-A3C0E2733D18}"/>
    <cellStyle name="Millares 212 6 4 2 5" xfId="9915" xr:uid="{F6F0F2BE-3C5A-484C-88AB-5BBE79D3EB3B}"/>
    <cellStyle name="Millares 212 6 4 2 5 2" xfId="31418" xr:uid="{7AD4BB0A-312E-4256-8AC7-A6F4548777BA}"/>
    <cellStyle name="Millares 212 6 4 2 6" xfId="16550" xr:uid="{5458BCD5-4848-40AD-B0EE-1E05E19A783E}"/>
    <cellStyle name="Millares 212 6 4 2 6 2" xfId="38053" xr:uid="{820D0D82-233A-4231-849F-ACE77D072B32}"/>
    <cellStyle name="Millares 212 6 4 2 7" xfId="23155" xr:uid="{668BDA7A-AFAC-47D8-925F-DDE71FD4105E}"/>
    <cellStyle name="Millares 212 6 4 2 8" xfId="44658" xr:uid="{6D6EA1ED-FFDD-466E-AF61-1077FA23D725}"/>
    <cellStyle name="Millares 212 6 4 3" xfId="2336" xr:uid="{73CE2014-008B-4A92-8231-9E361B0F5301}"/>
    <cellStyle name="Millares 212 6 4 3 2" xfId="10602" xr:uid="{3656063F-C98D-4890-9B50-91331583FB81}"/>
    <cellStyle name="Millares 212 6 4 3 2 2" xfId="32105" xr:uid="{D69400F8-F4C2-44A8-804A-A01E9D09EFD5}"/>
    <cellStyle name="Millares 212 6 4 3 3" xfId="17237" xr:uid="{3F855A97-75B1-4EA9-A8CF-197044E5F720}"/>
    <cellStyle name="Millares 212 6 4 3 3 2" xfId="38740" xr:uid="{9FB63F9A-4D42-4186-8189-D5DC1996320A}"/>
    <cellStyle name="Millares 212 6 4 3 4" xfId="23842" xr:uid="{72B8FE74-6ECE-4BAE-82D4-F151F8BD80C1}"/>
    <cellStyle name="Millares 212 6 4 3 5" xfId="45345" xr:uid="{8AD43C21-B733-40EC-9DA4-B4D0EC5A8858}"/>
    <cellStyle name="Millares 212 6 4 4" xfId="3532" xr:uid="{8D086DFF-FBAF-43E8-93B0-E3EA4A2EEB6C}"/>
    <cellStyle name="Millares 212 6 4 4 2" xfId="11798" xr:uid="{29E6C522-C6E7-41B4-B50A-08D1EBF26211}"/>
    <cellStyle name="Millares 212 6 4 4 2 2" xfId="33301" xr:uid="{303B572A-1D92-4910-9DC5-47D00FEE6B24}"/>
    <cellStyle name="Millares 212 6 4 4 3" xfId="18433" xr:uid="{CD8FBC53-6BF6-49F0-AC7C-85BE15E556B8}"/>
    <cellStyle name="Millares 212 6 4 4 3 2" xfId="39936" xr:uid="{F0C4AFD7-73F7-44FF-959D-E6FA672D90EA}"/>
    <cellStyle name="Millares 212 6 4 4 4" xfId="25038" xr:uid="{07807F1E-9024-4573-9E9D-E331F3CB501B}"/>
    <cellStyle name="Millares 212 6 4 4 5" xfId="46541" xr:uid="{21AAF8BD-CE6A-412B-980E-FE65D9CAC87E}"/>
    <cellStyle name="Millares 212 6 4 5" xfId="5671" xr:uid="{C3D2EC14-D131-4C09-905D-4258B38BABAE}"/>
    <cellStyle name="Millares 212 6 4 5 2" xfId="13937" xr:uid="{7D3ABA01-A852-4A96-8BCB-E4A6A82A1324}"/>
    <cellStyle name="Millares 212 6 4 5 2 2" xfId="35440" xr:uid="{DAE10349-FADA-4375-A980-43521E448E84}"/>
    <cellStyle name="Millares 212 6 4 5 3" xfId="20572" xr:uid="{CE16BB73-4AA5-492D-AA08-5ED75E9A0405}"/>
    <cellStyle name="Millares 212 6 4 5 3 2" xfId="42075" xr:uid="{188C6B38-39BF-4E9C-AC66-B6A5646FB74E}"/>
    <cellStyle name="Millares 212 6 4 5 4" xfId="27177" xr:uid="{582E3C27-DEA6-46CE-9773-C519DB5906D5}"/>
    <cellStyle name="Millares 212 6 4 5 5" xfId="48680" xr:uid="{108D2828-54CE-408E-A82C-2846162F5969}"/>
    <cellStyle name="Millares 212 6 4 6" xfId="7312" xr:uid="{1C17E9D1-B0F5-45DF-A0AA-47C065006CCB}"/>
    <cellStyle name="Millares 212 6 4 6 2" xfId="28815" xr:uid="{F03618B6-69B3-4406-B516-38375F067834}"/>
    <cellStyle name="Millares 212 6 4 7" xfId="8969" xr:uid="{1F1C27D9-D40E-4748-B3B3-B7D8CDD3ABAB}"/>
    <cellStyle name="Millares 212 6 4 7 2" xfId="30472" xr:uid="{34AB4A7A-1E5B-42DC-958D-E9183A46B97A}"/>
    <cellStyle name="Millares 212 6 4 8" xfId="15604" xr:uid="{29EE93CA-F86B-4D2A-B408-E1F86297224A}"/>
    <cellStyle name="Millares 212 6 4 8 2" xfId="37107" xr:uid="{7F02ADF4-95E3-4E9B-B5A6-B7750FAE3FE7}"/>
    <cellStyle name="Millares 212 6 4 9" xfId="22209" xr:uid="{3AF209E0-3CAD-4A0D-80EC-6ABCA5B49117}"/>
    <cellStyle name="Millares 212 6 5" xfId="972" xr:uid="{F509064C-A657-4385-AE3C-C513EC2B92BA}"/>
    <cellStyle name="Millares 212 6 5 2" xfId="3801" xr:uid="{BD79ACD0-371D-4FCC-A17F-FD94E4F2947D}"/>
    <cellStyle name="Millares 212 6 5 2 2" xfId="12067" xr:uid="{36B9D7E6-E20E-45ED-9E97-F8579BC44C0F}"/>
    <cellStyle name="Millares 212 6 5 2 2 2" xfId="33570" xr:uid="{43D8F5C9-CF2C-4F87-8227-5AE36697ADD9}"/>
    <cellStyle name="Millares 212 6 5 2 3" xfId="18702" xr:uid="{2A130557-28CC-4D31-A368-4F3C539483D5}"/>
    <cellStyle name="Millares 212 6 5 2 3 2" xfId="40205" xr:uid="{A21D8E84-B7D1-4F56-917E-866156B402EF}"/>
    <cellStyle name="Millares 212 6 5 2 4" xfId="25307" xr:uid="{91CB4F2A-506B-4C4C-8D16-9F08125845F6}"/>
    <cellStyle name="Millares 212 6 5 2 5" xfId="46810" xr:uid="{AD702266-1DC1-4620-907A-8EBAF1098668}"/>
    <cellStyle name="Millares 212 6 5 3" xfId="5940" xr:uid="{E03EC9AF-FEB4-4756-9C2D-F9F4EFD658D6}"/>
    <cellStyle name="Millares 212 6 5 3 2" xfId="14206" xr:uid="{0B534C14-FE66-43BA-854E-B352F8F2FEDA}"/>
    <cellStyle name="Millares 212 6 5 3 2 2" xfId="35709" xr:uid="{932ADCE9-6621-4591-BAC0-FF1E927214CD}"/>
    <cellStyle name="Millares 212 6 5 3 3" xfId="20841" xr:uid="{03F6A5FB-115B-4FAB-BDCD-D21D031C8689}"/>
    <cellStyle name="Millares 212 6 5 3 3 2" xfId="42344" xr:uid="{D357F743-2387-4A4C-B699-B8984F1EDCC8}"/>
    <cellStyle name="Millares 212 6 5 3 4" xfId="27446" xr:uid="{3DEC841C-7EC1-4DF6-B63D-D89F9556CB3E}"/>
    <cellStyle name="Millares 212 6 5 3 5" xfId="48949" xr:uid="{959F2BD5-E767-4B3B-922C-32D4DD25D037}"/>
    <cellStyle name="Millares 212 6 5 4" xfId="7581" xr:uid="{988C4D74-8803-4650-B7B9-D64CAEC7219A}"/>
    <cellStyle name="Millares 212 6 5 4 2" xfId="29084" xr:uid="{34D4E041-50BF-4F42-BF70-8AE2A72DDDA6}"/>
    <cellStyle name="Millares 212 6 5 5" xfId="9238" xr:uid="{3994E277-7CF4-49B7-B2D0-571D99FB649E}"/>
    <cellStyle name="Millares 212 6 5 5 2" xfId="30741" xr:uid="{D814B633-BC84-4494-8F08-7A6EABEB9FC2}"/>
    <cellStyle name="Millares 212 6 5 6" xfId="15873" xr:uid="{8345395D-DBFA-4650-9459-99C5B7800960}"/>
    <cellStyle name="Millares 212 6 5 6 2" xfId="37376" xr:uid="{94B02B0B-BCE2-4E7F-8860-9C194C61E95E}"/>
    <cellStyle name="Millares 212 6 5 7" xfId="22478" xr:uid="{7BE61CB4-1661-41A0-BF41-48EE1176E56A}"/>
    <cellStyle name="Millares 212 6 5 8" xfId="43981" xr:uid="{BFB2CE84-FCA2-4159-84F9-143B61FC9CE3}"/>
    <cellStyle name="Millares 212 6 6" xfId="1232" xr:uid="{DF19AA33-0535-47FD-9A4F-397191632D53}"/>
    <cellStyle name="Millares 212 6 6 2" xfId="4061" xr:uid="{1AA0A42E-6E2A-4E48-9110-9AAB8E91DF17}"/>
    <cellStyle name="Millares 212 6 6 2 2" xfId="12327" xr:uid="{6DF397CA-A230-4A58-8FFD-99672C5F8443}"/>
    <cellStyle name="Millares 212 6 6 2 2 2" xfId="33830" xr:uid="{8B06FC45-BB70-4A28-968E-9630251A0857}"/>
    <cellStyle name="Millares 212 6 6 2 3" xfId="18962" xr:uid="{54396086-0290-4770-9527-431AF424A9C3}"/>
    <cellStyle name="Millares 212 6 6 2 3 2" xfId="40465" xr:uid="{EE0A24D9-8FF3-49FE-BB8D-EC7899647F3F}"/>
    <cellStyle name="Millares 212 6 6 2 4" xfId="25567" xr:uid="{64938057-1677-4AC0-80F7-0F321E26BB97}"/>
    <cellStyle name="Millares 212 6 6 2 5" xfId="47070" xr:uid="{0CB158C5-D795-4DD3-BFBF-82A82099E9F6}"/>
    <cellStyle name="Millares 212 6 6 3" xfId="6200" xr:uid="{8AD26FD5-BB9C-4764-835B-AE3C10FF9683}"/>
    <cellStyle name="Millares 212 6 6 3 2" xfId="14466" xr:uid="{084CD8CB-E54E-4732-8BA3-CB15C234C1E5}"/>
    <cellStyle name="Millares 212 6 6 3 2 2" xfId="35969" xr:uid="{C6972E07-4CF0-4CDA-B0AA-355CA966A1F2}"/>
    <cellStyle name="Millares 212 6 6 3 3" xfId="21101" xr:uid="{FAF96F6E-260C-43A8-BCFD-FFC97B86612C}"/>
    <cellStyle name="Millares 212 6 6 3 3 2" xfId="42604" xr:uid="{773D8E6D-78AD-4F5D-A83C-E704C2E96998}"/>
    <cellStyle name="Millares 212 6 6 3 4" xfId="27706" xr:uid="{DE898829-F52F-41E6-9299-76E1D9C28DC2}"/>
    <cellStyle name="Millares 212 6 6 3 5" xfId="49209" xr:uid="{BC8D35A5-43F9-411E-A35B-B14CD2C74F68}"/>
    <cellStyle name="Millares 212 6 6 4" xfId="7841" xr:uid="{665FC005-D05A-4D0B-AC96-2FC6159409C3}"/>
    <cellStyle name="Millares 212 6 6 4 2" xfId="29344" xr:uid="{D9EC8192-11C8-49C4-BF58-1BE98E427DE7}"/>
    <cellStyle name="Millares 212 6 6 5" xfId="9498" xr:uid="{F388D1BE-586E-413D-BECB-0094CBAAD39E}"/>
    <cellStyle name="Millares 212 6 6 5 2" xfId="31001" xr:uid="{7E232CBB-A806-4A0F-AA45-570C8805D117}"/>
    <cellStyle name="Millares 212 6 6 6" xfId="16133" xr:uid="{B870AA2C-F23A-42F2-9F06-8F662DC8FF0B}"/>
    <cellStyle name="Millares 212 6 6 6 2" xfId="37636" xr:uid="{7B1732E1-5B8E-42F5-9AFD-6A7CE349FE00}"/>
    <cellStyle name="Millares 212 6 6 7" xfId="22738" xr:uid="{87A743C3-24BC-4302-8533-516346F2B709}"/>
    <cellStyle name="Millares 212 6 6 8" xfId="44241" xr:uid="{C9B6074B-6A85-416C-B0F7-9DB938DD0599}"/>
    <cellStyle name="Millares 212 6 7" xfId="1920" xr:uid="{F6C6BBA7-4A88-4F49-8A51-69CCCED7B250}"/>
    <cellStyle name="Millares 212 6 7 2" xfId="10186" xr:uid="{174C281E-231B-4EE1-9128-7EDD6B5F7ABD}"/>
    <cellStyle name="Millares 212 6 7 2 2" xfId="31689" xr:uid="{24081430-24DA-4D0D-8311-CA021D85E63C}"/>
    <cellStyle name="Millares 212 6 7 3" xfId="16821" xr:uid="{6848C1A3-E2CA-4186-9B1F-E715EEB223A3}"/>
    <cellStyle name="Millares 212 6 7 3 2" xfId="38324" xr:uid="{AD0550E2-EBB4-493D-BFA2-E7E8D7EC20DC}"/>
    <cellStyle name="Millares 212 6 7 4" xfId="23426" xr:uid="{8820E5D1-2C30-4379-BE54-BB3CFDED6903}"/>
    <cellStyle name="Millares 212 6 7 5" xfId="44929" xr:uid="{9C75ADCD-F9CC-49B6-A7A3-A08FB8DA9D7E}"/>
    <cellStyle name="Millares 212 6 8" xfId="2605" xr:uid="{C9E88488-49D3-4761-8F5B-0D2B980133B8}"/>
    <cellStyle name="Millares 212 6 8 2" xfId="10871" xr:uid="{91E5913A-366C-42D5-A42A-E9380B94B1A6}"/>
    <cellStyle name="Millares 212 6 8 2 2" xfId="32374" xr:uid="{52950306-76B1-403B-91BD-F65EC4E17ED1}"/>
    <cellStyle name="Millares 212 6 8 3" xfId="17506" xr:uid="{2FC48407-7FDB-461F-B16C-085C3E02E11F}"/>
    <cellStyle name="Millares 212 6 8 3 2" xfId="39009" xr:uid="{49FBA7BC-5051-475E-B765-6E3E9DEF74D0}"/>
    <cellStyle name="Millares 212 6 8 4" xfId="24111" xr:uid="{80CE3A7F-02DD-4CC0-9634-C407CEDB6214}"/>
    <cellStyle name="Millares 212 6 8 5" xfId="45614" xr:uid="{0B0770A3-BAD0-4A18-9C7B-0C0BE5172087}"/>
    <cellStyle name="Millares 212 6 9" xfId="3116" xr:uid="{7DA87A53-7805-43AE-8F68-718D0CC81553}"/>
    <cellStyle name="Millares 212 6 9 2" xfId="11382" xr:uid="{C3C96CBA-104F-4628-8AAE-C7317A26F32C}"/>
    <cellStyle name="Millares 212 6 9 2 2" xfId="32885" xr:uid="{4AF13836-B194-4D4A-B795-C266F9DAFB32}"/>
    <cellStyle name="Millares 212 6 9 3" xfId="18017" xr:uid="{55DAF2BD-4B06-4405-9A9A-0C68CB66CF81}"/>
    <cellStyle name="Millares 212 6 9 3 2" xfId="39520" xr:uid="{DDCA7386-292B-4A37-ACB6-C8BECF9B1D30}"/>
    <cellStyle name="Millares 212 6 9 4" xfId="24622" xr:uid="{99D49460-CB6D-4C02-A414-6534E654B0D7}"/>
    <cellStyle name="Millares 212 6 9 5" xfId="46125" xr:uid="{AFDD5B7A-B70F-4DC1-B106-DFB00C072794}"/>
    <cellStyle name="Millares 212 7" xfId="308" xr:uid="{4A08F91F-5C74-4A37-B694-3E1F0F8EB8DF}"/>
    <cellStyle name="Millares 212 7 10" xfId="5278" xr:uid="{A33B465A-C105-48C9-81EB-F92E1D6B8FC1}"/>
    <cellStyle name="Millares 212 7 10 2" xfId="13544" xr:uid="{FAD95719-FE20-4CC5-9772-70822B3A0327}"/>
    <cellStyle name="Millares 212 7 10 2 2" xfId="35047" xr:uid="{0D7DA5FB-5170-4277-9FE9-2E50B6DF7901}"/>
    <cellStyle name="Millares 212 7 10 3" xfId="20179" xr:uid="{01C20226-B523-4258-B370-874150A45054}"/>
    <cellStyle name="Millares 212 7 10 3 2" xfId="41682" xr:uid="{06501A46-941B-4C45-98F7-CDA0205D232A}"/>
    <cellStyle name="Millares 212 7 10 4" xfId="26784" xr:uid="{997C07AA-283D-4C1B-9A64-014AC702148D}"/>
    <cellStyle name="Millares 212 7 10 5" xfId="48287" xr:uid="{6422B9AC-9BDF-4231-A36B-E9E1A364216E}"/>
    <cellStyle name="Millares 212 7 11" xfId="6919" xr:uid="{48ADE420-EDA0-4308-BE97-59C48CBC409B}"/>
    <cellStyle name="Millares 212 7 11 2" xfId="28422" xr:uid="{5400EC48-5E12-44B6-B78F-58FCCC0C2BE3}"/>
    <cellStyle name="Millares 212 7 12" xfId="8575" xr:uid="{645EE7E9-C247-459F-A9E4-608F8F2EC685}"/>
    <cellStyle name="Millares 212 7 12 2" xfId="30078" xr:uid="{933879F0-07DE-4D02-B661-847FE034E9E0}"/>
    <cellStyle name="Millares 212 7 13" xfId="15211" xr:uid="{479CBA3E-DA07-4908-81F1-63EA6827417E}"/>
    <cellStyle name="Millares 212 7 13 2" xfId="36714" xr:uid="{F9D1C8B6-18C3-4954-BB9E-682AEE44A048}"/>
    <cellStyle name="Millares 212 7 14" xfId="21816" xr:uid="{1D1EAE25-D485-4033-BA6D-69E9B9D0DB56}"/>
    <cellStyle name="Millares 212 7 15" xfId="43319" xr:uid="{479FD58D-7617-4CC3-9967-3910569AD0C3}"/>
    <cellStyle name="Millares 212 7 2" xfId="446" xr:uid="{1FBD8255-E5F1-4E59-8CC0-17D1F3D869ED}"/>
    <cellStyle name="Millares 212 7 2 10" xfId="15349" xr:uid="{ABB3EBAA-9ED0-46CE-847A-6C1CBE1CD290}"/>
    <cellStyle name="Millares 212 7 2 10 2" xfId="36852" xr:uid="{27E6FD66-9B41-4ABF-B4D3-301D5CB38724}"/>
    <cellStyle name="Millares 212 7 2 11" xfId="21954" xr:uid="{3C3DEF57-4EC0-4987-AAB6-6604A08586DF}"/>
    <cellStyle name="Millares 212 7 2 12" xfId="43457" xr:uid="{E1BB72FC-2BC2-4EE3-AFD0-EC8278DADBC6}"/>
    <cellStyle name="Millares 212 7 2 2" xfId="1394" xr:uid="{A32DD0EE-EB38-4988-9F6F-953BD2C35312}"/>
    <cellStyle name="Millares 212 7 2 2 2" xfId="4223" xr:uid="{D963C260-80D3-4E47-8BA8-C52736C77631}"/>
    <cellStyle name="Millares 212 7 2 2 2 2" xfId="12489" xr:uid="{EA3D6AE0-B0DC-4927-8552-D01CF68B4454}"/>
    <cellStyle name="Millares 212 7 2 2 2 2 2" xfId="33992" xr:uid="{79558D93-1D83-4AA6-B078-15E786D6BBF9}"/>
    <cellStyle name="Millares 212 7 2 2 2 3" xfId="19124" xr:uid="{D4D143D7-B751-43D7-A2C7-A95A4E241736}"/>
    <cellStyle name="Millares 212 7 2 2 2 3 2" xfId="40627" xr:uid="{1B2A6F53-B521-4FB4-9D30-F444E2C6DCBE}"/>
    <cellStyle name="Millares 212 7 2 2 2 4" xfId="25729" xr:uid="{0E5FEDEF-AAA0-4CAB-94B5-9247BE229370}"/>
    <cellStyle name="Millares 212 7 2 2 2 5" xfId="47232" xr:uid="{26F8B6A9-DE05-468B-9C34-F8FB263A5EAE}"/>
    <cellStyle name="Millares 212 7 2 2 3" xfId="6362" xr:uid="{CD1219A0-1284-4F94-B869-A81113A42DA9}"/>
    <cellStyle name="Millares 212 7 2 2 3 2" xfId="14628" xr:uid="{8C6AB663-AB58-478E-A671-FAE7A961B65E}"/>
    <cellStyle name="Millares 212 7 2 2 3 2 2" xfId="36131" xr:uid="{C4547705-8828-4025-B5AE-F160A42424E7}"/>
    <cellStyle name="Millares 212 7 2 2 3 3" xfId="21263" xr:uid="{C18E01E8-269D-4AD2-9118-F0DA7BE5C771}"/>
    <cellStyle name="Millares 212 7 2 2 3 3 2" xfId="42766" xr:uid="{48FE0E1A-236B-4E6D-AB4B-1BB40CFA0BEC}"/>
    <cellStyle name="Millares 212 7 2 2 3 4" xfId="27868" xr:uid="{98DB23BD-D250-492C-ADCF-597DFEF24457}"/>
    <cellStyle name="Millares 212 7 2 2 3 5" xfId="49371" xr:uid="{CBF28938-BBCA-4CA5-A927-F922B270C778}"/>
    <cellStyle name="Millares 212 7 2 2 4" xfId="8003" xr:uid="{F8E42107-EC39-4D0A-B980-C20C4E29E0B7}"/>
    <cellStyle name="Millares 212 7 2 2 4 2" xfId="29506" xr:uid="{2A1A7543-C23C-468C-AA99-BC55DF14B470}"/>
    <cellStyle name="Millares 212 7 2 2 5" xfId="9660" xr:uid="{989511A5-A468-4F94-B5F0-6AD24DF6E849}"/>
    <cellStyle name="Millares 212 7 2 2 5 2" xfId="31163" xr:uid="{11E1BA0E-8B0E-48CA-AE72-AFC74069501E}"/>
    <cellStyle name="Millares 212 7 2 2 6" xfId="16295" xr:uid="{7E1AF22B-D98B-40E8-8A8A-8C016690EE8F}"/>
    <cellStyle name="Millares 212 7 2 2 6 2" xfId="37798" xr:uid="{90BE4119-8822-45BB-8EB4-1A0B1C7D653D}"/>
    <cellStyle name="Millares 212 7 2 2 7" xfId="22900" xr:uid="{5B36FBBD-D238-4141-A6C9-D8496034AEC7}"/>
    <cellStyle name="Millares 212 7 2 2 8" xfId="44403" xr:uid="{2029DB6D-8B2F-4BBC-914B-1DF7F0DA9131}"/>
    <cellStyle name="Millares 212 7 2 3" xfId="2081" xr:uid="{5DB841B3-1C66-4FC4-A1E8-76B8A1594E7A}"/>
    <cellStyle name="Millares 212 7 2 3 2" xfId="10347" xr:uid="{4178E830-DB4F-40AC-8303-08A949D14C9D}"/>
    <cellStyle name="Millares 212 7 2 3 2 2" xfId="31850" xr:uid="{BEBA6CE6-0C89-4980-9360-95D31132FF9A}"/>
    <cellStyle name="Millares 212 7 2 3 3" xfId="16982" xr:uid="{53B5920F-2C5C-4CAF-99CE-82AD1F233B61}"/>
    <cellStyle name="Millares 212 7 2 3 3 2" xfId="38485" xr:uid="{E493CB3C-3B57-46E1-996B-9683E3C291F6}"/>
    <cellStyle name="Millares 212 7 2 3 4" xfId="23587" xr:uid="{F5AB5DFE-4A35-460E-B066-0B7301278FFE}"/>
    <cellStyle name="Millares 212 7 2 3 5" xfId="45090" xr:uid="{C3A343A4-DFE2-4A82-BDCC-5D974B8BBD4C}"/>
    <cellStyle name="Millares 212 7 2 4" xfId="2878" xr:uid="{B650866A-F122-48E3-9434-2402E4B7D83F}"/>
    <cellStyle name="Millares 212 7 2 4 2" xfId="11144" xr:uid="{4C6389FF-591B-46C9-A455-A065DC7FAEE1}"/>
    <cellStyle name="Millares 212 7 2 4 2 2" xfId="32647" xr:uid="{D3634F65-8D8B-4452-8865-8248C02A4058}"/>
    <cellStyle name="Millares 212 7 2 4 3" xfId="17779" xr:uid="{8BF4B22D-1D7D-4FB9-8506-055276A106C7}"/>
    <cellStyle name="Millares 212 7 2 4 3 2" xfId="39282" xr:uid="{778F3F07-293C-4FA8-A364-C6E906E6B6D9}"/>
    <cellStyle name="Millares 212 7 2 4 4" xfId="24384" xr:uid="{DCD6FE5C-A690-49A2-9E53-5DC74C38816D}"/>
    <cellStyle name="Millares 212 7 2 4 5" xfId="45887" xr:uid="{9A1BCE53-A220-4F1A-B88B-ABF07D2A4624}"/>
    <cellStyle name="Millares 212 7 2 5" xfId="3277" xr:uid="{76811A34-2FF0-4606-87B0-CDBC7891D747}"/>
    <cellStyle name="Millares 212 7 2 5 2" xfId="11543" xr:uid="{FD7E55B6-D330-4340-8FD5-EBE8FD814535}"/>
    <cellStyle name="Millares 212 7 2 5 2 2" xfId="33046" xr:uid="{962046A1-654C-4F7B-A225-629AC78D7390}"/>
    <cellStyle name="Millares 212 7 2 5 3" xfId="18178" xr:uid="{134BA099-1C77-4A40-ADA1-20BDBE6B1981}"/>
    <cellStyle name="Millares 212 7 2 5 3 2" xfId="39681" xr:uid="{9E6879B6-6DD7-43CA-A48E-A5B0A2C86417}"/>
    <cellStyle name="Millares 212 7 2 5 4" xfId="24783" xr:uid="{2B0470AF-7B62-4CB1-9441-F913173541DE}"/>
    <cellStyle name="Millares 212 7 2 5 5" xfId="46286" xr:uid="{0A9FC5B5-D505-4E0D-82EB-4F62CCA29A86}"/>
    <cellStyle name="Millares 212 7 2 6" xfId="5022" xr:uid="{ACBCB0B9-A811-4400-B43E-F3F91A4A9D81}"/>
    <cellStyle name="Millares 212 7 2 6 2" xfId="13288" xr:uid="{B519B1DE-274A-4A9A-AD4E-4074AD29750A}"/>
    <cellStyle name="Millares 212 7 2 6 2 2" xfId="34791" xr:uid="{F51FD7F9-0E25-4607-A837-2825AB2455B9}"/>
    <cellStyle name="Millares 212 7 2 6 3" xfId="19923" xr:uid="{2A4AD6AB-6B41-4856-B2EC-F3F2E3804EC5}"/>
    <cellStyle name="Millares 212 7 2 6 3 2" xfId="41426" xr:uid="{506D8584-0D9F-4159-A043-9B1A82CDD40D}"/>
    <cellStyle name="Millares 212 7 2 6 4" xfId="26528" xr:uid="{98405E3F-2533-42C0-B8AF-111133F9136E}"/>
    <cellStyle name="Millares 212 7 2 6 5" xfId="48031" xr:uid="{FF8B82D7-A280-46EF-B13B-FF7ED1BC1E5E}"/>
    <cellStyle name="Millares 212 7 2 7" xfId="5416" xr:uid="{C5A645AD-C76C-4DEF-AC18-A3D4279C99D9}"/>
    <cellStyle name="Millares 212 7 2 7 2" xfId="13682" xr:uid="{A32BE5AE-01B3-445A-B458-B04B5879B833}"/>
    <cellStyle name="Millares 212 7 2 7 2 2" xfId="35185" xr:uid="{70B69ACA-A24C-4C27-82A7-CCA95DD82306}"/>
    <cellStyle name="Millares 212 7 2 7 3" xfId="20317" xr:uid="{063E9980-6ECB-492A-84D0-51F686DD3479}"/>
    <cellStyle name="Millares 212 7 2 7 3 2" xfId="41820" xr:uid="{A411B8EA-162C-4EB5-8A9D-E3BE5CC12A56}"/>
    <cellStyle name="Millares 212 7 2 7 4" xfId="26922" xr:uid="{D03D728D-BD3B-43BE-A37C-0454F11C706E}"/>
    <cellStyle name="Millares 212 7 2 7 5" xfId="48425" xr:uid="{DBFD6C3E-D1EE-4E81-A024-452C55706DB1}"/>
    <cellStyle name="Millares 212 7 2 8" xfId="7057" xr:uid="{9B96B675-13D2-46F9-A6C6-D779180F1DBA}"/>
    <cellStyle name="Millares 212 7 2 8 2" xfId="28560" xr:uid="{3CE77364-43C1-4F82-8418-E900572C34E3}"/>
    <cellStyle name="Millares 212 7 2 9" xfId="8713" xr:uid="{3F11A5E8-C30E-450D-87FD-2B7A0CFDFBC2}"/>
    <cellStyle name="Millares 212 7 2 9 2" xfId="30216" xr:uid="{6B8E3FC0-781A-4DCA-B061-6CB744C309C8}"/>
    <cellStyle name="Millares 212 7 3" xfId="728" xr:uid="{7D29B4C4-7411-47A3-9BB0-55F28B7A893C}"/>
    <cellStyle name="Millares 212 7 3 10" xfId="43737" xr:uid="{24028CA1-15CC-4364-A9B0-C915EA1C56B8}"/>
    <cellStyle name="Millares 212 7 3 2" xfId="1674" xr:uid="{1FB6AD04-69E1-4CA7-BBD4-FAF7B2619357}"/>
    <cellStyle name="Millares 212 7 3 2 2" xfId="4503" xr:uid="{649EA4BA-F4B1-4FE5-AA47-A913FE678B53}"/>
    <cellStyle name="Millares 212 7 3 2 2 2" xfId="12769" xr:uid="{B9EA7BBA-4727-4A87-85DE-7C09582AB425}"/>
    <cellStyle name="Millares 212 7 3 2 2 2 2" xfId="34272" xr:uid="{102CF053-77BF-4689-A2BA-3267C413A3FA}"/>
    <cellStyle name="Millares 212 7 3 2 2 3" xfId="19404" xr:uid="{05A8A11B-85E5-4B0C-B8AD-A02D4980A034}"/>
    <cellStyle name="Millares 212 7 3 2 2 3 2" xfId="40907" xr:uid="{0BB6C27C-7F89-4427-9D57-D114F21A8431}"/>
    <cellStyle name="Millares 212 7 3 2 2 4" xfId="26009" xr:uid="{30EB64CB-C9C5-41BC-B4DF-CCD696BE943F}"/>
    <cellStyle name="Millares 212 7 3 2 2 5" xfId="47512" xr:uid="{6B4598F8-9261-47BA-8386-273E0B1E1990}"/>
    <cellStyle name="Millares 212 7 3 2 3" xfId="6642" xr:uid="{4E3B3F8B-02BE-48DF-BEC4-22A62759D176}"/>
    <cellStyle name="Millares 212 7 3 2 3 2" xfId="14908" xr:uid="{F2490EDA-2D2D-4F0C-9997-6FFA69D31D4A}"/>
    <cellStyle name="Millares 212 7 3 2 3 2 2" xfId="36411" xr:uid="{469A23DD-6BB8-455D-820A-9C2B4E6A7A0A}"/>
    <cellStyle name="Millares 212 7 3 2 3 3" xfId="21543" xr:uid="{E1AA3969-55CA-4C9A-82AC-AE916BAC3522}"/>
    <cellStyle name="Millares 212 7 3 2 3 3 2" xfId="43046" xr:uid="{EE0FC5C3-EBA5-4230-ABCF-D384DA014EF4}"/>
    <cellStyle name="Millares 212 7 3 2 3 4" xfId="28148" xr:uid="{7F618925-982E-44C2-B965-37494F6C78E5}"/>
    <cellStyle name="Millares 212 7 3 2 3 5" xfId="49651" xr:uid="{F89BF56B-5673-4B34-966F-C34C108F8B3F}"/>
    <cellStyle name="Millares 212 7 3 2 4" xfId="8283" xr:uid="{74372ADB-921F-42E5-9F2F-DE5174F04F74}"/>
    <cellStyle name="Millares 212 7 3 2 4 2" xfId="29786" xr:uid="{163719BB-CEC2-4E9A-9279-D55D0047F356}"/>
    <cellStyle name="Millares 212 7 3 2 5" xfId="9940" xr:uid="{027456A5-CC06-48E9-ABBD-EC573A46D8D7}"/>
    <cellStyle name="Millares 212 7 3 2 5 2" xfId="31443" xr:uid="{D725F9D6-7EE4-4ACF-B646-2AB8BAB2151F}"/>
    <cellStyle name="Millares 212 7 3 2 6" xfId="16575" xr:uid="{2976805A-43CD-4402-96A5-6E31D9610A7F}"/>
    <cellStyle name="Millares 212 7 3 2 6 2" xfId="38078" xr:uid="{59CEEAEF-65B7-497E-B946-96E04A2CBCC2}"/>
    <cellStyle name="Millares 212 7 3 2 7" xfId="23180" xr:uid="{3F6C85D0-425C-4522-AB37-E150CAAE5490}"/>
    <cellStyle name="Millares 212 7 3 2 8" xfId="44683" xr:uid="{4341A912-80A2-47D3-B0B6-6F62660B7F2E}"/>
    <cellStyle name="Millares 212 7 3 3" xfId="2361" xr:uid="{703809CF-56EB-4CFF-9994-BE6DFFA13767}"/>
    <cellStyle name="Millares 212 7 3 3 2" xfId="10627" xr:uid="{EE8FAE9E-20CB-4694-A310-C2820BE56A30}"/>
    <cellStyle name="Millares 212 7 3 3 2 2" xfId="32130" xr:uid="{4488BE52-DB95-48EC-ABC1-4A25CFA79750}"/>
    <cellStyle name="Millares 212 7 3 3 3" xfId="17262" xr:uid="{FCF467E7-AB4D-4B63-A5D0-3D1903F03BA9}"/>
    <cellStyle name="Millares 212 7 3 3 3 2" xfId="38765" xr:uid="{8C7B6159-F71A-4D30-934F-4683344C2F3E}"/>
    <cellStyle name="Millares 212 7 3 3 4" xfId="23867" xr:uid="{54238955-16A2-477E-A3E6-38A277EA1DB2}"/>
    <cellStyle name="Millares 212 7 3 3 5" xfId="45370" xr:uid="{386B9DE9-9258-4740-8A1B-D06FA642C003}"/>
    <cellStyle name="Millares 212 7 3 4" xfId="3557" xr:uid="{62AD164E-72B2-4FBB-8B88-BAAF0F342D54}"/>
    <cellStyle name="Millares 212 7 3 4 2" xfId="11823" xr:uid="{FDF4E626-42A1-4474-8873-7027EEF64162}"/>
    <cellStyle name="Millares 212 7 3 4 2 2" xfId="33326" xr:uid="{AA445F97-CF3B-49C2-AEFC-86E217F0E133}"/>
    <cellStyle name="Millares 212 7 3 4 3" xfId="18458" xr:uid="{BC9D6ED1-D944-4617-81AA-D74409942ECA}"/>
    <cellStyle name="Millares 212 7 3 4 3 2" xfId="39961" xr:uid="{C4188AD5-294C-4E55-A727-E15070D94699}"/>
    <cellStyle name="Millares 212 7 3 4 4" xfId="25063" xr:uid="{65A0F2A4-70DB-4231-A7CB-D2D6D629C1E0}"/>
    <cellStyle name="Millares 212 7 3 4 5" xfId="46566" xr:uid="{71396C59-7440-406E-852B-B4DC6A58C194}"/>
    <cellStyle name="Millares 212 7 3 5" xfId="5696" xr:uid="{F1D3BB3E-BB62-4095-BFCE-A984932A892A}"/>
    <cellStyle name="Millares 212 7 3 5 2" xfId="13962" xr:uid="{609B61DF-25DB-48BE-8D33-8FBD32A61369}"/>
    <cellStyle name="Millares 212 7 3 5 2 2" xfId="35465" xr:uid="{7B4A5DD1-97A4-4A56-B857-4DC810586089}"/>
    <cellStyle name="Millares 212 7 3 5 3" xfId="20597" xr:uid="{0BAE7204-CD45-46D8-8EA2-D024CAB53CA9}"/>
    <cellStyle name="Millares 212 7 3 5 3 2" xfId="42100" xr:uid="{CD66BABF-945B-4F7B-892A-2B4BDEE73B8C}"/>
    <cellStyle name="Millares 212 7 3 5 4" xfId="27202" xr:uid="{32BD4DFA-AA25-40A9-ADB0-19CDA1D093EC}"/>
    <cellStyle name="Millares 212 7 3 5 5" xfId="48705" xr:uid="{27511DEA-03FD-461A-B1F2-CABC78046AFF}"/>
    <cellStyle name="Millares 212 7 3 6" xfId="7337" xr:uid="{BFE65138-FE8F-4EF2-98CD-7F9FC71C7815}"/>
    <cellStyle name="Millares 212 7 3 6 2" xfId="28840" xr:uid="{574231FA-A0C8-4988-AB54-343632426628}"/>
    <cellStyle name="Millares 212 7 3 7" xfId="8994" xr:uid="{7BBBC56F-B2C3-4790-A98B-B10FC3589DF6}"/>
    <cellStyle name="Millares 212 7 3 7 2" xfId="30497" xr:uid="{D77EDB29-2015-47E3-8164-0A8A9E5FE091}"/>
    <cellStyle name="Millares 212 7 3 8" xfId="15629" xr:uid="{39B2C710-1547-4165-A03A-8CB4F08C0C91}"/>
    <cellStyle name="Millares 212 7 3 8 2" xfId="37132" xr:uid="{C6A48E84-839C-48E0-9818-F53C3F2F1DFC}"/>
    <cellStyle name="Millares 212 7 3 9" xfId="22234" xr:uid="{8168D009-4D5C-4FAF-861A-C8F010E334C6}"/>
    <cellStyle name="Millares 212 7 4" xfId="998" xr:uid="{9E61EDAB-9B37-4C36-A8AC-09F562F7F525}"/>
    <cellStyle name="Millares 212 7 4 2" xfId="3827" xr:uid="{85453E73-F60A-4285-807F-E28F06C69AA6}"/>
    <cellStyle name="Millares 212 7 4 2 2" xfId="12093" xr:uid="{DD12A05D-CF86-4090-A8F9-1C7F73534298}"/>
    <cellStyle name="Millares 212 7 4 2 2 2" xfId="33596" xr:uid="{B56096C1-FF28-4D93-83D5-9260B9FD369B}"/>
    <cellStyle name="Millares 212 7 4 2 3" xfId="18728" xr:uid="{A5A19BBB-8BD8-49A5-9929-6E9783A59CE4}"/>
    <cellStyle name="Millares 212 7 4 2 3 2" xfId="40231" xr:uid="{0A3DBDCA-41D1-40BE-B2F0-F1135F4033DD}"/>
    <cellStyle name="Millares 212 7 4 2 4" xfId="25333" xr:uid="{A1D6CF9B-1F4E-4677-A8B9-EC523A37FEA7}"/>
    <cellStyle name="Millares 212 7 4 2 5" xfId="46836" xr:uid="{A90C3EEA-96B8-4BC2-93E0-7AEE6A7D45A7}"/>
    <cellStyle name="Millares 212 7 4 3" xfId="5966" xr:uid="{5CD2E322-5AD4-4600-A426-B7ECB7575488}"/>
    <cellStyle name="Millares 212 7 4 3 2" xfId="14232" xr:uid="{A4D47A3F-8E75-47AC-B629-07EE181AC457}"/>
    <cellStyle name="Millares 212 7 4 3 2 2" xfId="35735" xr:uid="{0557E695-1800-4B7A-90FE-B1EC8FFCF4A3}"/>
    <cellStyle name="Millares 212 7 4 3 3" xfId="20867" xr:uid="{76820C82-E940-4E49-A7CC-C900417CFF0F}"/>
    <cellStyle name="Millares 212 7 4 3 3 2" xfId="42370" xr:uid="{8A932CBA-994E-49E4-A32E-8A3654B92474}"/>
    <cellStyle name="Millares 212 7 4 3 4" xfId="27472" xr:uid="{957F0135-CC93-4C73-9542-0793DDF0B0DB}"/>
    <cellStyle name="Millares 212 7 4 3 5" xfId="48975" xr:uid="{C424AD39-99A2-4F96-A89B-8C082DF9E6D3}"/>
    <cellStyle name="Millares 212 7 4 4" xfId="7607" xr:uid="{7CEC022B-ADC1-4BBA-8B47-5D1A77CF70C8}"/>
    <cellStyle name="Millares 212 7 4 4 2" xfId="29110" xr:uid="{12D0726B-8717-44CB-9CBE-A9CFF1DBAECD}"/>
    <cellStyle name="Millares 212 7 4 5" xfId="9264" xr:uid="{96665BDC-76A2-4250-8652-CACE337A8E0C}"/>
    <cellStyle name="Millares 212 7 4 5 2" xfId="30767" xr:uid="{089525F9-9CA6-4F3D-8509-268E9468063F}"/>
    <cellStyle name="Millares 212 7 4 6" xfId="15899" xr:uid="{79DCD2B8-7605-4C0D-9B83-152FE5B6AE86}"/>
    <cellStyle name="Millares 212 7 4 6 2" xfId="37402" xr:uid="{58EB1071-00CA-4920-8441-1000A47FAEFE}"/>
    <cellStyle name="Millares 212 7 4 7" xfId="22504" xr:uid="{150DFAC8-0182-4D4E-B527-12BACDA65FB9}"/>
    <cellStyle name="Millares 212 7 4 8" xfId="44007" xr:uid="{541B4405-4091-41F4-834F-7D5F7E16A571}"/>
    <cellStyle name="Millares 212 7 5" xfId="1256" xr:uid="{7A1BDA75-5873-4B01-B6AA-EC46E8E3035D}"/>
    <cellStyle name="Millares 212 7 5 2" xfId="4085" xr:uid="{8C686460-B5D8-48FB-8C36-3F06F7AF935C}"/>
    <cellStyle name="Millares 212 7 5 2 2" xfId="12351" xr:uid="{B2B998AA-0191-4338-82D7-BEA587E8A768}"/>
    <cellStyle name="Millares 212 7 5 2 2 2" xfId="33854" xr:uid="{B3A33FEA-3E22-4062-9489-9FF170E070CD}"/>
    <cellStyle name="Millares 212 7 5 2 3" xfId="18986" xr:uid="{F4EA15F9-628D-4A73-A1F9-B90FC880946E}"/>
    <cellStyle name="Millares 212 7 5 2 3 2" xfId="40489" xr:uid="{0E63EF83-ECB0-4DE3-9C2E-AE29301D255F}"/>
    <cellStyle name="Millares 212 7 5 2 4" xfId="25591" xr:uid="{8CEC99F6-8858-4F36-894F-DB8ACC68F5E7}"/>
    <cellStyle name="Millares 212 7 5 2 5" xfId="47094" xr:uid="{2BD12204-1760-4AC6-BB30-32056A5712DB}"/>
    <cellStyle name="Millares 212 7 5 3" xfId="6224" xr:uid="{3797499F-22A4-4194-9597-73D4E6A4B302}"/>
    <cellStyle name="Millares 212 7 5 3 2" xfId="14490" xr:uid="{F31A8FD5-B497-4E74-A395-7D1F7E9F43A1}"/>
    <cellStyle name="Millares 212 7 5 3 2 2" xfId="35993" xr:uid="{928E9597-2903-4FB9-AB74-2BE5A16889A8}"/>
    <cellStyle name="Millares 212 7 5 3 3" xfId="21125" xr:uid="{7ACAC78D-59EA-47FA-B8BB-BBB6D9E94B69}"/>
    <cellStyle name="Millares 212 7 5 3 3 2" xfId="42628" xr:uid="{EDAAE57A-91A5-4599-A800-3FBD691669EA}"/>
    <cellStyle name="Millares 212 7 5 3 4" xfId="27730" xr:uid="{008BE661-F35D-43F3-9149-B0EC2A80B0C2}"/>
    <cellStyle name="Millares 212 7 5 3 5" xfId="49233" xr:uid="{97C49894-53C4-438D-87CD-68A5F47E44A5}"/>
    <cellStyle name="Millares 212 7 5 4" xfId="7865" xr:uid="{988C0276-1852-4B57-8497-837E6D6BD98B}"/>
    <cellStyle name="Millares 212 7 5 4 2" xfId="29368" xr:uid="{91017DD4-DFF5-48F2-B4E8-B25BC6E7D588}"/>
    <cellStyle name="Millares 212 7 5 5" xfId="9522" xr:uid="{0F4417BA-AF43-4A9B-B23F-FB38B565ED66}"/>
    <cellStyle name="Millares 212 7 5 5 2" xfId="31025" xr:uid="{4AC013FB-976E-44BA-B7B7-8DBCF4BE2688}"/>
    <cellStyle name="Millares 212 7 5 6" xfId="16157" xr:uid="{6F2C2879-34B1-4138-B77E-3D6A5C6D49DB}"/>
    <cellStyle name="Millares 212 7 5 6 2" xfId="37660" xr:uid="{1420B52C-0827-43C1-9BC8-836262DC67CF}"/>
    <cellStyle name="Millares 212 7 5 7" xfId="22762" xr:uid="{A2CA7F44-3779-4FCF-913B-8234CD6CCC32}"/>
    <cellStyle name="Millares 212 7 5 8" xfId="44265" xr:uid="{4BBD6E75-1ED6-44EC-90A0-A4366D07008A}"/>
    <cellStyle name="Millares 212 7 6" xfId="1943" xr:uid="{A4904649-B8B0-4554-8B1E-8F818EB4367B}"/>
    <cellStyle name="Millares 212 7 6 2" xfId="10209" xr:uid="{28EB85CC-0520-4989-B8A3-172721A5D970}"/>
    <cellStyle name="Millares 212 7 6 2 2" xfId="31712" xr:uid="{1B2EA738-967E-46AD-AE16-728D9F9896B8}"/>
    <cellStyle name="Millares 212 7 6 3" xfId="16844" xr:uid="{500AA792-3A7F-4929-A613-AB18FE2E1E8F}"/>
    <cellStyle name="Millares 212 7 6 3 2" xfId="38347" xr:uid="{BB3197C5-32F2-44E5-9003-0AD74FEA1D9C}"/>
    <cellStyle name="Millares 212 7 6 4" xfId="23449" xr:uid="{39A75473-88CA-48CC-950B-12CAE67C3FCE}"/>
    <cellStyle name="Millares 212 7 6 5" xfId="44952" xr:uid="{E6E5B107-D115-4F3F-B1B5-A342FA236E12}"/>
    <cellStyle name="Millares 212 7 7" xfId="2630" xr:uid="{C3C746EF-0CC5-4FB9-8436-0A2DC2395130}"/>
    <cellStyle name="Millares 212 7 7 2" xfId="10896" xr:uid="{718BFCA8-E03E-4B8B-9476-2C24FEC6962D}"/>
    <cellStyle name="Millares 212 7 7 2 2" xfId="32399" xr:uid="{E3C7A182-9531-4F57-BBF6-8A292CFF168B}"/>
    <cellStyle name="Millares 212 7 7 3" xfId="17531" xr:uid="{EA200F1C-CA54-4F18-B6EA-1427D139B6A6}"/>
    <cellStyle name="Millares 212 7 7 3 2" xfId="39034" xr:uid="{9A8FDB62-D8C2-48B1-AD3C-C387852F640E}"/>
    <cellStyle name="Millares 212 7 7 4" xfId="24136" xr:uid="{076666A0-DDE8-4B87-8A5B-AA73E996CBA4}"/>
    <cellStyle name="Millares 212 7 7 5" xfId="45639" xr:uid="{B9A08012-A08D-4A3E-9A5C-F568B1C10986}"/>
    <cellStyle name="Millares 212 7 8" xfId="3139" xr:uid="{CAB1258B-8F00-4554-AC28-C16D46FE7F25}"/>
    <cellStyle name="Millares 212 7 8 2" xfId="11405" xr:uid="{19152DFD-9A95-44FF-89E2-025839C33EB9}"/>
    <cellStyle name="Millares 212 7 8 2 2" xfId="32908" xr:uid="{A98D1809-2D07-487F-91BE-291999E0394F}"/>
    <cellStyle name="Millares 212 7 8 3" xfId="18040" xr:uid="{2E66FD0F-34B3-4F93-8A5B-766A6BEE8F8C}"/>
    <cellStyle name="Millares 212 7 8 3 2" xfId="39543" xr:uid="{601564ED-D4E4-4ABC-9796-9A1A95321E93}"/>
    <cellStyle name="Millares 212 7 8 4" xfId="24645" xr:uid="{B3139A16-B0D2-4500-9F9D-CE0E6AC8CADF}"/>
    <cellStyle name="Millares 212 7 8 5" xfId="46148" xr:uid="{9B8794CB-EBAC-4289-B228-E206F99B44E1}"/>
    <cellStyle name="Millares 212 7 9" xfId="4774" xr:uid="{ADBC9C80-15A3-49E8-A7B5-0ABB8F5FC77C}"/>
    <cellStyle name="Millares 212 7 9 2" xfId="13040" xr:uid="{260C2B55-DC85-49A6-84EB-05B833E9CE27}"/>
    <cellStyle name="Millares 212 7 9 2 2" xfId="34543" xr:uid="{8DA7E775-B22D-442E-A546-B304328DBCAC}"/>
    <cellStyle name="Millares 212 7 9 3" xfId="19675" xr:uid="{046621EB-8283-4B93-9858-3D32811A63EE}"/>
    <cellStyle name="Millares 212 7 9 3 2" xfId="41178" xr:uid="{8C22944F-9722-46D9-A7A1-016D462078A5}"/>
    <cellStyle name="Millares 212 7 9 4" xfId="26280" xr:uid="{2AB3BB89-8106-4FFC-B2E3-892924DDA858}"/>
    <cellStyle name="Millares 212 7 9 5" xfId="47783" xr:uid="{1611CE02-C0E3-4B0A-82F6-F49208403DAC}"/>
    <cellStyle name="Millares 212 8" xfId="315" xr:uid="{13D9E120-510D-4785-9E5E-F94CE060BEFE}"/>
    <cellStyle name="Millares 212 8 10" xfId="15218" xr:uid="{8E489DDE-B062-4141-AAF3-F195D2D3796F}"/>
    <cellStyle name="Millares 212 8 10 2" xfId="36721" xr:uid="{47D1D8C3-52BB-4F44-A9C5-61AA4F17D39D}"/>
    <cellStyle name="Millares 212 8 11" xfId="21823" xr:uid="{AD7F4D94-6409-4E17-A515-6C255A5536A1}"/>
    <cellStyle name="Millares 212 8 12" xfId="43326" xr:uid="{7551B110-DA4A-4706-B0E3-B68F02760E3F}"/>
    <cellStyle name="Millares 212 8 2" xfId="1263" xr:uid="{352018E9-DA75-4170-B301-0F6704217009}"/>
    <cellStyle name="Millares 212 8 2 2" xfId="4092" xr:uid="{0D458A97-D090-4A85-8218-C74D5112DBDC}"/>
    <cellStyle name="Millares 212 8 2 2 2" xfId="12358" xr:uid="{2E3466C7-B8C0-41AC-A258-BB7A4F1CB470}"/>
    <cellStyle name="Millares 212 8 2 2 2 2" xfId="33861" xr:uid="{C233AE1E-7CA0-4394-89FF-753FFA49BA4A}"/>
    <cellStyle name="Millares 212 8 2 2 3" xfId="18993" xr:uid="{1F4B368A-3B82-497F-9B46-1FA83B0F0452}"/>
    <cellStyle name="Millares 212 8 2 2 3 2" xfId="40496" xr:uid="{10AAF9A6-E380-4310-86A9-7B5D00BDF3E9}"/>
    <cellStyle name="Millares 212 8 2 2 4" xfId="25598" xr:uid="{0AAB9BA1-D338-4414-B4BF-149D66E68051}"/>
    <cellStyle name="Millares 212 8 2 2 5" xfId="47101" xr:uid="{290D9C0B-0CBE-417C-9552-24F081E55F13}"/>
    <cellStyle name="Millares 212 8 2 3" xfId="6231" xr:uid="{D4DBECA6-6FDF-4D4D-A35D-9F3E8A59A99F}"/>
    <cellStyle name="Millares 212 8 2 3 2" xfId="14497" xr:uid="{704EE54B-1673-44C6-B8AB-C542E49825D1}"/>
    <cellStyle name="Millares 212 8 2 3 2 2" xfId="36000" xr:uid="{23DA6C18-50B6-413E-97AA-B288BE8D3560}"/>
    <cellStyle name="Millares 212 8 2 3 3" xfId="21132" xr:uid="{6C9D6467-55FE-48D7-8C95-04924C33B6ED}"/>
    <cellStyle name="Millares 212 8 2 3 3 2" xfId="42635" xr:uid="{A730129B-FCD1-437B-9C38-0E7FD656DD57}"/>
    <cellStyle name="Millares 212 8 2 3 4" xfId="27737" xr:uid="{D0C62936-087F-4408-BAAB-E928079C8BC5}"/>
    <cellStyle name="Millares 212 8 2 3 5" xfId="49240" xr:uid="{1D3DFF45-DFBD-4F5E-8FA8-421F73C60B0C}"/>
    <cellStyle name="Millares 212 8 2 4" xfId="7872" xr:uid="{5D806EA4-73DF-4F3C-88F2-A0F5DE6D8A9A}"/>
    <cellStyle name="Millares 212 8 2 4 2" xfId="29375" xr:uid="{EFB04511-6BF3-4320-958C-D3B14BBB9D16}"/>
    <cellStyle name="Millares 212 8 2 5" xfId="9529" xr:uid="{F656FBE2-6D70-4A89-BB6F-F3584739A400}"/>
    <cellStyle name="Millares 212 8 2 5 2" xfId="31032" xr:uid="{56BEF583-E3A5-4524-A58F-62DBF1A3DA31}"/>
    <cellStyle name="Millares 212 8 2 6" xfId="16164" xr:uid="{F4075FC4-0C1D-4FB8-90DB-EEAADBDA9471}"/>
    <cellStyle name="Millares 212 8 2 6 2" xfId="37667" xr:uid="{E91313D4-1BDA-4B2C-A90E-17B6A10131DD}"/>
    <cellStyle name="Millares 212 8 2 7" xfId="22769" xr:uid="{095A7EA3-E77A-4DCE-80A1-186E0239DA4B}"/>
    <cellStyle name="Millares 212 8 2 8" xfId="44272" xr:uid="{E9C928F2-DDE9-4214-9BC8-3C4B19E70A5D}"/>
    <cellStyle name="Millares 212 8 3" xfId="1950" xr:uid="{650C5925-EF5A-4742-A1A0-287782FA3A03}"/>
    <cellStyle name="Millares 212 8 3 2" xfId="10216" xr:uid="{3F493968-9230-4E46-A62F-2B6A31C45D6A}"/>
    <cellStyle name="Millares 212 8 3 2 2" xfId="31719" xr:uid="{FCCF56E2-4685-4C89-A494-F5A4B7A6E697}"/>
    <cellStyle name="Millares 212 8 3 3" xfId="16851" xr:uid="{DBDB4324-6271-4DB6-9E2A-D611A4131073}"/>
    <cellStyle name="Millares 212 8 3 3 2" xfId="38354" xr:uid="{A291F52A-3E52-4508-B7DF-7F5CC4E2DEA7}"/>
    <cellStyle name="Millares 212 8 3 4" xfId="23456" xr:uid="{76FCFD7F-897B-4565-B1DA-AF4B46BF9EA4}"/>
    <cellStyle name="Millares 212 8 3 5" xfId="44959" xr:uid="{F7C0F9E0-B1FC-424F-89E8-EF3A17A3DA4F}"/>
    <cellStyle name="Millares 212 8 4" xfId="2754" xr:uid="{E24E1251-9ECE-4C19-AB84-C462EEE01B88}"/>
    <cellStyle name="Millares 212 8 4 2" xfId="11020" xr:uid="{E42D6084-7228-4FA7-B0A5-3B0626D22221}"/>
    <cellStyle name="Millares 212 8 4 2 2" xfId="32523" xr:uid="{9B181C9B-7875-417C-B8B9-FA923D85F0DA}"/>
    <cellStyle name="Millares 212 8 4 3" xfId="17655" xr:uid="{4244A44B-88EB-456B-8A14-71EF286470D7}"/>
    <cellStyle name="Millares 212 8 4 3 2" xfId="39158" xr:uid="{6187645B-4A4A-482D-AC50-6FE4919834F7}"/>
    <cellStyle name="Millares 212 8 4 4" xfId="24260" xr:uid="{005DF981-709D-48ED-8F06-C29B92B4B542}"/>
    <cellStyle name="Millares 212 8 4 5" xfId="45763" xr:uid="{5FD2EB41-34A4-40B1-9114-672558B0A834}"/>
    <cellStyle name="Millares 212 8 5" xfId="3146" xr:uid="{080B5F17-C107-4A8A-8E05-46A334FF1362}"/>
    <cellStyle name="Millares 212 8 5 2" xfId="11412" xr:uid="{BA24D233-CC1E-45D8-BD22-60BBDEFDEC8F}"/>
    <cellStyle name="Millares 212 8 5 2 2" xfId="32915" xr:uid="{5F040A9B-4853-4D87-9EAE-006D9039074E}"/>
    <cellStyle name="Millares 212 8 5 3" xfId="18047" xr:uid="{F4AD02E3-1881-4F18-86A4-501274523451}"/>
    <cellStyle name="Millares 212 8 5 3 2" xfId="39550" xr:uid="{D4E18230-53A2-461E-960A-4F2F9EF2A8EC}"/>
    <cellStyle name="Millares 212 8 5 4" xfId="24652" xr:uid="{D559FA56-AE8C-45F7-81C8-D9BFB7582AA4}"/>
    <cellStyle name="Millares 212 8 5 5" xfId="46155" xr:uid="{8F51788C-7F1D-48CD-94F1-98BEF21FF980}"/>
    <cellStyle name="Millares 212 8 6" xfId="4898" xr:uid="{6A3DD15E-0BF9-4FA8-8205-79E588F39270}"/>
    <cellStyle name="Millares 212 8 6 2" xfId="13164" xr:uid="{01C39528-2F98-45A4-B4BB-B2F2BA00F658}"/>
    <cellStyle name="Millares 212 8 6 2 2" xfId="34667" xr:uid="{B27CFBD5-563C-4983-82B6-F69FF81B5CA0}"/>
    <cellStyle name="Millares 212 8 6 3" xfId="19799" xr:uid="{68A0F7D9-0D4C-42D7-8633-B64E1C606653}"/>
    <cellStyle name="Millares 212 8 6 3 2" xfId="41302" xr:uid="{BF005B22-90B7-4307-BBFF-5C823C642D02}"/>
    <cellStyle name="Millares 212 8 6 4" xfId="26404" xr:uid="{89AC9708-4A70-4FE1-A130-033014C51C8B}"/>
    <cellStyle name="Millares 212 8 6 5" xfId="47907" xr:uid="{C33FB7E5-B21A-4F87-8C24-F2E28FEB386C}"/>
    <cellStyle name="Millares 212 8 7" xfId="5285" xr:uid="{E5AB118D-FD76-4676-BFAC-F577924E9073}"/>
    <cellStyle name="Millares 212 8 7 2" xfId="13551" xr:uid="{BEA85491-7639-4AFB-B3FD-0573D515861D}"/>
    <cellStyle name="Millares 212 8 7 2 2" xfId="35054" xr:uid="{CBFE0A97-2C4A-48AE-985F-D909E6BC4213}"/>
    <cellStyle name="Millares 212 8 7 3" xfId="20186" xr:uid="{DDC116F1-F797-4D54-A763-B3D5CFC5D407}"/>
    <cellStyle name="Millares 212 8 7 3 2" xfId="41689" xr:uid="{941E8DA0-F39B-4EAF-8B8A-4BEA496E6D0B}"/>
    <cellStyle name="Millares 212 8 7 4" xfId="26791" xr:uid="{EEE26806-85D7-4991-9431-652297BF62C7}"/>
    <cellStyle name="Millares 212 8 7 5" xfId="48294" xr:uid="{BACD7DD0-04C8-48DA-828E-CB2D6983504A}"/>
    <cellStyle name="Millares 212 8 8" xfId="6926" xr:uid="{CFA9A46A-BE58-49E9-8304-0AD0939E7CF6}"/>
    <cellStyle name="Millares 212 8 8 2" xfId="28429" xr:uid="{CF43D9B5-2369-46E0-8B54-7CB38272E32A}"/>
    <cellStyle name="Millares 212 8 9" xfId="8582" xr:uid="{CB6B476E-5FB2-43BB-BCA5-C6672D81EE16}"/>
    <cellStyle name="Millares 212 8 9 2" xfId="30085" xr:uid="{AAEEA978-6A42-4454-B9F6-7CAB7825A25C}"/>
    <cellStyle name="Millares 212 9" xfId="604" xr:uid="{46F68F87-3258-452E-8C90-FE85D6FE95CA}"/>
    <cellStyle name="Millares 212 9 10" xfId="43613" xr:uid="{082BCAF4-ED1E-441A-BD7E-2A916192AE4E}"/>
    <cellStyle name="Millares 212 9 2" xfId="1550" xr:uid="{5BC9209F-B16F-4044-8CED-C1B62B7784E7}"/>
    <cellStyle name="Millares 212 9 2 2" xfId="4379" xr:uid="{3C11A746-536F-4809-9446-669D25EBE911}"/>
    <cellStyle name="Millares 212 9 2 2 2" xfId="12645" xr:uid="{9245F3DB-FC3C-4456-9386-79F12346CAD2}"/>
    <cellStyle name="Millares 212 9 2 2 2 2" xfId="34148" xr:uid="{0190FBC8-B081-4727-B503-7A42BDD4F181}"/>
    <cellStyle name="Millares 212 9 2 2 3" xfId="19280" xr:uid="{4BB9F9E7-0318-4450-BB10-E698AE8B9E70}"/>
    <cellStyle name="Millares 212 9 2 2 3 2" xfId="40783" xr:uid="{ABB83CDC-1E50-4699-93FE-7D8F448D6295}"/>
    <cellStyle name="Millares 212 9 2 2 4" xfId="25885" xr:uid="{CD970476-7FFB-4871-87C3-541E81F6FF10}"/>
    <cellStyle name="Millares 212 9 2 2 5" xfId="47388" xr:uid="{C3496D13-1C5B-4455-936E-C48FB5FE0C7C}"/>
    <cellStyle name="Millares 212 9 2 3" xfId="6518" xr:uid="{195C45C3-15D9-49D5-9E31-B59B3817FFC5}"/>
    <cellStyle name="Millares 212 9 2 3 2" xfId="14784" xr:uid="{FA4686E7-3DCB-4F1F-8502-697E881D951F}"/>
    <cellStyle name="Millares 212 9 2 3 2 2" xfId="36287" xr:uid="{84415C14-BD03-42A8-A4D8-80BA4CB3BBF8}"/>
    <cellStyle name="Millares 212 9 2 3 3" xfId="21419" xr:uid="{45078D1D-8D80-4FF0-A214-D1DCBB7E288C}"/>
    <cellStyle name="Millares 212 9 2 3 3 2" xfId="42922" xr:uid="{93325165-92B4-4442-B996-684503BEB591}"/>
    <cellStyle name="Millares 212 9 2 3 4" xfId="28024" xr:uid="{205BF03E-20BD-483B-9298-387F5648D687}"/>
    <cellStyle name="Millares 212 9 2 3 5" xfId="49527" xr:uid="{13DCA391-4747-4AC6-ADA9-67740D7CB987}"/>
    <cellStyle name="Millares 212 9 2 4" xfId="8159" xr:uid="{2E528F62-33F4-48A4-BACC-0251B08F8E93}"/>
    <cellStyle name="Millares 212 9 2 4 2" xfId="29662" xr:uid="{E6BAFDDB-A02A-4427-92A9-85ACDCF72415}"/>
    <cellStyle name="Millares 212 9 2 5" xfId="9816" xr:uid="{01CAB2F2-2F8D-4D8B-8587-38954D7964DF}"/>
    <cellStyle name="Millares 212 9 2 5 2" xfId="31319" xr:uid="{66B3FDA7-6967-4A22-A3FE-FF841324AE5B}"/>
    <cellStyle name="Millares 212 9 2 6" xfId="16451" xr:uid="{0313E30D-7489-4E54-8E8E-6B2D04F3B70A}"/>
    <cellStyle name="Millares 212 9 2 6 2" xfId="37954" xr:uid="{7B7D02DA-636A-4BCD-B5A8-17CD9339B8EC}"/>
    <cellStyle name="Millares 212 9 2 7" xfId="23056" xr:uid="{46F564E1-3C28-47DB-ADCC-5277EFC45DD9}"/>
    <cellStyle name="Millares 212 9 2 8" xfId="44559" xr:uid="{E13A0BBB-4568-44E0-833C-8EE78D578FE7}"/>
    <cellStyle name="Millares 212 9 3" xfId="2237" xr:uid="{A9E2A55E-0DEB-41E9-902B-8490FDF86A02}"/>
    <cellStyle name="Millares 212 9 3 2" xfId="10503" xr:uid="{82BFD8BB-A739-483F-B4B7-1E8F0F71D0D9}"/>
    <cellStyle name="Millares 212 9 3 2 2" xfId="32006" xr:uid="{7CE38ABA-071B-4016-88B9-F4747362482B}"/>
    <cellStyle name="Millares 212 9 3 3" xfId="17138" xr:uid="{1DBB6B0E-7A82-4AE8-B88E-5C4A2526B907}"/>
    <cellStyle name="Millares 212 9 3 3 2" xfId="38641" xr:uid="{F808F93F-7B61-4457-B3CA-040400394835}"/>
    <cellStyle name="Millares 212 9 3 4" xfId="23743" xr:uid="{CB365FAB-80F1-4AFA-A9EC-A9E02DCEB286}"/>
    <cellStyle name="Millares 212 9 3 5" xfId="45246" xr:uid="{C3E003EE-ED57-415C-B43F-F5D1CD6D033B}"/>
    <cellStyle name="Millares 212 9 4" xfId="3433" xr:uid="{5C6F2EDE-BBB9-40D9-BE1D-86F3A3D9FEE6}"/>
    <cellStyle name="Millares 212 9 4 2" xfId="11699" xr:uid="{FD2501D8-1830-4171-8629-13FE2B9B3B0A}"/>
    <cellStyle name="Millares 212 9 4 2 2" xfId="33202" xr:uid="{6C839FEF-22AD-4310-ADBC-0232E917E091}"/>
    <cellStyle name="Millares 212 9 4 3" xfId="18334" xr:uid="{5BDBEA0C-1AE3-43E0-88D6-AE791FA26866}"/>
    <cellStyle name="Millares 212 9 4 3 2" xfId="39837" xr:uid="{209F9CB2-8CE9-4E6F-9A25-35F069DC7928}"/>
    <cellStyle name="Millares 212 9 4 4" xfId="24939" xr:uid="{1E39F5DD-5FFE-47D9-827F-36ADC59CBF43}"/>
    <cellStyle name="Millares 212 9 4 5" xfId="46442" xr:uid="{F6D9BA9B-42DE-475C-99A9-7904E6688639}"/>
    <cellStyle name="Millares 212 9 5" xfId="5572" xr:uid="{FABC2681-12C1-497B-9360-FF3DA1F19441}"/>
    <cellStyle name="Millares 212 9 5 2" xfId="13838" xr:uid="{8F8EB697-2EEA-43FC-B360-6B62E3BFAF4A}"/>
    <cellStyle name="Millares 212 9 5 2 2" xfId="35341" xr:uid="{79F99F46-8507-42B9-83EA-2C16E1760FC5}"/>
    <cellStyle name="Millares 212 9 5 3" xfId="20473" xr:uid="{AF8B8948-4FA4-46A0-B57E-7DF6247C83AC}"/>
    <cellStyle name="Millares 212 9 5 3 2" xfId="41976" xr:uid="{BE08CCE1-E1FD-4B18-9404-FA201696E806}"/>
    <cellStyle name="Millares 212 9 5 4" xfId="27078" xr:uid="{1A8CB71E-F5CB-47DB-8DF0-14F006DD6578}"/>
    <cellStyle name="Millares 212 9 5 5" xfId="48581" xr:uid="{22AF6D30-FC09-4836-8F5F-91517CEAA306}"/>
    <cellStyle name="Millares 212 9 6" xfId="7213" xr:uid="{2F6CB73D-B0AA-4474-BD03-C4EB88402070}"/>
    <cellStyle name="Millares 212 9 6 2" xfId="28716" xr:uid="{8A1C8864-B825-4E43-914E-3DEA63FDF1DE}"/>
    <cellStyle name="Millares 212 9 7" xfId="8870" xr:uid="{A63C1FE3-694B-48EA-B0AC-CD2A130037B3}"/>
    <cellStyle name="Millares 212 9 7 2" xfId="30373" xr:uid="{4CCBAF97-93B2-4C03-B9A6-E8828F59080F}"/>
    <cellStyle name="Millares 212 9 8" xfId="15505" xr:uid="{AC80F837-C9FA-4C67-925A-AEA2936664F6}"/>
    <cellStyle name="Millares 212 9 8 2" xfId="37008" xr:uid="{E8094A8E-031E-4FC1-B4CC-2E86F2AB24DB}"/>
    <cellStyle name="Millares 212 9 9" xfId="22110" xr:uid="{F76D6DFC-2674-4434-96A2-4EFCDB6D5AEC}"/>
    <cellStyle name="Millares 22" xfId="217" xr:uid="{4E14771E-5DD9-4E71-9055-B25D22A87B64}"/>
    <cellStyle name="Millares 22 10" xfId="4736" xr:uid="{42896DE7-77C2-4311-B2C9-BC612A3DB020}"/>
    <cellStyle name="Millares 22 10 2" xfId="13002" xr:uid="{D564FBFA-9CCB-4116-860B-96A781C0EEF7}"/>
    <cellStyle name="Millares 22 10 2 2" xfId="34505" xr:uid="{317330F5-6172-4AE5-8009-B5B71D448717}"/>
    <cellStyle name="Millares 22 10 3" xfId="19637" xr:uid="{A799E914-5203-4699-A3E4-5A9627AEC2F9}"/>
    <cellStyle name="Millares 22 10 3 2" xfId="41140" xr:uid="{B1625B0A-7054-4AED-8ED7-DBB0D1B8E7B5}"/>
    <cellStyle name="Millares 22 10 4" xfId="26242" xr:uid="{8A387823-3332-4225-981C-27E1DEF21863}"/>
    <cellStyle name="Millares 22 10 5" xfId="47745" xr:uid="{9D88E043-2D67-43DF-BBD8-25C313447332}"/>
    <cellStyle name="Millares 22 11" xfId="5239" xr:uid="{3784F781-5E06-44AA-A3D9-8C4877332404}"/>
    <cellStyle name="Millares 22 11 2" xfId="13505" xr:uid="{FF0CB390-2232-4C86-9FD1-D2BFE1D49441}"/>
    <cellStyle name="Millares 22 11 2 2" xfId="35008" xr:uid="{FC1DF212-4502-495C-A6DE-21DB18C7B0D7}"/>
    <cellStyle name="Millares 22 11 3" xfId="20140" xr:uid="{CBF83981-4CA2-4288-98B8-74AC25309ABD}"/>
    <cellStyle name="Millares 22 11 3 2" xfId="41643" xr:uid="{C5D3CC9F-23B3-4A26-9633-99A526E5A177}"/>
    <cellStyle name="Millares 22 11 4" xfId="26745" xr:uid="{D0CDB62E-328A-4133-B643-4F79CF5C48E3}"/>
    <cellStyle name="Millares 22 11 5" xfId="48248" xr:uid="{223B0713-CE18-4F54-B210-F82BDF8A2559}"/>
    <cellStyle name="Millares 22 12" xfId="6880" xr:uid="{8841AA82-A7F9-4B96-A8A0-9D79D5ADD67F}"/>
    <cellStyle name="Millares 22 12 2" xfId="28383" xr:uid="{9226682E-20BC-4CA9-A2A4-20A4EC976CDE}"/>
    <cellStyle name="Millares 22 13" xfId="8534" xr:uid="{9DF5E58F-2800-40FF-884F-ECE4E38F5300}"/>
    <cellStyle name="Millares 22 13 2" xfId="30037" xr:uid="{687B637C-DA32-4551-A31E-E85030EF95A1}"/>
    <cellStyle name="Millares 22 14" xfId="15173" xr:uid="{3E14D7BE-4223-415A-85D4-84100B80DE24}"/>
    <cellStyle name="Millares 22 14 2" xfId="36676" xr:uid="{2D8FA64B-4F4D-4F90-8791-73B09E49D634}"/>
    <cellStyle name="Millares 22 15" xfId="21778" xr:uid="{0FFEA66E-30EA-4D5E-9AA1-A62E6A802008}"/>
    <cellStyle name="Millares 22 16" xfId="43281" xr:uid="{F5E08C0C-1818-40E2-BCD8-5CD23A8308DA}"/>
    <cellStyle name="Millares 22 2" xfId="532" xr:uid="{9EB962A5-2FD7-484D-8F40-14E60CC427F5}"/>
    <cellStyle name="Millares 22 2 10" xfId="7143" xr:uid="{05F4898D-8DDF-49FD-A3AD-1E5392E78680}"/>
    <cellStyle name="Millares 22 2 10 2" xfId="28646" xr:uid="{59F4DBBC-B843-4902-B33B-C07B3269D2BA}"/>
    <cellStyle name="Millares 22 2 11" xfId="8799" xr:uid="{8487670A-38B8-4BC0-AAE1-C33AA509CA1F}"/>
    <cellStyle name="Millares 22 2 11 2" xfId="30302" xr:uid="{E91511FE-0480-440C-AD7A-43B84A064696}"/>
    <cellStyle name="Millares 22 2 12" xfId="15435" xr:uid="{8677FC6A-0F63-4243-A733-A8E2E06C9A62}"/>
    <cellStyle name="Millares 22 2 12 2" xfId="36938" xr:uid="{3F73F2F1-F8D1-454A-A251-1F11F34B90B4}"/>
    <cellStyle name="Millares 22 2 13" xfId="22040" xr:uid="{B70AEA49-39DB-496D-9E16-ECB7D37DB101}"/>
    <cellStyle name="Millares 22 2 14" xfId="43543" xr:uid="{534AE1BA-09CF-46BA-864F-893A2B3DAB3A}"/>
    <cellStyle name="Millares 22 2 2" xfId="814" xr:uid="{403BDE9E-BF7C-428F-A542-AFAA3DB18E6E}"/>
    <cellStyle name="Millares 22 2 2 10" xfId="15715" xr:uid="{EDF161A2-2595-47E2-9F7B-AB0A31076F5C}"/>
    <cellStyle name="Millares 22 2 2 10 2" xfId="37218" xr:uid="{C3E47591-63D4-4165-9DBA-DF951974C3B8}"/>
    <cellStyle name="Millares 22 2 2 11" xfId="22320" xr:uid="{238780B8-1ED3-43F4-A42D-E3C4EA6DF719}"/>
    <cellStyle name="Millares 22 2 2 12" xfId="43823" xr:uid="{BE089C78-67AB-4518-9B93-DF1BA8864554}"/>
    <cellStyle name="Millares 22 2 2 2" xfId="1760" xr:uid="{30A0F81E-D704-4E86-90A8-23C3472939FD}"/>
    <cellStyle name="Millares 22 2 2 2 2" xfId="4589" xr:uid="{1E96D16E-1D44-466B-85AB-5DAF91789EAE}"/>
    <cellStyle name="Millares 22 2 2 2 2 2" xfId="12855" xr:uid="{ECD2B9B3-C918-450D-9198-34D427AC141D}"/>
    <cellStyle name="Millares 22 2 2 2 2 2 2" xfId="34358" xr:uid="{8E7A1A38-23B5-4303-B4F2-813CC18F8F99}"/>
    <cellStyle name="Millares 22 2 2 2 2 3" xfId="19490" xr:uid="{AA12BCD0-622E-45DF-8254-3F53C27F2710}"/>
    <cellStyle name="Millares 22 2 2 2 2 3 2" xfId="40993" xr:uid="{6914CE60-B42E-428C-AFB2-0B623D95668F}"/>
    <cellStyle name="Millares 22 2 2 2 2 4" xfId="26095" xr:uid="{67DDE8D8-785C-4F13-830D-9B4FEA94819D}"/>
    <cellStyle name="Millares 22 2 2 2 2 5" xfId="47598" xr:uid="{5296DCCD-E62D-4A96-81CB-BCF2E3BDD001}"/>
    <cellStyle name="Millares 22 2 2 2 3" xfId="6728" xr:uid="{CFC22323-7F44-4ADF-971E-74457EF9C05D}"/>
    <cellStyle name="Millares 22 2 2 2 3 2" xfId="14994" xr:uid="{A72EEEE6-C2FD-4A83-B4F4-35B41695AC92}"/>
    <cellStyle name="Millares 22 2 2 2 3 2 2" xfId="36497" xr:uid="{3E0090DE-F858-4177-B42E-9905EF4826B4}"/>
    <cellStyle name="Millares 22 2 2 2 3 3" xfId="21629" xr:uid="{A09E155B-4FD6-4715-82F1-1B25122A8B73}"/>
    <cellStyle name="Millares 22 2 2 2 3 3 2" xfId="43132" xr:uid="{27AA2BCF-D14D-4317-8903-9FCB9EFACFCD}"/>
    <cellStyle name="Millares 22 2 2 2 3 4" xfId="28234" xr:uid="{BE99EBC8-02D4-41AE-BCE1-0683983F4C70}"/>
    <cellStyle name="Millares 22 2 2 2 3 5" xfId="49737" xr:uid="{3E862026-C97B-4029-89AF-5AD587370F1B}"/>
    <cellStyle name="Millares 22 2 2 2 4" xfId="8369" xr:uid="{E362E5B0-3DE4-45E0-B0E5-CBAEAA94EF77}"/>
    <cellStyle name="Millares 22 2 2 2 4 2" xfId="29872" xr:uid="{77231CA7-249B-4C3B-9A3E-4A8D0FA83C7A}"/>
    <cellStyle name="Millares 22 2 2 2 5" xfId="10026" xr:uid="{58FA2F11-66F7-465D-9547-70ACF4021286}"/>
    <cellStyle name="Millares 22 2 2 2 5 2" xfId="31529" xr:uid="{99495F46-CAC4-42E8-9B34-9C1CE38AE96F}"/>
    <cellStyle name="Millares 22 2 2 2 6" xfId="16661" xr:uid="{D11DE5D8-33FB-478F-B494-8039911C7052}"/>
    <cellStyle name="Millares 22 2 2 2 6 2" xfId="38164" xr:uid="{C3E3B419-D4FF-4F84-B6E2-0AAF34710B3D}"/>
    <cellStyle name="Millares 22 2 2 2 7" xfId="23266" xr:uid="{84F3D409-4E00-4B8D-9B7A-8A50410BF6F4}"/>
    <cellStyle name="Millares 22 2 2 2 8" xfId="44769" xr:uid="{155C8169-E0D9-4EFE-9671-94C48CA2ACBE}"/>
    <cellStyle name="Millares 22 2 2 3" xfId="2447" xr:uid="{E0633CF0-53ED-426E-AA84-219509D831EB}"/>
    <cellStyle name="Millares 22 2 2 3 2" xfId="10713" xr:uid="{622DDCEC-92B4-43EB-A9A0-FAD2F05D4267}"/>
    <cellStyle name="Millares 22 2 2 3 2 2" xfId="32216" xr:uid="{199EB711-EA18-4E9A-B352-331C137F3540}"/>
    <cellStyle name="Millares 22 2 2 3 3" xfId="17348" xr:uid="{8B43CBC3-10AB-473A-8CF2-11E2AABF1AF5}"/>
    <cellStyle name="Millares 22 2 2 3 3 2" xfId="38851" xr:uid="{A3DACAF1-6065-40D2-ACFB-1A37E6D8DA0C}"/>
    <cellStyle name="Millares 22 2 2 3 4" xfId="23953" xr:uid="{77EBBF77-DD1B-48E4-8023-65707400BADF}"/>
    <cellStyle name="Millares 22 2 2 3 5" xfId="45456" xr:uid="{B1642F65-218F-4E7D-940E-0D7474185379}"/>
    <cellStyle name="Millares 22 2 2 4" xfId="2964" xr:uid="{CF817145-0A41-4323-B664-687B2B4D41CE}"/>
    <cellStyle name="Millares 22 2 2 4 2" xfId="11230" xr:uid="{09930E7B-9B80-415E-9CAB-D0D3E77C8E43}"/>
    <cellStyle name="Millares 22 2 2 4 2 2" xfId="32733" xr:uid="{89612929-0317-444C-B882-4B2EC061A12A}"/>
    <cellStyle name="Millares 22 2 2 4 3" xfId="17865" xr:uid="{EACE51CB-3A41-44A0-A883-1E76C4CFA7DE}"/>
    <cellStyle name="Millares 22 2 2 4 3 2" xfId="39368" xr:uid="{28B11E0B-8190-43C1-9480-41127F06009D}"/>
    <cellStyle name="Millares 22 2 2 4 4" xfId="24470" xr:uid="{1CE5045F-364A-46AC-8ED2-3E25383305E5}"/>
    <cellStyle name="Millares 22 2 2 4 5" xfId="45973" xr:uid="{50664C4A-08CC-4D8F-8B06-322D8002CC3C}"/>
    <cellStyle name="Millares 22 2 2 5" xfId="3643" xr:uid="{DD51090D-4B55-4152-80FF-532B848270C5}"/>
    <cellStyle name="Millares 22 2 2 5 2" xfId="11909" xr:uid="{0B9E8340-BCFA-44EF-9F8A-9DD4D980DF7A}"/>
    <cellStyle name="Millares 22 2 2 5 2 2" xfId="33412" xr:uid="{C357294F-3FA9-4C28-A001-3AB4399EE2F1}"/>
    <cellStyle name="Millares 22 2 2 5 3" xfId="18544" xr:uid="{35DDAE23-8E4C-45D1-9968-754501FE8601}"/>
    <cellStyle name="Millares 22 2 2 5 3 2" xfId="40047" xr:uid="{3D8E09F1-4F2E-4CF8-92E9-3B343E7C60BC}"/>
    <cellStyle name="Millares 22 2 2 5 4" xfId="25149" xr:uid="{85B34402-171F-4454-8323-42EDA475A37F}"/>
    <cellStyle name="Millares 22 2 2 5 5" xfId="46652" xr:uid="{57308AEE-5891-4D63-A6FB-EA4DE73CF676}"/>
    <cellStyle name="Millares 22 2 2 6" xfId="5108" xr:uid="{15123DDD-40AB-4960-BFAC-01F21D6568FE}"/>
    <cellStyle name="Millares 22 2 2 6 2" xfId="13374" xr:uid="{30BC40EA-1D01-4F74-A6E4-FE1BBFE642C3}"/>
    <cellStyle name="Millares 22 2 2 6 2 2" xfId="34877" xr:uid="{C34AE9B7-CF74-44A6-9D71-9025E1C15871}"/>
    <cellStyle name="Millares 22 2 2 6 3" xfId="20009" xr:uid="{1B649131-E12E-441C-9BB0-9C1294DC922A}"/>
    <cellStyle name="Millares 22 2 2 6 3 2" xfId="41512" xr:uid="{BADB2958-D44A-4F3A-AA50-B7DEB3487D8E}"/>
    <cellStyle name="Millares 22 2 2 6 4" xfId="26614" xr:uid="{12CCBE25-1AD7-437A-A653-D529859C38E0}"/>
    <cellStyle name="Millares 22 2 2 6 5" xfId="48117" xr:uid="{2A8C6D1C-4393-4774-9C2D-B37FC2615510}"/>
    <cellStyle name="Millares 22 2 2 7" xfId="5782" xr:uid="{41656DF5-712C-4C3F-B511-B04D48BEE95D}"/>
    <cellStyle name="Millares 22 2 2 7 2" xfId="14048" xr:uid="{1D323230-9961-45F1-B03B-59A21C4AA7A8}"/>
    <cellStyle name="Millares 22 2 2 7 2 2" xfId="35551" xr:uid="{C6058D0F-F34B-4D81-AD2B-15673DF32918}"/>
    <cellStyle name="Millares 22 2 2 7 3" xfId="20683" xr:uid="{DC84A5B0-FDE1-438F-82E4-B6C587E760B1}"/>
    <cellStyle name="Millares 22 2 2 7 3 2" xfId="42186" xr:uid="{A20624CD-9A1C-49DC-AD13-9148985B2977}"/>
    <cellStyle name="Millares 22 2 2 7 4" xfId="27288" xr:uid="{CC2E38EB-A0D5-4793-AA67-38C9E79BB05D}"/>
    <cellStyle name="Millares 22 2 2 7 5" xfId="48791" xr:uid="{EC8CD863-1366-473B-A2DA-3FD0347FD93A}"/>
    <cellStyle name="Millares 22 2 2 8" xfId="7423" xr:uid="{251E70FC-7807-4752-9F92-8A06CEB8A98A}"/>
    <cellStyle name="Millares 22 2 2 8 2" xfId="28926" xr:uid="{085E6BFE-8443-453D-817C-00D9A8C4EC12}"/>
    <cellStyle name="Millares 22 2 2 9" xfId="9080" xr:uid="{360B50F4-0F89-4DDF-ACB7-6AF6EDE7A754}"/>
    <cellStyle name="Millares 22 2 2 9 2" xfId="30583" xr:uid="{BFD5316A-4B95-4A87-99A3-597046956FCD}"/>
    <cellStyle name="Millares 22 2 3" xfId="1084" xr:uid="{32713B6F-37E0-4236-917D-A88F53BEC2F6}"/>
    <cellStyle name="Millares 22 2 3 2" xfId="3913" xr:uid="{42A88E85-4132-4E0D-89A6-412D7031D413}"/>
    <cellStyle name="Millares 22 2 3 2 2" xfId="12179" xr:uid="{2EA1E48F-43A3-4BE8-AC36-B229E35F1A89}"/>
    <cellStyle name="Millares 22 2 3 2 2 2" xfId="33682" xr:uid="{77968B17-39E7-493B-93D9-1A6137AD0A06}"/>
    <cellStyle name="Millares 22 2 3 2 3" xfId="18814" xr:uid="{5F0CB034-A227-4F07-AA97-7760D267A239}"/>
    <cellStyle name="Millares 22 2 3 2 3 2" xfId="40317" xr:uid="{FDBA13D4-0AA3-4BA2-8180-3ECE850EB2F9}"/>
    <cellStyle name="Millares 22 2 3 2 4" xfId="25419" xr:uid="{E5182FF3-DCC2-4643-96D2-D3DD0497FD77}"/>
    <cellStyle name="Millares 22 2 3 2 5" xfId="46922" xr:uid="{EE81DE8B-09DD-4F22-A40C-F46FF01C8023}"/>
    <cellStyle name="Millares 22 2 3 3" xfId="6052" xr:uid="{B5817D70-6AF0-4745-B087-E2A430EAA1A3}"/>
    <cellStyle name="Millares 22 2 3 3 2" xfId="14318" xr:uid="{43F1DD0B-5A98-4B51-A0D8-A3FA3E9CE953}"/>
    <cellStyle name="Millares 22 2 3 3 2 2" xfId="35821" xr:uid="{24420BF0-B643-4A78-8D04-1FDC5AF9D903}"/>
    <cellStyle name="Millares 22 2 3 3 3" xfId="20953" xr:uid="{8598E157-AF5A-4F79-8C20-7BB2DBAB929F}"/>
    <cellStyle name="Millares 22 2 3 3 3 2" xfId="42456" xr:uid="{E9EC8E34-21F5-48E0-A85E-75C2B739914F}"/>
    <cellStyle name="Millares 22 2 3 3 4" xfId="27558" xr:uid="{8BED3094-E2A4-479D-AB2C-50538816EFC1}"/>
    <cellStyle name="Millares 22 2 3 3 5" xfId="49061" xr:uid="{FC45C564-F785-49A9-ABC7-52401E6B7F1A}"/>
    <cellStyle name="Millares 22 2 3 4" xfId="7693" xr:uid="{A282BD67-EE74-48E4-A7F0-CBF39FD4BAF6}"/>
    <cellStyle name="Millares 22 2 3 4 2" xfId="29196" xr:uid="{2EC565B3-E771-4FE7-AC15-5FBC792D1DBB}"/>
    <cellStyle name="Millares 22 2 3 5" xfId="9350" xr:uid="{B7232678-90E8-4873-933D-D864C449CD7C}"/>
    <cellStyle name="Millares 22 2 3 5 2" xfId="30853" xr:uid="{21E26E70-5E54-49EC-94D0-FC43E3FAC58C}"/>
    <cellStyle name="Millares 22 2 3 6" xfId="15985" xr:uid="{E73D2CE2-840C-4570-8AA4-F63675C17948}"/>
    <cellStyle name="Millares 22 2 3 6 2" xfId="37488" xr:uid="{DE0AF03D-C856-4F46-AAA9-B8974D820A95}"/>
    <cellStyle name="Millares 22 2 3 7" xfId="22590" xr:uid="{7F6CFAC5-8DD4-4858-AB71-64D4C86C72DD}"/>
    <cellStyle name="Millares 22 2 3 8" xfId="44093" xr:uid="{1BC4B4D8-683F-4884-A09B-42B55356BD21}"/>
    <cellStyle name="Millares 22 2 4" xfId="1480" xr:uid="{708E55C6-2D26-456D-B66C-11A655DF24E5}"/>
    <cellStyle name="Millares 22 2 4 2" xfId="4309" xr:uid="{0E3CB064-02FF-4DC9-B993-BC5E7761378F}"/>
    <cellStyle name="Millares 22 2 4 2 2" xfId="12575" xr:uid="{2E6F51D2-8D04-4E08-97F5-8D0EEAD32F0F}"/>
    <cellStyle name="Millares 22 2 4 2 2 2" xfId="34078" xr:uid="{D698A2FE-3BA1-4918-90BA-E02491D4C494}"/>
    <cellStyle name="Millares 22 2 4 2 3" xfId="19210" xr:uid="{E94EB2DB-D06E-417D-AA4A-E49ABBDB89CC}"/>
    <cellStyle name="Millares 22 2 4 2 3 2" xfId="40713" xr:uid="{9DFEC32B-60CB-41C2-8A52-442969DD11B9}"/>
    <cellStyle name="Millares 22 2 4 2 4" xfId="25815" xr:uid="{1ED323A7-498D-43DE-916B-0E76C1534DDF}"/>
    <cellStyle name="Millares 22 2 4 2 5" xfId="47318" xr:uid="{AE96CC16-ED9F-4C31-BB55-FE72FBD5DFB9}"/>
    <cellStyle name="Millares 22 2 4 3" xfId="6448" xr:uid="{6F3DDDD7-F32A-4DC1-9D1E-0A8733469D78}"/>
    <cellStyle name="Millares 22 2 4 3 2" xfId="14714" xr:uid="{E7219C8B-542B-4701-B7F7-4F30338F3891}"/>
    <cellStyle name="Millares 22 2 4 3 2 2" xfId="36217" xr:uid="{EBDA31E2-BF69-481F-9F24-2D8F4431CAA9}"/>
    <cellStyle name="Millares 22 2 4 3 3" xfId="21349" xr:uid="{C36F4036-520D-41E5-8373-D215A404AF3D}"/>
    <cellStyle name="Millares 22 2 4 3 3 2" xfId="42852" xr:uid="{7D0E4DAD-5B01-4B30-A024-F908BCC4FCC6}"/>
    <cellStyle name="Millares 22 2 4 3 4" xfId="27954" xr:uid="{74F27C59-AC38-442D-8B6B-695AB3132177}"/>
    <cellStyle name="Millares 22 2 4 3 5" xfId="49457" xr:uid="{1419B641-4AD5-478C-B2D5-8828E28CBAB3}"/>
    <cellStyle name="Millares 22 2 4 4" xfId="8089" xr:uid="{46257664-43ED-4706-8D22-D2A95E53CAB6}"/>
    <cellStyle name="Millares 22 2 4 4 2" xfId="29592" xr:uid="{972BE826-292F-4606-8382-AA1A4E5CE889}"/>
    <cellStyle name="Millares 22 2 4 5" xfId="9746" xr:uid="{C4D32EBA-CC8D-4B49-9BCA-979FA66EA7BF}"/>
    <cellStyle name="Millares 22 2 4 5 2" xfId="31249" xr:uid="{8F25E422-AA3E-4C5D-A829-0BD8D2C6D5E7}"/>
    <cellStyle name="Millares 22 2 4 6" xfId="16381" xr:uid="{D0B57EB6-A1D1-4D16-8787-A0C16230F799}"/>
    <cellStyle name="Millares 22 2 4 6 2" xfId="37884" xr:uid="{D5921B0B-FF80-4BE4-A821-228505549E1A}"/>
    <cellStyle name="Millares 22 2 4 7" xfId="22986" xr:uid="{63BE3221-11F7-4977-B579-9D650C3E97A1}"/>
    <cellStyle name="Millares 22 2 4 8" xfId="44489" xr:uid="{121F5DBD-E249-4CAD-9AFA-0A68A6872010}"/>
    <cellStyle name="Millares 22 2 5" xfId="2167" xr:uid="{93FA810B-4D28-4136-8039-5ECCD7FF3AD6}"/>
    <cellStyle name="Millares 22 2 5 2" xfId="10433" xr:uid="{1993F223-B2F7-4FE0-9D61-DF86CDA2A322}"/>
    <cellStyle name="Millares 22 2 5 2 2" xfId="31936" xr:uid="{E23DF598-3C4A-4862-8729-9653F63D739D}"/>
    <cellStyle name="Millares 22 2 5 3" xfId="17068" xr:uid="{DBFFC39E-9B61-4326-A298-1E5C4866C602}"/>
    <cellStyle name="Millares 22 2 5 3 2" xfId="38571" xr:uid="{1FD38468-4A43-4779-8305-DAE72592B310}"/>
    <cellStyle name="Millares 22 2 5 4" xfId="23673" xr:uid="{9E6D3766-B0AE-4EF8-AA81-1FE995B02268}"/>
    <cellStyle name="Millares 22 2 5 5" xfId="45176" xr:uid="{0A9B682B-08F1-4986-889B-92D5F17E06EA}"/>
    <cellStyle name="Millares 22 2 6" xfId="2714" xr:uid="{F2BB3C59-9BE4-4533-851F-374E94CB458A}"/>
    <cellStyle name="Millares 22 2 6 2" xfId="10980" xr:uid="{D4EB3EE3-5894-45CE-9830-D6825612808F}"/>
    <cellStyle name="Millares 22 2 6 2 2" xfId="32483" xr:uid="{600EFFF1-ED24-4EAC-951B-FB1FFEB643F1}"/>
    <cellStyle name="Millares 22 2 6 3" xfId="17615" xr:uid="{3136CD6B-6A19-44DD-A35A-6E95F520F10B}"/>
    <cellStyle name="Millares 22 2 6 3 2" xfId="39118" xr:uid="{3B76A7F8-23AE-463A-83F0-D9D1827994FF}"/>
    <cellStyle name="Millares 22 2 6 4" xfId="24220" xr:uid="{CE41F319-F90C-4A94-94D5-8CCBE0CF649F}"/>
    <cellStyle name="Millares 22 2 6 5" xfId="45723" xr:uid="{C785EAA9-C3FC-4902-9FE6-1A3A4FE8065E}"/>
    <cellStyle name="Millares 22 2 7" xfId="3363" xr:uid="{32F61A41-9352-4545-A161-8B471FE3CA88}"/>
    <cellStyle name="Millares 22 2 7 2" xfId="11629" xr:uid="{D7CCFF81-019F-47E4-9D10-0EE8F3379301}"/>
    <cellStyle name="Millares 22 2 7 2 2" xfId="33132" xr:uid="{B49C466A-410B-4073-8355-D4D9626104C9}"/>
    <cellStyle name="Millares 22 2 7 3" xfId="18264" xr:uid="{FCBAF56F-B1E0-40E6-A37E-CDE306589B57}"/>
    <cellStyle name="Millares 22 2 7 3 2" xfId="39767" xr:uid="{5468F474-7DAD-478D-B959-D9ECF0F1FEF2}"/>
    <cellStyle name="Millares 22 2 7 4" xfId="24869" xr:uid="{3CA91057-E574-4FA7-9C72-3B3341D1C82D}"/>
    <cellStyle name="Millares 22 2 7 5" xfId="46372" xr:uid="{CCD16E67-DADC-4053-9F9A-CC8D44FBDBC6}"/>
    <cellStyle name="Millares 22 2 8" xfId="4858" xr:uid="{E95D6223-9BE8-41CC-91FF-4CF7CD91EBC4}"/>
    <cellStyle name="Millares 22 2 8 2" xfId="13124" xr:uid="{8C74F010-C389-49A6-87F8-7C3656818A31}"/>
    <cellStyle name="Millares 22 2 8 2 2" xfId="34627" xr:uid="{6FA31D50-8FB4-45EB-B75F-151D3A007F45}"/>
    <cellStyle name="Millares 22 2 8 3" xfId="19759" xr:uid="{02E95C69-72E8-49A6-A89D-26EE469327E7}"/>
    <cellStyle name="Millares 22 2 8 3 2" xfId="41262" xr:uid="{8466584D-AC9C-4F0F-BA00-F4E7763A92AA}"/>
    <cellStyle name="Millares 22 2 8 4" xfId="26364" xr:uid="{2E2AA33F-5AE2-4604-8822-EB00694B7228}"/>
    <cellStyle name="Millares 22 2 8 5" xfId="47867" xr:uid="{EC4B368E-93F1-414A-9ADA-F009B98AF366}"/>
    <cellStyle name="Millares 22 2 9" xfId="5502" xr:uid="{26B1D322-056A-44D5-84DC-DBFF621EFCFC}"/>
    <cellStyle name="Millares 22 2 9 2" xfId="13768" xr:uid="{3DB1F7F5-C754-4732-8D58-5E11316B7381}"/>
    <cellStyle name="Millares 22 2 9 2 2" xfId="35271" xr:uid="{DDD26883-D10F-4791-B20C-33129D5CDFF1}"/>
    <cellStyle name="Millares 22 2 9 3" xfId="20403" xr:uid="{06633029-1E21-4BFE-A368-86515857D7A4}"/>
    <cellStyle name="Millares 22 2 9 3 2" xfId="41906" xr:uid="{3268397E-4609-4C4F-A898-D139B78EE468}"/>
    <cellStyle name="Millares 22 2 9 4" xfId="27008" xr:uid="{C9DC4FBA-979A-4FBE-AF90-90BE55BDC416}"/>
    <cellStyle name="Millares 22 2 9 5" xfId="48511" xr:uid="{44B1E58A-C492-4AD5-8119-27025FE8D282}"/>
    <cellStyle name="Millares 22 3" xfId="404" xr:uid="{FE14AB47-1926-47C7-9975-1A6844193B27}"/>
    <cellStyle name="Millares 22 3 10" xfId="15307" xr:uid="{AC001AAD-CBE1-4FC1-8E0B-C0B02FAE0BDA}"/>
    <cellStyle name="Millares 22 3 10 2" xfId="36810" xr:uid="{C23BBBB6-D0A9-475B-9EFB-BF9F1880727A}"/>
    <cellStyle name="Millares 22 3 11" xfId="21912" xr:uid="{6B545730-7E77-481A-868A-587F0E78FADB}"/>
    <cellStyle name="Millares 22 3 12" xfId="43415" xr:uid="{911DE92E-7E33-4866-AC83-70D8CFFBC9E4}"/>
    <cellStyle name="Millares 22 3 2" xfId="1352" xr:uid="{F7E2489E-BD38-410E-A2D6-D7C71AC2B3E9}"/>
    <cellStyle name="Millares 22 3 2 2" xfId="4181" xr:uid="{55B72957-4BF7-4AA0-8120-1E41CBFB727A}"/>
    <cellStyle name="Millares 22 3 2 2 2" xfId="12447" xr:uid="{2521103D-FFEB-4BD1-AB41-34E0240B761B}"/>
    <cellStyle name="Millares 22 3 2 2 2 2" xfId="33950" xr:uid="{B81356F1-F5A2-4C53-AED2-C7DD2C93619D}"/>
    <cellStyle name="Millares 22 3 2 2 3" xfId="19082" xr:uid="{9835629A-DB9E-49BA-B0C7-D798032B353B}"/>
    <cellStyle name="Millares 22 3 2 2 3 2" xfId="40585" xr:uid="{C21255D5-6DA8-4F76-8311-EC7DB09AD00D}"/>
    <cellStyle name="Millares 22 3 2 2 4" xfId="25687" xr:uid="{0B600E69-65AA-4989-8D12-6946F4840AAC}"/>
    <cellStyle name="Millares 22 3 2 2 5" xfId="47190" xr:uid="{4EBEF6C3-C6F5-4440-90A7-92546ABEA8F1}"/>
    <cellStyle name="Millares 22 3 2 3" xfId="6320" xr:uid="{04844466-4A12-4DAF-9BD6-B228A9AB1755}"/>
    <cellStyle name="Millares 22 3 2 3 2" xfId="14586" xr:uid="{385E028C-7B23-4CCE-9278-2A572F87D1A8}"/>
    <cellStyle name="Millares 22 3 2 3 2 2" xfId="36089" xr:uid="{929A96B1-10DC-4AAF-99EC-72EC646E964A}"/>
    <cellStyle name="Millares 22 3 2 3 3" xfId="21221" xr:uid="{982ED793-EA9F-45C4-AF46-3CB11ACC0E86}"/>
    <cellStyle name="Millares 22 3 2 3 3 2" xfId="42724" xr:uid="{8714B546-27E3-4798-B453-C6C79CDBC4EF}"/>
    <cellStyle name="Millares 22 3 2 3 4" xfId="27826" xr:uid="{3AEE2F56-CC5A-4938-ADE0-D639274887A7}"/>
    <cellStyle name="Millares 22 3 2 3 5" xfId="49329" xr:uid="{41848BFC-124F-488E-9241-0CA20ADE503C}"/>
    <cellStyle name="Millares 22 3 2 4" xfId="7961" xr:uid="{EAAD5B44-980C-440C-8482-6A2AA628B20D}"/>
    <cellStyle name="Millares 22 3 2 4 2" xfId="29464" xr:uid="{44DA1535-604C-4FF5-B94B-3090BC28F4BB}"/>
    <cellStyle name="Millares 22 3 2 5" xfId="9618" xr:uid="{39321107-7806-4684-968C-A9383DD2CE45}"/>
    <cellStyle name="Millares 22 3 2 5 2" xfId="31121" xr:uid="{40FBC7D6-15B0-4237-90A0-2E65C3C1D287}"/>
    <cellStyle name="Millares 22 3 2 6" xfId="16253" xr:uid="{00FCB3BE-0259-4597-BC78-2D46EA2742E1}"/>
    <cellStyle name="Millares 22 3 2 6 2" xfId="37756" xr:uid="{5BBFFE61-3DD0-438B-9B2A-C3F616454F99}"/>
    <cellStyle name="Millares 22 3 2 7" xfId="22858" xr:uid="{70448F5E-7727-4542-87B8-139B4D9CE457}"/>
    <cellStyle name="Millares 22 3 2 8" xfId="44361" xr:uid="{B4EB2A20-224E-4C2C-AC39-E683DC98A7AE}"/>
    <cellStyle name="Millares 22 3 3" xfId="2039" xr:uid="{CF1FCE1A-6E47-47CA-9730-C4420F2122FB}"/>
    <cellStyle name="Millares 22 3 3 2" xfId="10305" xr:uid="{6C84AE37-385F-4B5A-9AC9-B4D16A61559B}"/>
    <cellStyle name="Millares 22 3 3 2 2" xfId="31808" xr:uid="{134DB950-B3E9-458B-A5F3-E84E9D39D319}"/>
    <cellStyle name="Millares 22 3 3 3" xfId="16940" xr:uid="{61C8486D-34A6-40EC-83C1-EAEA3309C2C7}"/>
    <cellStyle name="Millares 22 3 3 3 2" xfId="38443" xr:uid="{8DE4D827-9BA9-4FD5-BAAA-8B570E9568C9}"/>
    <cellStyle name="Millares 22 3 3 4" xfId="23545" xr:uid="{35D67BD0-D8FF-4D9E-86E6-FDD8622CA450}"/>
    <cellStyle name="Millares 22 3 3 5" xfId="45048" xr:uid="{52C667AE-8872-420A-A5E2-ACCB4BA53A0E}"/>
    <cellStyle name="Millares 22 3 4" xfId="2838" xr:uid="{01E70A6F-F703-4C31-998A-8213C41C8E61}"/>
    <cellStyle name="Millares 22 3 4 2" xfId="11104" xr:uid="{3308DDA9-A9C4-4F77-9245-47E252480197}"/>
    <cellStyle name="Millares 22 3 4 2 2" xfId="32607" xr:uid="{EE587050-8D27-4153-A945-D5678B6B7959}"/>
    <cellStyle name="Millares 22 3 4 3" xfId="17739" xr:uid="{6EDC0FB6-7E97-4EBD-B76F-909912A7AB52}"/>
    <cellStyle name="Millares 22 3 4 3 2" xfId="39242" xr:uid="{FD09E76A-492D-4BFA-9427-899B6CD143CE}"/>
    <cellStyle name="Millares 22 3 4 4" xfId="24344" xr:uid="{160ADB25-8A4D-44AC-912B-BBB492E6E2C4}"/>
    <cellStyle name="Millares 22 3 4 5" xfId="45847" xr:uid="{41CAD8C0-9BA4-4BEB-8760-45DE7E36631B}"/>
    <cellStyle name="Millares 22 3 5" xfId="3235" xr:uid="{6103AB08-13F5-4500-9734-23C894B9CD91}"/>
    <cellStyle name="Millares 22 3 5 2" xfId="11501" xr:uid="{5F43333E-50C5-42D7-9B31-935B254B9D5C}"/>
    <cellStyle name="Millares 22 3 5 2 2" xfId="33004" xr:uid="{3F79A9FD-4D40-4B3F-A34C-0B477781842F}"/>
    <cellStyle name="Millares 22 3 5 3" xfId="18136" xr:uid="{56C4577A-022D-4B1A-A641-50B6820BA40E}"/>
    <cellStyle name="Millares 22 3 5 3 2" xfId="39639" xr:uid="{3ECA5880-0DE1-4FBA-A7AB-B311CC46358E}"/>
    <cellStyle name="Millares 22 3 5 4" xfId="24741" xr:uid="{D1A15722-7CBA-4A17-B82D-627338A96FC6}"/>
    <cellStyle name="Millares 22 3 5 5" xfId="46244" xr:uid="{BE04D237-6BAA-4F40-9EF3-423D56764723}"/>
    <cellStyle name="Millares 22 3 6" xfId="4982" xr:uid="{D0E207C6-E78A-4691-8069-5322C6C304F7}"/>
    <cellStyle name="Millares 22 3 6 2" xfId="13248" xr:uid="{1AACDA72-7764-4255-9DB9-856E2A3206A0}"/>
    <cellStyle name="Millares 22 3 6 2 2" xfId="34751" xr:uid="{93FAC765-C69A-4D27-BFE0-830D121C6091}"/>
    <cellStyle name="Millares 22 3 6 3" xfId="19883" xr:uid="{B3F5FD78-E868-42BA-A2F5-EC63BCF86CD0}"/>
    <cellStyle name="Millares 22 3 6 3 2" xfId="41386" xr:uid="{E8CD817A-A739-44A5-B0FE-59DA0B8FAC62}"/>
    <cellStyle name="Millares 22 3 6 4" xfId="26488" xr:uid="{B004FC9C-0829-42FA-BFE9-F5AC092E5BDB}"/>
    <cellStyle name="Millares 22 3 6 5" xfId="47991" xr:uid="{F34A4D58-49F2-4993-BEB5-BD06C5544CA3}"/>
    <cellStyle name="Millares 22 3 7" xfId="5374" xr:uid="{7C24D6DF-88C6-4598-9C04-984CB024A39D}"/>
    <cellStyle name="Millares 22 3 7 2" xfId="13640" xr:uid="{AB4616E2-C8AB-4850-8A0B-8C3CB1A1C7D0}"/>
    <cellStyle name="Millares 22 3 7 2 2" xfId="35143" xr:uid="{C04899B7-B131-45B4-86E2-8235B5A8F4CD}"/>
    <cellStyle name="Millares 22 3 7 3" xfId="20275" xr:uid="{B5E3F8A6-262F-48EF-966B-339004CFD481}"/>
    <cellStyle name="Millares 22 3 7 3 2" xfId="41778" xr:uid="{456416AE-FB17-4968-BF81-11CF9DE3557F}"/>
    <cellStyle name="Millares 22 3 7 4" xfId="26880" xr:uid="{AFFFA4BC-C980-46E4-9997-49B4D91AB19F}"/>
    <cellStyle name="Millares 22 3 7 5" xfId="48383" xr:uid="{F43BF2B4-945C-4118-8922-C812E354833D}"/>
    <cellStyle name="Millares 22 3 8" xfId="7015" xr:uid="{6AA79E10-AEAF-4450-8157-1639E05F0909}"/>
    <cellStyle name="Millares 22 3 8 2" xfId="28518" xr:uid="{10CF253A-3B9E-46EF-8019-A9B31278C26A}"/>
    <cellStyle name="Millares 22 3 9" xfId="8671" xr:uid="{615B0228-7D93-4CDF-AAA8-C64D0E8DFA5B}"/>
    <cellStyle name="Millares 22 3 9 2" xfId="30174" xr:uid="{EADB0B8E-D148-4DB4-97C2-CAC6C5BB7936}"/>
    <cellStyle name="Millares 22 4" xfId="688" xr:uid="{4044B310-271D-43C3-A829-61AC16E5BEE8}"/>
    <cellStyle name="Millares 22 4 10" xfId="43697" xr:uid="{5A1B873C-2222-49C6-9B9B-FA2E257F932C}"/>
    <cellStyle name="Millares 22 4 2" xfId="1634" xr:uid="{568B7BB9-C448-4A27-B0BB-9ABDBBB96B27}"/>
    <cellStyle name="Millares 22 4 2 2" xfId="4463" xr:uid="{AED2F1E6-D8A5-4B1F-8928-9406FBD8803F}"/>
    <cellStyle name="Millares 22 4 2 2 2" xfId="12729" xr:uid="{0815D65F-4DBA-49DD-844E-7410E8F53B39}"/>
    <cellStyle name="Millares 22 4 2 2 2 2" xfId="34232" xr:uid="{0C5567CF-51AD-4580-B276-185E216E4F20}"/>
    <cellStyle name="Millares 22 4 2 2 3" xfId="19364" xr:uid="{B28C5582-4C73-47B0-B3A1-DFE4CEB5DDBB}"/>
    <cellStyle name="Millares 22 4 2 2 3 2" xfId="40867" xr:uid="{DB5D9432-CF23-4D10-844F-423932049068}"/>
    <cellStyle name="Millares 22 4 2 2 4" xfId="25969" xr:uid="{AC005699-D701-45FC-9BB0-D83BBD9AC3F2}"/>
    <cellStyle name="Millares 22 4 2 2 5" xfId="47472" xr:uid="{EF89693D-F156-4F06-BAE2-6FDEED858B18}"/>
    <cellStyle name="Millares 22 4 2 3" xfId="6602" xr:uid="{CD72E0D5-5FDC-45B4-8448-A5DBEDB3ED83}"/>
    <cellStyle name="Millares 22 4 2 3 2" xfId="14868" xr:uid="{D2B81F46-7BE0-480A-92C8-F388AB3BF3C9}"/>
    <cellStyle name="Millares 22 4 2 3 2 2" xfId="36371" xr:uid="{51046708-0FC7-4CE1-B6D4-6E01CB9E9377}"/>
    <cellStyle name="Millares 22 4 2 3 3" xfId="21503" xr:uid="{F8688A6C-31D6-41AF-B451-13EABF7E9462}"/>
    <cellStyle name="Millares 22 4 2 3 3 2" xfId="43006" xr:uid="{E378230E-5F97-473C-BF3A-99A9B3CBCA89}"/>
    <cellStyle name="Millares 22 4 2 3 4" xfId="28108" xr:uid="{78C8F94F-EB44-4F9C-B11C-AE89963F0388}"/>
    <cellStyle name="Millares 22 4 2 3 5" xfId="49611" xr:uid="{155C93E7-F1D2-4A7C-92C0-F22EB44E72CD}"/>
    <cellStyle name="Millares 22 4 2 4" xfId="8243" xr:uid="{676E0302-D478-4975-8354-F63A75F1B13C}"/>
    <cellStyle name="Millares 22 4 2 4 2" xfId="29746" xr:uid="{836C9F87-07E4-4556-A734-BB02A7E110C8}"/>
    <cellStyle name="Millares 22 4 2 5" xfId="9900" xr:uid="{8818478A-6211-4D3E-958A-84A64167EDC4}"/>
    <cellStyle name="Millares 22 4 2 5 2" xfId="31403" xr:uid="{8DE8FA2A-1314-4B46-B47D-59A00AA8EAAA}"/>
    <cellStyle name="Millares 22 4 2 6" xfId="16535" xr:uid="{56D147F1-63E6-448A-A64E-D843F04860B6}"/>
    <cellStyle name="Millares 22 4 2 6 2" xfId="38038" xr:uid="{95A08DFC-CC2B-4909-A4D6-D5C7CF1F531B}"/>
    <cellStyle name="Millares 22 4 2 7" xfId="23140" xr:uid="{FA81D5E2-719D-4410-A3BE-CB153B93B12E}"/>
    <cellStyle name="Millares 22 4 2 8" xfId="44643" xr:uid="{680A1D07-03FF-4E77-800A-00DBBCB37B62}"/>
    <cellStyle name="Millares 22 4 3" xfId="2321" xr:uid="{D09B1AA3-BC0C-4946-9B19-A9867FBA030F}"/>
    <cellStyle name="Millares 22 4 3 2" xfId="10587" xr:uid="{8C011359-9998-4730-AB5A-8FE766AE7FAA}"/>
    <cellStyle name="Millares 22 4 3 2 2" xfId="32090" xr:uid="{6F320292-9D5B-4FE8-AF9F-FE2F90C0363C}"/>
    <cellStyle name="Millares 22 4 3 3" xfId="17222" xr:uid="{CB49ACAF-ACA8-4C1D-9045-0563F07202FB}"/>
    <cellStyle name="Millares 22 4 3 3 2" xfId="38725" xr:uid="{6724311C-D3F4-4D0A-9454-0670FF2DB63A}"/>
    <cellStyle name="Millares 22 4 3 4" xfId="23827" xr:uid="{5D3D8B83-51F6-4A6F-8C7E-AB789907F5DF}"/>
    <cellStyle name="Millares 22 4 3 5" xfId="45330" xr:uid="{501C8C15-E822-40AF-9099-78F8260A9F72}"/>
    <cellStyle name="Millares 22 4 4" xfId="3517" xr:uid="{2F6F81F4-8A0F-4CD4-990E-D0F919DFD240}"/>
    <cellStyle name="Millares 22 4 4 2" xfId="11783" xr:uid="{180B65AD-483F-498A-861F-A83DD0623731}"/>
    <cellStyle name="Millares 22 4 4 2 2" xfId="33286" xr:uid="{7370BAE8-BD7B-450E-BEAD-662E451790B1}"/>
    <cellStyle name="Millares 22 4 4 3" xfId="18418" xr:uid="{03C6C1A1-4B3A-44CE-AF97-98AC58F85FBF}"/>
    <cellStyle name="Millares 22 4 4 3 2" xfId="39921" xr:uid="{B45DFE12-B72F-402B-A0CC-8AC52BC78929}"/>
    <cellStyle name="Millares 22 4 4 4" xfId="25023" xr:uid="{3B4427F4-C604-4E05-9221-A80685B903D1}"/>
    <cellStyle name="Millares 22 4 4 5" xfId="46526" xr:uid="{71EA6281-8AEF-4B7A-ADD4-A84C219DB3A6}"/>
    <cellStyle name="Millares 22 4 5" xfId="5656" xr:uid="{EFA00EDD-07CF-4B7A-AC9A-A8401A20575E}"/>
    <cellStyle name="Millares 22 4 5 2" xfId="13922" xr:uid="{8729F024-5564-40C7-B4BE-4DEBEFE7D10D}"/>
    <cellStyle name="Millares 22 4 5 2 2" xfId="35425" xr:uid="{93139498-879D-421B-85BF-5607F01177CA}"/>
    <cellStyle name="Millares 22 4 5 3" xfId="20557" xr:uid="{A4CCE853-C347-4095-BB0A-1F049A7103B6}"/>
    <cellStyle name="Millares 22 4 5 3 2" xfId="42060" xr:uid="{8BBB7828-6EDE-463E-BC15-61E0F1AF2ECE}"/>
    <cellStyle name="Millares 22 4 5 4" xfId="27162" xr:uid="{BBFB90DF-9B3E-41BA-BB80-0E4F6AAB5290}"/>
    <cellStyle name="Millares 22 4 5 5" xfId="48665" xr:uid="{45CBED9C-1235-4A55-B798-BB901B1F28A4}"/>
    <cellStyle name="Millares 22 4 6" xfId="7297" xr:uid="{26A3D273-5464-4730-842F-EEC856F0DE2F}"/>
    <cellStyle name="Millares 22 4 6 2" xfId="28800" xr:uid="{DFC948B5-A069-4804-8004-2210F6BBECE4}"/>
    <cellStyle name="Millares 22 4 7" xfId="8954" xr:uid="{8AAF5F53-FCC4-4437-836B-13060050C488}"/>
    <cellStyle name="Millares 22 4 7 2" xfId="30457" xr:uid="{11FEDA50-1AD4-4B7F-8334-EF8429F7A523}"/>
    <cellStyle name="Millares 22 4 8" xfId="15589" xr:uid="{0AC1BDB5-F8B7-43CD-BDE8-B4258A55F5B5}"/>
    <cellStyle name="Millares 22 4 8 2" xfId="37092" xr:uid="{A0328047-C4DB-49D0-8787-D122A66F7940}"/>
    <cellStyle name="Millares 22 4 9" xfId="22194" xr:uid="{D077CADA-8707-4C8C-A81B-4FE6FC46ABB2}"/>
    <cellStyle name="Millares 22 5" xfId="956" xr:uid="{C1DE061F-E626-4964-82AA-F7E2D6A8211D}"/>
    <cellStyle name="Millares 22 5 2" xfId="3785" xr:uid="{5758990D-0317-407E-AB28-ACA81028DCDC}"/>
    <cellStyle name="Millares 22 5 2 2" xfId="12051" xr:uid="{6133B0B7-986C-452D-BDF5-728431ABA355}"/>
    <cellStyle name="Millares 22 5 2 2 2" xfId="33554" xr:uid="{2B347619-7360-4634-B80A-DC0886E023AF}"/>
    <cellStyle name="Millares 22 5 2 3" xfId="18686" xr:uid="{8942D9F5-BD40-4CA2-995D-073D628F9BD0}"/>
    <cellStyle name="Millares 22 5 2 3 2" xfId="40189" xr:uid="{F4251995-2B83-4F27-BF93-4AC95E661E69}"/>
    <cellStyle name="Millares 22 5 2 4" xfId="25291" xr:uid="{5B122705-A835-40DB-9B67-96316FBFE1D3}"/>
    <cellStyle name="Millares 22 5 2 5" xfId="46794" xr:uid="{8314B7A9-5B31-4E79-870B-EF2D5AE013E1}"/>
    <cellStyle name="Millares 22 5 3" xfId="5924" xr:uid="{F051CA6C-9166-4118-848D-8DCCF6A99B45}"/>
    <cellStyle name="Millares 22 5 3 2" xfId="14190" xr:uid="{544B5CFB-2B34-49FF-8E75-F4447E07B38C}"/>
    <cellStyle name="Millares 22 5 3 2 2" xfId="35693" xr:uid="{56F9F657-867E-4C91-992D-3214C8D2115B}"/>
    <cellStyle name="Millares 22 5 3 3" xfId="20825" xr:uid="{1485FDF4-BDA6-4CE1-A7DA-700892DA8BB9}"/>
    <cellStyle name="Millares 22 5 3 3 2" xfId="42328" xr:uid="{25D53AA8-B5F5-44FE-A24C-58B22C9FC5BD}"/>
    <cellStyle name="Millares 22 5 3 4" xfId="27430" xr:uid="{4EE49C65-0596-4ECF-9BE9-943C590196B9}"/>
    <cellStyle name="Millares 22 5 3 5" xfId="48933" xr:uid="{7744A435-ACC0-4FAA-B4A0-3D090307DF28}"/>
    <cellStyle name="Millares 22 5 4" xfId="7565" xr:uid="{AAA7E1FF-5E4E-4ACB-A4A7-D65D6069267E}"/>
    <cellStyle name="Millares 22 5 4 2" xfId="29068" xr:uid="{A0C18241-BD01-447A-BC39-D2546E67D79B}"/>
    <cellStyle name="Millares 22 5 5" xfId="9222" xr:uid="{6E0EBE0E-48C7-46FE-BB14-6BE7F7C2639A}"/>
    <cellStyle name="Millares 22 5 5 2" xfId="30725" xr:uid="{E16F5816-182D-42F7-ADB5-092BA3F23E2C}"/>
    <cellStyle name="Millares 22 5 6" xfId="15857" xr:uid="{49E1906B-1D0C-42A7-83FB-8072DC745A81}"/>
    <cellStyle name="Millares 22 5 6 2" xfId="37360" xr:uid="{F3DEE8A4-8902-48D3-8EE7-DEA142EACCA4}"/>
    <cellStyle name="Millares 22 5 7" xfId="22462" xr:uid="{957FB964-7353-4296-A7E5-89B4FCF9C163}"/>
    <cellStyle name="Millares 22 5 8" xfId="43965" xr:uid="{3AB71827-4F19-4FFD-9749-ABE6543FD0A7}"/>
    <cellStyle name="Millares 22 6" xfId="1217" xr:uid="{8B450B5F-0C08-4D36-8F99-877BA2348AAB}"/>
    <cellStyle name="Millares 22 6 2" xfId="4046" xr:uid="{07F98E39-70E0-4260-A3E0-5B1F19EC9D67}"/>
    <cellStyle name="Millares 22 6 2 2" xfId="12312" xr:uid="{00CC03EB-C4FB-4FFD-BD1E-86857738C591}"/>
    <cellStyle name="Millares 22 6 2 2 2" xfId="33815" xr:uid="{A9E17422-A745-47D2-9D0A-D99E2B8775D2}"/>
    <cellStyle name="Millares 22 6 2 3" xfId="18947" xr:uid="{F27E898A-2DCE-4192-97AF-4499AB7CF5DB}"/>
    <cellStyle name="Millares 22 6 2 3 2" xfId="40450" xr:uid="{3A7FA881-F705-479B-B55A-CC921D3FBC7A}"/>
    <cellStyle name="Millares 22 6 2 4" xfId="25552" xr:uid="{B7F27445-2624-4ABC-9967-56AC6A7EA222}"/>
    <cellStyle name="Millares 22 6 2 5" xfId="47055" xr:uid="{3EE6C5BE-1C45-45BC-9246-666201768C91}"/>
    <cellStyle name="Millares 22 6 3" xfId="6185" xr:uid="{17737EE1-5EB6-4AE7-B601-92066162EE5A}"/>
    <cellStyle name="Millares 22 6 3 2" xfId="14451" xr:uid="{157A1944-A4D1-48FB-9DCF-7AA12DF5366B}"/>
    <cellStyle name="Millares 22 6 3 2 2" xfId="35954" xr:uid="{8687D1F7-6C6B-4B79-AFD1-67AB9326B6B8}"/>
    <cellStyle name="Millares 22 6 3 3" xfId="21086" xr:uid="{95E1C0BD-3EE7-44C8-BDB0-7FDFE57CA3EC}"/>
    <cellStyle name="Millares 22 6 3 3 2" xfId="42589" xr:uid="{B0B2BC73-14FC-4678-B8A4-F1AF08AC9B43}"/>
    <cellStyle name="Millares 22 6 3 4" xfId="27691" xr:uid="{A7D588A8-88C3-4AF3-9600-A854774A3E0B}"/>
    <cellStyle name="Millares 22 6 3 5" xfId="49194" xr:uid="{4B44208F-04BF-4552-ADEA-A3FC6EC1A499}"/>
    <cellStyle name="Millares 22 6 4" xfId="7826" xr:uid="{F7D9DF11-2711-4100-8410-A7A82C7660B2}"/>
    <cellStyle name="Millares 22 6 4 2" xfId="29329" xr:uid="{70178B5E-569D-4DE5-9B5E-29E0465786F6}"/>
    <cellStyle name="Millares 22 6 5" xfId="9483" xr:uid="{1ABA1BDB-77AE-4179-A3D8-7EC5A6568C33}"/>
    <cellStyle name="Millares 22 6 5 2" xfId="30986" xr:uid="{F90DC13B-EB29-49CC-AA93-160FC009D1CA}"/>
    <cellStyle name="Millares 22 6 6" xfId="16118" xr:uid="{2952E9F2-E73D-4222-87A3-6F7799A064B5}"/>
    <cellStyle name="Millares 22 6 6 2" xfId="37621" xr:uid="{83A145C6-EA82-48D0-9357-0BB29D0AFFAA}"/>
    <cellStyle name="Millares 22 6 7" xfId="22723" xr:uid="{4F97C14F-FBBE-42A0-9390-3A8AF9B69F49}"/>
    <cellStyle name="Millares 22 6 8" xfId="44226" xr:uid="{A1840B33-C29F-4834-8530-BED15809BCEB}"/>
    <cellStyle name="Millares 22 7" xfId="1905" xr:uid="{D078BEB2-805F-4F46-BBB7-83820FF38596}"/>
    <cellStyle name="Millares 22 7 2" xfId="10171" xr:uid="{CF6AC2DE-66CB-4C1B-9795-9A8ECC677BEC}"/>
    <cellStyle name="Millares 22 7 2 2" xfId="31674" xr:uid="{7A8AE068-1070-49B1-87D5-280DE1787ACB}"/>
    <cellStyle name="Millares 22 7 3" xfId="16806" xr:uid="{D7AA663D-353C-4433-9BAE-44CFABB9AEEA}"/>
    <cellStyle name="Millares 22 7 3 2" xfId="38309" xr:uid="{0E21B60C-9D30-4456-8816-DDD4A0EB153D}"/>
    <cellStyle name="Millares 22 7 4" xfId="23411" xr:uid="{931FB0C8-2478-47D2-99CA-1179039306A3}"/>
    <cellStyle name="Millares 22 7 5" xfId="44914" xr:uid="{94CCF57D-2085-4E99-9A89-88ACDC751977}"/>
    <cellStyle name="Millares 22 8" xfId="2590" xr:uid="{14BDA646-EAE5-4BFE-9F03-9F83861D0BC9}"/>
    <cellStyle name="Millares 22 8 2" xfId="10856" xr:uid="{6D5796AE-1318-4BB1-A1D7-B37EF66598CF}"/>
    <cellStyle name="Millares 22 8 2 2" xfId="32359" xr:uid="{F3BB3258-2172-4E6C-9AEE-D26D6CDFC2C9}"/>
    <cellStyle name="Millares 22 8 3" xfId="17491" xr:uid="{7D861A0C-F2B1-44C1-8D00-F1456C3D0DA6}"/>
    <cellStyle name="Millares 22 8 3 2" xfId="38994" xr:uid="{46AC1483-14DF-43E5-8AB1-5226360FCF7C}"/>
    <cellStyle name="Millares 22 8 4" xfId="24096" xr:uid="{FED24A08-63EB-4FE7-8F71-D4F405C91EF2}"/>
    <cellStyle name="Millares 22 8 5" xfId="45599" xr:uid="{1570C259-AB30-4F72-8D62-1294B6E5A4D0}"/>
    <cellStyle name="Millares 22 9" xfId="3101" xr:uid="{06071065-A199-41E5-8ECC-C655F965D2A2}"/>
    <cellStyle name="Millares 22 9 2" xfId="11367" xr:uid="{331C3D4A-1948-41E2-9088-917F5CC1C0A2}"/>
    <cellStyle name="Millares 22 9 2 2" xfId="32870" xr:uid="{BB893375-7AC2-4DC0-9FD9-C70180B3F1D8}"/>
    <cellStyle name="Millares 22 9 3" xfId="18002" xr:uid="{86157A24-E5D7-407C-BCE7-7338F086E0F4}"/>
    <cellStyle name="Millares 22 9 3 2" xfId="39505" xr:uid="{1F35836F-AB0B-43C2-AF70-54462BED356D}"/>
    <cellStyle name="Millares 22 9 4" xfId="24607" xr:uid="{40C77A00-7A75-437D-AD35-8B5383D58943}"/>
    <cellStyle name="Millares 22 9 5" xfId="46110" xr:uid="{A5C2B82F-158F-44D5-86B8-F9E8A85F6E1C}"/>
    <cellStyle name="Millares 23" xfId="218" xr:uid="{00294341-5D18-4289-BD55-5B20F1590CE5}"/>
    <cellStyle name="Millares 23 10" xfId="4737" xr:uid="{170EC38B-E8AD-405C-BF33-EE38D1F4888E}"/>
    <cellStyle name="Millares 23 10 2" xfId="13003" xr:uid="{044A38B3-2B17-4978-A0A4-50E86FA4CD6B}"/>
    <cellStyle name="Millares 23 10 2 2" xfId="34506" xr:uid="{4A54D173-A094-4064-89E4-6ABCDE7FD05C}"/>
    <cellStyle name="Millares 23 10 3" xfId="19638" xr:uid="{08A4D479-5944-4EB2-9676-0B732EAE1172}"/>
    <cellStyle name="Millares 23 10 3 2" xfId="41141" xr:uid="{ABA08ED9-9F06-4149-83FA-A616F0390404}"/>
    <cellStyle name="Millares 23 10 4" xfId="26243" xr:uid="{983C39A9-06CC-4CD7-8A6C-B4C8B3193C00}"/>
    <cellStyle name="Millares 23 10 5" xfId="47746" xr:uid="{3D17F92F-D861-475C-B182-466AC88EA713}"/>
    <cellStyle name="Millares 23 11" xfId="5240" xr:uid="{57D12D71-C5B1-4E28-A7D5-0F780282FA02}"/>
    <cellStyle name="Millares 23 11 2" xfId="13506" xr:uid="{6056AC9F-A114-41E5-8328-A59E06F6AA8B}"/>
    <cellStyle name="Millares 23 11 2 2" xfId="35009" xr:uid="{04B31675-6153-4246-A61A-E73305A0E6E6}"/>
    <cellStyle name="Millares 23 11 3" xfId="20141" xr:uid="{BD7CEA43-138F-4B74-9719-C96EF3E42927}"/>
    <cellStyle name="Millares 23 11 3 2" xfId="41644" xr:uid="{DE87BCB3-256C-4A8D-985D-9ABA568247DB}"/>
    <cellStyle name="Millares 23 11 4" xfId="26746" xr:uid="{E25F6981-C0F4-4445-AC8D-0D33F0D1E53F}"/>
    <cellStyle name="Millares 23 11 5" xfId="48249" xr:uid="{8DD6E810-44F1-41E8-A3F9-CEDD7B820296}"/>
    <cellStyle name="Millares 23 12" xfId="6881" xr:uid="{6F5E0B17-F16C-494E-9A4D-671B58878E28}"/>
    <cellStyle name="Millares 23 12 2" xfId="28384" xr:uid="{36C1330C-5A0E-47B8-994B-29891900E019}"/>
    <cellStyle name="Millares 23 13" xfId="8535" xr:uid="{B833C451-5C4D-41EF-9203-F32BEBDF88ED}"/>
    <cellStyle name="Millares 23 13 2" xfId="30038" xr:uid="{5D5A5186-893A-4826-979F-3C4F5EEAB9F3}"/>
    <cellStyle name="Millares 23 14" xfId="15174" xr:uid="{D9A29B82-3406-4978-A0C5-0E045793F9AD}"/>
    <cellStyle name="Millares 23 14 2" xfId="36677" xr:uid="{55F3471A-942F-4882-B78C-64B92B08B1B3}"/>
    <cellStyle name="Millares 23 15" xfId="21779" xr:uid="{9CA98E96-0976-4BE7-BC82-67AD90F6F51D}"/>
    <cellStyle name="Millares 23 16" xfId="43282" xr:uid="{36AFDB4E-85D3-4091-ACE7-E0D0D345ABA5}"/>
    <cellStyle name="Millares 23 2" xfId="533" xr:uid="{13050577-719D-4978-948B-45974FF476F4}"/>
    <cellStyle name="Millares 23 2 10" xfId="7144" xr:uid="{C9CFFA09-891E-44E2-A865-5F6A72C31C34}"/>
    <cellStyle name="Millares 23 2 10 2" xfId="28647" xr:uid="{18C393B3-5FD4-46A1-AB0F-BE57F48D3FC3}"/>
    <cellStyle name="Millares 23 2 11" xfId="8800" xr:uid="{1F4B4096-5B09-4D9C-B3B9-FB1927BF8DCC}"/>
    <cellStyle name="Millares 23 2 11 2" xfId="30303" xr:uid="{A66C36F3-9137-4E18-9CC1-31E58E0747D1}"/>
    <cellStyle name="Millares 23 2 12" xfId="15436" xr:uid="{F080ACEB-485C-4D05-9746-51E91090B32A}"/>
    <cellStyle name="Millares 23 2 12 2" xfId="36939" xr:uid="{DB62E3BA-FE97-49D7-907B-795A10589917}"/>
    <cellStyle name="Millares 23 2 13" xfId="22041" xr:uid="{3CB4771F-691D-459A-8A39-A93047E48445}"/>
    <cellStyle name="Millares 23 2 14" xfId="43544" xr:uid="{29A610BF-41A4-4852-BED0-5948269FBBEC}"/>
    <cellStyle name="Millares 23 2 2" xfId="815" xr:uid="{4F207294-FF59-4FFC-95D8-A7F871E41EE8}"/>
    <cellStyle name="Millares 23 2 2 10" xfId="15716" xr:uid="{8F9F0325-DCFB-443E-8CC0-95575F7375A9}"/>
    <cellStyle name="Millares 23 2 2 10 2" xfId="37219" xr:uid="{917B0B78-F12B-4278-8FCA-7FB4687827E5}"/>
    <cellStyle name="Millares 23 2 2 11" xfId="22321" xr:uid="{429EDC2F-09F4-46D1-B6A2-987D554095AB}"/>
    <cellStyle name="Millares 23 2 2 12" xfId="43824" xr:uid="{D936047B-77F2-49F9-B451-800D0F7970B4}"/>
    <cellStyle name="Millares 23 2 2 2" xfId="1761" xr:uid="{57DED798-54E6-41D2-B336-8DE4865EE955}"/>
    <cellStyle name="Millares 23 2 2 2 2" xfId="4590" xr:uid="{1403EB00-4583-4169-8DBE-48B87E4DA596}"/>
    <cellStyle name="Millares 23 2 2 2 2 2" xfId="12856" xr:uid="{CADD6E25-CF94-49C5-87EF-B2137A2040A0}"/>
    <cellStyle name="Millares 23 2 2 2 2 2 2" xfId="34359" xr:uid="{4B3F96F6-357A-4679-AA94-8958A076DD06}"/>
    <cellStyle name="Millares 23 2 2 2 2 3" xfId="19491" xr:uid="{55499517-1D5C-4F7A-9574-D53E70566064}"/>
    <cellStyle name="Millares 23 2 2 2 2 3 2" xfId="40994" xr:uid="{A866744B-503D-48A5-899A-2EA9E95D857D}"/>
    <cellStyle name="Millares 23 2 2 2 2 4" xfId="26096" xr:uid="{2D59A846-AF92-42C1-A864-F9A13C239F53}"/>
    <cellStyle name="Millares 23 2 2 2 2 5" xfId="47599" xr:uid="{1CE0ED1C-207B-45E1-8365-792FE87DAD1C}"/>
    <cellStyle name="Millares 23 2 2 2 3" xfId="6729" xr:uid="{E0C59914-7D83-4781-A9E5-FA8017F1372B}"/>
    <cellStyle name="Millares 23 2 2 2 3 2" xfId="14995" xr:uid="{0D4FFFD8-2B1B-41D6-91E4-DCECB765349D}"/>
    <cellStyle name="Millares 23 2 2 2 3 2 2" xfId="36498" xr:uid="{1D448B39-6D5C-4628-9C41-C1BADA43A004}"/>
    <cellStyle name="Millares 23 2 2 2 3 3" xfId="21630" xr:uid="{39DDF08F-D528-4163-8BCF-B58CEC4F758D}"/>
    <cellStyle name="Millares 23 2 2 2 3 3 2" xfId="43133" xr:uid="{F4738DA0-A917-42F5-9E2C-03BE4F231E84}"/>
    <cellStyle name="Millares 23 2 2 2 3 4" xfId="28235" xr:uid="{A002B460-DF65-4F9E-BC1F-A118127AF220}"/>
    <cellStyle name="Millares 23 2 2 2 3 5" xfId="49738" xr:uid="{B50EEAF1-81B2-4532-9195-A063C494E621}"/>
    <cellStyle name="Millares 23 2 2 2 4" xfId="8370" xr:uid="{79F37C80-7AD5-4ED0-BB74-5708334CA7CC}"/>
    <cellStyle name="Millares 23 2 2 2 4 2" xfId="29873" xr:uid="{C5502570-5DE2-4CF9-9DEF-B3175CDB6752}"/>
    <cellStyle name="Millares 23 2 2 2 5" xfId="10027" xr:uid="{41244F0C-7E0E-4F6F-BF82-EA67A3196E74}"/>
    <cellStyle name="Millares 23 2 2 2 5 2" xfId="31530" xr:uid="{50DC6CD1-4B87-4DE7-9FB9-13F2195D3C4C}"/>
    <cellStyle name="Millares 23 2 2 2 6" xfId="16662" xr:uid="{B42C12A3-E657-4D16-A949-317E7B9DF43E}"/>
    <cellStyle name="Millares 23 2 2 2 6 2" xfId="38165" xr:uid="{402A9195-9710-4508-A3E1-1E98F5B3F11F}"/>
    <cellStyle name="Millares 23 2 2 2 7" xfId="23267" xr:uid="{B0C9658A-5769-4435-955E-26F01D3DA713}"/>
    <cellStyle name="Millares 23 2 2 2 8" xfId="44770" xr:uid="{29AAAEDD-C068-4372-AD1B-7C2C94F0FB0A}"/>
    <cellStyle name="Millares 23 2 2 3" xfId="2448" xr:uid="{20132EF3-E90B-4327-9DB0-A4BA83C03807}"/>
    <cellStyle name="Millares 23 2 2 3 2" xfId="10714" xr:uid="{99CB0537-7252-4177-A570-99C23CFA7BBF}"/>
    <cellStyle name="Millares 23 2 2 3 2 2" xfId="32217" xr:uid="{D9850E64-A653-46D4-AB1A-B6448AF3CE89}"/>
    <cellStyle name="Millares 23 2 2 3 3" xfId="17349" xr:uid="{AA8824CA-D46A-432D-9C84-90F87A1BF20E}"/>
    <cellStyle name="Millares 23 2 2 3 3 2" xfId="38852" xr:uid="{887689EC-FC7C-4AA1-B56E-994DD66C7951}"/>
    <cellStyle name="Millares 23 2 2 3 4" xfId="23954" xr:uid="{CC2C4DE2-DC8C-48A4-B34B-67D8DCDB7274}"/>
    <cellStyle name="Millares 23 2 2 3 5" xfId="45457" xr:uid="{3A40B32F-E5AB-4869-9225-33BE4E641AB1}"/>
    <cellStyle name="Millares 23 2 2 4" xfId="2965" xr:uid="{8DCFBB24-CCD7-441F-8932-A6199340DC06}"/>
    <cellStyle name="Millares 23 2 2 4 2" xfId="11231" xr:uid="{9F344B10-B7BD-4428-B64E-45C19F85C32C}"/>
    <cellStyle name="Millares 23 2 2 4 2 2" xfId="32734" xr:uid="{4127B33A-EF1F-4E4F-BFD5-4EDA74AAF629}"/>
    <cellStyle name="Millares 23 2 2 4 3" xfId="17866" xr:uid="{13E7AF51-3211-4643-BDB5-EE1D321D4699}"/>
    <cellStyle name="Millares 23 2 2 4 3 2" xfId="39369" xr:uid="{A21559F7-6BA3-4C53-876F-3D8F1C0E82E0}"/>
    <cellStyle name="Millares 23 2 2 4 4" xfId="24471" xr:uid="{A62B05FA-82EB-448B-8D01-2CC81E177044}"/>
    <cellStyle name="Millares 23 2 2 4 5" xfId="45974" xr:uid="{8AF68FEE-1FDA-40BD-B37D-37C507C0D158}"/>
    <cellStyle name="Millares 23 2 2 5" xfId="3644" xr:uid="{DF3F0677-79AC-4BDE-B7D1-315EEFDF5C67}"/>
    <cellStyle name="Millares 23 2 2 5 2" xfId="11910" xr:uid="{DD91A7C4-B724-4842-BD03-BC774851B746}"/>
    <cellStyle name="Millares 23 2 2 5 2 2" xfId="33413" xr:uid="{2FFE4109-AFCC-4BC2-8BE0-7B3924E3A56D}"/>
    <cellStyle name="Millares 23 2 2 5 3" xfId="18545" xr:uid="{D70BB9DF-A5F8-4947-AEDB-65C209A24DDB}"/>
    <cellStyle name="Millares 23 2 2 5 3 2" xfId="40048" xr:uid="{990267AE-02B0-4400-9984-EEC726F41616}"/>
    <cellStyle name="Millares 23 2 2 5 4" xfId="25150" xr:uid="{17020157-97A6-4804-B4B0-7281FA1A8CD0}"/>
    <cellStyle name="Millares 23 2 2 5 5" xfId="46653" xr:uid="{FB094474-B9EB-4DFE-8B86-E99CFF7B31E5}"/>
    <cellStyle name="Millares 23 2 2 6" xfId="5109" xr:uid="{2732773D-2840-4DAC-9CC7-2C90A85A67E6}"/>
    <cellStyle name="Millares 23 2 2 6 2" xfId="13375" xr:uid="{19C27BCA-D9E0-4B9F-889E-733488FBF177}"/>
    <cellStyle name="Millares 23 2 2 6 2 2" xfId="34878" xr:uid="{2DFF0405-2B5A-4E2D-8C0C-C6E8B5719C91}"/>
    <cellStyle name="Millares 23 2 2 6 3" xfId="20010" xr:uid="{EB3E312B-4834-485D-8373-A4A1B40B4946}"/>
    <cellStyle name="Millares 23 2 2 6 3 2" xfId="41513" xr:uid="{B2858DF2-E127-49FE-AF02-218837ADB49A}"/>
    <cellStyle name="Millares 23 2 2 6 4" xfId="26615" xr:uid="{8001D258-CB23-49DF-9C17-1219DACB47F1}"/>
    <cellStyle name="Millares 23 2 2 6 5" xfId="48118" xr:uid="{10492C16-B0D8-4BF4-954C-55850D0EBC70}"/>
    <cellStyle name="Millares 23 2 2 7" xfId="5783" xr:uid="{AB8D3795-29C3-49E0-A2EE-7E08EE998AB2}"/>
    <cellStyle name="Millares 23 2 2 7 2" xfId="14049" xr:uid="{B4073CC7-6765-4106-93FF-F47F93ADF1B2}"/>
    <cellStyle name="Millares 23 2 2 7 2 2" xfId="35552" xr:uid="{583A25E4-6F2F-4E83-9996-C6AD051505E1}"/>
    <cellStyle name="Millares 23 2 2 7 3" xfId="20684" xr:uid="{6F6E0279-9DEC-47B7-ADD6-51B0FB427FEB}"/>
    <cellStyle name="Millares 23 2 2 7 3 2" xfId="42187" xr:uid="{DFFC1917-2647-4A07-8D97-1A404C7EB992}"/>
    <cellStyle name="Millares 23 2 2 7 4" xfId="27289" xr:uid="{DE318AA7-F4CF-48D3-ABEA-71B7EA98BCBB}"/>
    <cellStyle name="Millares 23 2 2 7 5" xfId="48792" xr:uid="{B54437F1-63F9-4F96-901F-9F495F7932BB}"/>
    <cellStyle name="Millares 23 2 2 8" xfId="7424" xr:uid="{2F62C70F-C728-4D7E-B27B-16ACA799AD04}"/>
    <cellStyle name="Millares 23 2 2 8 2" xfId="28927" xr:uid="{4E1FE1B0-E586-49DE-8D3F-AA26A9E39FD3}"/>
    <cellStyle name="Millares 23 2 2 9" xfId="9081" xr:uid="{31CE2B28-0847-47AC-8EBF-D8C01BF3B916}"/>
    <cellStyle name="Millares 23 2 2 9 2" xfId="30584" xr:uid="{A6144F1F-11EB-450B-AD8B-68151FBAA7C4}"/>
    <cellStyle name="Millares 23 2 3" xfId="1085" xr:uid="{A01DAC46-F4FC-40C0-A11C-C24814B53045}"/>
    <cellStyle name="Millares 23 2 3 2" xfId="3914" xr:uid="{3FE9E8B5-0D1D-4AE5-BB17-67D46FF31D66}"/>
    <cellStyle name="Millares 23 2 3 2 2" xfId="12180" xr:uid="{C5469E74-7E3E-4C54-BD33-813EB4B7004A}"/>
    <cellStyle name="Millares 23 2 3 2 2 2" xfId="33683" xr:uid="{C66AA4DB-60A8-4C80-9309-07EB0D9F486B}"/>
    <cellStyle name="Millares 23 2 3 2 3" xfId="18815" xr:uid="{EDE5A7B7-1CB2-4801-AFFE-B11B2C5CB0E2}"/>
    <cellStyle name="Millares 23 2 3 2 3 2" xfId="40318" xr:uid="{EDBC2A59-3BC4-43EE-A575-4F669FA492DC}"/>
    <cellStyle name="Millares 23 2 3 2 4" xfId="25420" xr:uid="{5A68EE26-E733-4038-83B3-62B89BFD3D88}"/>
    <cellStyle name="Millares 23 2 3 2 5" xfId="46923" xr:uid="{B5400ABC-C9E1-4054-8FEE-6DC0C161AF9D}"/>
    <cellStyle name="Millares 23 2 3 3" xfId="6053" xr:uid="{F66AB00B-E21F-44DA-A8CE-6942523B66E0}"/>
    <cellStyle name="Millares 23 2 3 3 2" xfId="14319" xr:uid="{068761E3-5406-4106-81E5-3C24F8771106}"/>
    <cellStyle name="Millares 23 2 3 3 2 2" xfId="35822" xr:uid="{BB336E84-5BF6-483B-9729-E4D518A5545B}"/>
    <cellStyle name="Millares 23 2 3 3 3" xfId="20954" xr:uid="{A767E0D4-D875-4E0A-A862-A1CD8CA8F74F}"/>
    <cellStyle name="Millares 23 2 3 3 3 2" xfId="42457" xr:uid="{93A6CC79-0517-4A9F-A042-329A57D34A9D}"/>
    <cellStyle name="Millares 23 2 3 3 4" xfId="27559" xr:uid="{CFCB5F1B-FBA5-4E33-913E-B8E4CFDBFAB4}"/>
    <cellStyle name="Millares 23 2 3 3 5" xfId="49062" xr:uid="{F192E575-5E51-4E3E-9691-A9598D3EB05C}"/>
    <cellStyle name="Millares 23 2 3 4" xfId="7694" xr:uid="{D3C44D58-B54C-43E1-ADE2-EF358CF6B69D}"/>
    <cellStyle name="Millares 23 2 3 4 2" xfId="29197" xr:uid="{8D0FEA64-53E1-4B37-B2B0-86931857B5FE}"/>
    <cellStyle name="Millares 23 2 3 5" xfId="9351" xr:uid="{84288168-0EAF-4D2F-9908-35E1DCE24F04}"/>
    <cellStyle name="Millares 23 2 3 5 2" xfId="30854" xr:uid="{8F6DCB64-D328-446A-BCDA-66FBD4B64AAE}"/>
    <cellStyle name="Millares 23 2 3 6" xfId="15986" xr:uid="{818407CB-F756-459A-88CE-75646E3A3BF9}"/>
    <cellStyle name="Millares 23 2 3 6 2" xfId="37489" xr:uid="{F1E1C42E-0FA1-4F5B-A5F5-B3549DABCCEB}"/>
    <cellStyle name="Millares 23 2 3 7" xfId="22591" xr:uid="{A2D43301-3B80-4274-AD9D-E4A43EAAB889}"/>
    <cellStyle name="Millares 23 2 3 8" xfId="44094" xr:uid="{DA9AFC3D-F079-4AEE-9A11-BF94BA0A95EC}"/>
    <cellStyle name="Millares 23 2 4" xfId="1481" xr:uid="{4D5FD10E-31D9-4497-BB5E-CA886A026D04}"/>
    <cellStyle name="Millares 23 2 4 2" xfId="4310" xr:uid="{BCF1A08F-983E-4751-8312-9695BE0DCED7}"/>
    <cellStyle name="Millares 23 2 4 2 2" xfId="12576" xr:uid="{E05104CD-3650-4B74-AD47-E75A0C8BF7E3}"/>
    <cellStyle name="Millares 23 2 4 2 2 2" xfId="34079" xr:uid="{A75C8212-324F-4A0E-91DE-83930FEEEDEE}"/>
    <cellStyle name="Millares 23 2 4 2 3" xfId="19211" xr:uid="{512C527F-D101-4FE9-AD42-FEEAFC51CA68}"/>
    <cellStyle name="Millares 23 2 4 2 3 2" xfId="40714" xr:uid="{818A24EF-247B-4038-AA09-6DF4D1BB0B70}"/>
    <cellStyle name="Millares 23 2 4 2 4" xfId="25816" xr:uid="{10E51CA4-5A48-4770-AE8E-6B3B01AD762C}"/>
    <cellStyle name="Millares 23 2 4 2 5" xfId="47319" xr:uid="{7D6F5F70-AF14-4CB2-8E4D-9569CAEFF3DB}"/>
    <cellStyle name="Millares 23 2 4 3" xfId="6449" xr:uid="{2AE27C57-E17A-4466-A7EE-07D9AE583A03}"/>
    <cellStyle name="Millares 23 2 4 3 2" xfId="14715" xr:uid="{408423C9-7768-4C40-BC3F-CC43EF2982D0}"/>
    <cellStyle name="Millares 23 2 4 3 2 2" xfId="36218" xr:uid="{44D05896-B2B8-4118-84EB-38BD78B666E1}"/>
    <cellStyle name="Millares 23 2 4 3 3" xfId="21350" xr:uid="{12445473-A38C-4729-8917-1E15FA5E4FC7}"/>
    <cellStyle name="Millares 23 2 4 3 3 2" xfId="42853" xr:uid="{6B269C64-8E12-47ED-8166-BB84B43C410A}"/>
    <cellStyle name="Millares 23 2 4 3 4" xfId="27955" xr:uid="{174B9F9B-8DCC-445A-9B17-AA8F54849476}"/>
    <cellStyle name="Millares 23 2 4 3 5" xfId="49458" xr:uid="{262AE921-608E-4925-9723-726ED2D439EE}"/>
    <cellStyle name="Millares 23 2 4 4" xfId="8090" xr:uid="{7AA0926F-531A-41DB-B474-E6A48BB53461}"/>
    <cellStyle name="Millares 23 2 4 4 2" xfId="29593" xr:uid="{7B0B98E9-2C00-4ED4-A2BC-6A98591D48AD}"/>
    <cellStyle name="Millares 23 2 4 5" xfId="9747" xr:uid="{DF6153EE-5B97-4ABB-AC79-9619C00B397C}"/>
    <cellStyle name="Millares 23 2 4 5 2" xfId="31250" xr:uid="{AF58DE90-ADBF-42B4-8A31-8CB7A36D7A8B}"/>
    <cellStyle name="Millares 23 2 4 6" xfId="16382" xr:uid="{C0B6BC25-63B2-4905-AF03-AA696BF100F0}"/>
    <cellStyle name="Millares 23 2 4 6 2" xfId="37885" xr:uid="{55EE0BB0-7620-4FD7-9D16-CB94D6181020}"/>
    <cellStyle name="Millares 23 2 4 7" xfId="22987" xr:uid="{DCADD354-018C-4571-B090-DD6EEBD003FF}"/>
    <cellStyle name="Millares 23 2 4 8" xfId="44490" xr:uid="{1F0354D1-38FA-4A69-AE44-832C5E7434BA}"/>
    <cellStyle name="Millares 23 2 5" xfId="2168" xr:uid="{1DA60F74-7741-49F7-A197-6711E89BDE14}"/>
    <cellStyle name="Millares 23 2 5 2" xfId="10434" xr:uid="{C4ADC7B2-0799-40D5-829C-BDB07AC09A11}"/>
    <cellStyle name="Millares 23 2 5 2 2" xfId="31937" xr:uid="{A80EEE83-DF22-40B3-8DC7-21AF9730E30C}"/>
    <cellStyle name="Millares 23 2 5 3" xfId="17069" xr:uid="{782416F9-AB67-4A14-9884-3712E0F2723F}"/>
    <cellStyle name="Millares 23 2 5 3 2" xfId="38572" xr:uid="{E812D7AF-99FF-46AE-A728-F900ADBDC788}"/>
    <cellStyle name="Millares 23 2 5 4" xfId="23674" xr:uid="{CE495CDE-FB3B-411F-8775-EC4484C37611}"/>
    <cellStyle name="Millares 23 2 5 5" xfId="45177" xr:uid="{995154EA-E09F-4926-B44F-786610292476}"/>
    <cellStyle name="Millares 23 2 6" xfId="2715" xr:uid="{6D82DD5B-3BEA-4F6C-AE3D-67173A7A0645}"/>
    <cellStyle name="Millares 23 2 6 2" xfId="10981" xr:uid="{479FAC53-F11D-4C7C-BB39-7EC954D738C3}"/>
    <cellStyle name="Millares 23 2 6 2 2" xfId="32484" xr:uid="{57D43B5C-B61A-4B79-95E6-436D7C0DF807}"/>
    <cellStyle name="Millares 23 2 6 3" xfId="17616" xr:uid="{9BC02E2F-BEA6-464D-8F02-B4AC33FB59A5}"/>
    <cellStyle name="Millares 23 2 6 3 2" xfId="39119" xr:uid="{41074981-2BA7-47D4-9D01-E458F20A6391}"/>
    <cellStyle name="Millares 23 2 6 4" xfId="24221" xr:uid="{74159159-377C-46FB-98F9-8736F4FDD469}"/>
    <cellStyle name="Millares 23 2 6 5" xfId="45724" xr:uid="{3F2FB11D-F266-475B-8D61-7545167C44B7}"/>
    <cellStyle name="Millares 23 2 7" xfId="3364" xr:uid="{6C9B9B07-207C-4661-9237-E4DD15AE39B9}"/>
    <cellStyle name="Millares 23 2 7 2" xfId="11630" xr:uid="{EB691477-DE3F-466A-B62B-349256E41DCD}"/>
    <cellStyle name="Millares 23 2 7 2 2" xfId="33133" xr:uid="{2D78101D-7CC1-4623-BCD4-EA120CCAAEFC}"/>
    <cellStyle name="Millares 23 2 7 3" xfId="18265" xr:uid="{B2E2FA7B-87FF-4D4A-8173-71CFFF266445}"/>
    <cellStyle name="Millares 23 2 7 3 2" xfId="39768" xr:uid="{D1F1E1F0-412F-4D2B-B3F7-B9E33C30E3A2}"/>
    <cellStyle name="Millares 23 2 7 4" xfId="24870" xr:uid="{831550A7-1040-4CA4-918D-CAE14E299960}"/>
    <cellStyle name="Millares 23 2 7 5" xfId="46373" xr:uid="{869373D1-FA0E-43CC-B014-67EB687FB588}"/>
    <cellStyle name="Millares 23 2 8" xfId="4859" xr:uid="{062CED0E-FAC4-4728-BEF5-63B05E31AF1B}"/>
    <cellStyle name="Millares 23 2 8 2" xfId="13125" xr:uid="{CBDEECF4-3BE8-494D-A184-898E69108728}"/>
    <cellStyle name="Millares 23 2 8 2 2" xfId="34628" xr:uid="{6BB8B1AD-941B-4911-81C7-C5B37FDDDB4E}"/>
    <cellStyle name="Millares 23 2 8 3" xfId="19760" xr:uid="{791FC836-BF90-41AB-BEF1-5782CC170EB9}"/>
    <cellStyle name="Millares 23 2 8 3 2" xfId="41263" xr:uid="{A4045C25-C7BF-4A05-B6BF-7FA2C34505E8}"/>
    <cellStyle name="Millares 23 2 8 4" xfId="26365" xr:uid="{72DA4C59-D142-4046-B43B-D9787347F9BE}"/>
    <cellStyle name="Millares 23 2 8 5" xfId="47868" xr:uid="{4D27AD83-20CE-4202-B3BA-12C46BEEE011}"/>
    <cellStyle name="Millares 23 2 9" xfId="5503" xr:uid="{68691858-3D67-41F7-AB13-867F7F0944C3}"/>
    <cellStyle name="Millares 23 2 9 2" xfId="13769" xr:uid="{A3E304AB-3FC5-4393-9F69-B250A9193396}"/>
    <cellStyle name="Millares 23 2 9 2 2" xfId="35272" xr:uid="{AFDABF53-6FA2-4899-8735-38EEB9E22BB5}"/>
    <cellStyle name="Millares 23 2 9 3" xfId="20404" xr:uid="{7D9C50E1-A460-464C-98D8-43F6F203A493}"/>
    <cellStyle name="Millares 23 2 9 3 2" xfId="41907" xr:uid="{C63D6C9D-DC8A-46AB-B65A-387C45D650A2}"/>
    <cellStyle name="Millares 23 2 9 4" xfId="27009" xr:uid="{5100C508-302E-4E95-972F-5C0B818C922B}"/>
    <cellStyle name="Millares 23 2 9 5" xfId="48512" xr:uid="{9968B09A-76F0-4BA9-9EC7-785BB0D80974}"/>
    <cellStyle name="Millares 23 3" xfId="405" xr:uid="{2CD066BA-8296-4FEA-8CFA-165CA5C2C46F}"/>
    <cellStyle name="Millares 23 3 10" xfId="15308" xr:uid="{F6B57FC7-BA2D-4617-9E3E-DA0F3585A40E}"/>
    <cellStyle name="Millares 23 3 10 2" xfId="36811" xr:uid="{A8CB8C78-9678-49E1-AD2F-C024E1084818}"/>
    <cellStyle name="Millares 23 3 11" xfId="21913" xr:uid="{000AF2BD-1BDD-4325-9E3F-FD0D8764793F}"/>
    <cellStyle name="Millares 23 3 12" xfId="43416" xr:uid="{9F07FC1E-E257-48BB-82EF-717BC7CC88ED}"/>
    <cellStyle name="Millares 23 3 2" xfId="1353" xr:uid="{AF4D1981-72B6-487E-A897-98168653D2E1}"/>
    <cellStyle name="Millares 23 3 2 2" xfId="4182" xr:uid="{CDCE9126-70E3-4ACF-BC2A-51DA7EFC5078}"/>
    <cellStyle name="Millares 23 3 2 2 2" xfId="12448" xr:uid="{B3D405B3-D29C-446E-9E04-ECE920633BE4}"/>
    <cellStyle name="Millares 23 3 2 2 2 2" xfId="33951" xr:uid="{F0A86169-CE7A-4587-B5ED-71B7F54F456B}"/>
    <cellStyle name="Millares 23 3 2 2 3" xfId="19083" xr:uid="{358C7CDD-5E67-47F0-9AED-D82742354041}"/>
    <cellStyle name="Millares 23 3 2 2 3 2" xfId="40586" xr:uid="{2BA66E8C-4345-4033-8B4B-3F0043E045B2}"/>
    <cellStyle name="Millares 23 3 2 2 4" xfId="25688" xr:uid="{AA462544-785D-4F42-85F1-96BB9050CAA9}"/>
    <cellStyle name="Millares 23 3 2 2 5" xfId="47191" xr:uid="{07A1F4CB-7F01-4BDE-B401-78097AE49E76}"/>
    <cellStyle name="Millares 23 3 2 3" xfId="6321" xr:uid="{F1CB6AE8-8BA0-4532-8123-7CFE0535526C}"/>
    <cellStyle name="Millares 23 3 2 3 2" xfId="14587" xr:uid="{C613FB49-E859-4DD9-8B8E-5BF19F04B896}"/>
    <cellStyle name="Millares 23 3 2 3 2 2" xfId="36090" xr:uid="{45E1165C-426D-434C-A6CF-976D4C2078B8}"/>
    <cellStyle name="Millares 23 3 2 3 3" xfId="21222" xr:uid="{3454D89E-C680-44BB-A8D6-9585CED58D69}"/>
    <cellStyle name="Millares 23 3 2 3 3 2" xfId="42725" xr:uid="{67390927-B6ED-4B9C-8F4A-70F13F0C447D}"/>
    <cellStyle name="Millares 23 3 2 3 4" xfId="27827" xr:uid="{AF87D186-0535-4A07-A01D-D345AE4A3BEF}"/>
    <cellStyle name="Millares 23 3 2 3 5" xfId="49330" xr:uid="{9A3FBCCD-51FA-46ED-9BF4-A2E5F4CE2ACA}"/>
    <cellStyle name="Millares 23 3 2 4" xfId="7962" xr:uid="{1AFC31EA-FF9D-48D5-986B-0F9B8E4235A7}"/>
    <cellStyle name="Millares 23 3 2 4 2" xfId="29465" xr:uid="{917D0F76-B5E5-4EDF-A268-4B98D4DC4683}"/>
    <cellStyle name="Millares 23 3 2 5" xfId="9619" xr:uid="{D0927490-F67C-46A4-B63C-8202DAE1B30B}"/>
    <cellStyle name="Millares 23 3 2 5 2" xfId="31122" xr:uid="{A55D9A43-4A34-4872-9EC5-246769DFA776}"/>
    <cellStyle name="Millares 23 3 2 6" xfId="16254" xr:uid="{1175A911-D4AA-45DE-B079-A72C58291A9F}"/>
    <cellStyle name="Millares 23 3 2 6 2" xfId="37757" xr:uid="{18C0993F-E72F-4B01-B1B0-E72E05CDD437}"/>
    <cellStyle name="Millares 23 3 2 7" xfId="22859" xr:uid="{45DD9534-1A16-408F-B2B0-2A63604DF61E}"/>
    <cellStyle name="Millares 23 3 2 8" xfId="44362" xr:uid="{91320A2E-24FD-4E8E-AFF7-3868D952FCFA}"/>
    <cellStyle name="Millares 23 3 3" xfId="2040" xr:uid="{BF1BECF8-E272-4A51-8E66-3A3A33C15FAF}"/>
    <cellStyle name="Millares 23 3 3 2" xfId="10306" xr:uid="{9C7886EB-A065-4FAC-91AB-E631E2FDB162}"/>
    <cellStyle name="Millares 23 3 3 2 2" xfId="31809" xr:uid="{A43CBA1E-024A-48CD-AE86-AA7F775F1B93}"/>
    <cellStyle name="Millares 23 3 3 3" xfId="16941" xr:uid="{6B523784-2B12-4A99-9093-81257459F802}"/>
    <cellStyle name="Millares 23 3 3 3 2" xfId="38444" xr:uid="{8C7DE8F7-2A9C-48DC-B52D-D49A90AA93F8}"/>
    <cellStyle name="Millares 23 3 3 4" xfId="23546" xr:uid="{4ED64BC4-66D4-47CD-A718-C601680BAF76}"/>
    <cellStyle name="Millares 23 3 3 5" xfId="45049" xr:uid="{60B145BC-D311-4CDE-971D-8A5A0FADDC26}"/>
    <cellStyle name="Millares 23 3 4" xfId="2839" xr:uid="{E82505A3-FFBD-46F4-8444-E7B93825F32A}"/>
    <cellStyle name="Millares 23 3 4 2" xfId="11105" xr:uid="{E940C609-F276-4364-BDD6-1887AA7EE9CB}"/>
    <cellStyle name="Millares 23 3 4 2 2" xfId="32608" xr:uid="{AAF3B2E0-5225-40FF-BC76-848B6FB220E7}"/>
    <cellStyle name="Millares 23 3 4 3" xfId="17740" xr:uid="{3F0008D0-5F86-459F-8B87-F58797954FF3}"/>
    <cellStyle name="Millares 23 3 4 3 2" xfId="39243" xr:uid="{7FBBC255-5C26-4B2F-9F3D-71091CA298B7}"/>
    <cellStyle name="Millares 23 3 4 4" xfId="24345" xr:uid="{5B4F6CA1-7AF6-4FBF-A168-EA8393071B84}"/>
    <cellStyle name="Millares 23 3 4 5" xfId="45848" xr:uid="{206C5D6E-CB66-44D8-AD91-84AD10B43613}"/>
    <cellStyle name="Millares 23 3 5" xfId="3236" xr:uid="{68249BEA-4A43-4F68-A3FF-4A814D0A2C53}"/>
    <cellStyle name="Millares 23 3 5 2" xfId="11502" xr:uid="{3B5490E1-7555-46D9-929C-BAA1A3B40F62}"/>
    <cellStyle name="Millares 23 3 5 2 2" xfId="33005" xr:uid="{5DEE0849-7DB8-45C0-AB42-F12E9A2D63C9}"/>
    <cellStyle name="Millares 23 3 5 3" xfId="18137" xr:uid="{6B8D0CA8-4225-4EE6-8190-DF48DC9C2B47}"/>
    <cellStyle name="Millares 23 3 5 3 2" xfId="39640" xr:uid="{680BBF15-0CD9-41C4-81E0-5332227C23F9}"/>
    <cellStyle name="Millares 23 3 5 4" xfId="24742" xr:uid="{E05B6017-500E-4BD6-BA7F-7E79A3D83E46}"/>
    <cellStyle name="Millares 23 3 5 5" xfId="46245" xr:uid="{AD64CCB6-36BC-41D9-9D58-C808424348FF}"/>
    <cellStyle name="Millares 23 3 6" xfId="4983" xr:uid="{4069E104-2F45-4F5C-8E3A-EE2543009C2F}"/>
    <cellStyle name="Millares 23 3 6 2" xfId="13249" xr:uid="{B1A88135-2DBF-4450-AB82-0AA8BAC3C2CD}"/>
    <cellStyle name="Millares 23 3 6 2 2" xfId="34752" xr:uid="{0D3FE9B0-4ABB-40D3-81A1-6D736CE8C914}"/>
    <cellStyle name="Millares 23 3 6 3" xfId="19884" xr:uid="{B3C9907F-15D8-4C51-8720-66BF8C620966}"/>
    <cellStyle name="Millares 23 3 6 3 2" xfId="41387" xr:uid="{EE714B74-DE42-4DC3-B67C-5E54F66CC4DF}"/>
    <cellStyle name="Millares 23 3 6 4" xfId="26489" xr:uid="{8AB3283B-9E46-4157-904B-19323120EBF9}"/>
    <cellStyle name="Millares 23 3 6 5" xfId="47992" xr:uid="{56110E12-A56D-4D95-97E8-4A93371F9F23}"/>
    <cellStyle name="Millares 23 3 7" xfId="5375" xr:uid="{D3DFC237-B7A2-4778-97D5-653A4A304B90}"/>
    <cellStyle name="Millares 23 3 7 2" xfId="13641" xr:uid="{1DFBE0A4-A13D-4879-86D5-0129ED5E63DA}"/>
    <cellStyle name="Millares 23 3 7 2 2" xfId="35144" xr:uid="{68C370C4-B3BB-4CB4-BAF4-9704CE66E493}"/>
    <cellStyle name="Millares 23 3 7 3" xfId="20276" xr:uid="{A8F0F2FC-6B4F-4E4D-A07B-11E96B410366}"/>
    <cellStyle name="Millares 23 3 7 3 2" xfId="41779" xr:uid="{8882EEEE-53D0-4C62-8E03-C6727206E22D}"/>
    <cellStyle name="Millares 23 3 7 4" xfId="26881" xr:uid="{431B57A2-5959-42D4-A01F-DA2FC7C807B2}"/>
    <cellStyle name="Millares 23 3 7 5" xfId="48384" xr:uid="{6C89741A-71B4-416C-9DD8-B89BC35D52CD}"/>
    <cellStyle name="Millares 23 3 8" xfId="7016" xr:uid="{6FD0A013-6550-4274-BC96-4B262672C890}"/>
    <cellStyle name="Millares 23 3 8 2" xfId="28519" xr:uid="{3BA63F28-39A9-4BA9-8737-5BA1CA0EBF68}"/>
    <cellStyle name="Millares 23 3 9" xfId="8672" xr:uid="{74CE3C18-37E2-422D-8957-CFEBEE55A0B6}"/>
    <cellStyle name="Millares 23 3 9 2" xfId="30175" xr:uid="{6E6CB345-57E2-4508-BEF7-8BD7EBC6240F}"/>
    <cellStyle name="Millares 23 4" xfId="689" xr:uid="{5681CBCC-1F9A-46B0-9B84-5F60A06C77EC}"/>
    <cellStyle name="Millares 23 4 10" xfId="43698" xr:uid="{AC968C87-0584-4F7F-8E72-DBDC65947B07}"/>
    <cellStyle name="Millares 23 4 2" xfId="1635" xr:uid="{CEC8C366-8D4D-4E6F-B3E4-0703C3FAB0F6}"/>
    <cellStyle name="Millares 23 4 2 2" xfId="4464" xr:uid="{433E77FF-7B66-41B7-8CEA-A4DF084D5680}"/>
    <cellStyle name="Millares 23 4 2 2 2" xfId="12730" xr:uid="{5F8283ED-564E-4E8A-A997-29C2397D71E8}"/>
    <cellStyle name="Millares 23 4 2 2 2 2" xfId="34233" xr:uid="{428BCE1C-C39A-48B2-9A2D-11652A51B01E}"/>
    <cellStyle name="Millares 23 4 2 2 3" xfId="19365" xr:uid="{61DE5604-F789-47A3-9B2D-2168436C72D9}"/>
    <cellStyle name="Millares 23 4 2 2 3 2" xfId="40868" xr:uid="{93A396A1-691A-45AC-BAB9-8F1B311E323D}"/>
    <cellStyle name="Millares 23 4 2 2 4" xfId="25970" xr:uid="{39647B61-ADA6-41C0-94DA-55AA06E68F55}"/>
    <cellStyle name="Millares 23 4 2 2 5" xfId="47473" xr:uid="{2B3037EE-DD35-4CD2-BA1B-C257F72BE526}"/>
    <cellStyle name="Millares 23 4 2 3" xfId="6603" xr:uid="{A422FDB6-295B-40B7-8B21-B66F7BBE161B}"/>
    <cellStyle name="Millares 23 4 2 3 2" xfId="14869" xr:uid="{1565305D-F996-4CB5-BD88-3A01E80F1242}"/>
    <cellStyle name="Millares 23 4 2 3 2 2" xfId="36372" xr:uid="{7ECC4610-A443-4083-9725-245F383897BB}"/>
    <cellStyle name="Millares 23 4 2 3 3" xfId="21504" xr:uid="{171F898B-096E-4C9D-8BDF-64915BEDD5DE}"/>
    <cellStyle name="Millares 23 4 2 3 3 2" xfId="43007" xr:uid="{F91E126A-EF36-438E-9693-306BD25898E4}"/>
    <cellStyle name="Millares 23 4 2 3 4" xfId="28109" xr:uid="{633EB11E-EA3F-41CE-999A-5A0AA7F25E4C}"/>
    <cellStyle name="Millares 23 4 2 3 5" xfId="49612" xr:uid="{BC004050-F2E1-4494-B265-554EF57EA74D}"/>
    <cellStyle name="Millares 23 4 2 4" xfId="8244" xr:uid="{40161702-A065-4F28-ADE4-EB6CF6931E94}"/>
    <cellStyle name="Millares 23 4 2 4 2" xfId="29747" xr:uid="{0FBAFAB4-8321-4700-BCC8-35E2B0320E5C}"/>
    <cellStyle name="Millares 23 4 2 5" xfId="9901" xr:uid="{1D2FFD33-B36E-4FAD-BF8F-8B8A01C7909A}"/>
    <cellStyle name="Millares 23 4 2 5 2" xfId="31404" xr:uid="{AA45A2BF-31FE-4B6A-A7E5-DE7D0EFCD897}"/>
    <cellStyle name="Millares 23 4 2 6" xfId="16536" xr:uid="{ED220E8E-9AAE-40FD-B212-6E82A1CE1A81}"/>
    <cellStyle name="Millares 23 4 2 6 2" xfId="38039" xr:uid="{EE18E3D9-3893-4D93-9A56-13237B29B09B}"/>
    <cellStyle name="Millares 23 4 2 7" xfId="23141" xr:uid="{ABA5A1E8-B387-4F2A-BAD0-C884B6684F46}"/>
    <cellStyle name="Millares 23 4 2 8" xfId="44644" xr:uid="{2A629706-81FF-48A8-8657-39CDDB94DE88}"/>
    <cellStyle name="Millares 23 4 3" xfId="2322" xr:uid="{A370822F-390C-42F1-8F2F-46518CA0D598}"/>
    <cellStyle name="Millares 23 4 3 2" xfId="10588" xr:uid="{CE32B9C5-E65C-4029-B1FF-FA67B863C64E}"/>
    <cellStyle name="Millares 23 4 3 2 2" xfId="32091" xr:uid="{DD0976D3-2418-4AF2-AC53-D03DB11DDEB8}"/>
    <cellStyle name="Millares 23 4 3 3" xfId="17223" xr:uid="{5D979E77-8519-428E-B47C-305C6B9F05BA}"/>
    <cellStyle name="Millares 23 4 3 3 2" xfId="38726" xr:uid="{16287A8F-A05B-4C75-9E95-22084163D1A0}"/>
    <cellStyle name="Millares 23 4 3 4" xfId="23828" xr:uid="{ADE283D2-E54A-4A33-AB8F-40F3B29EEE16}"/>
    <cellStyle name="Millares 23 4 3 5" xfId="45331" xr:uid="{43816D1D-B11F-47B9-A72C-412522116250}"/>
    <cellStyle name="Millares 23 4 4" xfId="3518" xr:uid="{43386422-12AF-4971-BD2B-44B0694117F5}"/>
    <cellStyle name="Millares 23 4 4 2" xfId="11784" xr:uid="{A0546961-345D-4BD9-9D5B-7F2891396077}"/>
    <cellStyle name="Millares 23 4 4 2 2" xfId="33287" xr:uid="{59550DE6-BFEE-4C05-BA92-9939D595B3FE}"/>
    <cellStyle name="Millares 23 4 4 3" xfId="18419" xr:uid="{B0435E66-3B10-498A-92CD-23EED1523A93}"/>
    <cellStyle name="Millares 23 4 4 3 2" xfId="39922" xr:uid="{F706D077-2964-4504-A702-5A53C201324D}"/>
    <cellStyle name="Millares 23 4 4 4" xfId="25024" xr:uid="{FA66ED6D-AA60-4221-8EAD-3AB16321365D}"/>
    <cellStyle name="Millares 23 4 4 5" xfId="46527" xr:uid="{88E6D718-A7D4-4D27-A769-63AD531DA5D5}"/>
    <cellStyle name="Millares 23 4 5" xfId="5657" xr:uid="{41A178EA-266B-44D4-BB31-7AEB9C62E9E4}"/>
    <cellStyle name="Millares 23 4 5 2" xfId="13923" xr:uid="{65E8D140-B653-47D6-9447-7D59F45E780E}"/>
    <cellStyle name="Millares 23 4 5 2 2" xfId="35426" xr:uid="{B0B60103-85C9-450F-B889-E3531476E0F3}"/>
    <cellStyle name="Millares 23 4 5 3" xfId="20558" xr:uid="{05A6DD13-367B-44E1-90A8-D6DEC1E95644}"/>
    <cellStyle name="Millares 23 4 5 3 2" xfId="42061" xr:uid="{22735200-E060-4BA2-AC23-7CEABA280803}"/>
    <cellStyle name="Millares 23 4 5 4" xfId="27163" xr:uid="{FD55A5CC-4EE3-476D-9F3F-8D1B597750E7}"/>
    <cellStyle name="Millares 23 4 5 5" xfId="48666" xr:uid="{38D407BD-4F8A-4B60-92DB-7DEEFED41BA5}"/>
    <cellStyle name="Millares 23 4 6" xfId="7298" xr:uid="{F29DCDBB-7850-4E9A-93B4-9E4A4F86ABCC}"/>
    <cellStyle name="Millares 23 4 6 2" xfId="28801" xr:uid="{55159CAE-9B7B-4E64-956B-6465379F986A}"/>
    <cellStyle name="Millares 23 4 7" xfId="8955" xr:uid="{8CED7590-8E87-4726-BCAA-54A23DBF40F3}"/>
    <cellStyle name="Millares 23 4 7 2" xfId="30458" xr:uid="{242E829D-FB79-4E87-85B7-281AD959B391}"/>
    <cellStyle name="Millares 23 4 8" xfId="15590" xr:uid="{9108C279-D2F0-4ABF-8CE1-1F0471427B27}"/>
    <cellStyle name="Millares 23 4 8 2" xfId="37093" xr:uid="{9220CE9D-CA9E-4AD5-8711-3E7FA8095E10}"/>
    <cellStyle name="Millares 23 4 9" xfId="22195" xr:uid="{BB1C25B4-B6EB-4B6B-828F-6805258B0047}"/>
    <cellStyle name="Millares 23 5" xfId="957" xr:uid="{C6B61720-05E2-4A3F-BAEC-7E4BC3D7EAD7}"/>
    <cellStyle name="Millares 23 5 2" xfId="3786" xr:uid="{D3CA8C01-9BDF-4950-8220-ABB01571E979}"/>
    <cellStyle name="Millares 23 5 2 2" xfId="12052" xr:uid="{C5363942-C68E-4E40-8ABE-C7632D934580}"/>
    <cellStyle name="Millares 23 5 2 2 2" xfId="33555" xr:uid="{E730FC3D-B517-46CB-B39D-8B7292A45625}"/>
    <cellStyle name="Millares 23 5 2 3" xfId="18687" xr:uid="{3E92BE46-1641-43B8-A21B-48D9CBF41D2E}"/>
    <cellStyle name="Millares 23 5 2 3 2" xfId="40190" xr:uid="{EBDA404F-4DC7-4337-9B1F-C8E2F1098F2F}"/>
    <cellStyle name="Millares 23 5 2 4" xfId="25292" xr:uid="{2BE038B2-7EA8-44EC-BFFC-A7C5A4ABC789}"/>
    <cellStyle name="Millares 23 5 2 5" xfId="46795" xr:uid="{144C71D4-068D-4C8F-8CC7-83D61711D3B7}"/>
    <cellStyle name="Millares 23 5 3" xfId="5925" xr:uid="{C828EDF8-CB45-4B30-84AD-90140AFA62A4}"/>
    <cellStyle name="Millares 23 5 3 2" xfId="14191" xr:uid="{95483BE0-95F3-4B3A-A74A-972379AC11B0}"/>
    <cellStyle name="Millares 23 5 3 2 2" xfId="35694" xr:uid="{DC3649ED-F485-459A-92DF-9237E2A4CB96}"/>
    <cellStyle name="Millares 23 5 3 3" xfId="20826" xr:uid="{1720D657-0E89-420F-946E-DB8854BE40F8}"/>
    <cellStyle name="Millares 23 5 3 3 2" xfId="42329" xr:uid="{570DC3ED-CA75-4767-B546-44E2BB09C566}"/>
    <cellStyle name="Millares 23 5 3 4" xfId="27431" xr:uid="{79322C76-81E9-482B-B2A2-B86371BA9CD2}"/>
    <cellStyle name="Millares 23 5 3 5" xfId="48934" xr:uid="{F98CEF5F-C74A-4A3A-9F24-BA4F2DC3E3EF}"/>
    <cellStyle name="Millares 23 5 4" xfId="7566" xr:uid="{2B9A77D2-7EF1-4B26-B230-B012C22AC85E}"/>
    <cellStyle name="Millares 23 5 4 2" xfId="29069" xr:uid="{974B672B-0444-4324-8951-5886393C4EA4}"/>
    <cellStyle name="Millares 23 5 5" xfId="9223" xr:uid="{165C53AA-FDF0-4B80-B6D9-763CB3F46C7E}"/>
    <cellStyle name="Millares 23 5 5 2" xfId="30726" xr:uid="{E14AE346-F2B8-432F-9E65-99BFFA8DB425}"/>
    <cellStyle name="Millares 23 5 6" xfId="15858" xr:uid="{9A0F6FC4-7CF1-4E17-BECF-6A4714AA6BFE}"/>
    <cellStyle name="Millares 23 5 6 2" xfId="37361" xr:uid="{3F08C3B0-3BBF-4CF1-BE09-F47BBAC7FB7F}"/>
    <cellStyle name="Millares 23 5 7" xfId="22463" xr:uid="{533A57D3-45E3-4463-B20A-DC707C5C42E3}"/>
    <cellStyle name="Millares 23 5 8" xfId="43966" xr:uid="{44DF1625-56C3-4D0E-8294-7021E1856F33}"/>
    <cellStyle name="Millares 23 6" xfId="1218" xr:uid="{4ABD24A9-20AF-4965-A8D3-D49076D4612B}"/>
    <cellStyle name="Millares 23 6 2" xfId="4047" xr:uid="{D0BFAEC5-61C8-4B1E-85AE-EB6D13BAA930}"/>
    <cellStyle name="Millares 23 6 2 2" xfId="12313" xr:uid="{BF5F725E-1B07-4795-A629-92A6266926DF}"/>
    <cellStyle name="Millares 23 6 2 2 2" xfId="33816" xr:uid="{2F616BDD-9D1B-4539-A002-17D9483F1B3F}"/>
    <cellStyle name="Millares 23 6 2 3" xfId="18948" xr:uid="{5E51540C-B82D-4198-824A-6DEC5B779DA6}"/>
    <cellStyle name="Millares 23 6 2 3 2" xfId="40451" xr:uid="{3FA6CDD2-EE81-412A-8361-D071AFF4C357}"/>
    <cellStyle name="Millares 23 6 2 4" xfId="25553" xr:uid="{D0B03C0B-0A98-4592-A256-20E7F00D788F}"/>
    <cellStyle name="Millares 23 6 2 5" xfId="47056" xr:uid="{F3539202-34CB-467D-9148-DFF1E408215B}"/>
    <cellStyle name="Millares 23 6 3" xfId="6186" xr:uid="{9F238ECF-AA07-46C2-BB96-F3BF0112C76B}"/>
    <cellStyle name="Millares 23 6 3 2" xfId="14452" xr:uid="{9654F238-FC1C-4A07-BD47-F7FFFF833C64}"/>
    <cellStyle name="Millares 23 6 3 2 2" xfId="35955" xr:uid="{C30E3581-A676-4380-AF9B-A238DECDF48D}"/>
    <cellStyle name="Millares 23 6 3 3" xfId="21087" xr:uid="{B981FC94-C290-433C-B97D-8915423E1648}"/>
    <cellStyle name="Millares 23 6 3 3 2" xfId="42590" xr:uid="{4A103F3B-7AB1-44E7-89A1-9D3A545A9468}"/>
    <cellStyle name="Millares 23 6 3 4" xfId="27692" xr:uid="{B6A220BB-9C96-4B38-A211-9A4E3F45226F}"/>
    <cellStyle name="Millares 23 6 3 5" xfId="49195" xr:uid="{0F2773C4-7D75-4FD7-83C4-C00E3A810AB6}"/>
    <cellStyle name="Millares 23 6 4" xfId="7827" xr:uid="{5AB5F01A-AED5-4F5E-A515-95D40C0BFBB0}"/>
    <cellStyle name="Millares 23 6 4 2" xfId="29330" xr:uid="{BD251E04-6B06-426E-B6C1-FA7492451D02}"/>
    <cellStyle name="Millares 23 6 5" xfId="9484" xr:uid="{87723443-A09E-48E1-9C96-56C916FCC0E9}"/>
    <cellStyle name="Millares 23 6 5 2" xfId="30987" xr:uid="{CC399731-F713-4239-B223-30CB83A7C80B}"/>
    <cellStyle name="Millares 23 6 6" xfId="16119" xr:uid="{D3DC2B40-CDE5-4518-8D1C-703CEF300514}"/>
    <cellStyle name="Millares 23 6 6 2" xfId="37622" xr:uid="{DFF7D33A-599C-436E-9DAC-FEB02BFDEA54}"/>
    <cellStyle name="Millares 23 6 7" xfId="22724" xr:uid="{03213A2D-8C65-475D-AE54-9B308D526B18}"/>
    <cellStyle name="Millares 23 6 8" xfId="44227" xr:uid="{93B03920-F0ED-435F-87B1-143BF2D3D873}"/>
    <cellStyle name="Millares 23 7" xfId="1906" xr:uid="{FF9AA5A9-5386-4654-AAB1-2FD5A18AD949}"/>
    <cellStyle name="Millares 23 7 2" xfId="10172" xr:uid="{A0235D69-2FCC-48EC-B497-9FD3232B3874}"/>
    <cellStyle name="Millares 23 7 2 2" xfId="31675" xr:uid="{8EC06598-1076-4C86-BEA8-794474D90E6A}"/>
    <cellStyle name="Millares 23 7 3" xfId="16807" xr:uid="{AAAC28EE-ADCF-47ED-B95E-47504564E119}"/>
    <cellStyle name="Millares 23 7 3 2" xfId="38310" xr:uid="{B321FB16-EDEF-40E8-AE3D-E0CB4E0ED5A8}"/>
    <cellStyle name="Millares 23 7 4" xfId="23412" xr:uid="{16BBAB51-ADCE-4681-BE33-9CFCB2B2D68B}"/>
    <cellStyle name="Millares 23 7 5" xfId="44915" xr:uid="{AFF72DDF-4BF8-46B2-B848-17C6D908A099}"/>
    <cellStyle name="Millares 23 8" xfId="2591" xr:uid="{FF310116-7C1E-4AC7-8584-6DC7F4965773}"/>
    <cellStyle name="Millares 23 8 2" xfId="10857" xr:uid="{74355F48-DB50-4BD6-B0F6-18947CBB4D4E}"/>
    <cellStyle name="Millares 23 8 2 2" xfId="32360" xr:uid="{C164FA5F-AB9C-4F81-9F4B-59DD8DF5DE45}"/>
    <cellStyle name="Millares 23 8 3" xfId="17492" xr:uid="{AC3A6CFF-510A-4CFF-BECF-9C9BC5B212C1}"/>
    <cellStyle name="Millares 23 8 3 2" xfId="38995" xr:uid="{E887AA2C-3C3C-4085-860A-F4F76FCA8959}"/>
    <cellStyle name="Millares 23 8 4" xfId="24097" xr:uid="{2674387E-E84C-47A2-91B7-7849AEA529F6}"/>
    <cellStyle name="Millares 23 8 5" xfId="45600" xr:uid="{CC79ADF2-7BEF-4D55-A693-8CB8E167A01D}"/>
    <cellStyle name="Millares 23 9" xfId="3102" xr:uid="{47D622BF-2517-456D-928F-BF562479653F}"/>
    <cellStyle name="Millares 23 9 2" xfId="11368" xr:uid="{8E1C799A-B199-473C-B49A-6BD95718466B}"/>
    <cellStyle name="Millares 23 9 2 2" xfId="32871" xr:uid="{2FFEB77C-B2D5-42B3-98FF-103FA07C36D8}"/>
    <cellStyle name="Millares 23 9 3" xfId="18003" xr:uid="{E58A7C1D-7E84-41E6-9537-4C764B57CBBC}"/>
    <cellStyle name="Millares 23 9 3 2" xfId="39506" xr:uid="{4A2727AF-FFB1-4333-AA14-8265645A0247}"/>
    <cellStyle name="Millares 23 9 4" xfId="24608" xr:uid="{E733E965-A1F3-4C86-98BA-8B1206FD4348}"/>
    <cellStyle name="Millares 23 9 5" xfId="46111" xr:uid="{BAC1DD60-3976-4D4F-8CB7-D8314088AC78}"/>
    <cellStyle name="Millares 24" xfId="219" xr:uid="{D00ED0B1-ABB3-4068-A56F-17189351D089}"/>
    <cellStyle name="Millares 24 10" xfId="4738" xr:uid="{BD460A94-E9F8-46A6-8D58-710ABA9689CA}"/>
    <cellStyle name="Millares 24 10 2" xfId="13004" xr:uid="{94EFA281-0A3B-4981-8308-FDF32CFAB3E7}"/>
    <cellStyle name="Millares 24 10 2 2" xfId="34507" xr:uid="{8492626C-4C57-4787-9504-78CC6852C801}"/>
    <cellStyle name="Millares 24 10 3" xfId="19639" xr:uid="{37A822C5-BBC7-48AD-B2F2-4DCDD333BF30}"/>
    <cellStyle name="Millares 24 10 3 2" xfId="41142" xr:uid="{EA5C94FA-13F9-4A3F-949B-AFCA2C696C94}"/>
    <cellStyle name="Millares 24 10 4" xfId="26244" xr:uid="{8B475CFE-BFE4-4962-BCB0-CD4A0263C6EB}"/>
    <cellStyle name="Millares 24 10 5" xfId="47747" xr:uid="{2A0BCEF6-3C8D-4228-96FC-486ED6F07374}"/>
    <cellStyle name="Millares 24 11" xfId="5241" xr:uid="{C495B10D-BB43-42DD-BE21-C5D83B5C92C4}"/>
    <cellStyle name="Millares 24 11 2" xfId="13507" xr:uid="{E31F9109-102A-4640-B0E5-5CDEA832B09F}"/>
    <cellStyle name="Millares 24 11 2 2" xfId="35010" xr:uid="{612A0414-DC50-4714-9198-7BBF33B29BFB}"/>
    <cellStyle name="Millares 24 11 3" xfId="20142" xr:uid="{D25D5809-38D2-4277-BB9E-EA44DF49B543}"/>
    <cellStyle name="Millares 24 11 3 2" xfId="41645" xr:uid="{9271DDEB-C5F5-48E1-ACFE-1DB27E6E6966}"/>
    <cellStyle name="Millares 24 11 4" xfId="26747" xr:uid="{D7339157-B4AA-4A15-8EFE-C6C0A0C1D697}"/>
    <cellStyle name="Millares 24 11 5" xfId="48250" xr:uid="{4E668BB0-DA39-4D78-8568-1213061EE049}"/>
    <cellStyle name="Millares 24 12" xfId="6882" xr:uid="{78D5421F-B7F8-4C72-958F-492CB5265322}"/>
    <cellStyle name="Millares 24 12 2" xfId="28385" xr:uid="{76E5A148-6F8C-4560-AD3E-BBB06EAB182E}"/>
    <cellStyle name="Millares 24 13" xfId="8536" xr:uid="{F5A44B83-F604-46A4-AC4F-53615E8EFC52}"/>
    <cellStyle name="Millares 24 13 2" xfId="30039" xr:uid="{A295F01B-70B9-46EF-A08C-15C329E5680C}"/>
    <cellStyle name="Millares 24 14" xfId="15175" xr:uid="{25880439-BACB-45EC-98BB-AAB4DB7B5874}"/>
    <cellStyle name="Millares 24 14 2" xfId="36678" xr:uid="{1EE43F74-7704-4138-A0F7-7AF95E3341A1}"/>
    <cellStyle name="Millares 24 15" xfId="21780" xr:uid="{ADCA189D-4F96-4532-8BBB-DBB14170DBEE}"/>
    <cellStyle name="Millares 24 16" xfId="43283" xr:uid="{4FB18686-9D02-440F-AFF4-81A3E1A32E6D}"/>
    <cellStyle name="Millares 24 2" xfId="534" xr:uid="{8408FF78-76C2-4579-B924-2C425533ACD9}"/>
    <cellStyle name="Millares 24 2 10" xfId="7145" xr:uid="{9BBBE93E-5ABB-460A-AA02-008D6F5DBEE1}"/>
    <cellStyle name="Millares 24 2 10 2" xfId="28648" xr:uid="{29895FD6-4867-4211-8478-244363DB7DFF}"/>
    <cellStyle name="Millares 24 2 11" xfId="8801" xr:uid="{839112E6-9937-419B-A226-8C5120F7BB3D}"/>
    <cellStyle name="Millares 24 2 11 2" xfId="30304" xr:uid="{4FE4BF55-13CE-401D-96D0-7E52FAE059F2}"/>
    <cellStyle name="Millares 24 2 12" xfId="15437" xr:uid="{FE82BED3-48C9-48A3-BE3D-D7069A9F9232}"/>
    <cellStyle name="Millares 24 2 12 2" xfId="36940" xr:uid="{2E0E474F-94B7-43E4-9085-A2C853BEA516}"/>
    <cellStyle name="Millares 24 2 13" xfId="22042" xr:uid="{86EDDE47-B700-43C3-ABDA-0A246CC5558B}"/>
    <cellStyle name="Millares 24 2 14" xfId="43545" xr:uid="{1B225811-FA34-4D7A-8B78-267E7AE7FD23}"/>
    <cellStyle name="Millares 24 2 2" xfId="816" xr:uid="{F5682F13-EECE-45AA-8B30-2CAFFB5EA74C}"/>
    <cellStyle name="Millares 24 2 2 10" xfId="15717" xr:uid="{418C91C0-74F3-4E62-B336-F0FD0A4448BC}"/>
    <cellStyle name="Millares 24 2 2 10 2" xfId="37220" xr:uid="{79E0FB76-12C8-49C9-97E8-B97D6FEC80C2}"/>
    <cellStyle name="Millares 24 2 2 11" xfId="22322" xr:uid="{FA3DB980-FF2B-4CEF-B52D-C93760B298CF}"/>
    <cellStyle name="Millares 24 2 2 12" xfId="43825" xr:uid="{9AC216C3-9DE2-45CF-BBAE-A7F242BB33C2}"/>
    <cellStyle name="Millares 24 2 2 2" xfId="1762" xr:uid="{0C5EB5D5-9D4E-4742-8496-DBC4409D75E5}"/>
    <cellStyle name="Millares 24 2 2 2 2" xfId="4591" xr:uid="{DA7E5B4F-645B-41C2-8F3E-D3D89FFAD4A5}"/>
    <cellStyle name="Millares 24 2 2 2 2 2" xfId="12857" xr:uid="{CA9FEBD1-3D96-4CB2-B090-E32BDE45623A}"/>
    <cellStyle name="Millares 24 2 2 2 2 2 2" xfId="34360" xr:uid="{E6036303-F004-4D62-94D7-3E557CAD673F}"/>
    <cellStyle name="Millares 24 2 2 2 2 3" xfId="19492" xr:uid="{78707E60-AB1F-46D7-9AE3-211B77E22EB0}"/>
    <cellStyle name="Millares 24 2 2 2 2 3 2" xfId="40995" xr:uid="{A76CADB8-2018-4389-A57A-F9BDA393256E}"/>
    <cellStyle name="Millares 24 2 2 2 2 4" xfId="26097" xr:uid="{198AB2E6-76F9-45C0-ADAD-A3656EBD0171}"/>
    <cellStyle name="Millares 24 2 2 2 2 5" xfId="47600" xr:uid="{C909FF91-0F5C-46C8-8FFD-B84DED79ADE5}"/>
    <cellStyle name="Millares 24 2 2 2 3" xfId="6730" xr:uid="{309C1953-F4D1-47FB-B740-3CE0E401E03C}"/>
    <cellStyle name="Millares 24 2 2 2 3 2" xfId="14996" xr:uid="{A54E17D7-1DBC-418B-AF47-E6D3A6CF9A22}"/>
    <cellStyle name="Millares 24 2 2 2 3 2 2" xfId="36499" xr:uid="{3CC8E950-5EDC-4F5D-83AA-4B4862D2C53C}"/>
    <cellStyle name="Millares 24 2 2 2 3 3" xfId="21631" xr:uid="{4BF5D1B6-35CC-4F43-8449-00F024415959}"/>
    <cellStyle name="Millares 24 2 2 2 3 3 2" xfId="43134" xr:uid="{2370D789-0B4B-46C7-B6D6-FF8FBCF46176}"/>
    <cellStyle name="Millares 24 2 2 2 3 4" xfId="28236" xr:uid="{9C4F1E28-4CF0-4899-8F30-0D2412D64552}"/>
    <cellStyle name="Millares 24 2 2 2 3 5" xfId="49739" xr:uid="{34EDCD97-5536-4B28-BECB-53818061A3E8}"/>
    <cellStyle name="Millares 24 2 2 2 4" xfId="8371" xr:uid="{B59225D5-904D-419F-8DE3-5B19FA94D78C}"/>
    <cellStyle name="Millares 24 2 2 2 4 2" xfId="29874" xr:uid="{AAF6E737-1C5E-47CD-9ABF-E432D2CB55DF}"/>
    <cellStyle name="Millares 24 2 2 2 5" xfId="10028" xr:uid="{BBF909A8-FD38-4570-9B36-58441754A12B}"/>
    <cellStyle name="Millares 24 2 2 2 5 2" xfId="31531" xr:uid="{A80993C3-515B-4C9D-A588-B889164B2132}"/>
    <cellStyle name="Millares 24 2 2 2 6" xfId="16663" xr:uid="{10F0EC5A-2344-47A4-9B95-111C7F183C14}"/>
    <cellStyle name="Millares 24 2 2 2 6 2" xfId="38166" xr:uid="{0E20D4CE-067E-47EC-9F2B-0E2787033F06}"/>
    <cellStyle name="Millares 24 2 2 2 7" xfId="23268" xr:uid="{DAF0290B-C2F6-49D3-BFDE-33E8167B8E82}"/>
    <cellStyle name="Millares 24 2 2 2 8" xfId="44771" xr:uid="{23D9BD5F-E540-4D73-8B66-2827DF38CCAA}"/>
    <cellStyle name="Millares 24 2 2 3" xfId="2449" xr:uid="{6C4C628C-59AC-4833-BC0B-97AA1968E07C}"/>
    <cellStyle name="Millares 24 2 2 3 2" xfId="10715" xr:uid="{2E40E8C5-CE12-4155-AA24-368322A9E6BE}"/>
    <cellStyle name="Millares 24 2 2 3 2 2" xfId="32218" xr:uid="{8C7C16D2-DB0B-4CF1-AA9C-8A428F2ACE84}"/>
    <cellStyle name="Millares 24 2 2 3 3" xfId="17350" xr:uid="{4C499683-6BDA-4E41-9F61-DC0F201389B6}"/>
    <cellStyle name="Millares 24 2 2 3 3 2" xfId="38853" xr:uid="{EC0BD996-B1BC-4F76-8694-2AEB54A5ACA9}"/>
    <cellStyle name="Millares 24 2 2 3 4" xfId="23955" xr:uid="{8ED53A8F-8AC5-4971-B3C6-AE8FF507A786}"/>
    <cellStyle name="Millares 24 2 2 3 5" xfId="45458" xr:uid="{808B239D-5407-46B9-887F-B56E6A25190D}"/>
    <cellStyle name="Millares 24 2 2 4" xfId="2966" xr:uid="{E858619E-7749-42E7-87CD-6C1ABCDF7679}"/>
    <cellStyle name="Millares 24 2 2 4 2" xfId="11232" xr:uid="{5A8B4B5D-8049-4A2B-AEC2-9E326D13E890}"/>
    <cellStyle name="Millares 24 2 2 4 2 2" xfId="32735" xr:uid="{0C4764FC-262E-4A72-9877-7B04A4AB404F}"/>
    <cellStyle name="Millares 24 2 2 4 3" xfId="17867" xr:uid="{2CCFB056-4670-4B23-9BB7-9B6399F2CDFF}"/>
    <cellStyle name="Millares 24 2 2 4 3 2" xfId="39370" xr:uid="{DE01706A-4144-4845-816E-269CC4FFFA16}"/>
    <cellStyle name="Millares 24 2 2 4 4" xfId="24472" xr:uid="{D2D0A48C-FF4B-4684-8EBC-65488E83F636}"/>
    <cellStyle name="Millares 24 2 2 4 5" xfId="45975" xr:uid="{B3DEDC7B-3F66-4221-9908-F830228B549D}"/>
    <cellStyle name="Millares 24 2 2 5" xfId="3645" xr:uid="{9E1FCB35-C298-40CB-9F61-2BEB4C567439}"/>
    <cellStyle name="Millares 24 2 2 5 2" xfId="11911" xr:uid="{631DF267-CF6E-41A3-8668-0773FC206C2B}"/>
    <cellStyle name="Millares 24 2 2 5 2 2" xfId="33414" xr:uid="{8EE9EA7C-6C7D-4BB5-BA61-D9C36B3D90EC}"/>
    <cellStyle name="Millares 24 2 2 5 3" xfId="18546" xr:uid="{CFD926AC-DF1E-4EF9-A4A1-0100745A6D30}"/>
    <cellStyle name="Millares 24 2 2 5 3 2" xfId="40049" xr:uid="{A2C145D2-8A10-4D8C-8885-B9F89956A2CD}"/>
    <cellStyle name="Millares 24 2 2 5 4" xfId="25151" xr:uid="{A2869485-A927-4C25-B680-8BADA2832813}"/>
    <cellStyle name="Millares 24 2 2 5 5" xfId="46654" xr:uid="{581F8E60-1A4C-467E-B221-A7E8275A88C7}"/>
    <cellStyle name="Millares 24 2 2 6" xfId="5110" xr:uid="{0C685E98-36B2-4AB6-9F3B-A666F574689C}"/>
    <cellStyle name="Millares 24 2 2 6 2" xfId="13376" xr:uid="{DC5D2626-B58E-49B8-9032-6B0775ABCE52}"/>
    <cellStyle name="Millares 24 2 2 6 2 2" xfId="34879" xr:uid="{6EEB9803-B85F-4459-848A-69F9AE266DCD}"/>
    <cellStyle name="Millares 24 2 2 6 3" xfId="20011" xr:uid="{E597B532-A191-465A-9532-796A41DF344F}"/>
    <cellStyle name="Millares 24 2 2 6 3 2" xfId="41514" xr:uid="{B207BBBA-5AC0-4EDB-A389-DC861CBD1B3C}"/>
    <cellStyle name="Millares 24 2 2 6 4" xfId="26616" xr:uid="{EE9CED7B-9B7A-4783-A3D5-F9B69A7FB319}"/>
    <cellStyle name="Millares 24 2 2 6 5" xfId="48119" xr:uid="{62752AC3-89E5-43CF-BA49-AF5C01CF5EBB}"/>
    <cellStyle name="Millares 24 2 2 7" xfId="5784" xr:uid="{6B1C567C-DA88-4E65-9D22-E420D0555DD6}"/>
    <cellStyle name="Millares 24 2 2 7 2" xfId="14050" xr:uid="{9756EA43-7457-4C40-8CE6-327692D6B2BE}"/>
    <cellStyle name="Millares 24 2 2 7 2 2" xfId="35553" xr:uid="{9262DC97-B826-42BF-B430-E60A73EEF367}"/>
    <cellStyle name="Millares 24 2 2 7 3" xfId="20685" xr:uid="{B03DD526-47E3-4E8E-82AE-A4A4548EF210}"/>
    <cellStyle name="Millares 24 2 2 7 3 2" xfId="42188" xr:uid="{5AE2A8FD-2B61-445E-A426-0A565C684FBC}"/>
    <cellStyle name="Millares 24 2 2 7 4" xfId="27290" xr:uid="{688B7219-25B7-4044-99E5-39A323D4481D}"/>
    <cellStyle name="Millares 24 2 2 7 5" xfId="48793" xr:uid="{9789F0B4-78CC-40B3-A8B0-E30F351A7E81}"/>
    <cellStyle name="Millares 24 2 2 8" xfId="7425" xr:uid="{3D398210-DF51-4FE1-827A-888145A5277F}"/>
    <cellStyle name="Millares 24 2 2 8 2" xfId="28928" xr:uid="{356E8014-2700-4BD5-8429-0566322282F3}"/>
    <cellStyle name="Millares 24 2 2 9" xfId="9082" xr:uid="{66D6E483-C5C2-4B98-8093-403137643FA2}"/>
    <cellStyle name="Millares 24 2 2 9 2" xfId="30585" xr:uid="{0DD85B75-393A-4AD0-99F4-33048731B2AE}"/>
    <cellStyle name="Millares 24 2 3" xfId="1086" xr:uid="{BB7B3AE6-E14F-4F17-8046-D964CD72F420}"/>
    <cellStyle name="Millares 24 2 3 2" xfId="3915" xr:uid="{68AF507C-3FF5-41A1-9F3B-C15847501B06}"/>
    <cellStyle name="Millares 24 2 3 2 2" xfId="12181" xr:uid="{76AE9240-06B1-4517-94E4-21C98E5A6F08}"/>
    <cellStyle name="Millares 24 2 3 2 2 2" xfId="33684" xr:uid="{E590D2C5-C9B9-4886-81D3-DBE77A9161BB}"/>
    <cellStyle name="Millares 24 2 3 2 3" xfId="18816" xr:uid="{9E9D196B-5223-4722-8946-E401E5B8E35C}"/>
    <cellStyle name="Millares 24 2 3 2 3 2" xfId="40319" xr:uid="{FAC3391A-A7DE-452A-92B8-A1982C2CDEEB}"/>
    <cellStyle name="Millares 24 2 3 2 4" xfId="25421" xr:uid="{D3A57E93-3A26-4B51-A1FB-3C0F1D9F39CB}"/>
    <cellStyle name="Millares 24 2 3 2 5" xfId="46924" xr:uid="{1DE1F073-087A-4100-8A6D-612F54584125}"/>
    <cellStyle name="Millares 24 2 3 3" xfId="6054" xr:uid="{C5140567-7F0F-4E3D-890F-2393364E5217}"/>
    <cellStyle name="Millares 24 2 3 3 2" xfId="14320" xr:uid="{C9E3FAC7-1ECA-472E-A2B5-AD07E1B3DD03}"/>
    <cellStyle name="Millares 24 2 3 3 2 2" xfId="35823" xr:uid="{035C27C3-EDB4-4287-A71C-B8108459FEAF}"/>
    <cellStyle name="Millares 24 2 3 3 3" xfId="20955" xr:uid="{F71AFD1F-1285-4158-A750-6C3DCF748272}"/>
    <cellStyle name="Millares 24 2 3 3 3 2" xfId="42458" xr:uid="{EB66CFF9-6862-48D0-B132-951BDEB62C2B}"/>
    <cellStyle name="Millares 24 2 3 3 4" xfId="27560" xr:uid="{7D948135-2712-4439-938B-2F4A8A78154D}"/>
    <cellStyle name="Millares 24 2 3 3 5" xfId="49063" xr:uid="{EF9E7603-C69B-4E6A-9688-38AEBABEDE43}"/>
    <cellStyle name="Millares 24 2 3 4" xfId="7695" xr:uid="{F529599A-78B3-4A89-99B1-DFD08FCFB42D}"/>
    <cellStyle name="Millares 24 2 3 4 2" xfId="29198" xr:uid="{9AA69158-1D77-465B-A80A-5E0E25811CC8}"/>
    <cellStyle name="Millares 24 2 3 5" xfId="9352" xr:uid="{49268AF0-B511-4213-B603-834E8965EEA7}"/>
    <cellStyle name="Millares 24 2 3 5 2" xfId="30855" xr:uid="{CC31623D-0BBB-40F0-AD4B-D5BC100982DA}"/>
    <cellStyle name="Millares 24 2 3 6" xfId="15987" xr:uid="{B9087BF8-46F2-4CDE-8FA3-A43911C4A7D4}"/>
    <cellStyle name="Millares 24 2 3 6 2" xfId="37490" xr:uid="{82DCA241-B099-4C3A-B089-380CFD2ECF91}"/>
    <cellStyle name="Millares 24 2 3 7" xfId="22592" xr:uid="{610C8B40-7144-428D-8494-F2CD37FE80C1}"/>
    <cellStyle name="Millares 24 2 3 8" xfId="44095" xr:uid="{6C7B2A2C-8435-47D5-94F6-5FC0093F12FA}"/>
    <cellStyle name="Millares 24 2 4" xfId="1482" xr:uid="{6C381EF8-E995-4374-B81E-F84167EA07C9}"/>
    <cellStyle name="Millares 24 2 4 2" xfId="4311" xr:uid="{B1AD384B-011F-40D5-952F-D28E9603BAA9}"/>
    <cellStyle name="Millares 24 2 4 2 2" xfId="12577" xr:uid="{6768AA3C-F26F-479F-943A-194D26D94BF9}"/>
    <cellStyle name="Millares 24 2 4 2 2 2" xfId="34080" xr:uid="{2EB740BC-7F04-4947-9549-B08DEC102EBA}"/>
    <cellStyle name="Millares 24 2 4 2 3" xfId="19212" xr:uid="{49BE11B8-4157-4833-B1ED-71847E159E61}"/>
    <cellStyle name="Millares 24 2 4 2 3 2" xfId="40715" xr:uid="{5C243DEF-7A84-474C-8E12-085774CC8166}"/>
    <cellStyle name="Millares 24 2 4 2 4" xfId="25817" xr:uid="{02EAA28F-109D-4D0C-8688-D428AE62E31A}"/>
    <cellStyle name="Millares 24 2 4 2 5" xfId="47320" xr:uid="{5E063092-9F1C-4A24-8358-3D2AEB789274}"/>
    <cellStyle name="Millares 24 2 4 3" xfId="6450" xr:uid="{ABC30E78-2A5E-4836-BF9C-C829F252E9B3}"/>
    <cellStyle name="Millares 24 2 4 3 2" xfId="14716" xr:uid="{10FEDF0C-860C-46CE-8E11-BE56C3F0E307}"/>
    <cellStyle name="Millares 24 2 4 3 2 2" xfId="36219" xr:uid="{42EE49DB-F756-42D6-9AD2-D81CBDC03EEE}"/>
    <cellStyle name="Millares 24 2 4 3 3" xfId="21351" xr:uid="{0E045F79-2B0A-4A22-9A44-FF3EDF53442C}"/>
    <cellStyle name="Millares 24 2 4 3 3 2" xfId="42854" xr:uid="{A587D550-33AD-4DE0-8013-AA5D3F16BCD1}"/>
    <cellStyle name="Millares 24 2 4 3 4" xfId="27956" xr:uid="{FD81D1F5-1E9E-4C69-9054-9881912AF81D}"/>
    <cellStyle name="Millares 24 2 4 3 5" xfId="49459" xr:uid="{B67D0FE9-B956-43EC-9833-324CF9864E17}"/>
    <cellStyle name="Millares 24 2 4 4" xfId="8091" xr:uid="{8288F546-47B0-4E31-BDA5-B039A73A728E}"/>
    <cellStyle name="Millares 24 2 4 4 2" xfId="29594" xr:uid="{C54E440B-D31E-4C03-8659-EE70F03F4717}"/>
    <cellStyle name="Millares 24 2 4 5" xfId="9748" xr:uid="{D94D9691-0D76-4681-BD90-EFBA9CA78F93}"/>
    <cellStyle name="Millares 24 2 4 5 2" xfId="31251" xr:uid="{540E265F-5363-462A-B9D3-A1CA084BA19E}"/>
    <cellStyle name="Millares 24 2 4 6" xfId="16383" xr:uid="{28117AC7-4BB4-447E-9336-E6D519163CCC}"/>
    <cellStyle name="Millares 24 2 4 6 2" xfId="37886" xr:uid="{745DBEE7-DE84-45E7-BC02-79754C59CCA0}"/>
    <cellStyle name="Millares 24 2 4 7" xfId="22988" xr:uid="{E61679B0-5193-45CC-AFEC-5CD37900EA49}"/>
    <cellStyle name="Millares 24 2 4 8" xfId="44491" xr:uid="{21AEDC8A-3C9D-4012-9DE4-2D97EF4995B8}"/>
    <cellStyle name="Millares 24 2 5" xfId="2169" xr:uid="{1D2E8FDE-2051-4C46-8A6E-009DE034826A}"/>
    <cellStyle name="Millares 24 2 5 2" xfId="10435" xr:uid="{B2891D6A-CE8E-4D8F-BB7A-9E3C4401D02A}"/>
    <cellStyle name="Millares 24 2 5 2 2" xfId="31938" xr:uid="{0B1064D1-4BC6-48C6-83FA-E43F90B2AF23}"/>
    <cellStyle name="Millares 24 2 5 3" xfId="17070" xr:uid="{44CB5B5E-DD1E-4741-A9FD-FF0AA8451BB9}"/>
    <cellStyle name="Millares 24 2 5 3 2" xfId="38573" xr:uid="{B19C4486-A6EE-44F7-B6E7-570121B15990}"/>
    <cellStyle name="Millares 24 2 5 4" xfId="23675" xr:uid="{1E6A58D9-545D-4BF1-808B-7A7707CE47C9}"/>
    <cellStyle name="Millares 24 2 5 5" xfId="45178" xr:uid="{BD7F1FCE-76B2-4F3A-B8B8-E01D5FA1C5C7}"/>
    <cellStyle name="Millares 24 2 6" xfId="2716" xr:uid="{96CC3297-EAB3-4ECE-A858-B8B81B34B871}"/>
    <cellStyle name="Millares 24 2 6 2" xfId="10982" xr:uid="{40A4BA9E-0E64-4F8B-B3BA-8363A936EF73}"/>
    <cellStyle name="Millares 24 2 6 2 2" xfId="32485" xr:uid="{33A8060E-3809-45D4-85CE-7886D5360C5F}"/>
    <cellStyle name="Millares 24 2 6 3" xfId="17617" xr:uid="{1D619576-D318-4F08-8E69-8A361FCC632A}"/>
    <cellStyle name="Millares 24 2 6 3 2" xfId="39120" xr:uid="{972FFFAA-DB87-43AF-9D95-C118D7480B80}"/>
    <cellStyle name="Millares 24 2 6 4" xfId="24222" xr:uid="{AE620BE5-2A58-4AE0-B411-EB7688ABBE0E}"/>
    <cellStyle name="Millares 24 2 6 5" xfId="45725" xr:uid="{7CA70A2F-87CD-4ADD-8702-3CFD9E4ABD87}"/>
    <cellStyle name="Millares 24 2 7" xfId="3365" xr:uid="{9CC324E4-7AC5-47A3-B45A-A29888307854}"/>
    <cellStyle name="Millares 24 2 7 2" xfId="11631" xr:uid="{B1C94911-77C0-43FE-B1D3-D16D1FD3BC01}"/>
    <cellStyle name="Millares 24 2 7 2 2" xfId="33134" xr:uid="{EF9998B6-B98C-4B2D-92B4-2A0AD98453BC}"/>
    <cellStyle name="Millares 24 2 7 3" xfId="18266" xr:uid="{8C93433A-D22C-44C9-9664-7CDC9055DEFE}"/>
    <cellStyle name="Millares 24 2 7 3 2" xfId="39769" xr:uid="{BA06619F-6A84-44DD-AC5B-1896346365D6}"/>
    <cellStyle name="Millares 24 2 7 4" xfId="24871" xr:uid="{CB319559-E38E-41AA-B3C6-DDF2B7A9AB09}"/>
    <cellStyle name="Millares 24 2 7 5" xfId="46374" xr:uid="{714D2959-9117-402A-9A9A-6A10AEABA1CC}"/>
    <cellStyle name="Millares 24 2 8" xfId="4860" xr:uid="{9616DDEA-4B3A-4011-A211-D067D61B294D}"/>
    <cellStyle name="Millares 24 2 8 2" xfId="13126" xr:uid="{AB48E49E-3AF2-4E6D-B75A-36E22403936C}"/>
    <cellStyle name="Millares 24 2 8 2 2" xfId="34629" xr:uid="{E28843AF-5085-4E19-95BF-BF7FF10C43AA}"/>
    <cellStyle name="Millares 24 2 8 3" xfId="19761" xr:uid="{C9F52796-68CA-47B3-BCE9-86B3722A5078}"/>
    <cellStyle name="Millares 24 2 8 3 2" xfId="41264" xr:uid="{CE21DCD7-A5D4-4BE8-9696-B327D1486004}"/>
    <cellStyle name="Millares 24 2 8 4" xfId="26366" xr:uid="{40905943-936B-4B70-8FED-3D5BDD642F0A}"/>
    <cellStyle name="Millares 24 2 8 5" xfId="47869" xr:uid="{88440D06-8C99-43CA-B6AA-94A194C1C953}"/>
    <cellStyle name="Millares 24 2 9" xfId="5504" xr:uid="{300DB432-13C2-464E-930F-A3DFABB87548}"/>
    <cellStyle name="Millares 24 2 9 2" xfId="13770" xr:uid="{FFB702AE-8EEB-4BD9-895A-F04D7E30C724}"/>
    <cellStyle name="Millares 24 2 9 2 2" xfId="35273" xr:uid="{B9A86FE6-25FD-4882-A1D7-9BF3CB638A76}"/>
    <cellStyle name="Millares 24 2 9 3" xfId="20405" xr:uid="{83A99183-0078-4209-8E2E-8068739C3C14}"/>
    <cellStyle name="Millares 24 2 9 3 2" xfId="41908" xr:uid="{B24C8ECE-23F8-409B-A09D-A6612C0E967C}"/>
    <cellStyle name="Millares 24 2 9 4" xfId="27010" xr:uid="{FCEBA991-5AC0-4C00-90D2-0813115D5AE2}"/>
    <cellStyle name="Millares 24 2 9 5" xfId="48513" xr:uid="{B92DD60C-9182-4F83-B257-CEAD0FD2B7A3}"/>
    <cellStyle name="Millares 24 3" xfId="406" xr:uid="{81F48476-9079-409D-A5F1-6D32423B00F1}"/>
    <cellStyle name="Millares 24 3 10" xfId="15309" xr:uid="{7E874F28-6256-41C4-BAEA-B83E44F00C38}"/>
    <cellStyle name="Millares 24 3 10 2" xfId="36812" xr:uid="{A616C1E3-1233-4E9E-B8AD-F100E1FFD07B}"/>
    <cellStyle name="Millares 24 3 11" xfId="21914" xr:uid="{4C326981-1231-4389-87EA-701D2A3DE85F}"/>
    <cellStyle name="Millares 24 3 12" xfId="43417" xr:uid="{AAA07943-B0F9-491A-96D9-BD8721AA2B24}"/>
    <cellStyle name="Millares 24 3 2" xfId="1354" xr:uid="{B5A14C77-E9B0-4CDB-BCC1-342E4C8A12B2}"/>
    <cellStyle name="Millares 24 3 2 2" xfId="4183" xr:uid="{AFA41AAB-3F52-41B4-A1B2-C0369CD2D10F}"/>
    <cellStyle name="Millares 24 3 2 2 2" xfId="12449" xr:uid="{1D60F415-D78A-4DCE-A364-939A0811381C}"/>
    <cellStyle name="Millares 24 3 2 2 2 2" xfId="33952" xr:uid="{1D10A069-1C18-4188-B2D3-2BDD16E5E62F}"/>
    <cellStyle name="Millares 24 3 2 2 3" xfId="19084" xr:uid="{3E653A23-87DF-4C5A-95BA-8DDF311B07B2}"/>
    <cellStyle name="Millares 24 3 2 2 3 2" xfId="40587" xr:uid="{DBC47B2C-9F40-41BF-8E55-C79B7A0312EA}"/>
    <cellStyle name="Millares 24 3 2 2 4" xfId="25689" xr:uid="{9841D763-A8CB-40A0-B1BF-1F5DD32709B2}"/>
    <cellStyle name="Millares 24 3 2 2 5" xfId="47192" xr:uid="{6928CAEC-E140-4940-AC0A-E700730CCF17}"/>
    <cellStyle name="Millares 24 3 2 3" xfId="6322" xr:uid="{2FFD6FBE-6EA3-4196-A829-7A0AC2928C40}"/>
    <cellStyle name="Millares 24 3 2 3 2" xfId="14588" xr:uid="{03525500-A869-4743-9FED-5F42A5AFC562}"/>
    <cellStyle name="Millares 24 3 2 3 2 2" xfId="36091" xr:uid="{0B399E38-0764-4DB7-B31B-E86AF860FCAD}"/>
    <cellStyle name="Millares 24 3 2 3 3" xfId="21223" xr:uid="{83153E05-0F51-43B9-B96B-7AC1CE8DE8BB}"/>
    <cellStyle name="Millares 24 3 2 3 3 2" xfId="42726" xr:uid="{0C421BFB-6123-43CD-AF71-0960B5CD0649}"/>
    <cellStyle name="Millares 24 3 2 3 4" xfId="27828" xr:uid="{892A269B-9732-4375-8B8F-5E43C859B2C8}"/>
    <cellStyle name="Millares 24 3 2 3 5" xfId="49331" xr:uid="{A3429C90-BC9B-4623-8DBF-3AEF9BD0BD7E}"/>
    <cellStyle name="Millares 24 3 2 4" xfId="7963" xr:uid="{32EEA65D-8242-49D7-9EEF-C27B68829D08}"/>
    <cellStyle name="Millares 24 3 2 4 2" xfId="29466" xr:uid="{21500B3F-7E51-4240-AE24-BDA4D4045D76}"/>
    <cellStyle name="Millares 24 3 2 5" xfId="9620" xr:uid="{32E0153F-35A6-4210-879B-236A35B76AD6}"/>
    <cellStyle name="Millares 24 3 2 5 2" xfId="31123" xr:uid="{DC85B6BC-BFA6-4EEC-ABF2-5A4AB2FA7A36}"/>
    <cellStyle name="Millares 24 3 2 6" xfId="16255" xr:uid="{6F4DFB1D-0F7F-4D34-ABFB-0F501BD97A33}"/>
    <cellStyle name="Millares 24 3 2 6 2" xfId="37758" xr:uid="{C1C1E7EC-7BAC-4EC3-B77A-E1C8E177349E}"/>
    <cellStyle name="Millares 24 3 2 7" xfId="22860" xr:uid="{E23FD4BC-DE72-4DE7-9A78-E4E109790EF5}"/>
    <cellStyle name="Millares 24 3 2 8" xfId="44363" xr:uid="{DD9718F2-2E4D-464C-9264-B21DC636CDBA}"/>
    <cellStyle name="Millares 24 3 3" xfId="2041" xr:uid="{63D70B9F-08CD-4036-BD5F-F5481BAEED85}"/>
    <cellStyle name="Millares 24 3 3 2" xfId="10307" xr:uid="{666A7462-D671-4758-814C-A4B7C40444E0}"/>
    <cellStyle name="Millares 24 3 3 2 2" xfId="31810" xr:uid="{CB062556-1F24-4824-926C-BBEFAA31514A}"/>
    <cellStyle name="Millares 24 3 3 3" xfId="16942" xr:uid="{158FFA63-B63C-4526-AD8C-5AB5408346CA}"/>
    <cellStyle name="Millares 24 3 3 3 2" xfId="38445" xr:uid="{14463123-3D49-4A46-B0B5-97F15252CA23}"/>
    <cellStyle name="Millares 24 3 3 4" xfId="23547" xr:uid="{71FA8A7E-A062-4EC1-90A9-54BDFEED4D75}"/>
    <cellStyle name="Millares 24 3 3 5" xfId="45050" xr:uid="{0B848EE1-5E5A-4C62-A8FC-F7BA28B44C87}"/>
    <cellStyle name="Millares 24 3 4" xfId="2840" xr:uid="{670B2EDD-7E62-4F0A-9383-7C9CC29BFC7B}"/>
    <cellStyle name="Millares 24 3 4 2" xfId="11106" xr:uid="{927A3D9C-8056-46FE-8CF6-D1305E30DFE7}"/>
    <cellStyle name="Millares 24 3 4 2 2" xfId="32609" xr:uid="{AF115324-8494-4410-B6A8-73ED41C9B556}"/>
    <cellStyle name="Millares 24 3 4 3" xfId="17741" xr:uid="{78A3ECA1-7261-4877-B3E3-47EEBD4E2A29}"/>
    <cellStyle name="Millares 24 3 4 3 2" xfId="39244" xr:uid="{DFB337B5-F9F5-477A-961C-9604DA778E30}"/>
    <cellStyle name="Millares 24 3 4 4" xfId="24346" xr:uid="{8E4221DF-1E2D-4A3F-97CF-3F93A12F42EB}"/>
    <cellStyle name="Millares 24 3 4 5" xfId="45849" xr:uid="{60A4CD2E-3BFB-4668-B16D-B389EDE27709}"/>
    <cellStyle name="Millares 24 3 5" xfId="3237" xr:uid="{E672C88E-0044-4B9F-81A7-B1B3C5E2F361}"/>
    <cellStyle name="Millares 24 3 5 2" xfId="11503" xr:uid="{25A5D21B-6E25-4A79-A86B-2020F1457B0A}"/>
    <cellStyle name="Millares 24 3 5 2 2" xfId="33006" xr:uid="{027E6659-8C53-4761-9006-3EFFF2332298}"/>
    <cellStyle name="Millares 24 3 5 3" xfId="18138" xr:uid="{81B820AC-E203-4BE9-A317-72BC73FC8697}"/>
    <cellStyle name="Millares 24 3 5 3 2" xfId="39641" xr:uid="{B52702B2-84C8-4FD7-8D6C-FA3B692598FC}"/>
    <cellStyle name="Millares 24 3 5 4" xfId="24743" xr:uid="{017C650D-BB72-4BC6-BBE3-4240563EF6A4}"/>
    <cellStyle name="Millares 24 3 5 5" xfId="46246" xr:uid="{EFB78150-E210-4565-85B0-9629E20A26B0}"/>
    <cellStyle name="Millares 24 3 6" xfId="4984" xr:uid="{6C9E34B6-E4E7-4459-A1AA-01C3F9813F25}"/>
    <cellStyle name="Millares 24 3 6 2" xfId="13250" xr:uid="{FBB9B744-BDA7-4A77-A501-8D7ADB5F01B2}"/>
    <cellStyle name="Millares 24 3 6 2 2" xfId="34753" xr:uid="{BF27F3E1-477D-472F-A61B-B2999174F2D6}"/>
    <cellStyle name="Millares 24 3 6 3" xfId="19885" xr:uid="{98E53ADB-1699-41C6-88B5-EE0DBC068B5C}"/>
    <cellStyle name="Millares 24 3 6 3 2" xfId="41388" xr:uid="{9810EF59-809D-4B36-BDC9-F17CCFFAF697}"/>
    <cellStyle name="Millares 24 3 6 4" xfId="26490" xr:uid="{47FD8CAD-0C8F-4F96-ACCF-DFD3817A9E15}"/>
    <cellStyle name="Millares 24 3 6 5" xfId="47993" xr:uid="{B8D4EE02-47D0-45D5-A1F6-B4FA3DB45B66}"/>
    <cellStyle name="Millares 24 3 7" xfId="5376" xr:uid="{63B9DB9F-543E-4D30-91E1-C8B3C8422C19}"/>
    <cellStyle name="Millares 24 3 7 2" xfId="13642" xr:uid="{E1C8B3F7-D388-4E0D-960A-8E775466F7FC}"/>
    <cellStyle name="Millares 24 3 7 2 2" xfId="35145" xr:uid="{55DA3B68-B742-42FA-9D36-B191EB5D77C9}"/>
    <cellStyle name="Millares 24 3 7 3" xfId="20277" xr:uid="{8027723D-5B54-4812-B863-373B40B156D0}"/>
    <cellStyle name="Millares 24 3 7 3 2" xfId="41780" xr:uid="{014478BE-C8FB-4CF3-8E7F-C855E91ADD90}"/>
    <cellStyle name="Millares 24 3 7 4" xfId="26882" xr:uid="{2557650B-9FFE-4467-8830-C82BB1D9B671}"/>
    <cellStyle name="Millares 24 3 7 5" xfId="48385" xr:uid="{70536A9F-4BE5-4BA5-980C-EE8DF3162C5C}"/>
    <cellStyle name="Millares 24 3 8" xfId="7017" xr:uid="{29C32521-AC14-4162-BC73-2927D9792122}"/>
    <cellStyle name="Millares 24 3 8 2" xfId="28520" xr:uid="{4946E0D2-6275-4449-B22F-A18E57E83C50}"/>
    <cellStyle name="Millares 24 3 9" xfId="8673" xr:uid="{98956F42-62C3-4B56-8A3D-78C032081012}"/>
    <cellStyle name="Millares 24 3 9 2" xfId="30176" xr:uid="{FDA4B8D2-B2B1-4FB4-BD93-8A93693C3DFE}"/>
    <cellStyle name="Millares 24 4" xfId="690" xr:uid="{2BD680DA-D3BF-4D13-A650-A2B1432409B7}"/>
    <cellStyle name="Millares 24 4 10" xfId="43699" xr:uid="{2933A031-77AC-47E9-8BA7-33923964DF36}"/>
    <cellStyle name="Millares 24 4 2" xfId="1636" xr:uid="{484BFA9F-ED3D-4E24-8FDE-C8A96A624F9A}"/>
    <cellStyle name="Millares 24 4 2 2" xfId="4465" xr:uid="{5EBA4964-5D8C-44DB-AADC-769F807B387F}"/>
    <cellStyle name="Millares 24 4 2 2 2" xfId="12731" xr:uid="{11138FE2-DDBE-4C34-B3B5-96C7FA5793F0}"/>
    <cellStyle name="Millares 24 4 2 2 2 2" xfId="34234" xr:uid="{7F3CE683-9DDE-4EAB-9966-65722DE3E0E1}"/>
    <cellStyle name="Millares 24 4 2 2 3" xfId="19366" xr:uid="{DA03F33B-2B74-4A7C-A719-059802E9F69B}"/>
    <cellStyle name="Millares 24 4 2 2 3 2" xfId="40869" xr:uid="{70477A24-6598-43EE-8FC2-610EBF80D4EB}"/>
    <cellStyle name="Millares 24 4 2 2 4" xfId="25971" xr:uid="{386E8BA0-912D-46A5-B872-FDBBDE15DC40}"/>
    <cellStyle name="Millares 24 4 2 2 5" xfId="47474" xr:uid="{C3CC2FBF-FB4B-487D-BBE8-A859B957E61E}"/>
    <cellStyle name="Millares 24 4 2 3" xfId="6604" xr:uid="{1E6242EA-416A-4782-ABC1-F429F51FCE90}"/>
    <cellStyle name="Millares 24 4 2 3 2" xfId="14870" xr:uid="{AD1077D2-EC62-48E3-B165-AC5B80C6E7A9}"/>
    <cellStyle name="Millares 24 4 2 3 2 2" xfId="36373" xr:uid="{AD66771E-4386-4DA2-A04F-4C01723D6C9A}"/>
    <cellStyle name="Millares 24 4 2 3 3" xfId="21505" xr:uid="{2803ADA6-B792-4B87-B597-598D0F3CFC4D}"/>
    <cellStyle name="Millares 24 4 2 3 3 2" xfId="43008" xr:uid="{3C91B2EF-4157-4866-8AFB-29309F6CEB36}"/>
    <cellStyle name="Millares 24 4 2 3 4" xfId="28110" xr:uid="{728D25A4-6AFA-4648-BE2C-B72778DA4B1B}"/>
    <cellStyle name="Millares 24 4 2 3 5" xfId="49613" xr:uid="{BBC9E52C-5705-4DFB-9197-F4F0046BBA13}"/>
    <cellStyle name="Millares 24 4 2 4" xfId="8245" xr:uid="{69A5998E-1CEA-4924-BD84-3DA118ADB08E}"/>
    <cellStyle name="Millares 24 4 2 4 2" xfId="29748" xr:uid="{EA2A171F-CBF0-4BE7-A6D6-3160F6C58517}"/>
    <cellStyle name="Millares 24 4 2 5" xfId="9902" xr:uid="{7D734AA3-22E7-4D4E-82A6-44AF2E288810}"/>
    <cellStyle name="Millares 24 4 2 5 2" xfId="31405" xr:uid="{0877855B-8FAB-44DE-9AAC-851EC1D723A4}"/>
    <cellStyle name="Millares 24 4 2 6" xfId="16537" xr:uid="{8514F99E-EDAF-4D68-AE53-06FF4B74898F}"/>
    <cellStyle name="Millares 24 4 2 6 2" xfId="38040" xr:uid="{D262521A-59BE-456A-80BF-2A9331599A91}"/>
    <cellStyle name="Millares 24 4 2 7" xfId="23142" xr:uid="{9E815ADC-C5B5-4D6A-B6FE-1FA746C41B20}"/>
    <cellStyle name="Millares 24 4 2 8" xfId="44645" xr:uid="{409CF8E6-B9EB-4F5E-A4B9-909A80F40785}"/>
    <cellStyle name="Millares 24 4 3" xfId="2323" xr:uid="{2065C8F0-E7F3-4650-A378-11AF14016F37}"/>
    <cellStyle name="Millares 24 4 3 2" xfId="10589" xr:uid="{CA514EF6-F381-442D-A5FE-CBDC156EB52B}"/>
    <cellStyle name="Millares 24 4 3 2 2" xfId="32092" xr:uid="{827BEFDA-4C97-4E2B-A55E-C705675CB9AF}"/>
    <cellStyle name="Millares 24 4 3 3" xfId="17224" xr:uid="{DB697F4C-1B40-44C0-900D-C5C61C68735A}"/>
    <cellStyle name="Millares 24 4 3 3 2" xfId="38727" xr:uid="{DB62C5E5-ED20-430D-9972-2C8129E800FE}"/>
    <cellStyle name="Millares 24 4 3 4" xfId="23829" xr:uid="{A21D77D8-115D-46FD-82A8-2572396ACB53}"/>
    <cellStyle name="Millares 24 4 3 5" xfId="45332" xr:uid="{E642D7FD-E52A-4B11-9557-259DD711EF43}"/>
    <cellStyle name="Millares 24 4 4" xfId="3519" xr:uid="{332DAD8F-42D6-4321-BD14-834116CDE051}"/>
    <cellStyle name="Millares 24 4 4 2" xfId="11785" xr:uid="{E012C881-A5F5-4409-86EC-3BD43CADB0F4}"/>
    <cellStyle name="Millares 24 4 4 2 2" xfId="33288" xr:uid="{66859658-9CA2-4FB9-86FD-6B5993A4021A}"/>
    <cellStyle name="Millares 24 4 4 3" xfId="18420" xr:uid="{2A0CB7C0-E8A4-44F2-8B59-BB383BB93C11}"/>
    <cellStyle name="Millares 24 4 4 3 2" xfId="39923" xr:uid="{4460151D-2A05-46BA-A1AF-1BD3187746E3}"/>
    <cellStyle name="Millares 24 4 4 4" xfId="25025" xr:uid="{AE93C748-0759-4DF2-96A5-D07A4CDFABE4}"/>
    <cellStyle name="Millares 24 4 4 5" xfId="46528" xr:uid="{9F7323A9-8036-426E-80CA-5D8F30C2A1D3}"/>
    <cellStyle name="Millares 24 4 5" xfId="5658" xr:uid="{3D203DAE-3165-490C-831B-2F635E443B1B}"/>
    <cellStyle name="Millares 24 4 5 2" xfId="13924" xr:uid="{0564EF08-5969-4900-86E6-A386DF254C2A}"/>
    <cellStyle name="Millares 24 4 5 2 2" xfId="35427" xr:uid="{A64AE7E4-70AA-45B1-9928-D1AA34EA6A7A}"/>
    <cellStyle name="Millares 24 4 5 3" xfId="20559" xr:uid="{4F251C9C-49D9-4899-8027-E957688D3E5F}"/>
    <cellStyle name="Millares 24 4 5 3 2" xfId="42062" xr:uid="{B28BBC10-B31D-4752-81CF-074C201C2C02}"/>
    <cellStyle name="Millares 24 4 5 4" xfId="27164" xr:uid="{194F711C-8C42-4B85-A15A-7568B6B609ED}"/>
    <cellStyle name="Millares 24 4 5 5" xfId="48667" xr:uid="{1A2A825B-1040-4139-A889-B85293FB5089}"/>
    <cellStyle name="Millares 24 4 6" xfId="7299" xr:uid="{57DDFEC0-C37F-4088-9C23-DD7C5A157605}"/>
    <cellStyle name="Millares 24 4 6 2" xfId="28802" xr:uid="{8AE13EE6-D9DE-447D-AFE8-96065959C32C}"/>
    <cellStyle name="Millares 24 4 7" xfId="8956" xr:uid="{CF287661-08C5-4819-9A80-8731DF144342}"/>
    <cellStyle name="Millares 24 4 7 2" xfId="30459" xr:uid="{B5548276-50A8-4CF9-A4A0-B1972852CB52}"/>
    <cellStyle name="Millares 24 4 8" xfId="15591" xr:uid="{E74C4DCC-2CFD-4C71-87ED-B0E5BCFC3814}"/>
    <cellStyle name="Millares 24 4 8 2" xfId="37094" xr:uid="{5276DA4A-E6B2-4810-AA86-74FCBBAF8DC3}"/>
    <cellStyle name="Millares 24 4 9" xfId="22196" xr:uid="{9EF6DDF7-051E-44AC-9B32-D0C82477DAF4}"/>
    <cellStyle name="Millares 24 5" xfId="958" xr:uid="{2DA4269E-0E28-489D-9D19-2ADFC82C275A}"/>
    <cellStyle name="Millares 24 5 2" xfId="3787" xr:uid="{47EFD1C9-7924-4438-B43B-6E730F17DA1F}"/>
    <cellStyle name="Millares 24 5 2 2" xfId="12053" xr:uid="{87E39213-A955-4DCE-95D7-18C83410115D}"/>
    <cellStyle name="Millares 24 5 2 2 2" xfId="33556" xr:uid="{E214F91B-BF40-4AAE-AF2E-8FB06C109461}"/>
    <cellStyle name="Millares 24 5 2 3" xfId="18688" xr:uid="{28D2C7A3-A661-44DF-95D9-4E13E0F53757}"/>
    <cellStyle name="Millares 24 5 2 3 2" xfId="40191" xr:uid="{B68B8EC8-448E-433A-8080-FFEC62576257}"/>
    <cellStyle name="Millares 24 5 2 4" xfId="25293" xr:uid="{9FB25FA3-90D0-45A3-BF1B-10D079F41D9D}"/>
    <cellStyle name="Millares 24 5 2 5" xfId="46796" xr:uid="{A3010EB2-876A-4D1F-920B-C68E576549A7}"/>
    <cellStyle name="Millares 24 5 3" xfId="5926" xr:uid="{3CCEC849-796E-47AB-9A90-CB6C2D6FA4B3}"/>
    <cellStyle name="Millares 24 5 3 2" xfId="14192" xr:uid="{FFC8A536-CE6F-48D5-A842-5C0DD1B82BC3}"/>
    <cellStyle name="Millares 24 5 3 2 2" xfId="35695" xr:uid="{8B01768F-9611-41D0-B968-E2B708D70520}"/>
    <cellStyle name="Millares 24 5 3 3" xfId="20827" xr:uid="{ADEE9239-FC32-418F-947D-BB3C6D899FC9}"/>
    <cellStyle name="Millares 24 5 3 3 2" xfId="42330" xr:uid="{0781E091-9F6B-4278-80D1-59F5670D329A}"/>
    <cellStyle name="Millares 24 5 3 4" xfId="27432" xr:uid="{D973893B-E255-47F8-BCBC-6D618AF016FD}"/>
    <cellStyle name="Millares 24 5 3 5" xfId="48935" xr:uid="{1BAD43E3-70BD-4842-9133-2F92035C3935}"/>
    <cellStyle name="Millares 24 5 4" xfId="7567" xr:uid="{4783F079-C645-4E99-8063-80E28B44BBC2}"/>
    <cellStyle name="Millares 24 5 4 2" xfId="29070" xr:uid="{02B285DA-D00A-449A-B1CC-5934EFF0A5EF}"/>
    <cellStyle name="Millares 24 5 5" xfId="9224" xr:uid="{E2B24EF3-21C8-4DC3-8147-DA006DB7B011}"/>
    <cellStyle name="Millares 24 5 5 2" xfId="30727" xr:uid="{3B9ABBF2-4441-4071-84D8-7E6BF9BE79C3}"/>
    <cellStyle name="Millares 24 5 6" xfId="15859" xr:uid="{755365CA-AE7A-4219-9121-E45309F28B32}"/>
    <cellStyle name="Millares 24 5 6 2" xfId="37362" xr:uid="{076CC825-F089-4C89-B3CC-A8D4F20D351F}"/>
    <cellStyle name="Millares 24 5 7" xfId="22464" xr:uid="{AE3EDC07-7183-49D3-92C1-EE9E8410D1DD}"/>
    <cellStyle name="Millares 24 5 8" xfId="43967" xr:uid="{B74826E9-8078-4015-A0C9-751A95E3A87A}"/>
    <cellStyle name="Millares 24 6" xfId="1219" xr:uid="{12A5A09E-F1C1-43CB-AD70-BA315AA749DF}"/>
    <cellStyle name="Millares 24 6 2" xfId="4048" xr:uid="{755F9D48-6EA5-49FF-B7EC-FAE8C70D651A}"/>
    <cellStyle name="Millares 24 6 2 2" xfId="12314" xr:uid="{0207541E-2D99-479B-A128-558416DE2F2E}"/>
    <cellStyle name="Millares 24 6 2 2 2" xfId="33817" xr:uid="{66F506E9-FBA2-47E5-9EE6-2922B082398A}"/>
    <cellStyle name="Millares 24 6 2 3" xfId="18949" xr:uid="{9C660BDE-17E4-4CA6-A145-333DA2BB9F66}"/>
    <cellStyle name="Millares 24 6 2 3 2" xfId="40452" xr:uid="{DA1CDE91-8514-4A24-883F-8AA91B3ECBD7}"/>
    <cellStyle name="Millares 24 6 2 4" xfId="25554" xr:uid="{3CAC1D16-B8B2-43CF-AF95-05090C418F6D}"/>
    <cellStyle name="Millares 24 6 2 5" xfId="47057" xr:uid="{B2CD0B7C-7527-4DD8-BAF1-47CD5756C942}"/>
    <cellStyle name="Millares 24 6 3" xfId="6187" xr:uid="{E4536D05-3B91-4052-98D3-8CF11D15E5D2}"/>
    <cellStyle name="Millares 24 6 3 2" xfId="14453" xr:uid="{0B674800-52F6-4A96-9325-18977C629158}"/>
    <cellStyle name="Millares 24 6 3 2 2" xfId="35956" xr:uid="{AF76D40E-DF02-44E1-99A0-3EBC274FC2B3}"/>
    <cellStyle name="Millares 24 6 3 3" xfId="21088" xr:uid="{0C3E96A4-D437-4ACC-BD3D-71841D9EE741}"/>
    <cellStyle name="Millares 24 6 3 3 2" xfId="42591" xr:uid="{35940254-30F4-4605-8DE1-46083234982D}"/>
    <cellStyle name="Millares 24 6 3 4" xfId="27693" xr:uid="{7771591E-4C1B-4DC2-99EF-D125D745AE81}"/>
    <cellStyle name="Millares 24 6 3 5" xfId="49196" xr:uid="{C8CD7E1D-0BA6-4161-9417-2400B369D075}"/>
    <cellStyle name="Millares 24 6 4" xfId="7828" xr:uid="{97AEAC24-3E3F-4C53-8D2F-72F93D0E68EB}"/>
    <cellStyle name="Millares 24 6 4 2" xfId="29331" xr:uid="{944125A0-22B5-4A71-B567-C011F82F3E6D}"/>
    <cellStyle name="Millares 24 6 5" xfId="9485" xr:uid="{BAC66D3E-B62B-4E81-9361-1EAA590F3EEB}"/>
    <cellStyle name="Millares 24 6 5 2" xfId="30988" xr:uid="{9ADB8A50-A4D1-4F81-86C6-2E97BE517863}"/>
    <cellStyle name="Millares 24 6 6" xfId="16120" xr:uid="{F87793EE-3967-4A55-8FF7-F62A22298013}"/>
    <cellStyle name="Millares 24 6 6 2" xfId="37623" xr:uid="{CBE1904A-6A7F-459C-910C-E7E9A4BDC2CD}"/>
    <cellStyle name="Millares 24 6 7" xfId="22725" xr:uid="{BFA27265-6567-4DE5-9E1B-402092F4B8A6}"/>
    <cellStyle name="Millares 24 6 8" xfId="44228" xr:uid="{9CCE410D-2716-4113-BA30-D24C463D6E08}"/>
    <cellStyle name="Millares 24 7" xfId="1907" xr:uid="{ED483B34-940C-4B05-8902-09C6D1991B38}"/>
    <cellStyle name="Millares 24 7 2" xfId="10173" xr:uid="{484FC5C0-1E1B-4E24-85A3-740E0EFE7239}"/>
    <cellStyle name="Millares 24 7 2 2" xfId="31676" xr:uid="{B4E71944-1BAA-4E5B-B090-973216CC3112}"/>
    <cellStyle name="Millares 24 7 3" xfId="16808" xr:uid="{36083AC9-91CA-4621-8C60-AF07F5BAC7E0}"/>
    <cellStyle name="Millares 24 7 3 2" xfId="38311" xr:uid="{9B120261-21C2-4285-93BA-E13BBA63C467}"/>
    <cellStyle name="Millares 24 7 4" xfId="23413" xr:uid="{C630E4E1-DC1C-4F86-964B-8664C8B021D5}"/>
    <cellStyle name="Millares 24 7 5" xfId="44916" xr:uid="{F77BEE55-755B-414E-80CA-6D70F3523EC0}"/>
    <cellStyle name="Millares 24 8" xfId="2592" xr:uid="{66A93185-62EB-4D1E-ADBF-2C0B36A1C320}"/>
    <cellStyle name="Millares 24 8 2" xfId="10858" xr:uid="{23EBD4B6-3EB6-40C8-8C44-628EA9E913EC}"/>
    <cellStyle name="Millares 24 8 2 2" xfId="32361" xr:uid="{81456B0F-C592-4B75-B111-37905F30341C}"/>
    <cellStyle name="Millares 24 8 3" xfId="17493" xr:uid="{0445B0AF-537A-40BE-8B96-860177E810D9}"/>
    <cellStyle name="Millares 24 8 3 2" xfId="38996" xr:uid="{F40C62B9-B82F-48BC-B8FF-864D58B8BF9B}"/>
    <cellStyle name="Millares 24 8 4" xfId="24098" xr:uid="{A99101A1-EBF5-4C09-852C-95EEC7C6D538}"/>
    <cellStyle name="Millares 24 8 5" xfId="45601" xr:uid="{8A28F91D-D860-4BF8-AAC2-698F4B02CCC4}"/>
    <cellStyle name="Millares 24 9" xfId="3103" xr:uid="{5A3DE210-A1F5-4F3A-9902-9BE56D450450}"/>
    <cellStyle name="Millares 24 9 2" xfId="11369" xr:uid="{324FBB00-945E-48C6-99F7-8089FE42F183}"/>
    <cellStyle name="Millares 24 9 2 2" xfId="32872" xr:uid="{7309FBEE-0CAD-4571-B906-BC91584EE82C}"/>
    <cellStyle name="Millares 24 9 3" xfId="18004" xr:uid="{06483CB7-D2E6-44D9-A8B4-268A30585D71}"/>
    <cellStyle name="Millares 24 9 3 2" xfId="39507" xr:uid="{6CE5C94B-C235-4C6A-9B28-3B1F63FBAF0A}"/>
    <cellStyle name="Millares 24 9 4" xfId="24609" xr:uid="{1E9BA015-D312-482A-9D3B-101C3F04B3CB}"/>
    <cellStyle name="Millares 24 9 5" xfId="46112" xr:uid="{74AC6208-03D1-48C3-AF2F-15E629CC2C5D}"/>
    <cellStyle name="Millares 25" xfId="225" xr:uid="{FC186717-C064-4D67-856C-907FE11C4EAB}"/>
    <cellStyle name="Millares 25 10" xfId="4744" xr:uid="{9A1A45DC-5B13-484E-80FB-3E17AD8A5062}"/>
    <cellStyle name="Millares 25 10 2" xfId="13010" xr:uid="{43B1D25B-B6A0-48B1-8AC2-6D4B52FC3997}"/>
    <cellStyle name="Millares 25 10 2 2" xfId="34513" xr:uid="{A5D45E2B-6296-4033-9A2D-636DF0C0E6AA}"/>
    <cellStyle name="Millares 25 10 3" xfId="19645" xr:uid="{7220AD4B-575F-4634-B95A-EE3DEC01B158}"/>
    <cellStyle name="Millares 25 10 3 2" xfId="41148" xr:uid="{347F2A5F-DB55-4E85-9C3A-76F8EB23D1CE}"/>
    <cellStyle name="Millares 25 10 4" xfId="26250" xr:uid="{960F0F82-0773-4BD2-8860-AB22D5B7ACF0}"/>
    <cellStyle name="Millares 25 10 5" xfId="47753" xr:uid="{11A703E1-6B05-4BDC-8939-36F07177988B}"/>
    <cellStyle name="Millares 25 11" xfId="5247" xr:uid="{80378ECC-7DD5-44A1-9F7B-1817C27A10A5}"/>
    <cellStyle name="Millares 25 11 2" xfId="13513" xr:uid="{0E5F2B41-8998-47C2-B61E-A8664348E352}"/>
    <cellStyle name="Millares 25 11 2 2" xfId="35016" xr:uid="{A5140A96-A196-4FD9-AF4E-B32213A4068C}"/>
    <cellStyle name="Millares 25 11 3" xfId="20148" xr:uid="{E8E465A4-36A8-4794-A2F0-16D8FF96BFD6}"/>
    <cellStyle name="Millares 25 11 3 2" xfId="41651" xr:uid="{7B5F2597-FF77-4656-9ED7-8D6E11893C18}"/>
    <cellStyle name="Millares 25 11 4" xfId="26753" xr:uid="{AF485F66-9903-46B2-86AD-53120295FBF0}"/>
    <cellStyle name="Millares 25 11 5" xfId="48256" xr:uid="{BBDFC299-BBAF-4D01-947D-3DFA75EC7325}"/>
    <cellStyle name="Millares 25 12" xfId="6888" xr:uid="{073D137B-EE9C-4238-9116-5FEE6719B23C}"/>
    <cellStyle name="Millares 25 12 2" xfId="28391" xr:uid="{1C30FE76-794F-4947-BCA2-E3C0D0BDBE4F}"/>
    <cellStyle name="Millares 25 13" xfId="8542" xr:uid="{5FCBFA78-02E5-44C1-B7F7-2F5D359C1151}"/>
    <cellStyle name="Millares 25 13 2" xfId="30045" xr:uid="{39D70993-91B4-4964-A57D-3BD1083D0BAF}"/>
    <cellStyle name="Millares 25 14" xfId="15181" xr:uid="{D84A020C-D81E-49F5-A027-00B5AF5E2CDA}"/>
    <cellStyle name="Millares 25 14 2" xfId="36684" xr:uid="{400AFECB-2E64-4685-A6FD-80D5D54E2334}"/>
    <cellStyle name="Millares 25 15" xfId="21786" xr:uid="{469F3F09-DFF3-46C8-99F1-1494B8BC84DE}"/>
    <cellStyle name="Millares 25 16" xfId="43289" xr:uid="{0BD05F1D-EC94-4DA3-B990-09E59B3A5CA6}"/>
    <cellStyle name="Millares 25 2" xfId="540" xr:uid="{965262E0-347C-4A34-B714-66C3C5D103EE}"/>
    <cellStyle name="Millares 25 2 10" xfId="7151" xr:uid="{93D9004B-98B7-40A4-9413-29703C808164}"/>
    <cellStyle name="Millares 25 2 10 2" xfId="28654" xr:uid="{CE11C8D2-E5B4-4355-A4E1-0F33B64331A9}"/>
    <cellStyle name="Millares 25 2 11" xfId="8807" xr:uid="{104B8F70-9A9F-416B-89E3-4F3BAFA4D3E6}"/>
    <cellStyle name="Millares 25 2 11 2" xfId="30310" xr:uid="{605ADE68-EA1F-4F7F-9432-4EF223E1AED3}"/>
    <cellStyle name="Millares 25 2 12" xfId="15443" xr:uid="{431F08E1-F423-481F-B9B2-71762610B296}"/>
    <cellStyle name="Millares 25 2 12 2" xfId="36946" xr:uid="{92374380-7659-4E42-A46C-CF5BD996583D}"/>
    <cellStyle name="Millares 25 2 13" xfId="22048" xr:uid="{D045E4E2-48CF-41FD-B653-66C48CA03D66}"/>
    <cellStyle name="Millares 25 2 14" xfId="43551" xr:uid="{087CDC14-1B96-420A-B571-F8C960C9D812}"/>
    <cellStyle name="Millares 25 2 2" xfId="822" xr:uid="{FA4D6BFF-18AC-42FB-925B-97D60CDF0BA0}"/>
    <cellStyle name="Millares 25 2 2 10" xfId="15723" xr:uid="{E3C032AD-952D-4225-8CF8-09A27E1B0F50}"/>
    <cellStyle name="Millares 25 2 2 10 2" xfId="37226" xr:uid="{1676633F-C419-401A-A7D7-AE704D36F88B}"/>
    <cellStyle name="Millares 25 2 2 11" xfId="22328" xr:uid="{FF557E33-932A-4B34-AA89-76D141B15607}"/>
    <cellStyle name="Millares 25 2 2 12" xfId="43831" xr:uid="{919A1F69-7805-44BB-A08E-6A49902913E7}"/>
    <cellStyle name="Millares 25 2 2 2" xfId="1768" xr:uid="{6C4883CF-9219-4EEA-9F0E-1232BF8091B1}"/>
    <cellStyle name="Millares 25 2 2 2 2" xfId="4597" xr:uid="{EA532A72-AB93-4ECC-99CB-D19F7B5162F0}"/>
    <cellStyle name="Millares 25 2 2 2 2 2" xfId="12863" xr:uid="{C656922A-31FF-40C0-B210-91EF3C83B1D2}"/>
    <cellStyle name="Millares 25 2 2 2 2 2 2" xfId="34366" xr:uid="{B1723778-2750-4A90-83B1-40488529E620}"/>
    <cellStyle name="Millares 25 2 2 2 2 3" xfId="19498" xr:uid="{8F8B1D56-3400-44A3-8B00-584CE43B6F7E}"/>
    <cellStyle name="Millares 25 2 2 2 2 3 2" xfId="41001" xr:uid="{BBCCEEE8-E4ED-4E5A-8DE4-D4535A998EAB}"/>
    <cellStyle name="Millares 25 2 2 2 2 4" xfId="26103" xr:uid="{38B8D4F0-C8A3-428B-9488-D840896D9317}"/>
    <cellStyle name="Millares 25 2 2 2 2 5" xfId="47606" xr:uid="{40B9A8A0-DC33-45D3-AFC6-5600F58D1E7F}"/>
    <cellStyle name="Millares 25 2 2 2 3" xfId="6736" xr:uid="{849999F0-A4C5-4D2F-BFBE-9F622B811A50}"/>
    <cellStyle name="Millares 25 2 2 2 3 2" xfId="15002" xr:uid="{F0F36438-239C-466C-B5DB-D5B13090298E}"/>
    <cellStyle name="Millares 25 2 2 2 3 2 2" xfId="36505" xr:uid="{8E4A16C9-1217-4A50-A763-862D2E2C1411}"/>
    <cellStyle name="Millares 25 2 2 2 3 3" xfId="21637" xr:uid="{ABC1B56E-44BF-4286-AA17-422C606EFEC4}"/>
    <cellStyle name="Millares 25 2 2 2 3 3 2" xfId="43140" xr:uid="{B1E71E8B-C988-4072-8910-43924DD282BA}"/>
    <cellStyle name="Millares 25 2 2 2 3 4" xfId="28242" xr:uid="{3B2E583D-8CE6-4A05-ABD6-C397C2B084A1}"/>
    <cellStyle name="Millares 25 2 2 2 3 5" xfId="49745" xr:uid="{538AEDB5-200B-493E-A257-FCE44276F6B7}"/>
    <cellStyle name="Millares 25 2 2 2 4" xfId="8377" xr:uid="{56650A9C-91C0-4A21-AF5A-067B9B77356C}"/>
    <cellStyle name="Millares 25 2 2 2 4 2" xfId="29880" xr:uid="{7E079D7D-E525-4E20-A59A-0E6FFBCA6991}"/>
    <cellStyle name="Millares 25 2 2 2 5" xfId="10034" xr:uid="{DD4D3410-CD34-481E-B124-90C368DA3D2B}"/>
    <cellStyle name="Millares 25 2 2 2 5 2" xfId="31537" xr:uid="{A28F04A8-CA38-4A00-993A-676A77013C23}"/>
    <cellStyle name="Millares 25 2 2 2 6" xfId="16669" xr:uid="{5EEDC254-5F1B-40C2-96DD-35FBC1BC4684}"/>
    <cellStyle name="Millares 25 2 2 2 6 2" xfId="38172" xr:uid="{B10B5F02-4DB7-4166-BFEF-D47DE2F93573}"/>
    <cellStyle name="Millares 25 2 2 2 7" xfId="23274" xr:uid="{3D8ADE9B-224A-4FCE-869C-D04C5A034F4C}"/>
    <cellStyle name="Millares 25 2 2 2 8" xfId="44777" xr:uid="{57A7A6B9-F6B6-4530-816A-A1BBC6FCABAA}"/>
    <cellStyle name="Millares 25 2 2 3" xfId="2455" xr:uid="{30BC239F-39AE-49F8-9667-8761681BC0A3}"/>
    <cellStyle name="Millares 25 2 2 3 2" xfId="10721" xr:uid="{B6125F19-9460-4B3B-9316-4EC1900F92F4}"/>
    <cellStyle name="Millares 25 2 2 3 2 2" xfId="32224" xr:uid="{11CBD30B-938D-4184-AAD8-737DA93A95F4}"/>
    <cellStyle name="Millares 25 2 2 3 3" xfId="17356" xr:uid="{1635332F-8894-49DF-A0CD-1DC722B2BC11}"/>
    <cellStyle name="Millares 25 2 2 3 3 2" xfId="38859" xr:uid="{BEDEDDDB-576C-4259-82B4-29841ABDB87A}"/>
    <cellStyle name="Millares 25 2 2 3 4" xfId="23961" xr:uid="{3693545C-344A-4BBB-BD4B-9EDE9672242E}"/>
    <cellStyle name="Millares 25 2 2 3 5" xfId="45464" xr:uid="{03A3969B-CC7F-449F-80FD-68221B34B21B}"/>
    <cellStyle name="Millares 25 2 2 4" xfId="2972" xr:uid="{F47757E4-6B6A-46DA-90DF-0406E80F5F3B}"/>
    <cellStyle name="Millares 25 2 2 4 2" xfId="11238" xr:uid="{E8DD1C8B-F8E1-434F-A39D-E0DEF4570CFA}"/>
    <cellStyle name="Millares 25 2 2 4 2 2" xfId="32741" xr:uid="{5AAAF895-EC1F-413D-BDB8-97F76144B9C2}"/>
    <cellStyle name="Millares 25 2 2 4 3" xfId="17873" xr:uid="{5B619EAF-92ED-455C-8A78-C3B5503A394A}"/>
    <cellStyle name="Millares 25 2 2 4 3 2" xfId="39376" xr:uid="{D836DC69-D0AA-4ADE-8473-E70BD25A8DE7}"/>
    <cellStyle name="Millares 25 2 2 4 4" xfId="24478" xr:uid="{900815B5-55AF-4F89-83FB-A74628A2883A}"/>
    <cellStyle name="Millares 25 2 2 4 5" xfId="45981" xr:uid="{A46501D6-92D6-4E80-B414-E54D2F07F336}"/>
    <cellStyle name="Millares 25 2 2 5" xfId="3651" xr:uid="{A44684E4-59EA-4691-A5D3-5A7B3F411DB6}"/>
    <cellStyle name="Millares 25 2 2 5 2" xfId="11917" xr:uid="{675EDE61-A2F8-48E5-9666-52106FA819A8}"/>
    <cellStyle name="Millares 25 2 2 5 2 2" xfId="33420" xr:uid="{AD643813-0DC1-4A97-882C-6C9C8E094921}"/>
    <cellStyle name="Millares 25 2 2 5 3" xfId="18552" xr:uid="{545B38F5-9C83-46A1-9446-AA030429DAC5}"/>
    <cellStyle name="Millares 25 2 2 5 3 2" xfId="40055" xr:uid="{2D9E7058-0288-4563-821E-B292DA7C3C3F}"/>
    <cellStyle name="Millares 25 2 2 5 4" xfId="25157" xr:uid="{72361C98-92AA-4601-A88E-83293F94BB46}"/>
    <cellStyle name="Millares 25 2 2 5 5" xfId="46660" xr:uid="{4CAB007E-219E-4684-A9F3-7FFFBA2CB004}"/>
    <cellStyle name="Millares 25 2 2 6" xfId="5116" xr:uid="{A003C3CC-5EE2-44E4-901A-B272184C8B1A}"/>
    <cellStyle name="Millares 25 2 2 6 2" xfId="13382" xr:uid="{D9EC3C44-3A2C-4A7B-B46C-E2F6CC004883}"/>
    <cellStyle name="Millares 25 2 2 6 2 2" xfId="34885" xr:uid="{D30CADA4-C31C-428F-B552-5FD0B3FA0B11}"/>
    <cellStyle name="Millares 25 2 2 6 3" xfId="20017" xr:uid="{00A8A222-8835-4320-904E-5000F2C832C6}"/>
    <cellStyle name="Millares 25 2 2 6 3 2" xfId="41520" xr:uid="{A2833901-F70A-43CF-A6FA-F969D0A557EE}"/>
    <cellStyle name="Millares 25 2 2 6 4" xfId="26622" xr:uid="{88D0A4D2-18C4-46DA-A32A-D6455328B87B}"/>
    <cellStyle name="Millares 25 2 2 6 5" xfId="48125" xr:uid="{BD252AC8-E3F7-4427-85C9-6A1A20E4D715}"/>
    <cellStyle name="Millares 25 2 2 7" xfId="5790" xr:uid="{A883F086-C135-4195-9D5B-1752EEC73B16}"/>
    <cellStyle name="Millares 25 2 2 7 2" xfId="14056" xr:uid="{5AE9B169-2C8E-4A89-A677-4C72C3B9FDFC}"/>
    <cellStyle name="Millares 25 2 2 7 2 2" xfId="35559" xr:uid="{9FAAFB0A-3D55-4E4D-90AA-7B1D20A5EDA6}"/>
    <cellStyle name="Millares 25 2 2 7 3" xfId="20691" xr:uid="{7364B489-9FA0-4B26-9626-40E88BFF7879}"/>
    <cellStyle name="Millares 25 2 2 7 3 2" xfId="42194" xr:uid="{BB940D9F-C68F-4739-8AF4-17480758CD33}"/>
    <cellStyle name="Millares 25 2 2 7 4" xfId="27296" xr:uid="{EB1A40DC-9067-44EA-B4F4-84EE1664EF2C}"/>
    <cellStyle name="Millares 25 2 2 7 5" xfId="48799" xr:uid="{C325870A-2EDB-4741-924F-6652CF350929}"/>
    <cellStyle name="Millares 25 2 2 8" xfId="7431" xr:uid="{65D65E47-D1CE-4B3B-A43A-E8A484AB9E9C}"/>
    <cellStyle name="Millares 25 2 2 8 2" xfId="28934" xr:uid="{E377E4D7-A0B2-42AD-AC76-4B34B000563D}"/>
    <cellStyle name="Millares 25 2 2 9" xfId="9088" xr:uid="{FFB7FA6E-1950-4CA0-A2AD-32B38885903C}"/>
    <cellStyle name="Millares 25 2 2 9 2" xfId="30591" xr:uid="{054146C0-E37E-4CA5-8786-E815C004EB5C}"/>
    <cellStyle name="Millares 25 2 3" xfId="1092" xr:uid="{2C7A0DC5-0FBF-4F0A-A0E4-8D4D03FE1506}"/>
    <cellStyle name="Millares 25 2 3 2" xfId="3921" xr:uid="{63A6AD69-4F12-4DC0-ACCE-24E438703B79}"/>
    <cellStyle name="Millares 25 2 3 2 2" xfId="12187" xr:uid="{34ADB375-6188-481B-9A47-CA68D87DCD96}"/>
    <cellStyle name="Millares 25 2 3 2 2 2" xfId="33690" xr:uid="{BE6C45A0-8B3F-449D-A808-5C7B02C9861C}"/>
    <cellStyle name="Millares 25 2 3 2 3" xfId="18822" xr:uid="{F6E13AD5-D37E-4F44-8BCC-A4226A390276}"/>
    <cellStyle name="Millares 25 2 3 2 3 2" xfId="40325" xr:uid="{3473CBA6-23D1-43AD-AF56-C62165051822}"/>
    <cellStyle name="Millares 25 2 3 2 4" xfId="25427" xr:uid="{6866F42A-8882-40E2-8B20-925F17A759A1}"/>
    <cellStyle name="Millares 25 2 3 2 5" xfId="46930" xr:uid="{81461026-F097-4E84-A0CF-2BD748579638}"/>
    <cellStyle name="Millares 25 2 3 3" xfId="6060" xr:uid="{2CECA5F1-96B0-4027-A3BD-3360C55563AC}"/>
    <cellStyle name="Millares 25 2 3 3 2" xfId="14326" xr:uid="{059F2D66-8C62-4847-A4A5-E9EC6219A88C}"/>
    <cellStyle name="Millares 25 2 3 3 2 2" xfId="35829" xr:uid="{B7755642-B403-4397-9461-610D5C55181F}"/>
    <cellStyle name="Millares 25 2 3 3 3" xfId="20961" xr:uid="{1019334E-F0E1-4668-85E4-AB443048DF80}"/>
    <cellStyle name="Millares 25 2 3 3 3 2" xfId="42464" xr:uid="{E14B6DF2-6AFA-4AEE-AB77-24933AEC3D64}"/>
    <cellStyle name="Millares 25 2 3 3 4" xfId="27566" xr:uid="{28C5E868-6CDF-4F08-A6C6-2F9B1515FA39}"/>
    <cellStyle name="Millares 25 2 3 3 5" xfId="49069" xr:uid="{BA052662-4DCD-4F42-A49C-3A30AEBC7C87}"/>
    <cellStyle name="Millares 25 2 3 4" xfId="7701" xr:uid="{8D0AF7B9-ED4F-40D0-B2C7-BC7942DA2E3A}"/>
    <cellStyle name="Millares 25 2 3 4 2" xfId="29204" xr:uid="{A500EDB5-C109-4E5C-821A-63C6E496335B}"/>
    <cellStyle name="Millares 25 2 3 5" xfId="9358" xr:uid="{D87938E8-CBFD-46A3-B56B-9E59B0E19A08}"/>
    <cellStyle name="Millares 25 2 3 5 2" xfId="30861" xr:uid="{CA955505-FA6E-4C80-88BA-FC4960F15C29}"/>
    <cellStyle name="Millares 25 2 3 6" xfId="15993" xr:uid="{B6001F92-8EF4-4652-ABF8-8614EBEE5B62}"/>
    <cellStyle name="Millares 25 2 3 6 2" xfId="37496" xr:uid="{2F482D3D-5BF8-4BF8-A6CA-9786A93EBD8A}"/>
    <cellStyle name="Millares 25 2 3 7" xfId="22598" xr:uid="{7ED2B00E-AAB6-482D-8AB1-A8DF5C4DA630}"/>
    <cellStyle name="Millares 25 2 3 8" xfId="44101" xr:uid="{251913D8-AA7E-4156-81AF-1C2621BCA1D1}"/>
    <cellStyle name="Millares 25 2 4" xfId="1488" xr:uid="{2CC67C64-62A2-4294-BE59-63AC63C028B8}"/>
    <cellStyle name="Millares 25 2 4 2" xfId="4317" xr:uid="{5FF62DEE-F616-42CF-BBE2-E2A1F63C36D4}"/>
    <cellStyle name="Millares 25 2 4 2 2" xfId="12583" xr:uid="{9D4A44C5-E48D-464F-9659-2FBF0D0E56C2}"/>
    <cellStyle name="Millares 25 2 4 2 2 2" xfId="34086" xr:uid="{F383BD00-D1B4-4760-9956-7C7FDA3E6AEA}"/>
    <cellStyle name="Millares 25 2 4 2 3" xfId="19218" xr:uid="{AABBBF85-D614-40FC-B573-4DAEA65F74A7}"/>
    <cellStyle name="Millares 25 2 4 2 3 2" xfId="40721" xr:uid="{FF1ED6B5-C0DA-4679-A851-D6A064BCFDCE}"/>
    <cellStyle name="Millares 25 2 4 2 4" xfId="25823" xr:uid="{12DF57E0-9C47-4109-B951-46CAEF5614C3}"/>
    <cellStyle name="Millares 25 2 4 2 5" xfId="47326" xr:uid="{53D8C9FD-E3ED-4320-99D6-C05D4369B8FB}"/>
    <cellStyle name="Millares 25 2 4 3" xfId="6456" xr:uid="{81DE9A6B-BEB5-4588-8117-DE1A2E0E2B7F}"/>
    <cellStyle name="Millares 25 2 4 3 2" xfId="14722" xr:uid="{11F3ACFE-6BB2-4DAF-8D25-1129162D2EE1}"/>
    <cellStyle name="Millares 25 2 4 3 2 2" xfId="36225" xr:uid="{33D6BBB4-3BA3-4A2D-BF6D-BE60A75A3E27}"/>
    <cellStyle name="Millares 25 2 4 3 3" xfId="21357" xr:uid="{BB51972D-945C-46E4-9CC5-046457ABAECC}"/>
    <cellStyle name="Millares 25 2 4 3 3 2" xfId="42860" xr:uid="{B7375764-ABAD-4D3C-927D-E6F96C8814E2}"/>
    <cellStyle name="Millares 25 2 4 3 4" xfId="27962" xr:uid="{E0616A3C-98A1-4767-A780-61FBEAFED754}"/>
    <cellStyle name="Millares 25 2 4 3 5" xfId="49465" xr:uid="{99A07659-2DA6-4B4A-99A6-4B9A3E4FA03C}"/>
    <cellStyle name="Millares 25 2 4 4" xfId="8097" xr:uid="{89743415-CBB0-421C-8F0E-85699D5B6152}"/>
    <cellStyle name="Millares 25 2 4 4 2" xfId="29600" xr:uid="{8F2A7830-75D2-442B-9AA7-177624A27360}"/>
    <cellStyle name="Millares 25 2 4 5" xfId="9754" xr:uid="{75988D6F-347D-4961-8E15-BB75DCB00BD9}"/>
    <cellStyle name="Millares 25 2 4 5 2" xfId="31257" xr:uid="{A2907DF5-76F2-4C60-83EA-8D9DE28D09E3}"/>
    <cellStyle name="Millares 25 2 4 6" xfId="16389" xr:uid="{D64CCFC1-D096-45E8-9EFE-613A7EFB2A0F}"/>
    <cellStyle name="Millares 25 2 4 6 2" xfId="37892" xr:uid="{50036163-2B9E-47BA-BCD9-E7398E022BFC}"/>
    <cellStyle name="Millares 25 2 4 7" xfId="22994" xr:uid="{8F04500F-2B65-4254-BA32-E3CB9E8B6885}"/>
    <cellStyle name="Millares 25 2 4 8" xfId="44497" xr:uid="{479D5036-FA2F-4C4B-991F-3FDB4C24D6BB}"/>
    <cellStyle name="Millares 25 2 5" xfId="2175" xr:uid="{65D4298D-15AF-4929-BBC7-2A6CBEEB69A7}"/>
    <cellStyle name="Millares 25 2 5 2" xfId="10441" xr:uid="{4B445726-6D3E-4B21-8C32-27FC11CDFF9E}"/>
    <cellStyle name="Millares 25 2 5 2 2" xfId="31944" xr:uid="{7A98623B-6477-4653-9FB7-0E306423491A}"/>
    <cellStyle name="Millares 25 2 5 3" xfId="17076" xr:uid="{1E901648-E4F1-4079-BE26-BACD7F6EC335}"/>
    <cellStyle name="Millares 25 2 5 3 2" xfId="38579" xr:uid="{11875A63-91CF-4E67-91BB-7F14C1256157}"/>
    <cellStyle name="Millares 25 2 5 4" xfId="23681" xr:uid="{D867E97E-F772-4592-94AC-24E27C01D6A1}"/>
    <cellStyle name="Millares 25 2 5 5" xfId="45184" xr:uid="{C80B05C5-27F8-4404-9F27-08B252DD9AEE}"/>
    <cellStyle name="Millares 25 2 6" xfId="2722" xr:uid="{BCC2FB3D-17F8-4635-B25D-BCEF94E5ECA3}"/>
    <cellStyle name="Millares 25 2 6 2" xfId="10988" xr:uid="{BE50BD2F-181C-4A1A-99AC-B0E6A377A02F}"/>
    <cellStyle name="Millares 25 2 6 2 2" xfId="32491" xr:uid="{4B5F307C-1E00-47BE-BBD3-441866B8D4D7}"/>
    <cellStyle name="Millares 25 2 6 3" xfId="17623" xr:uid="{287DA7CC-7873-4C1C-A189-AC1BCAF7F279}"/>
    <cellStyle name="Millares 25 2 6 3 2" xfId="39126" xr:uid="{F1F6EC47-36D3-4186-BB85-D296539E30EE}"/>
    <cellStyle name="Millares 25 2 6 4" xfId="24228" xr:uid="{DDE7D766-B434-4C0B-A42E-DECB173A240D}"/>
    <cellStyle name="Millares 25 2 6 5" xfId="45731" xr:uid="{9464E267-13CB-403E-A10C-373D2CDA466C}"/>
    <cellStyle name="Millares 25 2 7" xfId="3371" xr:uid="{61425D2F-ECE1-4BBF-BA7C-167BAEFA6C64}"/>
    <cellStyle name="Millares 25 2 7 2" xfId="11637" xr:uid="{83E569BE-BE4C-4D12-9AF3-8E48671B4A10}"/>
    <cellStyle name="Millares 25 2 7 2 2" xfId="33140" xr:uid="{418D9424-62E1-4878-BF53-2F44504CA64A}"/>
    <cellStyle name="Millares 25 2 7 3" xfId="18272" xr:uid="{A421EA01-CF33-46E9-9CCF-8F184C6D9ADF}"/>
    <cellStyle name="Millares 25 2 7 3 2" xfId="39775" xr:uid="{AF4FB846-48C0-45D0-8EE7-09D81C889BAC}"/>
    <cellStyle name="Millares 25 2 7 4" xfId="24877" xr:uid="{9BC88FAB-0B3D-4D68-A71E-B07EECB303CA}"/>
    <cellStyle name="Millares 25 2 7 5" xfId="46380" xr:uid="{80A9560D-7514-4952-9E05-0E22ADCC08C0}"/>
    <cellStyle name="Millares 25 2 8" xfId="4866" xr:uid="{EA9E6E25-4488-4B20-A757-C7FC7F4EC914}"/>
    <cellStyle name="Millares 25 2 8 2" xfId="13132" xr:uid="{9CA0B2CE-B21B-489A-A374-B22B26D76C33}"/>
    <cellStyle name="Millares 25 2 8 2 2" xfId="34635" xr:uid="{973BF3A0-6A94-44C6-AB02-2A1F46265CF8}"/>
    <cellStyle name="Millares 25 2 8 3" xfId="19767" xr:uid="{299A737B-FF40-4448-A89D-65F1C66F3101}"/>
    <cellStyle name="Millares 25 2 8 3 2" xfId="41270" xr:uid="{076A7493-EFAE-4365-AD9D-A34794F8F9E2}"/>
    <cellStyle name="Millares 25 2 8 4" xfId="26372" xr:uid="{8F1584E7-BB02-46FB-A2BC-F8B92613F7C6}"/>
    <cellStyle name="Millares 25 2 8 5" xfId="47875" xr:uid="{F26D1502-CFDA-404B-B255-9118D0DD0D87}"/>
    <cellStyle name="Millares 25 2 9" xfId="5510" xr:uid="{503C08F8-1D70-43A1-A0F6-2C6514876E0D}"/>
    <cellStyle name="Millares 25 2 9 2" xfId="13776" xr:uid="{B9E68F20-1970-46C2-B5FF-4393A4B3B1C8}"/>
    <cellStyle name="Millares 25 2 9 2 2" xfId="35279" xr:uid="{B003B173-EA79-4100-882C-214712826D8E}"/>
    <cellStyle name="Millares 25 2 9 3" xfId="20411" xr:uid="{9E626CD2-0187-40A3-A3F5-141A7D6AA38C}"/>
    <cellStyle name="Millares 25 2 9 3 2" xfId="41914" xr:uid="{2DBEB65C-D36B-45CD-9478-514C40A47CF6}"/>
    <cellStyle name="Millares 25 2 9 4" xfId="27016" xr:uid="{A5ADCE84-B49A-4C07-9817-928502DBE2A4}"/>
    <cellStyle name="Millares 25 2 9 5" xfId="48519" xr:uid="{0F8FD1DB-0F0C-4312-9EA1-8645D2AD8B44}"/>
    <cellStyle name="Millares 25 3" xfId="412" xr:uid="{25B10326-A36F-4D76-9C81-9491088B723E}"/>
    <cellStyle name="Millares 25 3 10" xfId="15315" xr:uid="{70CA7ECD-8254-40A7-B108-19CD545C3261}"/>
    <cellStyle name="Millares 25 3 10 2" xfId="36818" xr:uid="{830C0916-D54E-4C7D-8491-A5197BF75076}"/>
    <cellStyle name="Millares 25 3 11" xfId="21920" xr:uid="{7EBACE6D-53DE-41AC-825A-D14B948A12CF}"/>
    <cellStyle name="Millares 25 3 12" xfId="43423" xr:uid="{ED995418-53E4-439D-BCE6-8741B055685D}"/>
    <cellStyle name="Millares 25 3 2" xfId="1360" xr:uid="{88E08528-889B-4EE2-9733-884D74DB693B}"/>
    <cellStyle name="Millares 25 3 2 2" xfId="4189" xr:uid="{26DD154E-25F1-4868-9D5F-7C89F747CB35}"/>
    <cellStyle name="Millares 25 3 2 2 2" xfId="12455" xr:uid="{5B25C332-93A4-4C0B-BE04-0979171AF48F}"/>
    <cellStyle name="Millares 25 3 2 2 2 2" xfId="33958" xr:uid="{2B3FFAF0-A297-4D73-BD6D-4CAB03EA1EF2}"/>
    <cellStyle name="Millares 25 3 2 2 3" xfId="19090" xr:uid="{00CF03CF-DE72-45F6-A2CE-1026F9161E52}"/>
    <cellStyle name="Millares 25 3 2 2 3 2" xfId="40593" xr:uid="{B444294E-29B9-453E-85AF-CC6FBCFCB0CB}"/>
    <cellStyle name="Millares 25 3 2 2 4" xfId="25695" xr:uid="{FA4995F3-D121-436D-9055-3D31B0EF65A1}"/>
    <cellStyle name="Millares 25 3 2 2 5" xfId="47198" xr:uid="{2F8C3706-7E3F-4408-B961-2822525EF51A}"/>
    <cellStyle name="Millares 25 3 2 3" xfId="6328" xr:uid="{ECE5CB04-BEBB-499F-8B44-F3C5C6C68E6A}"/>
    <cellStyle name="Millares 25 3 2 3 2" xfId="14594" xr:uid="{FB6BF5B0-3792-4B8A-807D-6C2D398E1D99}"/>
    <cellStyle name="Millares 25 3 2 3 2 2" xfId="36097" xr:uid="{F2CC7F25-2508-430C-8218-7D85E04CA51B}"/>
    <cellStyle name="Millares 25 3 2 3 3" xfId="21229" xr:uid="{61E8C844-EA0A-42BA-88CE-1CAE497A907F}"/>
    <cellStyle name="Millares 25 3 2 3 3 2" xfId="42732" xr:uid="{9F27B169-1873-493B-840A-68DAF19A54A3}"/>
    <cellStyle name="Millares 25 3 2 3 4" xfId="27834" xr:uid="{6F615D04-2639-49FF-A6D7-AB074059F774}"/>
    <cellStyle name="Millares 25 3 2 3 5" xfId="49337" xr:uid="{4A8AF777-6757-4E83-A8F5-F8C0AAA781DC}"/>
    <cellStyle name="Millares 25 3 2 4" xfId="7969" xr:uid="{14E8C4E8-F230-4F9E-AB8D-73BC3471C07A}"/>
    <cellStyle name="Millares 25 3 2 4 2" xfId="29472" xr:uid="{588B4166-A966-48B8-AFDB-6E446A589FC7}"/>
    <cellStyle name="Millares 25 3 2 5" xfId="9626" xr:uid="{D113C28F-0BE6-4BCB-ADFA-20A7800D14C0}"/>
    <cellStyle name="Millares 25 3 2 5 2" xfId="31129" xr:uid="{0BC0D130-B6CA-4F14-845B-D21B60966F4D}"/>
    <cellStyle name="Millares 25 3 2 6" xfId="16261" xr:uid="{0696570A-32BC-4E67-A029-89A5694F722E}"/>
    <cellStyle name="Millares 25 3 2 6 2" xfId="37764" xr:uid="{20480F24-D56C-4FFC-A26C-080DD5B046BF}"/>
    <cellStyle name="Millares 25 3 2 7" xfId="22866" xr:uid="{ECBC7DE0-4640-449C-9B00-4630F6AF956F}"/>
    <cellStyle name="Millares 25 3 2 8" xfId="44369" xr:uid="{24497FBB-3E2C-443F-805C-63EAFC49F5BA}"/>
    <cellStyle name="Millares 25 3 3" xfId="2047" xr:uid="{1DB8895D-7677-4351-B741-64329C60E8E3}"/>
    <cellStyle name="Millares 25 3 3 2" xfId="10313" xr:uid="{E281A65B-E4CE-4C0A-ABF7-F493A93EF8ED}"/>
    <cellStyle name="Millares 25 3 3 2 2" xfId="31816" xr:uid="{5CF13142-D6E5-4CB4-A861-C5434BD4116A}"/>
    <cellStyle name="Millares 25 3 3 3" xfId="16948" xr:uid="{60616041-C916-4AF7-B54C-A6A2493B4EA0}"/>
    <cellStyle name="Millares 25 3 3 3 2" xfId="38451" xr:uid="{14C30C06-E39A-4A93-B7E5-126CEE466FD4}"/>
    <cellStyle name="Millares 25 3 3 4" xfId="23553" xr:uid="{EEE50E4D-7502-4783-B814-9F439219D4BE}"/>
    <cellStyle name="Millares 25 3 3 5" xfId="45056" xr:uid="{EAAE8A64-F98F-477B-AE02-75424378B464}"/>
    <cellStyle name="Millares 25 3 4" xfId="2846" xr:uid="{4CBB88FD-4EA6-4865-A0FC-22114F73D858}"/>
    <cellStyle name="Millares 25 3 4 2" xfId="11112" xr:uid="{77CC4D9F-328B-4629-A188-FB57D5CD611E}"/>
    <cellStyle name="Millares 25 3 4 2 2" xfId="32615" xr:uid="{FFEBF3E5-B989-4E30-BC84-0FDDE7984945}"/>
    <cellStyle name="Millares 25 3 4 3" xfId="17747" xr:uid="{CE12351D-76D4-41D1-AE18-A12107866163}"/>
    <cellStyle name="Millares 25 3 4 3 2" xfId="39250" xr:uid="{E4D72C9D-2C3D-4303-8FAF-C5EBC9631873}"/>
    <cellStyle name="Millares 25 3 4 4" xfId="24352" xr:uid="{A0302FD2-9A2F-4B7C-AD5F-DAD1B2240BED}"/>
    <cellStyle name="Millares 25 3 4 5" xfId="45855" xr:uid="{983E63BD-83EF-48A5-84A1-8E36D10386CD}"/>
    <cellStyle name="Millares 25 3 5" xfId="3243" xr:uid="{60E3828C-DF26-4730-B46D-3A59CCEA65D8}"/>
    <cellStyle name="Millares 25 3 5 2" xfId="11509" xr:uid="{9A91DEBF-2D04-4D8F-B344-88DE86E8D665}"/>
    <cellStyle name="Millares 25 3 5 2 2" xfId="33012" xr:uid="{2A461121-49CF-404A-94E3-D3F1151DED6D}"/>
    <cellStyle name="Millares 25 3 5 3" xfId="18144" xr:uid="{C20FC2CA-0969-4343-8367-C07B95023BFE}"/>
    <cellStyle name="Millares 25 3 5 3 2" xfId="39647" xr:uid="{7CCA259B-C93A-47C9-9DAC-6CE9118D0992}"/>
    <cellStyle name="Millares 25 3 5 4" xfId="24749" xr:uid="{6ACD5E22-E38C-4512-B7F6-57EC8ED6E026}"/>
    <cellStyle name="Millares 25 3 5 5" xfId="46252" xr:uid="{474D6CEE-75BC-4F41-91D0-563C572DE800}"/>
    <cellStyle name="Millares 25 3 6" xfId="4990" xr:uid="{F1A94E9C-6CE1-4C49-9DEF-6F14C4973B9E}"/>
    <cellStyle name="Millares 25 3 6 2" xfId="13256" xr:uid="{66C366EE-D6B8-4720-8B9D-583B475F5917}"/>
    <cellStyle name="Millares 25 3 6 2 2" xfId="34759" xr:uid="{ED37E280-4D0E-4DA9-8FF1-5DE4419265BD}"/>
    <cellStyle name="Millares 25 3 6 3" xfId="19891" xr:uid="{2E173B84-8442-400F-978F-B307E6B4D17B}"/>
    <cellStyle name="Millares 25 3 6 3 2" xfId="41394" xr:uid="{80146106-6B40-465A-AB67-C17B935BDC3E}"/>
    <cellStyle name="Millares 25 3 6 4" xfId="26496" xr:uid="{8156E1CB-83C4-43C0-B2AF-AFF2D4BB3C22}"/>
    <cellStyle name="Millares 25 3 6 5" xfId="47999" xr:uid="{1EC3961F-4FE5-4B1D-8E06-38F54D9309A1}"/>
    <cellStyle name="Millares 25 3 7" xfId="5382" xr:uid="{1215EF68-96E4-490C-BE5F-709482CA8328}"/>
    <cellStyle name="Millares 25 3 7 2" xfId="13648" xr:uid="{27CC4E22-7A36-44FD-AC2D-E71F7567393C}"/>
    <cellStyle name="Millares 25 3 7 2 2" xfId="35151" xr:uid="{A069F9F0-D71D-4C88-90E1-CCE98C17E024}"/>
    <cellStyle name="Millares 25 3 7 3" xfId="20283" xr:uid="{C886736E-515D-42A4-825E-A238A76C3987}"/>
    <cellStyle name="Millares 25 3 7 3 2" xfId="41786" xr:uid="{7CF0BD15-5FF4-4C30-AEFE-0853F32D3748}"/>
    <cellStyle name="Millares 25 3 7 4" xfId="26888" xr:uid="{14E6E463-26B6-4D18-80BA-DDAA09E6AD8D}"/>
    <cellStyle name="Millares 25 3 7 5" xfId="48391" xr:uid="{3B229C60-1896-468A-91C7-15EC1D7C9ED5}"/>
    <cellStyle name="Millares 25 3 8" xfId="7023" xr:uid="{AE3E6C4A-5856-4E81-B242-C5AA3ABE1318}"/>
    <cellStyle name="Millares 25 3 8 2" xfId="28526" xr:uid="{1FBC3BBA-E05D-45B4-8322-8C8D99E4E019}"/>
    <cellStyle name="Millares 25 3 9" xfId="8679" xr:uid="{CE968FFE-C284-4806-9049-C200B74AF79A}"/>
    <cellStyle name="Millares 25 3 9 2" xfId="30182" xr:uid="{9B5BE193-F60B-4DF0-A9D8-A0458550F2B6}"/>
    <cellStyle name="Millares 25 4" xfId="696" xr:uid="{2AEF9463-E11B-4D77-B402-AB19C1097395}"/>
    <cellStyle name="Millares 25 4 10" xfId="43705" xr:uid="{49B0AB5D-F1E8-40C2-8C53-C8D0E0D11758}"/>
    <cellStyle name="Millares 25 4 2" xfId="1642" xr:uid="{F2D32B7D-1ABA-4CBA-9FA1-7EFC8637FE8C}"/>
    <cellStyle name="Millares 25 4 2 2" xfId="4471" xr:uid="{7E0B06D0-6BF6-4E0E-883C-C1630E18886F}"/>
    <cellStyle name="Millares 25 4 2 2 2" xfId="12737" xr:uid="{3ABCA6CE-8B70-409A-8B61-07F3A03B551B}"/>
    <cellStyle name="Millares 25 4 2 2 2 2" xfId="34240" xr:uid="{A8070AA3-60ED-4324-964B-E7F3A8F618BB}"/>
    <cellStyle name="Millares 25 4 2 2 3" xfId="19372" xr:uid="{BBF04855-2FEF-47FF-BD0E-5650A9D57097}"/>
    <cellStyle name="Millares 25 4 2 2 3 2" xfId="40875" xr:uid="{8D06A350-2443-4164-96F1-DB7A7ADB5EBA}"/>
    <cellStyle name="Millares 25 4 2 2 4" xfId="25977" xr:uid="{606A2525-144E-49F8-80DF-C62AC6D6FCE1}"/>
    <cellStyle name="Millares 25 4 2 2 5" xfId="47480" xr:uid="{3571A158-16BE-4397-B0BD-0C9D5BE37258}"/>
    <cellStyle name="Millares 25 4 2 3" xfId="6610" xr:uid="{A391D3D4-B369-4AE8-AE8A-42E13C1A1BDA}"/>
    <cellStyle name="Millares 25 4 2 3 2" xfId="14876" xr:uid="{4F4B38D8-7470-4463-90E0-D4CDAA5D6CC5}"/>
    <cellStyle name="Millares 25 4 2 3 2 2" xfId="36379" xr:uid="{729EBD18-FAB2-4768-AA52-23174D38003D}"/>
    <cellStyle name="Millares 25 4 2 3 3" xfId="21511" xr:uid="{E5A9C9E7-C5E3-4AB9-BCF4-77FFFC1DA96E}"/>
    <cellStyle name="Millares 25 4 2 3 3 2" xfId="43014" xr:uid="{8F3D2A6F-5B97-4212-8988-4DC864302EB2}"/>
    <cellStyle name="Millares 25 4 2 3 4" xfId="28116" xr:uid="{36488A74-FA3D-46CB-B332-70D56EDCCB30}"/>
    <cellStyle name="Millares 25 4 2 3 5" xfId="49619" xr:uid="{623F3FB3-E375-44E8-B6F6-0BA8051E4FF0}"/>
    <cellStyle name="Millares 25 4 2 4" xfId="8251" xr:uid="{45DD2274-9A9C-42C4-983D-B6CDEDAB288B}"/>
    <cellStyle name="Millares 25 4 2 4 2" xfId="29754" xr:uid="{7657F7CA-A716-47B0-8886-FF610FCEE144}"/>
    <cellStyle name="Millares 25 4 2 5" xfId="9908" xr:uid="{ABF5418E-F42A-4AD0-AEFD-247BF8ACA233}"/>
    <cellStyle name="Millares 25 4 2 5 2" xfId="31411" xr:uid="{A5F81F7B-2CCD-4B50-8AF3-05E025FF8D5F}"/>
    <cellStyle name="Millares 25 4 2 6" xfId="16543" xr:uid="{BE16BA7C-0D89-42B4-946C-287A99F65875}"/>
    <cellStyle name="Millares 25 4 2 6 2" xfId="38046" xr:uid="{6782F277-8CEF-4374-A5FF-B34D6B36B290}"/>
    <cellStyle name="Millares 25 4 2 7" xfId="23148" xr:uid="{20E1EEF0-5AD3-4DE9-9635-C49A50C0C22F}"/>
    <cellStyle name="Millares 25 4 2 8" xfId="44651" xr:uid="{D61973F8-F8E7-4413-9AD9-FF5F26559D23}"/>
    <cellStyle name="Millares 25 4 3" xfId="2329" xr:uid="{9BC15A0D-4EDA-4D31-9E96-4C6292269AF4}"/>
    <cellStyle name="Millares 25 4 3 2" xfId="10595" xr:uid="{19E89161-03D1-4970-8B62-684373E722C3}"/>
    <cellStyle name="Millares 25 4 3 2 2" xfId="32098" xr:uid="{6518979F-8F61-4212-842A-D8F8E1A5D470}"/>
    <cellStyle name="Millares 25 4 3 3" xfId="17230" xr:uid="{9895E84E-4697-4C06-B550-3DEE53BA1F15}"/>
    <cellStyle name="Millares 25 4 3 3 2" xfId="38733" xr:uid="{8402AB61-FFD5-4A48-9312-DC4C1837606B}"/>
    <cellStyle name="Millares 25 4 3 4" xfId="23835" xr:uid="{39ACA944-8923-449E-9919-5B72A9C5080D}"/>
    <cellStyle name="Millares 25 4 3 5" xfId="45338" xr:uid="{9F3263D4-D0B5-4211-B5E7-F83CD6E370D2}"/>
    <cellStyle name="Millares 25 4 4" xfId="3525" xr:uid="{030807C9-AA8C-485C-AF7D-14D8689553D4}"/>
    <cellStyle name="Millares 25 4 4 2" xfId="11791" xr:uid="{69648E83-1673-4359-A32D-F2209FF30AF0}"/>
    <cellStyle name="Millares 25 4 4 2 2" xfId="33294" xr:uid="{2A0C4364-34F4-47A6-958E-F147D70FA4D1}"/>
    <cellStyle name="Millares 25 4 4 3" xfId="18426" xr:uid="{A1DA2848-443A-45C6-85F2-6101C798020E}"/>
    <cellStyle name="Millares 25 4 4 3 2" xfId="39929" xr:uid="{C11F66F7-4C89-4343-90E6-D427BC22674D}"/>
    <cellStyle name="Millares 25 4 4 4" xfId="25031" xr:uid="{A0397B97-B473-458C-90A9-9857B6FC145D}"/>
    <cellStyle name="Millares 25 4 4 5" xfId="46534" xr:uid="{FA66FCD7-D47C-44C4-9EC2-138BCF4BF36A}"/>
    <cellStyle name="Millares 25 4 5" xfId="5664" xr:uid="{940DB699-B8B9-4969-BD69-FE8E13205ED1}"/>
    <cellStyle name="Millares 25 4 5 2" xfId="13930" xr:uid="{41464A99-5B2B-44B7-8EDF-31F8C5847821}"/>
    <cellStyle name="Millares 25 4 5 2 2" xfId="35433" xr:uid="{5C2F39AB-624F-4722-A085-5BF815B6A77E}"/>
    <cellStyle name="Millares 25 4 5 3" xfId="20565" xr:uid="{FCC61855-17E1-4B64-BD69-58E233618663}"/>
    <cellStyle name="Millares 25 4 5 3 2" xfId="42068" xr:uid="{9AB6D085-C78E-4224-87B7-674C62736DEA}"/>
    <cellStyle name="Millares 25 4 5 4" xfId="27170" xr:uid="{3AE36D9F-75C6-4AEA-B3C4-D5806D4E2C32}"/>
    <cellStyle name="Millares 25 4 5 5" xfId="48673" xr:uid="{0CF49081-B7D0-4AC9-AB2C-C6C9B8F03014}"/>
    <cellStyle name="Millares 25 4 6" xfId="7305" xr:uid="{D14B9B1C-EBAE-4BBF-B69A-F4FB79AC940C}"/>
    <cellStyle name="Millares 25 4 6 2" xfId="28808" xr:uid="{84E8B687-8744-424E-AE24-AFCFEB4DECEA}"/>
    <cellStyle name="Millares 25 4 7" xfId="8962" xr:uid="{D8CFAB98-C2E1-497A-BC5D-9E0068D8E659}"/>
    <cellStyle name="Millares 25 4 7 2" xfId="30465" xr:uid="{9BF75E65-C374-4642-A8D1-59E75B639FBF}"/>
    <cellStyle name="Millares 25 4 8" xfId="15597" xr:uid="{5E7CDCA5-0CFD-4F32-BED7-8BB42F426A4A}"/>
    <cellStyle name="Millares 25 4 8 2" xfId="37100" xr:uid="{546FB7CB-AA2C-4FAD-AC70-1FB3F1A19985}"/>
    <cellStyle name="Millares 25 4 9" xfId="22202" xr:uid="{22B78F59-AB20-480B-8F58-AFCA6FA7095F}"/>
    <cellStyle name="Millares 25 5" xfId="964" xr:uid="{4F6A43DE-335C-46DD-885D-0D285A6B0CEB}"/>
    <cellStyle name="Millares 25 5 2" xfId="3793" xr:uid="{5AE74031-A7EF-4786-BBB4-D9F33CB4AF03}"/>
    <cellStyle name="Millares 25 5 2 2" xfId="12059" xr:uid="{6867067F-1067-4645-8380-C30CD30A685E}"/>
    <cellStyle name="Millares 25 5 2 2 2" xfId="33562" xr:uid="{BF95DC7D-F4D1-4CFD-AB2D-0734027A67E7}"/>
    <cellStyle name="Millares 25 5 2 3" xfId="18694" xr:uid="{8C254EBE-3F95-40A6-AF78-B19D655FC4C2}"/>
    <cellStyle name="Millares 25 5 2 3 2" xfId="40197" xr:uid="{5A7A4C4F-88B7-405D-9FED-04682191F43D}"/>
    <cellStyle name="Millares 25 5 2 4" xfId="25299" xr:uid="{E1EC7666-89D6-4572-A19A-DC4B536EAE84}"/>
    <cellStyle name="Millares 25 5 2 5" xfId="46802" xr:uid="{7147CBB5-1C97-458D-8C7D-749D0DF7F35A}"/>
    <cellStyle name="Millares 25 5 3" xfId="5932" xr:uid="{47CBFCA7-C813-4FDD-B2A0-73659E388EA0}"/>
    <cellStyle name="Millares 25 5 3 2" xfId="14198" xr:uid="{778845F2-08BD-4753-A372-64313B946F99}"/>
    <cellStyle name="Millares 25 5 3 2 2" xfId="35701" xr:uid="{E712D322-02F8-48AC-8A2C-2F1602DA5B85}"/>
    <cellStyle name="Millares 25 5 3 3" xfId="20833" xr:uid="{921DD6A5-84F8-47BB-87E2-449A824F3B95}"/>
    <cellStyle name="Millares 25 5 3 3 2" xfId="42336" xr:uid="{F4EB4335-6AC0-433E-9616-5AF8E5C16CC4}"/>
    <cellStyle name="Millares 25 5 3 4" xfId="27438" xr:uid="{7143FE7C-78C2-4732-B439-CEB8A78798D7}"/>
    <cellStyle name="Millares 25 5 3 5" xfId="48941" xr:uid="{4134FB33-495F-4A45-B290-D49FF67D14CF}"/>
    <cellStyle name="Millares 25 5 4" xfId="7573" xr:uid="{78F4DE65-74DF-442B-97DB-7653DA7D2FCF}"/>
    <cellStyle name="Millares 25 5 4 2" xfId="29076" xr:uid="{4C393BEB-6494-4D49-8075-5A8EAC54B040}"/>
    <cellStyle name="Millares 25 5 5" xfId="9230" xr:uid="{D27D1116-8B4F-4EB5-9BFC-B0DD1F8D1188}"/>
    <cellStyle name="Millares 25 5 5 2" xfId="30733" xr:uid="{0E8B496E-9678-4E5B-8DD0-448705E5A082}"/>
    <cellStyle name="Millares 25 5 6" xfId="15865" xr:uid="{29C171E9-A160-4D22-B0E8-0F71C46F3C06}"/>
    <cellStyle name="Millares 25 5 6 2" xfId="37368" xr:uid="{9AB304E1-35CD-4D78-BCD9-66B3E541E346}"/>
    <cellStyle name="Millares 25 5 7" xfId="22470" xr:uid="{F5AA6F68-1A6A-40CD-93AE-B25536472D7E}"/>
    <cellStyle name="Millares 25 5 8" xfId="43973" xr:uid="{300D2FF2-EFAB-4E56-833F-4C06C15DD6F5}"/>
    <cellStyle name="Millares 25 6" xfId="1225" xr:uid="{75C6B912-B904-4BC3-A814-5D186883212D}"/>
    <cellStyle name="Millares 25 6 2" xfId="4054" xr:uid="{EA231F4F-CFF1-4DAD-80D3-6BF6BB427647}"/>
    <cellStyle name="Millares 25 6 2 2" xfId="12320" xr:uid="{3844760C-1648-4A46-8622-8303B79E421B}"/>
    <cellStyle name="Millares 25 6 2 2 2" xfId="33823" xr:uid="{F09FCFA2-8489-44FC-9589-56769A12959B}"/>
    <cellStyle name="Millares 25 6 2 3" xfId="18955" xr:uid="{0E9A42D3-87F7-4EBE-A631-617F19F53C05}"/>
    <cellStyle name="Millares 25 6 2 3 2" xfId="40458" xr:uid="{90D6A54E-FCBE-4744-B3A0-964698276F3E}"/>
    <cellStyle name="Millares 25 6 2 4" xfId="25560" xr:uid="{EBA95582-550D-48A2-A83F-F8D58687D22E}"/>
    <cellStyle name="Millares 25 6 2 5" xfId="47063" xr:uid="{0AFE3BC7-4C65-455B-8D61-015B0D6880CE}"/>
    <cellStyle name="Millares 25 6 3" xfId="6193" xr:uid="{5194E158-B6F9-48CE-8595-4D5BE0629578}"/>
    <cellStyle name="Millares 25 6 3 2" xfId="14459" xr:uid="{A2B7472C-DB23-40F8-9D4C-15E36C7BF01E}"/>
    <cellStyle name="Millares 25 6 3 2 2" xfId="35962" xr:uid="{95D03BF0-43EF-43FA-BBCA-E8FFB742C651}"/>
    <cellStyle name="Millares 25 6 3 3" xfId="21094" xr:uid="{D1C29144-90DF-4E84-A7B6-5E35DE00BA48}"/>
    <cellStyle name="Millares 25 6 3 3 2" xfId="42597" xr:uid="{F9D9BD5D-37E3-4A03-9CDD-9210C9C069C0}"/>
    <cellStyle name="Millares 25 6 3 4" xfId="27699" xr:uid="{520C1D12-2A1B-4403-AF36-7A8B486CC5DB}"/>
    <cellStyle name="Millares 25 6 3 5" xfId="49202" xr:uid="{5C502560-0C1C-4736-A44F-3C13DD66F45D}"/>
    <cellStyle name="Millares 25 6 4" xfId="7834" xr:uid="{02163300-F126-4B74-905C-E82A75B43892}"/>
    <cellStyle name="Millares 25 6 4 2" xfId="29337" xr:uid="{7A4903C7-135A-4561-884A-374E4408133E}"/>
    <cellStyle name="Millares 25 6 5" xfId="9491" xr:uid="{FC865493-CE86-4F96-A6C1-CF7A706AF264}"/>
    <cellStyle name="Millares 25 6 5 2" xfId="30994" xr:uid="{2A1259B9-2A59-434C-AA35-845BC18AAC7A}"/>
    <cellStyle name="Millares 25 6 6" xfId="16126" xr:uid="{5CF5ACE1-0864-4F5F-B741-6D5785EB96DA}"/>
    <cellStyle name="Millares 25 6 6 2" xfId="37629" xr:uid="{9BEAE458-F569-4CD9-B006-3F8A8D9849F5}"/>
    <cellStyle name="Millares 25 6 7" xfId="22731" xr:uid="{F2FF3A80-CF87-4464-88BA-04401B48DDFD}"/>
    <cellStyle name="Millares 25 6 8" xfId="44234" xr:uid="{32DF4C57-E89A-4CCA-AF8F-A422DEE5B7BD}"/>
    <cellStyle name="Millares 25 7" xfId="1913" xr:uid="{C756B663-FE9D-4490-87C6-378452629411}"/>
    <cellStyle name="Millares 25 7 2" xfId="10179" xr:uid="{48F7D87B-739E-419F-B832-533F9735704B}"/>
    <cellStyle name="Millares 25 7 2 2" xfId="31682" xr:uid="{7E08F0CE-80D7-462B-AE6B-10203F2E5274}"/>
    <cellStyle name="Millares 25 7 3" xfId="16814" xr:uid="{FC9C3EC5-2DAB-4F42-AF1A-46F6533E78EF}"/>
    <cellStyle name="Millares 25 7 3 2" xfId="38317" xr:uid="{9E6359D5-5A55-4BF1-8CA3-769434C73C1A}"/>
    <cellStyle name="Millares 25 7 4" xfId="23419" xr:uid="{FCAA3E9F-E098-421B-8CCB-B0249723A25C}"/>
    <cellStyle name="Millares 25 7 5" xfId="44922" xr:uid="{CEE6B87C-117C-480F-8F00-C3F3A8C94D4C}"/>
    <cellStyle name="Millares 25 8" xfId="2598" xr:uid="{B6696109-130E-424B-95E9-8C80777F6BEE}"/>
    <cellStyle name="Millares 25 8 2" xfId="10864" xr:uid="{4D172978-38B4-479A-8585-0C46F8B40155}"/>
    <cellStyle name="Millares 25 8 2 2" xfId="32367" xr:uid="{1A8E77D4-E298-4234-8082-D2D2AB3149DB}"/>
    <cellStyle name="Millares 25 8 3" xfId="17499" xr:uid="{A0ECA409-DD0B-4EC8-80FB-C626DF6D8B50}"/>
    <cellStyle name="Millares 25 8 3 2" xfId="39002" xr:uid="{4941DF05-EA60-4160-BB3F-949D29A72FEE}"/>
    <cellStyle name="Millares 25 8 4" xfId="24104" xr:uid="{AB467E47-C4A0-4EA4-A212-4935A55CBFA8}"/>
    <cellStyle name="Millares 25 8 5" xfId="45607" xr:uid="{00FBCCF8-7C08-4DC4-AA9C-9B67BB257CFA}"/>
    <cellStyle name="Millares 25 9" xfId="3109" xr:uid="{A04C024B-B545-48C6-BEEF-2DC352AD63E1}"/>
    <cellStyle name="Millares 25 9 2" xfId="11375" xr:uid="{EEFA125D-5281-4CF6-BBE2-D26F4DFE47D0}"/>
    <cellStyle name="Millares 25 9 2 2" xfId="32878" xr:uid="{6C545B2D-F173-4A61-A420-B023753FBE0D}"/>
    <cellStyle name="Millares 25 9 3" xfId="18010" xr:uid="{0E34A891-FA56-4E48-8EC7-0CEC1AF7C1E6}"/>
    <cellStyle name="Millares 25 9 3 2" xfId="39513" xr:uid="{2F97D052-F396-40B2-93C3-096BF176FBF1}"/>
    <cellStyle name="Millares 25 9 4" xfId="24615" xr:uid="{5028AB59-918B-4618-9636-C450283FFB12}"/>
    <cellStyle name="Millares 25 9 5" xfId="46118" xr:uid="{EAA78D22-567A-4DC4-BA85-EF272BCF95E1}"/>
    <cellStyle name="Millares 26" xfId="229" xr:uid="{CC73FBB1-7338-47F4-9676-AC03F820B925}"/>
    <cellStyle name="Millares 27" xfId="230" xr:uid="{3558CA86-04BB-481C-A82D-D487B418BBAE}"/>
    <cellStyle name="Millares 28" xfId="228" xr:uid="{F17493F7-EC07-4837-B290-B2C583630E4F}"/>
    <cellStyle name="Millares 29" xfId="231" xr:uid="{34BC8B10-9B63-4BB8-861C-D10DBE4BC1A0}"/>
    <cellStyle name="Millares 3" xfId="97" xr:uid="{C857DD42-6564-4983-9495-1CDB2FF3F5C8}"/>
    <cellStyle name="Millares 3 11" xfId="78" xr:uid="{00000000-0005-0000-0000-00000A000000}"/>
    <cellStyle name="Millares 3 11 2" xfId="126" xr:uid="{A57A6778-3365-4F3C-AEA6-A06252441FEB}"/>
    <cellStyle name="Millares 3 11 2 10" xfId="3029" xr:uid="{5EBDEE96-25EF-4470-BD2A-FCA8A502004E}"/>
    <cellStyle name="Millares 3 11 2 10 2" xfId="11295" xr:uid="{D6E4FCBC-8B2C-4170-B70B-38BAD75C009D}"/>
    <cellStyle name="Millares 3 11 2 10 2 2" xfId="32798" xr:uid="{510611CE-76D3-48DF-87C7-FB2DEBACD46D}"/>
    <cellStyle name="Millares 3 11 2 10 3" xfId="17930" xr:uid="{33F21B57-6E5F-4452-84CB-B268B4E89EDF}"/>
    <cellStyle name="Millares 3 11 2 10 3 2" xfId="39433" xr:uid="{3FFF06DE-E795-4D8A-A19C-206658A9A5BC}"/>
    <cellStyle name="Millares 3 11 2 10 4" xfId="24535" xr:uid="{722875A0-4FD5-4B40-9EA8-6E610BF700F7}"/>
    <cellStyle name="Millares 3 11 2 10 5" xfId="46038" xr:uid="{27ABBBE5-8B97-4D0D-9C7A-8D3987C36136}"/>
    <cellStyle name="Millares 3 11 2 11" xfId="4664" xr:uid="{4A5BDD60-01FC-44BE-8B95-EB52CCA8F12F}"/>
    <cellStyle name="Millares 3 11 2 11 2" xfId="12930" xr:uid="{3CB72094-061C-452E-A00C-8B7B08B3961D}"/>
    <cellStyle name="Millares 3 11 2 11 2 2" xfId="34433" xr:uid="{4141BAE6-1091-4248-BA88-315083C61B51}"/>
    <cellStyle name="Millares 3 11 2 11 3" xfId="19565" xr:uid="{D770EAFC-6429-4F16-A662-C262F687FD3B}"/>
    <cellStyle name="Millares 3 11 2 11 3 2" xfId="41068" xr:uid="{69A71EF6-C303-4390-BF54-3A2B5A6C54A8}"/>
    <cellStyle name="Millares 3 11 2 11 4" xfId="26170" xr:uid="{6AFA006B-907C-4EC5-9143-8C629997BEE1}"/>
    <cellStyle name="Millares 3 11 2 11 5" xfId="47673" xr:uid="{E29C13A5-704A-4B40-A116-036E39E4092C}"/>
    <cellStyle name="Millares 3 11 2 12" xfId="5167" xr:uid="{EB7AB1A9-7920-4DDA-94F3-B0164C11B219}"/>
    <cellStyle name="Millares 3 11 2 12 2" xfId="13433" xr:uid="{9F7D52A3-F227-44E5-A689-C3BED41513FF}"/>
    <cellStyle name="Millares 3 11 2 12 2 2" xfId="34936" xr:uid="{C87DF881-0EB6-438B-9304-00A26AB3FF50}"/>
    <cellStyle name="Millares 3 11 2 12 3" xfId="20068" xr:uid="{21C9085D-359E-47B9-A482-9DEB0E7B5DAD}"/>
    <cellStyle name="Millares 3 11 2 12 3 2" xfId="41571" xr:uid="{A7504070-1749-4578-B275-B2A9BC8FA4F5}"/>
    <cellStyle name="Millares 3 11 2 12 4" xfId="26673" xr:uid="{63E2FE9A-908E-44D3-A11A-B7901793D4B1}"/>
    <cellStyle name="Millares 3 11 2 12 5" xfId="48176" xr:uid="{93A6DC3C-D5A5-45BD-AE8D-C7464F806C16}"/>
    <cellStyle name="Millares 3 11 2 13" xfId="6808" xr:uid="{F09B1D67-F12C-4E19-B073-855943C13EFD}"/>
    <cellStyle name="Millares 3 11 2 13 2" xfId="28311" xr:uid="{95465F79-B37D-485C-923E-78C213686BA1}"/>
    <cellStyle name="Millares 3 11 2 14" xfId="8462" xr:uid="{9F20B1B0-EB68-468E-B868-0756C9741D23}"/>
    <cellStyle name="Millares 3 11 2 14 2" xfId="29965" xr:uid="{11BFB5C9-2252-44B5-B531-B0906D6FB975}"/>
    <cellStyle name="Millares 3 11 2 15" xfId="15101" xr:uid="{DFF8EFAE-0F6E-4810-A1A4-4CA9B5D51F6F}"/>
    <cellStyle name="Millares 3 11 2 15 2" xfId="36604" xr:uid="{5E3D6899-12F4-4CA3-9CDB-BCA4C6030035}"/>
    <cellStyle name="Millares 3 11 2 16" xfId="21706" xr:uid="{C5B15CCE-B54E-4649-89B7-1D9D905F5445}"/>
    <cellStyle name="Millares 3 11 2 17" xfId="43209" xr:uid="{8C29E253-A2E7-47A9-B0EB-DD590A6E445E}"/>
    <cellStyle name="Millares 3 11 2 2" xfId="164" xr:uid="{4D89F4EF-CD30-4C2D-AF53-A439CFA9DB42}"/>
    <cellStyle name="Millares 3 11 2 2 10" xfId="4701" xr:uid="{844ADB65-597C-4E03-9076-F687C1831221}"/>
    <cellStyle name="Millares 3 11 2 2 10 2" xfId="12967" xr:uid="{E843E87D-E3C3-400A-B3FD-2A7D82666B44}"/>
    <cellStyle name="Millares 3 11 2 2 10 2 2" xfId="34470" xr:uid="{1F305AB0-6306-44B4-82DF-B05D20D256C9}"/>
    <cellStyle name="Millares 3 11 2 2 10 3" xfId="19602" xr:uid="{3AED2770-DA47-47A8-B5D1-28BCF4CD9BC7}"/>
    <cellStyle name="Millares 3 11 2 2 10 3 2" xfId="41105" xr:uid="{0DC56408-09C1-4A20-A83F-F49EF7A4030F}"/>
    <cellStyle name="Millares 3 11 2 2 10 4" xfId="26207" xr:uid="{7EFAAE94-1461-44FB-9698-4619854DDEAC}"/>
    <cellStyle name="Millares 3 11 2 2 10 5" xfId="47710" xr:uid="{E343D250-4542-4466-9D28-66169F5405C9}"/>
    <cellStyle name="Millares 3 11 2 2 11" xfId="5204" xr:uid="{2372BFEA-B585-4B0A-90E4-89DC068522A1}"/>
    <cellStyle name="Millares 3 11 2 2 11 2" xfId="13470" xr:uid="{B5CDD339-0BBB-4D10-AE27-B727844805B9}"/>
    <cellStyle name="Millares 3 11 2 2 11 2 2" xfId="34973" xr:uid="{BD0C4BE7-A871-4D1D-AE0F-A08EC61457F3}"/>
    <cellStyle name="Millares 3 11 2 2 11 3" xfId="20105" xr:uid="{30B7C089-0B22-4C50-8EE8-D1B454DC1074}"/>
    <cellStyle name="Millares 3 11 2 2 11 3 2" xfId="41608" xr:uid="{DD89A4FC-7396-435C-861E-65D2066F100C}"/>
    <cellStyle name="Millares 3 11 2 2 11 4" xfId="26710" xr:uid="{1749D7E1-D3F9-4F7E-B559-2AA5775BF47A}"/>
    <cellStyle name="Millares 3 11 2 2 11 5" xfId="48213" xr:uid="{4263776D-72AB-49C0-B025-FD7493782513}"/>
    <cellStyle name="Millares 3 11 2 2 12" xfId="6845" xr:uid="{9E03B9BF-DFC0-4A99-85AB-9C1E52A84706}"/>
    <cellStyle name="Millares 3 11 2 2 12 2" xfId="28348" xr:uid="{70CF0117-943D-49C8-A3EE-105CD874362E}"/>
    <cellStyle name="Millares 3 11 2 2 13" xfId="8499" xr:uid="{2EF322D6-690B-4B6D-A0E1-96A61D261D43}"/>
    <cellStyle name="Millares 3 11 2 2 13 2" xfId="30002" xr:uid="{D2765FE0-1E7F-4F49-A28D-A03D8F2E0846}"/>
    <cellStyle name="Millares 3 11 2 2 14" xfId="15138" xr:uid="{A9A9DB69-6E2A-4479-BE16-4E7E16BA5522}"/>
    <cellStyle name="Millares 3 11 2 2 14 2" xfId="36641" xr:uid="{F8972B51-C3B1-4C5B-82A2-9C234AFCC713}"/>
    <cellStyle name="Millares 3 11 2 2 15" xfId="21743" xr:uid="{46F44EC5-0757-490F-8B99-9F8E22AC78D7}"/>
    <cellStyle name="Millares 3 11 2 2 16" xfId="43246" xr:uid="{E28D852B-8928-4FA1-8DB4-88403E97EE6C}"/>
    <cellStyle name="Millares 3 11 2 2 2" xfId="496" xr:uid="{88B2AD51-4E1E-475F-A484-8C96AB3766B8}"/>
    <cellStyle name="Millares 3 11 2 2 2 10" xfId="7107" xr:uid="{CEC58478-2D8C-4136-AAE4-478198879940}"/>
    <cellStyle name="Millares 3 11 2 2 2 10 2" xfId="28610" xr:uid="{F0B57BA7-BD2D-47FA-B661-D1EF2FA0039C}"/>
    <cellStyle name="Millares 3 11 2 2 2 11" xfId="8763" xr:uid="{9D799320-F539-4FB5-8B80-FC0BBB78AE87}"/>
    <cellStyle name="Millares 3 11 2 2 2 11 2" xfId="30266" xr:uid="{54A0F1FA-0976-425D-B45E-3128F2C040AA}"/>
    <cellStyle name="Millares 3 11 2 2 2 12" xfId="15399" xr:uid="{AA09ACBC-C451-41E5-89C8-3E7CFEC9625C}"/>
    <cellStyle name="Millares 3 11 2 2 2 12 2" xfId="36902" xr:uid="{D67ABB54-89AF-4E87-BAB8-B6B48D8FDA2C}"/>
    <cellStyle name="Millares 3 11 2 2 2 13" xfId="22004" xr:uid="{E33E5497-B5BF-476B-B89B-34DA70C01000}"/>
    <cellStyle name="Millares 3 11 2 2 2 14" xfId="43507" xr:uid="{9803CA0A-2FC1-4468-B36D-7EF14BE51B86}"/>
    <cellStyle name="Millares 3 11 2 2 2 2" xfId="778" xr:uid="{4BD4F0E0-58B0-45AA-9A8B-C319D9AE6607}"/>
    <cellStyle name="Millares 3 11 2 2 2 2 10" xfId="15679" xr:uid="{5655F8A7-2069-4A77-9E5A-7E8532648DC2}"/>
    <cellStyle name="Millares 3 11 2 2 2 2 10 2" xfId="37182" xr:uid="{E539D215-1566-4BAA-A7A1-13025D0D6926}"/>
    <cellStyle name="Millares 3 11 2 2 2 2 11" xfId="22284" xr:uid="{33FD2814-2EEE-46E5-BF5B-FA79F990C5F7}"/>
    <cellStyle name="Millares 3 11 2 2 2 2 12" xfId="43787" xr:uid="{FB1316B6-9C80-45F7-AE8E-E767EFEEE12B}"/>
    <cellStyle name="Millares 3 11 2 2 2 2 2" xfId="1724" xr:uid="{5143BB87-AC66-4A6D-94EC-FBAFE6A8FA8D}"/>
    <cellStyle name="Millares 3 11 2 2 2 2 2 2" xfId="4553" xr:uid="{C6B2D909-BAA1-429E-9D34-72A9C2F07704}"/>
    <cellStyle name="Millares 3 11 2 2 2 2 2 2 2" xfId="12819" xr:uid="{476177F5-BE4D-48AC-97D6-57ED6F2FF9AB}"/>
    <cellStyle name="Millares 3 11 2 2 2 2 2 2 2 2" xfId="34322" xr:uid="{A914DBAD-61EC-41F9-A62B-0DCF468E314A}"/>
    <cellStyle name="Millares 3 11 2 2 2 2 2 2 3" xfId="19454" xr:uid="{A5AB74A6-F0FF-4070-AC23-C45523B280C1}"/>
    <cellStyle name="Millares 3 11 2 2 2 2 2 2 3 2" xfId="40957" xr:uid="{36B2CB62-2D5D-4519-96FD-B7BCBBAA1EE0}"/>
    <cellStyle name="Millares 3 11 2 2 2 2 2 2 4" xfId="26059" xr:uid="{4DED61F2-6A1F-4104-AC8C-821DAC9A9CE0}"/>
    <cellStyle name="Millares 3 11 2 2 2 2 2 2 5" xfId="47562" xr:uid="{51E466E8-1689-4BB9-BE84-0EFCF8EF35E5}"/>
    <cellStyle name="Millares 3 11 2 2 2 2 2 3" xfId="6692" xr:uid="{623E52D0-ABF2-41A7-A816-BD4C8D0B4BB5}"/>
    <cellStyle name="Millares 3 11 2 2 2 2 2 3 2" xfId="14958" xr:uid="{9A68D06C-A405-4206-879C-0DEA64C103DD}"/>
    <cellStyle name="Millares 3 11 2 2 2 2 2 3 2 2" xfId="36461" xr:uid="{95754D35-B6E9-42AB-8731-6187DF34765B}"/>
    <cellStyle name="Millares 3 11 2 2 2 2 2 3 3" xfId="21593" xr:uid="{C9488282-82FD-44BB-9E54-ABA98D9F90DD}"/>
    <cellStyle name="Millares 3 11 2 2 2 2 2 3 3 2" xfId="43096" xr:uid="{75D0ADC5-06A8-4CD0-B846-D2CCD62C27F0}"/>
    <cellStyle name="Millares 3 11 2 2 2 2 2 3 4" xfId="28198" xr:uid="{4BA6818E-F8E1-4C46-BD57-49B7089395E0}"/>
    <cellStyle name="Millares 3 11 2 2 2 2 2 3 5" xfId="49701" xr:uid="{0CDBF79C-646A-4EDB-8FA8-6D02275E495C}"/>
    <cellStyle name="Millares 3 11 2 2 2 2 2 4" xfId="8333" xr:uid="{3291C23E-90D8-43D4-9770-42C5BAB8400B}"/>
    <cellStyle name="Millares 3 11 2 2 2 2 2 4 2" xfId="29836" xr:uid="{3CFCE109-C1E6-4FEF-94F1-99CE216E8768}"/>
    <cellStyle name="Millares 3 11 2 2 2 2 2 5" xfId="9990" xr:uid="{A14F06A4-4F91-460A-A651-11488C90F634}"/>
    <cellStyle name="Millares 3 11 2 2 2 2 2 5 2" xfId="31493" xr:uid="{D4D68826-547F-4E2A-BDCE-A0AC261511AD}"/>
    <cellStyle name="Millares 3 11 2 2 2 2 2 6" xfId="16625" xr:uid="{1B235DE0-A5F7-4DB3-8706-8F642001257A}"/>
    <cellStyle name="Millares 3 11 2 2 2 2 2 6 2" xfId="38128" xr:uid="{987B93FD-78B8-4059-A078-EE0B5689AB44}"/>
    <cellStyle name="Millares 3 11 2 2 2 2 2 7" xfId="23230" xr:uid="{532208BB-A773-4C43-BB06-D3E97787E227}"/>
    <cellStyle name="Millares 3 11 2 2 2 2 2 8" xfId="44733" xr:uid="{2CA71321-B91C-460B-AEA1-CDEFB7F714BD}"/>
    <cellStyle name="Millares 3 11 2 2 2 2 3" xfId="2411" xr:uid="{6C6F86B8-A26F-4B59-B00A-70F757814F2A}"/>
    <cellStyle name="Millares 3 11 2 2 2 2 3 2" xfId="10677" xr:uid="{7BF27E74-8C6A-4C66-B425-49EC8CAF63C5}"/>
    <cellStyle name="Millares 3 11 2 2 2 2 3 2 2" xfId="32180" xr:uid="{D2EB657E-46B8-4388-B765-6560B05C85C1}"/>
    <cellStyle name="Millares 3 11 2 2 2 2 3 3" xfId="17312" xr:uid="{70FC3DCE-150F-48FC-9D32-0515AA42DC1B}"/>
    <cellStyle name="Millares 3 11 2 2 2 2 3 3 2" xfId="38815" xr:uid="{C72C9C1B-E8A0-40F2-A71B-874134E183C9}"/>
    <cellStyle name="Millares 3 11 2 2 2 2 3 4" xfId="23917" xr:uid="{2F0492CE-FC94-4607-9B88-F80DE665F42F}"/>
    <cellStyle name="Millares 3 11 2 2 2 2 3 5" xfId="45420" xr:uid="{DD0464D3-3645-47E2-8542-202256F7E165}"/>
    <cellStyle name="Millares 3 11 2 2 2 2 4" xfId="2928" xr:uid="{C7F6A644-9E47-42A6-9E3E-B38577E00E85}"/>
    <cellStyle name="Millares 3 11 2 2 2 2 4 2" xfId="11194" xr:uid="{7ED715F3-300A-47B5-9751-BF87974C7834}"/>
    <cellStyle name="Millares 3 11 2 2 2 2 4 2 2" xfId="32697" xr:uid="{69BEB2F6-DEB7-4A92-8799-FD1C80A2C1AB}"/>
    <cellStyle name="Millares 3 11 2 2 2 2 4 3" xfId="17829" xr:uid="{D8B4A22F-D3AA-4FDC-8B02-3BA8751181CC}"/>
    <cellStyle name="Millares 3 11 2 2 2 2 4 3 2" xfId="39332" xr:uid="{40AB89FC-A930-4464-9F0D-D9D4CF4C899C}"/>
    <cellStyle name="Millares 3 11 2 2 2 2 4 4" xfId="24434" xr:uid="{FB10CC0E-E598-4E15-820C-CB7BC888BFC1}"/>
    <cellStyle name="Millares 3 11 2 2 2 2 4 5" xfId="45937" xr:uid="{901AE51A-8405-4E24-9A2C-FEA08692FABE}"/>
    <cellStyle name="Millares 3 11 2 2 2 2 5" xfId="3607" xr:uid="{F3712DF7-2584-4883-A0DC-3B8EB0A0EB6D}"/>
    <cellStyle name="Millares 3 11 2 2 2 2 5 2" xfId="11873" xr:uid="{08B6EA67-DB3E-4BF9-B85E-A2E778681508}"/>
    <cellStyle name="Millares 3 11 2 2 2 2 5 2 2" xfId="33376" xr:uid="{021E7BA7-0DCB-4622-A3BC-35909335D297}"/>
    <cellStyle name="Millares 3 11 2 2 2 2 5 3" xfId="18508" xr:uid="{B083D177-114E-4D67-A705-5385B451D757}"/>
    <cellStyle name="Millares 3 11 2 2 2 2 5 3 2" xfId="40011" xr:uid="{2B009D99-CD0D-4D61-A123-10A18062A77F}"/>
    <cellStyle name="Millares 3 11 2 2 2 2 5 4" xfId="25113" xr:uid="{DE0D4F50-E677-4102-8B67-6FC82A84F1F3}"/>
    <cellStyle name="Millares 3 11 2 2 2 2 5 5" xfId="46616" xr:uid="{2CD8A777-FA07-4730-9EE1-F3C6D13F9227}"/>
    <cellStyle name="Millares 3 11 2 2 2 2 6" xfId="5072" xr:uid="{61CE40B6-EF60-4852-B098-1C73DDEBEAEF}"/>
    <cellStyle name="Millares 3 11 2 2 2 2 6 2" xfId="13338" xr:uid="{D76AC4EB-1057-4A95-830A-AE804EB5F774}"/>
    <cellStyle name="Millares 3 11 2 2 2 2 6 2 2" xfId="34841" xr:uid="{3C690B79-F62C-4CD5-9C9E-A07D1F1B4CB2}"/>
    <cellStyle name="Millares 3 11 2 2 2 2 6 3" xfId="19973" xr:uid="{99D2A770-DD2B-4BAA-9341-6F2E3B5447BD}"/>
    <cellStyle name="Millares 3 11 2 2 2 2 6 3 2" xfId="41476" xr:uid="{B613754F-4622-4807-ADEC-F94C2254F08E}"/>
    <cellStyle name="Millares 3 11 2 2 2 2 6 4" xfId="26578" xr:uid="{6C995700-AEEF-427E-80FF-F05FE53D2A16}"/>
    <cellStyle name="Millares 3 11 2 2 2 2 6 5" xfId="48081" xr:uid="{F13C028D-D087-4627-BE90-5D994B14E442}"/>
    <cellStyle name="Millares 3 11 2 2 2 2 7" xfId="5746" xr:uid="{CCB0C36D-20A4-4629-A79F-5E224757ABF7}"/>
    <cellStyle name="Millares 3 11 2 2 2 2 7 2" xfId="14012" xr:uid="{C39546D8-080C-4382-BAA4-174113BCD7C5}"/>
    <cellStyle name="Millares 3 11 2 2 2 2 7 2 2" xfId="35515" xr:uid="{01CA812C-851E-4BD7-B8FF-C2D530D0EA3E}"/>
    <cellStyle name="Millares 3 11 2 2 2 2 7 3" xfId="20647" xr:uid="{3EDB72E0-2DB4-43E0-8F72-058951D7858E}"/>
    <cellStyle name="Millares 3 11 2 2 2 2 7 3 2" xfId="42150" xr:uid="{40364C1A-331F-4C2B-86DA-3B260804D911}"/>
    <cellStyle name="Millares 3 11 2 2 2 2 7 4" xfId="27252" xr:uid="{9A0BB69E-89A4-4B7B-B192-1C3BD4B0DBAF}"/>
    <cellStyle name="Millares 3 11 2 2 2 2 7 5" xfId="48755" xr:uid="{75833B04-F818-44A4-A543-1BAA74E20D0E}"/>
    <cellStyle name="Millares 3 11 2 2 2 2 8" xfId="7387" xr:uid="{892D9225-B533-423C-8FC4-B3EFEC61A9E2}"/>
    <cellStyle name="Millares 3 11 2 2 2 2 8 2" xfId="28890" xr:uid="{0B24F644-98F7-4A60-819B-1A5BDD741A68}"/>
    <cellStyle name="Millares 3 11 2 2 2 2 9" xfId="9044" xr:uid="{14A1BA04-9E91-4869-B5DD-FC69AA5ABFBE}"/>
    <cellStyle name="Millares 3 11 2 2 2 2 9 2" xfId="30547" xr:uid="{03E887DE-1263-4178-886F-8E6E77326C34}"/>
    <cellStyle name="Millares 3 11 2 2 2 3" xfId="1048" xr:uid="{EDF62742-E2D2-485A-9B23-5B9938863CF7}"/>
    <cellStyle name="Millares 3 11 2 2 2 3 2" xfId="3877" xr:uid="{A63C13DE-1176-479F-964A-F05545F50EA6}"/>
    <cellStyle name="Millares 3 11 2 2 2 3 2 2" xfId="12143" xr:uid="{F5C516CF-60F8-4431-909F-20E992B24701}"/>
    <cellStyle name="Millares 3 11 2 2 2 3 2 2 2" xfId="33646" xr:uid="{9D1FDE1E-D649-4A8F-9098-AD0A1ED9E91F}"/>
    <cellStyle name="Millares 3 11 2 2 2 3 2 3" xfId="18778" xr:uid="{B765CE1E-3F02-486B-9987-66E22797BCD4}"/>
    <cellStyle name="Millares 3 11 2 2 2 3 2 3 2" xfId="40281" xr:uid="{87642F21-90C1-4800-87ED-BA1E9CD25A7C}"/>
    <cellStyle name="Millares 3 11 2 2 2 3 2 4" xfId="25383" xr:uid="{D1193B9E-32EF-4E4C-896F-C941D9897499}"/>
    <cellStyle name="Millares 3 11 2 2 2 3 2 5" xfId="46886" xr:uid="{4698DCD6-B04A-489C-999D-9C735B609CE1}"/>
    <cellStyle name="Millares 3 11 2 2 2 3 3" xfId="6016" xr:uid="{CBF169D7-9608-4930-B478-41C3569AB55E}"/>
    <cellStyle name="Millares 3 11 2 2 2 3 3 2" xfId="14282" xr:uid="{8F3B49F6-6C81-4331-BEED-B569CF054979}"/>
    <cellStyle name="Millares 3 11 2 2 2 3 3 2 2" xfId="35785" xr:uid="{32DDD431-C9BE-4E7F-B58F-DBD4C93E1697}"/>
    <cellStyle name="Millares 3 11 2 2 2 3 3 3" xfId="20917" xr:uid="{5230251A-7041-48E3-B4A3-F61950D13C6E}"/>
    <cellStyle name="Millares 3 11 2 2 2 3 3 3 2" xfId="42420" xr:uid="{30B8532E-16EF-47AE-8304-6BD9DDC035CB}"/>
    <cellStyle name="Millares 3 11 2 2 2 3 3 4" xfId="27522" xr:uid="{E8E26643-344A-486C-8FFB-9D7ED8172AE0}"/>
    <cellStyle name="Millares 3 11 2 2 2 3 3 5" xfId="49025" xr:uid="{B86F0113-F1C0-4903-8244-5FA014AAA539}"/>
    <cellStyle name="Millares 3 11 2 2 2 3 4" xfId="7657" xr:uid="{336CB9D8-7235-4920-8D9E-D3DB2532BE7E}"/>
    <cellStyle name="Millares 3 11 2 2 2 3 4 2" xfId="29160" xr:uid="{07CD5E1A-98E8-438B-8E12-B910B558B450}"/>
    <cellStyle name="Millares 3 11 2 2 2 3 5" xfId="9314" xr:uid="{CC619587-5DEB-4707-9DFE-DFC8192DD0B7}"/>
    <cellStyle name="Millares 3 11 2 2 2 3 5 2" xfId="30817" xr:uid="{9EE6669B-2C32-48F8-9348-49D8FC0B9C58}"/>
    <cellStyle name="Millares 3 11 2 2 2 3 6" xfId="15949" xr:uid="{E2FB8FF0-0D9C-469F-A386-C700B5175CA5}"/>
    <cellStyle name="Millares 3 11 2 2 2 3 6 2" xfId="37452" xr:uid="{25A4C277-7167-4A68-8562-B898C191C603}"/>
    <cellStyle name="Millares 3 11 2 2 2 3 7" xfId="22554" xr:uid="{7FAE6E70-CF46-413C-B0FE-7BD970175D29}"/>
    <cellStyle name="Millares 3 11 2 2 2 3 8" xfId="44057" xr:uid="{C80EA28F-B5CC-472C-9CD6-B0A7F651076B}"/>
    <cellStyle name="Millares 3 11 2 2 2 4" xfId="1444" xr:uid="{F080EA9C-B8FC-44B8-9C62-EBDBCDC9292D}"/>
    <cellStyle name="Millares 3 11 2 2 2 4 2" xfId="4273" xr:uid="{9EAE2DC0-2F3F-4C88-B98B-DD4072A1D7B4}"/>
    <cellStyle name="Millares 3 11 2 2 2 4 2 2" xfId="12539" xr:uid="{7989CD36-33D8-4241-9590-836E58DAEA1A}"/>
    <cellStyle name="Millares 3 11 2 2 2 4 2 2 2" xfId="34042" xr:uid="{53AE2D85-4B64-4599-9D34-135CD5C9CBB2}"/>
    <cellStyle name="Millares 3 11 2 2 2 4 2 3" xfId="19174" xr:uid="{BA88B8BB-132E-48CC-B59D-B74C5FF581B5}"/>
    <cellStyle name="Millares 3 11 2 2 2 4 2 3 2" xfId="40677" xr:uid="{EDC8E6E5-FE59-482E-9DB6-C7C12709B773}"/>
    <cellStyle name="Millares 3 11 2 2 2 4 2 4" xfId="25779" xr:uid="{D9877FD2-6FBA-429D-BBBF-60F84BB09777}"/>
    <cellStyle name="Millares 3 11 2 2 2 4 2 5" xfId="47282" xr:uid="{FE13F71E-5B70-4759-8F96-E2A05E29DD9D}"/>
    <cellStyle name="Millares 3 11 2 2 2 4 3" xfId="6412" xr:uid="{1C9991C3-7D2F-4DCE-A605-201953A7CF28}"/>
    <cellStyle name="Millares 3 11 2 2 2 4 3 2" xfId="14678" xr:uid="{3C253377-539F-498C-AF64-6DE7A74B9411}"/>
    <cellStyle name="Millares 3 11 2 2 2 4 3 2 2" xfId="36181" xr:uid="{7AFA3F90-6ED0-40E9-A4D9-4898CAEC16F7}"/>
    <cellStyle name="Millares 3 11 2 2 2 4 3 3" xfId="21313" xr:uid="{01C40078-63DB-4BFF-9B34-B735D6A05B63}"/>
    <cellStyle name="Millares 3 11 2 2 2 4 3 3 2" xfId="42816" xr:uid="{0855A9C1-6B96-4A61-90D6-81D13633953F}"/>
    <cellStyle name="Millares 3 11 2 2 2 4 3 4" xfId="27918" xr:uid="{4BFB1D45-7138-4EED-96F8-57C11B0A246C}"/>
    <cellStyle name="Millares 3 11 2 2 2 4 3 5" xfId="49421" xr:uid="{B91A9179-A604-481F-8C5C-E1F3602FEE07}"/>
    <cellStyle name="Millares 3 11 2 2 2 4 4" xfId="8053" xr:uid="{616CA1D5-7877-47F2-B960-DDA7A76F5AFD}"/>
    <cellStyle name="Millares 3 11 2 2 2 4 4 2" xfId="29556" xr:uid="{44A06195-FA7A-4364-B4E0-65136ADC54D1}"/>
    <cellStyle name="Millares 3 11 2 2 2 4 5" xfId="9710" xr:uid="{25D30818-5642-41FC-B2A2-E34214D6C905}"/>
    <cellStyle name="Millares 3 11 2 2 2 4 5 2" xfId="31213" xr:uid="{70F76170-380D-4E8A-A227-0A24448106B0}"/>
    <cellStyle name="Millares 3 11 2 2 2 4 6" xfId="16345" xr:uid="{8DBED32B-B40D-4FFC-92B2-0CCC75A8A4F8}"/>
    <cellStyle name="Millares 3 11 2 2 2 4 6 2" xfId="37848" xr:uid="{60C236EB-14B4-49D6-9343-6862AE0A0BAB}"/>
    <cellStyle name="Millares 3 11 2 2 2 4 7" xfId="22950" xr:uid="{4E499DBA-0B7D-48F4-B884-92794AC5B149}"/>
    <cellStyle name="Millares 3 11 2 2 2 4 8" xfId="44453" xr:uid="{2A347CCD-50F6-49E4-AE32-47E37443A154}"/>
    <cellStyle name="Millares 3 11 2 2 2 5" xfId="2131" xr:uid="{688579E8-20CA-4765-A7CC-8ABBD65FDE4D}"/>
    <cellStyle name="Millares 3 11 2 2 2 5 2" xfId="10397" xr:uid="{E7753A8A-CD2F-4D98-9E4F-930A4312E7B3}"/>
    <cellStyle name="Millares 3 11 2 2 2 5 2 2" xfId="31900" xr:uid="{9157DCA4-0BBE-4A05-AC0D-BC163C4980B8}"/>
    <cellStyle name="Millares 3 11 2 2 2 5 3" xfId="17032" xr:uid="{F4572950-8124-4FD1-B10C-82D2AE7E0702}"/>
    <cellStyle name="Millares 3 11 2 2 2 5 3 2" xfId="38535" xr:uid="{19C2BC4B-B9F3-4D6F-B2D7-758F417EBF10}"/>
    <cellStyle name="Millares 3 11 2 2 2 5 4" xfId="23637" xr:uid="{AAE0D1BC-FB1B-407F-9219-F081C0454193}"/>
    <cellStyle name="Millares 3 11 2 2 2 5 5" xfId="45140" xr:uid="{AFE729F8-E619-4FB4-9F53-71DDEF356BF5}"/>
    <cellStyle name="Millares 3 11 2 2 2 6" xfId="2679" xr:uid="{92E69CCE-10F9-43D6-8EC1-5A171F08B13B}"/>
    <cellStyle name="Millares 3 11 2 2 2 6 2" xfId="10945" xr:uid="{61D0D53C-ABEF-48A3-A0DF-5620959B033F}"/>
    <cellStyle name="Millares 3 11 2 2 2 6 2 2" xfId="32448" xr:uid="{B6CDBA02-F562-4073-9597-C6FA2604EA32}"/>
    <cellStyle name="Millares 3 11 2 2 2 6 3" xfId="17580" xr:uid="{D00B1871-CB2A-415E-9A39-42A0EF362530}"/>
    <cellStyle name="Millares 3 11 2 2 2 6 3 2" xfId="39083" xr:uid="{7303FE1E-7A90-48B2-BE15-483B44EECD60}"/>
    <cellStyle name="Millares 3 11 2 2 2 6 4" xfId="24185" xr:uid="{6D84ACF4-75CC-49E8-8A54-D6E7890334F2}"/>
    <cellStyle name="Millares 3 11 2 2 2 6 5" xfId="45688" xr:uid="{CA327E53-A17A-4254-B4AA-CE4C6956D0F4}"/>
    <cellStyle name="Millares 3 11 2 2 2 7" xfId="3327" xr:uid="{EDED5CF3-2676-4927-B4A1-D75834FC24F0}"/>
    <cellStyle name="Millares 3 11 2 2 2 7 2" xfId="11593" xr:uid="{9E709AA3-911B-4AE6-A822-E7CD60653472}"/>
    <cellStyle name="Millares 3 11 2 2 2 7 2 2" xfId="33096" xr:uid="{A0AD1605-9BF3-4462-A780-50F21D1843F9}"/>
    <cellStyle name="Millares 3 11 2 2 2 7 3" xfId="18228" xr:uid="{2AA3ABAE-0862-450B-B497-BAD515B815E7}"/>
    <cellStyle name="Millares 3 11 2 2 2 7 3 2" xfId="39731" xr:uid="{C666D443-7DED-4BF5-87EE-0DDF2FE44B0F}"/>
    <cellStyle name="Millares 3 11 2 2 2 7 4" xfId="24833" xr:uid="{562643DA-5E8F-4BDE-92C9-025C72AABA01}"/>
    <cellStyle name="Millares 3 11 2 2 2 7 5" xfId="46336" xr:uid="{7DBBA403-9151-4140-AA31-BF23890E57D4}"/>
    <cellStyle name="Millares 3 11 2 2 2 8" xfId="4823" xr:uid="{F14A96FC-DBDF-4A7A-A211-01DF90ACC645}"/>
    <cellStyle name="Millares 3 11 2 2 2 8 2" xfId="13089" xr:uid="{D48BD6A4-3971-4A1F-8648-8457AE279BDB}"/>
    <cellStyle name="Millares 3 11 2 2 2 8 2 2" xfId="34592" xr:uid="{6C07B674-6197-4CB2-98C1-5D97CAB07D73}"/>
    <cellStyle name="Millares 3 11 2 2 2 8 3" xfId="19724" xr:uid="{4282556F-7E79-4F55-90C3-B74597898762}"/>
    <cellStyle name="Millares 3 11 2 2 2 8 3 2" xfId="41227" xr:uid="{23EE93CE-7D99-49C2-BC80-0B182E6F1C1B}"/>
    <cellStyle name="Millares 3 11 2 2 2 8 4" xfId="26329" xr:uid="{2D43D975-97EC-4BE6-8869-67C34E068B22}"/>
    <cellStyle name="Millares 3 11 2 2 2 8 5" xfId="47832" xr:uid="{B5CE1DD7-37F0-4DA8-9AA2-1ED3B15D74B4}"/>
    <cellStyle name="Millares 3 11 2 2 2 9" xfId="5466" xr:uid="{B00D03E7-97B5-459B-9C5A-679E0D3E081C}"/>
    <cellStyle name="Millares 3 11 2 2 2 9 2" xfId="13732" xr:uid="{728692C4-9D2B-4290-BC96-55679E5C0321}"/>
    <cellStyle name="Millares 3 11 2 2 2 9 2 2" xfId="35235" xr:uid="{F3E1072B-F29C-40F1-9B73-F03A314E0033}"/>
    <cellStyle name="Millares 3 11 2 2 2 9 3" xfId="20367" xr:uid="{653514FE-40B4-404A-8384-8DC86545A590}"/>
    <cellStyle name="Millares 3 11 2 2 2 9 3 2" xfId="41870" xr:uid="{EE4ACD0B-F2D5-45E1-B741-D7DB94ED7BE1}"/>
    <cellStyle name="Millares 3 11 2 2 2 9 4" xfId="26972" xr:uid="{A43E5F0D-3010-43AD-A053-7D290C33F3B5}"/>
    <cellStyle name="Millares 3 11 2 2 2 9 5" xfId="48475" xr:uid="{FAADD380-A616-470E-9824-835C399FA983}"/>
    <cellStyle name="Millares 3 11 2 2 3" xfId="369" xr:uid="{36041241-02B1-4953-86BE-602D42E65559}"/>
    <cellStyle name="Millares 3 11 2 2 3 10" xfId="15272" xr:uid="{BE4D1EC0-1370-47AE-A1D8-BE825AF7620A}"/>
    <cellStyle name="Millares 3 11 2 2 3 10 2" xfId="36775" xr:uid="{E25B9BC0-529E-4392-95F5-3105698DAA22}"/>
    <cellStyle name="Millares 3 11 2 2 3 11" xfId="21877" xr:uid="{D50C7898-B0A4-4A51-999F-916A05327515}"/>
    <cellStyle name="Millares 3 11 2 2 3 12" xfId="43380" xr:uid="{5E820FCF-FBFE-4367-865D-2BCAE5366860}"/>
    <cellStyle name="Millares 3 11 2 2 3 2" xfId="1317" xr:uid="{398577CC-3122-4B92-A7E0-E4E5523F0EE9}"/>
    <cellStyle name="Millares 3 11 2 2 3 2 2" xfId="4146" xr:uid="{E4E8170B-8225-4FB5-85DC-062DFE9ED40F}"/>
    <cellStyle name="Millares 3 11 2 2 3 2 2 2" xfId="12412" xr:uid="{800BEF85-82FD-4E32-B128-ACB50CABA349}"/>
    <cellStyle name="Millares 3 11 2 2 3 2 2 2 2" xfId="33915" xr:uid="{2A28BE04-7CE2-4E80-8DB5-6DA4DEC5053A}"/>
    <cellStyle name="Millares 3 11 2 2 3 2 2 3" xfId="19047" xr:uid="{AC1C9A4A-C290-459B-A707-DA991FBC92CA}"/>
    <cellStyle name="Millares 3 11 2 2 3 2 2 3 2" xfId="40550" xr:uid="{A0D41D97-973B-4ABF-AD78-B2B3DD233549}"/>
    <cellStyle name="Millares 3 11 2 2 3 2 2 4" xfId="25652" xr:uid="{35EC5656-F538-4E11-897C-1E52FED0740D}"/>
    <cellStyle name="Millares 3 11 2 2 3 2 2 5" xfId="47155" xr:uid="{22B661C8-3324-484A-A039-A33CD3D2981B}"/>
    <cellStyle name="Millares 3 11 2 2 3 2 3" xfId="6285" xr:uid="{2B873241-8F5E-4044-94A2-86D3DE5CFDDB}"/>
    <cellStyle name="Millares 3 11 2 2 3 2 3 2" xfId="14551" xr:uid="{1FA53FD1-75E9-411F-B3A8-4838F4E887A7}"/>
    <cellStyle name="Millares 3 11 2 2 3 2 3 2 2" xfId="36054" xr:uid="{BC595432-6E0E-43E7-A519-B41611EF8501}"/>
    <cellStyle name="Millares 3 11 2 2 3 2 3 3" xfId="21186" xr:uid="{73C9B5CA-EFBE-4B5F-8472-552D289CDBED}"/>
    <cellStyle name="Millares 3 11 2 2 3 2 3 3 2" xfId="42689" xr:uid="{4415DB92-82C1-4B63-9D20-1A59A084CFB2}"/>
    <cellStyle name="Millares 3 11 2 2 3 2 3 4" xfId="27791" xr:uid="{87B60D70-D964-44F3-B3F5-2F58D979EB39}"/>
    <cellStyle name="Millares 3 11 2 2 3 2 3 5" xfId="49294" xr:uid="{6683D76E-7E21-4DF0-9E38-5627F1FFBF6F}"/>
    <cellStyle name="Millares 3 11 2 2 3 2 4" xfId="7926" xr:uid="{3B30399A-0F3F-431A-B40D-A9CC9102B68E}"/>
    <cellStyle name="Millares 3 11 2 2 3 2 4 2" xfId="29429" xr:uid="{753EC9E9-73AD-49B8-A9A7-B44101D5FA90}"/>
    <cellStyle name="Millares 3 11 2 2 3 2 5" xfId="9583" xr:uid="{834A3A1B-C009-4BF1-866A-D5A909370911}"/>
    <cellStyle name="Millares 3 11 2 2 3 2 5 2" xfId="31086" xr:uid="{0A9E7017-B224-4157-AF9D-E22A8FF6A87B}"/>
    <cellStyle name="Millares 3 11 2 2 3 2 6" xfId="16218" xr:uid="{D43FEECF-C449-4739-9358-49217D934AE3}"/>
    <cellStyle name="Millares 3 11 2 2 3 2 6 2" xfId="37721" xr:uid="{13B13392-056D-4263-9013-C3F43DA5EAEC}"/>
    <cellStyle name="Millares 3 11 2 2 3 2 7" xfId="22823" xr:uid="{E8EF38D7-F144-496A-9DBE-C66AD4EEDA22}"/>
    <cellStyle name="Millares 3 11 2 2 3 2 8" xfId="44326" xr:uid="{7238B298-2A91-46EC-B48A-663952592FFB}"/>
    <cellStyle name="Millares 3 11 2 2 3 3" xfId="2004" xr:uid="{A856D656-FDD0-453C-A816-A3D6C9D0D6E2}"/>
    <cellStyle name="Millares 3 11 2 2 3 3 2" xfId="10270" xr:uid="{D1457B91-F301-4B7B-9798-1BA948CEA1C1}"/>
    <cellStyle name="Millares 3 11 2 2 3 3 2 2" xfId="31773" xr:uid="{3FB92A9A-3C06-4F7A-B25B-9F56CC26063F}"/>
    <cellStyle name="Millares 3 11 2 2 3 3 3" xfId="16905" xr:uid="{1DF734C6-DA2B-4F22-B08A-3125A6B9D191}"/>
    <cellStyle name="Millares 3 11 2 2 3 3 3 2" xfId="38408" xr:uid="{4BDF6228-B4EC-43E7-B7AB-8B21330D262B}"/>
    <cellStyle name="Millares 3 11 2 2 3 3 4" xfId="23510" xr:uid="{67A44749-EEDB-4849-B734-3B9D4569414E}"/>
    <cellStyle name="Millares 3 11 2 2 3 3 5" xfId="45013" xr:uid="{B602A9DE-B0E5-4F9E-A145-410A5FE1ADC7}"/>
    <cellStyle name="Millares 3 11 2 2 3 4" xfId="2803" xr:uid="{64E35930-187A-45EC-8373-DB13988CFDB6}"/>
    <cellStyle name="Millares 3 11 2 2 3 4 2" xfId="11069" xr:uid="{B29CD101-5531-4DF3-AD48-6A65F7F28AA9}"/>
    <cellStyle name="Millares 3 11 2 2 3 4 2 2" xfId="32572" xr:uid="{E7BDEF9D-B0F1-438D-9882-E4D6643AB55F}"/>
    <cellStyle name="Millares 3 11 2 2 3 4 3" xfId="17704" xr:uid="{5A237765-0DC6-4132-B5B6-9FDEAF690CDB}"/>
    <cellStyle name="Millares 3 11 2 2 3 4 3 2" xfId="39207" xr:uid="{39FE5051-B8A3-4AAE-8374-F19F48A7F33B}"/>
    <cellStyle name="Millares 3 11 2 2 3 4 4" xfId="24309" xr:uid="{951EF4CA-B03D-436A-966B-39AED370648E}"/>
    <cellStyle name="Millares 3 11 2 2 3 4 5" xfId="45812" xr:uid="{EA1B24D3-E604-4229-BA66-11E90F5C17AA}"/>
    <cellStyle name="Millares 3 11 2 2 3 5" xfId="3200" xr:uid="{96F770AC-7865-4038-9DFB-5410CCC24E9E}"/>
    <cellStyle name="Millares 3 11 2 2 3 5 2" xfId="11466" xr:uid="{A013A8F6-1C31-4CA9-BF32-DADA7DEBFC88}"/>
    <cellStyle name="Millares 3 11 2 2 3 5 2 2" xfId="32969" xr:uid="{C8772B64-33F0-4725-AF0D-864F37A07596}"/>
    <cellStyle name="Millares 3 11 2 2 3 5 3" xfId="18101" xr:uid="{3C7017B3-9894-4D2C-BB0A-27E753B4F09F}"/>
    <cellStyle name="Millares 3 11 2 2 3 5 3 2" xfId="39604" xr:uid="{33F8904A-7D5A-48B0-9462-F5042B2FA10C}"/>
    <cellStyle name="Millares 3 11 2 2 3 5 4" xfId="24706" xr:uid="{C5B36312-45F4-4E89-9E2F-3D83085FC22F}"/>
    <cellStyle name="Millares 3 11 2 2 3 5 5" xfId="46209" xr:uid="{19A19E8C-A11D-4561-A238-2DB14780CE31}"/>
    <cellStyle name="Millares 3 11 2 2 3 6" xfId="4947" xr:uid="{2A2BDB98-4D6F-4B2C-8AA3-45AAD4FB7ADB}"/>
    <cellStyle name="Millares 3 11 2 2 3 6 2" xfId="13213" xr:uid="{F7176971-1C12-46BC-9E73-11502EA79FD9}"/>
    <cellStyle name="Millares 3 11 2 2 3 6 2 2" xfId="34716" xr:uid="{03BE81DD-23C6-4364-B07D-EE651546B316}"/>
    <cellStyle name="Millares 3 11 2 2 3 6 3" xfId="19848" xr:uid="{CC27B086-CAAF-437D-8CC1-E4A7A77D0FDF}"/>
    <cellStyle name="Millares 3 11 2 2 3 6 3 2" xfId="41351" xr:uid="{254F6983-8644-4DDE-A1AE-01E3B19022F3}"/>
    <cellStyle name="Millares 3 11 2 2 3 6 4" xfId="26453" xr:uid="{BCAC3B2A-CDAD-4AD3-98E4-7E2B55216057}"/>
    <cellStyle name="Millares 3 11 2 2 3 6 5" xfId="47956" xr:uid="{BD4A1E93-C77F-468D-94F2-AF4645316300}"/>
    <cellStyle name="Millares 3 11 2 2 3 7" xfId="5339" xr:uid="{751204FF-06BC-4264-8FB6-EC6A087C2FF9}"/>
    <cellStyle name="Millares 3 11 2 2 3 7 2" xfId="13605" xr:uid="{CCAFA758-E0DF-40B7-A543-22DEB9C238F7}"/>
    <cellStyle name="Millares 3 11 2 2 3 7 2 2" xfId="35108" xr:uid="{F1D6A7BD-C9E8-4631-80FB-2671E1A09CC0}"/>
    <cellStyle name="Millares 3 11 2 2 3 7 3" xfId="20240" xr:uid="{8CFC6279-8657-4C38-9621-51914E8D8CEA}"/>
    <cellStyle name="Millares 3 11 2 2 3 7 3 2" xfId="41743" xr:uid="{0F05F665-B8AD-468E-8C0D-D80AAF819795}"/>
    <cellStyle name="Millares 3 11 2 2 3 7 4" xfId="26845" xr:uid="{2DFA26C0-7334-426F-AFDC-02333430B768}"/>
    <cellStyle name="Millares 3 11 2 2 3 7 5" xfId="48348" xr:uid="{72564567-84C2-4EBC-A344-CE9A4057B459}"/>
    <cellStyle name="Millares 3 11 2 2 3 8" xfId="6980" xr:uid="{F4EB9169-D56B-4863-9096-507ABA6E8946}"/>
    <cellStyle name="Millares 3 11 2 2 3 8 2" xfId="28483" xr:uid="{8D1111F3-5FEB-493B-99FC-3B24B76FA276}"/>
    <cellStyle name="Millares 3 11 2 2 3 9" xfId="8636" xr:uid="{6F7EC3CB-51CD-4BF9-A4A1-B4C48A474D45}"/>
    <cellStyle name="Millares 3 11 2 2 3 9 2" xfId="30139" xr:uid="{8D78986C-BF77-4FB3-AD6C-390039E83D31}"/>
    <cellStyle name="Millares 3 11 2 2 4" xfId="653" xr:uid="{94142E4F-CA98-40AD-8E17-3202741EB6E0}"/>
    <cellStyle name="Millares 3 11 2 2 4 10" xfId="43662" xr:uid="{FB6F4433-095C-4617-8125-AF02CA12AAFF}"/>
    <cellStyle name="Millares 3 11 2 2 4 2" xfId="1599" xr:uid="{489C2F54-DE27-4B11-BA99-873F2DDC6965}"/>
    <cellStyle name="Millares 3 11 2 2 4 2 2" xfId="4428" xr:uid="{DF9209B6-AEF6-40C6-B943-9F41B214722D}"/>
    <cellStyle name="Millares 3 11 2 2 4 2 2 2" xfId="12694" xr:uid="{FA8848A8-467C-427B-9FC4-575387F54D53}"/>
    <cellStyle name="Millares 3 11 2 2 4 2 2 2 2" xfId="34197" xr:uid="{D7651ED8-E4FC-4C07-A5D2-6252F3C75AD0}"/>
    <cellStyle name="Millares 3 11 2 2 4 2 2 3" xfId="19329" xr:uid="{408622E5-D1FD-4E4C-B026-2596EC5354BC}"/>
    <cellStyle name="Millares 3 11 2 2 4 2 2 3 2" xfId="40832" xr:uid="{881BCC0D-9717-4D2F-A977-B8673EC2E1CF}"/>
    <cellStyle name="Millares 3 11 2 2 4 2 2 4" xfId="25934" xr:uid="{F54E0E00-216E-40AD-B806-0618B73206FC}"/>
    <cellStyle name="Millares 3 11 2 2 4 2 2 5" xfId="47437" xr:uid="{11ECDC9E-A45D-4F49-9C64-B7ACEA927118}"/>
    <cellStyle name="Millares 3 11 2 2 4 2 3" xfId="6567" xr:uid="{44149DFF-4632-49E8-91CB-8DB5ECD6F82D}"/>
    <cellStyle name="Millares 3 11 2 2 4 2 3 2" xfId="14833" xr:uid="{AA9DEA7C-79EA-47DD-AD40-433B4498A33E}"/>
    <cellStyle name="Millares 3 11 2 2 4 2 3 2 2" xfId="36336" xr:uid="{0C0D3404-B3EB-4F8F-B9A1-12CF6AD99C62}"/>
    <cellStyle name="Millares 3 11 2 2 4 2 3 3" xfId="21468" xr:uid="{FB61FF10-C58B-424C-AD42-0EBE82F1DD9C}"/>
    <cellStyle name="Millares 3 11 2 2 4 2 3 3 2" xfId="42971" xr:uid="{7122AFB6-6D29-4F9D-A8AB-FDF0B8304A6F}"/>
    <cellStyle name="Millares 3 11 2 2 4 2 3 4" xfId="28073" xr:uid="{CA6B15D2-2795-4F44-A79D-452F9E566EDD}"/>
    <cellStyle name="Millares 3 11 2 2 4 2 3 5" xfId="49576" xr:uid="{A9B16722-1A6F-4BA9-8265-6C934644BA25}"/>
    <cellStyle name="Millares 3 11 2 2 4 2 4" xfId="8208" xr:uid="{90256F2D-78A4-4523-89D3-7FC6BEEBF0D2}"/>
    <cellStyle name="Millares 3 11 2 2 4 2 4 2" xfId="29711" xr:uid="{B7A136CD-8F07-498C-B1DB-E78FF6D50F18}"/>
    <cellStyle name="Millares 3 11 2 2 4 2 5" xfId="9865" xr:uid="{F41692D6-2E97-4061-9DA4-2619BDAE1D0A}"/>
    <cellStyle name="Millares 3 11 2 2 4 2 5 2" xfId="31368" xr:uid="{EBC13034-81B1-4F6D-874D-4ED4EDCC6DF6}"/>
    <cellStyle name="Millares 3 11 2 2 4 2 6" xfId="16500" xr:uid="{0471D838-1751-4EAA-B123-7D0B9BD77DD0}"/>
    <cellStyle name="Millares 3 11 2 2 4 2 6 2" xfId="38003" xr:uid="{2B13E775-7B30-4566-9E45-13551B0B69B8}"/>
    <cellStyle name="Millares 3 11 2 2 4 2 7" xfId="23105" xr:uid="{52E9AAB9-CA53-4579-BE13-325A705AC611}"/>
    <cellStyle name="Millares 3 11 2 2 4 2 8" xfId="44608" xr:uid="{0DCF56D1-4F7C-459E-8E1D-19E307628831}"/>
    <cellStyle name="Millares 3 11 2 2 4 3" xfId="2286" xr:uid="{EABC7348-0DB8-42C0-AE72-C949862E72E6}"/>
    <cellStyle name="Millares 3 11 2 2 4 3 2" xfId="10552" xr:uid="{9B9CCAD1-1B0E-41A9-97E3-DCAA87566AE5}"/>
    <cellStyle name="Millares 3 11 2 2 4 3 2 2" xfId="32055" xr:uid="{3BB304CD-C13B-4512-B884-63FA0FF53309}"/>
    <cellStyle name="Millares 3 11 2 2 4 3 3" xfId="17187" xr:uid="{70C8DAD6-FDBD-4FE9-87CB-D8D978592161}"/>
    <cellStyle name="Millares 3 11 2 2 4 3 3 2" xfId="38690" xr:uid="{9362A4AD-043D-4E2F-8A60-2274990AA3A3}"/>
    <cellStyle name="Millares 3 11 2 2 4 3 4" xfId="23792" xr:uid="{5D76A8B3-DFF1-4AD0-BB1A-D8E7BE1E3BA4}"/>
    <cellStyle name="Millares 3 11 2 2 4 3 5" xfId="45295" xr:uid="{EB9918A0-3787-4FB7-BC31-654D9739FFB2}"/>
    <cellStyle name="Millares 3 11 2 2 4 4" xfId="3482" xr:uid="{6A3033B6-51BB-4FAD-A886-3ADAD852F752}"/>
    <cellStyle name="Millares 3 11 2 2 4 4 2" xfId="11748" xr:uid="{881F8688-B415-455F-813C-8873F869A1CE}"/>
    <cellStyle name="Millares 3 11 2 2 4 4 2 2" xfId="33251" xr:uid="{29A18AE5-2ED0-42E6-B2A2-33C550C4F7A7}"/>
    <cellStyle name="Millares 3 11 2 2 4 4 3" xfId="18383" xr:uid="{CC3993E8-2079-4666-BC65-CD94B2C2BC1A}"/>
    <cellStyle name="Millares 3 11 2 2 4 4 3 2" xfId="39886" xr:uid="{48176969-AD9F-42BB-AD20-E40041C97AD9}"/>
    <cellStyle name="Millares 3 11 2 2 4 4 4" xfId="24988" xr:uid="{B90EC8F5-C578-4693-A0B7-FC041047BB3F}"/>
    <cellStyle name="Millares 3 11 2 2 4 4 5" xfId="46491" xr:uid="{29066BB5-A817-4968-8A51-350A1653A0E3}"/>
    <cellStyle name="Millares 3 11 2 2 4 5" xfId="5621" xr:uid="{DF68B077-A2CC-44A0-8066-D2B85D200B1E}"/>
    <cellStyle name="Millares 3 11 2 2 4 5 2" xfId="13887" xr:uid="{1192B178-7E97-450C-BF5C-573C273D3682}"/>
    <cellStyle name="Millares 3 11 2 2 4 5 2 2" xfId="35390" xr:uid="{92D3AD9D-A25D-42BC-A649-E2389C5362BC}"/>
    <cellStyle name="Millares 3 11 2 2 4 5 3" xfId="20522" xr:uid="{68AA7BCD-629A-4ABF-A69E-DB310371DA79}"/>
    <cellStyle name="Millares 3 11 2 2 4 5 3 2" xfId="42025" xr:uid="{7F120A04-14F9-46A0-A517-1C6A487E5AC5}"/>
    <cellStyle name="Millares 3 11 2 2 4 5 4" xfId="27127" xr:uid="{162062E3-73F9-4513-8D0E-D5E941CB3ECD}"/>
    <cellStyle name="Millares 3 11 2 2 4 5 5" xfId="48630" xr:uid="{1BC17165-4277-4B0E-BC72-52C2ECB2F66E}"/>
    <cellStyle name="Millares 3 11 2 2 4 6" xfId="7262" xr:uid="{17DE77C0-0C7D-46DC-AB51-92DFA3268DC1}"/>
    <cellStyle name="Millares 3 11 2 2 4 6 2" xfId="28765" xr:uid="{B9DDAF96-7FE5-40A1-AC4C-4C5D55F26EF4}"/>
    <cellStyle name="Millares 3 11 2 2 4 7" xfId="8919" xr:uid="{F35E7383-5D6B-4E4D-B7C7-75DF1E18F87B}"/>
    <cellStyle name="Millares 3 11 2 2 4 7 2" xfId="30422" xr:uid="{FD536F3F-D8CA-4557-A3F1-E2DBD86EB092}"/>
    <cellStyle name="Millares 3 11 2 2 4 8" xfId="15554" xr:uid="{A5C72859-C0F9-449D-BC5F-764B42C51892}"/>
    <cellStyle name="Millares 3 11 2 2 4 8 2" xfId="37057" xr:uid="{116518B2-DBBF-4425-92E5-1529712DC6DB}"/>
    <cellStyle name="Millares 3 11 2 2 4 9" xfId="22159" xr:uid="{87EC8FCE-0C74-4D42-93CF-E8B90A7E61F7}"/>
    <cellStyle name="Millares 3 11 2 2 5" xfId="921" xr:uid="{4B5939C1-49E7-4749-AD92-7113F6A9613F}"/>
    <cellStyle name="Millares 3 11 2 2 5 2" xfId="3750" xr:uid="{5C5F8183-E36D-4508-9E8F-8CDBC13C1E60}"/>
    <cellStyle name="Millares 3 11 2 2 5 2 2" xfId="12016" xr:uid="{E51D0C97-FC5A-4DE1-8EFD-606A2F8D2474}"/>
    <cellStyle name="Millares 3 11 2 2 5 2 2 2" xfId="33519" xr:uid="{6616D5A5-A48A-42E1-94A7-473CDCCC7E7B}"/>
    <cellStyle name="Millares 3 11 2 2 5 2 3" xfId="18651" xr:uid="{531362A3-E987-456E-88A6-6E8AAE1A6DB8}"/>
    <cellStyle name="Millares 3 11 2 2 5 2 3 2" xfId="40154" xr:uid="{BADF84D3-29C7-4969-A760-2679B090CD7D}"/>
    <cellStyle name="Millares 3 11 2 2 5 2 4" xfId="25256" xr:uid="{38C52C71-CD26-4687-AB7B-A7D9E779FFE5}"/>
    <cellStyle name="Millares 3 11 2 2 5 2 5" xfId="46759" xr:uid="{0BC0A6D8-7E97-4A0F-916C-5B12991133F6}"/>
    <cellStyle name="Millares 3 11 2 2 5 3" xfId="5889" xr:uid="{A4A31A2F-6503-485B-85F9-E32ADAF322B8}"/>
    <cellStyle name="Millares 3 11 2 2 5 3 2" xfId="14155" xr:uid="{4FA2B904-CA00-4FC4-AF98-0F6FA19013C0}"/>
    <cellStyle name="Millares 3 11 2 2 5 3 2 2" xfId="35658" xr:uid="{6C75FC5C-7C2C-4605-8EF8-536E132BB0DC}"/>
    <cellStyle name="Millares 3 11 2 2 5 3 3" xfId="20790" xr:uid="{6AE48CFD-0A40-46C8-A231-9ACA3287CD83}"/>
    <cellStyle name="Millares 3 11 2 2 5 3 3 2" xfId="42293" xr:uid="{1EDFEED2-C166-4157-B097-8D565ED644BA}"/>
    <cellStyle name="Millares 3 11 2 2 5 3 4" xfId="27395" xr:uid="{B1B27392-2772-4718-BFDE-F325EF440815}"/>
    <cellStyle name="Millares 3 11 2 2 5 3 5" xfId="48898" xr:uid="{0DC54A25-9EA8-465D-AFD1-3EC7896E874F}"/>
    <cellStyle name="Millares 3 11 2 2 5 4" xfId="7530" xr:uid="{B64F7E8B-F07D-498C-BD71-8DF9F25EF7EB}"/>
    <cellStyle name="Millares 3 11 2 2 5 4 2" xfId="29033" xr:uid="{20FBBDC9-CFDA-4F58-9F28-6B50D70EA040}"/>
    <cellStyle name="Millares 3 11 2 2 5 5" xfId="9187" xr:uid="{4C993AEC-E5FB-4CB1-A47D-E66BABEC4980}"/>
    <cellStyle name="Millares 3 11 2 2 5 5 2" xfId="30690" xr:uid="{ABE99BDF-BFDC-4A05-AEA2-C8ED2F45936C}"/>
    <cellStyle name="Millares 3 11 2 2 5 6" xfId="15822" xr:uid="{B4DBB848-6608-4E1F-98EA-B29028F8A6B0}"/>
    <cellStyle name="Millares 3 11 2 2 5 6 2" xfId="37325" xr:uid="{AC6F9650-2B6A-41A9-AAA2-2E8E1ECF1A40}"/>
    <cellStyle name="Millares 3 11 2 2 5 7" xfId="22427" xr:uid="{4DF96D5B-56C4-4755-BAFC-22DE6A652A75}"/>
    <cellStyle name="Millares 3 11 2 2 5 8" xfId="43930" xr:uid="{42611CCB-11C6-4857-959F-806192A41198}"/>
    <cellStyle name="Millares 3 11 2 2 6" xfId="1182" xr:uid="{DA261FC9-752C-4D02-AAEE-3700C9DE3CCE}"/>
    <cellStyle name="Millares 3 11 2 2 6 2" xfId="4011" xr:uid="{A6361B9D-A99F-4DD0-84C1-7FDC182CEA6B}"/>
    <cellStyle name="Millares 3 11 2 2 6 2 2" xfId="12277" xr:uid="{58AC115F-8CD0-4FD9-9C63-53EB86981C7F}"/>
    <cellStyle name="Millares 3 11 2 2 6 2 2 2" xfId="33780" xr:uid="{C740BE03-3B90-4614-B977-4FC8943F1A0F}"/>
    <cellStyle name="Millares 3 11 2 2 6 2 3" xfId="18912" xr:uid="{636AF87D-6275-4F3E-8596-321B2286A93D}"/>
    <cellStyle name="Millares 3 11 2 2 6 2 3 2" xfId="40415" xr:uid="{466ADD0F-0276-4541-9CF1-0CF4735844DB}"/>
    <cellStyle name="Millares 3 11 2 2 6 2 4" xfId="25517" xr:uid="{D2B730B6-623E-4C56-80EF-D4A20DFEBF59}"/>
    <cellStyle name="Millares 3 11 2 2 6 2 5" xfId="47020" xr:uid="{93F948A0-F151-4C92-9B8E-F611F998821A}"/>
    <cellStyle name="Millares 3 11 2 2 6 3" xfId="6150" xr:uid="{8117FDC5-1524-4236-B511-AD962BF173D5}"/>
    <cellStyle name="Millares 3 11 2 2 6 3 2" xfId="14416" xr:uid="{C7394D44-E79C-4C57-8279-799254E68B5B}"/>
    <cellStyle name="Millares 3 11 2 2 6 3 2 2" xfId="35919" xr:uid="{FE3FC475-A71C-4C7E-B3AF-0F6DD65E3FD6}"/>
    <cellStyle name="Millares 3 11 2 2 6 3 3" xfId="21051" xr:uid="{08EC704A-F5B0-447E-91CE-4BDE4885F314}"/>
    <cellStyle name="Millares 3 11 2 2 6 3 3 2" xfId="42554" xr:uid="{75CD509C-2BAF-4ADC-9520-689C9A443BD7}"/>
    <cellStyle name="Millares 3 11 2 2 6 3 4" xfId="27656" xr:uid="{89320E26-9251-4811-8443-F150D73DAAEA}"/>
    <cellStyle name="Millares 3 11 2 2 6 3 5" xfId="49159" xr:uid="{B4E77179-3266-496F-8366-F2C5D8D5B061}"/>
    <cellStyle name="Millares 3 11 2 2 6 4" xfId="7791" xr:uid="{EA7EFA97-1812-403F-880A-2D77C6EEEBA0}"/>
    <cellStyle name="Millares 3 11 2 2 6 4 2" xfId="29294" xr:uid="{B9AA5BD4-C541-4F77-B4CA-688D8918E326}"/>
    <cellStyle name="Millares 3 11 2 2 6 5" xfId="9448" xr:uid="{1F7CBA24-CCC2-4C55-B11B-0A249A189DA3}"/>
    <cellStyle name="Millares 3 11 2 2 6 5 2" xfId="30951" xr:uid="{83DBAEA0-5AB1-4233-A405-AE2228139852}"/>
    <cellStyle name="Millares 3 11 2 2 6 6" xfId="16083" xr:uid="{46F806B2-23A5-4D23-A9EF-56CCE470CCDF}"/>
    <cellStyle name="Millares 3 11 2 2 6 6 2" xfId="37586" xr:uid="{EC3C249D-D114-4623-B33B-FE895518942A}"/>
    <cellStyle name="Millares 3 11 2 2 6 7" xfId="22688" xr:uid="{B5BE3825-4372-4C64-B126-26E2911E4EF7}"/>
    <cellStyle name="Millares 3 11 2 2 6 8" xfId="44191" xr:uid="{6262CADB-81FE-4052-B9F9-1E615EB6300E}"/>
    <cellStyle name="Millares 3 11 2 2 7" xfId="1870" xr:uid="{D5F56D73-2F41-4722-A006-B685487431E6}"/>
    <cellStyle name="Millares 3 11 2 2 7 2" xfId="10136" xr:uid="{33B47A61-9D80-4356-89F4-8045AA4FA1DC}"/>
    <cellStyle name="Millares 3 11 2 2 7 2 2" xfId="31639" xr:uid="{C6B4A80C-9E5C-4FCF-B281-517AAE39C9C8}"/>
    <cellStyle name="Millares 3 11 2 2 7 3" xfId="16771" xr:uid="{25362969-41C4-4273-868B-101ED85890A6}"/>
    <cellStyle name="Millares 3 11 2 2 7 3 2" xfId="38274" xr:uid="{D90A87E8-2B6F-4E89-8F22-6653BF4A541E}"/>
    <cellStyle name="Millares 3 11 2 2 7 4" xfId="23376" xr:uid="{1E9B2CD4-D768-49CB-9FD7-A78C42818278}"/>
    <cellStyle name="Millares 3 11 2 2 7 5" xfId="44879" xr:uid="{73CBFB15-AD59-4360-AD22-9F67EADFC1C7}"/>
    <cellStyle name="Millares 3 11 2 2 8" xfId="2555" xr:uid="{71CC43BB-7AF1-47E7-B7FE-5EA8CD233959}"/>
    <cellStyle name="Millares 3 11 2 2 8 2" xfId="10821" xr:uid="{E52EC262-567E-4A82-916E-32E7EA4440B2}"/>
    <cellStyle name="Millares 3 11 2 2 8 2 2" xfId="32324" xr:uid="{CA48D99E-B10F-45CF-A787-04245723ED95}"/>
    <cellStyle name="Millares 3 11 2 2 8 3" xfId="17456" xr:uid="{A34C094F-6174-45F5-A0D5-EF84AF609171}"/>
    <cellStyle name="Millares 3 11 2 2 8 3 2" xfId="38959" xr:uid="{D4BDE82F-7B05-438E-8E10-FECE2D4245F9}"/>
    <cellStyle name="Millares 3 11 2 2 8 4" xfId="24061" xr:uid="{4F2A297C-CBDF-4A86-8CDF-3C543975A394}"/>
    <cellStyle name="Millares 3 11 2 2 8 5" xfId="45564" xr:uid="{FE3EA201-C988-4D64-B1BF-51C633C91FE8}"/>
    <cellStyle name="Millares 3 11 2 2 9" xfId="3066" xr:uid="{9187B21F-5D2D-4BD7-9684-60807C3C497D}"/>
    <cellStyle name="Millares 3 11 2 2 9 2" xfId="11332" xr:uid="{F3C4C697-DCB4-4B1D-AA72-187BDA6C0499}"/>
    <cellStyle name="Millares 3 11 2 2 9 2 2" xfId="32835" xr:uid="{CF1DFCCE-993E-4E9D-9B6F-49EE8195EF37}"/>
    <cellStyle name="Millares 3 11 2 2 9 3" xfId="17967" xr:uid="{E9767212-D50C-473E-BFE1-397C6BA64AD2}"/>
    <cellStyle name="Millares 3 11 2 2 9 3 2" xfId="39470" xr:uid="{9AC2DA17-9197-44BF-A65E-FBE21837A2B0}"/>
    <cellStyle name="Millares 3 11 2 2 9 4" xfId="24572" xr:uid="{C03A7F4B-5EF3-4DB7-90BC-21329F929CFA}"/>
    <cellStyle name="Millares 3 11 2 2 9 5" xfId="46075" xr:uid="{39E98FC6-8A4B-4F5E-A889-61B375231B6F}"/>
    <cellStyle name="Millares 3 11 2 3" xfId="459" xr:uid="{D928C03F-F14D-4C4B-8C18-07B42EF0FDED}"/>
    <cellStyle name="Millares 3 11 2 3 10" xfId="7070" xr:uid="{3FFC10EE-BEAA-4967-9381-397454384B06}"/>
    <cellStyle name="Millares 3 11 2 3 10 2" xfId="28573" xr:uid="{B63CBEFE-0B4E-494D-B6E2-8C4DAF28B556}"/>
    <cellStyle name="Millares 3 11 2 3 11" xfId="8726" xr:uid="{69A6D0E6-E1C9-446A-95FF-0CB3FF696C7F}"/>
    <cellStyle name="Millares 3 11 2 3 11 2" xfId="30229" xr:uid="{09B00DE7-85BF-4A21-AE3F-790BF4E1F00B}"/>
    <cellStyle name="Millares 3 11 2 3 12" xfId="15362" xr:uid="{0A81FDED-487C-4785-B5D2-23393F20E4C9}"/>
    <cellStyle name="Millares 3 11 2 3 12 2" xfId="36865" xr:uid="{CA5CD70C-BDF2-4824-8E40-BA6773383BEF}"/>
    <cellStyle name="Millares 3 11 2 3 13" xfId="21967" xr:uid="{91DC8610-9D64-40D6-84D0-D3481C0CA755}"/>
    <cellStyle name="Millares 3 11 2 3 14" xfId="43470" xr:uid="{ED6A2BA5-1612-43B6-96E8-2FDB7D0D67E6}"/>
    <cellStyle name="Millares 3 11 2 3 2" xfId="741" xr:uid="{B632F4A0-019D-42E0-B317-A8384FBFD56B}"/>
    <cellStyle name="Millares 3 11 2 3 2 10" xfId="15642" xr:uid="{23D1462E-EDB4-4764-AD1F-0D8D1984FC6A}"/>
    <cellStyle name="Millares 3 11 2 3 2 10 2" xfId="37145" xr:uid="{4497F883-AFB9-4ED7-A1F3-D0F81CE75579}"/>
    <cellStyle name="Millares 3 11 2 3 2 11" xfId="22247" xr:uid="{0EB347AF-3420-42D6-86D7-BBD0B3E05DB7}"/>
    <cellStyle name="Millares 3 11 2 3 2 12" xfId="43750" xr:uid="{F3CA0B32-4281-4FF8-BCBD-9BA3ED304A56}"/>
    <cellStyle name="Millares 3 11 2 3 2 2" xfId="1687" xr:uid="{C315BDC5-2F88-443D-92EC-F3DF75846BE3}"/>
    <cellStyle name="Millares 3 11 2 3 2 2 2" xfId="4516" xr:uid="{69DEFCB4-C348-45FA-816D-F8EC85FB5445}"/>
    <cellStyle name="Millares 3 11 2 3 2 2 2 2" xfId="12782" xr:uid="{6341F38B-2CA8-4DD7-91BD-BAFECCF1C464}"/>
    <cellStyle name="Millares 3 11 2 3 2 2 2 2 2" xfId="34285" xr:uid="{8CED3F48-F18C-4ED4-8F1E-A2865B58852C}"/>
    <cellStyle name="Millares 3 11 2 3 2 2 2 3" xfId="19417" xr:uid="{B3819D4D-2874-4936-B799-866B0BCA0C27}"/>
    <cellStyle name="Millares 3 11 2 3 2 2 2 3 2" xfId="40920" xr:uid="{7257FDEE-CDBB-43A8-83A2-16DAA3D0E2A0}"/>
    <cellStyle name="Millares 3 11 2 3 2 2 2 4" xfId="26022" xr:uid="{EB709A08-5460-4E74-A9F3-9338689CDDC7}"/>
    <cellStyle name="Millares 3 11 2 3 2 2 2 5" xfId="47525" xr:uid="{7E814EE4-94F9-422C-B377-15042530E134}"/>
    <cellStyle name="Millares 3 11 2 3 2 2 3" xfId="6655" xr:uid="{D7820885-17B3-4EEC-ACDA-6443C142336B}"/>
    <cellStyle name="Millares 3 11 2 3 2 2 3 2" xfId="14921" xr:uid="{6D62B469-835B-44DC-8743-36453D4DC3EF}"/>
    <cellStyle name="Millares 3 11 2 3 2 2 3 2 2" xfId="36424" xr:uid="{86E77B2C-55F3-47CB-AF5F-4F1486EC7B3E}"/>
    <cellStyle name="Millares 3 11 2 3 2 2 3 3" xfId="21556" xr:uid="{5541687C-F29C-4F3C-A78E-D52CDFB2B028}"/>
    <cellStyle name="Millares 3 11 2 3 2 2 3 3 2" xfId="43059" xr:uid="{79B8C7C3-9603-42FF-94D1-EBD3D33231EE}"/>
    <cellStyle name="Millares 3 11 2 3 2 2 3 4" xfId="28161" xr:uid="{DA8F9167-60BC-41CB-9629-0378487743A6}"/>
    <cellStyle name="Millares 3 11 2 3 2 2 3 5" xfId="49664" xr:uid="{F0D99269-29F5-4961-8764-11E13F7D7534}"/>
    <cellStyle name="Millares 3 11 2 3 2 2 4" xfId="8296" xr:uid="{8B4CACE9-2064-49E7-B192-F143BF049C34}"/>
    <cellStyle name="Millares 3 11 2 3 2 2 4 2" xfId="29799" xr:uid="{E495FD32-BD47-424E-BD6B-7F3F9F55EC0E}"/>
    <cellStyle name="Millares 3 11 2 3 2 2 5" xfId="9953" xr:uid="{C03F22A5-E56B-465E-994A-1B6735B9B9B4}"/>
    <cellStyle name="Millares 3 11 2 3 2 2 5 2" xfId="31456" xr:uid="{D6BD41E7-6B46-431A-90C6-91992E8F7FF7}"/>
    <cellStyle name="Millares 3 11 2 3 2 2 6" xfId="16588" xr:uid="{E09D1A6C-6207-4050-892E-D21BBB6BDB62}"/>
    <cellStyle name="Millares 3 11 2 3 2 2 6 2" xfId="38091" xr:uid="{645BBB5F-281E-4E5F-929D-45C04D8D2866}"/>
    <cellStyle name="Millares 3 11 2 3 2 2 7" xfId="23193" xr:uid="{853FC1EF-03FF-4BF1-9F21-447633ACC807}"/>
    <cellStyle name="Millares 3 11 2 3 2 2 8" xfId="44696" xr:uid="{88BAE0DB-C4A5-41C1-A0B6-055FF4E43E06}"/>
    <cellStyle name="Millares 3 11 2 3 2 3" xfId="2374" xr:uid="{57440591-44BE-42B0-9404-30BD666C0DAC}"/>
    <cellStyle name="Millares 3 11 2 3 2 3 2" xfId="10640" xr:uid="{FE292569-C076-4133-919F-43537F0455FF}"/>
    <cellStyle name="Millares 3 11 2 3 2 3 2 2" xfId="32143" xr:uid="{494DAD28-9987-4AC2-80EF-92A0769B00FE}"/>
    <cellStyle name="Millares 3 11 2 3 2 3 3" xfId="17275" xr:uid="{BACD89F9-7A2A-4158-AFDD-91CF5F44A2D7}"/>
    <cellStyle name="Millares 3 11 2 3 2 3 3 2" xfId="38778" xr:uid="{15C36D17-EE57-4224-BAB9-2FF8FD607946}"/>
    <cellStyle name="Millares 3 11 2 3 2 3 4" xfId="23880" xr:uid="{813C02EB-3B90-4FC4-AB96-BE27E281ED02}"/>
    <cellStyle name="Millares 3 11 2 3 2 3 5" xfId="45383" xr:uid="{55C7A684-3A6E-40D6-91BC-DE75EFC2BD05}"/>
    <cellStyle name="Millares 3 11 2 3 2 4" xfId="2891" xr:uid="{18D9D226-6A93-4BDF-821E-179467BC2EC4}"/>
    <cellStyle name="Millares 3 11 2 3 2 4 2" xfId="11157" xr:uid="{4893AAE0-25EE-400F-8AF9-B0B1C19CB47D}"/>
    <cellStyle name="Millares 3 11 2 3 2 4 2 2" xfId="32660" xr:uid="{EEC70A21-6D85-46E1-9C14-7ECAD90F5B2A}"/>
    <cellStyle name="Millares 3 11 2 3 2 4 3" xfId="17792" xr:uid="{24C7B103-4B5C-462C-BDF1-1D7E9F196D4F}"/>
    <cellStyle name="Millares 3 11 2 3 2 4 3 2" xfId="39295" xr:uid="{4FA16B16-9D56-4CAC-B332-B8A0481002A1}"/>
    <cellStyle name="Millares 3 11 2 3 2 4 4" xfId="24397" xr:uid="{32B5CCEF-6D04-49AD-868C-F5ECDBA2EA36}"/>
    <cellStyle name="Millares 3 11 2 3 2 4 5" xfId="45900" xr:uid="{5AF6BE38-DE65-4651-A306-611344A65A65}"/>
    <cellStyle name="Millares 3 11 2 3 2 5" xfId="3570" xr:uid="{B1856729-9D68-4F80-B9C6-C3D92DF37CA5}"/>
    <cellStyle name="Millares 3 11 2 3 2 5 2" xfId="11836" xr:uid="{FC62DF85-1F3D-4606-B276-C9FA913FD9EE}"/>
    <cellStyle name="Millares 3 11 2 3 2 5 2 2" xfId="33339" xr:uid="{1B4304C5-61A9-4D03-915B-51420419A200}"/>
    <cellStyle name="Millares 3 11 2 3 2 5 3" xfId="18471" xr:uid="{2C588089-663F-41FC-B5DC-779E4DF4919E}"/>
    <cellStyle name="Millares 3 11 2 3 2 5 3 2" xfId="39974" xr:uid="{72B79C6B-373B-4F45-99EE-E2147D9C6165}"/>
    <cellStyle name="Millares 3 11 2 3 2 5 4" xfId="25076" xr:uid="{49885D30-37EA-405E-A34E-80A584231A22}"/>
    <cellStyle name="Millares 3 11 2 3 2 5 5" xfId="46579" xr:uid="{EB5D3162-1EDC-463F-AB30-D5E4FFAFFF0B}"/>
    <cellStyle name="Millares 3 11 2 3 2 6" xfId="5035" xr:uid="{B05AAB3A-258F-417A-B60D-39582128E6B0}"/>
    <cellStyle name="Millares 3 11 2 3 2 6 2" xfId="13301" xr:uid="{CB85382F-C641-46CD-B3DC-269D6218F57E}"/>
    <cellStyle name="Millares 3 11 2 3 2 6 2 2" xfId="34804" xr:uid="{86BF430E-ACCE-4600-8F5E-47A97D9ECC7D}"/>
    <cellStyle name="Millares 3 11 2 3 2 6 3" xfId="19936" xr:uid="{0EBF9B36-0796-47A9-A6CE-DCBED03190F3}"/>
    <cellStyle name="Millares 3 11 2 3 2 6 3 2" xfId="41439" xr:uid="{DE59B32F-E415-42F7-9FE3-43F058F11280}"/>
    <cellStyle name="Millares 3 11 2 3 2 6 4" xfId="26541" xr:uid="{6700F387-F5C8-45FB-9FA3-05C60845FD7D}"/>
    <cellStyle name="Millares 3 11 2 3 2 6 5" xfId="48044" xr:uid="{C0018F6C-FC98-4361-9DB6-FD1A98CF89B1}"/>
    <cellStyle name="Millares 3 11 2 3 2 7" xfId="5709" xr:uid="{3CE1E802-A6F9-4D67-A153-BE828FED2CE1}"/>
    <cellStyle name="Millares 3 11 2 3 2 7 2" xfId="13975" xr:uid="{0463DCCC-0990-44AE-BF14-6ADB071BCFC5}"/>
    <cellStyle name="Millares 3 11 2 3 2 7 2 2" xfId="35478" xr:uid="{A6FF58B6-0459-40D9-9FB5-B9C89F55E00E}"/>
    <cellStyle name="Millares 3 11 2 3 2 7 3" xfId="20610" xr:uid="{B06FAA13-775B-4864-9C34-60609F8C85DA}"/>
    <cellStyle name="Millares 3 11 2 3 2 7 3 2" xfId="42113" xr:uid="{4A54C074-A51D-4AA1-A0C3-10B50E9831DA}"/>
    <cellStyle name="Millares 3 11 2 3 2 7 4" xfId="27215" xr:uid="{AA40AD9D-402B-4243-AFCC-3BC73409AB10}"/>
    <cellStyle name="Millares 3 11 2 3 2 7 5" xfId="48718" xr:uid="{3B69A765-542A-4CF5-810A-A88DAFBD8FF1}"/>
    <cellStyle name="Millares 3 11 2 3 2 8" xfId="7350" xr:uid="{12A408B3-5432-4990-9037-68219E28C7D0}"/>
    <cellStyle name="Millares 3 11 2 3 2 8 2" xfId="28853" xr:uid="{FD7882C3-D5A8-4D2E-AE27-4EFB65E59027}"/>
    <cellStyle name="Millares 3 11 2 3 2 9" xfId="9007" xr:uid="{30DDEC61-E039-4647-BA7A-2A85F5383882}"/>
    <cellStyle name="Millares 3 11 2 3 2 9 2" xfId="30510" xr:uid="{C13706D8-CC7B-49A3-B7EB-B00C391F7A21}"/>
    <cellStyle name="Millares 3 11 2 3 3" xfId="1011" xr:uid="{1D962F48-A182-458A-9E0F-6A6790AB0FD3}"/>
    <cellStyle name="Millares 3 11 2 3 3 2" xfId="3840" xr:uid="{D6A4DD89-B017-4B88-9029-D1442EE79041}"/>
    <cellStyle name="Millares 3 11 2 3 3 2 2" xfId="12106" xr:uid="{7C1BC04E-FDB0-442B-B228-CAEF979C8861}"/>
    <cellStyle name="Millares 3 11 2 3 3 2 2 2" xfId="33609" xr:uid="{2DCBC332-C5B1-4F90-98A1-759E5C91C1BB}"/>
    <cellStyle name="Millares 3 11 2 3 3 2 3" xfId="18741" xr:uid="{77F09F73-E9EE-4E78-A91F-562105C043A3}"/>
    <cellStyle name="Millares 3 11 2 3 3 2 3 2" xfId="40244" xr:uid="{501EB5C0-E67A-4A14-9B84-D45B539DC215}"/>
    <cellStyle name="Millares 3 11 2 3 3 2 4" xfId="25346" xr:uid="{B40E1CF3-16EE-4024-B2E9-5D5318F62DB4}"/>
    <cellStyle name="Millares 3 11 2 3 3 2 5" xfId="46849" xr:uid="{3F5AAE84-E498-4B73-B053-D8A9E1FBCFE3}"/>
    <cellStyle name="Millares 3 11 2 3 3 3" xfId="5979" xr:uid="{4DC111DA-F25F-4628-B72B-ED661890BDFB}"/>
    <cellStyle name="Millares 3 11 2 3 3 3 2" xfId="14245" xr:uid="{2CB9542C-0428-40F5-8687-EE82512BEFE0}"/>
    <cellStyle name="Millares 3 11 2 3 3 3 2 2" xfId="35748" xr:uid="{AAD33BD7-621D-4D31-890D-B422F0E6991F}"/>
    <cellStyle name="Millares 3 11 2 3 3 3 3" xfId="20880" xr:uid="{1F1FC021-9328-4756-BF64-A56421278FBD}"/>
    <cellStyle name="Millares 3 11 2 3 3 3 3 2" xfId="42383" xr:uid="{F4583E34-5F32-4808-A0CC-BD7864C5CBEC}"/>
    <cellStyle name="Millares 3 11 2 3 3 3 4" xfId="27485" xr:uid="{0144D1D2-31D6-4914-8BD4-BD624D082728}"/>
    <cellStyle name="Millares 3 11 2 3 3 3 5" xfId="48988" xr:uid="{92D36EC5-415E-43FE-B58B-38B513FA14EA}"/>
    <cellStyle name="Millares 3 11 2 3 3 4" xfId="7620" xr:uid="{49E79665-4FB2-4325-948A-C012D5C89C3F}"/>
    <cellStyle name="Millares 3 11 2 3 3 4 2" xfId="29123" xr:uid="{CBFC975C-8177-4A3D-B0FF-37E10E2E310B}"/>
    <cellStyle name="Millares 3 11 2 3 3 5" xfId="9277" xr:uid="{B0AC47D0-4F36-4B24-BE57-01E4F82856B9}"/>
    <cellStyle name="Millares 3 11 2 3 3 5 2" xfId="30780" xr:uid="{FC52E819-7C7E-4756-8CF1-8BC5AE63C790}"/>
    <cellStyle name="Millares 3 11 2 3 3 6" xfId="15912" xr:uid="{7FF82875-2AE7-4CFE-A30B-E577102DAC3F}"/>
    <cellStyle name="Millares 3 11 2 3 3 6 2" xfId="37415" xr:uid="{BC861516-B978-431F-8679-5342D67E1F5C}"/>
    <cellStyle name="Millares 3 11 2 3 3 7" xfId="22517" xr:uid="{8DDE0F79-948B-4D74-BC5D-6A6C8C0C5771}"/>
    <cellStyle name="Millares 3 11 2 3 3 8" xfId="44020" xr:uid="{05543EA2-31F3-4524-B770-824B03A770E4}"/>
    <cellStyle name="Millares 3 11 2 3 4" xfId="1407" xr:uid="{57779E33-37D0-4FAC-9279-764437985FA7}"/>
    <cellStyle name="Millares 3 11 2 3 4 2" xfId="4236" xr:uid="{49692AF1-D324-49FF-9106-E67D5185FDA8}"/>
    <cellStyle name="Millares 3 11 2 3 4 2 2" xfId="12502" xr:uid="{3657224D-6E83-4ECC-B76F-A159CE3A67AE}"/>
    <cellStyle name="Millares 3 11 2 3 4 2 2 2" xfId="34005" xr:uid="{B69F0E47-27BE-4732-BF03-146B499EEFA7}"/>
    <cellStyle name="Millares 3 11 2 3 4 2 3" xfId="19137" xr:uid="{E65340A8-A159-42F0-81FA-EB37595AAC55}"/>
    <cellStyle name="Millares 3 11 2 3 4 2 3 2" xfId="40640" xr:uid="{C28A7ADE-20B6-4E62-B414-2E5011B44453}"/>
    <cellStyle name="Millares 3 11 2 3 4 2 4" xfId="25742" xr:uid="{8B593086-1C5F-49A8-B0F7-B12F3ED4BE76}"/>
    <cellStyle name="Millares 3 11 2 3 4 2 5" xfId="47245" xr:uid="{0C234613-173D-42D5-B558-6040541B397A}"/>
    <cellStyle name="Millares 3 11 2 3 4 3" xfId="6375" xr:uid="{875F80BE-7814-4C33-81E3-00F56443BBBE}"/>
    <cellStyle name="Millares 3 11 2 3 4 3 2" xfId="14641" xr:uid="{3598DEEC-5DE3-49C0-8FA8-3A7C147B6146}"/>
    <cellStyle name="Millares 3 11 2 3 4 3 2 2" xfId="36144" xr:uid="{AB27B662-37A0-45E5-98BF-63C8C4029A5B}"/>
    <cellStyle name="Millares 3 11 2 3 4 3 3" xfId="21276" xr:uid="{898C7ED3-F9DF-4DCB-8EFF-7CCE9D302372}"/>
    <cellStyle name="Millares 3 11 2 3 4 3 3 2" xfId="42779" xr:uid="{8A38F135-6ACB-4BED-9C4B-346082A33BE6}"/>
    <cellStyle name="Millares 3 11 2 3 4 3 4" xfId="27881" xr:uid="{21A784A5-7B0C-4EB0-AF36-D2B176A843E6}"/>
    <cellStyle name="Millares 3 11 2 3 4 3 5" xfId="49384" xr:uid="{ECA403A5-6A43-45E1-B8AF-1EFF4E5C50C0}"/>
    <cellStyle name="Millares 3 11 2 3 4 4" xfId="8016" xr:uid="{98BEE952-9C7D-4532-B007-82A42C2E0AE5}"/>
    <cellStyle name="Millares 3 11 2 3 4 4 2" xfId="29519" xr:uid="{189A406E-5AFB-486D-B23B-19A91868F241}"/>
    <cellStyle name="Millares 3 11 2 3 4 5" xfId="9673" xr:uid="{A137CA64-DAE1-4EC6-B0DC-083CA4C0719C}"/>
    <cellStyle name="Millares 3 11 2 3 4 5 2" xfId="31176" xr:uid="{FC29C27B-3A13-4038-B18D-A2BF178D5678}"/>
    <cellStyle name="Millares 3 11 2 3 4 6" xfId="16308" xr:uid="{3C01F2BC-53A2-4028-9A78-468D1F0F6C08}"/>
    <cellStyle name="Millares 3 11 2 3 4 6 2" xfId="37811" xr:uid="{9683BE2C-3CF0-432F-9E49-E8EA68C55A00}"/>
    <cellStyle name="Millares 3 11 2 3 4 7" xfId="22913" xr:uid="{CFC90B48-2E8B-4ACD-9EAC-E839B47924DE}"/>
    <cellStyle name="Millares 3 11 2 3 4 8" xfId="44416" xr:uid="{5DEEFC34-AF8D-4539-B55F-9AC3CF62226D}"/>
    <cellStyle name="Millares 3 11 2 3 5" xfId="2094" xr:uid="{1007E997-F782-46C0-AC9C-D98E5DBF1E05}"/>
    <cellStyle name="Millares 3 11 2 3 5 2" xfId="10360" xr:uid="{875D6494-1B8C-4CA4-A63B-49DF50C3F114}"/>
    <cellStyle name="Millares 3 11 2 3 5 2 2" xfId="31863" xr:uid="{61B75090-84A0-4884-A6BD-FA13E246CBA7}"/>
    <cellStyle name="Millares 3 11 2 3 5 3" xfId="16995" xr:uid="{E6538A4C-D9E7-436D-83EC-63F3370776EC}"/>
    <cellStyle name="Millares 3 11 2 3 5 3 2" xfId="38498" xr:uid="{91DC9D56-D8BE-41FC-AC40-2AADCFA9E5E0}"/>
    <cellStyle name="Millares 3 11 2 3 5 4" xfId="23600" xr:uid="{80F2DD20-8EBB-4132-988E-C2BA2118B5A3}"/>
    <cellStyle name="Millares 3 11 2 3 5 5" xfId="45103" xr:uid="{07B33EF8-A02A-43A3-B346-9AEFD90F9E7D}"/>
    <cellStyle name="Millares 3 11 2 3 6" xfId="2642" xr:uid="{64CE6A5D-DBBD-493F-95FC-6A284A92D74D}"/>
    <cellStyle name="Millares 3 11 2 3 6 2" xfId="10908" xr:uid="{B7D85FB7-FEC9-412F-9BD6-14F6B3469C8B}"/>
    <cellStyle name="Millares 3 11 2 3 6 2 2" xfId="32411" xr:uid="{06E3FCAB-0D1E-40F1-8919-1C2859DA012F}"/>
    <cellStyle name="Millares 3 11 2 3 6 3" xfId="17543" xr:uid="{8432ED7B-2F38-4DAD-B9A4-32C3739EB91E}"/>
    <cellStyle name="Millares 3 11 2 3 6 3 2" xfId="39046" xr:uid="{F2F0E0E0-FC9C-4BC1-84B8-2A3019944348}"/>
    <cellStyle name="Millares 3 11 2 3 6 4" xfId="24148" xr:uid="{B37619DE-2123-48A6-8CAE-D06F6F3820F0}"/>
    <cellStyle name="Millares 3 11 2 3 6 5" xfId="45651" xr:uid="{C306FB02-C57D-4DA0-A6A3-655DCB6B0A7B}"/>
    <cellStyle name="Millares 3 11 2 3 7" xfId="3290" xr:uid="{FDA7FF34-20F4-4595-B6C1-4DF4912AB084}"/>
    <cellStyle name="Millares 3 11 2 3 7 2" xfId="11556" xr:uid="{B2381BB1-6E99-4CC4-8181-6C0D330420E6}"/>
    <cellStyle name="Millares 3 11 2 3 7 2 2" xfId="33059" xr:uid="{8689B55B-D524-46C0-8E4B-C111556E1841}"/>
    <cellStyle name="Millares 3 11 2 3 7 3" xfId="18191" xr:uid="{7644491B-DC53-4574-9037-9C09149D2A75}"/>
    <cellStyle name="Millares 3 11 2 3 7 3 2" xfId="39694" xr:uid="{48905DBF-C7EF-4F54-8354-B220353E93F9}"/>
    <cellStyle name="Millares 3 11 2 3 7 4" xfId="24796" xr:uid="{7FC92EB7-64AA-4A0D-9F26-8DF02F098E8C}"/>
    <cellStyle name="Millares 3 11 2 3 7 5" xfId="46299" xr:uid="{6929139D-9806-4F86-B861-182C9DC70547}"/>
    <cellStyle name="Millares 3 11 2 3 8" xfId="4786" xr:uid="{FF479683-5C11-4C8D-9D1C-74EB3FF490FC}"/>
    <cellStyle name="Millares 3 11 2 3 8 2" xfId="13052" xr:uid="{3BEA0FC7-514C-4052-963A-BE694BE0A047}"/>
    <cellStyle name="Millares 3 11 2 3 8 2 2" xfId="34555" xr:uid="{A62507C2-0A2E-46C6-A7C2-4D81EA6894FB}"/>
    <cellStyle name="Millares 3 11 2 3 8 3" xfId="19687" xr:uid="{9FD8A9B3-0C9F-4AB8-AA0F-BE43AF74F9DA}"/>
    <cellStyle name="Millares 3 11 2 3 8 3 2" xfId="41190" xr:uid="{72208426-3150-40C8-A6FC-2498F0B969B6}"/>
    <cellStyle name="Millares 3 11 2 3 8 4" xfId="26292" xr:uid="{8FBA3AF4-05EE-4AF4-8751-D3C578C59985}"/>
    <cellStyle name="Millares 3 11 2 3 8 5" xfId="47795" xr:uid="{3D3DEFB6-29D9-4505-9E9A-AC39ED3CD64E}"/>
    <cellStyle name="Millares 3 11 2 3 9" xfId="5429" xr:uid="{C232F184-0879-4103-AE5C-BD0FBE7FE18C}"/>
    <cellStyle name="Millares 3 11 2 3 9 2" xfId="13695" xr:uid="{AF721431-0B7E-4FA7-B403-0F1169B35D8C}"/>
    <cellStyle name="Millares 3 11 2 3 9 2 2" xfId="35198" xr:uid="{B1EEEBBD-77C2-47A4-8786-EB01C4E01150}"/>
    <cellStyle name="Millares 3 11 2 3 9 3" xfId="20330" xr:uid="{E1776D4D-4F64-4D7D-BE5F-C38CE13E6E00}"/>
    <cellStyle name="Millares 3 11 2 3 9 3 2" xfId="41833" xr:uid="{9458CF97-907F-4205-BB3F-5828FBF1B463}"/>
    <cellStyle name="Millares 3 11 2 3 9 4" xfId="26935" xr:uid="{DB2B196C-1C85-4074-8821-68C456DADDF3}"/>
    <cellStyle name="Millares 3 11 2 3 9 5" xfId="48438" xr:uid="{B5679BFE-F8C7-4BDE-8986-F0C6660CDFC4}"/>
    <cellStyle name="Millares 3 11 2 4" xfId="332" xr:uid="{78D7A69E-A47E-4AEC-BA7A-92584CB2525C}"/>
    <cellStyle name="Millares 3 11 2 4 10" xfId="15235" xr:uid="{515447D3-B85C-4A1F-B18F-01F83063A521}"/>
    <cellStyle name="Millares 3 11 2 4 10 2" xfId="36738" xr:uid="{F8E23238-9BB1-48B9-9D96-04F4969D8471}"/>
    <cellStyle name="Millares 3 11 2 4 11" xfId="21840" xr:uid="{43EF7682-0A52-45ED-9E93-E66D0F1457AE}"/>
    <cellStyle name="Millares 3 11 2 4 12" xfId="43343" xr:uid="{0FD96D76-FE2D-4014-8F74-64FCB3FC2222}"/>
    <cellStyle name="Millares 3 11 2 4 2" xfId="1280" xr:uid="{C7B5F34F-0D41-420E-A88C-09F3C55488A9}"/>
    <cellStyle name="Millares 3 11 2 4 2 2" xfId="4109" xr:uid="{424F3A04-8FA6-4B33-986C-28842E42A86A}"/>
    <cellStyle name="Millares 3 11 2 4 2 2 2" xfId="12375" xr:uid="{B16500D8-8C8F-4B74-AD31-74D524463413}"/>
    <cellStyle name="Millares 3 11 2 4 2 2 2 2" xfId="33878" xr:uid="{25052EB0-8211-4509-A45C-29A530872539}"/>
    <cellStyle name="Millares 3 11 2 4 2 2 3" xfId="19010" xr:uid="{74A6A674-7249-457A-94A3-5DE93500EA7B}"/>
    <cellStyle name="Millares 3 11 2 4 2 2 3 2" xfId="40513" xr:uid="{FA23CA84-7E9F-4E26-AA36-80E908E15849}"/>
    <cellStyle name="Millares 3 11 2 4 2 2 4" xfId="25615" xr:uid="{85F4054C-EFA5-4826-BE16-A938E238F3B9}"/>
    <cellStyle name="Millares 3 11 2 4 2 2 5" xfId="47118" xr:uid="{84E48A4A-B926-462B-87BF-03B499CC95A3}"/>
    <cellStyle name="Millares 3 11 2 4 2 3" xfId="6248" xr:uid="{B95FBFB1-5ACF-4DD5-896A-CC41CFE38722}"/>
    <cellStyle name="Millares 3 11 2 4 2 3 2" xfId="14514" xr:uid="{41CB208C-5E58-4988-A270-0DEC6BF5BC1D}"/>
    <cellStyle name="Millares 3 11 2 4 2 3 2 2" xfId="36017" xr:uid="{B49D7225-5574-4366-8F88-D4D7773C3C85}"/>
    <cellStyle name="Millares 3 11 2 4 2 3 3" xfId="21149" xr:uid="{DAF0FC88-9A6B-4AF8-BB2B-442B9C437263}"/>
    <cellStyle name="Millares 3 11 2 4 2 3 3 2" xfId="42652" xr:uid="{5010CDC4-E320-4F6A-84FE-451ED04054CD}"/>
    <cellStyle name="Millares 3 11 2 4 2 3 4" xfId="27754" xr:uid="{48C5F8CA-AD2A-4CA4-B439-712B5EB87958}"/>
    <cellStyle name="Millares 3 11 2 4 2 3 5" xfId="49257" xr:uid="{A7336CA4-7914-4775-8F2C-10694769292E}"/>
    <cellStyle name="Millares 3 11 2 4 2 4" xfId="7889" xr:uid="{E468E466-784D-4494-A3BE-AE5AAFD4DDF5}"/>
    <cellStyle name="Millares 3 11 2 4 2 4 2" xfId="29392" xr:uid="{7858DAE8-0D83-4A11-819B-77451B75C3B4}"/>
    <cellStyle name="Millares 3 11 2 4 2 5" xfId="9546" xr:uid="{2EC045E5-0825-4EC8-9B77-054055BDF145}"/>
    <cellStyle name="Millares 3 11 2 4 2 5 2" xfId="31049" xr:uid="{530E4314-8FD3-488F-8706-39616FB3B006}"/>
    <cellStyle name="Millares 3 11 2 4 2 6" xfId="16181" xr:uid="{A8C9ABC4-C7FB-4A0F-81A2-3E4DC6988377}"/>
    <cellStyle name="Millares 3 11 2 4 2 6 2" xfId="37684" xr:uid="{056B0C78-6296-4E4D-90D4-28F933FBCB53}"/>
    <cellStyle name="Millares 3 11 2 4 2 7" xfId="22786" xr:uid="{F0E6EF66-C5D0-4FE0-9211-F415694613CB}"/>
    <cellStyle name="Millares 3 11 2 4 2 8" xfId="44289" xr:uid="{9AC45523-FD71-456B-84BD-9BE528933639}"/>
    <cellStyle name="Millares 3 11 2 4 3" xfId="1967" xr:uid="{2858CB44-AF1F-453F-AD7B-994732367762}"/>
    <cellStyle name="Millares 3 11 2 4 3 2" xfId="10233" xr:uid="{1F9CFD62-EB29-4628-AEB7-CD07C6109EAD}"/>
    <cellStyle name="Millares 3 11 2 4 3 2 2" xfId="31736" xr:uid="{3F5D5334-827A-480A-8A60-DC61CEB98711}"/>
    <cellStyle name="Millares 3 11 2 4 3 3" xfId="16868" xr:uid="{63AAEB50-F474-4D9A-8202-3AA258D1FB2B}"/>
    <cellStyle name="Millares 3 11 2 4 3 3 2" xfId="38371" xr:uid="{580C6F73-7310-4014-9DA4-0661576DE339}"/>
    <cellStyle name="Millares 3 11 2 4 3 4" xfId="23473" xr:uid="{4F01DFE7-86AE-4255-BB7E-880954C362D2}"/>
    <cellStyle name="Millares 3 11 2 4 3 5" xfId="44976" xr:uid="{EF81C36F-A8FF-4E07-9F93-1548F80C953D}"/>
    <cellStyle name="Millares 3 11 2 4 4" xfId="2766" xr:uid="{8BFBB2E7-3E4A-49F4-8442-C38118F31A1B}"/>
    <cellStyle name="Millares 3 11 2 4 4 2" xfId="11032" xr:uid="{8DCC0035-0E5B-48C4-9EC0-E7C02F628864}"/>
    <cellStyle name="Millares 3 11 2 4 4 2 2" xfId="32535" xr:uid="{92DFB293-63FF-4879-8737-CFC36764FBCD}"/>
    <cellStyle name="Millares 3 11 2 4 4 3" xfId="17667" xr:uid="{4E1FD938-F2AE-46E3-9F1F-D0DF1A78E6C3}"/>
    <cellStyle name="Millares 3 11 2 4 4 3 2" xfId="39170" xr:uid="{84B6A1C1-9CBC-4090-BC0A-AD76B25490A5}"/>
    <cellStyle name="Millares 3 11 2 4 4 4" xfId="24272" xr:uid="{27340FCF-8036-4DB4-A274-3DF308D9CE57}"/>
    <cellStyle name="Millares 3 11 2 4 4 5" xfId="45775" xr:uid="{F8F984FA-786D-40EA-98D3-A95D4EF1CFC5}"/>
    <cellStyle name="Millares 3 11 2 4 5" xfId="3163" xr:uid="{5CAC33CD-87CE-44DD-B5F2-A4EC2E0D8FBA}"/>
    <cellStyle name="Millares 3 11 2 4 5 2" xfId="11429" xr:uid="{49C47F01-D93B-4588-B93E-602883D826D1}"/>
    <cellStyle name="Millares 3 11 2 4 5 2 2" xfId="32932" xr:uid="{76F3FC6B-6808-48B8-81FE-A20BA2A049C6}"/>
    <cellStyle name="Millares 3 11 2 4 5 3" xfId="18064" xr:uid="{FE50DC30-3B72-4E74-B536-09EED5B3661F}"/>
    <cellStyle name="Millares 3 11 2 4 5 3 2" xfId="39567" xr:uid="{ED3A5CAC-035B-49E2-8C76-692E0B82A271}"/>
    <cellStyle name="Millares 3 11 2 4 5 4" xfId="24669" xr:uid="{71E37B8E-E134-420E-9FA8-E6A96C4AACD1}"/>
    <cellStyle name="Millares 3 11 2 4 5 5" xfId="46172" xr:uid="{A6841BF6-EDFA-46DF-A18E-E52C97EDF101}"/>
    <cellStyle name="Millares 3 11 2 4 6" xfId="4910" xr:uid="{DADA79F2-34C6-45ED-BBE8-C1C0D8514B7E}"/>
    <cellStyle name="Millares 3 11 2 4 6 2" xfId="13176" xr:uid="{FDB6F043-C906-4F6E-A93A-F250AE3C1332}"/>
    <cellStyle name="Millares 3 11 2 4 6 2 2" xfId="34679" xr:uid="{3761DF6D-45F3-42D3-BA15-07B768639B66}"/>
    <cellStyle name="Millares 3 11 2 4 6 3" xfId="19811" xr:uid="{29E88CE0-E50A-4D3C-B1E6-BCBFEE8E8DBA}"/>
    <cellStyle name="Millares 3 11 2 4 6 3 2" xfId="41314" xr:uid="{196D5D5C-07D3-4408-8D90-F0178D46E208}"/>
    <cellStyle name="Millares 3 11 2 4 6 4" xfId="26416" xr:uid="{82395170-4777-4475-BD4A-9ADF40F52968}"/>
    <cellStyle name="Millares 3 11 2 4 6 5" xfId="47919" xr:uid="{9AD46683-21D2-4CAA-AAF8-786307582D5D}"/>
    <cellStyle name="Millares 3 11 2 4 7" xfId="5302" xr:uid="{08BA6752-492A-4B27-A61A-E893DF1571B1}"/>
    <cellStyle name="Millares 3 11 2 4 7 2" xfId="13568" xr:uid="{5B5C0AEF-0DB0-4CA0-8980-52D42EA71FF0}"/>
    <cellStyle name="Millares 3 11 2 4 7 2 2" xfId="35071" xr:uid="{2AB4CC9C-E1A7-44DE-AACA-1B3C9DCEBC66}"/>
    <cellStyle name="Millares 3 11 2 4 7 3" xfId="20203" xr:uid="{FEEED479-F348-4F30-AF4D-FF950F487DE0}"/>
    <cellStyle name="Millares 3 11 2 4 7 3 2" xfId="41706" xr:uid="{26ABDD70-2387-4F70-883A-53C780E3BE92}"/>
    <cellStyle name="Millares 3 11 2 4 7 4" xfId="26808" xr:uid="{002E3F0F-64CB-405A-8639-B204BBF31EBB}"/>
    <cellStyle name="Millares 3 11 2 4 7 5" xfId="48311" xr:uid="{33046000-399E-4A97-978B-21CFB76E064F}"/>
    <cellStyle name="Millares 3 11 2 4 8" xfId="6943" xr:uid="{BAB063F3-CFE3-44F5-A9A7-EE8CB9AA5794}"/>
    <cellStyle name="Millares 3 11 2 4 8 2" xfId="28446" xr:uid="{464BAA24-C32D-4F1F-8760-12C6F21D40A9}"/>
    <cellStyle name="Millares 3 11 2 4 9" xfId="8599" xr:uid="{66ED9E7D-21B5-483D-A110-B417ABE3E698}"/>
    <cellStyle name="Millares 3 11 2 4 9 2" xfId="30102" xr:uid="{A1241905-D2B9-47CA-980E-6128A29454B3}"/>
    <cellStyle name="Millares 3 11 2 5" xfId="616" xr:uid="{266D60D6-2289-48F2-A598-70C7DFDED69D}"/>
    <cellStyle name="Millares 3 11 2 5 10" xfId="43625" xr:uid="{AD155F4A-A4CC-4CC4-838B-24194834BA52}"/>
    <cellStyle name="Millares 3 11 2 5 2" xfId="1562" xr:uid="{0AD6F9C2-8B9C-4C2C-87C6-A2AB7927D4AA}"/>
    <cellStyle name="Millares 3 11 2 5 2 2" xfId="4391" xr:uid="{9848CD66-C566-451E-9B80-AA6826080025}"/>
    <cellStyle name="Millares 3 11 2 5 2 2 2" xfId="12657" xr:uid="{F2F02605-48BA-4CB1-A85B-C4490ACBA851}"/>
    <cellStyle name="Millares 3 11 2 5 2 2 2 2" xfId="34160" xr:uid="{8693F8DF-80C6-4563-B1CE-90BC9197EB1B}"/>
    <cellStyle name="Millares 3 11 2 5 2 2 3" xfId="19292" xr:uid="{95CC0362-116D-49E7-B630-8A0C35EF2F2F}"/>
    <cellStyle name="Millares 3 11 2 5 2 2 3 2" xfId="40795" xr:uid="{012A3D1E-60EC-4A58-8EA0-4F0B84453066}"/>
    <cellStyle name="Millares 3 11 2 5 2 2 4" xfId="25897" xr:uid="{B09DBC16-D423-41E8-BB1D-FB9507611664}"/>
    <cellStyle name="Millares 3 11 2 5 2 2 5" xfId="47400" xr:uid="{9CC5C0D5-6E42-46A2-8C7D-3D73A797AD7C}"/>
    <cellStyle name="Millares 3 11 2 5 2 3" xfId="6530" xr:uid="{4B5E46B0-D15A-45A3-A2C7-0DC201CA50A3}"/>
    <cellStyle name="Millares 3 11 2 5 2 3 2" xfId="14796" xr:uid="{5AAD6A0D-A853-4107-A03D-5AA604413BFE}"/>
    <cellStyle name="Millares 3 11 2 5 2 3 2 2" xfId="36299" xr:uid="{6F96CF37-A5F4-4130-ABAB-E647CAE4E26D}"/>
    <cellStyle name="Millares 3 11 2 5 2 3 3" xfId="21431" xr:uid="{CB6AA92A-08C8-4654-A6AA-BE8903210BCC}"/>
    <cellStyle name="Millares 3 11 2 5 2 3 3 2" xfId="42934" xr:uid="{4AE62B76-1E6E-49DF-BF3C-FDA97DA1E485}"/>
    <cellStyle name="Millares 3 11 2 5 2 3 4" xfId="28036" xr:uid="{D827E561-5598-4A5C-B52B-231EE25A5CC5}"/>
    <cellStyle name="Millares 3 11 2 5 2 3 5" xfId="49539" xr:uid="{07125809-4AE1-438B-8BB5-C5134CF5CF71}"/>
    <cellStyle name="Millares 3 11 2 5 2 4" xfId="8171" xr:uid="{3729F2E3-7463-430E-9F96-6B2C06DE5345}"/>
    <cellStyle name="Millares 3 11 2 5 2 4 2" xfId="29674" xr:uid="{A112806C-9AB4-44C6-83BC-C4CAD1BCFEF2}"/>
    <cellStyle name="Millares 3 11 2 5 2 5" xfId="9828" xr:uid="{6C35E377-9F57-408A-A272-82C9E394A7C9}"/>
    <cellStyle name="Millares 3 11 2 5 2 5 2" xfId="31331" xr:uid="{9B0E1E87-53BD-4F40-96B7-186F1674C881}"/>
    <cellStyle name="Millares 3 11 2 5 2 6" xfId="16463" xr:uid="{444D40C7-847E-46B7-B52A-AD9C1E7B278A}"/>
    <cellStyle name="Millares 3 11 2 5 2 6 2" xfId="37966" xr:uid="{2E1E6646-5B6D-442F-98AF-064E4947CE7A}"/>
    <cellStyle name="Millares 3 11 2 5 2 7" xfId="23068" xr:uid="{8803A98B-C240-4576-8BB5-68DB3F717510}"/>
    <cellStyle name="Millares 3 11 2 5 2 8" xfId="44571" xr:uid="{C0349546-462B-48D3-B04D-31802C729B85}"/>
    <cellStyle name="Millares 3 11 2 5 3" xfId="2249" xr:uid="{3444B968-980C-4C3A-B192-119695F539EF}"/>
    <cellStyle name="Millares 3 11 2 5 3 2" xfId="10515" xr:uid="{77361953-14CF-406E-9318-6F3B3820970C}"/>
    <cellStyle name="Millares 3 11 2 5 3 2 2" xfId="32018" xr:uid="{7C3D409B-C94F-45AB-A191-FEA39E73DB3E}"/>
    <cellStyle name="Millares 3 11 2 5 3 3" xfId="17150" xr:uid="{40D3F2F6-D06F-46E5-84EB-1FE1B6A6E0FE}"/>
    <cellStyle name="Millares 3 11 2 5 3 3 2" xfId="38653" xr:uid="{0B665895-1EAE-4384-BB31-AC9E93ADF7A7}"/>
    <cellStyle name="Millares 3 11 2 5 3 4" xfId="23755" xr:uid="{7D93432F-666E-4DAE-A9D6-B927CE91FA76}"/>
    <cellStyle name="Millares 3 11 2 5 3 5" xfId="45258" xr:uid="{A48D306E-8199-41FA-919E-7DE627E3B5D2}"/>
    <cellStyle name="Millares 3 11 2 5 4" xfId="3445" xr:uid="{73890DF4-B604-49A8-9919-2E85ADE950EB}"/>
    <cellStyle name="Millares 3 11 2 5 4 2" xfId="11711" xr:uid="{E366BDAE-AB7E-4AC5-BF1A-4C785FCDAA77}"/>
    <cellStyle name="Millares 3 11 2 5 4 2 2" xfId="33214" xr:uid="{F4420586-881E-4BCE-A727-E0EEFF353628}"/>
    <cellStyle name="Millares 3 11 2 5 4 3" xfId="18346" xr:uid="{4CD0537E-8763-4740-9F7E-68055C616D41}"/>
    <cellStyle name="Millares 3 11 2 5 4 3 2" xfId="39849" xr:uid="{9AC59157-DAC1-4F5C-A150-A50EA49F4C6A}"/>
    <cellStyle name="Millares 3 11 2 5 4 4" xfId="24951" xr:uid="{3CD1A462-06C8-4E9B-B841-52FCCC576952}"/>
    <cellStyle name="Millares 3 11 2 5 4 5" xfId="46454" xr:uid="{534AD3F1-3EAE-4262-B01B-22DE0C895B24}"/>
    <cellStyle name="Millares 3 11 2 5 5" xfId="5584" xr:uid="{8776C6A5-A23D-4D3E-A0CD-F1519B604CD6}"/>
    <cellStyle name="Millares 3 11 2 5 5 2" xfId="13850" xr:uid="{4CC04FA4-3085-458C-B2AC-03968EA20CAB}"/>
    <cellStyle name="Millares 3 11 2 5 5 2 2" xfId="35353" xr:uid="{EEED71DB-05A9-402C-B8AF-257CE40D4AD4}"/>
    <cellStyle name="Millares 3 11 2 5 5 3" xfId="20485" xr:uid="{227A060A-A05F-4672-AA42-875BF46381B8}"/>
    <cellStyle name="Millares 3 11 2 5 5 3 2" xfId="41988" xr:uid="{F37CC8AA-6D4E-4AFA-9761-9EE74B264E7B}"/>
    <cellStyle name="Millares 3 11 2 5 5 4" xfId="27090" xr:uid="{0CE757DC-958C-4B6F-B030-BF3D988B6566}"/>
    <cellStyle name="Millares 3 11 2 5 5 5" xfId="48593" xr:uid="{599EF988-F15F-4A0B-BF21-1A18AC41B395}"/>
    <cellStyle name="Millares 3 11 2 5 6" xfId="7225" xr:uid="{435E753F-B1AF-440C-AB99-3301472FED81}"/>
    <cellStyle name="Millares 3 11 2 5 6 2" xfId="28728" xr:uid="{251FE5B6-C76F-49DE-BFFE-6C791B726C51}"/>
    <cellStyle name="Millares 3 11 2 5 7" xfId="8882" xr:uid="{FF50A0A4-7B13-427B-8EC9-754DC21E0ED9}"/>
    <cellStyle name="Millares 3 11 2 5 7 2" xfId="30385" xr:uid="{B68152AC-F2FA-4479-9F9B-74AA15C49319}"/>
    <cellStyle name="Millares 3 11 2 5 8" xfId="15517" xr:uid="{1490F759-EEAC-49CE-90B2-BD83D30B9ED4}"/>
    <cellStyle name="Millares 3 11 2 5 8 2" xfId="37020" xr:uid="{D61E7F66-6A5F-40D3-BBC4-55EBBC44E0B7}"/>
    <cellStyle name="Millares 3 11 2 5 9" xfId="22122" xr:uid="{7B2CBF80-CB93-4DA1-BD71-1E46D903482C}"/>
    <cellStyle name="Millares 3 11 2 6" xfId="884" xr:uid="{3235F745-B64E-4F14-9FC0-6A85AF732353}"/>
    <cellStyle name="Millares 3 11 2 6 2" xfId="3713" xr:uid="{34864D37-9C71-4195-98B9-06E54DFF68B7}"/>
    <cellStyle name="Millares 3 11 2 6 2 2" xfId="11979" xr:uid="{E146F203-AF75-4686-895F-8A339E3A79AB}"/>
    <cellStyle name="Millares 3 11 2 6 2 2 2" xfId="33482" xr:uid="{E88302E9-3808-407C-A378-7661A647B43B}"/>
    <cellStyle name="Millares 3 11 2 6 2 3" xfId="18614" xr:uid="{7E33C217-E7A6-42FF-B747-0399A8AB4BC7}"/>
    <cellStyle name="Millares 3 11 2 6 2 3 2" xfId="40117" xr:uid="{C39E6E7D-A4FB-481C-9CB7-7006605D6125}"/>
    <cellStyle name="Millares 3 11 2 6 2 4" xfId="25219" xr:uid="{E0D4E23A-69EB-49CA-B217-638AAFCB9C4C}"/>
    <cellStyle name="Millares 3 11 2 6 2 5" xfId="46722" xr:uid="{6E19D41A-A27A-45DD-8829-86D01287A0D4}"/>
    <cellStyle name="Millares 3 11 2 6 3" xfId="5852" xr:uid="{2D301782-19B5-4F53-B0DA-EA97145D3CFB}"/>
    <cellStyle name="Millares 3 11 2 6 3 2" xfId="14118" xr:uid="{0EB9ECFE-C411-4812-A254-609C4FA8EC8A}"/>
    <cellStyle name="Millares 3 11 2 6 3 2 2" xfId="35621" xr:uid="{E7737D91-9F77-47A0-A151-50321A114412}"/>
    <cellStyle name="Millares 3 11 2 6 3 3" xfId="20753" xr:uid="{A4DDEE2F-98DE-4AD0-8FC2-5A59CBB709A1}"/>
    <cellStyle name="Millares 3 11 2 6 3 3 2" xfId="42256" xr:uid="{FC26B2D1-4162-4A8E-8EDB-D154CB07A355}"/>
    <cellStyle name="Millares 3 11 2 6 3 4" xfId="27358" xr:uid="{6974D423-FB7E-4D1E-9CC1-4421975667A2}"/>
    <cellStyle name="Millares 3 11 2 6 3 5" xfId="48861" xr:uid="{A45DB7D2-EFFA-40A3-993A-84A1CE207FB8}"/>
    <cellStyle name="Millares 3 11 2 6 4" xfId="7493" xr:uid="{4472C13E-5DC8-4575-8EEA-40C7362AB7AD}"/>
    <cellStyle name="Millares 3 11 2 6 4 2" xfId="28996" xr:uid="{1CA12E96-5D28-4AD2-8552-1756106CDF17}"/>
    <cellStyle name="Millares 3 11 2 6 5" xfId="9150" xr:uid="{A4E557E4-A069-455D-B4C4-4D8EA3648DE7}"/>
    <cellStyle name="Millares 3 11 2 6 5 2" xfId="30653" xr:uid="{E8AF3714-16F3-48D8-8F74-FBDCAB9F56F8}"/>
    <cellStyle name="Millares 3 11 2 6 6" xfId="15785" xr:uid="{5F345CE5-654A-4366-81A3-CAAB7F9DE99A}"/>
    <cellStyle name="Millares 3 11 2 6 6 2" xfId="37288" xr:uid="{35DBC177-C92C-4032-9E2F-175463CF72A1}"/>
    <cellStyle name="Millares 3 11 2 6 7" xfId="22390" xr:uid="{5B17693D-E351-4621-B0C6-37869C6B2302}"/>
    <cellStyle name="Millares 3 11 2 6 8" xfId="43893" xr:uid="{7D7D044C-03ED-4C56-B062-C6D58C4613B1}"/>
    <cellStyle name="Millares 3 11 2 7" xfId="1145" xr:uid="{FEB57EE1-9A9B-44C6-88A0-504CB9309280}"/>
    <cellStyle name="Millares 3 11 2 7 2" xfId="3974" xr:uid="{E9648F64-D776-4D7D-BA2F-D41BA0592951}"/>
    <cellStyle name="Millares 3 11 2 7 2 2" xfId="12240" xr:uid="{A19B6AEE-F912-4F24-A19B-B1D830CF7012}"/>
    <cellStyle name="Millares 3 11 2 7 2 2 2" xfId="33743" xr:uid="{A305C927-F816-4733-A863-11A6395BFF46}"/>
    <cellStyle name="Millares 3 11 2 7 2 3" xfId="18875" xr:uid="{9F7617F2-1DAA-4259-8800-8207EBC9250A}"/>
    <cellStyle name="Millares 3 11 2 7 2 3 2" xfId="40378" xr:uid="{D66C7BF3-2FA6-44A8-9A5F-6319F2FC7FAC}"/>
    <cellStyle name="Millares 3 11 2 7 2 4" xfId="25480" xr:uid="{E02DC4BF-545E-4710-9B71-325BB3BC02E3}"/>
    <cellStyle name="Millares 3 11 2 7 2 5" xfId="46983" xr:uid="{905D234F-7893-4720-9D2C-4A3E581186CA}"/>
    <cellStyle name="Millares 3 11 2 7 3" xfId="6113" xr:uid="{1590ECF5-28CB-4BD2-97A6-1435610C93BE}"/>
    <cellStyle name="Millares 3 11 2 7 3 2" xfId="14379" xr:uid="{3B2AFA42-784E-4CE4-B0EB-4EEAF0209D93}"/>
    <cellStyle name="Millares 3 11 2 7 3 2 2" xfId="35882" xr:uid="{303FB920-A987-4227-B9FE-2DF8BF83EC5A}"/>
    <cellStyle name="Millares 3 11 2 7 3 3" xfId="21014" xr:uid="{A47F0B80-B02E-4C5A-B468-5A2D3A787894}"/>
    <cellStyle name="Millares 3 11 2 7 3 3 2" xfId="42517" xr:uid="{5DC9E196-A6FE-4B22-AC47-62C4FAD69DEB}"/>
    <cellStyle name="Millares 3 11 2 7 3 4" xfId="27619" xr:uid="{B0B81F33-9824-4949-A740-48C55E3D4479}"/>
    <cellStyle name="Millares 3 11 2 7 3 5" xfId="49122" xr:uid="{420530D4-982A-40A8-B14D-5F13F54AE37F}"/>
    <cellStyle name="Millares 3 11 2 7 4" xfId="7754" xr:uid="{A18C69B2-C098-466A-8D8C-90FF6CB9D677}"/>
    <cellStyle name="Millares 3 11 2 7 4 2" xfId="29257" xr:uid="{391574EA-35AE-4A6E-BC2F-BCB0977C363D}"/>
    <cellStyle name="Millares 3 11 2 7 5" xfId="9411" xr:uid="{8A95347E-EE42-4228-908A-2F7FC0709D45}"/>
    <cellStyle name="Millares 3 11 2 7 5 2" xfId="30914" xr:uid="{BD7CF3C2-E59C-4077-86E7-88D41245FAB6}"/>
    <cellStyle name="Millares 3 11 2 7 6" xfId="16046" xr:uid="{DC643810-4136-47E0-888A-C662F416381D}"/>
    <cellStyle name="Millares 3 11 2 7 6 2" xfId="37549" xr:uid="{C9D1DF22-600C-4AF0-94F3-4CF703D7ABF3}"/>
    <cellStyle name="Millares 3 11 2 7 7" xfId="22651" xr:uid="{2DADD8F2-AD5B-41C6-9A27-C3FB14E9FDA2}"/>
    <cellStyle name="Millares 3 11 2 7 8" xfId="44154" xr:uid="{051FEED4-4F67-420E-AAAB-AF64629EBA0C}"/>
    <cellStyle name="Millares 3 11 2 8" xfId="1833" xr:uid="{A58231EE-B4E2-4DA8-87C3-D192F0FEEFC9}"/>
    <cellStyle name="Millares 3 11 2 8 2" xfId="10099" xr:uid="{D39D109D-917E-4769-8CCC-1A3867D2855B}"/>
    <cellStyle name="Millares 3 11 2 8 2 2" xfId="31602" xr:uid="{A52FEAA1-3F2B-4337-957A-E5FDEE7C3B8A}"/>
    <cellStyle name="Millares 3 11 2 8 3" xfId="16734" xr:uid="{823ABA3D-79DC-42B9-9AE7-C86D51548234}"/>
    <cellStyle name="Millares 3 11 2 8 3 2" xfId="38237" xr:uid="{69D339E4-B202-4837-9D35-50E6AF55307D}"/>
    <cellStyle name="Millares 3 11 2 8 4" xfId="23339" xr:uid="{4F115E33-7A3B-4FDC-8635-4B8F53A043BF}"/>
    <cellStyle name="Millares 3 11 2 8 5" xfId="44842" xr:uid="{EDCF0860-62E2-4597-A99D-E11A27A7557E}"/>
    <cellStyle name="Millares 3 11 2 9" xfId="2518" xr:uid="{B437C0B0-708C-4DE8-B167-6276DC5BC774}"/>
    <cellStyle name="Millares 3 11 2 9 2" xfId="10784" xr:uid="{97720357-B492-4D36-A2AB-750F5EDC62EA}"/>
    <cellStyle name="Millares 3 11 2 9 2 2" xfId="32287" xr:uid="{D3811792-7AB0-4BC7-B93B-247CAC2A6405}"/>
    <cellStyle name="Millares 3 11 2 9 3" xfId="17419" xr:uid="{72C92983-CCF6-47CB-8410-8E3D0E9AB088}"/>
    <cellStyle name="Millares 3 11 2 9 3 2" xfId="38922" xr:uid="{AC8D4D53-B9FA-4BDE-BE05-8BAEC31AF101}"/>
    <cellStyle name="Millares 3 11 2 9 4" xfId="24024" xr:uid="{903414FB-0BB7-4479-9220-04825DFF46B2}"/>
    <cellStyle name="Millares 3 11 2 9 5" xfId="45527" xr:uid="{7C57413F-D186-4875-927B-2B29D2C3F748}"/>
    <cellStyle name="Millares 3 11 3" xfId="146" xr:uid="{90B0DC56-C10D-48D1-8414-B63AD8FB0BE4}"/>
    <cellStyle name="Millares 3 11 3 10" xfId="4683" xr:uid="{7E0F61BD-D0CA-4CB3-93B7-AC246C0C94F6}"/>
    <cellStyle name="Millares 3 11 3 10 2" xfId="12949" xr:uid="{EB7E179A-4847-41C9-AC37-1BA3983C98E1}"/>
    <cellStyle name="Millares 3 11 3 10 2 2" xfId="34452" xr:uid="{DEEB84F5-C658-44D6-84C2-7F2D40601416}"/>
    <cellStyle name="Millares 3 11 3 10 3" xfId="19584" xr:uid="{26D36F4E-FC88-47A0-816F-31C6E834E754}"/>
    <cellStyle name="Millares 3 11 3 10 3 2" xfId="41087" xr:uid="{FD032E52-3FD6-4A44-AED3-B87AD981405C}"/>
    <cellStyle name="Millares 3 11 3 10 4" xfId="26189" xr:uid="{3ECFCA44-E968-4069-8820-522C783ABB15}"/>
    <cellStyle name="Millares 3 11 3 10 5" xfId="47692" xr:uid="{33A8F029-2206-4AF0-A14C-29865400311E}"/>
    <cellStyle name="Millares 3 11 3 11" xfId="5186" xr:uid="{8E1CE285-8C44-4D04-9798-59338E50A102}"/>
    <cellStyle name="Millares 3 11 3 11 2" xfId="13452" xr:uid="{A2426D39-7B1F-478F-8692-B8B13C35D9FF}"/>
    <cellStyle name="Millares 3 11 3 11 2 2" xfId="34955" xr:uid="{87685884-2414-4CF3-B934-5D8FE9A77662}"/>
    <cellStyle name="Millares 3 11 3 11 3" xfId="20087" xr:uid="{204E1D27-37B2-429E-8E03-993CA03AD691}"/>
    <cellStyle name="Millares 3 11 3 11 3 2" xfId="41590" xr:uid="{BBAE03D5-779E-4567-9A72-BA066BF9908F}"/>
    <cellStyle name="Millares 3 11 3 11 4" xfId="26692" xr:uid="{51800EFB-0AE1-4D5E-A0CD-E2BD701662BD}"/>
    <cellStyle name="Millares 3 11 3 11 5" xfId="48195" xr:uid="{701EF4E0-19FD-4124-A442-D8D05FF60CAA}"/>
    <cellStyle name="Millares 3 11 3 12" xfId="6827" xr:uid="{05107327-F808-4197-8758-96C0DB1DE881}"/>
    <cellStyle name="Millares 3 11 3 12 2" xfId="28330" xr:uid="{4FC53E5F-7057-45BD-B8FA-1B598F1DE682}"/>
    <cellStyle name="Millares 3 11 3 13" xfId="8481" xr:uid="{F0322F59-2389-4E1F-948E-A369A7875814}"/>
    <cellStyle name="Millares 3 11 3 13 2" xfId="29984" xr:uid="{589E966F-CD1A-4F1F-AA33-94EB9BA0BA31}"/>
    <cellStyle name="Millares 3 11 3 14" xfId="15120" xr:uid="{B8B55E28-E59E-42F9-8BD8-2C024C9C5928}"/>
    <cellStyle name="Millares 3 11 3 14 2" xfId="36623" xr:uid="{F56AA8DE-67F3-4B45-A0F1-8E5EDD487F25}"/>
    <cellStyle name="Millares 3 11 3 15" xfId="21725" xr:uid="{B26AD061-391D-49EB-B4F7-4069F6E07A49}"/>
    <cellStyle name="Millares 3 11 3 16" xfId="43228" xr:uid="{12D2ADFF-04F9-43E8-B52C-D95ADE17DAF2}"/>
    <cellStyle name="Millares 3 11 3 2" xfId="478" xr:uid="{D576CC66-1A20-4980-9DC1-F0AA2E553693}"/>
    <cellStyle name="Millares 3 11 3 2 10" xfId="7089" xr:uid="{0DE304D1-E068-432C-B16B-8C76F48AAFD1}"/>
    <cellStyle name="Millares 3 11 3 2 10 2" xfId="28592" xr:uid="{E35C89B6-0D70-4CE8-ADF1-1F0AB353A5A0}"/>
    <cellStyle name="Millares 3 11 3 2 11" xfId="8745" xr:uid="{B0EF899A-B2B7-450B-959E-1F352378D920}"/>
    <cellStyle name="Millares 3 11 3 2 11 2" xfId="30248" xr:uid="{50EC4F8D-A189-43A5-9474-BB198D8B4DDE}"/>
    <cellStyle name="Millares 3 11 3 2 12" xfId="15381" xr:uid="{396A9B07-D62C-4825-ACDC-B6C2571DFC29}"/>
    <cellStyle name="Millares 3 11 3 2 12 2" xfId="36884" xr:uid="{2D64AEA1-9741-4678-A455-CDDE757E6DD4}"/>
    <cellStyle name="Millares 3 11 3 2 13" xfId="21986" xr:uid="{BF46DBBD-C35C-436E-8B43-AE4281E3FF55}"/>
    <cellStyle name="Millares 3 11 3 2 14" xfId="43489" xr:uid="{B2F4F094-5F35-4DBD-B6BC-52971409E0CD}"/>
    <cellStyle name="Millares 3 11 3 2 2" xfId="760" xr:uid="{4582FC42-F7D8-458B-A436-17E68DAEFC1B}"/>
    <cellStyle name="Millares 3 11 3 2 2 10" xfId="15661" xr:uid="{3F35E006-2FAD-4A28-95B8-25B2D1D23634}"/>
    <cellStyle name="Millares 3 11 3 2 2 10 2" xfId="37164" xr:uid="{FC1BE439-05B8-412B-89C2-CAB11200BCF1}"/>
    <cellStyle name="Millares 3 11 3 2 2 11" xfId="22266" xr:uid="{27CE3FD5-FA5B-4644-B54C-F1B023B9A090}"/>
    <cellStyle name="Millares 3 11 3 2 2 12" xfId="43769" xr:uid="{D81BFE29-62E7-4765-B1BE-7029D3F55817}"/>
    <cellStyle name="Millares 3 11 3 2 2 2" xfId="1706" xr:uid="{A0A3CDD7-A609-4717-93E3-A6BE1BA4DA91}"/>
    <cellStyle name="Millares 3 11 3 2 2 2 2" xfId="4535" xr:uid="{A840806A-1B2D-4FBC-BBA3-6CC51388438D}"/>
    <cellStyle name="Millares 3 11 3 2 2 2 2 2" xfId="12801" xr:uid="{BFD6932C-96EF-47D0-B138-FD32B91BC6BE}"/>
    <cellStyle name="Millares 3 11 3 2 2 2 2 2 2" xfId="34304" xr:uid="{C82C65C0-6BB7-4537-AFAF-4C36479CC30C}"/>
    <cellStyle name="Millares 3 11 3 2 2 2 2 3" xfId="19436" xr:uid="{4C790B4E-8FE7-4DD6-8681-EEDAAB9B3A73}"/>
    <cellStyle name="Millares 3 11 3 2 2 2 2 3 2" xfId="40939" xr:uid="{17EC0B63-C679-4490-A176-0FDC1A31782A}"/>
    <cellStyle name="Millares 3 11 3 2 2 2 2 4" xfId="26041" xr:uid="{C26742BC-0523-4AC9-91D6-1EF8B4F098C1}"/>
    <cellStyle name="Millares 3 11 3 2 2 2 2 5" xfId="47544" xr:uid="{3D4211E9-34AD-4CED-8637-871C54812B08}"/>
    <cellStyle name="Millares 3 11 3 2 2 2 3" xfId="6674" xr:uid="{45FD6D62-4AE8-4CEB-BE90-16E7909AC48B}"/>
    <cellStyle name="Millares 3 11 3 2 2 2 3 2" xfId="14940" xr:uid="{C0561EED-56CB-4810-817A-BDBF4A5C3B01}"/>
    <cellStyle name="Millares 3 11 3 2 2 2 3 2 2" xfId="36443" xr:uid="{CC6D69C3-96B5-4B20-91EB-49BF43FAF507}"/>
    <cellStyle name="Millares 3 11 3 2 2 2 3 3" xfId="21575" xr:uid="{DF98FA4D-46D1-4E33-8843-7645C5BAB34F}"/>
    <cellStyle name="Millares 3 11 3 2 2 2 3 3 2" xfId="43078" xr:uid="{A5FCB8B0-BB80-4DC3-BE74-A06CA0570543}"/>
    <cellStyle name="Millares 3 11 3 2 2 2 3 4" xfId="28180" xr:uid="{98B31F9C-4584-4279-BC59-FD367051FB24}"/>
    <cellStyle name="Millares 3 11 3 2 2 2 3 5" xfId="49683" xr:uid="{62AE1CC5-BA4F-4C25-B6B1-A1CBFAA78CA1}"/>
    <cellStyle name="Millares 3 11 3 2 2 2 4" xfId="8315" xr:uid="{53B1483B-85C6-439D-A1DB-46F1FBFB783A}"/>
    <cellStyle name="Millares 3 11 3 2 2 2 4 2" xfId="29818" xr:uid="{AC230FA7-D048-44BE-96C0-4AD06C4875F0}"/>
    <cellStyle name="Millares 3 11 3 2 2 2 5" xfId="9972" xr:uid="{B82B20A7-8BC8-4EBE-B5C2-8C136585869E}"/>
    <cellStyle name="Millares 3 11 3 2 2 2 5 2" xfId="31475" xr:uid="{5D572CDA-6241-40C2-823A-7B4216564A4E}"/>
    <cellStyle name="Millares 3 11 3 2 2 2 6" xfId="16607" xr:uid="{7B788A63-60C6-414C-8FDA-5EFECD28ED1A}"/>
    <cellStyle name="Millares 3 11 3 2 2 2 6 2" xfId="38110" xr:uid="{892D4363-F278-4BED-9517-BE36E4B01B62}"/>
    <cellStyle name="Millares 3 11 3 2 2 2 7" xfId="23212" xr:uid="{81B4B2D1-2E7E-4926-9D72-3050A857F29D}"/>
    <cellStyle name="Millares 3 11 3 2 2 2 8" xfId="44715" xr:uid="{C9831F78-0E11-45FD-9555-5B8F2FF88004}"/>
    <cellStyle name="Millares 3 11 3 2 2 3" xfId="2393" xr:uid="{EE447633-DE07-4690-B0F4-5C6B61786C97}"/>
    <cellStyle name="Millares 3 11 3 2 2 3 2" xfId="10659" xr:uid="{845A8D25-12FB-4AC0-9FDB-6EE41C00F69F}"/>
    <cellStyle name="Millares 3 11 3 2 2 3 2 2" xfId="32162" xr:uid="{24D5EDC9-781D-4561-81D0-6E1C2932B998}"/>
    <cellStyle name="Millares 3 11 3 2 2 3 3" xfId="17294" xr:uid="{5C83DA9A-B3F1-425C-8FD2-87002C431FB4}"/>
    <cellStyle name="Millares 3 11 3 2 2 3 3 2" xfId="38797" xr:uid="{1206DBD5-3140-491B-AAB6-22B1A2D2F2EB}"/>
    <cellStyle name="Millares 3 11 3 2 2 3 4" xfId="23899" xr:uid="{9EA1509B-295A-4AB6-A112-DDEA2F4C3220}"/>
    <cellStyle name="Millares 3 11 3 2 2 3 5" xfId="45402" xr:uid="{8CD08945-A425-45A7-A7CD-671706618671}"/>
    <cellStyle name="Millares 3 11 3 2 2 4" xfId="2910" xr:uid="{86350D8A-F39A-4E4E-AD2F-C95F61089ABB}"/>
    <cellStyle name="Millares 3 11 3 2 2 4 2" xfId="11176" xr:uid="{A6AA7483-D9C1-4E5D-A014-BF00C39934EF}"/>
    <cellStyle name="Millares 3 11 3 2 2 4 2 2" xfId="32679" xr:uid="{0180E56C-2CD6-455A-BF49-97B2B1882D77}"/>
    <cellStyle name="Millares 3 11 3 2 2 4 3" xfId="17811" xr:uid="{22136EF4-BA29-4875-B8FC-5B36CE2E51B1}"/>
    <cellStyle name="Millares 3 11 3 2 2 4 3 2" xfId="39314" xr:uid="{EEA754AE-E233-4C4C-A57A-1A124DA8F671}"/>
    <cellStyle name="Millares 3 11 3 2 2 4 4" xfId="24416" xr:uid="{0127410B-91B2-4615-A919-4956BFFCE791}"/>
    <cellStyle name="Millares 3 11 3 2 2 4 5" xfId="45919" xr:uid="{32B16F46-C167-4A38-95FF-545D8A688F62}"/>
    <cellStyle name="Millares 3 11 3 2 2 5" xfId="3589" xr:uid="{E1C17247-FC1B-424E-8F93-04AAC57DE0BC}"/>
    <cellStyle name="Millares 3 11 3 2 2 5 2" xfId="11855" xr:uid="{37855412-D9E6-423F-84C7-81E38009D468}"/>
    <cellStyle name="Millares 3 11 3 2 2 5 2 2" xfId="33358" xr:uid="{0801D7AE-74BB-4F58-BC64-262ECE211188}"/>
    <cellStyle name="Millares 3 11 3 2 2 5 3" xfId="18490" xr:uid="{70D9A595-D708-4D2B-9261-EE8EE03FF945}"/>
    <cellStyle name="Millares 3 11 3 2 2 5 3 2" xfId="39993" xr:uid="{B4F4A9B2-2DDB-4122-A6ED-AF59D798614D}"/>
    <cellStyle name="Millares 3 11 3 2 2 5 4" xfId="25095" xr:uid="{96D28733-D381-4E2B-A2E1-28072818BC2F}"/>
    <cellStyle name="Millares 3 11 3 2 2 5 5" xfId="46598" xr:uid="{A322859A-9547-41A1-8E92-C6805E917592}"/>
    <cellStyle name="Millares 3 11 3 2 2 6" xfId="5054" xr:uid="{CBAC98B9-271A-4655-8D71-D24437DE8712}"/>
    <cellStyle name="Millares 3 11 3 2 2 6 2" xfId="13320" xr:uid="{2EE0A531-430F-4B98-A1F2-95563369E786}"/>
    <cellStyle name="Millares 3 11 3 2 2 6 2 2" xfId="34823" xr:uid="{D9D53A60-01B4-4EF8-9507-7E378B661E1B}"/>
    <cellStyle name="Millares 3 11 3 2 2 6 3" xfId="19955" xr:uid="{C96B68E1-FFD9-48C1-B5B7-6360B4910A69}"/>
    <cellStyle name="Millares 3 11 3 2 2 6 3 2" xfId="41458" xr:uid="{28F29EC5-DF10-4BF2-B844-E54FCAF302F5}"/>
    <cellStyle name="Millares 3 11 3 2 2 6 4" xfId="26560" xr:uid="{595DC02E-783D-4743-BAA5-79B169D5F35D}"/>
    <cellStyle name="Millares 3 11 3 2 2 6 5" xfId="48063" xr:uid="{BF335880-74B0-4938-878B-B26AEE2BC6A2}"/>
    <cellStyle name="Millares 3 11 3 2 2 7" xfId="5728" xr:uid="{3988F336-2216-47B0-930D-D938075AD339}"/>
    <cellStyle name="Millares 3 11 3 2 2 7 2" xfId="13994" xr:uid="{C8281384-FEEC-4984-B051-1A2147594DC2}"/>
    <cellStyle name="Millares 3 11 3 2 2 7 2 2" xfId="35497" xr:uid="{7DE6123A-1CDA-4517-9630-557D87124D05}"/>
    <cellStyle name="Millares 3 11 3 2 2 7 3" xfId="20629" xr:uid="{AC3BA714-E47A-405F-B6FA-AD606041994D}"/>
    <cellStyle name="Millares 3 11 3 2 2 7 3 2" xfId="42132" xr:uid="{4C7C4D6F-06F3-4CB6-B53D-EACC2EF653C2}"/>
    <cellStyle name="Millares 3 11 3 2 2 7 4" xfId="27234" xr:uid="{5DC43B41-D642-4ECD-9293-1821CC283355}"/>
    <cellStyle name="Millares 3 11 3 2 2 7 5" xfId="48737" xr:uid="{7BFFB1E0-5C84-48C4-A492-00A8CDA2314F}"/>
    <cellStyle name="Millares 3 11 3 2 2 8" xfId="7369" xr:uid="{E108D8E6-E66E-4A24-9FC4-B4E7A270873C}"/>
    <cellStyle name="Millares 3 11 3 2 2 8 2" xfId="28872" xr:uid="{DB204C89-0893-4F4B-A37D-6C9834A51138}"/>
    <cellStyle name="Millares 3 11 3 2 2 9" xfId="9026" xr:uid="{F5ED9EDA-A69D-4A8E-A760-5391B3E78528}"/>
    <cellStyle name="Millares 3 11 3 2 2 9 2" xfId="30529" xr:uid="{F5C4C257-362A-4B7E-834E-9B7C26A136ED}"/>
    <cellStyle name="Millares 3 11 3 2 3" xfId="1030" xr:uid="{03271CBC-DEEB-4345-82E3-6E6A70534452}"/>
    <cellStyle name="Millares 3 11 3 2 3 2" xfId="3859" xr:uid="{D14D9126-6B03-49CC-AE40-083FCC2B554C}"/>
    <cellStyle name="Millares 3 11 3 2 3 2 2" xfId="12125" xr:uid="{682414E4-6BAA-465F-9C37-E1FEAD007436}"/>
    <cellStyle name="Millares 3 11 3 2 3 2 2 2" xfId="33628" xr:uid="{3E5230CA-CC24-4F95-8C9C-E146CC98157C}"/>
    <cellStyle name="Millares 3 11 3 2 3 2 3" xfId="18760" xr:uid="{279A1C32-1376-415A-AB01-410EED91E6A7}"/>
    <cellStyle name="Millares 3 11 3 2 3 2 3 2" xfId="40263" xr:uid="{C0929122-6CD6-4F74-9D57-E4C5B1B518AE}"/>
    <cellStyle name="Millares 3 11 3 2 3 2 4" xfId="25365" xr:uid="{A5986278-B8CA-4521-ADE1-482EC8E79E2D}"/>
    <cellStyle name="Millares 3 11 3 2 3 2 5" xfId="46868" xr:uid="{240CCDFB-A9BA-4D29-B91D-BEEF2DAC9452}"/>
    <cellStyle name="Millares 3 11 3 2 3 3" xfId="5998" xr:uid="{E213C5F2-2F5E-49A7-BC75-E1CC8AB2352C}"/>
    <cellStyle name="Millares 3 11 3 2 3 3 2" xfId="14264" xr:uid="{49572BDE-04A9-488C-A09E-17A992D47391}"/>
    <cellStyle name="Millares 3 11 3 2 3 3 2 2" xfId="35767" xr:uid="{43CA6270-BD46-4E5F-9142-7F800FAD3B36}"/>
    <cellStyle name="Millares 3 11 3 2 3 3 3" xfId="20899" xr:uid="{6EEC7974-6FB1-4E07-8D98-DF54D325F0BF}"/>
    <cellStyle name="Millares 3 11 3 2 3 3 3 2" xfId="42402" xr:uid="{B140E2A8-9FFA-4BDE-8264-25196615DD95}"/>
    <cellStyle name="Millares 3 11 3 2 3 3 4" xfId="27504" xr:uid="{80EF5188-366B-4CBC-A457-A38C4202540D}"/>
    <cellStyle name="Millares 3 11 3 2 3 3 5" xfId="49007" xr:uid="{74D4A20E-FD7B-4D70-857F-B6A0104F221A}"/>
    <cellStyle name="Millares 3 11 3 2 3 4" xfId="7639" xr:uid="{F78C560A-61C9-4130-8B14-2CDB23EB03D4}"/>
    <cellStyle name="Millares 3 11 3 2 3 4 2" xfId="29142" xr:uid="{ED1F37C3-9FA5-48A9-9C0F-2886463CAF9A}"/>
    <cellStyle name="Millares 3 11 3 2 3 5" xfId="9296" xr:uid="{17712E2E-4CDE-4737-8286-85B95BF0E572}"/>
    <cellStyle name="Millares 3 11 3 2 3 5 2" xfId="30799" xr:uid="{97648D32-FCEC-4A8F-A118-3E68F7188529}"/>
    <cellStyle name="Millares 3 11 3 2 3 6" xfId="15931" xr:uid="{F2EFD000-D4FC-4C70-A81A-EAC857FD04E9}"/>
    <cellStyle name="Millares 3 11 3 2 3 6 2" xfId="37434" xr:uid="{B1058732-89CA-4D27-BAD4-EB9BE20237A5}"/>
    <cellStyle name="Millares 3 11 3 2 3 7" xfId="22536" xr:uid="{558BC892-1D60-4DF5-83C1-0F9AD3FD21B5}"/>
    <cellStyle name="Millares 3 11 3 2 3 8" xfId="44039" xr:uid="{E0D7B475-6CFF-479E-B9E7-6410F08B843A}"/>
    <cellStyle name="Millares 3 11 3 2 4" xfId="1426" xr:uid="{38E115F1-7E18-45A8-9BD2-0F11B6364592}"/>
    <cellStyle name="Millares 3 11 3 2 4 2" xfId="4255" xr:uid="{7CA7A832-D00B-47A7-A796-0D4054194701}"/>
    <cellStyle name="Millares 3 11 3 2 4 2 2" xfId="12521" xr:uid="{B12379F5-CBA7-4360-AB84-701CE416836B}"/>
    <cellStyle name="Millares 3 11 3 2 4 2 2 2" xfId="34024" xr:uid="{E9CBF3E1-DE7D-4BBD-9237-39FE1EE685DE}"/>
    <cellStyle name="Millares 3 11 3 2 4 2 3" xfId="19156" xr:uid="{198CB87E-C4B7-4DA1-9F74-9BB95FF1F050}"/>
    <cellStyle name="Millares 3 11 3 2 4 2 3 2" xfId="40659" xr:uid="{7103BD04-3B7E-4A83-8378-A2B4EAB8B02E}"/>
    <cellStyle name="Millares 3 11 3 2 4 2 4" xfId="25761" xr:uid="{52914BAE-9FC2-4DC9-B3D4-88C1B6855A2C}"/>
    <cellStyle name="Millares 3 11 3 2 4 2 5" xfId="47264" xr:uid="{9951E709-FA14-4F05-97E1-EFAA2578B26D}"/>
    <cellStyle name="Millares 3 11 3 2 4 3" xfId="6394" xr:uid="{7AC23DB5-C97C-4832-8B7F-47D41DAD0191}"/>
    <cellStyle name="Millares 3 11 3 2 4 3 2" xfId="14660" xr:uid="{DBFAB2B5-9EB1-4E2E-906A-38088EEAFFE8}"/>
    <cellStyle name="Millares 3 11 3 2 4 3 2 2" xfId="36163" xr:uid="{CFF12506-521A-4F35-85E7-4527AA610F84}"/>
    <cellStyle name="Millares 3 11 3 2 4 3 3" xfId="21295" xr:uid="{C2DEBD0C-3A6F-4B66-885B-1AAD84E0635A}"/>
    <cellStyle name="Millares 3 11 3 2 4 3 3 2" xfId="42798" xr:uid="{0F79E2AC-A159-4B7C-83FC-A4487264CC0C}"/>
    <cellStyle name="Millares 3 11 3 2 4 3 4" xfId="27900" xr:uid="{DC26F91D-04A3-4295-BD41-7C11963FEBA2}"/>
    <cellStyle name="Millares 3 11 3 2 4 3 5" xfId="49403" xr:uid="{117DAB19-933E-4F07-B4BC-3D2E130B690A}"/>
    <cellStyle name="Millares 3 11 3 2 4 4" xfId="8035" xr:uid="{51264AF1-0CFB-4018-8F81-F2639A704DB0}"/>
    <cellStyle name="Millares 3 11 3 2 4 4 2" xfId="29538" xr:uid="{0783B291-47CE-4328-B6E3-3823A82AF263}"/>
    <cellStyle name="Millares 3 11 3 2 4 5" xfId="9692" xr:uid="{287A2531-E9DF-494B-A6A7-CFFE7F55AEFE}"/>
    <cellStyle name="Millares 3 11 3 2 4 5 2" xfId="31195" xr:uid="{9C6E9388-E202-43F0-89F5-A6EF56260C80}"/>
    <cellStyle name="Millares 3 11 3 2 4 6" xfId="16327" xr:uid="{2A8AF466-DAAA-4A92-9443-C053337DC813}"/>
    <cellStyle name="Millares 3 11 3 2 4 6 2" xfId="37830" xr:uid="{7173720F-8CA0-4249-95F4-D9AB2B6FECDD}"/>
    <cellStyle name="Millares 3 11 3 2 4 7" xfId="22932" xr:uid="{E5A3C067-5876-487A-AD5A-034887E8E497}"/>
    <cellStyle name="Millares 3 11 3 2 4 8" xfId="44435" xr:uid="{FD6CC5A1-BA3A-482C-B0CE-E98FDD6DCFE9}"/>
    <cellStyle name="Millares 3 11 3 2 5" xfId="2113" xr:uid="{AE564C19-E009-415B-AF55-312FD3A11E2D}"/>
    <cellStyle name="Millares 3 11 3 2 5 2" xfId="10379" xr:uid="{B0D029A2-94BC-4AAE-80F3-DB47A5AE389B}"/>
    <cellStyle name="Millares 3 11 3 2 5 2 2" xfId="31882" xr:uid="{82DAB0B7-E86E-402B-B013-71106F98C32D}"/>
    <cellStyle name="Millares 3 11 3 2 5 3" xfId="17014" xr:uid="{426F3770-2795-4298-8CF9-B40195C63722}"/>
    <cellStyle name="Millares 3 11 3 2 5 3 2" xfId="38517" xr:uid="{8FF97520-F4CD-48CA-9A0B-6668201FA987}"/>
    <cellStyle name="Millares 3 11 3 2 5 4" xfId="23619" xr:uid="{34F28815-795B-4779-9903-0F68F9D5B60E}"/>
    <cellStyle name="Millares 3 11 3 2 5 5" xfId="45122" xr:uid="{7CD7D2E5-2C72-4519-ABD4-FBCE4ABB73BC}"/>
    <cellStyle name="Millares 3 11 3 2 6" xfId="2661" xr:uid="{F8CEE162-D349-488F-A9D3-71F8F42CE256}"/>
    <cellStyle name="Millares 3 11 3 2 6 2" xfId="10927" xr:uid="{E96CB437-CCA8-462D-B31D-B85444A59FEA}"/>
    <cellStyle name="Millares 3 11 3 2 6 2 2" xfId="32430" xr:uid="{9FDE6875-7C53-4074-8FC4-6804AAA693FF}"/>
    <cellStyle name="Millares 3 11 3 2 6 3" xfId="17562" xr:uid="{AD5D00D9-9652-4B68-A780-6ED6EA25ECBA}"/>
    <cellStyle name="Millares 3 11 3 2 6 3 2" xfId="39065" xr:uid="{0F3E0034-5955-4111-AFEA-62E8DB035B3C}"/>
    <cellStyle name="Millares 3 11 3 2 6 4" xfId="24167" xr:uid="{EBB2D919-A6CA-4F8F-B399-2187138092D2}"/>
    <cellStyle name="Millares 3 11 3 2 6 5" xfId="45670" xr:uid="{332C0AB2-6CCD-483D-8B11-186F3180AABA}"/>
    <cellStyle name="Millares 3 11 3 2 7" xfId="3309" xr:uid="{52B55C95-FCDE-4A92-87EF-C7267164F2A3}"/>
    <cellStyle name="Millares 3 11 3 2 7 2" xfId="11575" xr:uid="{49C7E1DE-02E9-4898-8F17-3D9AAA5D14DC}"/>
    <cellStyle name="Millares 3 11 3 2 7 2 2" xfId="33078" xr:uid="{72BD9424-0365-456B-A43B-70BFC9510CA6}"/>
    <cellStyle name="Millares 3 11 3 2 7 3" xfId="18210" xr:uid="{E188FA1E-C97A-4529-961A-EBB573A983FA}"/>
    <cellStyle name="Millares 3 11 3 2 7 3 2" xfId="39713" xr:uid="{A3E7591D-BE4B-46E7-9DB1-2BD546460277}"/>
    <cellStyle name="Millares 3 11 3 2 7 4" xfId="24815" xr:uid="{717505B8-AA81-4DFE-AD52-8E7FA1A61E38}"/>
    <cellStyle name="Millares 3 11 3 2 7 5" xfId="46318" xr:uid="{FA975764-D598-4F0A-8A27-9DFEF9B0B8A2}"/>
    <cellStyle name="Millares 3 11 3 2 8" xfId="4805" xr:uid="{80A15648-22D5-4310-9F68-FB9B74306882}"/>
    <cellStyle name="Millares 3 11 3 2 8 2" xfId="13071" xr:uid="{68337422-FDB9-41A0-AF79-E2AEC0C1613F}"/>
    <cellStyle name="Millares 3 11 3 2 8 2 2" xfId="34574" xr:uid="{3846826B-9D27-4893-8896-000875C0E367}"/>
    <cellStyle name="Millares 3 11 3 2 8 3" xfId="19706" xr:uid="{0054598E-36F4-4105-80FC-02D078E9BD60}"/>
    <cellStyle name="Millares 3 11 3 2 8 3 2" xfId="41209" xr:uid="{F11FA1C6-2854-42FA-9BB6-A1992A43ED1C}"/>
    <cellStyle name="Millares 3 11 3 2 8 4" xfId="26311" xr:uid="{850493E9-3AA9-4504-93D8-0ECE0836E0FF}"/>
    <cellStyle name="Millares 3 11 3 2 8 5" xfId="47814" xr:uid="{3FEB4F99-8301-4C5A-BB0A-B06FB8456EB8}"/>
    <cellStyle name="Millares 3 11 3 2 9" xfId="5448" xr:uid="{E745DDCE-05D9-4975-8B60-30F9E64EBBA6}"/>
    <cellStyle name="Millares 3 11 3 2 9 2" xfId="13714" xr:uid="{F4B2EA36-8C90-4657-AE07-A9A242A5DAB8}"/>
    <cellStyle name="Millares 3 11 3 2 9 2 2" xfId="35217" xr:uid="{CD2572A0-B7E0-4D8E-AE38-00A689BFBC9A}"/>
    <cellStyle name="Millares 3 11 3 2 9 3" xfId="20349" xr:uid="{369E1823-1711-4F0E-8059-B1582D8EB7E3}"/>
    <cellStyle name="Millares 3 11 3 2 9 3 2" xfId="41852" xr:uid="{0186313B-CD8B-44B6-8A0E-39404C07EF1E}"/>
    <cellStyle name="Millares 3 11 3 2 9 4" xfId="26954" xr:uid="{540496D8-BFF2-4FE9-9C6B-0905EA385075}"/>
    <cellStyle name="Millares 3 11 3 2 9 5" xfId="48457" xr:uid="{09C992D2-7F7F-4A02-854C-4A6E60663269}"/>
    <cellStyle name="Millares 3 11 3 3" xfId="351" xr:uid="{D7DE38D5-7F6F-4B04-BD50-DEDB24701E3C}"/>
    <cellStyle name="Millares 3 11 3 3 10" xfId="15254" xr:uid="{FA476C3C-2071-4B44-9903-8E1DEFA84623}"/>
    <cellStyle name="Millares 3 11 3 3 10 2" xfId="36757" xr:uid="{6557FB11-2ECC-4347-8B3C-65A00F033523}"/>
    <cellStyle name="Millares 3 11 3 3 11" xfId="21859" xr:uid="{C266EE0D-5AE3-4DCA-88F8-433984090018}"/>
    <cellStyle name="Millares 3 11 3 3 12" xfId="43362" xr:uid="{F75BD337-3B71-4161-9FAD-3AD717D6AEC4}"/>
    <cellStyle name="Millares 3 11 3 3 2" xfId="1299" xr:uid="{67EC4831-468C-47D4-8AE4-A08725986104}"/>
    <cellStyle name="Millares 3 11 3 3 2 2" xfId="4128" xr:uid="{3F14435E-FDE0-4EC0-BAD8-476B15530552}"/>
    <cellStyle name="Millares 3 11 3 3 2 2 2" xfId="12394" xr:uid="{265FD87F-E824-4819-90FB-35B8448DE9CF}"/>
    <cellStyle name="Millares 3 11 3 3 2 2 2 2" xfId="33897" xr:uid="{4023FA40-5214-40F3-8B32-7E9545B48DBE}"/>
    <cellStyle name="Millares 3 11 3 3 2 2 3" xfId="19029" xr:uid="{C9CF8FF4-9C1C-4CE1-9D28-3C524519F7B1}"/>
    <cellStyle name="Millares 3 11 3 3 2 2 3 2" xfId="40532" xr:uid="{5332ADDB-8573-4096-801D-E64DFB9616A0}"/>
    <cellStyle name="Millares 3 11 3 3 2 2 4" xfId="25634" xr:uid="{2E2E9CEB-03B0-4B02-BF96-2EA3CF8A3503}"/>
    <cellStyle name="Millares 3 11 3 3 2 2 5" xfId="47137" xr:uid="{47932A01-AD9D-4B95-8790-A6885C4CB67A}"/>
    <cellStyle name="Millares 3 11 3 3 2 3" xfId="6267" xr:uid="{9A42098F-2A68-4BF0-AEE2-A14BCD007319}"/>
    <cellStyle name="Millares 3 11 3 3 2 3 2" xfId="14533" xr:uid="{A783F148-679B-4BAC-A00B-6B053B2FC7AA}"/>
    <cellStyle name="Millares 3 11 3 3 2 3 2 2" xfId="36036" xr:uid="{77D9AC39-7A6A-4371-AD8F-15ABD3153F2F}"/>
    <cellStyle name="Millares 3 11 3 3 2 3 3" xfId="21168" xr:uid="{3032CE24-6508-48BC-8C57-A235080F4B43}"/>
    <cellStyle name="Millares 3 11 3 3 2 3 3 2" xfId="42671" xr:uid="{3DD813B7-7B7B-4F3E-85EA-2949F689E968}"/>
    <cellStyle name="Millares 3 11 3 3 2 3 4" xfId="27773" xr:uid="{C4221B08-FB5A-46DA-B5A6-F8D2C7B45C81}"/>
    <cellStyle name="Millares 3 11 3 3 2 3 5" xfId="49276" xr:uid="{8BF0315A-49B7-4B0B-A8BD-3CA87CBFBB8D}"/>
    <cellStyle name="Millares 3 11 3 3 2 4" xfId="7908" xr:uid="{4925C201-8436-4B52-9834-F33BEF5BE652}"/>
    <cellStyle name="Millares 3 11 3 3 2 4 2" xfId="29411" xr:uid="{BF152A07-B095-4166-9315-D316530BC6FB}"/>
    <cellStyle name="Millares 3 11 3 3 2 5" xfId="9565" xr:uid="{1F6DDC8A-FC2C-43C9-87A8-7F529CA3B0B3}"/>
    <cellStyle name="Millares 3 11 3 3 2 5 2" xfId="31068" xr:uid="{2D8D5E91-9D4C-4A61-9381-04C4A9D8E47C}"/>
    <cellStyle name="Millares 3 11 3 3 2 6" xfId="16200" xr:uid="{08595294-9F42-436F-9777-F66A947C0A22}"/>
    <cellStyle name="Millares 3 11 3 3 2 6 2" xfId="37703" xr:uid="{DF570A0E-EF24-4968-9651-6498E94E6BB3}"/>
    <cellStyle name="Millares 3 11 3 3 2 7" xfId="22805" xr:uid="{C1F28F45-2A4B-45C1-8475-33D752AEBA61}"/>
    <cellStyle name="Millares 3 11 3 3 2 8" xfId="44308" xr:uid="{FEC1DF03-5C6A-4304-9BDE-762001954E8C}"/>
    <cellStyle name="Millares 3 11 3 3 3" xfId="1986" xr:uid="{E8B6FA35-0C5E-4DB4-92D5-ECCAC9EE8886}"/>
    <cellStyle name="Millares 3 11 3 3 3 2" xfId="10252" xr:uid="{13C4A933-C699-4AA9-B4BB-AACF6854E969}"/>
    <cellStyle name="Millares 3 11 3 3 3 2 2" xfId="31755" xr:uid="{D58E99F1-D25E-4114-A523-280430A47B8E}"/>
    <cellStyle name="Millares 3 11 3 3 3 3" xfId="16887" xr:uid="{C9261DBC-29A2-4991-ABE1-474DC04D04B7}"/>
    <cellStyle name="Millares 3 11 3 3 3 3 2" xfId="38390" xr:uid="{16239786-1408-4B93-9982-EF994AB3EB3F}"/>
    <cellStyle name="Millares 3 11 3 3 3 4" xfId="23492" xr:uid="{2EFC53E8-FB4F-448D-9612-045D49B764D3}"/>
    <cellStyle name="Millares 3 11 3 3 3 5" xfId="44995" xr:uid="{4CCF915C-0809-4D46-A79A-17AC3BB3ECB6}"/>
    <cellStyle name="Millares 3 11 3 3 4" xfId="2785" xr:uid="{F13724D7-15F4-49C1-9493-818F34EA8BA7}"/>
    <cellStyle name="Millares 3 11 3 3 4 2" xfId="11051" xr:uid="{A208C8B5-B51B-4093-BAA0-CAD5EB4F5766}"/>
    <cellStyle name="Millares 3 11 3 3 4 2 2" xfId="32554" xr:uid="{1CF2891B-BB70-41DF-8D60-5807DC4F626B}"/>
    <cellStyle name="Millares 3 11 3 3 4 3" xfId="17686" xr:uid="{199DAD56-A172-46B6-9769-75F5EB2D23E4}"/>
    <cellStyle name="Millares 3 11 3 3 4 3 2" xfId="39189" xr:uid="{BE2813C6-141B-40B5-86C0-4687AD0DF663}"/>
    <cellStyle name="Millares 3 11 3 3 4 4" xfId="24291" xr:uid="{75ADB87F-2023-4A7E-94BC-FB03BBC64CA2}"/>
    <cellStyle name="Millares 3 11 3 3 4 5" xfId="45794" xr:uid="{0667750A-F7F3-41F3-8DBA-01FC51D784AD}"/>
    <cellStyle name="Millares 3 11 3 3 5" xfId="3182" xr:uid="{FD4B87DA-E13A-46B1-BB51-C0025B6C92D6}"/>
    <cellStyle name="Millares 3 11 3 3 5 2" xfId="11448" xr:uid="{ECA2BEAD-9718-480F-A3DF-4C4A16300525}"/>
    <cellStyle name="Millares 3 11 3 3 5 2 2" xfId="32951" xr:uid="{63985598-D45B-4B69-BFA2-98EB3C991AFD}"/>
    <cellStyle name="Millares 3 11 3 3 5 3" xfId="18083" xr:uid="{C09D32D5-16E4-4532-BB96-9DF8AC469E67}"/>
    <cellStyle name="Millares 3 11 3 3 5 3 2" xfId="39586" xr:uid="{572358C6-D6E9-46F2-82B2-50206BD50C3D}"/>
    <cellStyle name="Millares 3 11 3 3 5 4" xfId="24688" xr:uid="{5884EE70-810C-4D3F-9EDD-12AD6AF88B7A}"/>
    <cellStyle name="Millares 3 11 3 3 5 5" xfId="46191" xr:uid="{326E8E7D-9831-4F7B-8BB9-D1A4197F1D7B}"/>
    <cellStyle name="Millares 3 11 3 3 6" xfId="4929" xr:uid="{A60FC339-2ABB-4259-9D3A-775AA5F3DF90}"/>
    <cellStyle name="Millares 3 11 3 3 6 2" xfId="13195" xr:uid="{EDFC6A07-2859-4CB3-A1A1-EF0BEACA1A5B}"/>
    <cellStyle name="Millares 3 11 3 3 6 2 2" xfId="34698" xr:uid="{5BE16499-EA72-47B4-858C-57B3DCDD7D54}"/>
    <cellStyle name="Millares 3 11 3 3 6 3" xfId="19830" xr:uid="{933E4B9B-BB74-4609-837D-51622F154013}"/>
    <cellStyle name="Millares 3 11 3 3 6 3 2" xfId="41333" xr:uid="{B8E460EE-4EE7-419E-82C1-D55D0F5D603C}"/>
    <cellStyle name="Millares 3 11 3 3 6 4" xfId="26435" xr:uid="{19451336-C120-43EA-8DF8-DEDAC6164C80}"/>
    <cellStyle name="Millares 3 11 3 3 6 5" xfId="47938" xr:uid="{68658876-3C46-4FF6-AADB-BF4E4F693F4B}"/>
    <cellStyle name="Millares 3 11 3 3 7" xfId="5321" xr:uid="{39061CCD-A4B2-4946-ACFF-A85339351ED6}"/>
    <cellStyle name="Millares 3 11 3 3 7 2" xfId="13587" xr:uid="{66B11597-8D7B-456C-A7BE-9ACF28FD6EFF}"/>
    <cellStyle name="Millares 3 11 3 3 7 2 2" xfId="35090" xr:uid="{3BF19FFB-6A44-44AB-A04F-6468F819CED2}"/>
    <cellStyle name="Millares 3 11 3 3 7 3" xfId="20222" xr:uid="{C9952368-CC64-414E-A89E-F97969A4222E}"/>
    <cellStyle name="Millares 3 11 3 3 7 3 2" xfId="41725" xr:uid="{9E1AF670-2DEF-4F20-89AC-9F043D28EF80}"/>
    <cellStyle name="Millares 3 11 3 3 7 4" xfId="26827" xr:uid="{7D0965F8-3137-44BA-BA5F-8CC2F658107F}"/>
    <cellStyle name="Millares 3 11 3 3 7 5" xfId="48330" xr:uid="{195C9EA4-DCDF-4EEA-973A-BA048DBE93A3}"/>
    <cellStyle name="Millares 3 11 3 3 8" xfId="6962" xr:uid="{D5FDFF49-2D8C-47C2-B17E-F33A4C11A076}"/>
    <cellStyle name="Millares 3 11 3 3 8 2" xfId="28465" xr:uid="{E4B6986F-6B35-4B3C-853A-BB9031A00DCF}"/>
    <cellStyle name="Millares 3 11 3 3 9" xfId="8618" xr:uid="{33387D43-62E0-49AD-93C6-56C3A8F9E932}"/>
    <cellStyle name="Millares 3 11 3 3 9 2" xfId="30121" xr:uid="{C10BFB79-BEFE-4AE9-86CC-82E47429A052}"/>
    <cellStyle name="Millares 3 11 3 4" xfId="635" xr:uid="{A728CFB3-70CF-4B9A-BD93-EA1649DDE8AE}"/>
    <cellStyle name="Millares 3 11 3 4 10" xfId="43644" xr:uid="{2AF5BCD6-AA9E-42CC-B153-94D51F19474E}"/>
    <cellStyle name="Millares 3 11 3 4 2" xfId="1581" xr:uid="{FA20AF06-89BC-4B12-BB65-A6574819DCC5}"/>
    <cellStyle name="Millares 3 11 3 4 2 2" xfId="4410" xr:uid="{3E036842-F2C6-4720-BD93-83F6AF17E226}"/>
    <cellStyle name="Millares 3 11 3 4 2 2 2" xfId="12676" xr:uid="{F5BE1F5E-9AE2-4D47-9285-2550D09DE6E0}"/>
    <cellStyle name="Millares 3 11 3 4 2 2 2 2" xfId="34179" xr:uid="{19949A1E-2B3C-42FA-9F33-0BE87A97D526}"/>
    <cellStyle name="Millares 3 11 3 4 2 2 3" xfId="19311" xr:uid="{A0C81BAA-3289-4373-9290-080FBC2D0114}"/>
    <cellStyle name="Millares 3 11 3 4 2 2 3 2" xfId="40814" xr:uid="{4BD4F93A-F8F4-4E60-8C0F-4CD7F055DAE5}"/>
    <cellStyle name="Millares 3 11 3 4 2 2 4" xfId="25916" xr:uid="{B8E33EF1-A02F-491A-9335-E044CD7D4D6D}"/>
    <cellStyle name="Millares 3 11 3 4 2 2 5" xfId="47419" xr:uid="{C25189A5-E534-4C6A-93F8-AF881B2B967A}"/>
    <cellStyle name="Millares 3 11 3 4 2 3" xfId="6549" xr:uid="{2E520276-5C5B-44DC-BC3F-4A7C0CBEA1E3}"/>
    <cellStyle name="Millares 3 11 3 4 2 3 2" xfId="14815" xr:uid="{29DD9C28-D6E7-4243-9C87-4A6B8A185179}"/>
    <cellStyle name="Millares 3 11 3 4 2 3 2 2" xfId="36318" xr:uid="{2F6F872A-8E08-4FDC-B8F0-A2E90CE4DA33}"/>
    <cellStyle name="Millares 3 11 3 4 2 3 3" xfId="21450" xr:uid="{491C64D1-1F99-4336-AC31-8B808DD5A3AB}"/>
    <cellStyle name="Millares 3 11 3 4 2 3 3 2" xfId="42953" xr:uid="{A676AB24-BD04-4160-B197-B12B5BC20F88}"/>
    <cellStyle name="Millares 3 11 3 4 2 3 4" xfId="28055" xr:uid="{CFBA484C-6DCE-46F9-BC1E-C78B7552C310}"/>
    <cellStyle name="Millares 3 11 3 4 2 3 5" xfId="49558" xr:uid="{76F07C8C-31AC-4A60-B07E-B041719D465A}"/>
    <cellStyle name="Millares 3 11 3 4 2 4" xfId="8190" xr:uid="{F9147B99-E982-4BB5-9942-86B42022967F}"/>
    <cellStyle name="Millares 3 11 3 4 2 4 2" xfId="29693" xr:uid="{58E4493A-EE88-4C2E-AD18-7EE99B6EDBD6}"/>
    <cellStyle name="Millares 3 11 3 4 2 5" xfId="9847" xr:uid="{3FCB1375-05D1-42FB-8B45-2B7C7E87B006}"/>
    <cellStyle name="Millares 3 11 3 4 2 5 2" xfId="31350" xr:uid="{1F11B400-D828-4C13-8028-7AE45C5523CA}"/>
    <cellStyle name="Millares 3 11 3 4 2 6" xfId="16482" xr:uid="{38EFAA09-07A4-420D-84BB-14EFC733C18A}"/>
    <cellStyle name="Millares 3 11 3 4 2 6 2" xfId="37985" xr:uid="{675E5115-8E5E-41D1-964F-5A8840FF72FF}"/>
    <cellStyle name="Millares 3 11 3 4 2 7" xfId="23087" xr:uid="{82B4BEAE-9AA9-4422-8FE1-27BBC3CD10E3}"/>
    <cellStyle name="Millares 3 11 3 4 2 8" xfId="44590" xr:uid="{D90CF037-2987-4E82-9A66-DF90E56A0566}"/>
    <cellStyle name="Millares 3 11 3 4 3" xfId="2268" xr:uid="{0E2C7C69-E30E-4A30-AF06-D007EBA9F0FA}"/>
    <cellStyle name="Millares 3 11 3 4 3 2" xfId="10534" xr:uid="{F0AA1A3B-2CA3-44E0-BB1C-08989D8FB086}"/>
    <cellStyle name="Millares 3 11 3 4 3 2 2" xfId="32037" xr:uid="{76184B01-F985-40D5-BB12-CC0DE2D90F68}"/>
    <cellStyle name="Millares 3 11 3 4 3 3" xfId="17169" xr:uid="{25452871-8D48-4918-93D4-DBAED7B468BB}"/>
    <cellStyle name="Millares 3 11 3 4 3 3 2" xfId="38672" xr:uid="{40C5D6E8-DA7F-4744-A433-1B5F042767C1}"/>
    <cellStyle name="Millares 3 11 3 4 3 4" xfId="23774" xr:uid="{8A749985-8D31-4372-861C-EA073440D2A3}"/>
    <cellStyle name="Millares 3 11 3 4 3 5" xfId="45277" xr:uid="{AEE8CF09-8840-4A9A-992B-F844410F2072}"/>
    <cellStyle name="Millares 3 11 3 4 4" xfId="3464" xr:uid="{CA0F55A8-5635-41B6-A6EE-F438F0974C86}"/>
    <cellStyle name="Millares 3 11 3 4 4 2" xfId="11730" xr:uid="{4EB38780-42A9-4E80-AD79-AE6C6104428A}"/>
    <cellStyle name="Millares 3 11 3 4 4 2 2" xfId="33233" xr:uid="{2647B1C2-71BE-4054-90A4-20C9CC5F6E9F}"/>
    <cellStyle name="Millares 3 11 3 4 4 3" xfId="18365" xr:uid="{1301E88B-2F48-4D17-B71E-05E35BA4BA46}"/>
    <cellStyle name="Millares 3 11 3 4 4 3 2" xfId="39868" xr:uid="{8308F594-85DA-449E-97F7-9E7059717CC2}"/>
    <cellStyle name="Millares 3 11 3 4 4 4" xfId="24970" xr:uid="{A952ABE2-9FA5-4FD4-83B7-2D5095833F34}"/>
    <cellStyle name="Millares 3 11 3 4 4 5" xfId="46473" xr:uid="{94CAE6F0-70E3-4CF0-B378-6C487C35D0E6}"/>
    <cellStyle name="Millares 3 11 3 4 5" xfId="5603" xr:uid="{FE806B6B-C49C-4FB0-A174-A0A976B337D0}"/>
    <cellStyle name="Millares 3 11 3 4 5 2" xfId="13869" xr:uid="{70FEB8FE-1DC1-4D2E-A607-3562A243186D}"/>
    <cellStyle name="Millares 3 11 3 4 5 2 2" xfId="35372" xr:uid="{A4AD2435-E452-4E59-A9DC-44EDBD59E382}"/>
    <cellStyle name="Millares 3 11 3 4 5 3" xfId="20504" xr:uid="{090EE79F-47D6-42FC-B582-5DEF979991B0}"/>
    <cellStyle name="Millares 3 11 3 4 5 3 2" xfId="42007" xr:uid="{4E12932A-7851-419D-AADB-C9CEDA384EE5}"/>
    <cellStyle name="Millares 3 11 3 4 5 4" xfId="27109" xr:uid="{261FB1F1-F83C-41D0-A20C-A1E98862F94E}"/>
    <cellStyle name="Millares 3 11 3 4 5 5" xfId="48612" xr:uid="{A50A589F-783E-4120-BD41-027FA2D18F18}"/>
    <cellStyle name="Millares 3 11 3 4 6" xfId="7244" xr:uid="{6CAAFFCE-8BF1-457D-9E8F-6C34ABF5C274}"/>
    <cellStyle name="Millares 3 11 3 4 6 2" xfId="28747" xr:uid="{325BD641-FD84-4331-9748-EC5E149068A3}"/>
    <cellStyle name="Millares 3 11 3 4 7" xfId="8901" xr:uid="{063D8AC8-8009-43B2-B5A3-96106437A88E}"/>
    <cellStyle name="Millares 3 11 3 4 7 2" xfId="30404" xr:uid="{603D2D32-CE18-45C6-B43A-C108174B3A9D}"/>
    <cellStyle name="Millares 3 11 3 4 8" xfId="15536" xr:uid="{0DE4CAC0-7690-461E-81E0-862EB4CCC6BE}"/>
    <cellStyle name="Millares 3 11 3 4 8 2" xfId="37039" xr:uid="{8FB2E16A-E6CE-4F3F-80A9-6A0800EB71F6}"/>
    <cellStyle name="Millares 3 11 3 4 9" xfId="22141" xr:uid="{E472DFEA-00E3-442F-A731-9B29535974FE}"/>
    <cellStyle name="Millares 3 11 3 5" xfId="903" xr:uid="{43ACF762-1408-4B51-9B04-87C01D2D66AB}"/>
    <cellStyle name="Millares 3 11 3 5 2" xfId="3732" xr:uid="{15C4B786-4095-432F-A280-BDA049266F23}"/>
    <cellStyle name="Millares 3 11 3 5 2 2" xfId="11998" xr:uid="{6009B786-BBDE-4F42-B6DB-1C94ECBE453B}"/>
    <cellStyle name="Millares 3 11 3 5 2 2 2" xfId="33501" xr:uid="{BEE9D995-9DBD-4FEC-B774-BDE33F3C3513}"/>
    <cellStyle name="Millares 3 11 3 5 2 3" xfId="18633" xr:uid="{AAA6516F-26E2-4AD0-BEBE-684ADC486FFB}"/>
    <cellStyle name="Millares 3 11 3 5 2 3 2" xfId="40136" xr:uid="{10B514D9-60F5-464F-A792-EC311408C60E}"/>
    <cellStyle name="Millares 3 11 3 5 2 4" xfId="25238" xr:uid="{B13A39B8-396F-4DBA-ABEB-5BD5DC31812D}"/>
    <cellStyle name="Millares 3 11 3 5 2 5" xfId="46741" xr:uid="{B6F9CB67-AD20-4A41-AF11-107A348C4763}"/>
    <cellStyle name="Millares 3 11 3 5 3" xfId="5871" xr:uid="{D0635C40-3F4E-4D4B-8734-48F81EEB1718}"/>
    <cellStyle name="Millares 3 11 3 5 3 2" xfId="14137" xr:uid="{5E409A83-1919-49D6-820A-A068B8FC24BF}"/>
    <cellStyle name="Millares 3 11 3 5 3 2 2" xfId="35640" xr:uid="{5377B2D4-4AE5-450A-B8A4-7DFA91204A8C}"/>
    <cellStyle name="Millares 3 11 3 5 3 3" xfId="20772" xr:uid="{71948568-7E07-4836-9C86-2D32E5ED12D4}"/>
    <cellStyle name="Millares 3 11 3 5 3 3 2" xfId="42275" xr:uid="{744D5301-82C6-491D-AA0A-995EE57666A9}"/>
    <cellStyle name="Millares 3 11 3 5 3 4" xfId="27377" xr:uid="{C5A88706-3CBB-4B5E-B9E8-AA11EE0A4375}"/>
    <cellStyle name="Millares 3 11 3 5 3 5" xfId="48880" xr:uid="{692EBCCC-37EF-4ACD-9B1F-B8C8B9A0DA0D}"/>
    <cellStyle name="Millares 3 11 3 5 4" xfId="7512" xr:uid="{0CD5484F-0D9B-417F-AFFC-C70845FDC737}"/>
    <cellStyle name="Millares 3 11 3 5 4 2" xfId="29015" xr:uid="{5B9166FA-B5F1-4768-8EEA-E4CE8CB07232}"/>
    <cellStyle name="Millares 3 11 3 5 5" xfId="9169" xr:uid="{1EED1020-3D9A-4009-A46C-4E10CFE1F946}"/>
    <cellStyle name="Millares 3 11 3 5 5 2" xfId="30672" xr:uid="{73710768-232A-49BB-A50D-EADA8CE630A9}"/>
    <cellStyle name="Millares 3 11 3 5 6" xfId="15804" xr:uid="{B1D75458-1E35-4F19-8235-57AC184F9BDB}"/>
    <cellStyle name="Millares 3 11 3 5 6 2" xfId="37307" xr:uid="{694B1B4A-85EA-4BA6-9C2C-1292A30E0FA4}"/>
    <cellStyle name="Millares 3 11 3 5 7" xfId="22409" xr:uid="{9E5FBBAA-8592-462A-B5AA-B71F0BFD3E17}"/>
    <cellStyle name="Millares 3 11 3 5 8" xfId="43912" xr:uid="{7CA65D72-BF06-4837-8A21-8907B80F5EDF}"/>
    <cellStyle name="Millares 3 11 3 6" xfId="1164" xr:uid="{0B197992-402D-4F60-AAA3-A27F7EF97F69}"/>
    <cellStyle name="Millares 3 11 3 6 2" xfId="3993" xr:uid="{EA62C279-5BC2-4AAA-B197-50126FF6FE8D}"/>
    <cellStyle name="Millares 3 11 3 6 2 2" xfId="12259" xr:uid="{AB0F202A-42A0-4662-96CB-459ED1CD2A2C}"/>
    <cellStyle name="Millares 3 11 3 6 2 2 2" xfId="33762" xr:uid="{873FEA68-665D-4F44-B701-2AE1E4C9C01A}"/>
    <cellStyle name="Millares 3 11 3 6 2 3" xfId="18894" xr:uid="{C4DBB6C8-23D5-4E6B-AC44-B834F121C6B0}"/>
    <cellStyle name="Millares 3 11 3 6 2 3 2" xfId="40397" xr:uid="{2561CDAA-A088-469F-8CBC-3D79EA4F524E}"/>
    <cellStyle name="Millares 3 11 3 6 2 4" xfId="25499" xr:uid="{93BCB4D1-69E1-4820-BE2E-847E20C86F72}"/>
    <cellStyle name="Millares 3 11 3 6 2 5" xfId="47002" xr:uid="{A3D67588-0FC8-4748-9FB9-818600082E49}"/>
    <cellStyle name="Millares 3 11 3 6 3" xfId="6132" xr:uid="{5A8D3F34-1FE2-4373-82D3-54B55B89B6D2}"/>
    <cellStyle name="Millares 3 11 3 6 3 2" xfId="14398" xr:uid="{684D3284-5A9E-4B39-8BA5-938AAAB116CE}"/>
    <cellStyle name="Millares 3 11 3 6 3 2 2" xfId="35901" xr:uid="{615EEDFE-3A08-4783-B019-85B716365E31}"/>
    <cellStyle name="Millares 3 11 3 6 3 3" xfId="21033" xr:uid="{B77B04DA-EE66-4193-AEBE-576EE51D938E}"/>
    <cellStyle name="Millares 3 11 3 6 3 3 2" xfId="42536" xr:uid="{1080E35B-B71D-46F7-B9A7-4D6473553707}"/>
    <cellStyle name="Millares 3 11 3 6 3 4" xfId="27638" xr:uid="{0DC13C4F-CCDF-44A4-BFF5-4A64C4129C6C}"/>
    <cellStyle name="Millares 3 11 3 6 3 5" xfId="49141" xr:uid="{1A889177-65DC-40C7-9548-D7873425EADD}"/>
    <cellStyle name="Millares 3 11 3 6 4" xfId="7773" xr:uid="{9F77F2A5-B939-49EE-BCB5-8F9A6D8414C3}"/>
    <cellStyle name="Millares 3 11 3 6 4 2" xfId="29276" xr:uid="{805DA87A-629B-4223-86B0-7D21B372142B}"/>
    <cellStyle name="Millares 3 11 3 6 5" xfId="9430" xr:uid="{2EE9C3DD-EAD1-48EF-9150-526FEA355140}"/>
    <cellStyle name="Millares 3 11 3 6 5 2" xfId="30933" xr:uid="{01036321-31DB-4E21-82A0-C3E14584101D}"/>
    <cellStyle name="Millares 3 11 3 6 6" xfId="16065" xr:uid="{ED72EC7E-1480-4134-AB50-51CFB3FD064F}"/>
    <cellStyle name="Millares 3 11 3 6 6 2" xfId="37568" xr:uid="{4BC67927-D1D9-411F-8BF7-2987007C1862}"/>
    <cellStyle name="Millares 3 11 3 6 7" xfId="22670" xr:uid="{3A6DF194-4D00-4DF0-8FC1-EDC7935672CD}"/>
    <cellStyle name="Millares 3 11 3 6 8" xfId="44173" xr:uid="{734D0D56-24D3-4692-87AF-C8EF071F36D1}"/>
    <cellStyle name="Millares 3 11 3 7" xfId="1852" xr:uid="{509C6611-BE55-429A-B383-5056AD7012C1}"/>
    <cellStyle name="Millares 3 11 3 7 2" xfId="10118" xr:uid="{0320A982-C929-4FA7-B7A7-FFA16E7D7E92}"/>
    <cellStyle name="Millares 3 11 3 7 2 2" xfId="31621" xr:uid="{1C76F54C-E87B-428B-A2E7-B9B79A5D553C}"/>
    <cellStyle name="Millares 3 11 3 7 3" xfId="16753" xr:uid="{A08C20F3-C44E-4325-9964-D867898E6D72}"/>
    <cellStyle name="Millares 3 11 3 7 3 2" xfId="38256" xr:uid="{39335931-CA18-4933-B28E-9F337C953246}"/>
    <cellStyle name="Millares 3 11 3 7 4" xfId="23358" xr:uid="{B4B934AF-F799-4238-8D0C-7E098BE93C39}"/>
    <cellStyle name="Millares 3 11 3 7 5" xfId="44861" xr:uid="{8F950366-3ABF-460C-A79F-CA975C2BE3AD}"/>
    <cellStyle name="Millares 3 11 3 8" xfId="2537" xr:uid="{97AF24BE-DC5D-423D-91EB-C3486232AC65}"/>
    <cellStyle name="Millares 3 11 3 8 2" xfId="10803" xr:uid="{E64BC558-2667-4AF0-A13B-27261A158231}"/>
    <cellStyle name="Millares 3 11 3 8 2 2" xfId="32306" xr:uid="{E76569BB-67A7-4907-97D1-2C81A5495AD3}"/>
    <cellStyle name="Millares 3 11 3 8 3" xfId="17438" xr:uid="{8918DD0F-0E08-47D4-8A9A-991A498B3AAD}"/>
    <cellStyle name="Millares 3 11 3 8 3 2" xfId="38941" xr:uid="{A0992766-F201-49DA-8911-639F30F8A8B9}"/>
    <cellStyle name="Millares 3 11 3 8 4" xfId="24043" xr:uid="{2D15F909-532A-4CBC-ACBA-7C886D65E2C3}"/>
    <cellStyle name="Millares 3 11 3 8 5" xfId="45546" xr:uid="{6309ADE1-B014-4CFC-A9CC-FD2B47C63207}"/>
    <cellStyle name="Millares 3 11 3 9" xfId="3048" xr:uid="{675CFDE0-2C33-4812-A14B-2C5FA17A734F}"/>
    <cellStyle name="Millares 3 11 3 9 2" xfId="11314" xr:uid="{CEAC8E78-CA5F-4163-A67D-D75EF729D553}"/>
    <cellStyle name="Millares 3 11 3 9 2 2" xfId="32817" xr:uid="{D5164ABA-E80D-48EC-BF02-F8DFEB4CFE41}"/>
    <cellStyle name="Millares 3 11 3 9 3" xfId="17949" xr:uid="{7C47C56B-9D3F-4025-A421-FEEA653519DF}"/>
    <cellStyle name="Millares 3 11 3 9 3 2" xfId="39452" xr:uid="{7FAC6C4A-6BB9-4FD2-A8BB-F9D85F2BF72A}"/>
    <cellStyle name="Millares 3 11 3 9 4" xfId="24554" xr:uid="{ACA9250E-9CCB-424E-A71B-CC37B897DD6D}"/>
    <cellStyle name="Millares 3 11 3 9 5" xfId="46057" xr:uid="{544C440D-6F84-414D-9136-5B9A5D18F9BE}"/>
    <cellStyle name="Millares 3 11 4" xfId="205" xr:uid="{2857C6F5-EC14-40F4-92BF-BF1DEF7B85F7}"/>
    <cellStyle name="Millares 3 11 4 10" xfId="4724" xr:uid="{48AFD543-4638-4C69-89AD-C9CC6CFD5521}"/>
    <cellStyle name="Millares 3 11 4 10 2" xfId="12990" xr:uid="{C8AFD292-6C7C-4745-B14B-75FD94F65FD3}"/>
    <cellStyle name="Millares 3 11 4 10 2 2" xfId="34493" xr:uid="{E4C4FFC3-1CC4-466C-A0F0-5000787316CF}"/>
    <cellStyle name="Millares 3 11 4 10 3" xfId="19625" xr:uid="{513DE374-EFB7-4810-92E2-D92C6FF72304}"/>
    <cellStyle name="Millares 3 11 4 10 3 2" xfId="41128" xr:uid="{4BADD82D-138A-4422-A1B1-7201D1D08C99}"/>
    <cellStyle name="Millares 3 11 4 10 4" xfId="26230" xr:uid="{199A26A4-812B-4731-B8AB-CE60D1DCA8C4}"/>
    <cellStyle name="Millares 3 11 4 10 5" xfId="47733" xr:uid="{9A7E9CE1-17C3-44F0-BCF1-41B252336C5C}"/>
    <cellStyle name="Millares 3 11 4 11" xfId="5227" xr:uid="{4FC6536F-40C5-44B7-803E-3716AA58D82C}"/>
    <cellStyle name="Millares 3 11 4 11 2" xfId="13493" xr:uid="{E52FFE22-6FC3-4029-9B4C-6C9721A6FE8C}"/>
    <cellStyle name="Millares 3 11 4 11 2 2" xfId="34996" xr:uid="{22CA98E7-F015-4D33-9C9E-648A00EBAD26}"/>
    <cellStyle name="Millares 3 11 4 11 3" xfId="20128" xr:uid="{9F29CFA4-185A-4A51-A763-524066CD779C}"/>
    <cellStyle name="Millares 3 11 4 11 3 2" xfId="41631" xr:uid="{8EF0354E-6724-4F77-AC07-B809E3CAEF95}"/>
    <cellStyle name="Millares 3 11 4 11 4" xfId="26733" xr:uid="{542DF733-6C6D-47F2-A0BD-1B6C676B7228}"/>
    <cellStyle name="Millares 3 11 4 11 5" xfId="48236" xr:uid="{7EDBE6A9-B075-4796-A9B3-C2582D35DCCE}"/>
    <cellStyle name="Millares 3 11 4 12" xfId="6868" xr:uid="{CADE7EC0-134D-4D84-8084-CFDC7009D5BC}"/>
    <cellStyle name="Millares 3 11 4 12 2" xfId="28371" xr:uid="{DC5C96C3-55F8-4A66-B342-EB5127454EF1}"/>
    <cellStyle name="Millares 3 11 4 13" xfId="8522" xr:uid="{4F9D7AD1-C3E3-4513-BEF5-F53609A77965}"/>
    <cellStyle name="Millares 3 11 4 13 2" xfId="30025" xr:uid="{1DBC2FB4-4E15-4797-AA1B-6E485F8A74D0}"/>
    <cellStyle name="Millares 3 11 4 14" xfId="15161" xr:uid="{C5286C32-9505-4C84-A83E-95ADAB4535C8}"/>
    <cellStyle name="Millares 3 11 4 14 2" xfId="36664" xr:uid="{66FFDF8B-16D5-490E-9CCE-73D518094A86}"/>
    <cellStyle name="Millares 3 11 4 15" xfId="21766" xr:uid="{307D66DD-1899-4B03-8010-E31970925B87}"/>
    <cellStyle name="Millares 3 11 4 16" xfId="43269" xr:uid="{52B3C7E1-3402-4955-81DB-5B68E5D84973}"/>
    <cellStyle name="Millares 3 11 4 2" xfId="520" xr:uid="{B803EB67-F266-4450-A869-E01E4BFAC4F6}"/>
    <cellStyle name="Millares 3 11 4 2 10" xfId="7131" xr:uid="{4F3986C5-59BA-4CBB-A6CF-E4D404ADD31E}"/>
    <cellStyle name="Millares 3 11 4 2 10 2" xfId="28634" xr:uid="{B81347C1-8730-476F-AC71-24FFA4D8E693}"/>
    <cellStyle name="Millares 3 11 4 2 11" xfId="8787" xr:uid="{8224A526-8145-4E07-8139-57838D24D7D9}"/>
    <cellStyle name="Millares 3 11 4 2 11 2" xfId="30290" xr:uid="{9A37B3A9-155D-4CA9-8E5F-7A33B0024134}"/>
    <cellStyle name="Millares 3 11 4 2 12" xfId="15423" xr:uid="{1A1766DA-B240-40AF-AA81-61A4BB0CF3D5}"/>
    <cellStyle name="Millares 3 11 4 2 12 2" xfId="36926" xr:uid="{F09468B2-D72E-4000-9589-FE5D62F78355}"/>
    <cellStyle name="Millares 3 11 4 2 13" xfId="22028" xr:uid="{325FF361-1FD2-450A-8720-1C093AB35BB3}"/>
    <cellStyle name="Millares 3 11 4 2 14" xfId="43531" xr:uid="{FCE86EFD-6448-42BE-BEB3-F93B50768EE1}"/>
    <cellStyle name="Millares 3 11 4 2 2" xfId="802" xr:uid="{47A1D6AE-E7D4-4C47-863A-6984A1905723}"/>
    <cellStyle name="Millares 3 11 4 2 2 10" xfId="15703" xr:uid="{6DD70CCC-DA5B-48F7-A364-12BBB6F2B263}"/>
    <cellStyle name="Millares 3 11 4 2 2 10 2" xfId="37206" xr:uid="{97EA097B-DC9F-404D-B372-EEBEE964347A}"/>
    <cellStyle name="Millares 3 11 4 2 2 11" xfId="22308" xr:uid="{676A2BCC-565F-4C65-95AA-37241003D0B6}"/>
    <cellStyle name="Millares 3 11 4 2 2 12" xfId="43811" xr:uid="{93E25812-D104-47C9-AF85-012D63DF201D}"/>
    <cellStyle name="Millares 3 11 4 2 2 2" xfId="1748" xr:uid="{351828DA-E002-4FCE-B4B0-F6D6D768DB48}"/>
    <cellStyle name="Millares 3 11 4 2 2 2 2" xfId="4577" xr:uid="{972C632C-530F-45E0-B399-C0DF717D9692}"/>
    <cellStyle name="Millares 3 11 4 2 2 2 2 2" xfId="12843" xr:uid="{E72BD12E-96AD-48C0-81E5-B9402CC07EA1}"/>
    <cellStyle name="Millares 3 11 4 2 2 2 2 2 2" xfId="34346" xr:uid="{494ADCBC-E5D4-4A37-BBC3-832EB81B197A}"/>
    <cellStyle name="Millares 3 11 4 2 2 2 2 3" xfId="19478" xr:uid="{2B755873-E54E-48EC-8C3E-A9C310BA046E}"/>
    <cellStyle name="Millares 3 11 4 2 2 2 2 3 2" xfId="40981" xr:uid="{A27DE1C0-5687-46CE-817E-F968B3BFF0D5}"/>
    <cellStyle name="Millares 3 11 4 2 2 2 2 4" xfId="26083" xr:uid="{A7D7293F-51F7-4F77-99E9-94157C8A34DD}"/>
    <cellStyle name="Millares 3 11 4 2 2 2 2 5" xfId="47586" xr:uid="{586FA6F9-3AB7-44E5-8114-4629CF41D1B1}"/>
    <cellStyle name="Millares 3 11 4 2 2 2 3" xfId="6716" xr:uid="{F5EE1597-DEAA-41C9-AD69-B3047FF88116}"/>
    <cellStyle name="Millares 3 11 4 2 2 2 3 2" xfId="14982" xr:uid="{2BFD3CB6-7228-43D6-B989-9E6087EBFDEA}"/>
    <cellStyle name="Millares 3 11 4 2 2 2 3 2 2" xfId="36485" xr:uid="{E96846E8-605E-4101-B1BD-81FA8F8EBBEE}"/>
    <cellStyle name="Millares 3 11 4 2 2 2 3 3" xfId="21617" xr:uid="{C0E2B14F-DB5C-4C6E-A71D-709CEBD37C3B}"/>
    <cellStyle name="Millares 3 11 4 2 2 2 3 3 2" xfId="43120" xr:uid="{7538EDC9-8779-444E-A991-3226C3A13858}"/>
    <cellStyle name="Millares 3 11 4 2 2 2 3 4" xfId="28222" xr:uid="{1D93A91B-DEC4-49F2-B6E2-539DD51F2260}"/>
    <cellStyle name="Millares 3 11 4 2 2 2 3 5" xfId="49725" xr:uid="{64B0BCE7-B32C-4A93-B5B8-F8ECC1D55530}"/>
    <cellStyle name="Millares 3 11 4 2 2 2 4" xfId="8357" xr:uid="{4B198EED-956A-4979-8946-285F3B55B8C9}"/>
    <cellStyle name="Millares 3 11 4 2 2 2 4 2" xfId="29860" xr:uid="{59B2756A-2E2C-4C31-8A01-11699645CED7}"/>
    <cellStyle name="Millares 3 11 4 2 2 2 5" xfId="10014" xr:uid="{B81987D1-B79C-4228-BDD0-CC268338A65C}"/>
    <cellStyle name="Millares 3 11 4 2 2 2 5 2" xfId="31517" xr:uid="{298049A2-6935-4C06-86A1-24098FDA1009}"/>
    <cellStyle name="Millares 3 11 4 2 2 2 6" xfId="16649" xr:uid="{34C9CB4E-60EA-463F-A4B6-D91184794E7E}"/>
    <cellStyle name="Millares 3 11 4 2 2 2 6 2" xfId="38152" xr:uid="{5332524F-BA02-48DE-B285-CABB1763A3A1}"/>
    <cellStyle name="Millares 3 11 4 2 2 2 7" xfId="23254" xr:uid="{64C9908C-1C7D-401B-B548-978F969A0622}"/>
    <cellStyle name="Millares 3 11 4 2 2 2 8" xfId="44757" xr:uid="{EEE6B7C3-D732-427A-A0C4-ED4A48D9510B}"/>
    <cellStyle name="Millares 3 11 4 2 2 3" xfId="2435" xr:uid="{B0E95528-A240-41D5-81AE-15BBCD8CE16E}"/>
    <cellStyle name="Millares 3 11 4 2 2 3 2" xfId="10701" xr:uid="{71CFD636-7179-4142-872A-3213F0BCB451}"/>
    <cellStyle name="Millares 3 11 4 2 2 3 2 2" xfId="32204" xr:uid="{35EE77B2-C821-4AFB-8169-2EBE02B9FC7E}"/>
    <cellStyle name="Millares 3 11 4 2 2 3 3" xfId="17336" xr:uid="{B265A78C-62B3-4C1D-87CA-793FED50EFE5}"/>
    <cellStyle name="Millares 3 11 4 2 2 3 3 2" xfId="38839" xr:uid="{D1426663-7004-4B17-80A5-D6727D4A0880}"/>
    <cellStyle name="Millares 3 11 4 2 2 3 4" xfId="23941" xr:uid="{98C3D2E6-A330-497F-8BC0-B63072215874}"/>
    <cellStyle name="Millares 3 11 4 2 2 3 5" xfId="45444" xr:uid="{BADF8B1D-97EB-415E-8217-8F14B70E2547}"/>
    <cellStyle name="Millares 3 11 4 2 2 4" xfId="2952" xr:uid="{38AFC4B5-C1E8-42C5-95F8-BB25AD1B94DC}"/>
    <cellStyle name="Millares 3 11 4 2 2 4 2" xfId="11218" xr:uid="{E4307BD9-17BA-4B06-A4B5-6AB6CB5597BB}"/>
    <cellStyle name="Millares 3 11 4 2 2 4 2 2" xfId="32721" xr:uid="{F85A5D8D-B971-4D72-8D51-A3EC7A3F8B1A}"/>
    <cellStyle name="Millares 3 11 4 2 2 4 3" xfId="17853" xr:uid="{5EAA7D17-A8E4-4E6C-942F-B3A0D831E35C}"/>
    <cellStyle name="Millares 3 11 4 2 2 4 3 2" xfId="39356" xr:uid="{EFA380B4-E0A8-453A-B510-972F72704FD7}"/>
    <cellStyle name="Millares 3 11 4 2 2 4 4" xfId="24458" xr:uid="{AE95920D-6F28-40F2-8008-21B2627984B8}"/>
    <cellStyle name="Millares 3 11 4 2 2 4 5" xfId="45961" xr:uid="{1CE71163-D950-49B9-8F52-C09FBC6FCB34}"/>
    <cellStyle name="Millares 3 11 4 2 2 5" xfId="3631" xr:uid="{B3BA2091-D7E6-473B-AC7C-3B33F8995836}"/>
    <cellStyle name="Millares 3 11 4 2 2 5 2" xfId="11897" xr:uid="{8FA1D854-6AD8-44B3-86F3-2BD67312F644}"/>
    <cellStyle name="Millares 3 11 4 2 2 5 2 2" xfId="33400" xr:uid="{A61D3C08-9BB4-4072-BC1A-47515F848E10}"/>
    <cellStyle name="Millares 3 11 4 2 2 5 3" xfId="18532" xr:uid="{5B7F992C-15D6-44D1-A79B-462A66344760}"/>
    <cellStyle name="Millares 3 11 4 2 2 5 3 2" xfId="40035" xr:uid="{0863F4B8-D06B-4183-8402-476D787B3ED3}"/>
    <cellStyle name="Millares 3 11 4 2 2 5 4" xfId="25137" xr:uid="{56C54BFC-9818-4170-914D-08050C1767E8}"/>
    <cellStyle name="Millares 3 11 4 2 2 5 5" xfId="46640" xr:uid="{23E0CE7E-EFB8-4B41-BCC8-B5CDAB5D6AC2}"/>
    <cellStyle name="Millares 3 11 4 2 2 6" xfId="5096" xr:uid="{1B69F689-B954-4FCA-ADAE-8D02D3B109CF}"/>
    <cellStyle name="Millares 3 11 4 2 2 6 2" xfId="13362" xr:uid="{02385724-AE18-443A-AC54-159473F7BB6F}"/>
    <cellStyle name="Millares 3 11 4 2 2 6 2 2" xfId="34865" xr:uid="{00E44DEE-2E89-473B-B500-B517FF68AF93}"/>
    <cellStyle name="Millares 3 11 4 2 2 6 3" xfId="19997" xr:uid="{D0192FA3-8AC5-41AA-852C-B4A0163ED39D}"/>
    <cellStyle name="Millares 3 11 4 2 2 6 3 2" xfId="41500" xr:uid="{190B0473-968C-42A7-BA5F-FDC008F20134}"/>
    <cellStyle name="Millares 3 11 4 2 2 6 4" xfId="26602" xr:uid="{C4C7F62E-BF2A-4CB6-B6AC-A63BE928D255}"/>
    <cellStyle name="Millares 3 11 4 2 2 6 5" xfId="48105" xr:uid="{4411D524-71A6-4BCE-9626-37AE62E017E3}"/>
    <cellStyle name="Millares 3 11 4 2 2 7" xfId="5770" xr:uid="{97C4EBBF-8DC0-4598-AA17-FEA5A056E3AA}"/>
    <cellStyle name="Millares 3 11 4 2 2 7 2" xfId="14036" xr:uid="{F5045D08-1B49-4AFF-99DA-070BCEEB3CC6}"/>
    <cellStyle name="Millares 3 11 4 2 2 7 2 2" xfId="35539" xr:uid="{C591E4A0-944A-42F1-A874-967F05B48D8D}"/>
    <cellStyle name="Millares 3 11 4 2 2 7 3" xfId="20671" xr:uid="{5D173F9F-5C4C-4A20-B2BF-C548D449FA9F}"/>
    <cellStyle name="Millares 3 11 4 2 2 7 3 2" xfId="42174" xr:uid="{801F1959-CD4D-4FCD-8943-015B1C18B612}"/>
    <cellStyle name="Millares 3 11 4 2 2 7 4" xfId="27276" xr:uid="{822847A2-F2C2-4911-A0A2-A0BEAB86BA60}"/>
    <cellStyle name="Millares 3 11 4 2 2 7 5" xfId="48779" xr:uid="{9E590944-0C8C-4DE2-80A0-2C09B28CEF28}"/>
    <cellStyle name="Millares 3 11 4 2 2 8" xfId="7411" xr:uid="{7B4069A4-1551-43FA-8AAB-639D228E30D5}"/>
    <cellStyle name="Millares 3 11 4 2 2 8 2" xfId="28914" xr:uid="{DFE8DD42-7672-438E-95A9-9EA12685CACD}"/>
    <cellStyle name="Millares 3 11 4 2 2 9" xfId="9068" xr:uid="{BF204611-5A68-49FE-BDEF-1D4D903A87EB}"/>
    <cellStyle name="Millares 3 11 4 2 2 9 2" xfId="30571" xr:uid="{8E597ED2-F67A-4126-B5BA-82E194261951}"/>
    <cellStyle name="Millares 3 11 4 2 3" xfId="1072" xr:uid="{27C7813F-7BCB-49EC-BA70-C11099E490EE}"/>
    <cellStyle name="Millares 3 11 4 2 3 2" xfId="3901" xr:uid="{A0F76120-5EBA-423E-8D27-79A0B0959F40}"/>
    <cellStyle name="Millares 3 11 4 2 3 2 2" xfId="12167" xr:uid="{0530C5A1-EDFA-41CF-B334-907B7A0B2CDC}"/>
    <cellStyle name="Millares 3 11 4 2 3 2 2 2" xfId="33670" xr:uid="{C5B5CF5E-A4DC-48FA-A55E-909480C42801}"/>
    <cellStyle name="Millares 3 11 4 2 3 2 3" xfId="18802" xr:uid="{A0311A89-CC6E-4B77-8107-2D0128EDCB56}"/>
    <cellStyle name="Millares 3 11 4 2 3 2 3 2" xfId="40305" xr:uid="{224EA16A-BB3A-4A01-B96A-AA14C03B9949}"/>
    <cellStyle name="Millares 3 11 4 2 3 2 4" xfId="25407" xr:uid="{0A51C271-EC73-4BF6-827D-D044F2B6B757}"/>
    <cellStyle name="Millares 3 11 4 2 3 2 5" xfId="46910" xr:uid="{3B4FEBA3-3994-41C9-B820-55303D4C22C9}"/>
    <cellStyle name="Millares 3 11 4 2 3 3" xfId="6040" xr:uid="{1E738922-A0A6-4D2B-9701-9C4E9053FE91}"/>
    <cellStyle name="Millares 3 11 4 2 3 3 2" xfId="14306" xr:uid="{F1F22DA0-783E-4A37-87F4-E77901F6AE2A}"/>
    <cellStyle name="Millares 3 11 4 2 3 3 2 2" xfId="35809" xr:uid="{6F5C9A01-6F5B-49FE-ABFF-ABDA8D4D0C39}"/>
    <cellStyle name="Millares 3 11 4 2 3 3 3" xfId="20941" xr:uid="{B57AE7E2-8BD0-48A5-99D7-AAD981D43C79}"/>
    <cellStyle name="Millares 3 11 4 2 3 3 3 2" xfId="42444" xr:uid="{C917E664-A207-43CF-A351-B9B280BA1564}"/>
    <cellStyle name="Millares 3 11 4 2 3 3 4" xfId="27546" xr:uid="{65CF8C76-4DF8-4A53-A18C-CECAF9123A57}"/>
    <cellStyle name="Millares 3 11 4 2 3 3 5" xfId="49049" xr:uid="{5436644A-CF21-494A-B2F3-C77E0414259C}"/>
    <cellStyle name="Millares 3 11 4 2 3 4" xfId="7681" xr:uid="{7CB5877E-9947-4B60-BA0C-4A1160B2646D}"/>
    <cellStyle name="Millares 3 11 4 2 3 4 2" xfId="29184" xr:uid="{6550B055-57A0-47D0-AC86-FA10E954D67A}"/>
    <cellStyle name="Millares 3 11 4 2 3 5" xfId="9338" xr:uid="{4F6983F5-7E2B-4898-972F-C4577435626F}"/>
    <cellStyle name="Millares 3 11 4 2 3 5 2" xfId="30841" xr:uid="{BB2B96C1-55A5-4B8D-9C78-A05E4452945B}"/>
    <cellStyle name="Millares 3 11 4 2 3 6" xfId="15973" xr:uid="{AFE6C98B-D684-44E2-9A18-7D082BBDDA4B}"/>
    <cellStyle name="Millares 3 11 4 2 3 6 2" xfId="37476" xr:uid="{413831DF-9033-47AC-B356-F1910F6120CD}"/>
    <cellStyle name="Millares 3 11 4 2 3 7" xfId="22578" xr:uid="{B07BE500-EB96-4737-BAF9-D444751825EA}"/>
    <cellStyle name="Millares 3 11 4 2 3 8" xfId="44081" xr:uid="{F837F2C4-0F25-4FD6-8BD4-AA1EF45E25D7}"/>
    <cellStyle name="Millares 3 11 4 2 4" xfId="1468" xr:uid="{D3FDD331-D7D4-426B-AE59-8E826B9EB122}"/>
    <cellStyle name="Millares 3 11 4 2 4 2" xfId="4297" xr:uid="{5E89EDC6-9270-424F-9FA2-B2132819CE37}"/>
    <cellStyle name="Millares 3 11 4 2 4 2 2" xfId="12563" xr:uid="{303BD532-3D51-410B-BA70-7EF4AB279C12}"/>
    <cellStyle name="Millares 3 11 4 2 4 2 2 2" xfId="34066" xr:uid="{08D0468A-EEE4-4984-96B4-040A6FFA4F43}"/>
    <cellStyle name="Millares 3 11 4 2 4 2 3" xfId="19198" xr:uid="{497FE87C-34F0-47DA-94F2-AFC6CCF57EA5}"/>
    <cellStyle name="Millares 3 11 4 2 4 2 3 2" xfId="40701" xr:uid="{9453876E-95B7-4ADC-A4A9-8C7D5F3C93DE}"/>
    <cellStyle name="Millares 3 11 4 2 4 2 4" xfId="25803" xr:uid="{5652D126-6B7B-4F47-9FA7-099BF79A8D99}"/>
    <cellStyle name="Millares 3 11 4 2 4 2 5" xfId="47306" xr:uid="{44787981-85F3-48C5-A4DA-5D49B3D3711D}"/>
    <cellStyle name="Millares 3 11 4 2 4 3" xfId="6436" xr:uid="{56362145-5BE5-434C-8328-A2834E92A1D7}"/>
    <cellStyle name="Millares 3 11 4 2 4 3 2" xfId="14702" xr:uid="{7386E14E-A9BA-477C-9B37-8737FBE0ADD1}"/>
    <cellStyle name="Millares 3 11 4 2 4 3 2 2" xfId="36205" xr:uid="{412189CA-8460-4480-ACC3-84CBA57492D6}"/>
    <cellStyle name="Millares 3 11 4 2 4 3 3" xfId="21337" xr:uid="{97C4C4D4-2778-4111-BDFD-7C5FAEB5C671}"/>
    <cellStyle name="Millares 3 11 4 2 4 3 3 2" xfId="42840" xr:uid="{D5C41089-ACB4-4FA0-8D8B-A2F7AC682468}"/>
    <cellStyle name="Millares 3 11 4 2 4 3 4" xfId="27942" xr:uid="{922E046C-6D1E-4A52-8166-63C58C06EFA1}"/>
    <cellStyle name="Millares 3 11 4 2 4 3 5" xfId="49445" xr:uid="{2AB92AAE-AD4A-4BBC-99B4-643979AE6AC4}"/>
    <cellStyle name="Millares 3 11 4 2 4 4" xfId="8077" xr:uid="{1C5A149A-1CFE-47EC-80A2-E724F17154E1}"/>
    <cellStyle name="Millares 3 11 4 2 4 4 2" xfId="29580" xr:uid="{06DC86AC-3CD7-464C-B05F-40454E029A32}"/>
    <cellStyle name="Millares 3 11 4 2 4 5" xfId="9734" xr:uid="{9A157963-5D75-4A03-BCD9-BF9DB829E112}"/>
    <cellStyle name="Millares 3 11 4 2 4 5 2" xfId="31237" xr:uid="{CEA7EA3D-A411-4128-8787-04729A958ACF}"/>
    <cellStyle name="Millares 3 11 4 2 4 6" xfId="16369" xr:uid="{DC8F100E-73BC-4BB6-8359-4BB43CAF8DCB}"/>
    <cellStyle name="Millares 3 11 4 2 4 6 2" xfId="37872" xr:uid="{B8328C63-C300-45F8-A0D0-E7D90AC769E3}"/>
    <cellStyle name="Millares 3 11 4 2 4 7" xfId="22974" xr:uid="{87D2DF28-FB1B-498A-9BDC-E8AB917B01D6}"/>
    <cellStyle name="Millares 3 11 4 2 4 8" xfId="44477" xr:uid="{3D7A8964-F32A-4A3F-9A6D-E4EEDCCF4F73}"/>
    <cellStyle name="Millares 3 11 4 2 5" xfId="2155" xr:uid="{E0679E92-A81A-42A1-B37F-81FCFD32A721}"/>
    <cellStyle name="Millares 3 11 4 2 5 2" xfId="10421" xr:uid="{86EFE8E6-C88C-4DFA-88F2-7C891FE1210E}"/>
    <cellStyle name="Millares 3 11 4 2 5 2 2" xfId="31924" xr:uid="{E9B7B9C9-0043-4E57-988C-1FCEBD908FB2}"/>
    <cellStyle name="Millares 3 11 4 2 5 3" xfId="17056" xr:uid="{ECB5CB57-1171-4E31-AFC0-7996237D2A84}"/>
    <cellStyle name="Millares 3 11 4 2 5 3 2" xfId="38559" xr:uid="{A49347FD-BF75-4B82-B40A-4B110CB1ADA6}"/>
    <cellStyle name="Millares 3 11 4 2 5 4" xfId="23661" xr:uid="{0CEC5092-8862-4EA5-8B79-42AFFE87FD64}"/>
    <cellStyle name="Millares 3 11 4 2 5 5" xfId="45164" xr:uid="{949979FD-A992-46DD-B268-E008097EE431}"/>
    <cellStyle name="Millares 3 11 4 2 6" xfId="2702" xr:uid="{41783F60-FAF6-4A76-98A2-D20A075A80EF}"/>
    <cellStyle name="Millares 3 11 4 2 6 2" xfId="10968" xr:uid="{B87BA800-0AD3-4FC9-A030-4C8A76677864}"/>
    <cellStyle name="Millares 3 11 4 2 6 2 2" xfId="32471" xr:uid="{310D232D-B7D7-47A6-ABFA-8B01702A5301}"/>
    <cellStyle name="Millares 3 11 4 2 6 3" xfId="17603" xr:uid="{432E39FA-A3A5-4BA9-A804-4C792E97184E}"/>
    <cellStyle name="Millares 3 11 4 2 6 3 2" xfId="39106" xr:uid="{47178751-E61D-4129-B5B8-F8F88A5C84D9}"/>
    <cellStyle name="Millares 3 11 4 2 6 4" xfId="24208" xr:uid="{D6362235-B60A-4CB2-88FE-68124A4507FA}"/>
    <cellStyle name="Millares 3 11 4 2 6 5" xfId="45711" xr:uid="{2DF418AE-3FEE-4215-A270-949FA94A866A}"/>
    <cellStyle name="Millares 3 11 4 2 7" xfId="3351" xr:uid="{6BD306E7-2AA4-49D3-993F-3EAD52716934}"/>
    <cellStyle name="Millares 3 11 4 2 7 2" xfId="11617" xr:uid="{DEAE36D2-AA78-4CF0-8E58-E90CA77F0CDE}"/>
    <cellStyle name="Millares 3 11 4 2 7 2 2" xfId="33120" xr:uid="{D54E2641-368C-460B-A66C-57F27C1F12E5}"/>
    <cellStyle name="Millares 3 11 4 2 7 3" xfId="18252" xr:uid="{240D2D53-BDEA-422E-882D-95C7884AD500}"/>
    <cellStyle name="Millares 3 11 4 2 7 3 2" xfId="39755" xr:uid="{82853271-F4AE-497A-88B1-3EA10C3F4189}"/>
    <cellStyle name="Millares 3 11 4 2 7 4" xfId="24857" xr:uid="{77A4B43E-602C-4FB8-A5ED-0EA8070359A1}"/>
    <cellStyle name="Millares 3 11 4 2 7 5" xfId="46360" xr:uid="{E8C0DA34-3A8F-43BB-975B-E366E7C921C5}"/>
    <cellStyle name="Millares 3 11 4 2 8" xfId="4846" xr:uid="{7F4DE233-5591-4CC7-A34C-D4147F4549BA}"/>
    <cellStyle name="Millares 3 11 4 2 8 2" xfId="13112" xr:uid="{89F5BE58-B77E-4443-9CD3-1CD18ED2E39E}"/>
    <cellStyle name="Millares 3 11 4 2 8 2 2" xfId="34615" xr:uid="{DB7AEC50-1DE1-4F81-B1D2-26DE93B91FF6}"/>
    <cellStyle name="Millares 3 11 4 2 8 3" xfId="19747" xr:uid="{E6C13451-9FFF-4DDC-B2EE-F5673E8CC5D4}"/>
    <cellStyle name="Millares 3 11 4 2 8 3 2" xfId="41250" xr:uid="{1AFC3771-C376-4DC1-8827-7109C1782369}"/>
    <cellStyle name="Millares 3 11 4 2 8 4" xfId="26352" xr:uid="{27C8679A-3BB7-4997-916C-E4358CE5941F}"/>
    <cellStyle name="Millares 3 11 4 2 8 5" xfId="47855" xr:uid="{78F8F266-79B9-48F9-98CE-3C4287EC21C8}"/>
    <cellStyle name="Millares 3 11 4 2 9" xfId="5490" xr:uid="{648381E0-25D0-4E7A-A8B3-7ED56930C2BD}"/>
    <cellStyle name="Millares 3 11 4 2 9 2" xfId="13756" xr:uid="{94B5AA38-F2FD-427B-A5D0-1EBBBEF6D7CD}"/>
    <cellStyle name="Millares 3 11 4 2 9 2 2" xfId="35259" xr:uid="{30870639-3544-4087-884D-6472776476BF}"/>
    <cellStyle name="Millares 3 11 4 2 9 3" xfId="20391" xr:uid="{D478F150-8589-4C28-8E80-6C1F4AE469A0}"/>
    <cellStyle name="Millares 3 11 4 2 9 3 2" xfId="41894" xr:uid="{E6202A70-F8F0-478B-B7A3-6C0DFFF3ADBC}"/>
    <cellStyle name="Millares 3 11 4 2 9 4" xfId="26996" xr:uid="{8C75C98B-B08D-46F2-9390-7AFBDE04AAA1}"/>
    <cellStyle name="Millares 3 11 4 2 9 5" xfId="48499" xr:uid="{DC775623-4B01-4221-8504-E39BB9D955F5}"/>
    <cellStyle name="Millares 3 11 4 3" xfId="392" xr:uid="{0FB8CE5D-5F50-4847-AC81-DD6195BD8AF1}"/>
    <cellStyle name="Millares 3 11 4 3 10" xfId="15295" xr:uid="{20307F3B-8942-4983-813F-C9F70076374B}"/>
    <cellStyle name="Millares 3 11 4 3 10 2" xfId="36798" xr:uid="{DAB477D1-0E17-44CF-88F7-F0624913B472}"/>
    <cellStyle name="Millares 3 11 4 3 11" xfId="21900" xr:uid="{BA43F9CE-A5EA-4A4D-90D2-630E9299F3DE}"/>
    <cellStyle name="Millares 3 11 4 3 12" xfId="43403" xr:uid="{13453377-0AA3-4836-BDF1-DAD8ED781CD0}"/>
    <cellStyle name="Millares 3 11 4 3 2" xfId="1340" xr:uid="{65710D1A-193A-4F27-9213-A6713CE779E9}"/>
    <cellStyle name="Millares 3 11 4 3 2 2" xfId="4169" xr:uid="{38701B44-A155-430F-9ED8-C00B3106FC1D}"/>
    <cellStyle name="Millares 3 11 4 3 2 2 2" xfId="12435" xr:uid="{8931C93D-05E4-4ED4-A777-55264F9EEF32}"/>
    <cellStyle name="Millares 3 11 4 3 2 2 2 2" xfId="33938" xr:uid="{CB839649-A00C-4E29-8443-6CAF4E419255}"/>
    <cellStyle name="Millares 3 11 4 3 2 2 3" xfId="19070" xr:uid="{DE8BD1AE-BBDB-42D4-A1A8-27AC3ACEADFC}"/>
    <cellStyle name="Millares 3 11 4 3 2 2 3 2" xfId="40573" xr:uid="{84A1E810-4DAE-412E-AAB2-31EA7E136C25}"/>
    <cellStyle name="Millares 3 11 4 3 2 2 4" xfId="25675" xr:uid="{9568EE5E-A560-4191-AB47-749BD3076EC8}"/>
    <cellStyle name="Millares 3 11 4 3 2 2 5" xfId="47178" xr:uid="{3E9D58B5-65F7-48DB-8A38-5EBB3354FFEB}"/>
    <cellStyle name="Millares 3 11 4 3 2 3" xfId="6308" xr:uid="{4EF4698C-660F-47DE-862E-260962A52062}"/>
    <cellStyle name="Millares 3 11 4 3 2 3 2" xfId="14574" xr:uid="{629313F6-4C98-4D82-BD3F-9443C289A25E}"/>
    <cellStyle name="Millares 3 11 4 3 2 3 2 2" xfId="36077" xr:uid="{FAE1002A-E6D7-466F-9721-C6D29584F9E4}"/>
    <cellStyle name="Millares 3 11 4 3 2 3 3" xfId="21209" xr:uid="{D5B7BFE9-4693-4986-AB9F-C5EA8EBA39F7}"/>
    <cellStyle name="Millares 3 11 4 3 2 3 3 2" xfId="42712" xr:uid="{39C8E6FF-27CB-4D9C-AE55-0084E0D4FACC}"/>
    <cellStyle name="Millares 3 11 4 3 2 3 4" xfId="27814" xr:uid="{710E032E-0BE2-4D6D-826D-78E649581E8C}"/>
    <cellStyle name="Millares 3 11 4 3 2 3 5" xfId="49317" xr:uid="{80197F1D-F5FA-44C1-89A5-2FE5ABC8C97A}"/>
    <cellStyle name="Millares 3 11 4 3 2 4" xfId="7949" xr:uid="{8DF697E0-0F80-4647-BF07-DF5A0D796E64}"/>
    <cellStyle name="Millares 3 11 4 3 2 4 2" xfId="29452" xr:uid="{50EEF379-5C3B-49EE-8F39-B6598C14C5D1}"/>
    <cellStyle name="Millares 3 11 4 3 2 5" xfId="9606" xr:uid="{BB8C3022-1012-44D1-AB0B-A5C5BA9E80BC}"/>
    <cellStyle name="Millares 3 11 4 3 2 5 2" xfId="31109" xr:uid="{BAD437BD-37B3-48B6-BBE3-6E306AFF6392}"/>
    <cellStyle name="Millares 3 11 4 3 2 6" xfId="16241" xr:uid="{EA4A959E-69BA-4723-945E-4ABC55FC2051}"/>
    <cellStyle name="Millares 3 11 4 3 2 6 2" xfId="37744" xr:uid="{C8423B51-F50F-4635-9058-4F751AEB2088}"/>
    <cellStyle name="Millares 3 11 4 3 2 7" xfId="22846" xr:uid="{4CEB35DB-8BDE-47A8-9784-4105B3130EC9}"/>
    <cellStyle name="Millares 3 11 4 3 2 8" xfId="44349" xr:uid="{4C1251F2-4823-4F97-AB28-D24354CAF28F}"/>
    <cellStyle name="Millares 3 11 4 3 3" xfId="2027" xr:uid="{6607D7E4-DCC8-4915-93ED-B579B9A20965}"/>
    <cellStyle name="Millares 3 11 4 3 3 2" xfId="10293" xr:uid="{084038F8-FCC2-4697-8C98-0C5CE3F77613}"/>
    <cellStyle name="Millares 3 11 4 3 3 2 2" xfId="31796" xr:uid="{15C337F4-CD1D-4F2E-B0B8-67C7A7553B74}"/>
    <cellStyle name="Millares 3 11 4 3 3 3" xfId="16928" xr:uid="{8AF910E4-C684-45B9-BE49-46B27E0F612C}"/>
    <cellStyle name="Millares 3 11 4 3 3 3 2" xfId="38431" xr:uid="{982994E8-9770-44F2-A4BA-2E33F248B44B}"/>
    <cellStyle name="Millares 3 11 4 3 3 4" xfId="23533" xr:uid="{385F31B2-32B0-47BE-BD89-CA33907E7981}"/>
    <cellStyle name="Millares 3 11 4 3 3 5" xfId="45036" xr:uid="{3D94810A-6362-4083-9B36-338D4B9C1C68}"/>
    <cellStyle name="Millares 3 11 4 3 4" xfId="2826" xr:uid="{CBD93934-69E6-49DE-B7A5-C126905CA9B4}"/>
    <cellStyle name="Millares 3 11 4 3 4 2" xfId="11092" xr:uid="{62B33CB2-E998-4242-892A-C71F78EACAE0}"/>
    <cellStyle name="Millares 3 11 4 3 4 2 2" xfId="32595" xr:uid="{B48CD65B-687B-4F17-A53E-F8F50E6FAC61}"/>
    <cellStyle name="Millares 3 11 4 3 4 3" xfId="17727" xr:uid="{BBE1603A-A433-4278-8873-30E23C34A915}"/>
    <cellStyle name="Millares 3 11 4 3 4 3 2" xfId="39230" xr:uid="{E250F039-A01C-45CE-B776-7AB4EAC5530E}"/>
    <cellStyle name="Millares 3 11 4 3 4 4" xfId="24332" xr:uid="{60E69942-B5DD-4AAB-B462-F602A56C97A6}"/>
    <cellStyle name="Millares 3 11 4 3 4 5" xfId="45835" xr:uid="{E10DF783-1EAD-4D5D-9763-6522C6F67737}"/>
    <cellStyle name="Millares 3 11 4 3 5" xfId="3223" xr:uid="{A3574488-2E16-4589-A1D7-C52B98C746D1}"/>
    <cellStyle name="Millares 3 11 4 3 5 2" xfId="11489" xr:uid="{64A7107F-948C-47E6-BC81-73927DEC67FB}"/>
    <cellStyle name="Millares 3 11 4 3 5 2 2" xfId="32992" xr:uid="{97DF07DE-39BC-40F0-A7E1-8146BA423A0A}"/>
    <cellStyle name="Millares 3 11 4 3 5 3" xfId="18124" xr:uid="{C80C90F5-2433-4EEB-B4F1-CABB18E3C2A1}"/>
    <cellStyle name="Millares 3 11 4 3 5 3 2" xfId="39627" xr:uid="{5DAB59E1-453D-4FFF-B653-B6D68473D690}"/>
    <cellStyle name="Millares 3 11 4 3 5 4" xfId="24729" xr:uid="{858FB5D6-9CBA-45EB-9B3A-931E055FB59E}"/>
    <cellStyle name="Millares 3 11 4 3 5 5" xfId="46232" xr:uid="{6DF340D3-63F2-4389-B804-0EE13368CC10}"/>
    <cellStyle name="Millares 3 11 4 3 6" xfId="4970" xr:uid="{F6242C51-E2C7-4606-B61F-83F425F8463B}"/>
    <cellStyle name="Millares 3 11 4 3 6 2" xfId="13236" xr:uid="{20854D6A-5B88-4EB9-9872-2B27DF8E20AF}"/>
    <cellStyle name="Millares 3 11 4 3 6 2 2" xfId="34739" xr:uid="{CFF0A906-A726-4879-9128-DB06EF9FE17D}"/>
    <cellStyle name="Millares 3 11 4 3 6 3" xfId="19871" xr:uid="{653949D7-EAA7-4BED-8592-1CEA5833A636}"/>
    <cellStyle name="Millares 3 11 4 3 6 3 2" xfId="41374" xr:uid="{C2E2205C-E345-45FD-9E5E-51BD5D70CFCF}"/>
    <cellStyle name="Millares 3 11 4 3 6 4" xfId="26476" xr:uid="{23C2E477-9000-48FE-B297-47A1DED0A33F}"/>
    <cellStyle name="Millares 3 11 4 3 6 5" xfId="47979" xr:uid="{5A1D4382-74FD-4311-90B6-F3F6689B2CCE}"/>
    <cellStyle name="Millares 3 11 4 3 7" xfId="5362" xr:uid="{4F60AD46-D90C-4390-A0AB-2500229BA3C3}"/>
    <cellStyle name="Millares 3 11 4 3 7 2" xfId="13628" xr:uid="{E7808D52-0BB3-4840-AC76-2DE66237A824}"/>
    <cellStyle name="Millares 3 11 4 3 7 2 2" xfId="35131" xr:uid="{7D9F1D59-837E-4501-A55D-FC93811A7B88}"/>
    <cellStyle name="Millares 3 11 4 3 7 3" xfId="20263" xr:uid="{557CF317-9C0D-4295-BB0C-02B0CA463D72}"/>
    <cellStyle name="Millares 3 11 4 3 7 3 2" xfId="41766" xr:uid="{E1FF52CF-E869-4D4A-BE8A-828E59C4C3FA}"/>
    <cellStyle name="Millares 3 11 4 3 7 4" xfId="26868" xr:uid="{F82B4BE1-8113-4B76-A49B-6F681704352A}"/>
    <cellStyle name="Millares 3 11 4 3 7 5" xfId="48371" xr:uid="{CD8A4282-1111-4302-8AB4-44D1A2F0BE08}"/>
    <cellStyle name="Millares 3 11 4 3 8" xfId="7003" xr:uid="{E23BEC83-8FDE-4115-8E36-72FFBF56F311}"/>
    <cellStyle name="Millares 3 11 4 3 8 2" xfId="28506" xr:uid="{78A75E0C-DC05-47DF-9428-3BCDFB2EB86F}"/>
    <cellStyle name="Millares 3 11 4 3 9" xfId="8659" xr:uid="{53EE7C15-1A3D-4BBE-BDC7-1BF352578B8C}"/>
    <cellStyle name="Millares 3 11 4 3 9 2" xfId="30162" xr:uid="{B7039AB3-569F-43FE-810A-E81253AF5937}"/>
    <cellStyle name="Millares 3 11 4 4" xfId="676" xr:uid="{A43CF7BA-33EC-4E06-B3B2-AB446AA64DBA}"/>
    <cellStyle name="Millares 3 11 4 4 10" xfId="43685" xr:uid="{D0064BDA-ADA3-437B-BE9E-75917C8F818B}"/>
    <cellStyle name="Millares 3 11 4 4 2" xfId="1622" xr:uid="{FAABA78C-7C2D-44E5-BFBF-3797BBDD844B}"/>
    <cellStyle name="Millares 3 11 4 4 2 2" xfId="4451" xr:uid="{8DDCC70F-D58B-4307-B554-400DE2D12ED8}"/>
    <cellStyle name="Millares 3 11 4 4 2 2 2" xfId="12717" xr:uid="{BD975570-1B79-49A3-A950-FCAE0A4DA0F4}"/>
    <cellStyle name="Millares 3 11 4 4 2 2 2 2" xfId="34220" xr:uid="{AB25F6A7-04AC-4110-84C2-F416AFF946CE}"/>
    <cellStyle name="Millares 3 11 4 4 2 2 3" xfId="19352" xr:uid="{60D44FA7-228F-4752-A310-5EF7E973A098}"/>
    <cellStyle name="Millares 3 11 4 4 2 2 3 2" xfId="40855" xr:uid="{DC59D018-1F1E-498C-8E35-B31CACF1C02C}"/>
    <cellStyle name="Millares 3 11 4 4 2 2 4" xfId="25957" xr:uid="{F3B4352B-38E4-4A66-9556-F1BA911CB8FB}"/>
    <cellStyle name="Millares 3 11 4 4 2 2 5" xfId="47460" xr:uid="{32F701E4-8980-41D1-867A-0C4D45AFD11B}"/>
    <cellStyle name="Millares 3 11 4 4 2 3" xfId="6590" xr:uid="{9659FF3F-845A-4122-85A7-7C6D28DA753E}"/>
    <cellStyle name="Millares 3 11 4 4 2 3 2" xfId="14856" xr:uid="{87A8CA32-70B4-446E-99E6-BB6FE342B336}"/>
    <cellStyle name="Millares 3 11 4 4 2 3 2 2" xfId="36359" xr:uid="{7D29C945-41B5-488D-A82F-617EAB1A104B}"/>
    <cellStyle name="Millares 3 11 4 4 2 3 3" xfId="21491" xr:uid="{194D3102-BCA2-44AF-99FA-23C98FE63225}"/>
    <cellStyle name="Millares 3 11 4 4 2 3 3 2" xfId="42994" xr:uid="{1ED86071-4D6F-4478-865F-5DFFCC2538CF}"/>
    <cellStyle name="Millares 3 11 4 4 2 3 4" xfId="28096" xr:uid="{6BA8D6E8-E427-47A2-AAA1-7ED358F1559C}"/>
    <cellStyle name="Millares 3 11 4 4 2 3 5" xfId="49599" xr:uid="{659825F5-FF55-485F-B215-8B9BE6842A3C}"/>
    <cellStyle name="Millares 3 11 4 4 2 4" xfId="8231" xr:uid="{FC62D1D7-9300-4BB2-B41E-0C6F7B894BA4}"/>
    <cellStyle name="Millares 3 11 4 4 2 4 2" xfId="29734" xr:uid="{9BC820DE-EDBA-4C42-BEF3-B4BFB47B0B9C}"/>
    <cellStyle name="Millares 3 11 4 4 2 5" xfId="9888" xr:uid="{009B27BC-377D-4D1C-87BF-2B66F502A294}"/>
    <cellStyle name="Millares 3 11 4 4 2 5 2" xfId="31391" xr:uid="{FB65CA3B-FDC0-4F89-B94F-19910382611D}"/>
    <cellStyle name="Millares 3 11 4 4 2 6" xfId="16523" xr:uid="{BC434466-9BEC-4894-B4E0-5E1B0CFCEEE0}"/>
    <cellStyle name="Millares 3 11 4 4 2 6 2" xfId="38026" xr:uid="{DF59CFEE-A95B-4307-A387-3EB21204B9FB}"/>
    <cellStyle name="Millares 3 11 4 4 2 7" xfId="23128" xr:uid="{97BCA219-3AEC-4E6F-AD7E-DFE86A1994F3}"/>
    <cellStyle name="Millares 3 11 4 4 2 8" xfId="44631" xr:uid="{3C73554E-5C03-4486-BAF4-2153498E2E03}"/>
    <cellStyle name="Millares 3 11 4 4 3" xfId="2309" xr:uid="{C2BB36D6-F870-4C94-81A5-7B4BE7D3378B}"/>
    <cellStyle name="Millares 3 11 4 4 3 2" xfId="10575" xr:uid="{634ACB76-5FA6-4529-BCDD-D5BEE5B3DCC0}"/>
    <cellStyle name="Millares 3 11 4 4 3 2 2" xfId="32078" xr:uid="{57C51EA8-C11D-4053-9FCD-9A4708BF190E}"/>
    <cellStyle name="Millares 3 11 4 4 3 3" xfId="17210" xr:uid="{8C99A2A1-1D18-4BB5-A919-89974DEC7298}"/>
    <cellStyle name="Millares 3 11 4 4 3 3 2" xfId="38713" xr:uid="{027B6436-1D18-498D-A4A7-C36ADDCEB2E6}"/>
    <cellStyle name="Millares 3 11 4 4 3 4" xfId="23815" xr:uid="{E3A775D0-C065-4AB4-A93E-BED9B9927A3D}"/>
    <cellStyle name="Millares 3 11 4 4 3 5" xfId="45318" xr:uid="{184850B8-26D7-4E97-9883-AF4193474BA3}"/>
    <cellStyle name="Millares 3 11 4 4 4" xfId="3505" xr:uid="{FA1DCC46-7312-4E79-9D10-5F88EC3AB17F}"/>
    <cellStyle name="Millares 3 11 4 4 4 2" xfId="11771" xr:uid="{8A3AAC09-AC6D-4B04-97C3-32873666FB92}"/>
    <cellStyle name="Millares 3 11 4 4 4 2 2" xfId="33274" xr:uid="{A8668A0F-EA84-4D13-B83B-947E067A2E36}"/>
    <cellStyle name="Millares 3 11 4 4 4 3" xfId="18406" xr:uid="{7DAEEB1E-B13F-49A3-9A1C-28ACE6EF5A9F}"/>
    <cellStyle name="Millares 3 11 4 4 4 3 2" xfId="39909" xr:uid="{F76E6E50-6E0E-4C5E-A5EA-7DBEF264545E}"/>
    <cellStyle name="Millares 3 11 4 4 4 4" xfId="25011" xr:uid="{7A571F26-5BE0-4BB5-896B-6F39DE213EDA}"/>
    <cellStyle name="Millares 3 11 4 4 4 5" xfId="46514" xr:uid="{DA38B0D1-E56C-4253-984D-78660CDED3C8}"/>
    <cellStyle name="Millares 3 11 4 4 5" xfId="5644" xr:uid="{EFC0535D-DD29-4608-BB43-22D3CC7B5678}"/>
    <cellStyle name="Millares 3 11 4 4 5 2" xfId="13910" xr:uid="{19937BCE-A7EB-4F28-8FA2-693DF9AA925D}"/>
    <cellStyle name="Millares 3 11 4 4 5 2 2" xfId="35413" xr:uid="{D9DD8013-A067-46F5-8547-78EC488DCE40}"/>
    <cellStyle name="Millares 3 11 4 4 5 3" xfId="20545" xr:uid="{6C2B7EA1-DAC5-4208-AA52-C110701E49D2}"/>
    <cellStyle name="Millares 3 11 4 4 5 3 2" xfId="42048" xr:uid="{2C33BEB4-773D-4519-9CE5-4FE8E40CB918}"/>
    <cellStyle name="Millares 3 11 4 4 5 4" xfId="27150" xr:uid="{B890DAA7-A4A4-4936-9397-E118F8FF1983}"/>
    <cellStyle name="Millares 3 11 4 4 5 5" xfId="48653" xr:uid="{BB561FC1-27DE-42C9-B8F6-35DACA7BA132}"/>
    <cellStyle name="Millares 3 11 4 4 6" xfId="7285" xr:uid="{E2808D0C-94B6-40F7-B83E-34C9EF835713}"/>
    <cellStyle name="Millares 3 11 4 4 6 2" xfId="28788" xr:uid="{5494448D-7B68-4DB4-AEBB-4B37DA100DC1}"/>
    <cellStyle name="Millares 3 11 4 4 7" xfId="8942" xr:uid="{43C43BAB-90DC-438C-AC07-5AD8498F355A}"/>
    <cellStyle name="Millares 3 11 4 4 7 2" xfId="30445" xr:uid="{B6201AFD-26BC-4583-B937-2977094B8E57}"/>
    <cellStyle name="Millares 3 11 4 4 8" xfId="15577" xr:uid="{AFCF6EA3-B82C-4AF9-805B-4EF2CEDEE010}"/>
    <cellStyle name="Millares 3 11 4 4 8 2" xfId="37080" xr:uid="{9202399C-43FF-4B0D-BD43-EFC25D13060B}"/>
    <cellStyle name="Millares 3 11 4 4 9" xfId="22182" xr:uid="{D2491EDD-3D00-4079-8BF0-1B2AB451B3FA}"/>
    <cellStyle name="Millares 3 11 4 5" xfId="944" xr:uid="{31554E74-6872-48FE-BC44-2711AC40069C}"/>
    <cellStyle name="Millares 3 11 4 5 2" xfId="3773" xr:uid="{9A967271-D279-48A2-B8E4-2265F38A88E3}"/>
    <cellStyle name="Millares 3 11 4 5 2 2" xfId="12039" xr:uid="{9428CDA3-7BD6-44BD-8ED1-AFEE918E9CFA}"/>
    <cellStyle name="Millares 3 11 4 5 2 2 2" xfId="33542" xr:uid="{FD9CB974-62F0-4A20-B88E-D24350E517C8}"/>
    <cellStyle name="Millares 3 11 4 5 2 3" xfId="18674" xr:uid="{57C8C214-C85D-4A90-B446-12750E850135}"/>
    <cellStyle name="Millares 3 11 4 5 2 3 2" xfId="40177" xr:uid="{0ED9ADC9-1062-40F1-9D15-F23C8892186D}"/>
    <cellStyle name="Millares 3 11 4 5 2 4" xfId="25279" xr:uid="{7707B39E-1205-4880-8C5C-666B147CE6DC}"/>
    <cellStyle name="Millares 3 11 4 5 2 5" xfId="46782" xr:uid="{0D9C7C3F-3C94-453B-9D3C-B8047D0D762B}"/>
    <cellStyle name="Millares 3 11 4 5 3" xfId="5912" xr:uid="{3308BC49-187A-45E1-BC8A-9924CC22CA81}"/>
    <cellStyle name="Millares 3 11 4 5 3 2" xfId="14178" xr:uid="{F5BA7A7B-1EA5-4201-AC67-FB5A982CB694}"/>
    <cellStyle name="Millares 3 11 4 5 3 2 2" xfId="35681" xr:uid="{90721D94-B09B-4706-8C17-0B95EB3D3873}"/>
    <cellStyle name="Millares 3 11 4 5 3 3" xfId="20813" xr:uid="{86B3B3FD-7DF0-4B9F-846B-747156AC179A}"/>
    <cellStyle name="Millares 3 11 4 5 3 3 2" xfId="42316" xr:uid="{F07E1A40-CB7F-4158-B2E6-DE100032C81B}"/>
    <cellStyle name="Millares 3 11 4 5 3 4" xfId="27418" xr:uid="{226623C2-386B-4E36-8961-CC7BD70A243B}"/>
    <cellStyle name="Millares 3 11 4 5 3 5" xfId="48921" xr:uid="{5E1069A4-7100-4A9D-85EB-56558E828B7D}"/>
    <cellStyle name="Millares 3 11 4 5 4" xfId="7553" xr:uid="{F229ABB7-5C40-4790-9ADC-D8235D4617A8}"/>
    <cellStyle name="Millares 3 11 4 5 4 2" xfId="29056" xr:uid="{88507B7F-C8EA-43DA-B41C-723C911468D9}"/>
    <cellStyle name="Millares 3 11 4 5 5" xfId="9210" xr:uid="{87C9E926-8D38-4FD4-A95A-4827492C376E}"/>
    <cellStyle name="Millares 3 11 4 5 5 2" xfId="30713" xr:uid="{64196217-4D00-4EBE-A52E-75F35BB9D9DD}"/>
    <cellStyle name="Millares 3 11 4 5 6" xfId="15845" xr:uid="{7E174B76-3165-4AE8-9867-70D5B626B7D8}"/>
    <cellStyle name="Millares 3 11 4 5 6 2" xfId="37348" xr:uid="{AA724240-BBC6-4441-8D3E-B9497EA2DB8B}"/>
    <cellStyle name="Millares 3 11 4 5 7" xfId="22450" xr:uid="{91648230-6535-4119-9F4D-CA4DABFB3A1D}"/>
    <cellStyle name="Millares 3 11 4 5 8" xfId="43953" xr:uid="{E085C5BB-4503-460B-949C-E942E01D99CC}"/>
    <cellStyle name="Millares 3 11 4 6" xfId="1205" xr:uid="{EF027146-E61D-4FB8-9363-31C66B2D613B}"/>
    <cellStyle name="Millares 3 11 4 6 2" xfId="4034" xr:uid="{EB7BAFEC-937F-4DFC-826F-0236C561F52D}"/>
    <cellStyle name="Millares 3 11 4 6 2 2" xfId="12300" xr:uid="{7B379C87-1148-4BF9-9B95-813B05055C0E}"/>
    <cellStyle name="Millares 3 11 4 6 2 2 2" xfId="33803" xr:uid="{F26AAE51-2EB1-49E9-BCD9-6E227DF29C28}"/>
    <cellStyle name="Millares 3 11 4 6 2 3" xfId="18935" xr:uid="{C8F01F88-2A25-4C70-BB1F-882C86E39ACA}"/>
    <cellStyle name="Millares 3 11 4 6 2 3 2" xfId="40438" xr:uid="{0C9E0D5B-644F-4D90-9E7D-7A787AB6804F}"/>
    <cellStyle name="Millares 3 11 4 6 2 4" xfId="25540" xr:uid="{67C01BAF-6686-4E41-8198-FC088875AEE0}"/>
    <cellStyle name="Millares 3 11 4 6 2 5" xfId="47043" xr:uid="{92620DA1-7C62-4CFE-8703-E5361FFBBFAF}"/>
    <cellStyle name="Millares 3 11 4 6 3" xfId="6173" xr:uid="{BDF4EF67-57AD-4ED8-9B2F-05180612A012}"/>
    <cellStyle name="Millares 3 11 4 6 3 2" xfId="14439" xr:uid="{BA64B31B-FBBB-4310-A933-F006FB513E84}"/>
    <cellStyle name="Millares 3 11 4 6 3 2 2" xfId="35942" xr:uid="{D086E707-2184-4E09-ABD1-974324F03478}"/>
    <cellStyle name="Millares 3 11 4 6 3 3" xfId="21074" xr:uid="{0AD8F3BE-66E3-467E-87B9-69AC44104B2A}"/>
    <cellStyle name="Millares 3 11 4 6 3 3 2" xfId="42577" xr:uid="{CA50ED7F-7A5A-4495-9ED4-B22E31DAD7EC}"/>
    <cellStyle name="Millares 3 11 4 6 3 4" xfId="27679" xr:uid="{B1FDA98C-C4C7-4E35-8F07-870F3E2C1936}"/>
    <cellStyle name="Millares 3 11 4 6 3 5" xfId="49182" xr:uid="{23AF0549-1584-4EB2-A801-049B446E8D87}"/>
    <cellStyle name="Millares 3 11 4 6 4" xfId="7814" xr:uid="{96290E79-63ED-428A-9711-1291DDAA70E7}"/>
    <cellStyle name="Millares 3 11 4 6 4 2" xfId="29317" xr:uid="{596BF138-7795-4A12-A3D5-D845A5A4CD6E}"/>
    <cellStyle name="Millares 3 11 4 6 5" xfId="9471" xr:uid="{AE648C31-6C89-4CFF-9702-F089F3EE6E57}"/>
    <cellStyle name="Millares 3 11 4 6 5 2" xfId="30974" xr:uid="{239330AF-C038-4642-BB4C-4081F4459951}"/>
    <cellStyle name="Millares 3 11 4 6 6" xfId="16106" xr:uid="{73AE6217-9F8F-4A3B-AE08-3EFD1BCC6292}"/>
    <cellStyle name="Millares 3 11 4 6 6 2" xfId="37609" xr:uid="{6EA1DEEC-9C27-49FF-B855-C4D62896A12D}"/>
    <cellStyle name="Millares 3 11 4 6 7" xfId="22711" xr:uid="{A2D41136-F1CF-4627-831F-885AA51CB6A5}"/>
    <cellStyle name="Millares 3 11 4 6 8" xfId="44214" xr:uid="{41F5378C-EC6A-4B7C-BA14-DDC203078724}"/>
    <cellStyle name="Millares 3 11 4 7" xfId="1893" xr:uid="{D3B06380-9B41-4A8C-9AFF-349F6FF3EF84}"/>
    <cellStyle name="Millares 3 11 4 7 2" xfId="10159" xr:uid="{4BCDF07F-407F-45B4-BA7F-B362E5646E8D}"/>
    <cellStyle name="Millares 3 11 4 7 2 2" xfId="31662" xr:uid="{E333B7DA-831E-4CA8-92CD-7E694DB3D9CE}"/>
    <cellStyle name="Millares 3 11 4 7 3" xfId="16794" xr:uid="{91253EAD-9204-4804-8B0A-0E51338A27B9}"/>
    <cellStyle name="Millares 3 11 4 7 3 2" xfId="38297" xr:uid="{9BFD6569-3FAD-4291-8C9D-B3DB9A21F099}"/>
    <cellStyle name="Millares 3 11 4 7 4" xfId="23399" xr:uid="{A9C2DB2F-308D-47E4-BC41-0B40C031225F}"/>
    <cellStyle name="Millares 3 11 4 7 5" xfId="44902" xr:uid="{B37E16A8-7C77-4045-93D1-DAA4D41B9CCA}"/>
    <cellStyle name="Millares 3 11 4 8" xfId="2578" xr:uid="{A39BF6C1-E40A-4BBB-A1E6-8C58D3F6871B}"/>
    <cellStyle name="Millares 3 11 4 8 2" xfId="10844" xr:uid="{FC2759A9-4026-4657-9B8D-F029BECC9B3F}"/>
    <cellStyle name="Millares 3 11 4 8 2 2" xfId="32347" xr:uid="{EBE4723F-963D-41DB-A3FA-221699718E3B}"/>
    <cellStyle name="Millares 3 11 4 8 3" xfId="17479" xr:uid="{BB341842-2119-4429-A9E9-7676EA884A91}"/>
    <cellStyle name="Millares 3 11 4 8 3 2" xfId="38982" xr:uid="{4F767827-ECC1-482F-9B8B-22B22A442597}"/>
    <cellStyle name="Millares 3 11 4 8 4" xfId="24084" xr:uid="{F9B0608F-5331-4CD6-B476-9DEB97C07FC6}"/>
    <cellStyle name="Millares 3 11 4 8 5" xfId="45587" xr:uid="{6C08A6FF-F552-4C66-90CE-ECF4B86FD4F8}"/>
    <cellStyle name="Millares 3 11 4 9" xfId="3089" xr:uid="{3C787945-CA17-48DC-8E92-BED4021F94A1}"/>
    <cellStyle name="Millares 3 11 4 9 2" xfId="11355" xr:uid="{7027AF53-72A9-4AEE-A6B6-76282A348047}"/>
    <cellStyle name="Millares 3 11 4 9 2 2" xfId="32858" xr:uid="{57298AA7-6CF9-4B0D-9D4A-763316E47354}"/>
    <cellStyle name="Millares 3 11 4 9 3" xfId="17990" xr:uid="{E486DB98-58D1-4ACA-846E-1D4741845BCF}"/>
    <cellStyle name="Millares 3 11 4 9 3 2" xfId="39493" xr:uid="{951689E0-25D9-49D1-BDD8-A11AA2C84B68}"/>
    <cellStyle name="Millares 3 11 4 9 4" xfId="24595" xr:uid="{593496F7-0330-42C3-B0D9-6D6A51B4624F}"/>
    <cellStyle name="Millares 3 11 4 9 5" xfId="46098" xr:uid="{FC43B4E6-A65C-481D-A7BA-2B0CF0DD4995}"/>
    <cellStyle name="Millares 3 11 5" xfId="240" xr:uid="{EE5DFE0B-6282-4BE7-B8C7-392673023E2D}"/>
    <cellStyle name="Millares 3 11 5 10" xfId="4754" xr:uid="{2D16E16D-97D1-439A-8499-EF54DA35B04A}"/>
    <cellStyle name="Millares 3 11 5 10 2" xfId="13020" xr:uid="{597F5260-6317-4B61-B5C7-813425B7F61C}"/>
    <cellStyle name="Millares 3 11 5 10 2 2" xfId="34523" xr:uid="{61D3FD82-8072-49EA-8827-D74F05048F7A}"/>
    <cellStyle name="Millares 3 11 5 10 3" xfId="19655" xr:uid="{417A4216-A596-4B94-A242-B07542B98DA9}"/>
    <cellStyle name="Millares 3 11 5 10 3 2" xfId="41158" xr:uid="{52A76D42-E733-46AD-AD44-0E2E277CA7E5}"/>
    <cellStyle name="Millares 3 11 5 10 4" xfId="26260" xr:uid="{0AC38067-FB3B-471E-9AF8-E3A4CB872B0E}"/>
    <cellStyle name="Millares 3 11 5 10 5" xfId="47763" xr:uid="{DCEF0204-9453-4F7E-A01A-E60954C41089}"/>
    <cellStyle name="Millares 3 11 5 11" xfId="5257" xr:uid="{CA13E25F-579D-4D09-8C13-040636A4F326}"/>
    <cellStyle name="Millares 3 11 5 11 2" xfId="13523" xr:uid="{96C3B7DD-4F35-485F-8C54-E2182EF21893}"/>
    <cellStyle name="Millares 3 11 5 11 2 2" xfId="35026" xr:uid="{8BB5C9BD-FF31-4062-8F99-E180FA8544E2}"/>
    <cellStyle name="Millares 3 11 5 11 3" xfId="20158" xr:uid="{9C6E5AB7-E1AA-45CA-8ADB-275A67DD95BC}"/>
    <cellStyle name="Millares 3 11 5 11 3 2" xfId="41661" xr:uid="{944BC4F7-A5D5-4473-A3AC-D554B2F8F255}"/>
    <cellStyle name="Millares 3 11 5 11 4" xfId="26763" xr:uid="{257543AA-3A1D-4513-B580-B3AE5C039671}"/>
    <cellStyle name="Millares 3 11 5 11 5" xfId="48266" xr:uid="{1901DAF8-2DA3-460C-8365-6693B5E26803}"/>
    <cellStyle name="Millares 3 11 5 12" xfId="6898" xr:uid="{129655A8-E114-4EF7-99EB-719A75F00DA0}"/>
    <cellStyle name="Millares 3 11 5 12 2" xfId="28401" xr:uid="{E8F4CD0D-04C5-4EAC-A389-D4695989598B}"/>
    <cellStyle name="Millares 3 11 5 13" xfId="8553" xr:uid="{21D581CC-45FA-4AF1-BEC1-44F377E86B97}"/>
    <cellStyle name="Millares 3 11 5 13 2" xfId="30056" xr:uid="{B94C414B-8F7E-40CA-89C2-081C323CA8FB}"/>
    <cellStyle name="Millares 3 11 5 14" xfId="15191" xr:uid="{A7A759B7-A03B-491B-94CF-2E96F15360AF}"/>
    <cellStyle name="Millares 3 11 5 14 2" xfId="36694" xr:uid="{A0B94CE5-7437-48C2-994B-1AE0BCE5C623}"/>
    <cellStyle name="Millares 3 11 5 15" xfId="21796" xr:uid="{79690E76-FC3A-432F-BF2B-A42BECB5717A}"/>
    <cellStyle name="Millares 3 11 5 16" xfId="43299" xr:uid="{C31C2A47-3AEC-4B83-A37D-F61A9B74F901}"/>
    <cellStyle name="Millares 3 11 5 2" xfId="551" xr:uid="{2544BD96-DE7D-48B7-914D-93E8B32520F2}"/>
    <cellStyle name="Millares 3 11 5 2 10" xfId="7162" xr:uid="{4C50B23B-E7DF-4815-8280-CBD669DF90FF}"/>
    <cellStyle name="Millares 3 11 5 2 10 2" xfId="28665" xr:uid="{DB785511-FB9E-48D7-81B4-CAD959DC22C9}"/>
    <cellStyle name="Millares 3 11 5 2 11" xfId="8818" xr:uid="{35FAAB42-4D32-41A6-94CD-410F92244CEB}"/>
    <cellStyle name="Millares 3 11 5 2 11 2" xfId="30321" xr:uid="{A1AB9260-0274-4A24-BE03-E7A6F3E093CC}"/>
    <cellStyle name="Millares 3 11 5 2 12" xfId="15454" xr:uid="{59D79429-4AE8-4C33-82AC-9745B594ADA7}"/>
    <cellStyle name="Millares 3 11 5 2 12 2" xfId="36957" xr:uid="{826F224B-CABE-4C51-99F5-E8898A6F2B0E}"/>
    <cellStyle name="Millares 3 11 5 2 13" xfId="22059" xr:uid="{9F2923E9-E218-43F7-B30C-92E4091520CE}"/>
    <cellStyle name="Millares 3 11 5 2 14" xfId="43562" xr:uid="{14652D21-34A8-46C5-B585-ACF35456A8E5}"/>
    <cellStyle name="Millares 3 11 5 2 2" xfId="833" xr:uid="{C16AD722-E6CF-4162-8C20-3C888EBD318A}"/>
    <cellStyle name="Millares 3 11 5 2 2 10" xfId="15734" xr:uid="{09EAA590-9379-4F8F-8A24-797568ED147D}"/>
    <cellStyle name="Millares 3 11 5 2 2 10 2" xfId="37237" xr:uid="{96CB0A1C-8549-4329-9619-1A7FDB0C63A3}"/>
    <cellStyle name="Millares 3 11 5 2 2 11" xfId="22339" xr:uid="{FA7AFDFE-3B42-4CDC-B06D-7DE40048DED9}"/>
    <cellStyle name="Millares 3 11 5 2 2 12" xfId="43842" xr:uid="{C4F822F3-499F-43BC-ADC4-E3E943C71A91}"/>
    <cellStyle name="Millares 3 11 5 2 2 2" xfId="1779" xr:uid="{300B50F2-F3A5-47AB-BE83-ECF9833D54D5}"/>
    <cellStyle name="Millares 3 11 5 2 2 2 2" xfId="4608" xr:uid="{FB9F13D7-92B8-4800-B789-C93803DD7222}"/>
    <cellStyle name="Millares 3 11 5 2 2 2 2 2" xfId="12874" xr:uid="{D6B25651-D6D8-4309-865E-1C2A24728287}"/>
    <cellStyle name="Millares 3 11 5 2 2 2 2 2 2" xfId="34377" xr:uid="{CF750A82-5E77-4A76-B8E9-2D0109398C1B}"/>
    <cellStyle name="Millares 3 11 5 2 2 2 2 3" xfId="19509" xr:uid="{AD2B0DAD-26F1-434E-BDF8-BA582025A19E}"/>
    <cellStyle name="Millares 3 11 5 2 2 2 2 3 2" xfId="41012" xr:uid="{90B55821-F1E5-4717-A189-84A625401798}"/>
    <cellStyle name="Millares 3 11 5 2 2 2 2 4" xfId="26114" xr:uid="{B6A080A4-D06E-4630-936F-BFEDCEA803A1}"/>
    <cellStyle name="Millares 3 11 5 2 2 2 2 5" xfId="47617" xr:uid="{8B4DF71C-6FC7-4015-8EE3-39AA0DA0F091}"/>
    <cellStyle name="Millares 3 11 5 2 2 2 3" xfId="6747" xr:uid="{9F71824D-FB9F-4CB8-8F3D-9DF6FE2DDC1D}"/>
    <cellStyle name="Millares 3 11 5 2 2 2 3 2" xfId="15013" xr:uid="{763FA01F-CAC5-4C47-812C-D37130032E5F}"/>
    <cellStyle name="Millares 3 11 5 2 2 2 3 2 2" xfId="36516" xr:uid="{8FD6F169-01C0-4FCB-8E88-1A065294DB42}"/>
    <cellStyle name="Millares 3 11 5 2 2 2 3 3" xfId="21648" xr:uid="{341CF6A8-ACDE-4388-9F16-4DC9813E939C}"/>
    <cellStyle name="Millares 3 11 5 2 2 2 3 3 2" xfId="43151" xr:uid="{F7E6E4D7-B515-4FFC-ADD8-8FDF851F4B0B}"/>
    <cellStyle name="Millares 3 11 5 2 2 2 3 4" xfId="28253" xr:uid="{326CA697-8059-443E-A129-063A9EA49118}"/>
    <cellStyle name="Millares 3 11 5 2 2 2 3 5" xfId="49756" xr:uid="{9EFD1538-AEA4-419C-82A8-10F921A74F09}"/>
    <cellStyle name="Millares 3 11 5 2 2 2 4" xfId="8388" xr:uid="{9FAC09C5-430D-46EA-A9FC-8B9207AA574B}"/>
    <cellStyle name="Millares 3 11 5 2 2 2 4 2" xfId="29891" xr:uid="{CBAED8A1-7DA2-44D2-A8B3-C858E557F5F5}"/>
    <cellStyle name="Millares 3 11 5 2 2 2 5" xfId="10045" xr:uid="{289FEA2B-121D-4D0E-9A92-A46F8F28ADA3}"/>
    <cellStyle name="Millares 3 11 5 2 2 2 5 2" xfId="31548" xr:uid="{95582F5A-6F4C-47E3-9824-AEDE47C4A535}"/>
    <cellStyle name="Millares 3 11 5 2 2 2 6" xfId="16680" xr:uid="{7E25D457-7AA9-411E-B570-780A5389F719}"/>
    <cellStyle name="Millares 3 11 5 2 2 2 6 2" xfId="38183" xr:uid="{95376DAB-2B9B-40B7-A178-30FEC763A754}"/>
    <cellStyle name="Millares 3 11 5 2 2 2 7" xfId="23285" xr:uid="{C6104B96-EF52-4424-9D26-5FD1E1C40EB2}"/>
    <cellStyle name="Millares 3 11 5 2 2 2 8" xfId="44788" xr:uid="{819D27C8-8481-423A-A250-DEC39ACCB228}"/>
    <cellStyle name="Millares 3 11 5 2 2 3" xfId="2466" xr:uid="{1921B0BA-C167-489D-B905-E266EA45B8D8}"/>
    <cellStyle name="Millares 3 11 5 2 2 3 2" xfId="10732" xr:uid="{5B944A18-E844-4AF4-8DF6-B5FF46D76E4E}"/>
    <cellStyle name="Millares 3 11 5 2 2 3 2 2" xfId="32235" xr:uid="{53001CD8-68CA-45EE-97C0-694A7DFD377E}"/>
    <cellStyle name="Millares 3 11 5 2 2 3 3" xfId="17367" xr:uid="{E49CAA4F-FE8A-4127-B684-EDBDB3D45A52}"/>
    <cellStyle name="Millares 3 11 5 2 2 3 3 2" xfId="38870" xr:uid="{76F8D2A2-0E47-4B4D-9A87-E66F21AC91E2}"/>
    <cellStyle name="Millares 3 11 5 2 2 3 4" xfId="23972" xr:uid="{EC7BEB41-E322-42CB-B000-3E3E8F686297}"/>
    <cellStyle name="Millares 3 11 5 2 2 3 5" xfId="45475" xr:uid="{68838040-CAB2-49D8-98EF-0177B33B73F6}"/>
    <cellStyle name="Millares 3 11 5 2 2 4" xfId="2983" xr:uid="{1F3A69D1-A00C-4E3D-90BC-02C403951B1C}"/>
    <cellStyle name="Millares 3 11 5 2 2 4 2" xfId="11249" xr:uid="{F0073500-5538-4082-89AF-862BB74E4AD7}"/>
    <cellStyle name="Millares 3 11 5 2 2 4 2 2" xfId="32752" xr:uid="{9564945D-F5F3-4C4C-8307-543E22302404}"/>
    <cellStyle name="Millares 3 11 5 2 2 4 3" xfId="17884" xr:uid="{A8D62F98-A6F5-42A4-AE89-2122C06A4BA0}"/>
    <cellStyle name="Millares 3 11 5 2 2 4 3 2" xfId="39387" xr:uid="{A3166278-FA1B-4E26-BD88-C508A34C49C8}"/>
    <cellStyle name="Millares 3 11 5 2 2 4 4" xfId="24489" xr:uid="{66C5C5CB-DA83-45E3-808B-5B925F360822}"/>
    <cellStyle name="Millares 3 11 5 2 2 4 5" xfId="45992" xr:uid="{B6F1B6B3-0AC8-4B01-B8A4-9D8F80887413}"/>
    <cellStyle name="Millares 3 11 5 2 2 5" xfId="3662" xr:uid="{9F772261-F4B4-4275-A8B1-9A61AAA88422}"/>
    <cellStyle name="Millares 3 11 5 2 2 5 2" xfId="11928" xr:uid="{16CCA9D1-A49C-4588-A8C6-849D25C0D252}"/>
    <cellStyle name="Millares 3 11 5 2 2 5 2 2" xfId="33431" xr:uid="{1A84F633-DC03-44B0-A19F-2777E52B062C}"/>
    <cellStyle name="Millares 3 11 5 2 2 5 3" xfId="18563" xr:uid="{76FFFCC7-75CB-405D-9F21-E7E15449CA55}"/>
    <cellStyle name="Millares 3 11 5 2 2 5 3 2" xfId="40066" xr:uid="{82050466-9EDB-4CA2-B04F-0D727D5D6B73}"/>
    <cellStyle name="Millares 3 11 5 2 2 5 4" xfId="25168" xr:uid="{DB0373A2-C67E-4FC0-A2DF-39CC6A834E52}"/>
    <cellStyle name="Millares 3 11 5 2 2 5 5" xfId="46671" xr:uid="{18A8EBDD-9A8B-44A4-BE77-8DC52F4F541A}"/>
    <cellStyle name="Millares 3 11 5 2 2 6" xfId="5127" xr:uid="{6F7AD7A1-F792-4E0C-9190-A361C59367F8}"/>
    <cellStyle name="Millares 3 11 5 2 2 6 2" xfId="13393" xr:uid="{4343C985-6169-40E6-A696-1ADE3500BF65}"/>
    <cellStyle name="Millares 3 11 5 2 2 6 2 2" xfId="34896" xr:uid="{EDF658D1-3B6A-40CD-AA97-15DE4A1EC063}"/>
    <cellStyle name="Millares 3 11 5 2 2 6 3" xfId="20028" xr:uid="{AB9F9F4F-8AF4-4573-998A-419BD6F5F67A}"/>
    <cellStyle name="Millares 3 11 5 2 2 6 3 2" xfId="41531" xr:uid="{F534FAD9-85A0-4E43-A75A-35E0B891BB56}"/>
    <cellStyle name="Millares 3 11 5 2 2 6 4" xfId="26633" xr:uid="{9344B2EE-E420-447A-A641-F2058CFFB25C}"/>
    <cellStyle name="Millares 3 11 5 2 2 6 5" xfId="48136" xr:uid="{989E6EEC-04EA-4EBD-9481-5738C215D218}"/>
    <cellStyle name="Millares 3 11 5 2 2 7" xfId="5801" xr:uid="{5CDB300E-CB39-4D46-8F54-CAF23B238071}"/>
    <cellStyle name="Millares 3 11 5 2 2 7 2" xfId="14067" xr:uid="{CBF47BBC-B988-45B3-903E-0BA64980AAD9}"/>
    <cellStyle name="Millares 3 11 5 2 2 7 2 2" xfId="35570" xr:uid="{0CE6A370-8A5C-4000-8440-35405F711EC7}"/>
    <cellStyle name="Millares 3 11 5 2 2 7 3" xfId="20702" xr:uid="{D47364C8-76F3-4E5B-B351-2DA42673B9FD}"/>
    <cellStyle name="Millares 3 11 5 2 2 7 3 2" xfId="42205" xr:uid="{9F0DE1DD-5F89-4334-ADE8-E46B360C67E4}"/>
    <cellStyle name="Millares 3 11 5 2 2 7 4" xfId="27307" xr:uid="{42EC600F-AE74-4B9E-84B2-6E9C329AA69F}"/>
    <cellStyle name="Millares 3 11 5 2 2 7 5" xfId="48810" xr:uid="{4900A755-65DD-47DB-838C-900518783167}"/>
    <cellStyle name="Millares 3 11 5 2 2 8" xfId="7442" xr:uid="{1CFFA265-F714-45B4-AF93-18642915ACB6}"/>
    <cellStyle name="Millares 3 11 5 2 2 8 2" xfId="28945" xr:uid="{05EFDB71-E586-429D-9ECF-93A1BE02659A}"/>
    <cellStyle name="Millares 3 11 5 2 2 9" xfId="9099" xr:uid="{2512F6EF-9855-41CB-9B2C-5F26CDAB4B13}"/>
    <cellStyle name="Millares 3 11 5 2 2 9 2" xfId="30602" xr:uid="{4C448A7B-A47B-47D4-B8C2-B19F7DDDC997}"/>
    <cellStyle name="Millares 3 11 5 2 3" xfId="1103" xr:uid="{63A4D9E7-0F3D-40E3-85D4-F5B3B75A3501}"/>
    <cellStyle name="Millares 3 11 5 2 3 2" xfId="3932" xr:uid="{175956A3-7B3C-46A2-94DB-86CA1FDB6126}"/>
    <cellStyle name="Millares 3 11 5 2 3 2 2" xfId="12198" xr:uid="{7F6E1DA0-B66E-43C5-A5F3-B1FCD764767A}"/>
    <cellStyle name="Millares 3 11 5 2 3 2 2 2" xfId="33701" xr:uid="{B66F74E5-D473-4F55-A4E4-F09A5CD9E75A}"/>
    <cellStyle name="Millares 3 11 5 2 3 2 3" xfId="18833" xr:uid="{79CD6D2E-CDDA-4388-A550-89A7D0E88E28}"/>
    <cellStyle name="Millares 3 11 5 2 3 2 3 2" xfId="40336" xr:uid="{4739ADAD-8D85-45BC-A6AF-F99BBDD04C13}"/>
    <cellStyle name="Millares 3 11 5 2 3 2 4" xfId="25438" xr:uid="{B71538CA-38E6-4D2D-968C-34C5E27447B6}"/>
    <cellStyle name="Millares 3 11 5 2 3 2 5" xfId="46941" xr:uid="{D6DCA947-B80E-49EA-AFB8-5BB564845B6B}"/>
    <cellStyle name="Millares 3 11 5 2 3 3" xfId="6071" xr:uid="{D0B8D520-D2A9-4F2C-92FC-6787AC9261FE}"/>
    <cellStyle name="Millares 3 11 5 2 3 3 2" xfId="14337" xr:uid="{A8DCEC55-6C78-47E1-83FE-57A2C6D669A0}"/>
    <cellStyle name="Millares 3 11 5 2 3 3 2 2" xfId="35840" xr:uid="{40AA1ED9-715B-49D7-A75F-021850C24499}"/>
    <cellStyle name="Millares 3 11 5 2 3 3 3" xfId="20972" xr:uid="{214C1CA1-B58C-45AC-8A40-7B5F6F6915E9}"/>
    <cellStyle name="Millares 3 11 5 2 3 3 3 2" xfId="42475" xr:uid="{49086444-7B9B-4DB1-B12C-70F5909956BF}"/>
    <cellStyle name="Millares 3 11 5 2 3 3 4" xfId="27577" xr:uid="{A54D1CC0-9819-4710-B38C-CDD3268DBC54}"/>
    <cellStyle name="Millares 3 11 5 2 3 3 5" xfId="49080" xr:uid="{935F3072-16AC-45F1-9194-B47939D5E498}"/>
    <cellStyle name="Millares 3 11 5 2 3 4" xfId="7712" xr:uid="{A2335039-BA0B-401A-8C2C-B2BC33F39579}"/>
    <cellStyle name="Millares 3 11 5 2 3 4 2" xfId="29215" xr:uid="{598E83FC-6F3D-4AD4-B1D8-1D903FF6F6AF}"/>
    <cellStyle name="Millares 3 11 5 2 3 5" xfId="9369" xr:uid="{77303291-F6CD-44A5-B44C-291D5E04A8C6}"/>
    <cellStyle name="Millares 3 11 5 2 3 5 2" xfId="30872" xr:uid="{6B64B2E8-DE23-4A64-89B5-29B0866D47E6}"/>
    <cellStyle name="Millares 3 11 5 2 3 6" xfId="16004" xr:uid="{F5936B4C-E6AB-43E0-AE39-5501D3B7C477}"/>
    <cellStyle name="Millares 3 11 5 2 3 6 2" xfId="37507" xr:uid="{A5668128-70D4-4DC1-AD19-14D31C2D0B67}"/>
    <cellStyle name="Millares 3 11 5 2 3 7" xfId="22609" xr:uid="{12E62379-DDC7-4485-8FCB-D88AAFB147FD}"/>
    <cellStyle name="Millares 3 11 5 2 3 8" xfId="44112" xr:uid="{16D28B1F-A961-4DEC-A798-EF612FE70108}"/>
    <cellStyle name="Millares 3 11 5 2 4" xfId="1499" xr:uid="{1EE5A829-EA3F-48DB-B0F6-202C633E675B}"/>
    <cellStyle name="Millares 3 11 5 2 4 2" xfId="4328" xr:uid="{5FCAD4E3-E1F5-4E7E-8250-69FB9E4C9D2A}"/>
    <cellStyle name="Millares 3 11 5 2 4 2 2" xfId="12594" xr:uid="{FB0E9AC7-F694-456C-A715-9AEC41B6B1CA}"/>
    <cellStyle name="Millares 3 11 5 2 4 2 2 2" xfId="34097" xr:uid="{16C440CA-6D5B-4709-BF9C-EAA4F0F54976}"/>
    <cellStyle name="Millares 3 11 5 2 4 2 3" xfId="19229" xr:uid="{3F71C857-BA87-426A-96CE-70BCB6382283}"/>
    <cellStyle name="Millares 3 11 5 2 4 2 3 2" xfId="40732" xr:uid="{2EE12B47-3533-41DB-BA77-9C9BA83F45ED}"/>
    <cellStyle name="Millares 3 11 5 2 4 2 4" xfId="25834" xr:uid="{F1692617-7F7E-4F62-9736-EE46AD086719}"/>
    <cellStyle name="Millares 3 11 5 2 4 2 5" xfId="47337" xr:uid="{1D38C6D9-6967-450F-8E32-764FAB4BBA27}"/>
    <cellStyle name="Millares 3 11 5 2 4 3" xfId="6467" xr:uid="{E62FD724-24C2-4DC6-85B4-37CAC46E26D4}"/>
    <cellStyle name="Millares 3 11 5 2 4 3 2" xfId="14733" xr:uid="{A56D2AA5-118C-4BA7-918F-03BC3695FC9E}"/>
    <cellStyle name="Millares 3 11 5 2 4 3 2 2" xfId="36236" xr:uid="{992820D2-6967-4279-B065-604F49CB2E71}"/>
    <cellStyle name="Millares 3 11 5 2 4 3 3" xfId="21368" xr:uid="{BADC5B7D-B1F3-4AE1-833C-FE2E834DCE2D}"/>
    <cellStyle name="Millares 3 11 5 2 4 3 3 2" xfId="42871" xr:uid="{7D0ABBF2-4981-4F2B-95B8-512CB5287787}"/>
    <cellStyle name="Millares 3 11 5 2 4 3 4" xfId="27973" xr:uid="{A8235D90-B1CA-4A3A-992E-1372C0349E5D}"/>
    <cellStyle name="Millares 3 11 5 2 4 3 5" xfId="49476" xr:uid="{64D91974-AA7E-4E21-B1FC-7DF98BB6BCBE}"/>
    <cellStyle name="Millares 3 11 5 2 4 4" xfId="8108" xr:uid="{231F8620-C280-4ACE-A84C-D8CCA80F848A}"/>
    <cellStyle name="Millares 3 11 5 2 4 4 2" xfId="29611" xr:uid="{FD9DF7A8-8B04-4B43-8016-28B4C925BE68}"/>
    <cellStyle name="Millares 3 11 5 2 4 5" xfId="9765" xr:uid="{15988E65-4E4E-498E-B84D-A742B6C87AA3}"/>
    <cellStyle name="Millares 3 11 5 2 4 5 2" xfId="31268" xr:uid="{91036637-DB66-485E-9153-41E6BB7913FE}"/>
    <cellStyle name="Millares 3 11 5 2 4 6" xfId="16400" xr:uid="{52164FF3-D711-4528-8F48-D9815CE99A81}"/>
    <cellStyle name="Millares 3 11 5 2 4 6 2" xfId="37903" xr:uid="{4C3F3D37-CD1D-4E20-8910-3A9D95E1F6FC}"/>
    <cellStyle name="Millares 3 11 5 2 4 7" xfId="23005" xr:uid="{C05EA051-0CA0-4FBF-B8C9-28F5F8531ECA}"/>
    <cellStyle name="Millares 3 11 5 2 4 8" xfId="44508" xr:uid="{EFBDFC5C-4B68-4663-95B6-14F585F278F7}"/>
    <cellStyle name="Millares 3 11 5 2 5" xfId="2186" xr:uid="{93332E7D-469E-4663-B5C6-B102B562133D}"/>
    <cellStyle name="Millares 3 11 5 2 5 2" xfId="10452" xr:uid="{9BC97782-5041-4228-95D6-522BC229ECBB}"/>
    <cellStyle name="Millares 3 11 5 2 5 2 2" xfId="31955" xr:uid="{7B6336C3-DF24-4F5D-84DB-E24B3D4180F2}"/>
    <cellStyle name="Millares 3 11 5 2 5 3" xfId="17087" xr:uid="{C2FD65CB-A30E-474D-8A9E-F182DB15BF77}"/>
    <cellStyle name="Millares 3 11 5 2 5 3 2" xfId="38590" xr:uid="{1DE6EC9E-E727-45C2-A6B9-3748B65E8934}"/>
    <cellStyle name="Millares 3 11 5 2 5 4" xfId="23692" xr:uid="{E113F624-C986-46FF-BB02-0071EC368522}"/>
    <cellStyle name="Millares 3 11 5 2 5 5" xfId="45195" xr:uid="{A18EEF81-6D45-439A-995D-5B4D5A461F65}"/>
    <cellStyle name="Millares 3 11 5 2 6" xfId="2732" xr:uid="{7D7A531A-611B-4724-9D85-245E74FD93CB}"/>
    <cellStyle name="Millares 3 11 5 2 6 2" xfId="10998" xr:uid="{1486EBE8-9ED2-410A-99D5-08C8BC5D8FDA}"/>
    <cellStyle name="Millares 3 11 5 2 6 2 2" xfId="32501" xr:uid="{0F8C606A-D4CA-4223-8F15-69E014089AD4}"/>
    <cellStyle name="Millares 3 11 5 2 6 3" xfId="17633" xr:uid="{C67C1C43-3B86-426A-98E7-960C979924D3}"/>
    <cellStyle name="Millares 3 11 5 2 6 3 2" xfId="39136" xr:uid="{AFCD7BB0-E754-440D-8C5F-F91F20B98BEC}"/>
    <cellStyle name="Millares 3 11 5 2 6 4" xfId="24238" xr:uid="{D0D5CF79-9829-4731-B43E-BDCFECDE7113}"/>
    <cellStyle name="Millares 3 11 5 2 6 5" xfId="45741" xr:uid="{760CFF75-E2D0-4971-A690-D63F1E4A769D}"/>
    <cellStyle name="Millares 3 11 5 2 7" xfId="3382" xr:uid="{4023DE68-28A1-4C32-B73B-95EDF67D35AE}"/>
    <cellStyle name="Millares 3 11 5 2 7 2" xfId="11648" xr:uid="{C9918123-31BC-484F-AE30-0CE5D33FDF35}"/>
    <cellStyle name="Millares 3 11 5 2 7 2 2" xfId="33151" xr:uid="{AE6F5EDD-F985-48E1-A5B1-AFB028AB5740}"/>
    <cellStyle name="Millares 3 11 5 2 7 3" xfId="18283" xr:uid="{A053448A-63A5-439D-B048-5AB9D38F71B7}"/>
    <cellStyle name="Millares 3 11 5 2 7 3 2" xfId="39786" xr:uid="{073DA5A0-740A-4275-966D-43A4576415FA}"/>
    <cellStyle name="Millares 3 11 5 2 7 4" xfId="24888" xr:uid="{4368CE0E-ABA3-411C-B0D5-CB2BB45C6AFD}"/>
    <cellStyle name="Millares 3 11 5 2 7 5" xfId="46391" xr:uid="{A8F2258B-5C2A-45BA-BEB7-8BB8FAB4E55F}"/>
    <cellStyle name="Millares 3 11 5 2 8" xfId="4876" xr:uid="{C581FAA2-9C72-4424-A3D6-3CA946716D9C}"/>
    <cellStyle name="Millares 3 11 5 2 8 2" xfId="13142" xr:uid="{8540F17B-0BD4-451C-81DE-E55AFBBB0FB9}"/>
    <cellStyle name="Millares 3 11 5 2 8 2 2" xfId="34645" xr:uid="{F6083F2F-2254-4B0E-9E5D-F986B7707312}"/>
    <cellStyle name="Millares 3 11 5 2 8 3" xfId="19777" xr:uid="{6F6F01C7-403A-4C4B-B11D-91F4CAA5C93A}"/>
    <cellStyle name="Millares 3 11 5 2 8 3 2" xfId="41280" xr:uid="{3A733888-B457-4112-9ECC-A030BB457E83}"/>
    <cellStyle name="Millares 3 11 5 2 8 4" xfId="26382" xr:uid="{AA98E2F3-F780-4012-8A6F-CD0595674BF0}"/>
    <cellStyle name="Millares 3 11 5 2 8 5" xfId="47885" xr:uid="{F4D2ED9D-1A32-49B7-8BE0-ED86C3283CF9}"/>
    <cellStyle name="Millares 3 11 5 2 9" xfId="5521" xr:uid="{E6355139-FA3B-4C6E-9BE0-AD56AFB011B4}"/>
    <cellStyle name="Millares 3 11 5 2 9 2" xfId="13787" xr:uid="{F10B3867-C902-402E-95BD-B690A1916C64}"/>
    <cellStyle name="Millares 3 11 5 2 9 2 2" xfId="35290" xr:uid="{50C06410-9452-494E-BB4C-EF845F94AA87}"/>
    <cellStyle name="Millares 3 11 5 2 9 3" xfId="20422" xr:uid="{E713F4DF-CDAA-4DAA-93D0-37740C0FDA3B}"/>
    <cellStyle name="Millares 3 11 5 2 9 3 2" xfId="41925" xr:uid="{415FB59D-1314-44D3-9EAA-EA806AF17E1E}"/>
    <cellStyle name="Millares 3 11 5 2 9 4" xfId="27027" xr:uid="{089B839D-32E5-452E-9BB7-E786178BBE60}"/>
    <cellStyle name="Millares 3 11 5 2 9 5" xfId="48530" xr:uid="{DB8F1B38-B216-4900-9E03-6DC60E193369}"/>
    <cellStyle name="Millares 3 11 5 3" xfId="422" xr:uid="{EA9C0DC9-CD61-4571-B65B-767F1162D3ED}"/>
    <cellStyle name="Millares 3 11 5 3 10" xfId="15325" xr:uid="{56F909A9-5EE1-4404-B5B5-7383BADCB4C4}"/>
    <cellStyle name="Millares 3 11 5 3 10 2" xfId="36828" xr:uid="{07317CE6-3E09-4772-95DF-0B36494E493E}"/>
    <cellStyle name="Millares 3 11 5 3 11" xfId="21930" xr:uid="{93A92CD4-38F9-4D84-8DB9-F8E90F5FB047}"/>
    <cellStyle name="Millares 3 11 5 3 12" xfId="43433" xr:uid="{4EB7E571-F440-461E-BC23-EFCE3C429778}"/>
    <cellStyle name="Millares 3 11 5 3 2" xfId="1370" xr:uid="{61295B7D-6C35-40F4-A468-023B11FFB624}"/>
    <cellStyle name="Millares 3 11 5 3 2 2" xfId="4199" xr:uid="{55B89105-0E14-4DCA-8870-05C3499DDDE6}"/>
    <cellStyle name="Millares 3 11 5 3 2 2 2" xfId="12465" xr:uid="{633A9F6F-0C8A-41E5-9ED0-12557F1B1F83}"/>
    <cellStyle name="Millares 3 11 5 3 2 2 2 2" xfId="33968" xr:uid="{E319E280-50FB-436D-B287-63D4C8A672C4}"/>
    <cellStyle name="Millares 3 11 5 3 2 2 3" xfId="19100" xr:uid="{A67CCF5E-3A3C-49C7-99A0-4653B47F297D}"/>
    <cellStyle name="Millares 3 11 5 3 2 2 3 2" xfId="40603" xr:uid="{E07C78F5-B9E0-4B1D-A801-DBB3FDE4B04C}"/>
    <cellStyle name="Millares 3 11 5 3 2 2 4" xfId="25705" xr:uid="{24A31516-3B17-44B8-A7E5-9ED33483806F}"/>
    <cellStyle name="Millares 3 11 5 3 2 2 5" xfId="47208" xr:uid="{8C241A7D-CF54-435F-948A-A3F348ADA10B}"/>
    <cellStyle name="Millares 3 11 5 3 2 3" xfId="6338" xr:uid="{ADDFC2D1-CB69-4793-B822-BFE5E8A15731}"/>
    <cellStyle name="Millares 3 11 5 3 2 3 2" xfId="14604" xr:uid="{D4D98489-6004-4B22-9F27-C326BBA96BF2}"/>
    <cellStyle name="Millares 3 11 5 3 2 3 2 2" xfId="36107" xr:uid="{ADF31288-4B35-4FFD-9C97-798E321F7D02}"/>
    <cellStyle name="Millares 3 11 5 3 2 3 3" xfId="21239" xr:uid="{C774F4F8-8C4A-4B3C-BB7B-8947534894CF}"/>
    <cellStyle name="Millares 3 11 5 3 2 3 3 2" xfId="42742" xr:uid="{12044672-91DA-41C6-9AF9-043FAD0C650A}"/>
    <cellStyle name="Millares 3 11 5 3 2 3 4" xfId="27844" xr:uid="{6D4CEFBD-4736-4A80-836E-E82FE13EA6CE}"/>
    <cellStyle name="Millares 3 11 5 3 2 3 5" xfId="49347" xr:uid="{16E623E9-2FA3-4820-9540-89D87F16C094}"/>
    <cellStyle name="Millares 3 11 5 3 2 4" xfId="7979" xr:uid="{567E6EA2-3EAE-410B-898B-8E3E13FB6658}"/>
    <cellStyle name="Millares 3 11 5 3 2 4 2" xfId="29482" xr:uid="{494C8742-47D9-491F-AFE5-9BE371A3D106}"/>
    <cellStyle name="Millares 3 11 5 3 2 5" xfId="9636" xr:uid="{5D911354-584E-4A68-A40C-89636EFE2885}"/>
    <cellStyle name="Millares 3 11 5 3 2 5 2" xfId="31139" xr:uid="{8C57050D-7197-49CA-9687-1CC3650ABC67}"/>
    <cellStyle name="Millares 3 11 5 3 2 6" xfId="16271" xr:uid="{042CBF79-DC81-4505-B0D2-FD26F68C3844}"/>
    <cellStyle name="Millares 3 11 5 3 2 6 2" xfId="37774" xr:uid="{1A8A0075-46BA-4B99-B1A6-DE78E90AE93F}"/>
    <cellStyle name="Millares 3 11 5 3 2 7" xfId="22876" xr:uid="{3CAD745C-2A0B-447B-AFE7-EB4C65D23A94}"/>
    <cellStyle name="Millares 3 11 5 3 2 8" xfId="44379" xr:uid="{C3185911-363A-43B3-96D8-7680ECCC0F26}"/>
    <cellStyle name="Millares 3 11 5 3 3" xfId="2057" xr:uid="{ACA01C0E-2342-49F1-A8B6-649C1B9A34F0}"/>
    <cellStyle name="Millares 3 11 5 3 3 2" xfId="10323" xr:uid="{2E07F44B-DDCF-44E4-B2CD-8AB52359DB45}"/>
    <cellStyle name="Millares 3 11 5 3 3 2 2" xfId="31826" xr:uid="{B55BFA5F-FA0C-4317-8740-41CAB2B3762E}"/>
    <cellStyle name="Millares 3 11 5 3 3 3" xfId="16958" xr:uid="{63267FF2-1B2C-4976-91E6-160904EA9CA5}"/>
    <cellStyle name="Millares 3 11 5 3 3 3 2" xfId="38461" xr:uid="{5B5F2E73-3D98-4FD3-9DBA-A9536A8E52C8}"/>
    <cellStyle name="Millares 3 11 5 3 3 4" xfId="23563" xr:uid="{4B6A4F9D-A1C5-4E6F-82FC-127705ABB161}"/>
    <cellStyle name="Millares 3 11 5 3 3 5" xfId="45066" xr:uid="{C0785FDE-3D77-49F9-A11D-68279B949D00}"/>
    <cellStyle name="Millares 3 11 5 3 4" xfId="2856" xr:uid="{C119E88C-8D20-4F99-AA61-6B0B20C1B076}"/>
    <cellStyle name="Millares 3 11 5 3 4 2" xfId="11122" xr:uid="{A205496A-433C-4908-A510-5B8E746A0B1E}"/>
    <cellStyle name="Millares 3 11 5 3 4 2 2" xfId="32625" xr:uid="{6923A639-13BF-4AD7-AFFC-45096B3F0583}"/>
    <cellStyle name="Millares 3 11 5 3 4 3" xfId="17757" xr:uid="{EB167741-51A5-41EC-B953-4FD5E6FE8475}"/>
    <cellStyle name="Millares 3 11 5 3 4 3 2" xfId="39260" xr:uid="{71AC2ADD-A899-4EFB-A552-7F1E9F6C3BC7}"/>
    <cellStyle name="Millares 3 11 5 3 4 4" xfId="24362" xr:uid="{39D9559D-5FEF-4D87-AF4A-C04717C34BAC}"/>
    <cellStyle name="Millares 3 11 5 3 4 5" xfId="45865" xr:uid="{D732BAB1-AB25-4459-A3E9-7965CF5377DC}"/>
    <cellStyle name="Millares 3 11 5 3 5" xfId="3253" xr:uid="{77BC5CB2-CB98-4C8D-BD90-0A2402A27971}"/>
    <cellStyle name="Millares 3 11 5 3 5 2" xfId="11519" xr:uid="{BFA22D6E-7BC8-44C8-A8DA-F6E012B22BF2}"/>
    <cellStyle name="Millares 3 11 5 3 5 2 2" xfId="33022" xr:uid="{D9D3C161-CEF9-4DD4-8E79-B9942FB3C2E8}"/>
    <cellStyle name="Millares 3 11 5 3 5 3" xfId="18154" xr:uid="{A21B1922-0792-4DC5-AEF9-7084DB0EDAF5}"/>
    <cellStyle name="Millares 3 11 5 3 5 3 2" xfId="39657" xr:uid="{421D3998-6724-4361-986E-6E56368CF03B}"/>
    <cellStyle name="Millares 3 11 5 3 5 4" xfId="24759" xr:uid="{E090D0A4-46F2-494C-AC93-66746753BE5F}"/>
    <cellStyle name="Millares 3 11 5 3 5 5" xfId="46262" xr:uid="{BB1DD1E8-76AE-4CC5-8ECD-5D1B7E035157}"/>
    <cellStyle name="Millares 3 11 5 3 6" xfId="5000" xr:uid="{CDA77977-3ABC-49B8-B5F1-7FB7ED63918B}"/>
    <cellStyle name="Millares 3 11 5 3 6 2" xfId="13266" xr:uid="{5D25DA7B-3ABE-43D3-A8DF-0094F4A46E6B}"/>
    <cellStyle name="Millares 3 11 5 3 6 2 2" xfId="34769" xr:uid="{82C26DE3-35EB-474B-A4E3-A4D1DCC42682}"/>
    <cellStyle name="Millares 3 11 5 3 6 3" xfId="19901" xr:uid="{E01F74C1-C239-49C9-B401-B2376F64BC21}"/>
    <cellStyle name="Millares 3 11 5 3 6 3 2" xfId="41404" xr:uid="{F16ABFAD-A1A0-430A-9B17-D228AA08B0A1}"/>
    <cellStyle name="Millares 3 11 5 3 6 4" xfId="26506" xr:uid="{3DECE9B1-8E1B-4B81-A28F-B7F192A85A4A}"/>
    <cellStyle name="Millares 3 11 5 3 6 5" xfId="48009" xr:uid="{3AA7BCA5-0589-4CD7-9319-013DD20744B3}"/>
    <cellStyle name="Millares 3 11 5 3 7" xfId="5392" xr:uid="{EBD5CE02-E976-44EA-9DF6-210C3352BC9C}"/>
    <cellStyle name="Millares 3 11 5 3 7 2" xfId="13658" xr:uid="{88EBC161-0C2A-4BB3-ABC0-3B6201046B92}"/>
    <cellStyle name="Millares 3 11 5 3 7 2 2" xfId="35161" xr:uid="{DB821AB8-971A-441C-B72C-5A138AF55F77}"/>
    <cellStyle name="Millares 3 11 5 3 7 3" xfId="20293" xr:uid="{88C698E0-B853-4AFC-B50D-2232F216059D}"/>
    <cellStyle name="Millares 3 11 5 3 7 3 2" xfId="41796" xr:uid="{4D10489D-2944-40DE-955B-7111E02B6300}"/>
    <cellStyle name="Millares 3 11 5 3 7 4" xfId="26898" xr:uid="{092FC07C-50B1-4EF8-8B1C-29776E7F971A}"/>
    <cellStyle name="Millares 3 11 5 3 7 5" xfId="48401" xr:uid="{8EDEA711-E181-430E-BC47-CF7393DF7795}"/>
    <cellStyle name="Millares 3 11 5 3 8" xfId="7033" xr:uid="{BADD8B4A-D53D-48C3-B924-4A24B7F1DE5B}"/>
    <cellStyle name="Millares 3 11 5 3 8 2" xfId="28536" xr:uid="{2F7A234C-F3F8-41D1-B0BC-1C03F97944AF}"/>
    <cellStyle name="Millares 3 11 5 3 9" xfId="8689" xr:uid="{945AC5B9-ACE8-4E3D-B42A-4484A24DC4EB}"/>
    <cellStyle name="Millares 3 11 5 3 9 2" xfId="30192" xr:uid="{A73E7CD1-0897-44CE-A217-F66FE4B8096B}"/>
    <cellStyle name="Millares 3 11 5 4" xfId="706" xr:uid="{84373C87-DF14-40BB-BDC2-D5B112066F64}"/>
    <cellStyle name="Millares 3 11 5 4 10" xfId="43715" xr:uid="{E2DA809E-E9B8-4F37-8F2F-BC13351584BC}"/>
    <cellStyle name="Millares 3 11 5 4 2" xfId="1652" xr:uid="{FFE4B212-5305-41B4-B6CE-921F1778ADD9}"/>
    <cellStyle name="Millares 3 11 5 4 2 2" xfId="4481" xr:uid="{8940D0BB-BBD4-46EB-B767-EC099BD325DF}"/>
    <cellStyle name="Millares 3 11 5 4 2 2 2" xfId="12747" xr:uid="{234168FA-E8B7-4FAF-84F3-9798E35C5A27}"/>
    <cellStyle name="Millares 3 11 5 4 2 2 2 2" xfId="34250" xr:uid="{01307731-BF5B-418E-9764-8C7785F32DC6}"/>
    <cellStyle name="Millares 3 11 5 4 2 2 3" xfId="19382" xr:uid="{DDBBCC37-25AE-4C16-BB0B-37DB3BF76D83}"/>
    <cellStyle name="Millares 3 11 5 4 2 2 3 2" xfId="40885" xr:uid="{D9667A7B-D025-4C77-BE20-AD99A7291E36}"/>
    <cellStyle name="Millares 3 11 5 4 2 2 4" xfId="25987" xr:uid="{27D3FD4C-A60E-4AD5-9106-894FEB0059BF}"/>
    <cellStyle name="Millares 3 11 5 4 2 2 5" xfId="47490" xr:uid="{BD7804BA-6617-4BC1-9AE5-07A86BB53238}"/>
    <cellStyle name="Millares 3 11 5 4 2 3" xfId="6620" xr:uid="{AFF96825-5707-47B7-BBBE-346E3E4E3F89}"/>
    <cellStyle name="Millares 3 11 5 4 2 3 2" xfId="14886" xr:uid="{04F73E09-4F98-4BB5-B547-642910A6BF70}"/>
    <cellStyle name="Millares 3 11 5 4 2 3 2 2" xfId="36389" xr:uid="{8752AE11-9313-49C8-AC4D-7317D8A56178}"/>
    <cellStyle name="Millares 3 11 5 4 2 3 3" xfId="21521" xr:uid="{52970C80-07AE-475D-A52C-D1039DB3AE60}"/>
    <cellStyle name="Millares 3 11 5 4 2 3 3 2" xfId="43024" xr:uid="{F98A320B-5C20-4754-8033-2B5187F43FED}"/>
    <cellStyle name="Millares 3 11 5 4 2 3 4" xfId="28126" xr:uid="{08CF8D4F-C8DA-46D0-ADFB-A7CE09E8FBE1}"/>
    <cellStyle name="Millares 3 11 5 4 2 3 5" xfId="49629" xr:uid="{AEBC8DBA-D000-4C23-ABEF-BD882EC1189C}"/>
    <cellStyle name="Millares 3 11 5 4 2 4" xfId="8261" xr:uid="{60B29D00-E0DF-48C4-AF25-589E0508514F}"/>
    <cellStyle name="Millares 3 11 5 4 2 4 2" xfId="29764" xr:uid="{0BA60437-BBD9-4B06-8E1F-124D4C574DEB}"/>
    <cellStyle name="Millares 3 11 5 4 2 5" xfId="9918" xr:uid="{69813FBD-BDB4-4AFA-A045-98398B0C56E1}"/>
    <cellStyle name="Millares 3 11 5 4 2 5 2" xfId="31421" xr:uid="{C82545DA-E511-42D2-A06D-2EC86ABE2239}"/>
    <cellStyle name="Millares 3 11 5 4 2 6" xfId="16553" xr:uid="{FDF872C0-6E5A-4AFF-AF58-6C126CD936CE}"/>
    <cellStyle name="Millares 3 11 5 4 2 6 2" xfId="38056" xr:uid="{2A995540-EEDE-402B-93BA-8070F48CB590}"/>
    <cellStyle name="Millares 3 11 5 4 2 7" xfId="23158" xr:uid="{9B5C9B55-E82C-41AA-ACA9-6304719E0F12}"/>
    <cellStyle name="Millares 3 11 5 4 2 8" xfId="44661" xr:uid="{E23660D6-0ABA-41C1-AA89-4BD08B143879}"/>
    <cellStyle name="Millares 3 11 5 4 3" xfId="2339" xr:uid="{F07BAA92-CDE6-400A-BF00-14779D9B9DFF}"/>
    <cellStyle name="Millares 3 11 5 4 3 2" xfId="10605" xr:uid="{D888472F-A295-4937-BCB5-8B6B26FD9625}"/>
    <cellStyle name="Millares 3 11 5 4 3 2 2" xfId="32108" xr:uid="{EBA66365-6687-44D8-B7B6-CCAF126A5E25}"/>
    <cellStyle name="Millares 3 11 5 4 3 3" xfId="17240" xr:uid="{00B1E8B8-4016-4950-A42D-12448B4387C3}"/>
    <cellStyle name="Millares 3 11 5 4 3 3 2" xfId="38743" xr:uid="{F2EDF99B-C29D-4E16-971E-84D2086033CE}"/>
    <cellStyle name="Millares 3 11 5 4 3 4" xfId="23845" xr:uid="{7F067037-AE8C-4C45-B84A-652CE9423414}"/>
    <cellStyle name="Millares 3 11 5 4 3 5" xfId="45348" xr:uid="{43D3854A-F013-4509-8FCD-66D59A8D0A26}"/>
    <cellStyle name="Millares 3 11 5 4 4" xfId="3535" xr:uid="{0C92A371-B4A7-4142-9D0A-1E4B1F0436C0}"/>
    <cellStyle name="Millares 3 11 5 4 4 2" xfId="11801" xr:uid="{1400A44C-AAE2-4009-B306-884FE19AFC95}"/>
    <cellStyle name="Millares 3 11 5 4 4 2 2" xfId="33304" xr:uid="{D5AFD2DD-0311-4A3A-9715-FDDFF9023883}"/>
    <cellStyle name="Millares 3 11 5 4 4 3" xfId="18436" xr:uid="{3EBD7538-838C-48D9-B456-A7F59DB70BC8}"/>
    <cellStyle name="Millares 3 11 5 4 4 3 2" xfId="39939" xr:uid="{C353C7D9-A436-4F21-9FB1-81B19B02A323}"/>
    <cellStyle name="Millares 3 11 5 4 4 4" xfId="25041" xr:uid="{9B2DF4BF-9A90-4891-820C-96B8D95F6559}"/>
    <cellStyle name="Millares 3 11 5 4 4 5" xfId="46544" xr:uid="{F14BE8DB-ED63-44BB-958E-F90F151454AB}"/>
    <cellStyle name="Millares 3 11 5 4 5" xfId="5674" xr:uid="{0CF6D33E-E1CC-4E64-ADF5-559D876367DA}"/>
    <cellStyle name="Millares 3 11 5 4 5 2" xfId="13940" xr:uid="{2127FD8C-2FFE-4079-A3CF-8D44B916E82A}"/>
    <cellStyle name="Millares 3 11 5 4 5 2 2" xfId="35443" xr:uid="{C3EE2693-0FEB-4A61-8F01-A2E2581DE7F8}"/>
    <cellStyle name="Millares 3 11 5 4 5 3" xfId="20575" xr:uid="{FBEB37D2-FAEF-460F-A10A-2B06EA4A90DC}"/>
    <cellStyle name="Millares 3 11 5 4 5 3 2" xfId="42078" xr:uid="{AB37576F-B392-46E2-9ACC-AF1D15F77E48}"/>
    <cellStyle name="Millares 3 11 5 4 5 4" xfId="27180" xr:uid="{3C64A921-7BCF-4EF6-8350-B689DECEE648}"/>
    <cellStyle name="Millares 3 11 5 4 5 5" xfId="48683" xr:uid="{B5E68B75-CDDD-459D-81B2-4D167450B3D6}"/>
    <cellStyle name="Millares 3 11 5 4 6" xfId="7315" xr:uid="{A21BBB8A-8061-48D5-8D01-89847988274A}"/>
    <cellStyle name="Millares 3 11 5 4 6 2" xfId="28818" xr:uid="{C3E1639D-5AF1-447D-83C3-6EC4E73E0025}"/>
    <cellStyle name="Millares 3 11 5 4 7" xfId="8972" xr:uid="{F938FA61-E35E-4D4D-945F-CEF2B929FE64}"/>
    <cellStyle name="Millares 3 11 5 4 7 2" xfId="30475" xr:uid="{38896645-4C93-407B-906D-981DAF07B836}"/>
    <cellStyle name="Millares 3 11 5 4 8" xfId="15607" xr:uid="{323B0D12-E4F4-4251-8B47-90C2D03744EE}"/>
    <cellStyle name="Millares 3 11 5 4 8 2" xfId="37110" xr:uid="{EF2EE3AF-3626-4869-8D41-B7AA6739EDA9}"/>
    <cellStyle name="Millares 3 11 5 4 9" xfId="22212" xr:uid="{028E5441-408B-4AD1-B6B6-906E9687798E}"/>
    <cellStyle name="Millares 3 11 5 5" xfId="975" xr:uid="{20A61C29-7F5C-4AEE-BB25-2AE3D664D64A}"/>
    <cellStyle name="Millares 3 11 5 5 2" xfId="3804" xr:uid="{4A7C90E8-3F63-4201-B464-F591F7EAAA13}"/>
    <cellStyle name="Millares 3 11 5 5 2 2" xfId="12070" xr:uid="{A810EBB4-CF8B-468C-9BE5-FA5D68B18173}"/>
    <cellStyle name="Millares 3 11 5 5 2 2 2" xfId="33573" xr:uid="{B8FC18C2-0917-475B-8405-C615963CD7CF}"/>
    <cellStyle name="Millares 3 11 5 5 2 3" xfId="18705" xr:uid="{2FDCF907-D3AA-4D79-AB91-9B0B1B95B0B2}"/>
    <cellStyle name="Millares 3 11 5 5 2 3 2" xfId="40208" xr:uid="{4E244DFF-A85D-46BE-A064-595928E5655C}"/>
    <cellStyle name="Millares 3 11 5 5 2 4" xfId="25310" xr:uid="{CCDDCEAA-E7F8-4B8F-9854-46F0FCE63611}"/>
    <cellStyle name="Millares 3 11 5 5 2 5" xfId="46813" xr:uid="{B2394602-C9D6-4366-8DC8-9EA138622B0E}"/>
    <cellStyle name="Millares 3 11 5 5 3" xfId="5943" xr:uid="{A5B8BABE-9F5A-4607-B006-0043FCB5ED47}"/>
    <cellStyle name="Millares 3 11 5 5 3 2" xfId="14209" xr:uid="{14F34A14-00B6-4F11-B401-AE2C79CF9307}"/>
    <cellStyle name="Millares 3 11 5 5 3 2 2" xfId="35712" xr:uid="{A7BE2AA0-3B8C-4BBF-A6E8-9D6EF6848544}"/>
    <cellStyle name="Millares 3 11 5 5 3 3" xfId="20844" xr:uid="{DC9D4CC0-E0EE-4106-BA23-8CA693C967FD}"/>
    <cellStyle name="Millares 3 11 5 5 3 3 2" xfId="42347" xr:uid="{06F06B77-3769-4D38-B1E9-4DE9DF96619B}"/>
    <cellStyle name="Millares 3 11 5 5 3 4" xfId="27449" xr:uid="{5736055C-2485-4B91-8267-2F75067D5412}"/>
    <cellStyle name="Millares 3 11 5 5 3 5" xfId="48952" xr:uid="{46A8D3EB-4CEC-4802-8CBD-DAB71E09EED0}"/>
    <cellStyle name="Millares 3 11 5 5 4" xfId="7584" xr:uid="{6ACB1308-6534-45DE-A57D-5E4EB1D7CD69}"/>
    <cellStyle name="Millares 3 11 5 5 4 2" xfId="29087" xr:uid="{DEED5832-A915-4B08-A0D4-B191625859E3}"/>
    <cellStyle name="Millares 3 11 5 5 5" xfId="9241" xr:uid="{8AE7043E-1FA2-43F5-9612-DDA06E311083}"/>
    <cellStyle name="Millares 3 11 5 5 5 2" xfId="30744" xr:uid="{563564F4-385D-40CB-BCA6-7CC99B58B821}"/>
    <cellStyle name="Millares 3 11 5 5 6" xfId="15876" xr:uid="{CAA44934-1593-4DF1-9EFE-3ED87DE8E254}"/>
    <cellStyle name="Millares 3 11 5 5 6 2" xfId="37379" xr:uid="{AEFA9417-D1A3-475E-AFB7-DD57612D192F}"/>
    <cellStyle name="Millares 3 11 5 5 7" xfId="22481" xr:uid="{67DF8035-7AB9-44E7-8F20-FD57CBF2EFF7}"/>
    <cellStyle name="Millares 3 11 5 5 8" xfId="43984" xr:uid="{A0AEDE34-1BB7-43A0-90D7-6FC4E0497A6E}"/>
    <cellStyle name="Millares 3 11 5 6" xfId="1235" xr:uid="{D653E528-D328-4DD8-9A70-7196F5A357B6}"/>
    <cellStyle name="Millares 3 11 5 6 2" xfId="4064" xr:uid="{7A0D41EF-33E2-413E-B628-7A9B30159236}"/>
    <cellStyle name="Millares 3 11 5 6 2 2" xfId="12330" xr:uid="{AD9B1728-98F8-434F-B536-17AD5DEFC337}"/>
    <cellStyle name="Millares 3 11 5 6 2 2 2" xfId="33833" xr:uid="{5F0C9AC3-908A-48AD-90B1-48CB5B4F4CEF}"/>
    <cellStyle name="Millares 3 11 5 6 2 3" xfId="18965" xr:uid="{15FB1A4B-B764-45ED-A43D-5854AAD155CE}"/>
    <cellStyle name="Millares 3 11 5 6 2 3 2" xfId="40468" xr:uid="{4922D3A3-1266-4A1C-8566-989567E11DA5}"/>
    <cellStyle name="Millares 3 11 5 6 2 4" xfId="25570" xr:uid="{36A2FC6D-038F-4EC9-903E-46802D2B8A01}"/>
    <cellStyle name="Millares 3 11 5 6 2 5" xfId="47073" xr:uid="{62816BB0-49DF-47DB-9844-39792ABCDF82}"/>
    <cellStyle name="Millares 3 11 5 6 3" xfId="6203" xr:uid="{050FB64B-2798-4626-8756-92531250841C}"/>
    <cellStyle name="Millares 3 11 5 6 3 2" xfId="14469" xr:uid="{EBA7449A-D446-4E12-BC4F-B0B5EDC92639}"/>
    <cellStyle name="Millares 3 11 5 6 3 2 2" xfId="35972" xr:uid="{7426CE92-95A5-417E-9707-C4F23E2A5355}"/>
    <cellStyle name="Millares 3 11 5 6 3 3" xfId="21104" xr:uid="{283F1F3E-9E0B-4C32-8026-569F6EBB4B4D}"/>
    <cellStyle name="Millares 3 11 5 6 3 3 2" xfId="42607" xr:uid="{640FCCA8-F4E6-4FF9-9F34-8C00B9ED75D5}"/>
    <cellStyle name="Millares 3 11 5 6 3 4" xfId="27709" xr:uid="{5E659042-5656-42AD-95FF-6635C5CD41A1}"/>
    <cellStyle name="Millares 3 11 5 6 3 5" xfId="49212" xr:uid="{A5B0955C-6F85-4967-AA5C-6A6567F7C538}"/>
    <cellStyle name="Millares 3 11 5 6 4" xfId="7844" xr:uid="{79B9208C-3C6B-429A-B96E-9A9FCC89080E}"/>
    <cellStyle name="Millares 3 11 5 6 4 2" xfId="29347" xr:uid="{5AEDCD5E-3F65-4454-87B9-6984E0245DCC}"/>
    <cellStyle name="Millares 3 11 5 6 5" xfId="9501" xr:uid="{2EB61A95-CE8E-4E64-B0AE-916F4E10F807}"/>
    <cellStyle name="Millares 3 11 5 6 5 2" xfId="31004" xr:uid="{28895BD1-F418-4389-B436-C331AB8F0629}"/>
    <cellStyle name="Millares 3 11 5 6 6" xfId="16136" xr:uid="{3111D3FA-8A89-4047-902E-4F4BE9D30D9E}"/>
    <cellStyle name="Millares 3 11 5 6 6 2" xfId="37639" xr:uid="{A5869056-4102-4A7B-9B81-0A52624554E1}"/>
    <cellStyle name="Millares 3 11 5 6 7" xfId="22741" xr:uid="{D2E5A8D2-9ECB-4ED8-BCDF-D2DF72F38194}"/>
    <cellStyle name="Millares 3 11 5 6 8" xfId="44244" xr:uid="{D2F472AA-C684-49AD-8735-C5408A7E78DE}"/>
    <cellStyle name="Millares 3 11 5 7" xfId="1923" xr:uid="{88BFF930-E310-4EBD-A83E-A147E5DBD274}"/>
    <cellStyle name="Millares 3 11 5 7 2" xfId="10189" xr:uid="{849E5007-9626-440E-BDDD-C2AB2B679E97}"/>
    <cellStyle name="Millares 3 11 5 7 2 2" xfId="31692" xr:uid="{179339BC-21ED-46CA-88BF-9E307C521555}"/>
    <cellStyle name="Millares 3 11 5 7 3" xfId="16824" xr:uid="{DDD46035-C55F-434B-B8D3-BA8048D5DD2B}"/>
    <cellStyle name="Millares 3 11 5 7 3 2" xfId="38327" xr:uid="{7B4FBFB6-2073-4A70-B5EB-C710C217288C}"/>
    <cellStyle name="Millares 3 11 5 7 4" xfId="23429" xr:uid="{8D126BA2-CE51-4F04-9A99-73C82A82E0ED}"/>
    <cellStyle name="Millares 3 11 5 7 5" xfId="44932" xr:uid="{E2757062-96ED-4F45-BDA0-00E20027777E}"/>
    <cellStyle name="Millares 3 11 5 8" xfId="2608" xr:uid="{84F7BB62-B711-4F06-9857-20BFD4B661C3}"/>
    <cellStyle name="Millares 3 11 5 8 2" xfId="10874" xr:uid="{CC42EA3A-D182-46E3-BD55-6D9279954778}"/>
    <cellStyle name="Millares 3 11 5 8 2 2" xfId="32377" xr:uid="{817515B4-37A6-4D97-8CFC-073E3808B030}"/>
    <cellStyle name="Millares 3 11 5 8 3" xfId="17509" xr:uid="{D32AF30C-2BD4-4587-A884-F5A84ABDB630}"/>
    <cellStyle name="Millares 3 11 5 8 3 2" xfId="39012" xr:uid="{A20BEDF0-AE1C-450E-B947-C214E025ACB2}"/>
    <cellStyle name="Millares 3 11 5 8 4" xfId="24114" xr:uid="{BC840789-60B1-4719-9285-9709B7A87D5C}"/>
    <cellStyle name="Millares 3 11 5 8 5" xfId="45617" xr:uid="{3807CD96-7C29-4F76-A86F-0DDEC6B895DB}"/>
    <cellStyle name="Millares 3 11 5 9" xfId="3119" xr:uid="{11868CF6-1A9B-4925-ACDC-4F59F3014901}"/>
    <cellStyle name="Millares 3 11 5 9 2" xfId="11385" xr:uid="{39C04016-160F-4697-BADD-2047F80F9567}"/>
    <cellStyle name="Millares 3 11 5 9 2 2" xfId="32888" xr:uid="{147D880C-29E4-4B0F-B871-D73B3185996E}"/>
    <cellStyle name="Millares 3 11 5 9 3" xfId="18020" xr:uid="{BF654053-9339-4821-BB13-978B31C34214}"/>
    <cellStyle name="Millares 3 11 5 9 3 2" xfId="39523" xr:uid="{40AA69CF-7705-4757-99D0-5EEBCD0EE437}"/>
    <cellStyle name="Millares 3 11 5 9 4" xfId="24625" xr:uid="{74F8DB19-79D5-4047-88D1-AC536C445557}"/>
    <cellStyle name="Millares 3 11 5 9 5" xfId="46128" xr:uid="{AB2B8735-1B5D-4B1C-A495-3C979F4F3291}"/>
    <cellStyle name="Millares 3 11 6" xfId="8444" xr:uid="{AB8F8249-DA35-4CAD-AF03-C6907D776BE0}"/>
    <cellStyle name="Millares 3 11 6 2" xfId="29947" xr:uid="{64F0C8C2-DDAD-406C-BB65-AB3DF9E613FC}"/>
    <cellStyle name="Millares 3 2" xfId="863" xr:uid="{1E3E9E48-3BD7-419D-81F6-37C2259790B8}"/>
    <cellStyle name="Millares 3 2 10" xfId="43872" xr:uid="{14620480-F30D-4560-99EC-EF3419DB27EE}"/>
    <cellStyle name="Millares 3 2 2" xfId="1809" xr:uid="{D2540F63-6AB4-4DA7-92E6-D8C18EE510AF}"/>
    <cellStyle name="Millares 3 2 2 2" xfId="4638" xr:uid="{53B5D4C1-2497-4FED-A91D-BC295845C108}"/>
    <cellStyle name="Millares 3 2 2 2 2" xfId="12904" xr:uid="{CCF8A4F9-56DF-4AC7-8E71-7D7E40D84DF0}"/>
    <cellStyle name="Millares 3 2 2 2 2 2" xfId="34407" xr:uid="{CF399AF7-6BB1-48E5-B1DF-86F4F6D3AA94}"/>
    <cellStyle name="Millares 3 2 2 2 3" xfId="19539" xr:uid="{B610E9F4-D990-4D3A-B601-A35D5E40E75F}"/>
    <cellStyle name="Millares 3 2 2 2 3 2" xfId="41042" xr:uid="{87AFDEC8-F12A-4850-8482-0F14B9B7F696}"/>
    <cellStyle name="Millares 3 2 2 2 4" xfId="26144" xr:uid="{FBEBF390-9CF6-4033-913B-F443A5DF2A0B}"/>
    <cellStyle name="Millares 3 2 2 2 5" xfId="47647" xr:uid="{DE7AC2E2-BE25-4FC7-B348-B61BE696DEEC}"/>
    <cellStyle name="Millares 3 2 2 3" xfId="6777" xr:uid="{2E1F414A-71EB-4907-B375-E77A3231D0BA}"/>
    <cellStyle name="Millares 3 2 2 3 2" xfId="15043" xr:uid="{826CE7D7-F2D2-4537-8124-566CDC05BA7D}"/>
    <cellStyle name="Millares 3 2 2 3 2 2" xfId="36546" xr:uid="{21540D5D-7E34-4C47-BD6E-64F21409EF5A}"/>
    <cellStyle name="Millares 3 2 2 3 3" xfId="21678" xr:uid="{F790F517-5BE6-46CB-9589-A0C6C0397228}"/>
    <cellStyle name="Millares 3 2 2 3 3 2" xfId="43181" xr:uid="{4D25C6BA-B6C8-42E0-901A-3795D16C19F2}"/>
    <cellStyle name="Millares 3 2 2 3 4" xfId="28283" xr:uid="{365004E2-0F45-4CEA-A850-1AE5B04B9E30}"/>
    <cellStyle name="Millares 3 2 2 3 5" xfId="49786" xr:uid="{7A924DEE-CD73-492E-9090-DA1E57D7DC61}"/>
    <cellStyle name="Millares 3 2 2 4" xfId="8418" xr:uid="{C3A0BFF7-13D6-4A78-A7E1-F159A442674E}"/>
    <cellStyle name="Millares 3 2 2 4 2" xfId="29921" xr:uid="{9048F4E0-78BA-4BD8-A692-1AEAB98981F2}"/>
    <cellStyle name="Millares 3 2 2 5" xfId="10075" xr:uid="{5AF5D0F4-3D9C-4F3B-9867-3F38E30225A6}"/>
    <cellStyle name="Millares 3 2 2 5 2" xfId="31578" xr:uid="{45674D87-5FC9-4001-A47E-50C6AAF91193}"/>
    <cellStyle name="Millares 3 2 2 6" xfId="16710" xr:uid="{D91C2CA9-00CC-4882-9174-3B4FB61B14AE}"/>
    <cellStyle name="Millares 3 2 2 6 2" xfId="38213" xr:uid="{738302B0-D90D-485B-ABC2-FAAB8A084011}"/>
    <cellStyle name="Millares 3 2 2 7" xfId="23315" xr:uid="{9DF869D0-9267-4975-9F75-1306EF8E543F}"/>
    <cellStyle name="Millares 3 2 2 8" xfId="44818" xr:uid="{41988E80-ACEF-4EF8-AEF0-D1910D96D673}"/>
    <cellStyle name="Millares 3 2 3" xfId="2496" xr:uid="{FDBCC9A0-962D-4EF1-9DCD-436C4929EE3B}"/>
    <cellStyle name="Millares 3 2 3 2" xfId="10762" xr:uid="{98A97A54-665D-4AF9-93E0-484385A997B2}"/>
    <cellStyle name="Millares 3 2 3 2 2" xfId="32265" xr:uid="{F18D47A4-E40A-4426-AA6C-1FDC52591AF7}"/>
    <cellStyle name="Millares 3 2 3 3" xfId="17397" xr:uid="{6732223A-4A2E-4E8C-9C1D-C375944628C4}"/>
    <cellStyle name="Millares 3 2 3 3 2" xfId="38900" xr:uid="{1593CFB5-46C0-4DAB-B44D-F60A4C81F92B}"/>
    <cellStyle name="Millares 3 2 3 4" xfId="24002" xr:uid="{D7A40FAD-9DF0-459C-8EA0-F3B8002A95E9}"/>
    <cellStyle name="Millares 3 2 3 5" xfId="45505" xr:uid="{57C9B4A2-9A6D-45BF-B3B3-0AB9013E1315}"/>
    <cellStyle name="Millares 3 2 4" xfId="3692" xr:uid="{9E4706E4-CDF1-48F2-B67A-81FB1D346363}"/>
    <cellStyle name="Millares 3 2 4 2" xfId="11958" xr:uid="{AA6E0618-B6FF-448A-85D4-5E9A2083457A}"/>
    <cellStyle name="Millares 3 2 4 2 2" xfId="33461" xr:uid="{896B59F8-70B3-4B4A-BFB9-C98F9E2F49B0}"/>
    <cellStyle name="Millares 3 2 4 3" xfId="18593" xr:uid="{05D47A4E-127E-40B2-938E-4AA5C6F6FEF8}"/>
    <cellStyle name="Millares 3 2 4 3 2" xfId="40096" xr:uid="{3A40FE14-5DE3-47FC-AD93-6DE4ABF71AA7}"/>
    <cellStyle name="Millares 3 2 4 4" xfId="25198" xr:uid="{F20E7A6B-BA80-4922-B018-6C6C10A6ECDB}"/>
    <cellStyle name="Millares 3 2 4 5" xfId="46701" xr:uid="{6F012EB8-BC22-446B-A051-3502A870A6CC}"/>
    <cellStyle name="Millares 3 2 5" xfId="5831" xr:uid="{C2E14E3A-47F8-4349-9DE5-71775E618767}"/>
    <cellStyle name="Millares 3 2 5 2" xfId="14097" xr:uid="{EE7552EE-86BA-47D9-AB98-2E44C984C9FF}"/>
    <cellStyle name="Millares 3 2 5 2 2" xfId="35600" xr:uid="{708940B4-D4B5-43BB-8FCF-0CF1F4A59C3B}"/>
    <cellStyle name="Millares 3 2 5 3" xfId="20732" xr:uid="{7351E856-81E8-446B-ABA4-3094D125219B}"/>
    <cellStyle name="Millares 3 2 5 3 2" xfId="42235" xr:uid="{DE4CCAD5-7113-49B8-AF55-459A8555106F}"/>
    <cellStyle name="Millares 3 2 5 4" xfId="27337" xr:uid="{20B02C66-C48A-4C8E-A582-B40F2F3F5D0C}"/>
    <cellStyle name="Millares 3 2 5 5" xfId="48840" xr:uid="{F3A44CB3-820E-40B7-A3E8-B30419AE19F7}"/>
    <cellStyle name="Millares 3 2 6" xfId="7472" xr:uid="{095240B1-EB61-4B82-881E-C97784750981}"/>
    <cellStyle name="Millares 3 2 6 2" xfId="28975" xr:uid="{87A2EB8C-FB59-40E9-840E-6102571C2939}"/>
    <cellStyle name="Millares 3 2 7" xfId="9129" xr:uid="{3B173F46-6F55-4D82-BB41-9B0D00401169}"/>
    <cellStyle name="Millares 3 2 7 2" xfId="30632" xr:uid="{570BFBFE-21DD-4071-8DE3-7651FD046821}"/>
    <cellStyle name="Millares 3 2 8" xfId="15764" xr:uid="{F2DA78A3-9433-441A-B1F5-8723A3C2A1C5}"/>
    <cellStyle name="Millares 3 2 8 2" xfId="37267" xr:uid="{6F8F0A85-5D79-4174-8EFF-862AB93F91B2}"/>
    <cellStyle name="Millares 3 2 9" xfId="22369" xr:uid="{19A736E1-2C79-4D7C-BBA1-532B8866BCC4}"/>
    <cellStyle name="Millares 3 4" xfId="110" xr:uid="{2801CF31-055D-482C-86AF-8D5E430FD6E7}"/>
    <cellStyle name="Millares 3 4 2" xfId="136" xr:uid="{4036971D-C002-4E45-B571-4A35F26086CF}"/>
    <cellStyle name="Millares 3 4 2 10" xfId="2527" xr:uid="{F08DD91E-E7E6-406C-AE64-3EDB5E6E70B0}"/>
    <cellStyle name="Millares 3 4 2 10 2" xfId="10793" xr:uid="{4261068F-96B9-4946-BF86-75D6833A92C4}"/>
    <cellStyle name="Millares 3 4 2 10 2 2" xfId="32296" xr:uid="{1043EF10-A50B-4967-9426-54FC055B33FE}"/>
    <cellStyle name="Millares 3 4 2 10 3" xfId="17428" xr:uid="{2D067D88-BB48-4514-A1F9-83B61D154F32}"/>
    <cellStyle name="Millares 3 4 2 10 3 2" xfId="38931" xr:uid="{4EA8242B-164A-4028-84F7-46EC72FB4DDB}"/>
    <cellStyle name="Millares 3 4 2 10 4" xfId="24033" xr:uid="{9A66B5D7-9743-4110-BDC5-952CEAF884DA}"/>
    <cellStyle name="Millares 3 4 2 10 5" xfId="45536" xr:uid="{1EC6E4AF-241B-4E4E-A7B2-0D958CC6A4B9}"/>
    <cellStyle name="Millares 3 4 2 11" xfId="3038" xr:uid="{150EFBF3-B2B6-4E1D-A3D4-6ABD97A5ACC2}"/>
    <cellStyle name="Millares 3 4 2 11 2" xfId="11304" xr:uid="{4C0E7C7F-0A05-439A-8245-F71D447E7587}"/>
    <cellStyle name="Millares 3 4 2 11 2 2" xfId="32807" xr:uid="{B742EF6F-E6AF-4E86-8F46-A4C10CA217ED}"/>
    <cellStyle name="Millares 3 4 2 11 3" xfId="17939" xr:uid="{253B5F50-1342-4D37-B1B9-5F9899B08192}"/>
    <cellStyle name="Millares 3 4 2 11 3 2" xfId="39442" xr:uid="{CC234163-A70E-421B-A662-9D7248534986}"/>
    <cellStyle name="Millares 3 4 2 11 4" xfId="24544" xr:uid="{A2243359-784C-42F0-AAB4-33CEC39CA560}"/>
    <cellStyle name="Millares 3 4 2 11 5" xfId="46047" xr:uid="{05A4D3E4-F997-40D0-96BC-404FD671F6D0}"/>
    <cellStyle name="Millares 3 4 2 12" xfId="4673" xr:uid="{D6F651FC-8212-451D-9B27-27D09E5D58BF}"/>
    <cellStyle name="Millares 3 4 2 12 2" xfId="12939" xr:uid="{99FCD608-0EBA-4337-926A-097A296B2023}"/>
    <cellStyle name="Millares 3 4 2 12 2 2" xfId="34442" xr:uid="{BA2E1098-08A2-4DD0-B043-F7CEA9124C87}"/>
    <cellStyle name="Millares 3 4 2 12 3" xfId="19574" xr:uid="{545B0F68-F371-45C3-97B8-A9669A23EBA3}"/>
    <cellStyle name="Millares 3 4 2 12 3 2" xfId="41077" xr:uid="{47029A4A-99AB-4BD3-99C1-F3C5EE5D2D7C}"/>
    <cellStyle name="Millares 3 4 2 12 4" xfId="26179" xr:uid="{9B9A689A-B1AC-40F0-BE68-5206FB16A467}"/>
    <cellStyle name="Millares 3 4 2 12 5" xfId="47682" xr:uid="{46219629-34D7-4878-9466-82FE55F1082D}"/>
    <cellStyle name="Millares 3 4 2 13" xfId="5176" xr:uid="{9CB7C7C7-2F6A-4985-9837-BE2B3BFC3909}"/>
    <cellStyle name="Millares 3 4 2 13 2" xfId="13442" xr:uid="{4B6EB528-E3A7-4155-A40D-821B841CCE70}"/>
    <cellStyle name="Millares 3 4 2 13 2 2" xfId="34945" xr:uid="{249B696C-2921-463D-9F6E-1A0E336C9596}"/>
    <cellStyle name="Millares 3 4 2 13 3" xfId="20077" xr:uid="{7A8C50AE-E9A7-4B79-92D5-FBB3304748FE}"/>
    <cellStyle name="Millares 3 4 2 13 3 2" xfId="41580" xr:uid="{EA53264D-546D-442A-92C9-5DDCA57039C5}"/>
    <cellStyle name="Millares 3 4 2 13 4" xfId="26682" xr:uid="{59910AC5-C9B5-454D-93F5-3C77AB0611BC}"/>
    <cellStyle name="Millares 3 4 2 13 5" xfId="48185" xr:uid="{33D9EB04-EDE5-4E7D-BBB0-D2A6A810540B}"/>
    <cellStyle name="Millares 3 4 2 14" xfId="6817" xr:uid="{B66A64F7-7493-43BB-BB8B-5E0C2B168140}"/>
    <cellStyle name="Millares 3 4 2 14 2" xfId="28320" xr:uid="{D5BC1DA3-7F56-4A9C-AA2A-898EAA9729EF}"/>
    <cellStyle name="Millares 3 4 2 15" xfId="8471" xr:uid="{C1C0DCA5-462F-4BE7-9A83-F7CC2B416318}"/>
    <cellStyle name="Millares 3 4 2 15 2" xfId="29974" xr:uid="{815694AA-7F23-4210-8AFF-8DFA80762E9E}"/>
    <cellStyle name="Millares 3 4 2 16" xfId="15110" xr:uid="{CE74A296-A5C2-47FA-B3CE-DABD6E7D0EBE}"/>
    <cellStyle name="Millares 3 4 2 16 2" xfId="36613" xr:uid="{720EFBCD-C241-4A15-A55C-05FFDB2804A0}"/>
    <cellStyle name="Millares 3 4 2 17" xfId="21715" xr:uid="{222FEC3F-3873-4C30-B673-46E8C95E1E5D}"/>
    <cellStyle name="Millares 3 4 2 18" xfId="43218" xr:uid="{7888B44B-118B-49A1-80A2-49442809982F}"/>
    <cellStyle name="Millares 3 4 2 2" xfId="190" xr:uid="{54F5D978-4006-479A-B1E8-6AF023C2610E}"/>
    <cellStyle name="Millares 3 4 2 3" xfId="173" xr:uid="{320769BA-BC23-4CCC-9EDB-F72283D4F409}"/>
    <cellStyle name="Millares 3 4 2 3 10" xfId="4710" xr:uid="{557AAAB9-89A2-4F68-8CF2-801E7662A27D}"/>
    <cellStyle name="Millares 3 4 2 3 10 2" xfId="12976" xr:uid="{45DE23DE-63A7-4319-A0A9-88782E469DFD}"/>
    <cellStyle name="Millares 3 4 2 3 10 2 2" xfId="34479" xr:uid="{B98DB2F6-49A9-4EE8-864F-DA7AB674ADE0}"/>
    <cellStyle name="Millares 3 4 2 3 10 3" xfId="19611" xr:uid="{E7B5D5AA-564E-414D-89AE-A19C58BA3A3A}"/>
    <cellStyle name="Millares 3 4 2 3 10 3 2" xfId="41114" xr:uid="{0230D81E-669F-469C-AD84-137BCA77D0D0}"/>
    <cellStyle name="Millares 3 4 2 3 10 4" xfId="26216" xr:uid="{5F915D0D-3F58-4BF3-9B9C-89CAC2788731}"/>
    <cellStyle name="Millares 3 4 2 3 10 5" xfId="47719" xr:uid="{238FF3D6-6336-48C7-8419-A547712B680C}"/>
    <cellStyle name="Millares 3 4 2 3 11" xfId="5213" xr:uid="{A54196A3-33C5-407A-85F4-4CE27176CB07}"/>
    <cellStyle name="Millares 3 4 2 3 11 2" xfId="13479" xr:uid="{2BFD5EE5-77FA-4170-805B-6F4C574CDB92}"/>
    <cellStyle name="Millares 3 4 2 3 11 2 2" xfId="34982" xr:uid="{FAF04FEB-0EDB-4216-BAF2-0CC6C0E2C7C7}"/>
    <cellStyle name="Millares 3 4 2 3 11 3" xfId="20114" xr:uid="{3E78DDF3-9D07-4875-A4A7-2C3B0495782D}"/>
    <cellStyle name="Millares 3 4 2 3 11 3 2" xfId="41617" xr:uid="{C1628CCE-CB3F-4C65-B649-722D02FC409E}"/>
    <cellStyle name="Millares 3 4 2 3 11 4" xfId="26719" xr:uid="{394641C1-36CB-4486-8F1D-F384B15AB9C2}"/>
    <cellStyle name="Millares 3 4 2 3 11 5" xfId="48222" xr:uid="{BD793F3D-C5AA-4C68-9134-590BF622FA5A}"/>
    <cellStyle name="Millares 3 4 2 3 12" xfId="6854" xr:uid="{2DFD197C-12E9-4570-BE61-B9B92CA367C5}"/>
    <cellStyle name="Millares 3 4 2 3 12 2" xfId="28357" xr:uid="{02450A5A-6FB7-4E85-B91A-A97C58E876CF}"/>
    <cellStyle name="Millares 3 4 2 3 13" xfId="8508" xr:uid="{BE26CD67-D1B6-4EA9-B3B9-58C158F8A795}"/>
    <cellStyle name="Millares 3 4 2 3 13 2" xfId="30011" xr:uid="{AF6A29A2-6E37-4B06-BD21-961328019C7C}"/>
    <cellStyle name="Millares 3 4 2 3 14" xfId="15147" xr:uid="{A84F5C93-BA93-48F0-816E-67C08D70752F}"/>
    <cellStyle name="Millares 3 4 2 3 14 2" xfId="36650" xr:uid="{CAD61D6D-4353-474C-A4B3-B85219A87366}"/>
    <cellStyle name="Millares 3 4 2 3 15" xfId="21752" xr:uid="{CACC0888-6E2A-43EF-93D2-9AF853A2992D}"/>
    <cellStyle name="Millares 3 4 2 3 16" xfId="43255" xr:uid="{29B6E523-6A4B-41AF-AAA8-ABF55F8DF873}"/>
    <cellStyle name="Millares 3 4 2 3 2" xfId="505" xr:uid="{D2A069C3-717C-486B-88B5-523C616EE7A8}"/>
    <cellStyle name="Millares 3 4 2 3 2 10" xfId="7116" xr:uid="{F62E9F04-C85D-4370-8F0F-B2AB94B0413B}"/>
    <cellStyle name="Millares 3 4 2 3 2 10 2" xfId="28619" xr:uid="{2853BAB2-D38F-418F-9AD5-62C1C6FA5D8F}"/>
    <cellStyle name="Millares 3 4 2 3 2 11" xfId="8772" xr:uid="{B5A83FF8-432F-4BD4-832C-E77A90166AF5}"/>
    <cellStyle name="Millares 3 4 2 3 2 11 2" xfId="30275" xr:uid="{C5687DC0-DD10-409D-B511-D654C017D59D}"/>
    <cellStyle name="Millares 3 4 2 3 2 12" xfId="15408" xr:uid="{F33C9910-7683-4B36-9B54-7F9AEDE5C03B}"/>
    <cellStyle name="Millares 3 4 2 3 2 12 2" xfId="36911" xr:uid="{DBE33ED1-BB49-413D-B3D3-73B332D659A5}"/>
    <cellStyle name="Millares 3 4 2 3 2 13" xfId="22013" xr:uid="{8E4AA2BC-3183-4FCF-9A0C-FAABDFA66A5C}"/>
    <cellStyle name="Millares 3 4 2 3 2 14" xfId="43516" xr:uid="{97574596-76CA-4B41-933E-9AC8CD761945}"/>
    <cellStyle name="Millares 3 4 2 3 2 2" xfId="787" xr:uid="{8B078F72-3915-42BE-93CA-06F5320908CA}"/>
    <cellStyle name="Millares 3 4 2 3 2 2 10" xfId="15688" xr:uid="{5250A3FE-F952-4E61-9C1A-D62B53358A92}"/>
    <cellStyle name="Millares 3 4 2 3 2 2 10 2" xfId="37191" xr:uid="{110F324A-F447-4B7E-B040-37B864554A32}"/>
    <cellStyle name="Millares 3 4 2 3 2 2 11" xfId="22293" xr:uid="{BDA29B1A-EE3B-4BB5-8F46-B75D4ECE5241}"/>
    <cellStyle name="Millares 3 4 2 3 2 2 12" xfId="43796" xr:uid="{597F3924-F2D8-4427-8161-68D2688EBAD1}"/>
    <cellStyle name="Millares 3 4 2 3 2 2 2" xfId="1733" xr:uid="{BDF4CCB6-BB0B-428F-9BAC-D8147F021BF5}"/>
    <cellStyle name="Millares 3 4 2 3 2 2 2 2" xfId="4562" xr:uid="{1F2E570A-2E24-4067-9952-04FDF202576F}"/>
    <cellStyle name="Millares 3 4 2 3 2 2 2 2 2" xfId="12828" xr:uid="{F1570771-A539-4706-82E3-05E2E3F4FBDA}"/>
    <cellStyle name="Millares 3 4 2 3 2 2 2 2 2 2" xfId="34331" xr:uid="{3B986039-DFF6-4153-97E2-5B56B7DF6CB3}"/>
    <cellStyle name="Millares 3 4 2 3 2 2 2 2 3" xfId="19463" xr:uid="{1C167527-31F6-4C2F-9B50-E45C3C1CF166}"/>
    <cellStyle name="Millares 3 4 2 3 2 2 2 2 3 2" xfId="40966" xr:uid="{B0BB145F-F828-49A6-ABA0-DD2A39BA5D60}"/>
    <cellStyle name="Millares 3 4 2 3 2 2 2 2 4" xfId="26068" xr:uid="{99668386-6318-4EDE-8296-F9CE164C7391}"/>
    <cellStyle name="Millares 3 4 2 3 2 2 2 2 5" xfId="47571" xr:uid="{2FABDBE6-21EA-4CBB-9F03-E1971059C461}"/>
    <cellStyle name="Millares 3 4 2 3 2 2 2 3" xfId="6701" xr:uid="{D7684DBC-9426-4719-B43F-2302A999A067}"/>
    <cellStyle name="Millares 3 4 2 3 2 2 2 3 2" xfId="14967" xr:uid="{2195D494-EDD1-4831-9EB8-C38AC8459949}"/>
    <cellStyle name="Millares 3 4 2 3 2 2 2 3 2 2" xfId="36470" xr:uid="{73AB8249-9C3B-4255-8D54-944794A1BA6E}"/>
    <cellStyle name="Millares 3 4 2 3 2 2 2 3 3" xfId="21602" xr:uid="{CA288A39-CD66-4035-BBE5-390C76543F90}"/>
    <cellStyle name="Millares 3 4 2 3 2 2 2 3 3 2" xfId="43105" xr:uid="{E1449AA2-D91D-4EEE-8697-BF13590EBA54}"/>
    <cellStyle name="Millares 3 4 2 3 2 2 2 3 4" xfId="28207" xr:uid="{7A2FB095-985F-41DE-815A-12481056C5BC}"/>
    <cellStyle name="Millares 3 4 2 3 2 2 2 3 5" xfId="49710" xr:uid="{D7505752-40E0-4030-AF86-F5BEA04346C7}"/>
    <cellStyle name="Millares 3 4 2 3 2 2 2 4" xfId="8342" xr:uid="{4F6763DA-FF32-4F1E-9A94-AA67169DA8C9}"/>
    <cellStyle name="Millares 3 4 2 3 2 2 2 4 2" xfId="29845" xr:uid="{A8716798-2429-48A7-8464-C02492FDD6B0}"/>
    <cellStyle name="Millares 3 4 2 3 2 2 2 5" xfId="9999" xr:uid="{A01E454A-B612-488A-A7FF-2DA6A08CF85F}"/>
    <cellStyle name="Millares 3 4 2 3 2 2 2 5 2" xfId="31502" xr:uid="{C1EB4136-CA3C-45EF-85B6-ED3495496F92}"/>
    <cellStyle name="Millares 3 4 2 3 2 2 2 6" xfId="16634" xr:uid="{74534641-9A32-4C1A-AFAA-775266C4D154}"/>
    <cellStyle name="Millares 3 4 2 3 2 2 2 6 2" xfId="38137" xr:uid="{9EF2E280-778A-4E0C-B37D-9080BC1FB13C}"/>
    <cellStyle name="Millares 3 4 2 3 2 2 2 7" xfId="23239" xr:uid="{29E5730B-F1BA-4012-93CE-22928AA644F4}"/>
    <cellStyle name="Millares 3 4 2 3 2 2 2 8" xfId="44742" xr:uid="{7D8DCECB-535F-4667-A84E-592342AB8C35}"/>
    <cellStyle name="Millares 3 4 2 3 2 2 3" xfId="2420" xr:uid="{975DF5C6-9EF0-427B-B85D-9449873598FF}"/>
    <cellStyle name="Millares 3 4 2 3 2 2 3 2" xfId="10686" xr:uid="{6EC6E66F-DB22-4696-A9B9-C4DF1CD0B903}"/>
    <cellStyle name="Millares 3 4 2 3 2 2 3 2 2" xfId="32189" xr:uid="{A9ECC4AC-D2C8-4FF2-A306-2533BFB42BE0}"/>
    <cellStyle name="Millares 3 4 2 3 2 2 3 3" xfId="17321" xr:uid="{03D34A0C-0C42-476E-9573-AA9D883D203D}"/>
    <cellStyle name="Millares 3 4 2 3 2 2 3 3 2" xfId="38824" xr:uid="{6B10290F-33E5-40CE-9391-043F86A7A5FD}"/>
    <cellStyle name="Millares 3 4 2 3 2 2 3 4" xfId="23926" xr:uid="{5A30B458-12E1-40EB-80ED-B00C15CA5008}"/>
    <cellStyle name="Millares 3 4 2 3 2 2 3 5" xfId="45429" xr:uid="{1A961CBB-C163-428C-8A91-7720EA78EEFA}"/>
    <cellStyle name="Millares 3 4 2 3 2 2 4" xfId="2937" xr:uid="{9E86EADF-BB79-447B-908C-94192539DC80}"/>
    <cellStyle name="Millares 3 4 2 3 2 2 4 2" xfId="11203" xr:uid="{96C599D3-F43C-49A1-905C-A6DA3190B009}"/>
    <cellStyle name="Millares 3 4 2 3 2 2 4 2 2" xfId="32706" xr:uid="{0360A4D8-BD56-4FA8-91A8-354BED629AD4}"/>
    <cellStyle name="Millares 3 4 2 3 2 2 4 3" xfId="17838" xr:uid="{48214546-07AA-480A-9973-3ADAC44F871C}"/>
    <cellStyle name="Millares 3 4 2 3 2 2 4 3 2" xfId="39341" xr:uid="{DE9CD13C-DC9E-4352-BB26-E46C295A5A07}"/>
    <cellStyle name="Millares 3 4 2 3 2 2 4 4" xfId="24443" xr:uid="{E238E58D-623B-4AD7-B49E-5104E09720D6}"/>
    <cellStyle name="Millares 3 4 2 3 2 2 4 5" xfId="45946" xr:uid="{85F30467-342F-4572-B311-EAD0B2D2E832}"/>
    <cellStyle name="Millares 3 4 2 3 2 2 5" xfId="3616" xr:uid="{FB0E0A9F-F146-4829-88E8-6113F6D2C160}"/>
    <cellStyle name="Millares 3 4 2 3 2 2 5 2" xfId="11882" xr:uid="{C93771A8-DB2C-471F-8113-D5A3D675FF19}"/>
    <cellStyle name="Millares 3 4 2 3 2 2 5 2 2" xfId="33385" xr:uid="{ED416DAE-3E91-4663-8A8A-653BA676C2BE}"/>
    <cellStyle name="Millares 3 4 2 3 2 2 5 3" xfId="18517" xr:uid="{15A33EB4-AD73-4F17-9AF5-FC90B81008F1}"/>
    <cellStyle name="Millares 3 4 2 3 2 2 5 3 2" xfId="40020" xr:uid="{117D1904-5822-4A81-BAE1-5B49D36DD2D8}"/>
    <cellStyle name="Millares 3 4 2 3 2 2 5 4" xfId="25122" xr:uid="{85B4A6A1-0E46-4910-AB26-21D63734892F}"/>
    <cellStyle name="Millares 3 4 2 3 2 2 5 5" xfId="46625" xr:uid="{806F68EE-8CFE-4FDC-9419-91A89CBCE6AD}"/>
    <cellStyle name="Millares 3 4 2 3 2 2 6" xfId="5081" xr:uid="{FCC99D9B-5236-4D4B-8E52-130FBA3F7D4E}"/>
    <cellStyle name="Millares 3 4 2 3 2 2 6 2" xfId="13347" xr:uid="{320FD226-D99A-4548-BD5A-FF1EC6776D5F}"/>
    <cellStyle name="Millares 3 4 2 3 2 2 6 2 2" xfId="34850" xr:uid="{C6C3F087-52E0-4205-8E45-DE67F3432502}"/>
    <cellStyle name="Millares 3 4 2 3 2 2 6 3" xfId="19982" xr:uid="{C99E776B-A6F3-44AA-8951-80EEFEF8F7EE}"/>
    <cellStyle name="Millares 3 4 2 3 2 2 6 3 2" xfId="41485" xr:uid="{41AFB45E-69DB-49FF-8E41-F6DB646F55DC}"/>
    <cellStyle name="Millares 3 4 2 3 2 2 6 4" xfId="26587" xr:uid="{2BBE17E3-DB47-4F1F-88B4-DFA951636AD3}"/>
    <cellStyle name="Millares 3 4 2 3 2 2 6 5" xfId="48090" xr:uid="{DB1BC2A1-7ABC-483F-8A32-5CAF47E5A372}"/>
    <cellStyle name="Millares 3 4 2 3 2 2 7" xfId="5755" xr:uid="{3A6A18C9-F641-4DC4-BFDA-170F2A989D30}"/>
    <cellStyle name="Millares 3 4 2 3 2 2 7 2" xfId="14021" xr:uid="{239919AA-68F6-46F2-A76A-12950FE939BB}"/>
    <cellStyle name="Millares 3 4 2 3 2 2 7 2 2" xfId="35524" xr:uid="{48237CD1-FEF7-4020-9EC8-1F3FA67DF97C}"/>
    <cellStyle name="Millares 3 4 2 3 2 2 7 3" xfId="20656" xr:uid="{D2921EE4-00E8-43E4-BABE-950B7B0C70CF}"/>
    <cellStyle name="Millares 3 4 2 3 2 2 7 3 2" xfId="42159" xr:uid="{F0F3C61B-0DA7-48AE-B498-D9B16A66633F}"/>
    <cellStyle name="Millares 3 4 2 3 2 2 7 4" xfId="27261" xr:uid="{43E22AE1-223B-49C1-9871-B4DAE64C2BB6}"/>
    <cellStyle name="Millares 3 4 2 3 2 2 7 5" xfId="48764" xr:uid="{9EDB5CB6-1653-44C2-B619-E79B274FF598}"/>
    <cellStyle name="Millares 3 4 2 3 2 2 8" xfId="7396" xr:uid="{4C3FF4A4-46AF-468E-A81B-B4134B1A6E2A}"/>
    <cellStyle name="Millares 3 4 2 3 2 2 8 2" xfId="28899" xr:uid="{7F365A72-641F-4432-8290-75B66004A630}"/>
    <cellStyle name="Millares 3 4 2 3 2 2 9" xfId="9053" xr:uid="{1986FFCF-2CA6-4399-9381-ECC238C25C39}"/>
    <cellStyle name="Millares 3 4 2 3 2 2 9 2" xfId="30556" xr:uid="{74F843E3-9A53-4422-BD82-097DEE17AB1D}"/>
    <cellStyle name="Millares 3 4 2 3 2 3" xfId="1057" xr:uid="{89EAA6F9-0042-435A-BF56-A338995723F0}"/>
    <cellStyle name="Millares 3 4 2 3 2 3 2" xfId="3886" xr:uid="{030E2798-6277-4978-AE54-B663C80C319A}"/>
    <cellStyle name="Millares 3 4 2 3 2 3 2 2" xfId="12152" xr:uid="{41BA4138-3AF2-426E-B497-CD2CEA8EEC87}"/>
    <cellStyle name="Millares 3 4 2 3 2 3 2 2 2" xfId="33655" xr:uid="{2BF18844-4754-4ACB-B738-8A3B8CF787B1}"/>
    <cellStyle name="Millares 3 4 2 3 2 3 2 3" xfId="18787" xr:uid="{37A73433-1071-4EE6-A49A-88212DD186A9}"/>
    <cellStyle name="Millares 3 4 2 3 2 3 2 3 2" xfId="40290" xr:uid="{70DD3D10-5463-4D1D-974E-BA3F8E7BE7F6}"/>
    <cellStyle name="Millares 3 4 2 3 2 3 2 4" xfId="25392" xr:uid="{B5F20CDD-C4D9-40BE-A1CA-216581E2CF92}"/>
    <cellStyle name="Millares 3 4 2 3 2 3 2 5" xfId="46895" xr:uid="{6F95AA2E-26C1-4929-B9D9-A9885B73C3C2}"/>
    <cellStyle name="Millares 3 4 2 3 2 3 3" xfId="6025" xr:uid="{1E31C8F3-3CF4-4456-9AA9-5D19A7A5FC90}"/>
    <cellStyle name="Millares 3 4 2 3 2 3 3 2" xfId="14291" xr:uid="{119A0424-0B1C-47A3-89D0-BAFFC3C99ECF}"/>
    <cellStyle name="Millares 3 4 2 3 2 3 3 2 2" xfId="35794" xr:uid="{5DDAC766-4429-45B4-9131-528CB5E47764}"/>
    <cellStyle name="Millares 3 4 2 3 2 3 3 3" xfId="20926" xr:uid="{A1956124-7F60-403B-992D-09ABA1CA0A39}"/>
    <cellStyle name="Millares 3 4 2 3 2 3 3 3 2" xfId="42429" xr:uid="{011092A1-777C-42D2-9E6A-795740E7BFC6}"/>
    <cellStyle name="Millares 3 4 2 3 2 3 3 4" xfId="27531" xr:uid="{DBB0B2E2-B700-4934-8A99-D23ADE1EC318}"/>
    <cellStyle name="Millares 3 4 2 3 2 3 3 5" xfId="49034" xr:uid="{D6B0D5B1-D0AB-452A-8F99-813A7AEE0901}"/>
    <cellStyle name="Millares 3 4 2 3 2 3 4" xfId="7666" xr:uid="{18585938-844A-4D23-A02A-8191E8BFACE8}"/>
    <cellStyle name="Millares 3 4 2 3 2 3 4 2" xfId="29169" xr:uid="{1EC1E2CC-763E-484F-9E5B-B85CA17FE630}"/>
    <cellStyle name="Millares 3 4 2 3 2 3 5" xfId="9323" xr:uid="{C90078AE-713F-49EE-BEBC-C61345ED5BAF}"/>
    <cellStyle name="Millares 3 4 2 3 2 3 5 2" xfId="30826" xr:uid="{82FF811C-1007-49CD-956A-7B80B30A4D89}"/>
    <cellStyle name="Millares 3 4 2 3 2 3 6" xfId="15958" xr:uid="{7FB76794-1ECB-40D9-99D6-58DBFF670F22}"/>
    <cellStyle name="Millares 3 4 2 3 2 3 6 2" xfId="37461" xr:uid="{4160925B-5631-4822-A334-74652B4E785E}"/>
    <cellStyle name="Millares 3 4 2 3 2 3 7" xfId="22563" xr:uid="{C1109B47-E0CF-4574-90A3-F3294F222DAA}"/>
    <cellStyle name="Millares 3 4 2 3 2 3 8" xfId="44066" xr:uid="{E439F534-D311-4FDB-A214-595E0BC76D49}"/>
    <cellStyle name="Millares 3 4 2 3 2 4" xfId="1453" xr:uid="{E893A497-2D3E-448F-90F4-9106A487FAC6}"/>
    <cellStyle name="Millares 3 4 2 3 2 4 2" xfId="4282" xr:uid="{16DBA18F-1344-4515-9132-B8A2B1FA13BD}"/>
    <cellStyle name="Millares 3 4 2 3 2 4 2 2" xfId="12548" xr:uid="{019E0950-2D7E-434C-85AB-952748D1687B}"/>
    <cellStyle name="Millares 3 4 2 3 2 4 2 2 2" xfId="34051" xr:uid="{50E6071C-7299-4370-9E77-D9913828C67C}"/>
    <cellStyle name="Millares 3 4 2 3 2 4 2 3" xfId="19183" xr:uid="{AB807DD9-047E-4730-8087-3B4EBE659FAE}"/>
    <cellStyle name="Millares 3 4 2 3 2 4 2 3 2" xfId="40686" xr:uid="{29C40C73-02ED-4E37-A61B-CCE100C4751D}"/>
    <cellStyle name="Millares 3 4 2 3 2 4 2 4" xfId="25788" xr:uid="{920A975D-8D58-48E7-987B-5BD445800ACB}"/>
    <cellStyle name="Millares 3 4 2 3 2 4 2 5" xfId="47291" xr:uid="{2C29D425-6230-488A-823D-AD0CC8ACF1AE}"/>
    <cellStyle name="Millares 3 4 2 3 2 4 3" xfId="6421" xr:uid="{DA9C89C5-7C63-4A32-8B95-DEB051095053}"/>
    <cellStyle name="Millares 3 4 2 3 2 4 3 2" xfId="14687" xr:uid="{9F111D7C-0A3A-4AC3-ABDB-45B392803127}"/>
    <cellStyle name="Millares 3 4 2 3 2 4 3 2 2" xfId="36190" xr:uid="{409C439A-8B71-4C86-8D71-F47448D91F6E}"/>
    <cellStyle name="Millares 3 4 2 3 2 4 3 3" xfId="21322" xr:uid="{804A43E9-8B64-43CC-A8B3-FDABF4B6AFBE}"/>
    <cellStyle name="Millares 3 4 2 3 2 4 3 3 2" xfId="42825" xr:uid="{8122D54C-E24F-465E-A53E-8E654941D5E3}"/>
    <cellStyle name="Millares 3 4 2 3 2 4 3 4" xfId="27927" xr:uid="{1BB80BC0-1F0D-4AF8-89CD-110DAAA44971}"/>
    <cellStyle name="Millares 3 4 2 3 2 4 3 5" xfId="49430" xr:uid="{32C6AA7F-AE69-4BAA-9D7D-EF2A5E7FDF47}"/>
    <cellStyle name="Millares 3 4 2 3 2 4 4" xfId="8062" xr:uid="{78DB56C5-86F9-4C34-981C-02A62953FC5C}"/>
    <cellStyle name="Millares 3 4 2 3 2 4 4 2" xfId="29565" xr:uid="{FF56604E-D6D7-45BE-897F-57BA20B13F8B}"/>
    <cellStyle name="Millares 3 4 2 3 2 4 5" xfId="9719" xr:uid="{BEA7505C-EE9A-47F4-B02E-08799A9DBC96}"/>
    <cellStyle name="Millares 3 4 2 3 2 4 5 2" xfId="31222" xr:uid="{FF185CBE-016F-486A-8B91-381AE6EFA01C}"/>
    <cellStyle name="Millares 3 4 2 3 2 4 6" xfId="16354" xr:uid="{923996CE-874E-45BD-8504-C898567EB677}"/>
    <cellStyle name="Millares 3 4 2 3 2 4 6 2" xfId="37857" xr:uid="{4CE7767D-464C-46CD-80D9-F3368C1F717A}"/>
    <cellStyle name="Millares 3 4 2 3 2 4 7" xfId="22959" xr:uid="{1A4C837E-D50B-4185-8F42-2D9DBE4AF676}"/>
    <cellStyle name="Millares 3 4 2 3 2 4 8" xfId="44462" xr:uid="{4793A9AE-F912-4176-A50B-588786E1F699}"/>
    <cellStyle name="Millares 3 4 2 3 2 5" xfId="2140" xr:uid="{5D50F9D9-FA1A-436E-9DDB-9BB0C59E1A2D}"/>
    <cellStyle name="Millares 3 4 2 3 2 5 2" xfId="10406" xr:uid="{295C0985-3422-42C2-BC3C-E393EC913633}"/>
    <cellStyle name="Millares 3 4 2 3 2 5 2 2" xfId="31909" xr:uid="{7FE4B578-D9D3-43A7-AB88-6272E0F849DB}"/>
    <cellStyle name="Millares 3 4 2 3 2 5 3" xfId="17041" xr:uid="{FE7B1456-6E4E-4354-A909-E88D42628254}"/>
    <cellStyle name="Millares 3 4 2 3 2 5 3 2" xfId="38544" xr:uid="{19BF99E3-1DE4-42AC-AF95-91F1225503E3}"/>
    <cellStyle name="Millares 3 4 2 3 2 5 4" xfId="23646" xr:uid="{36EF34BE-503A-41B9-A6D1-E99DD983233E}"/>
    <cellStyle name="Millares 3 4 2 3 2 5 5" xfId="45149" xr:uid="{25B694A9-3AA7-488A-9274-87BAAA59D085}"/>
    <cellStyle name="Millares 3 4 2 3 2 6" xfId="2688" xr:uid="{4D8B0406-BDD6-4D37-8C59-D557738221C7}"/>
    <cellStyle name="Millares 3 4 2 3 2 6 2" xfId="10954" xr:uid="{77050679-B70B-48E9-9F6A-8BE064BCBE4C}"/>
    <cellStyle name="Millares 3 4 2 3 2 6 2 2" xfId="32457" xr:uid="{BC611604-B3C2-4A30-A7DA-08FEEF423633}"/>
    <cellStyle name="Millares 3 4 2 3 2 6 3" xfId="17589" xr:uid="{E600EB35-F5F8-47C1-98F2-D1C382C23755}"/>
    <cellStyle name="Millares 3 4 2 3 2 6 3 2" xfId="39092" xr:uid="{808059F4-D332-4627-88CD-859E10374F18}"/>
    <cellStyle name="Millares 3 4 2 3 2 6 4" xfId="24194" xr:uid="{82026984-37B2-4589-A390-B47F41DB6A13}"/>
    <cellStyle name="Millares 3 4 2 3 2 6 5" xfId="45697" xr:uid="{7EC4C4D9-C41B-4C73-8335-7611C80174E0}"/>
    <cellStyle name="Millares 3 4 2 3 2 7" xfId="3336" xr:uid="{DD80DF02-C858-42C1-B3B3-B3CC6A4C9F1A}"/>
    <cellStyle name="Millares 3 4 2 3 2 7 2" xfId="11602" xr:uid="{F617672C-CDA3-4BF9-B351-30A93F78E20C}"/>
    <cellStyle name="Millares 3 4 2 3 2 7 2 2" xfId="33105" xr:uid="{C28E900C-2258-415B-9D17-30A06080D3EC}"/>
    <cellStyle name="Millares 3 4 2 3 2 7 3" xfId="18237" xr:uid="{AEF1FE32-DA18-41FD-83C8-410FD40F0F62}"/>
    <cellStyle name="Millares 3 4 2 3 2 7 3 2" xfId="39740" xr:uid="{336474B6-227D-44D9-A5B3-50FBC6A0B363}"/>
    <cellStyle name="Millares 3 4 2 3 2 7 4" xfId="24842" xr:uid="{89326CE3-E497-4FE1-B9A8-10C26578C790}"/>
    <cellStyle name="Millares 3 4 2 3 2 7 5" xfId="46345" xr:uid="{8A914E5D-A6A0-467F-8C09-F24D618B3428}"/>
    <cellStyle name="Millares 3 4 2 3 2 8" xfId="4832" xr:uid="{3BBD4A59-8BB5-4978-B3A5-F29F2A6D8B76}"/>
    <cellStyle name="Millares 3 4 2 3 2 8 2" xfId="13098" xr:uid="{E28FBA3C-77BE-4F07-B0F4-44447FD2B594}"/>
    <cellStyle name="Millares 3 4 2 3 2 8 2 2" xfId="34601" xr:uid="{295E1187-EC78-4800-AC95-D11A78B43D4D}"/>
    <cellStyle name="Millares 3 4 2 3 2 8 3" xfId="19733" xr:uid="{D72B2ECC-72DB-4CA1-82AB-7F0AE611E1A7}"/>
    <cellStyle name="Millares 3 4 2 3 2 8 3 2" xfId="41236" xr:uid="{689FB7C5-8BDD-4BD1-BC9B-47665639360C}"/>
    <cellStyle name="Millares 3 4 2 3 2 8 4" xfId="26338" xr:uid="{BF1D72DC-62E0-4D4D-8A7B-DF73FDD2E9CD}"/>
    <cellStyle name="Millares 3 4 2 3 2 8 5" xfId="47841" xr:uid="{82299C46-C940-4B47-94D1-4AF191C16AF3}"/>
    <cellStyle name="Millares 3 4 2 3 2 9" xfId="5475" xr:uid="{A87E926C-1915-4F40-8B2F-F1EFB9EC000A}"/>
    <cellStyle name="Millares 3 4 2 3 2 9 2" xfId="13741" xr:uid="{53454B3D-BB56-41CB-AAC6-5D58299C5FDF}"/>
    <cellStyle name="Millares 3 4 2 3 2 9 2 2" xfId="35244" xr:uid="{DCA87DCC-340E-432E-AD87-81C2D5676F73}"/>
    <cellStyle name="Millares 3 4 2 3 2 9 3" xfId="20376" xr:uid="{8C7D34CA-A2BB-4608-BCAF-C85CFE11B93A}"/>
    <cellStyle name="Millares 3 4 2 3 2 9 3 2" xfId="41879" xr:uid="{8FD8E920-F583-417C-8747-0680AC3F1E1B}"/>
    <cellStyle name="Millares 3 4 2 3 2 9 4" xfId="26981" xr:uid="{E66A2B33-B839-4A8F-BB14-82A05BB585DD}"/>
    <cellStyle name="Millares 3 4 2 3 2 9 5" xfId="48484" xr:uid="{C9E78587-DA5A-47CA-BA63-C19921691381}"/>
    <cellStyle name="Millares 3 4 2 3 3" xfId="378" xr:uid="{F72EC5FE-14B3-4296-A251-83838A3FB12C}"/>
    <cellStyle name="Millares 3 4 2 3 3 10" xfId="15281" xr:uid="{89B8E8F9-B26B-4C26-BD5C-45D50D3EFFE6}"/>
    <cellStyle name="Millares 3 4 2 3 3 10 2" xfId="36784" xr:uid="{0F5E7533-3F29-48A6-9251-D755A37529FD}"/>
    <cellStyle name="Millares 3 4 2 3 3 11" xfId="21886" xr:uid="{9FCA167F-99E9-45A8-BF0D-835748C6490E}"/>
    <cellStyle name="Millares 3 4 2 3 3 12" xfId="43389" xr:uid="{AFA9A13A-5233-4299-BBA7-D221B136A059}"/>
    <cellStyle name="Millares 3 4 2 3 3 2" xfId="1326" xr:uid="{DF6FE4EB-CCFD-4961-96A9-26518300D263}"/>
    <cellStyle name="Millares 3 4 2 3 3 2 2" xfId="4155" xr:uid="{A2AA5BFE-057A-4CA2-A29E-48BF1B72B79B}"/>
    <cellStyle name="Millares 3 4 2 3 3 2 2 2" xfId="12421" xr:uid="{DF09EF1D-AAEC-4FDA-ADA6-728F62442118}"/>
    <cellStyle name="Millares 3 4 2 3 3 2 2 2 2" xfId="33924" xr:uid="{32B1342E-A9DA-49EB-A9AB-01F380DA8455}"/>
    <cellStyle name="Millares 3 4 2 3 3 2 2 3" xfId="19056" xr:uid="{5055F600-5B54-4C87-A004-45E913E5FAB5}"/>
    <cellStyle name="Millares 3 4 2 3 3 2 2 3 2" xfId="40559" xr:uid="{2E5C75C0-EFF3-4AAD-A759-CD5164E88027}"/>
    <cellStyle name="Millares 3 4 2 3 3 2 2 4" xfId="25661" xr:uid="{D0B09E1F-97F5-4BA9-94F6-CEE11623BDB4}"/>
    <cellStyle name="Millares 3 4 2 3 3 2 2 5" xfId="47164" xr:uid="{79DE74C8-693E-478C-91AD-8FFF575D45DD}"/>
    <cellStyle name="Millares 3 4 2 3 3 2 3" xfId="6294" xr:uid="{EE9B12E7-BE9B-4B1F-B7FC-B4733CCC6C04}"/>
    <cellStyle name="Millares 3 4 2 3 3 2 3 2" xfId="14560" xr:uid="{CFA55B07-EF8F-4564-B1C2-0886D0718F80}"/>
    <cellStyle name="Millares 3 4 2 3 3 2 3 2 2" xfId="36063" xr:uid="{54DB1DC5-3191-43A5-8637-C20A19CC194B}"/>
    <cellStyle name="Millares 3 4 2 3 3 2 3 3" xfId="21195" xr:uid="{E3B8801A-1EBB-40B4-8E06-ED2A492B51C9}"/>
    <cellStyle name="Millares 3 4 2 3 3 2 3 3 2" xfId="42698" xr:uid="{B1282EE0-1628-4E5D-A01B-FB79B60F81CD}"/>
    <cellStyle name="Millares 3 4 2 3 3 2 3 4" xfId="27800" xr:uid="{43A0814B-939A-4BAC-8969-7EC1D8F474DC}"/>
    <cellStyle name="Millares 3 4 2 3 3 2 3 5" xfId="49303" xr:uid="{C116E75D-A81A-42A9-A66A-E3300ED7C2C6}"/>
    <cellStyle name="Millares 3 4 2 3 3 2 4" xfId="7935" xr:uid="{1BCA37D1-81C9-40B2-A11F-4C84D055CFF8}"/>
    <cellStyle name="Millares 3 4 2 3 3 2 4 2" xfId="29438" xr:uid="{21D75D4F-1AD8-46D7-A14C-EC9485018345}"/>
    <cellStyle name="Millares 3 4 2 3 3 2 5" xfId="9592" xr:uid="{FF644C8A-3A6F-4D7C-AF2E-A71E2C0D9150}"/>
    <cellStyle name="Millares 3 4 2 3 3 2 5 2" xfId="31095" xr:uid="{AA774CEB-5216-4656-893D-21947B4DE873}"/>
    <cellStyle name="Millares 3 4 2 3 3 2 6" xfId="16227" xr:uid="{77EBA6FC-A3AE-4070-8252-1CBDE817FE33}"/>
    <cellStyle name="Millares 3 4 2 3 3 2 6 2" xfId="37730" xr:uid="{B7C9EF5D-B674-4AFE-B314-7782C2032D1E}"/>
    <cellStyle name="Millares 3 4 2 3 3 2 7" xfId="22832" xr:uid="{83FA748B-9F83-46D3-B14B-5A17889F0537}"/>
    <cellStyle name="Millares 3 4 2 3 3 2 8" xfId="44335" xr:uid="{549F2F01-D199-4B9E-B587-2F8A5825AB85}"/>
    <cellStyle name="Millares 3 4 2 3 3 3" xfId="2013" xr:uid="{5467C2AA-27A3-46B7-B3C6-D4ABE1CC6126}"/>
    <cellStyle name="Millares 3 4 2 3 3 3 2" xfId="10279" xr:uid="{C9910F90-EBFE-49AB-9603-898971E42C74}"/>
    <cellStyle name="Millares 3 4 2 3 3 3 2 2" xfId="31782" xr:uid="{B5D4470E-92A6-474B-88F0-5047F1A1B669}"/>
    <cellStyle name="Millares 3 4 2 3 3 3 3" xfId="16914" xr:uid="{898EFD9C-6270-4407-AC5C-76DA03E03E76}"/>
    <cellStyle name="Millares 3 4 2 3 3 3 3 2" xfId="38417" xr:uid="{1FEBA7DB-7677-4D8E-AA6E-E9CFE44A0DA1}"/>
    <cellStyle name="Millares 3 4 2 3 3 3 4" xfId="23519" xr:uid="{B751DED8-16E6-472A-9D09-6E7038EC0ED4}"/>
    <cellStyle name="Millares 3 4 2 3 3 3 5" xfId="45022" xr:uid="{E6B90848-BDA2-4458-93AA-C3BA809FD7DB}"/>
    <cellStyle name="Millares 3 4 2 3 3 4" xfId="2812" xr:uid="{81BF7B8F-71DF-4E8B-ACA7-B9213416F9BC}"/>
    <cellStyle name="Millares 3 4 2 3 3 4 2" xfId="11078" xr:uid="{88231845-F7C5-4EA3-838D-459A9AB9AC3E}"/>
    <cellStyle name="Millares 3 4 2 3 3 4 2 2" xfId="32581" xr:uid="{EDDDBAB8-07A1-4109-8682-9C8CE46475A0}"/>
    <cellStyle name="Millares 3 4 2 3 3 4 3" xfId="17713" xr:uid="{BA2458C9-AE3B-4E16-8F70-0544428F81B3}"/>
    <cellStyle name="Millares 3 4 2 3 3 4 3 2" xfId="39216" xr:uid="{EA6EFE77-82C5-41B0-8C4F-53FCA64FD7D6}"/>
    <cellStyle name="Millares 3 4 2 3 3 4 4" xfId="24318" xr:uid="{01FD59EF-D2F0-4FD4-BCC5-03FE112F5226}"/>
    <cellStyle name="Millares 3 4 2 3 3 4 5" xfId="45821" xr:uid="{FB818201-69AB-4E53-916E-49FDC58C4234}"/>
    <cellStyle name="Millares 3 4 2 3 3 5" xfId="3209" xr:uid="{452096F4-ABB4-4B55-BC22-6774EAD5086F}"/>
    <cellStyle name="Millares 3 4 2 3 3 5 2" xfId="11475" xr:uid="{5B2B054B-C85B-4E92-9698-CD177D4ABDF1}"/>
    <cellStyle name="Millares 3 4 2 3 3 5 2 2" xfId="32978" xr:uid="{F853DBE1-E5E0-431B-91D6-E9266AEB3A4D}"/>
    <cellStyle name="Millares 3 4 2 3 3 5 3" xfId="18110" xr:uid="{647E4E09-A6F0-42DC-9544-5E60FBF2CDF9}"/>
    <cellStyle name="Millares 3 4 2 3 3 5 3 2" xfId="39613" xr:uid="{EFE5252E-3CF9-4969-BCBE-F7177A6AC10E}"/>
    <cellStyle name="Millares 3 4 2 3 3 5 4" xfId="24715" xr:uid="{39E41677-D826-4D10-A751-0176285284F0}"/>
    <cellStyle name="Millares 3 4 2 3 3 5 5" xfId="46218" xr:uid="{B47E5D60-5F73-455E-9E5C-13337B78291D}"/>
    <cellStyle name="Millares 3 4 2 3 3 6" xfId="4956" xr:uid="{8A704BAB-FD4A-43DA-9653-DCD1E4AC7B2F}"/>
    <cellStyle name="Millares 3 4 2 3 3 6 2" xfId="13222" xr:uid="{C7CF0BB3-9E19-4C4C-BB98-C8B3E429765E}"/>
    <cellStyle name="Millares 3 4 2 3 3 6 2 2" xfId="34725" xr:uid="{8EF11DFC-DF57-4B44-939C-F02C61F22BAF}"/>
    <cellStyle name="Millares 3 4 2 3 3 6 3" xfId="19857" xr:uid="{8E90A0EB-6BA0-43BD-80F9-60AE1ED7CA18}"/>
    <cellStyle name="Millares 3 4 2 3 3 6 3 2" xfId="41360" xr:uid="{4637EACC-AA94-49C5-A876-C457EE0253B6}"/>
    <cellStyle name="Millares 3 4 2 3 3 6 4" xfId="26462" xr:uid="{AA9A6E47-0100-41AA-8930-7D8AACD7170D}"/>
    <cellStyle name="Millares 3 4 2 3 3 6 5" xfId="47965" xr:uid="{8B26ED07-7CB0-4F86-87C9-4CA45C1BB4E8}"/>
    <cellStyle name="Millares 3 4 2 3 3 7" xfId="5348" xr:uid="{ECC4B322-6AA0-4E4C-A703-ACBCC2B4F8C4}"/>
    <cellStyle name="Millares 3 4 2 3 3 7 2" xfId="13614" xr:uid="{8A6249B8-2074-45CD-855D-644134F03BA3}"/>
    <cellStyle name="Millares 3 4 2 3 3 7 2 2" xfId="35117" xr:uid="{832591F8-6068-4F82-890C-AF2CAF1C29ED}"/>
    <cellStyle name="Millares 3 4 2 3 3 7 3" xfId="20249" xr:uid="{7E42EC6A-93F7-41D4-B02E-25712B8A7868}"/>
    <cellStyle name="Millares 3 4 2 3 3 7 3 2" xfId="41752" xr:uid="{D5AB7838-B162-4DA8-91E5-599ABF50BB07}"/>
    <cellStyle name="Millares 3 4 2 3 3 7 4" xfId="26854" xr:uid="{FEA37642-0D47-428C-9E29-FAB005E20BF4}"/>
    <cellStyle name="Millares 3 4 2 3 3 7 5" xfId="48357" xr:uid="{917E6341-9725-4E4B-83AF-0B4D43289279}"/>
    <cellStyle name="Millares 3 4 2 3 3 8" xfId="6989" xr:uid="{BBCC88B3-805D-4FEC-8C7A-898FDBD223D0}"/>
    <cellStyle name="Millares 3 4 2 3 3 8 2" xfId="28492" xr:uid="{58C7E8E4-EF84-4446-A077-CE30D8C916AD}"/>
    <cellStyle name="Millares 3 4 2 3 3 9" xfId="8645" xr:uid="{AC06A248-EFAD-4939-BCEC-08486B5C8E9C}"/>
    <cellStyle name="Millares 3 4 2 3 3 9 2" xfId="30148" xr:uid="{6FEBC2B3-BBB7-451F-A8E7-472F1715E51C}"/>
    <cellStyle name="Millares 3 4 2 3 4" xfId="662" xr:uid="{FEE657EE-2955-4C46-A041-DDB64154609C}"/>
    <cellStyle name="Millares 3 4 2 3 4 10" xfId="43671" xr:uid="{406556C6-25BB-4CE2-AC3D-57DD2C92BA0D}"/>
    <cellStyle name="Millares 3 4 2 3 4 2" xfId="1608" xr:uid="{AAC61CD3-947B-400B-8F26-C9607F3F309F}"/>
    <cellStyle name="Millares 3 4 2 3 4 2 2" xfId="4437" xr:uid="{F95E12C2-0991-44AE-919D-64B285B8DB1F}"/>
    <cellStyle name="Millares 3 4 2 3 4 2 2 2" xfId="12703" xr:uid="{B6387384-DA65-4E65-94BF-A95DFE04DEAA}"/>
    <cellStyle name="Millares 3 4 2 3 4 2 2 2 2" xfId="34206" xr:uid="{24DED68C-53CE-4F16-9630-6E2A81F6084D}"/>
    <cellStyle name="Millares 3 4 2 3 4 2 2 3" xfId="19338" xr:uid="{CF774A5E-1C61-40DB-865B-C2718A15D861}"/>
    <cellStyle name="Millares 3 4 2 3 4 2 2 3 2" xfId="40841" xr:uid="{BE1F818A-F671-44F8-A45C-4C245002C35B}"/>
    <cellStyle name="Millares 3 4 2 3 4 2 2 4" xfId="25943" xr:uid="{B03E7B83-C736-4ED4-991F-FFC32636CEDF}"/>
    <cellStyle name="Millares 3 4 2 3 4 2 2 5" xfId="47446" xr:uid="{C1A18049-5C7F-4587-A812-4B8B3FBC2381}"/>
    <cellStyle name="Millares 3 4 2 3 4 2 3" xfId="6576" xr:uid="{A39BFE8F-1C9A-40F8-BF0D-A266602B1667}"/>
    <cellStyle name="Millares 3 4 2 3 4 2 3 2" xfId="14842" xr:uid="{59BB40F9-FD24-49A6-82A9-7A79430348BD}"/>
    <cellStyle name="Millares 3 4 2 3 4 2 3 2 2" xfId="36345" xr:uid="{353FFDD1-E724-4910-9213-8E09E88781DB}"/>
    <cellStyle name="Millares 3 4 2 3 4 2 3 3" xfId="21477" xr:uid="{ECB36F9B-72C0-4ECB-B014-2C8F416E3155}"/>
    <cellStyle name="Millares 3 4 2 3 4 2 3 3 2" xfId="42980" xr:uid="{B63D30E1-1720-4B58-9ABE-41C01DB78FC3}"/>
    <cellStyle name="Millares 3 4 2 3 4 2 3 4" xfId="28082" xr:uid="{A03D3107-20BD-4816-BD4C-6B735092BDCB}"/>
    <cellStyle name="Millares 3 4 2 3 4 2 3 5" xfId="49585" xr:uid="{FE6260DE-C5B0-4569-80CA-18327DBAA1C2}"/>
    <cellStyle name="Millares 3 4 2 3 4 2 4" xfId="8217" xr:uid="{4F5DFA5B-7CC1-4FC4-92D9-BDBED26D5AF6}"/>
    <cellStyle name="Millares 3 4 2 3 4 2 4 2" xfId="29720" xr:uid="{781ABC15-FA74-4B87-A178-EEB203C1F36E}"/>
    <cellStyle name="Millares 3 4 2 3 4 2 5" xfId="9874" xr:uid="{60FD9D53-2AC4-41CF-8F32-13E831BEA2B6}"/>
    <cellStyle name="Millares 3 4 2 3 4 2 5 2" xfId="31377" xr:uid="{BD97B706-A332-4534-962B-D24034EBC698}"/>
    <cellStyle name="Millares 3 4 2 3 4 2 6" xfId="16509" xr:uid="{6A1ECC0D-AC2D-4715-995D-05BFDF2795D2}"/>
    <cellStyle name="Millares 3 4 2 3 4 2 6 2" xfId="38012" xr:uid="{168120FB-A3E7-40B1-9A43-F1EDE681937A}"/>
    <cellStyle name="Millares 3 4 2 3 4 2 7" xfId="23114" xr:uid="{E6C8ADEA-7F64-49DA-A15C-3FA789044D66}"/>
    <cellStyle name="Millares 3 4 2 3 4 2 8" xfId="44617" xr:uid="{C82C5AFC-87A8-4055-A823-31379B0CB1CD}"/>
    <cellStyle name="Millares 3 4 2 3 4 3" xfId="2295" xr:uid="{BCAC8A40-FCDB-4FFE-B8C8-149F43BB70EE}"/>
    <cellStyle name="Millares 3 4 2 3 4 3 2" xfId="10561" xr:uid="{DACC5545-6D9D-42CA-B379-BF7838716856}"/>
    <cellStyle name="Millares 3 4 2 3 4 3 2 2" xfId="32064" xr:uid="{BEB3173F-A95F-49E7-B69B-70EBFFB0100F}"/>
    <cellStyle name="Millares 3 4 2 3 4 3 3" xfId="17196" xr:uid="{B87338CD-26C5-4734-B021-0E9E9845EA6F}"/>
    <cellStyle name="Millares 3 4 2 3 4 3 3 2" xfId="38699" xr:uid="{853BED75-0029-4CD7-82DA-4768240FF8E0}"/>
    <cellStyle name="Millares 3 4 2 3 4 3 4" xfId="23801" xr:uid="{33A05B60-029F-4BEE-8535-7BC8CAD262FA}"/>
    <cellStyle name="Millares 3 4 2 3 4 3 5" xfId="45304" xr:uid="{4A092372-F715-4FD0-B689-07A629680135}"/>
    <cellStyle name="Millares 3 4 2 3 4 4" xfId="3491" xr:uid="{79B996F1-8E30-490F-B5D1-05237FCF92AF}"/>
    <cellStyle name="Millares 3 4 2 3 4 4 2" xfId="11757" xr:uid="{FCB4A634-216A-4B45-8AA5-E12D16899EBD}"/>
    <cellStyle name="Millares 3 4 2 3 4 4 2 2" xfId="33260" xr:uid="{EF25CB02-E908-42FE-8847-551A4917A5F3}"/>
    <cellStyle name="Millares 3 4 2 3 4 4 3" xfId="18392" xr:uid="{AE4E67C7-671D-404A-AA83-04576346F53E}"/>
    <cellStyle name="Millares 3 4 2 3 4 4 3 2" xfId="39895" xr:uid="{E110DB2D-B2CD-4F5D-B77D-C966D01B59DC}"/>
    <cellStyle name="Millares 3 4 2 3 4 4 4" xfId="24997" xr:uid="{77AEAD04-F3ED-4F73-93A0-39A6D31AA5FE}"/>
    <cellStyle name="Millares 3 4 2 3 4 4 5" xfId="46500" xr:uid="{FC852894-312D-4C47-9EAD-6976BCF92D22}"/>
    <cellStyle name="Millares 3 4 2 3 4 5" xfId="5630" xr:uid="{3408B700-8829-4377-A192-32C3E12F0527}"/>
    <cellStyle name="Millares 3 4 2 3 4 5 2" xfId="13896" xr:uid="{6726AC2E-0946-4796-B67D-08E8E964DD3E}"/>
    <cellStyle name="Millares 3 4 2 3 4 5 2 2" xfId="35399" xr:uid="{31ED3043-79BA-44CC-8C4E-0AEB882A7827}"/>
    <cellStyle name="Millares 3 4 2 3 4 5 3" xfId="20531" xr:uid="{14594340-B29B-4ABE-8CB1-899CA6256E00}"/>
    <cellStyle name="Millares 3 4 2 3 4 5 3 2" xfId="42034" xr:uid="{DFC9753F-255A-4E36-92FD-10598B364C2B}"/>
    <cellStyle name="Millares 3 4 2 3 4 5 4" xfId="27136" xr:uid="{C52C8647-D1DA-417C-9A2D-2ED1CA222D43}"/>
    <cellStyle name="Millares 3 4 2 3 4 5 5" xfId="48639" xr:uid="{7AE37A35-A4F6-42AD-B32B-06921F9571BC}"/>
    <cellStyle name="Millares 3 4 2 3 4 6" xfId="7271" xr:uid="{24FCE4BB-DA4A-4683-954A-AE204EA2F19C}"/>
    <cellStyle name="Millares 3 4 2 3 4 6 2" xfId="28774" xr:uid="{ADEC075E-8E80-46C1-A496-DDD3DA6E3C84}"/>
    <cellStyle name="Millares 3 4 2 3 4 7" xfId="8928" xr:uid="{955B5981-78B0-48F6-9AD0-DE1EEDEEF4E6}"/>
    <cellStyle name="Millares 3 4 2 3 4 7 2" xfId="30431" xr:uid="{8BDFF874-EFF7-4156-A49A-C9D872B7D366}"/>
    <cellStyle name="Millares 3 4 2 3 4 8" xfId="15563" xr:uid="{5D8D4D68-604E-45EC-9F0D-6A72F2B8DCC8}"/>
    <cellStyle name="Millares 3 4 2 3 4 8 2" xfId="37066" xr:uid="{D7DECF65-1A5C-4BEA-B296-8FED3E4C7159}"/>
    <cellStyle name="Millares 3 4 2 3 4 9" xfId="22168" xr:uid="{5AA01A2B-06EA-45B9-9F1A-5AED6FC26333}"/>
    <cellStyle name="Millares 3 4 2 3 5" xfId="930" xr:uid="{A19541ED-F07E-452A-B975-DDD5A5EB8A69}"/>
    <cellStyle name="Millares 3 4 2 3 5 2" xfId="3759" xr:uid="{0CCE6AAA-5E5F-435B-AA88-ED8881A42756}"/>
    <cellStyle name="Millares 3 4 2 3 5 2 2" xfId="12025" xr:uid="{D1B3FDBB-031E-468E-B625-83607733B4B4}"/>
    <cellStyle name="Millares 3 4 2 3 5 2 2 2" xfId="33528" xr:uid="{6005F561-F024-4E18-B2FB-BE6AE9EB75A2}"/>
    <cellStyle name="Millares 3 4 2 3 5 2 3" xfId="18660" xr:uid="{2B833E02-B844-4EBE-8A48-098D4F1D7746}"/>
    <cellStyle name="Millares 3 4 2 3 5 2 3 2" xfId="40163" xr:uid="{5DA4FC6C-5F6A-44A3-A8E4-E3C1730DEB11}"/>
    <cellStyle name="Millares 3 4 2 3 5 2 4" xfId="25265" xr:uid="{D2EABB8C-EC97-4FAC-9CDC-7D6300A36F3B}"/>
    <cellStyle name="Millares 3 4 2 3 5 2 5" xfId="46768" xr:uid="{B254BC18-FADB-4E5E-99D7-33459EF3D431}"/>
    <cellStyle name="Millares 3 4 2 3 5 3" xfId="5898" xr:uid="{FAA538C3-CD1A-4CE8-98DA-794298D12D0B}"/>
    <cellStyle name="Millares 3 4 2 3 5 3 2" xfId="14164" xr:uid="{DFC604E3-DDD3-47C8-A9DC-E39B86307CA2}"/>
    <cellStyle name="Millares 3 4 2 3 5 3 2 2" xfId="35667" xr:uid="{B25B8005-8604-423D-8A98-530C7629E500}"/>
    <cellStyle name="Millares 3 4 2 3 5 3 3" xfId="20799" xr:uid="{F1F11F53-F5CB-4226-A919-B9AE77F1C7A8}"/>
    <cellStyle name="Millares 3 4 2 3 5 3 3 2" xfId="42302" xr:uid="{2A777BEF-9219-43F1-A40D-9C7BB16B9500}"/>
    <cellStyle name="Millares 3 4 2 3 5 3 4" xfId="27404" xr:uid="{0E304B1F-67E0-4189-8C97-B1214185DD4A}"/>
    <cellStyle name="Millares 3 4 2 3 5 3 5" xfId="48907" xr:uid="{91E5F4F0-7818-499B-B530-96950BBAAA03}"/>
    <cellStyle name="Millares 3 4 2 3 5 4" xfId="7539" xr:uid="{4BBB726E-BB30-4457-BE69-98D2370247CF}"/>
    <cellStyle name="Millares 3 4 2 3 5 4 2" xfId="29042" xr:uid="{F3C6989D-98DE-4D1D-B844-D77A969D7D59}"/>
    <cellStyle name="Millares 3 4 2 3 5 5" xfId="9196" xr:uid="{84772FB2-DC5B-4FED-BD96-C401D8929320}"/>
    <cellStyle name="Millares 3 4 2 3 5 5 2" xfId="30699" xr:uid="{D881D6E1-DD70-4A23-9CEA-6BB00BC44316}"/>
    <cellStyle name="Millares 3 4 2 3 5 6" xfId="15831" xr:uid="{8AA310DD-9118-4228-9A85-B5A3377A60F5}"/>
    <cellStyle name="Millares 3 4 2 3 5 6 2" xfId="37334" xr:uid="{58BAEA4C-D704-401B-9BEB-621BC59406CC}"/>
    <cellStyle name="Millares 3 4 2 3 5 7" xfId="22436" xr:uid="{65CCE409-CF87-4A1F-8359-02CC4F139458}"/>
    <cellStyle name="Millares 3 4 2 3 5 8" xfId="43939" xr:uid="{195C89B8-078B-4765-8486-97F4E8769536}"/>
    <cellStyle name="Millares 3 4 2 3 6" xfId="1191" xr:uid="{5A8D564B-FF08-454D-BA1F-392B36736B54}"/>
    <cellStyle name="Millares 3 4 2 3 6 2" xfId="4020" xr:uid="{3DA45EFB-50DA-48FA-A263-243B2CE30AAD}"/>
    <cellStyle name="Millares 3 4 2 3 6 2 2" xfId="12286" xr:uid="{DEBF91C8-3D77-4E15-818D-19E99C13E7FA}"/>
    <cellStyle name="Millares 3 4 2 3 6 2 2 2" xfId="33789" xr:uid="{1E3C7067-4A18-40C7-B5B6-69D07B7034A8}"/>
    <cellStyle name="Millares 3 4 2 3 6 2 3" xfId="18921" xr:uid="{8BD0CBC7-8325-47AA-81EF-FAB3FA49564A}"/>
    <cellStyle name="Millares 3 4 2 3 6 2 3 2" xfId="40424" xr:uid="{E203C251-13B5-483C-8581-251B6F8FC125}"/>
    <cellStyle name="Millares 3 4 2 3 6 2 4" xfId="25526" xr:uid="{356313E3-5DC2-4F30-B614-6081E610B669}"/>
    <cellStyle name="Millares 3 4 2 3 6 2 5" xfId="47029" xr:uid="{B32FBEA4-72EB-453F-8C14-B9920298D70B}"/>
    <cellStyle name="Millares 3 4 2 3 6 3" xfId="6159" xr:uid="{1C280D98-5FB9-4E43-976A-080D57DAD5D6}"/>
    <cellStyle name="Millares 3 4 2 3 6 3 2" xfId="14425" xr:uid="{C3E955C6-6595-4AAD-B945-310AE9DDC3A1}"/>
    <cellStyle name="Millares 3 4 2 3 6 3 2 2" xfId="35928" xr:uid="{D2942604-E4FC-4CAC-ACB9-CE3EAFA552D3}"/>
    <cellStyle name="Millares 3 4 2 3 6 3 3" xfId="21060" xr:uid="{50422308-7E1A-4E8D-BB85-BB6F11AF74BE}"/>
    <cellStyle name="Millares 3 4 2 3 6 3 3 2" xfId="42563" xr:uid="{1878DEFA-5EB8-4682-AD0A-005314063729}"/>
    <cellStyle name="Millares 3 4 2 3 6 3 4" xfId="27665" xr:uid="{A3A86140-2CBA-41A2-A249-917B1D2AA9AD}"/>
    <cellStyle name="Millares 3 4 2 3 6 3 5" xfId="49168" xr:uid="{F678EF31-E85C-4DCB-9CBE-833ACAB36298}"/>
    <cellStyle name="Millares 3 4 2 3 6 4" xfId="7800" xr:uid="{42EB7A4B-582C-4E03-AF19-B3F608E678E6}"/>
    <cellStyle name="Millares 3 4 2 3 6 4 2" xfId="29303" xr:uid="{C1EC4CC4-C565-4D12-9C88-FB4A854A7164}"/>
    <cellStyle name="Millares 3 4 2 3 6 5" xfId="9457" xr:uid="{6B79F967-61B6-4CE3-A9FC-32A9CAF18B9E}"/>
    <cellStyle name="Millares 3 4 2 3 6 5 2" xfId="30960" xr:uid="{740B87B2-477C-4888-A076-3AA308522565}"/>
    <cellStyle name="Millares 3 4 2 3 6 6" xfId="16092" xr:uid="{305FB156-BB64-4DC5-9FD7-E6B32DDF1D54}"/>
    <cellStyle name="Millares 3 4 2 3 6 6 2" xfId="37595" xr:uid="{43E994ED-5840-44E5-A1DF-BDB9743DC2DE}"/>
    <cellStyle name="Millares 3 4 2 3 6 7" xfId="22697" xr:uid="{8E504846-09A2-4141-B48A-6E84FE3C17E0}"/>
    <cellStyle name="Millares 3 4 2 3 6 8" xfId="44200" xr:uid="{02322BB5-2064-48E2-A401-BBE6D2C178D7}"/>
    <cellStyle name="Millares 3 4 2 3 7" xfId="1879" xr:uid="{5F807A1B-D66F-45CC-B9E4-311082225D1A}"/>
    <cellStyle name="Millares 3 4 2 3 7 2" xfId="10145" xr:uid="{11B114FB-4346-4916-8CF5-A2632BE38E52}"/>
    <cellStyle name="Millares 3 4 2 3 7 2 2" xfId="31648" xr:uid="{870D5AA5-4C92-4FF6-B0FD-5327A13FC941}"/>
    <cellStyle name="Millares 3 4 2 3 7 3" xfId="16780" xr:uid="{9494F253-7E84-44A5-A4CE-89D760BB9ECA}"/>
    <cellStyle name="Millares 3 4 2 3 7 3 2" xfId="38283" xr:uid="{0BD3EAED-370F-4480-B38B-C1BF089D3CA2}"/>
    <cellStyle name="Millares 3 4 2 3 7 4" xfId="23385" xr:uid="{185A90CC-8D26-4F2E-B194-5061A2DB22AA}"/>
    <cellStyle name="Millares 3 4 2 3 7 5" xfId="44888" xr:uid="{8AC86EB4-19B4-44DE-B43E-E8CA1A1FD9B7}"/>
    <cellStyle name="Millares 3 4 2 3 8" xfId="2564" xr:uid="{BA7E19AF-1E7A-42AA-B467-BF97F3E85990}"/>
    <cellStyle name="Millares 3 4 2 3 8 2" xfId="10830" xr:uid="{0AA08E02-5CD3-4E8F-845E-1C1B35491CF6}"/>
    <cellStyle name="Millares 3 4 2 3 8 2 2" xfId="32333" xr:uid="{13E9C215-7079-4DB6-97A8-62B92D776C59}"/>
    <cellStyle name="Millares 3 4 2 3 8 3" xfId="17465" xr:uid="{96F3978C-41F7-46C8-842A-1F11D3DD1F0C}"/>
    <cellStyle name="Millares 3 4 2 3 8 3 2" xfId="38968" xr:uid="{73A48F12-F7A5-46A8-B4CE-2F0169BE89A6}"/>
    <cellStyle name="Millares 3 4 2 3 8 4" xfId="24070" xr:uid="{17A9000F-5B1C-4D65-8A54-96676F574395}"/>
    <cellStyle name="Millares 3 4 2 3 8 5" xfId="45573" xr:uid="{DD74BC1F-0458-4D4B-A7A9-F16F0C34D3B6}"/>
    <cellStyle name="Millares 3 4 2 3 9" xfId="3075" xr:uid="{DC55659B-F0C7-4F21-94E7-73B9A57670E0}"/>
    <cellStyle name="Millares 3 4 2 3 9 2" xfId="11341" xr:uid="{4C8BFF99-7DA3-488A-918A-919D066CEE0D}"/>
    <cellStyle name="Millares 3 4 2 3 9 2 2" xfId="32844" xr:uid="{AB7E0402-8458-42AF-B546-C6F0D8BD6929}"/>
    <cellStyle name="Millares 3 4 2 3 9 3" xfId="17976" xr:uid="{60194EE8-CB69-4658-9C9D-E83ACC4A59C0}"/>
    <cellStyle name="Millares 3 4 2 3 9 3 2" xfId="39479" xr:uid="{56125D59-2527-41F2-977E-898538FFFF4C}"/>
    <cellStyle name="Millares 3 4 2 3 9 4" xfId="24581" xr:uid="{14429F1A-69EB-49BF-BF79-D60424C8F455}"/>
    <cellStyle name="Millares 3 4 2 3 9 5" xfId="46084" xr:uid="{A9DBDA06-9C44-4DAF-A64A-E4937B91802C}"/>
    <cellStyle name="Millares 3 4 2 4" xfId="468" xr:uid="{137150FE-28B0-4731-BC5F-130292AE584B}"/>
    <cellStyle name="Millares 3 4 2 4 10" xfId="7079" xr:uid="{A73515BC-8ADC-470E-8728-57127C63F4DE}"/>
    <cellStyle name="Millares 3 4 2 4 10 2" xfId="28582" xr:uid="{FDA7B0D2-D63A-4348-80F8-303CC7889175}"/>
    <cellStyle name="Millares 3 4 2 4 11" xfId="8735" xr:uid="{A620B1B6-7215-4A5A-A7A4-79824231AD6C}"/>
    <cellStyle name="Millares 3 4 2 4 11 2" xfId="30238" xr:uid="{CB175F5E-4344-419E-B8CD-352442F1AE4B}"/>
    <cellStyle name="Millares 3 4 2 4 12" xfId="15371" xr:uid="{880F7DF9-0683-47F3-9828-720275B33404}"/>
    <cellStyle name="Millares 3 4 2 4 12 2" xfId="36874" xr:uid="{21B9A4D4-309D-4689-B3EA-D27AF44F755E}"/>
    <cellStyle name="Millares 3 4 2 4 13" xfId="21976" xr:uid="{43DF3E2B-9815-4FD9-ABF7-4FEC2DBA265D}"/>
    <cellStyle name="Millares 3 4 2 4 14" xfId="43479" xr:uid="{84E21D9B-2A80-4FF5-840C-B285FEB7D0EF}"/>
    <cellStyle name="Millares 3 4 2 4 2" xfId="750" xr:uid="{A0E89AB0-2778-45BD-B468-FAD0426235FD}"/>
    <cellStyle name="Millares 3 4 2 4 2 10" xfId="15651" xr:uid="{4CA0BA5F-1218-4BDB-AB25-E7BED90CA0E0}"/>
    <cellStyle name="Millares 3 4 2 4 2 10 2" xfId="37154" xr:uid="{E64564B8-A642-44DB-B23B-ECC24822A60D}"/>
    <cellStyle name="Millares 3 4 2 4 2 11" xfId="22256" xr:uid="{44FB93C6-A5D3-48A7-89A3-2178DF693E35}"/>
    <cellStyle name="Millares 3 4 2 4 2 12" xfId="43759" xr:uid="{C233FC04-D4DF-4D0D-A1D5-E903F96DA49E}"/>
    <cellStyle name="Millares 3 4 2 4 2 2" xfId="1696" xr:uid="{87D9AD02-FAE0-407B-B4F2-D697FB6902D7}"/>
    <cellStyle name="Millares 3 4 2 4 2 2 2" xfId="4525" xr:uid="{9EEDE38F-6B9C-40F5-9F89-3AE54C2146AD}"/>
    <cellStyle name="Millares 3 4 2 4 2 2 2 2" xfId="12791" xr:uid="{F7949514-287A-479F-B539-B24385900112}"/>
    <cellStyle name="Millares 3 4 2 4 2 2 2 2 2" xfId="34294" xr:uid="{478A31E1-F9BB-4A73-AF2B-39849CDE63C5}"/>
    <cellStyle name="Millares 3 4 2 4 2 2 2 3" xfId="19426" xr:uid="{4FC57A64-0998-45DF-8D8A-5EF81FF578DA}"/>
    <cellStyle name="Millares 3 4 2 4 2 2 2 3 2" xfId="40929" xr:uid="{FA218C28-8A10-4F2E-9294-74D71380629B}"/>
    <cellStyle name="Millares 3 4 2 4 2 2 2 4" xfId="26031" xr:uid="{5B42C18E-2037-4949-8F13-8DBB6EB1D927}"/>
    <cellStyle name="Millares 3 4 2 4 2 2 2 5" xfId="47534" xr:uid="{D0F479EE-BB03-4967-A070-489BD8329CEE}"/>
    <cellStyle name="Millares 3 4 2 4 2 2 3" xfId="6664" xr:uid="{25979775-7787-4C94-B6BB-27A0B220109D}"/>
    <cellStyle name="Millares 3 4 2 4 2 2 3 2" xfId="14930" xr:uid="{792E292D-F37B-41D8-9487-32D0AD01D119}"/>
    <cellStyle name="Millares 3 4 2 4 2 2 3 2 2" xfId="36433" xr:uid="{84F33315-8909-43DC-BED4-26D9B1C81822}"/>
    <cellStyle name="Millares 3 4 2 4 2 2 3 3" xfId="21565" xr:uid="{2578D4B6-B2FC-4F06-83B8-4956117F8A2A}"/>
    <cellStyle name="Millares 3 4 2 4 2 2 3 3 2" xfId="43068" xr:uid="{52A916EA-A966-4E8B-88BE-20ED6FF18AF9}"/>
    <cellStyle name="Millares 3 4 2 4 2 2 3 4" xfId="28170" xr:uid="{8EC1E6D3-7A35-4967-A4F9-58594604E2BB}"/>
    <cellStyle name="Millares 3 4 2 4 2 2 3 5" xfId="49673" xr:uid="{E0E39929-2869-420B-8A63-E6DEAAA31332}"/>
    <cellStyle name="Millares 3 4 2 4 2 2 4" xfId="8305" xr:uid="{932C8B95-EC60-4D97-BAA4-447210E57DB6}"/>
    <cellStyle name="Millares 3 4 2 4 2 2 4 2" xfId="29808" xr:uid="{4B400F93-5B26-4C95-8D76-D0546106879B}"/>
    <cellStyle name="Millares 3 4 2 4 2 2 5" xfId="9962" xr:uid="{84963EF3-DCD0-4FE5-AFC2-623682A1B785}"/>
    <cellStyle name="Millares 3 4 2 4 2 2 5 2" xfId="31465" xr:uid="{C94DE385-88F0-4D6E-A1BC-A978FB31E2CA}"/>
    <cellStyle name="Millares 3 4 2 4 2 2 6" xfId="16597" xr:uid="{B8F04DFD-A952-4B58-B967-016515833202}"/>
    <cellStyle name="Millares 3 4 2 4 2 2 6 2" xfId="38100" xr:uid="{FE68DC7E-8A74-4FBC-854E-9ECA98014B25}"/>
    <cellStyle name="Millares 3 4 2 4 2 2 7" xfId="23202" xr:uid="{D864BF9C-7746-4457-8E87-F1ADA8AAB473}"/>
    <cellStyle name="Millares 3 4 2 4 2 2 8" xfId="44705" xr:uid="{51CBA4EB-5E6E-4E0A-BF57-AE7F61B3135C}"/>
    <cellStyle name="Millares 3 4 2 4 2 3" xfId="2383" xr:uid="{BFB9C5FC-EF94-49EA-BAD8-43DF2ECC01B9}"/>
    <cellStyle name="Millares 3 4 2 4 2 3 2" xfId="10649" xr:uid="{6BEDC5BC-2351-4991-AC52-1AF728D146D7}"/>
    <cellStyle name="Millares 3 4 2 4 2 3 2 2" xfId="32152" xr:uid="{313B87C7-7525-429B-B678-AC0CF3358CF5}"/>
    <cellStyle name="Millares 3 4 2 4 2 3 3" xfId="17284" xr:uid="{6A7B1B23-B0AF-4DF5-BA04-357CCF8FDB59}"/>
    <cellStyle name="Millares 3 4 2 4 2 3 3 2" xfId="38787" xr:uid="{B57F2576-E5A7-4F73-A491-30F62A6F127A}"/>
    <cellStyle name="Millares 3 4 2 4 2 3 4" xfId="23889" xr:uid="{F259200A-4549-47B0-887F-881CC806D667}"/>
    <cellStyle name="Millares 3 4 2 4 2 3 5" xfId="45392" xr:uid="{8C8CC8D7-5695-4443-9E3C-B3A1F7CFAF01}"/>
    <cellStyle name="Millares 3 4 2 4 2 4" xfId="2900" xr:uid="{566E7AA1-86B0-4DAD-9AD8-3B1A1F4F5717}"/>
    <cellStyle name="Millares 3 4 2 4 2 4 2" xfId="11166" xr:uid="{CB2F4C06-54A6-4DBF-A68D-8710D6C2F650}"/>
    <cellStyle name="Millares 3 4 2 4 2 4 2 2" xfId="32669" xr:uid="{F41A58BE-9593-4716-9189-136C9492A4B9}"/>
    <cellStyle name="Millares 3 4 2 4 2 4 3" xfId="17801" xr:uid="{DB06DE91-8DD3-4CEE-859A-761BC151D42E}"/>
    <cellStyle name="Millares 3 4 2 4 2 4 3 2" xfId="39304" xr:uid="{3C26E04A-AFF6-403D-873E-95631982810A}"/>
    <cellStyle name="Millares 3 4 2 4 2 4 4" xfId="24406" xr:uid="{2596C901-AECA-4E82-910B-8A119F386AED}"/>
    <cellStyle name="Millares 3 4 2 4 2 4 5" xfId="45909" xr:uid="{C138A8A4-2120-4578-B56C-6214584BAC84}"/>
    <cellStyle name="Millares 3 4 2 4 2 5" xfId="3579" xr:uid="{519A8022-4135-43F1-A5CF-07C12802ED49}"/>
    <cellStyle name="Millares 3 4 2 4 2 5 2" xfId="11845" xr:uid="{47DEBD25-D8FB-4CFE-8ED4-9E1546C69276}"/>
    <cellStyle name="Millares 3 4 2 4 2 5 2 2" xfId="33348" xr:uid="{A1C96D90-E3A8-4EA1-A013-D53FECC714D6}"/>
    <cellStyle name="Millares 3 4 2 4 2 5 3" xfId="18480" xr:uid="{C5AF9783-A666-4D97-ABF3-E348655989E7}"/>
    <cellStyle name="Millares 3 4 2 4 2 5 3 2" xfId="39983" xr:uid="{34CAE022-F36C-44DB-B9B4-800ED79BF527}"/>
    <cellStyle name="Millares 3 4 2 4 2 5 4" xfId="25085" xr:uid="{5F10278B-95F6-436F-A7FF-B41B0B6D289E}"/>
    <cellStyle name="Millares 3 4 2 4 2 5 5" xfId="46588" xr:uid="{DB8D38FB-8E35-4597-86E1-5C789C9ECE99}"/>
    <cellStyle name="Millares 3 4 2 4 2 6" xfId="5044" xr:uid="{E4AFCE7A-E363-484F-A108-DE217CEB787C}"/>
    <cellStyle name="Millares 3 4 2 4 2 6 2" xfId="13310" xr:uid="{2DADF36E-771A-4E06-BC90-4F88BDB17206}"/>
    <cellStyle name="Millares 3 4 2 4 2 6 2 2" xfId="34813" xr:uid="{309971C6-2477-4E11-A60E-4871213CF480}"/>
    <cellStyle name="Millares 3 4 2 4 2 6 3" xfId="19945" xr:uid="{B80DFF00-F377-4037-A45A-13E22F1FC5F9}"/>
    <cellStyle name="Millares 3 4 2 4 2 6 3 2" xfId="41448" xr:uid="{E9419214-BC5F-4C0F-A1CD-6B1CBD338990}"/>
    <cellStyle name="Millares 3 4 2 4 2 6 4" xfId="26550" xr:uid="{443B8BAF-6BAB-4B62-8070-75FF59CC9293}"/>
    <cellStyle name="Millares 3 4 2 4 2 6 5" xfId="48053" xr:uid="{A10E8598-1E15-40AA-8D7B-9669BC0DB510}"/>
    <cellStyle name="Millares 3 4 2 4 2 7" xfId="5718" xr:uid="{A008ED94-3FBA-4DA7-9839-69F512785C66}"/>
    <cellStyle name="Millares 3 4 2 4 2 7 2" xfId="13984" xr:uid="{9EFBD9E4-AA46-450D-9761-5F81A510BD3F}"/>
    <cellStyle name="Millares 3 4 2 4 2 7 2 2" xfId="35487" xr:uid="{F037969B-2DFA-4415-95E8-2849B0AF1188}"/>
    <cellStyle name="Millares 3 4 2 4 2 7 3" xfId="20619" xr:uid="{6199E6C6-325F-4B47-8833-619A6D83CADB}"/>
    <cellStyle name="Millares 3 4 2 4 2 7 3 2" xfId="42122" xr:uid="{5FAFF92E-FF6A-478F-8A78-A7BCD99AF3E0}"/>
    <cellStyle name="Millares 3 4 2 4 2 7 4" xfId="27224" xr:uid="{7EB20FF8-5413-493D-AE6D-4D8B0D83AED9}"/>
    <cellStyle name="Millares 3 4 2 4 2 7 5" xfId="48727" xr:uid="{CC7E2D1D-D521-4460-9AA5-72D46D1F7373}"/>
    <cellStyle name="Millares 3 4 2 4 2 8" xfId="7359" xr:uid="{C7690C06-733F-45DC-8E5F-40D12F559D4D}"/>
    <cellStyle name="Millares 3 4 2 4 2 8 2" xfId="28862" xr:uid="{61B7A9D3-C465-4F3D-A5CB-74FF43F24CA2}"/>
    <cellStyle name="Millares 3 4 2 4 2 9" xfId="9016" xr:uid="{6F4C380D-ED3C-4942-9D21-AD3CF4441550}"/>
    <cellStyle name="Millares 3 4 2 4 2 9 2" xfId="30519" xr:uid="{8BC01BA3-D96C-44D3-8672-0AD074A0C4AC}"/>
    <cellStyle name="Millares 3 4 2 4 3" xfId="1020" xr:uid="{4C8A2E52-4682-4124-8E5A-0107983173B9}"/>
    <cellStyle name="Millares 3 4 2 4 3 2" xfId="3849" xr:uid="{B33689D4-1C50-4EAD-8751-A9F961D63A71}"/>
    <cellStyle name="Millares 3 4 2 4 3 2 2" xfId="12115" xr:uid="{1173C0C6-2A76-4919-BEB1-021FAEEB5DAA}"/>
    <cellStyle name="Millares 3 4 2 4 3 2 2 2" xfId="33618" xr:uid="{F8E136EE-91D2-407E-B019-55F92B453C16}"/>
    <cellStyle name="Millares 3 4 2 4 3 2 3" xfId="18750" xr:uid="{E4F66D88-585A-407B-9D0E-88EB1FF96319}"/>
    <cellStyle name="Millares 3 4 2 4 3 2 3 2" xfId="40253" xr:uid="{7DE418F8-DDCF-4415-99B9-540361CCF488}"/>
    <cellStyle name="Millares 3 4 2 4 3 2 4" xfId="25355" xr:uid="{050B6FC9-8D9F-4B28-A3AF-5182534EA28A}"/>
    <cellStyle name="Millares 3 4 2 4 3 2 5" xfId="46858" xr:uid="{70FFC184-E3BB-4E15-9F35-2EB1F8366263}"/>
    <cellStyle name="Millares 3 4 2 4 3 3" xfId="5988" xr:uid="{96B8840C-5D40-4CAF-B45F-7BAC68D21165}"/>
    <cellStyle name="Millares 3 4 2 4 3 3 2" xfId="14254" xr:uid="{BBD132A4-426B-4B2D-BEA0-928F3922D45E}"/>
    <cellStyle name="Millares 3 4 2 4 3 3 2 2" xfId="35757" xr:uid="{213E96F2-85AF-40A9-B0B2-73F3652CE8FD}"/>
    <cellStyle name="Millares 3 4 2 4 3 3 3" xfId="20889" xr:uid="{B99D3772-9561-4685-B6F8-690F41B6B6DA}"/>
    <cellStyle name="Millares 3 4 2 4 3 3 3 2" xfId="42392" xr:uid="{FC06F18D-6C46-4C10-B858-B031CCA2ACC8}"/>
    <cellStyle name="Millares 3 4 2 4 3 3 4" xfId="27494" xr:uid="{94853F75-9286-4AEF-A0B4-D83981E20B18}"/>
    <cellStyle name="Millares 3 4 2 4 3 3 5" xfId="48997" xr:uid="{D8948872-6B47-4FB0-A494-289C2ECCC135}"/>
    <cellStyle name="Millares 3 4 2 4 3 4" xfId="7629" xr:uid="{4CCC6BA3-DB66-497B-AAE7-D9DF5B1A3959}"/>
    <cellStyle name="Millares 3 4 2 4 3 4 2" xfId="29132" xr:uid="{483DB292-C9FE-4951-AAAD-A5833872300E}"/>
    <cellStyle name="Millares 3 4 2 4 3 5" xfId="9286" xr:uid="{D6DA48B3-ADF9-4381-B153-90FFB5254095}"/>
    <cellStyle name="Millares 3 4 2 4 3 5 2" xfId="30789" xr:uid="{A1613A65-B651-4ACD-A4EC-A6AF9CE0A05D}"/>
    <cellStyle name="Millares 3 4 2 4 3 6" xfId="15921" xr:uid="{842A588D-4DC6-4C5F-B012-42F6F53063E5}"/>
    <cellStyle name="Millares 3 4 2 4 3 6 2" xfId="37424" xr:uid="{71F8E6A3-53B3-4E09-B7A2-DEC943887E68}"/>
    <cellStyle name="Millares 3 4 2 4 3 7" xfId="22526" xr:uid="{F5FC4BEF-7291-4D4D-A35A-70A6CFA0940C}"/>
    <cellStyle name="Millares 3 4 2 4 3 8" xfId="44029" xr:uid="{309482FE-C3DB-4D3F-B8C8-467341FF01F3}"/>
    <cellStyle name="Millares 3 4 2 4 4" xfId="1416" xr:uid="{F1937114-F847-4E64-B255-9400BCD40B63}"/>
    <cellStyle name="Millares 3 4 2 4 4 2" xfId="4245" xr:uid="{25559F7C-A21D-4DD7-8D76-5644237F15F7}"/>
    <cellStyle name="Millares 3 4 2 4 4 2 2" xfId="12511" xr:uid="{D1187CFB-E31D-4BE5-B5F8-4F16405FF10A}"/>
    <cellStyle name="Millares 3 4 2 4 4 2 2 2" xfId="34014" xr:uid="{FAA619EB-97E7-456D-B62D-A2051566CE6A}"/>
    <cellStyle name="Millares 3 4 2 4 4 2 3" xfId="19146" xr:uid="{6FA31D23-BCCE-4D55-934D-784C978CB547}"/>
    <cellStyle name="Millares 3 4 2 4 4 2 3 2" xfId="40649" xr:uid="{D5A2CE7E-5B45-4207-93E6-7B2BB3A4F264}"/>
    <cellStyle name="Millares 3 4 2 4 4 2 4" xfId="25751" xr:uid="{2B187140-9B87-4991-9F45-5D053019C97F}"/>
    <cellStyle name="Millares 3 4 2 4 4 2 5" xfId="47254" xr:uid="{07AD5E33-6B5B-4737-95B2-913E2E38F6C8}"/>
    <cellStyle name="Millares 3 4 2 4 4 3" xfId="6384" xr:uid="{74232B27-8EB1-4767-B8E0-0B08D5DD6C99}"/>
    <cellStyle name="Millares 3 4 2 4 4 3 2" xfId="14650" xr:uid="{2C96ECEA-0A4F-48B8-978F-FAFAB5433BE8}"/>
    <cellStyle name="Millares 3 4 2 4 4 3 2 2" xfId="36153" xr:uid="{F0EC9A42-70D7-4B6D-8613-265662581210}"/>
    <cellStyle name="Millares 3 4 2 4 4 3 3" xfId="21285" xr:uid="{A7BFC47E-04D0-48CA-8538-6C7D19D95D9F}"/>
    <cellStyle name="Millares 3 4 2 4 4 3 3 2" xfId="42788" xr:uid="{7CF8CC0E-78AD-46AD-96D7-7AE93B45D510}"/>
    <cellStyle name="Millares 3 4 2 4 4 3 4" xfId="27890" xr:uid="{894717E8-C537-4A72-A957-26D004D4C667}"/>
    <cellStyle name="Millares 3 4 2 4 4 3 5" xfId="49393" xr:uid="{E12694F5-3443-490B-9A9D-A4267F521572}"/>
    <cellStyle name="Millares 3 4 2 4 4 4" xfId="8025" xr:uid="{49460206-4E5B-4680-ABDF-15E536D35A67}"/>
    <cellStyle name="Millares 3 4 2 4 4 4 2" xfId="29528" xr:uid="{499C16EE-EE68-4088-A283-5EED345909D9}"/>
    <cellStyle name="Millares 3 4 2 4 4 5" xfId="9682" xr:uid="{2DD4986D-5047-4C16-A65A-E18E6DC04E3D}"/>
    <cellStyle name="Millares 3 4 2 4 4 5 2" xfId="31185" xr:uid="{614C9937-C478-4803-BB00-FFBBA0F31917}"/>
    <cellStyle name="Millares 3 4 2 4 4 6" xfId="16317" xr:uid="{C232C8EC-9489-4919-9C05-ED07AAF66DBF}"/>
    <cellStyle name="Millares 3 4 2 4 4 6 2" xfId="37820" xr:uid="{DB72C73A-47E6-40C4-8E37-9A128CD7CDD0}"/>
    <cellStyle name="Millares 3 4 2 4 4 7" xfId="22922" xr:uid="{86E21193-C195-4743-A9B2-127DE5B2DFE4}"/>
    <cellStyle name="Millares 3 4 2 4 4 8" xfId="44425" xr:uid="{6163A5A4-3DBA-4FFB-80D2-B043053B57CD}"/>
    <cellStyle name="Millares 3 4 2 4 5" xfId="2103" xr:uid="{056402DF-5038-43D9-8303-CB250931221C}"/>
    <cellStyle name="Millares 3 4 2 4 5 2" xfId="10369" xr:uid="{958084F2-75EC-40BA-BE23-C1524E092BFC}"/>
    <cellStyle name="Millares 3 4 2 4 5 2 2" xfId="31872" xr:uid="{0630701A-7300-4E2C-AD1A-B47712E3AA28}"/>
    <cellStyle name="Millares 3 4 2 4 5 3" xfId="17004" xr:uid="{47E54359-CEEA-4B64-8E6D-44F851F61C84}"/>
    <cellStyle name="Millares 3 4 2 4 5 3 2" xfId="38507" xr:uid="{19D06E8F-A905-4155-946D-C9432258009E}"/>
    <cellStyle name="Millares 3 4 2 4 5 4" xfId="23609" xr:uid="{B7ACB3E0-8A32-4851-9713-A59190BD15B6}"/>
    <cellStyle name="Millares 3 4 2 4 5 5" xfId="45112" xr:uid="{53A08AAB-89C2-42CF-B9E7-7EBC50E56D3F}"/>
    <cellStyle name="Millares 3 4 2 4 6" xfId="2651" xr:uid="{4D048F1F-BD38-493C-A166-0E7AD416EA1B}"/>
    <cellStyle name="Millares 3 4 2 4 6 2" xfId="10917" xr:uid="{152DCE6D-ACBE-422C-9822-EF354F1E63B4}"/>
    <cellStyle name="Millares 3 4 2 4 6 2 2" xfId="32420" xr:uid="{0F2F3A7F-1438-40A2-AE5A-54634D523180}"/>
    <cellStyle name="Millares 3 4 2 4 6 3" xfId="17552" xr:uid="{22B6F50E-EF7D-4391-BD16-EE3382DE6ED8}"/>
    <cellStyle name="Millares 3 4 2 4 6 3 2" xfId="39055" xr:uid="{BC434FF4-7310-45B8-BD7D-B058011CCF1A}"/>
    <cellStyle name="Millares 3 4 2 4 6 4" xfId="24157" xr:uid="{82715E41-4212-4432-BDDE-EEE18691AB53}"/>
    <cellStyle name="Millares 3 4 2 4 6 5" xfId="45660" xr:uid="{46CA62C0-7782-41F5-8048-85E8671670B0}"/>
    <cellStyle name="Millares 3 4 2 4 7" xfId="3299" xr:uid="{8C3CAF25-50A7-4221-8C3B-957E65008A16}"/>
    <cellStyle name="Millares 3 4 2 4 7 2" xfId="11565" xr:uid="{848551A8-D103-40F8-97BF-6327805ED1FC}"/>
    <cellStyle name="Millares 3 4 2 4 7 2 2" xfId="33068" xr:uid="{837D3C59-8AEA-4C5C-AFB6-4026588C3A57}"/>
    <cellStyle name="Millares 3 4 2 4 7 3" xfId="18200" xr:uid="{CC2C4BE8-0279-4179-8CEB-D762BD4ED7D0}"/>
    <cellStyle name="Millares 3 4 2 4 7 3 2" xfId="39703" xr:uid="{2C802EDA-38A5-42B5-98FF-61E34915B983}"/>
    <cellStyle name="Millares 3 4 2 4 7 4" xfId="24805" xr:uid="{B8433AA0-5AF7-4078-9E83-9E9607F11A4C}"/>
    <cellStyle name="Millares 3 4 2 4 7 5" xfId="46308" xr:uid="{3EF0B971-A90C-46FF-B453-7B75E63DE9F5}"/>
    <cellStyle name="Millares 3 4 2 4 8" xfId="4795" xr:uid="{7D22A457-3893-458A-B4E6-260F59D56EEE}"/>
    <cellStyle name="Millares 3 4 2 4 8 2" xfId="13061" xr:uid="{65C32454-96F0-4C43-8172-9AB71662A531}"/>
    <cellStyle name="Millares 3 4 2 4 8 2 2" xfId="34564" xr:uid="{DF9752EB-5B38-4860-B984-2944E3C74443}"/>
    <cellStyle name="Millares 3 4 2 4 8 3" xfId="19696" xr:uid="{BE4D0949-D8B3-4BD1-857C-2686BBFA364A}"/>
    <cellStyle name="Millares 3 4 2 4 8 3 2" xfId="41199" xr:uid="{D417E2C6-18E7-45D9-8FFE-C4B6227D2281}"/>
    <cellStyle name="Millares 3 4 2 4 8 4" xfId="26301" xr:uid="{B58D27E7-EE2E-4075-A2C5-A85B08B3EBB1}"/>
    <cellStyle name="Millares 3 4 2 4 8 5" xfId="47804" xr:uid="{F3825BD1-0A6C-46D3-AC8A-592E568CA32C}"/>
    <cellStyle name="Millares 3 4 2 4 9" xfId="5438" xr:uid="{F1140EDC-6AB6-4346-8B1E-8110F6BCC26A}"/>
    <cellStyle name="Millares 3 4 2 4 9 2" xfId="13704" xr:uid="{F6FB1743-3158-46B8-A20E-38BC85A6E12E}"/>
    <cellStyle name="Millares 3 4 2 4 9 2 2" xfId="35207" xr:uid="{AAECA5F3-9CC7-4E09-9981-40E7D61665F9}"/>
    <cellStyle name="Millares 3 4 2 4 9 3" xfId="20339" xr:uid="{F34D2CA7-37ED-4C1D-A5F6-CF0AC7AE059B}"/>
    <cellStyle name="Millares 3 4 2 4 9 3 2" xfId="41842" xr:uid="{14E60E68-2149-44D3-AA5A-6D7AC0A5B8E1}"/>
    <cellStyle name="Millares 3 4 2 4 9 4" xfId="26944" xr:uid="{EF30A2E0-95AC-4C0B-BD23-F0C87DE96B47}"/>
    <cellStyle name="Millares 3 4 2 4 9 5" xfId="48447" xr:uid="{73B29956-A54F-4F71-A4CF-3A885082A6C0}"/>
    <cellStyle name="Millares 3 4 2 5" xfId="341" xr:uid="{5B968273-A804-4BE2-B6B9-6E87D8B9C074}"/>
    <cellStyle name="Millares 3 4 2 5 10" xfId="15244" xr:uid="{7E621D8C-A516-4875-8F8B-C2658FE1C612}"/>
    <cellStyle name="Millares 3 4 2 5 10 2" xfId="36747" xr:uid="{306C2D2E-03D8-4341-A29F-CA9BCB945D6A}"/>
    <cellStyle name="Millares 3 4 2 5 11" xfId="21849" xr:uid="{CB1EB8A6-30B7-4BB7-A91D-2B39CAE33D6F}"/>
    <cellStyle name="Millares 3 4 2 5 12" xfId="43352" xr:uid="{91B3364A-2502-4B6C-822C-68C6D40471F4}"/>
    <cellStyle name="Millares 3 4 2 5 2" xfId="1289" xr:uid="{41498FFD-8AEF-4B95-8118-DA1308FA915F}"/>
    <cellStyle name="Millares 3 4 2 5 2 2" xfId="4118" xr:uid="{44E8DA18-424E-4ACB-BCA8-B76B94650BDB}"/>
    <cellStyle name="Millares 3 4 2 5 2 2 2" xfId="12384" xr:uid="{46C2ABFD-5B41-4B94-AC4E-0428544645BE}"/>
    <cellStyle name="Millares 3 4 2 5 2 2 2 2" xfId="33887" xr:uid="{7C03B0D8-D7DF-497A-8D22-A893312CFECD}"/>
    <cellStyle name="Millares 3 4 2 5 2 2 3" xfId="19019" xr:uid="{D08A4E5B-DE5D-4F24-ADA0-11BA152D3143}"/>
    <cellStyle name="Millares 3 4 2 5 2 2 3 2" xfId="40522" xr:uid="{FA084099-F415-4940-807E-72C52E2B1FC4}"/>
    <cellStyle name="Millares 3 4 2 5 2 2 4" xfId="25624" xr:uid="{CF5AC879-2BC1-4C96-9D67-23D9F73791DB}"/>
    <cellStyle name="Millares 3 4 2 5 2 2 5" xfId="47127" xr:uid="{E333C072-9A30-4811-9A8C-4836821F7560}"/>
    <cellStyle name="Millares 3 4 2 5 2 3" xfId="6257" xr:uid="{285646C6-B51C-485F-9C7D-764AA777753C}"/>
    <cellStyle name="Millares 3 4 2 5 2 3 2" xfId="14523" xr:uid="{EE169540-F379-4FF5-878F-7C3F629CFACF}"/>
    <cellStyle name="Millares 3 4 2 5 2 3 2 2" xfId="36026" xr:uid="{6C45DE8A-B86C-4B6B-83D1-36922C7F1D50}"/>
    <cellStyle name="Millares 3 4 2 5 2 3 3" xfId="21158" xr:uid="{2030C5F2-1ABC-4C01-A428-71CBC0AB578A}"/>
    <cellStyle name="Millares 3 4 2 5 2 3 3 2" xfId="42661" xr:uid="{D01EB7D5-C040-4CB7-8A0F-8F1355524F72}"/>
    <cellStyle name="Millares 3 4 2 5 2 3 4" xfId="27763" xr:uid="{BDCB95C1-89E2-40D6-9DE4-1FB353CE631D}"/>
    <cellStyle name="Millares 3 4 2 5 2 3 5" xfId="49266" xr:uid="{F4C317DF-8B3D-4F70-930B-D2D9AA993DD8}"/>
    <cellStyle name="Millares 3 4 2 5 2 4" xfId="7898" xr:uid="{06B9E083-EA0D-407F-9BC8-0A2E712B3DD3}"/>
    <cellStyle name="Millares 3 4 2 5 2 4 2" xfId="29401" xr:uid="{72D6DBBE-C52B-4334-898E-E932741D84CF}"/>
    <cellStyle name="Millares 3 4 2 5 2 5" xfId="9555" xr:uid="{67E46310-A5F1-4D90-A57A-498322306386}"/>
    <cellStyle name="Millares 3 4 2 5 2 5 2" xfId="31058" xr:uid="{7A06B51F-37BE-4E8D-9177-D2CF9678D8C9}"/>
    <cellStyle name="Millares 3 4 2 5 2 6" xfId="16190" xr:uid="{D68947AD-8828-4613-BB8C-8147D7DFB648}"/>
    <cellStyle name="Millares 3 4 2 5 2 6 2" xfId="37693" xr:uid="{F7AED177-FDFD-48DA-A9E2-E3DE8B63CD90}"/>
    <cellStyle name="Millares 3 4 2 5 2 7" xfId="22795" xr:uid="{EA7693F7-FBDD-463C-8961-9B90C9CAF1F6}"/>
    <cellStyle name="Millares 3 4 2 5 2 8" xfId="44298" xr:uid="{0E8C0B0A-5ED9-4CBB-BD5C-F3C181760404}"/>
    <cellStyle name="Millares 3 4 2 5 3" xfId="1976" xr:uid="{0052347C-CB43-4691-A41D-AB23C7124950}"/>
    <cellStyle name="Millares 3 4 2 5 3 2" xfId="10242" xr:uid="{D6C2DAF7-8846-4DFE-9765-630EFF2C2357}"/>
    <cellStyle name="Millares 3 4 2 5 3 2 2" xfId="31745" xr:uid="{DEF19F8A-9229-4730-AE5A-04A20511C230}"/>
    <cellStyle name="Millares 3 4 2 5 3 3" xfId="16877" xr:uid="{AC74B46A-9AE0-40FF-8054-26983967C24D}"/>
    <cellStyle name="Millares 3 4 2 5 3 3 2" xfId="38380" xr:uid="{BD15336B-4696-4849-BC51-30F8E858827F}"/>
    <cellStyle name="Millares 3 4 2 5 3 4" xfId="23482" xr:uid="{1CA921D2-CE50-4ED9-A41A-189957B6BB70}"/>
    <cellStyle name="Millares 3 4 2 5 3 5" xfId="44985" xr:uid="{FF6CA1A4-D984-4FF5-BD95-24ADF975F630}"/>
    <cellStyle name="Millares 3 4 2 5 4" xfId="2775" xr:uid="{5BF926E4-6C85-4100-81FB-C929C2C155E8}"/>
    <cellStyle name="Millares 3 4 2 5 4 2" xfId="11041" xr:uid="{00B75598-B91E-4CE1-8193-D4F39D0D5397}"/>
    <cellStyle name="Millares 3 4 2 5 4 2 2" xfId="32544" xr:uid="{7DEB3D3E-5E45-478E-8900-12371259B5A7}"/>
    <cellStyle name="Millares 3 4 2 5 4 3" xfId="17676" xr:uid="{AC07269E-9B92-42F5-A26E-9A696467DCD9}"/>
    <cellStyle name="Millares 3 4 2 5 4 3 2" xfId="39179" xr:uid="{15133630-FEEA-4E86-98E9-021435C5D7AB}"/>
    <cellStyle name="Millares 3 4 2 5 4 4" xfId="24281" xr:uid="{1619851D-E9D4-421E-88BF-8F719B8C6ABD}"/>
    <cellStyle name="Millares 3 4 2 5 4 5" xfId="45784" xr:uid="{6F484C7A-5151-462A-A850-04C2602E2681}"/>
    <cellStyle name="Millares 3 4 2 5 5" xfId="3172" xr:uid="{3FA6578D-42C0-4A4D-89AB-DF6B2A85B975}"/>
    <cellStyle name="Millares 3 4 2 5 5 2" xfId="11438" xr:uid="{0AE9391D-BACE-4882-9482-F52032860DB8}"/>
    <cellStyle name="Millares 3 4 2 5 5 2 2" xfId="32941" xr:uid="{256BB5BD-8006-4CAA-8EFB-D06DD24B4768}"/>
    <cellStyle name="Millares 3 4 2 5 5 3" xfId="18073" xr:uid="{81138EE2-FCDE-4D66-B83C-4C2CAAC5D27F}"/>
    <cellStyle name="Millares 3 4 2 5 5 3 2" xfId="39576" xr:uid="{89985C71-64CB-4F2E-AD24-082CAAAB089F}"/>
    <cellStyle name="Millares 3 4 2 5 5 4" xfId="24678" xr:uid="{089CC0F6-068D-4F08-9A29-8364E7EECA9B}"/>
    <cellStyle name="Millares 3 4 2 5 5 5" xfId="46181" xr:uid="{0B96901D-88BF-4B2F-AE8D-2FCC3FEC9F50}"/>
    <cellStyle name="Millares 3 4 2 5 6" xfId="4919" xr:uid="{30C3C99B-2DC6-4002-B505-31D02E49CA3C}"/>
    <cellStyle name="Millares 3 4 2 5 6 2" xfId="13185" xr:uid="{7C7AF90D-9E83-462F-A02B-62C363AA6531}"/>
    <cellStyle name="Millares 3 4 2 5 6 2 2" xfId="34688" xr:uid="{A46EEC1A-D1A4-4EC1-9957-264EA72C2F7B}"/>
    <cellStyle name="Millares 3 4 2 5 6 3" xfId="19820" xr:uid="{4543348F-54A3-424B-90BB-0D89A4AFCC9B}"/>
    <cellStyle name="Millares 3 4 2 5 6 3 2" xfId="41323" xr:uid="{0F58E84B-6015-4E5E-AD9A-D5E4CB280F92}"/>
    <cellStyle name="Millares 3 4 2 5 6 4" xfId="26425" xr:uid="{B1740795-B7B4-430D-B7D9-2EDC7F6B3C1C}"/>
    <cellStyle name="Millares 3 4 2 5 6 5" xfId="47928" xr:uid="{582363B4-407F-47E7-A853-262590D4B635}"/>
    <cellStyle name="Millares 3 4 2 5 7" xfId="5311" xr:uid="{D27E7D5B-A1C6-44DF-B874-1BB7540202F9}"/>
    <cellStyle name="Millares 3 4 2 5 7 2" xfId="13577" xr:uid="{9B035B32-7FE6-422A-9B10-ADE118499C2B}"/>
    <cellStyle name="Millares 3 4 2 5 7 2 2" xfId="35080" xr:uid="{EFA5DA88-31DD-430F-B1BF-846563D198AD}"/>
    <cellStyle name="Millares 3 4 2 5 7 3" xfId="20212" xr:uid="{DF2AC5AF-2801-48A1-814C-23814A29F039}"/>
    <cellStyle name="Millares 3 4 2 5 7 3 2" xfId="41715" xr:uid="{F08DCA3B-2FEF-4FCB-9136-69C8E24F24BA}"/>
    <cellStyle name="Millares 3 4 2 5 7 4" xfId="26817" xr:uid="{6C39B6FD-5733-40DA-B5B7-1944B0557224}"/>
    <cellStyle name="Millares 3 4 2 5 7 5" xfId="48320" xr:uid="{CCCFCB56-4ABB-4F0D-9EA3-9A23047D037E}"/>
    <cellStyle name="Millares 3 4 2 5 8" xfId="6952" xr:uid="{76ED33DF-D85C-41FD-9E49-397E369BC134}"/>
    <cellStyle name="Millares 3 4 2 5 8 2" xfId="28455" xr:uid="{3497CBD9-81AB-4A18-8E81-1375C21E60C9}"/>
    <cellStyle name="Millares 3 4 2 5 9" xfId="8608" xr:uid="{36211D7F-03F7-4E04-A84F-570BF4391804}"/>
    <cellStyle name="Millares 3 4 2 5 9 2" xfId="30111" xr:uid="{29981CB3-EE96-446F-AC65-05CEF7393EE4}"/>
    <cellStyle name="Millares 3 4 2 6" xfId="625" xr:uid="{CC6CA3AC-3ED7-4EDE-81C2-291A0E83E54F}"/>
    <cellStyle name="Millares 3 4 2 6 10" xfId="43634" xr:uid="{7150E306-2B3B-4C62-BA2A-CEE81340FB58}"/>
    <cellStyle name="Millares 3 4 2 6 2" xfId="1571" xr:uid="{1D7F0E4C-4FF3-434F-B6B8-C8B210350D7B}"/>
    <cellStyle name="Millares 3 4 2 6 2 2" xfId="4400" xr:uid="{063ABFDD-66D1-4DD1-8791-957328B0EACC}"/>
    <cellStyle name="Millares 3 4 2 6 2 2 2" xfId="12666" xr:uid="{10936F3C-1CD5-4FCE-BBC0-42779097E61A}"/>
    <cellStyle name="Millares 3 4 2 6 2 2 2 2" xfId="34169" xr:uid="{8D43AC35-B2BC-402C-9BC5-37CC2DE2B36A}"/>
    <cellStyle name="Millares 3 4 2 6 2 2 3" xfId="19301" xr:uid="{ADC654FD-9A86-41E4-A351-DF05CBF702DC}"/>
    <cellStyle name="Millares 3 4 2 6 2 2 3 2" xfId="40804" xr:uid="{BCC1B3E8-9199-49F4-80D5-8E9CCCF34477}"/>
    <cellStyle name="Millares 3 4 2 6 2 2 4" xfId="25906" xr:uid="{8A7E4A76-A166-4F7B-9C7D-424532C57CA3}"/>
    <cellStyle name="Millares 3 4 2 6 2 2 5" xfId="47409" xr:uid="{34288C0F-0332-4E66-92F7-DEBF502C8CB0}"/>
    <cellStyle name="Millares 3 4 2 6 2 3" xfId="6539" xr:uid="{DC60E69F-4299-4010-93A9-92FEE6DF3B76}"/>
    <cellStyle name="Millares 3 4 2 6 2 3 2" xfId="14805" xr:uid="{C5FC54A0-F563-46F8-A428-EC3027478F2E}"/>
    <cellStyle name="Millares 3 4 2 6 2 3 2 2" xfId="36308" xr:uid="{8E696B8B-CC2B-40E8-9844-4F9B77E9CC5A}"/>
    <cellStyle name="Millares 3 4 2 6 2 3 3" xfId="21440" xr:uid="{7A6DCB87-1E71-4687-BC60-BF1F7C7B2A9D}"/>
    <cellStyle name="Millares 3 4 2 6 2 3 3 2" xfId="42943" xr:uid="{74FB10C1-2D51-4D01-BB6C-2921626583F8}"/>
    <cellStyle name="Millares 3 4 2 6 2 3 4" xfId="28045" xr:uid="{D3A4DAC9-F3C4-4D64-ABBB-4EEEA1FD650E}"/>
    <cellStyle name="Millares 3 4 2 6 2 3 5" xfId="49548" xr:uid="{E3D88B76-074C-4695-8871-1B84BFDD5B5F}"/>
    <cellStyle name="Millares 3 4 2 6 2 4" xfId="8180" xr:uid="{9525814E-9CD1-4670-896A-1A3F1A8D63A8}"/>
    <cellStyle name="Millares 3 4 2 6 2 4 2" xfId="29683" xr:uid="{CE63FE48-424D-4D70-8495-3D348207DD18}"/>
    <cellStyle name="Millares 3 4 2 6 2 5" xfId="9837" xr:uid="{0C557767-78FA-4C16-8D1A-67C06AD55D15}"/>
    <cellStyle name="Millares 3 4 2 6 2 5 2" xfId="31340" xr:uid="{791F26FE-9371-4B4C-B48B-EBB580093C19}"/>
    <cellStyle name="Millares 3 4 2 6 2 6" xfId="16472" xr:uid="{B085978D-9271-4654-A30C-1FAFA56FFC22}"/>
    <cellStyle name="Millares 3 4 2 6 2 6 2" xfId="37975" xr:uid="{18A30ED5-BDE6-4962-B156-017D17574248}"/>
    <cellStyle name="Millares 3 4 2 6 2 7" xfId="23077" xr:uid="{0B12D2C3-8E9B-4090-B883-A25082840E89}"/>
    <cellStyle name="Millares 3 4 2 6 2 8" xfId="44580" xr:uid="{7DEB16B0-EEBE-4AF2-BE67-F852394F194F}"/>
    <cellStyle name="Millares 3 4 2 6 3" xfId="2258" xr:uid="{2E104BE9-87A4-42CA-803F-8BFB3C65F5E6}"/>
    <cellStyle name="Millares 3 4 2 6 3 2" xfId="10524" xr:uid="{FA26750B-61DC-4EFF-BE8E-DDBCC9645C3A}"/>
    <cellStyle name="Millares 3 4 2 6 3 2 2" xfId="32027" xr:uid="{6CCDDABD-C4E0-45D7-B6F6-014C61393F9A}"/>
    <cellStyle name="Millares 3 4 2 6 3 3" xfId="17159" xr:uid="{A32774E3-3402-43D7-BE3D-552204AC975F}"/>
    <cellStyle name="Millares 3 4 2 6 3 3 2" xfId="38662" xr:uid="{9172A7B5-9F8B-4450-8C24-068BA264EBCB}"/>
    <cellStyle name="Millares 3 4 2 6 3 4" xfId="23764" xr:uid="{F0E504C7-FBCC-43E5-8E80-27084FB665A9}"/>
    <cellStyle name="Millares 3 4 2 6 3 5" xfId="45267" xr:uid="{A20AC78C-9E25-41D5-A855-5D65C2DD47C2}"/>
    <cellStyle name="Millares 3 4 2 6 4" xfId="3454" xr:uid="{856B9240-3C70-45E5-96BE-B786605D7991}"/>
    <cellStyle name="Millares 3 4 2 6 4 2" xfId="11720" xr:uid="{D0FF47CB-4CEC-42BE-86ED-7120E00FB9BF}"/>
    <cellStyle name="Millares 3 4 2 6 4 2 2" xfId="33223" xr:uid="{F32C5330-60A2-4458-85E2-8ED6FD10CA4C}"/>
    <cellStyle name="Millares 3 4 2 6 4 3" xfId="18355" xr:uid="{C17555E0-C5B0-4C92-9521-A8745E4F217E}"/>
    <cellStyle name="Millares 3 4 2 6 4 3 2" xfId="39858" xr:uid="{8F86A977-7039-45CB-BD9C-7DED5B559ABF}"/>
    <cellStyle name="Millares 3 4 2 6 4 4" xfId="24960" xr:uid="{4D3E1F3F-9366-4FCF-A2B7-6E668C345F99}"/>
    <cellStyle name="Millares 3 4 2 6 4 5" xfId="46463" xr:uid="{404E36A1-D554-4D3E-A78B-681131116730}"/>
    <cellStyle name="Millares 3 4 2 6 5" xfId="5593" xr:uid="{CE0A925C-4B9D-44BB-B9DC-CF1E5E824220}"/>
    <cellStyle name="Millares 3 4 2 6 5 2" xfId="13859" xr:uid="{52240DA5-9E76-4444-802E-3FA36DF85342}"/>
    <cellStyle name="Millares 3 4 2 6 5 2 2" xfId="35362" xr:uid="{E952AED2-2DD2-4377-9144-5D068C15FBD6}"/>
    <cellStyle name="Millares 3 4 2 6 5 3" xfId="20494" xr:uid="{2D521314-4690-4160-89E4-181483DD79CC}"/>
    <cellStyle name="Millares 3 4 2 6 5 3 2" xfId="41997" xr:uid="{D7AD510F-1CF7-49E0-B743-698FADB5E00C}"/>
    <cellStyle name="Millares 3 4 2 6 5 4" xfId="27099" xr:uid="{33628760-0F05-4D0D-B5DB-79EFDB067A27}"/>
    <cellStyle name="Millares 3 4 2 6 5 5" xfId="48602" xr:uid="{CEE1A153-0D55-401A-9970-D825C5CBD386}"/>
    <cellStyle name="Millares 3 4 2 6 6" xfId="7234" xr:uid="{C785F607-3361-4EB0-8A71-F051500872D1}"/>
    <cellStyle name="Millares 3 4 2 6 6 2" xfId="28737" xr:uid="{B763CF51-068A-4196-9612-C056649D86D8}"/>
    <cellStyle name="Millares 3 4 2 6 7" xfId="8891" xr:uid="{55D4150C-A556-4022-B1AD-C80B6C951BD7}"/>
    <cellStyle name="Millares 3 4 2 6 7 2" xfId="30394" xr:uid="{03D50FD4-12FA-4A18-AC2F-F9C07D71448E}"/>
    <cellStyle name="Millares 3 4 2 6 8" xfId="15526" xr:uid="{6807D0D5-7546-4191-9115-5FB93418EF8B}"/>
    <cellStyle name="Millares 3 4 2 6 8 2" xfId="37029" xr:uid="{CA1A37A9-5670-495F-8595-23DB9C15FB46}"/>
    <cellStyle name="Millares 3 4 2 6 9" xfId="22131" xr:uid="{4EF932D7-CA54-4943-84FC-5D5F7EB5F915}"/>
    <cellStyle name="Millares 3 4 2 7" xfId="893" xr:uid="{5DD9BF78-D0DC-4CE1-A809-B573EDFEF22A}"/>
    <cellStyle name="Millares 3 4 2 7 2" xfId="3722" xr:uid="{89A587F0-3AB3-43D3-BF43-FBA813259C11}"/>
    <cellStyle name="Millares 3 4 2 7 2 2" xfId="11988" xr:uid="{1D0351BC-E4EB-4CE4-97DA-12E2C6E4C4AA}"/>
    <cellStyle name="Millares 3 4 2 7 2 2 2" xfId="33491" xr:uid="{56E739F9-0B6E-40AB-8201-A780793D69E7}"/>
    <cellStyle name="Millares 3 4 2 7 2 3" xfId="18623" xr:uid="{5DCA6653-087B-4FA9-90BC-CBA0631D684F}"/>
    <cellStyle name="Millares 3 4 2 7 2 3 2" xfId="40126" xr:uid="{A22C3DB2-0A65-452F-81B5-F751F2B3E5AB}"/>
    <cellStyle name="Millares 3 4 2 7 2 4" xfId="25228" xr:uid="{1D6143C8-0814-472F-8148-8F828054ECC0}"/>
    <cellStyle name="Millares 3 4 2 7 2 5" xfId="46731" xr:uid="{3B664F8B-7B71-493D-859E-B6AF368FCEB2}"/>
    <cellStyle name="Millares 3 4 2 7 3" xfId="5861" xr:uid="{E4DA74E6-4550-4902-807D-A1C74140C9AF}"/>
    <cellStyle name="Millares 3 4 2 7 3 2" xfId="14127" xr:uid="{ADB1D209-27DC-4745-9BB3-ED0EF06ED3FA}"/>
    <cellStyle name="Millares 3 4 2 7 3 2 2" xfId="35630" xr:uid="{B0265261-7A79-4900-AC0C-255E53B34D9E}"/>
    <cellStyle name="Millares 3 4 2 7 3 3" xfId="20762" xr:uid="{2C57FF65-EE9C-46F4-9521-E8A6CE34D885}"/>
    <cellStyle name="Millares 3 4 2 7 3 3 2" xfId="42265" xr:uid="{1572E0FE-5543-46F9-83AF-973B5F40F015}"/>
    <cellStyle name="Millares 3 4 2 7 3 4" xfId="27367" xr:uid="{FA019A9E-E0D5-4FF5-99B8-8ED08A6C6E45}"/>
    <cellStyle name="Millares 3 4 2 7 3 5" xfId="48870" xr:uid="{04871214-4BB0-497E-B13F-53D33E7AC54B}"/>
    <cellStyle name="Millares 3 4 2 7 4" xfId="7502" xr:uid="{733C1800-04CD-47AC-B400-013F635616C3}"/>
    <cellStyle name="Millares 3 4 2 7 4 2" xfId="29005" xr:uid="{DFD7D8BF-AA21-490E-A217-D64DBA77B73B}"/>
    <cellStyle name="Millares 3 4 2 7 5" xfId="9159" xr:uid="{9DFDD894-4F8C-480A-BA3B-A2DB10384BE6}"/>
    <cellStyle name="Millares 3 4 2 7 5 2" xfId="30662" xr:uid="{6714FBCD-7ED2-489E-8BC1-CE8D2D686969}"/>
    <cellStyle name="Millares 3 4 2 7 6" xfId="15794" xr:uid="{D1FE7D04-5A83-48D0-B617-9BBAAE00218C}"/>
    <cellStyle name="Millares 3 4 2 7 6 2" xfId="37297" xr:uid="{E7896F12-21D8-4A08-AAF5-E20EBB4B28CA}"/>
    <cellStyle name="Millares 3 4 2 7 7" xfId="22399" xr:uid="{766AE1B5-1FA1-4798-B8A7-AB5C6D56BC13}"/>
    <cellStyle name="Millares 3 4 2 7 8" xfId="43902" xr:uid="{C534BE06-8800-4B3F-B02C-64D2B4D8A8CA}"/>
    <cellStyle name="Millares 3 4 2 8" xfId="1154" xr:uid="{3D5D6626-76DC-44E5-80B5-841B6C2CC588}"/>
    <cellStyle name="Millares 3 4 2 8 2" xfId="3983" xr:uid="{16CB3FBE-B707-4222-9CFC-8BD6C62CBF14}"/>
    <cellStyle name="Millares 3 4 2 8 2 2" xfId="12249" xr:uid="{4653E29A-3C4B-4B34-B471-1C78E732813E}"/>
    <cellStyle name="Millares 3 4 2 8 2 2 2" xfId="33752" xr:uid="{5C5BFE85-A97A-4B16-B7F0-AF51036F7806}"/>
    <cellStyle name="Millares 3 4 2 8 2 3" xfId="18884" xr:uid="{8B93CA55-A0A0-48DC-B95C-0B3F2CEC2AFA}"/>
    <cellStyle name="Millares 3 4 2 8 2 3 2" xfId="40387" xr:uid="{69F4549C-2E00-47A0-8FE6-5C767C876481}"/>
    <cellStyle name="Millares 3 4 2 8 2 4" xfId="25489" xr:uid="{BE1BBDAF-2521-47B1-8050-82ACE94D8702}"/>
    <cellStyle name="Millares 3 4 2 8 2 5" xfId="46992" xr:uid="{C81DAD9B-CC4A-4FF9-AFB0-5B8B6DC6E5A0}"/>
    <cellStyle name="Millares 3 4 2 8 3" xfId="6122" xr:uid="{770088F0-4B95-4C0B-BB95-583027011E7E}"/>
    <cellStyle name="Millares 3 4 2 8 3 2" xfId="14388" xr:uid="{117FE2C9-079C-41F3-94B3-41E917FAC5D2}"/>
    <cellStyle name="Millares 3 4 2 8 3 2 2" xfId="35891" xr:uid="{6CD5AC7E-310C-4E26-A0AF-9C1E4FEF65FC}"/>
    <cellStyle name="Millares 3 4 2 8 3 3" xfId="21023" xr:uid="{8CF7D078-0AD7-4286-ACA9-698A5A06108D}"/>
    <cellStyle name="Millares 3 4 2 8 3 3 2" xfId="42526" xr:uid="{22AD3D7E-9037-4A22-BAB9-BF148FB3DC4A}"/>
    <cellStyle name="Millares 3 4 2 8 3 4" xfId="27628" xr:uid="{95202714-2FC4-47D8-B945-1BCFCC07973D}"/>
    <cellStyle name="Millares 3 4 2 8 3 5" xfId="49131" xr:uid="{76D3D284-8BEB-45D8-AF45-0D32063DBDA8}"/>
    <cellStyle name="Millares 3 4 2 8 4" xfId="7763" xr:uid="{FB135D94-769F-4094-84A9-8A099302E7DB}"/>
    <cellStyle name="Millares 3 4 2 8 4 2" xfId="29266" xr:uid="{0B021092-3A12-429E-B83E-56A1F591729B}"/>
    <cellStyle name="Millares 3 4 2 8 5" xfId="9420" xr:uid="{5CE28AA4-A80E-4169-BA61-835C202878B4}"/>
    <cellStyle name="Millares 3 4 2 8 5 2" xfId="30923" xr:uid="{99062FB0-EEC2-4BB2-9343-3132AB77F2C8}"/>
    <cellStyle name="Millares 3 4 2 8 6" xfId="16055" xr:uid="{D5B3D309-D9B7-40D1-ABCA-5902A1B0BD2A}"/>
    <cellStyle name="Millares 3 4 2 8 6 2" xfId="37558" xr:uid="{679C39CA-896F-4E50-873B-9A0BCBA9B5E0}"/>
    <cellStyle name="Millares 3 4 2 8 7" xfId="22660" xr:uid="{998D4C8D-00EF-4940-A623-B3D190B42C9A}"/>
    <cellStyle name="Millares 3 4 2 8 8" xfId="44163" xr:uid="{FEDC7A32-2658-4C10-9A32-32D7A096CB13}"/>
    <cellStyle name="Millares 3 4 2 9" xfId="1842" xr:uid="{68945CF1-3A39-4437-A228-78F2D628B3B2}"/>
    <cellStyle name="Millares 3 4 2 9 2" xfId="10108" xr:uid="{025B8968-2C9C-48B6-9F9F-F3932E2EF23F}"/>
    <cellStyle name="Millares 3 4 2 9 2 2" xfId="31611" xr:uid="{16494638-343C-471C-9955-B736F448737A}"/>
    <cellStyle name="Millares 3 4 2 9 3" xfId="16743" xr:uid="{B8F5F6E0-69E3-4A41-8AAB-B398DF792466}"/>
    <cellStyle name="Millares 3 4 2 9 3 2" xfId="38246" xr:uid="{CD2D3138-6C39-43B3-B122-CC19ADCAFB71}"/>
    <cellStyle name="Millares 3 4 2 9 4" xfId="23348" xr:uid="{746FECAC-9D04-4858-A333-E83D27187BEA}"/>
    <cellStyle name="Millares 3 4 2 9 5" xfId="44851" xr:uid="{62F5F791-B24A-4953-B13B-4C0CAF99971F}"/>
    <cellStyle name="Millares 3 4 3" xfId="155" xr:uid="{5331D548-F1A5-443F-815D-67A91DAED0EA}"/>
    <cellStyle name="Millares 3 4 3 10" xfId="4692" xr:uid="{34A3CFBC-1778-4376-AA8E-5958E1C85167}"/>
    <cellStyle name="Millares 3 4 3 10 2" xfId="12958" xr:uid="{52F94744-89AF-4DB4-9FB3-6FED36BED1E9}"/>
    <cellStyle name="Millares 3 4 3 10 2 2" xfId="34461" xr:uid="{22868F59-7189-4011-BD1B-BC42645AC72F}"/>
    <cellStyle name="Millares 3 4 3 10 3" xfId="19593" xr:uid="{A6F2D3D2-EC85-430F-9138-1688DA03953A}"/>
    <cellStyle name="Millares 3 4 3 10 3 2" xfId="41096" xr:uid="{8F44D39A-F9A8-4C99-BC62-8CDBC9948CA3}"/>
    <cellStyle name="Millares 3 4 3 10 4" xfId="26198" xr:uid="{F7CD1D71-86DB-4FE7-B251-D5F8578FC2FC}"/>
    <cellStyle name="Millares 3 4 3 10 5" xfId="47701" xr:uid="{F5B97FE8-8EBA-42DB-B7CD-8E018C3971DD}"/>
    <cellStyle name="Millares 3 4 3 11" xfId="5195" xr:uid="{237350FD-43CC-4650-8CFB-3AD80712A1A9}"/>
    <cellStyle name="Millares 3 4 3 11 2" xfId="13461" xr:uid="{0995ED2A-D503-4A56-ADEA-26F3FC0810F8}"/>
    <cellStyle name="Millares 3 4 3 11 2 2" xfId="34964" xr:uid="{6C6A4067-89C0-4BF6-8542-3A7B18BB0714}"/>
    <cellStyle name="Millares 3 4 3 11 3" xfId="20096" xr:uid="{542E667B-3D66-49D1-B09E-EF4CB6AE379E}"/>
    <cellStyle name="Millares 3 4 3 11 3 2" xfId="41599" xr:uid="{114DEE6F-D507-4A35-A021-BF18325E7AFA}"/>
    <cellStyle name="Millares 3 4 3 11 4" xfId="26701" xr:uid="{07922F55-B456-4C54-AC94-9432E68366D2}"/>
    <cellStyle name="Millares 3 4 3 11 5" xfId="48204" xr:uid="{0B248AB8-F324-49C7-BBC1-99773AFAB786}"/>
    <cellStyle name="Millares 3 4 3 12" xfId="6836" xr:uid="{8A6A3EAD-4F49-4EF6-A3EF-A8546B72FD3C}"/>
    <cellStyle name="Millares 3 4 3 12 2" xfId="28339" xr:uid="{0A6B708E-46E8-49BC-AC50-4BFDA4D30986}"/>
    <cellStyle name="Millares 3 4 3 13" xfId="8490" xr:uid="{996D8028-3345-4E44-B68A-76FCB4470A93}"/>
    <cellStyle name="Millares 3 4 3 13 2" xfId="29993" xr:uid="{F2579E92-D53B-46B2-AE07-B9FCCC293847}"/>
    <cellStyle name="Millares 3 4 3 14" xfId="15129" xr:uid="{A71E4606-92D1-4F02-8AAE-AE65DEF62237}"/>
    <cellStyle name="Millares 3 4 3 14 2" xfId="36632" xr:uid="{49789344-C10D-41C8-9A52-DADA21572AF4}"/>
    <cellStyle name="Millares 3 4 3 15" xfId="21734" xr:uid="{409CC4EA-B689-4809-A3B9-2705E74C920C}"/>
    <cellStyle name="Millares 3 4 3 16" xfId="43237" xr:uid="{5870F16F-4C42-4D7B-ACFB-59521763931C}"/>
    <cellStyle name="Millares 3 4 3 2" xfId="487" xr:uid="{11A850CB-317C-44C7-9B28-221625F72188}"/>
    <cellStyle name="Millares 3 4 3 2 10" xfId="7098" xr:uid="{24A23E21-8DA8-4770-A305-BDB60B8DE85E}"/>
    <cellStyle name="Millares 3 4 3 2 10 2" xfId="28601" xr:uid="{AA584D6F-C128-495D-B787-42F3756641EB}"/>
    <cellStyle name="Millares 3 4 3 2 11" xfId="8754" xr:uid="{56FB3E9F-3F47-44A4-9D46-666AC632C773}"/>
    <cellStyle name="Millares 3 4 3 2 11 2" xfId="30257" xr:uid="{FFB38D7F-D894-4CA6-8AF5-CB6D3B1618AF}"/>
    <cellStyle name="Millares 3 4 3 2 12" xfId="15390" xr:uid="{2FE05F7D-8746-404E-90A0-1374569F2478}"/>
    <cellStyle name="Millares 3 4 3 2 12 2" xfId="36893" xr:uid="{272A91FD-5D5A-4EA9-A0F1-1F6D9EE9A137}"/>
    <cellStyle name="Millares 3 4 3 2 13" xfId="21995" xr:uid="{30D006E7-1AD2-4AA7-B234-F4D52A87E06D}"/>
    <cellStyle name="Millares 3 4 3 2 14" xfId="43498" xr:uid="{4054ABF8-6BA0-4BB7-AB07-B965EF75824A}"/>
    <cellStyle name="Millares 3 4 3 2 2" xfId="769" xr:uid="{3A06FC2D-56E7-41F1-BB4C-42F0DD85F6BE}"/>
    <cellStyle name="Millares 3 4 3 2 2 10" xfId="15670" xr:uid="{5FBB83B7-0D61-486C-A023-3EE115A51AF3}"/>
    <cellStyle name="Millares 3 4 3 2 2 10 2" xfId="37173" xr:uid="{58A39DDC-AFD8-4FCF-B99E-E8CD577346C1}"/>
    <cellStyle name="Millares 3 4 3 2 2 11" xfId="22275" xr:uid="{20932657-40D1-40C6-A138-449B2139375D}"/>
    <cellStyle name="Millares 3 4 3 2 2 12" xfId="43778" xr:uid="{51037D53-4F71-48B6-9850-186A0822B403}"/>
    <cellStyle name="Millares 3 4 3 2 2 2" xfId="1715" xr:uid="{096AA2BD-AEA4-43AF-8D06-44900CFE5BAD}"/>
    <cellStyle name="Millares 3 4 3 2 2 2 2" xfId="4544" xr:uid="{9D7990A0-BBBA-46C3-8CF2-ADC4206F2B57}"/>
    <cellStyle name="Millares 3 4 3 2 2 2 2 2" xfId="12810" xr:uid="{4E08BEB8-70F8-418B-A958-7022EB3339C9}"/>
    <cellStyle name="Millares 3 4 3 2 2 2 2 2 2" xfId="34313" xr:uid="{F727F0AC-4A84-4BC8-A726-088F16062394}"/>
    <cellStyle name="Millares 3 4 3 2 2 2 2 3" xfId="19445" xr:uid="{F8F17F9B-9D68-420A-83B3-4BA1F4EB58E9}"/>
    <cellStyle name="Millares 3 4 3 2 2 2 2 3 2" xfId="40948" xr:uid="{F90512AB-989E-4EC3-A4E9-5956D37519B3}"/>
    <cellStyle name="Millares 3 4 3 2 2 2 2 4" xfId="26050" xr:uid="{63EB8BE3-40A6-4AAE-B804-FE30555AECF9}"/>
    <cellStyle name="Millares 3 4 3 2 2 2 2 5" xfId="47553" xr:uid="{779767A7-1EB4-4E1B-8517-AFC1BCB175B9}"/>
    <cellStyle name="Millares 3 4 3 2 2 2 3" xfId="6683" xr:uid="{14990E7F-7C3B-4D6A-AB3F-174F95EE99AE}"/>
    <cellStyle name="Millares 3 4 3 2 2 2 3 2" xfId="14949" xr:uid="{2E075853-992F-42A1-BE1F-95C9F47C83DC}"/>
    <cellStyle name="Millares 3 4 3 2 2 2 3 2 2" xfId="36452" xr:uid="{0A8B37DD-2CFA-4343-8328-52072ADEABD6}"/>
    <cellStyle name="Millares 3 4 3 2 2 2 3 3" xfId="21584" xr:uid="{9DF6A5BC-8E41-478B-BD63-C4F1E6BDA2CB}"/>
    <cellStyle name="Millares 3 4 3 2 2 2 3 3 2" xfId="43087" xr:uid="{8B1E5CD1-23C4-47DC-8D39-B8536E07AAAC}"/>
    <cellStyle name="Millares 3 4 3 2 2 2 3 4" xfId="28189" xr:uid="{39B9F697-AA54-4E02-84C1-2A5AE80CF6C5}"/>
    <cellStyle name="Millares 3 4 3 2 2 2 3 5" xfId="49692" xr:uid="{4001F368-6C20-47DF-A83C-403A7627218F}"/>
    <cellStyle name="Millares 3 4 3 2 2 2 4" xfId="8324" xr:uid="{0B43AA1B-FAB3-4EDE-B591-DB4488C3F7FC}"/>
    <cellStyle name="Millares 3 4 3 2 2 2 4 2" xfId="29827" xr:uid="{C84D83B0-0C7B-43D0-8909-B2FD18862627}"/>
    <cellStyle name="Millares 3 4 3 2 2 2 5" xfId="9981" xr:uid="{C5851628-1A8D-4EF2-949A-75A79EFD1184}"/>
    <cellStyle name="Millares 3 4 3 2 2 2 5 2" xfId="31484" xr:uid="{088A6792-51BA-4AA1-8F67-9D77BC9C149F}"/>
    <cellStyle name="Millares 3 4 3 2 2 2 6" xfId="16616" xr:uid="{D87A976F-77FD-4815-B892-D7AB0ACB29BC}"/>
    <cellStyle name="Millares 3 4 3 2 2 2 6 2" xfId="38119" xr:uid="{F173A581-7DCC-4696-9E5E-26D82BD9133E}"/>
    <cellStyle name="Millares 3 4 3 2 2 2 7" xfId="23221" xr:uid="{F737A8B3-C25F-4CAB-A584-22486114BA34}"/>
    <cellStyle name="Millares 3 4 3 2 2 2 8" xfId="44724" xr:uid="{F695CC14-0289-4F03-A114-DE995045209A}"/>
    <cellStyle name="Millares 3 4 3 2 2 3" xfId="2402" xr:uid="{C8C83E0C-3C78-490B-B703-F64A8E3435CF}"/>
    <cellStyle name="Millares 3 4 3 2 2 3 2" xfId="10668" xr:uid="{51AD034A-7044-4AFD-B6BD-856F30A8AD1E}"/>
    <cellStyle name="Millares 3 4 3 2 2 3 2 2" xfId="32171" xr:uid="{F37C09A9-D9D1-41C3-AA37-A6453D337021}"/>
    <cellStyle name="Millares 3 4 3 2 2 3 3" xfId="17303" xr:uid="{46566BE2-14C7-457E-A07E-54DEE8D1D0D9}"/>
    <cellStyle name="Millares 3 4 3 2 2 3 3 2" xfId="38806" xr:uid="{46108FF0-C67C-4799-B795-01680B673404}"/>
    <cellStyle name="Millares 3 4 3 2 2 3 4" xfId="23908" xr:uid="{45ABFF21-B12D-45D6-AE03-B3782897B29F}"/>
    <cellStyle name="Millares 3 4 3 2 2 3 5" xfId="45411" xr:uid="{48F08FBD-9744-4678-AA65-B420075611C9}"/>
    <cellStyle name="Millares 3 4 3 2 2 4" xfId="2919" xr:uid="{E9A42665-026B-4D35-875F-7E3E790C3C0F}"/>
    <cellStyle name="Millares 3 4 3 2 2 4 2" xfId="11185" xr:uid="{8DAB0820-0F36-4A01-BF3C-37A50B9DE2E8}"/>
    <cellStyle name="Millares 3 4 3 2 2 4 2 2" xfId="32688" xr:uid="{3C994BE3-77C7-455D-843B-704268260E23}"/>
    <cellStyle name="Millares 3 4 3 2 2 4 3" xfId="17820" xr:uid="{7C66423B-8C51-45B1-B6DF-ED467CB40778}"/>
    <cellStyle name="Millares 3 4 3 2 2 4 3 2" xfId="39323" xr:uid="{384BCFC7-8503-4CCD-A05D-6F401259A32A}"/>
    <cellStyle name="Millares 3 4 3 2 2 4 4" xfId="24425" xr:uid="{175F9BE0-DBE6-43EA-BCC8-017BD8D63FE4}"/>
    <cellStyle name="Millares 3 4 3 2 2 4 5" xfId="45928" xr:uid="{1E2280C0-6FB2-43E2-9BC2-6F242CB0F8F5}"/>
    <cellStyle name="Millares 3 4 3 2 2 5" xfId="3598" xr:uid="{7108AD69-C16F-426C-B650-05107D85D81A}"/>
    <cellStyle name="Millares 3 4 3 2 2 5 2" xfId="11864" xr:uid="{5CD60CD0-F4B1-4B3F-9FC8-7B4DA5534401}"/>
    <cellStyle name="Millares 3 4 3 2 2 5 2 2" xfId="33367" xr:uid="{DA43D27F-CBD8-4472-9B38-D634F975D397}"/>
    <cellStyle name="Millares 3 4 3 2 2 5 3" xfId="18499" xr:uid="{3C975E73-CF17-4E1C-848D-9AB2F222C3B0}"/>
    <cellStyle name="Millares 3 4 3 2 2 5 3 2" xfId="40002" xr:uid="{AA30F898-5F50-4E3D-A31F-2727923371E2}"/>
    <cellStyle name="Millares 3 4 3 2 2 5 4" xfId="25104" xr:uid="{F666031F-A4D3-4833-B997-A62F548616A3}"/>
    <cellStyle name="Millares 3 4 3 2 2 5 5" xfId="46607" xr:uid="{90651572-E7DE-4E8B-84BA-56D290ADB63A}"/>
    <cellStyle name="Millares 3 4 3 2 2 6" xfId="5063" xr:uid="{C7BC80DE-49CD-4D39-96C4-5F830040F556}"/>
    <cellStyle name="Millares 3 4 3 2 2 6 2" xfId="13329" xr:uid="{F84E5C5F-9012-457F-A558-0AF91A78221B}"/>
    <cellStyle name="Millares 3 4 3 2 2 6 2 2" xfId="34832" xr:uid="{DC2414AB-9524-447F-A92E-54A7EE9A2F3F}"/>
    <cellStyle name="Millares 3 4 3 2 2 6 3" xfId="19964" xr:uid="{FF7C121E-062C-405A-8975-41877A97BE84}"/>
    <cellStyle name="Millares 3 4 3 2 2 6 3 2" xfId="41467" xr:uid="{6E469BA6-2108-49A9-B1BA-59D913ADE22F}"/>
    <cellStyle name="Millares 3 4 3 2 2 6 4" xfId="26569" xr:uid="{407B76C2-126E-4BE4-BFF4-44409728B715}"/>
    <cellStyle name="Millares 3 4 3 2 2 6 5" xfId="48072" xr:uid="{655FD2D1-AE74-4FDF-A141-CBB87C8D1362}"/>
    <cellStyle name="Millares 3 4 3 2 2 7" xfId="5737" xr:uid="{56A9A282-80BA-48AF-A135-EB23B92476F3}"/>
    <cellStyle name="Millares 3 4 3 2 2 7 2" xfId="14003" xr:uid="{E5DC6344-F034-4570-B1FC-48ACF1F0EABE}"/>
    <cellStyle name="Millares 3 4 3 2 2 7 2 2" xfId="35506" xr:uid="{487945B1-1811-482B-9019-B3FEAAF1051E}"/>
    <cellStyle name="Millares 3 4 3 2 2 7 3" xfId="20638" xr:uid="{E5714BE9-FABE-49C8-B486-A507307077C7}"/>
    <cellStyle name="Millares 3 4 3 2 2 7 3 2" xfId="42141" xr:uid="{9B2A89E1-7942-4A0F-9BBD-75902A568A2E}"/>
    <cellStyle name="Millares 3 4 3 2 2 7 4" xfId="27243" xr:uid="{14DE2DDE-8EE5-4CD1-924E-FF86E47485FC}"/>
    <cellStyle name="Millares 3 4 3 2 2 7 5" xfId="48746" xr:uid="{E0ABAF5A-123F-43D8-A94C-71E236E09943}"/>
    <cellStyle name="Millares 3 4 3 2 2 8" xfId="7378" xr:uid="{0743A567-DA25-4AED-9A19-6CCF7714D75D}"/>
    <cellStyle name="Millares 3 4 3 2 2 8 2" xfId="28881" xr:uid="{217A5B45-B49F-41F8-8DCE-40AD75133275}"/>
    <cellStyle name="Millares 3 4 3 2 2 9" xfId="9035" xr:uid="{44DB8380-48E3-424B-9734-B14D9715A079}"/>
    <cellStyle name="Millares 3 4 3 2 2 9 2" xfId="30538" xr:uid="{F6167888-80FA-4082-A4EE-3B63F477CC7F}"/>
    <cellStyle name="Millares 3 4 3 2 3" xfId="1039" xr:uid="{5786698E-A2F7-4B04-942F-9058AE1C435B}"/>
    <cellStyle name="Millares 3 4 3 2 3 2" xfId="3868" xr:uid="{74FB9791-923D-4C6A-AC4F-EF30464EB4C1}"/>
    <cellStyle name="Millares 3 4 3 2 3 2 2" xfId="12134" xr:uid="{69808F91-A658-44B4-8970-34E30B702583}"/>
    <cellStyle name="Millares 3 4 3 2 3 2 2 2" xfId="33637" xr:uid="{7A69B9A3-7315-4B39-9C73-E726ACDD0C90}"/>
    <cellStyle name="Millares 3 4 3 2 3 2 3" xfId="18769" xr:uid="{48992352-FF69-45AE-9474-27DD19ACD8B0}"/>
    <cellStyle name="Millares 3 4 3 2 3 2 3 2" xfId="40272" xr:uid="{9799B40B-7404-4AFD-93F1-57A551110E09}"/>
    <cellStyle name="Millares 3 4 3 2 3 2 4" xfId="25374" xr:uid="{4D5AC26F-DEC4-435F-8421-3B6AFEFCD5B5}"/>
    <cellStyle name="Millares 3 4 3 2 3 2 5" xfId="46877" xr:uid="{583A9495-DD05-41F9-8FD5-7A0B955CC066}"/>
    <cellStyle name="Millares 3 4 3 2 3 3" xfId="6007" xr:uid="{4BFEC1B1-D99E-4641-A9F2-45509BCFB2C3}"/>
    <cellStyle name="Millares 3 4 3 2 3 3 2" xfId="14273" xr:uid="{CFA9C195-8DC9-45FF-9A40-15CD2EE3B3D6}"/>
    <cellStyle name="Millares 3 4 3 2 3 3 2 2" xfId="35776" xr:uid="{085ACBC2-31B4-4B2D-A390-8697183B09B6}"/>
    <cellStyle name="Millares 3 4 3 2 3 3 3" xfId="20908" xr:uid="{F4063461-48C8-47B7-A113-A31D05E1E9DE}"/>
    <cellStyle name="Millares 3 4 3 2 3 3 3 2" xfId="42411" xr:uid="{34A2F3A2-5D12-45F7-B5FA-ADA4D8A5D079}"/>
    <cellStyle name="Millares 3 4 3 2 3 3 4" xfId="27513" xr:uid="{5D64A518-1B9F-4106-8890-517660C80243}"/>
    <cellStyle name="Millares 3 4 3 2 3 3 5" xfId="49016" xr:uid="{0863527D-5DE7-40B8-B10B-5A1ECA4AF331}"/>
    <cellStyle name="Millares 3 4 3 2 3 4" xfId="7648" xr:uid="{86C5B23C-82AF-4507-859E-29B45517894B}"/>
    <cellStyle name="Millares 3 4 3 2 3 4 2" xfId="29151" xr:uid="{7FEB2974-CFA0-4785-9E87-8E59FCC97575}"/>
    <cellStyle name="Millares 3 4 3 2 3 5" xfId="9305" xr:uid="{2919FA71-7FDB-4F3F-9741-D7561C8FF404}"/>
    <cellStyle name="Millares 3 4 3 2 3 5 2" xfId="30808" xr:uid="{A9C676AF-E57A-41C9-BBB8-288016287B44}"/>
    <cellStyle name="Millares 3 4 3 2 3 6" xfId="15940" xr:uid="{C140E722-D17B-4AE4-AA1F-3154146047A9}"/>
    <cellStyle name="Millares 3 4 3 2 3 6 2" xfId="37443" xr:uid="{0A8EFE4E-AC1D-4229-9733-04DF7D7FBC7A}"/>
    <cellStyle name="Millares 3 4 3 2 3 7" xfId="22545" xr:uid="{1D545084-8543-44AB-82FD-24D64DDEB641}"/>
    <cellStyle name="Millares 3 4 3 2 3 8" xfId="44048" xr:uid="{CEE5D721-D961-4429-A78B-390D28761888}"/>
    <cellStyle name="Millares 3 4 3 2 4" xfId="1435" xr:uid="{8426AE5D-704B-4900-B904-B9FCB3E6F3CD}"/>
    <cellStyle name="Millares 3 4 3 2 4 2" xfId="4264" xr:uid="{E676836B-8F2E-40B7-980B-969381349314}"/>
    <cellStyle name="Millares 3 4 3 2 4 2 2" xfId="12530" xr:uid="{C43A8552-A3A7-45CD-9EE3-9723DFF2CDF9}"/>
    <cellStyle name="Millares 3 4 3 2 4 2 2 2" xfId="34033" xr:uid="{CF8FEC22-CBE4-4D9F-B3DB-A78B3418A6B5}"/>
    <cellStyle name="Millares 3 4 3 2 4 2 3" xfId="19165" xr:uid="{B7B5561A-B007-4831-A832-99AF6282529C}"/>
    <cellStyle name="Millares 3 4 3 2 4 2 3 2" xfId="40668" xr:uid="{4E54B268-9017-492A-B608-6CE8B15CEB72}"/>
    <cellStyle name="Millares 3 4 3 2 4 2 4" xfId="25770" xr:uid="{1EB6C3F4-6B2F-4F9B-9A76-5F67E4BE9F23}"/>
    <cellStyle name="Millares 3 4 3 2 4 2 5" xfId="47273" xr:uid="{5A0A163E-7DE5-4E2E-824F-CE9AA57CE9F3}"/>
    <cellStyle name="Millares 3 4 3 2 4 3" xfId="6403" xr:uid="{9DB2F03C-EE7F-417D-A5E5-BE7AC2EEE9F9}"/>
    <cellStyle name="Millares 3 4 3 2 4 3 2" xfId="14669" xr:uid="{7D79DEFC-12C1-456A-BA26-323D69F3F06E}"/>
    <cellStyle name="Millares 3 4 3 2 4 3 2 2" xfId="36172" xr:uid="{6DF2E3C9-5665-43AA-B38A-4422D745CB99}"/>
    <cellStyle name="Millares 3 4 3 2 4 3 3" xfId="21304" xr:uid="{0980CBF8-F4C1-4277-BC25-B4B3F125B59D}"/>
    <cellStyle name="Millares 3 4 3 2 4 3 3 2" xfId="42807" xr:uid="{1D40C10A-F782-4CA6-A2BD-1AE5D560C3C4}"/>
    <cellStyle name="Millares 3 4 3 2 4 3 4" xfId="27909" xr:uid="{4AC5BD73-27D2-4E0E-B56F-8DA2F457A23A}"/>
    <cellStyle name="Millares 3 4 3 2 4 3 5" xfId="49412" xr:uid="{E5DC8949-9AC6-4A66-9BE5-820126B03524}"/>
    <cellStyle name="Millares 3 4 3 2 4 4" xfId="8044" xr:uid="{6F51899B-7384-4767-B191-03E96BC8D13C}"/>
    <cellStyle name="Millares 3 4 3 2 4 4 2" xfId="29547" xr:uid="{A1A4E529-0196-4F6D-A8BD-F588BE0E9B6F}"/>
    <cellStyle name="Millares 3 4 3 2 4 5" xfId="9701" xr:uid="{E308D5A6-8389-4D91-8340-059DA23590C2}"/>
    <cellStyle name="Millares 3 4 3 2 4 5 2" xfId="31204" xr:uid="{B982BB8A-344B-42D1-811C-A6C0D1A512C5}"/>
    <cellStyle name="Millares 3 4 3 2 4 6" xfId="16336" xr:uid="{8811FEE6-D5F6-4FFE-9934-D28330B4F662}"/>
    <cellStyle name="Millares 3 4 3 2 4 6 2" xfId="37839" xr:uid="{6ABA14AD-BA5D-44D5-B0CC-2C03CD658684}"/>
    <cellStyle name="Millares 3 4 3 2 4 7" xfId="22941" xr:uid="{9F4EB117-35C1-4475-97FF-303C2615A11B}"/>
    <cellStyle name="Millares 3 4 3 2 4 8" xfId="44444" xr:uid="{A310FE54-2199-445A-B5BD-62D2D0D34BFE}"/>
    <cellStyle name="Millares 3 4 3 2 5" xfId="2122" xr:uid="{98D1FF24-1220-42BD-8172-52C44C2C78D8}"/>
    <cellStyle name="Millares 3 4 3 2 5 2" xfId="10388" xr:uid="{1C16F111-FD2F-4C08-A2CA-7FABA6805F1E}"/>
    <cellStyle name="Millares 3 4 3 2 5 2 2" xfId="31891" xr:uid="{FEBF12B7-4E25-4978-9278-2E9276B8CCE6}"/>
    <cellStyle name="Millares 3 4 3 2 5 3" xfId="17023" xr:uid="{2D6EA638-01E5-46FE-B138-611C3E37206C}"/>
    <cellStyle name="Millares 3 4 3 2 5 3 2" xfId="38526" xr:uid="{54303E65-EB19-4536-A81B-E8FA84AEB855}"/>
    <cellStyle name="Millares 3 4 3 2 5 4" xfId="23628" xr:uid="{8A60D4F8-4CD4-43FF-BD5E-FBA4ACCE1C47}"/>
    <cellStyle name="Millares 3 4 3 2 5 5" xfId="45131" xr:uid="{1FCA1F4D-C157-44E5-9BF2-14C0954BF6B9}"/>
    <cellStyle name="Millares 3 4 3 2 6" xfId="2670" xr:uid="{56CE5F28-7F4C-479B-9E45-D3C457680FEC}"/>
    <cellStyle name="Millares 3 4 3 2 6 2" xfId="10936" xr:uid="{7B2ADAFC-0761-45B2-9102-D86475F206F0}"/>
    <cellStyle name="Millares 3 4 3 2 6 2 2" xfId="32439" xr:uid="{0071F2E5-3D77-4792-B88E-D3BBD6AAC442}"/>
    <cellStyle name="Millares 3 4 3 2 6 3" xfId="17571" xr:uid="{B6E3A67F-E199-40FB-ADD3-C48C8C8D944F}"/>
    <cellStyle name="Millares 3 4 3 2 6 3 2" xfId="39074" xr:uid="{034DB0A1-DC17-4959-99D2-6D7C5BBD1705}"/>
    <cellStyle name="Millares 3 4 3 2 6 4" xfId="24176" xr:uid="{51762F98-08DC-43B4-8692-E0623F00C74A}"/>
    <cellStyle name="Millares 3 4 3 2 6 5" xfId="45679" xr:uid="{33BDFB1A-B5F4-4CF2-972C-070220382F13}"/>
    <cellStyle name="Millares 3 4 3 2 7" xfId="3318" xr:uid="{9D002707-5EA1-41D6-8F01-8FF3E7BD2CEF}"/>
    <cellStyle name="Millares 3 4 3 2 7 2" xfId="11584" xr:uid="{A998B3DD-BADB-417C-B1DF-1816C73FB143}"/>
    <cellStyle name="Millares 3 4 3 2 7 2 2" xfId="33087" xr:uid="{C8460A3E-2046-4010-8325-B7664D587FD1}"/>
    <cellStyle name="Millares 3 4 3 2 7 3" xfId="18219" xr:uid="{D4CFB039-93CA-4CC9-A9BB-439FE17A96F6}"/>
    <cellStyle name="Millares 3 4 3 2 7 3 2" xfId="39722" xr:uid="{0B305D4B-47E8-4550-A0AB-CE6DAE8A84D0}"/>
    <cellStyle name="Millares 3 4 3 2 7 4" xfId="24824" xr:uid="{ACE3F90F-DCC9-4F00-ACD2-5C0DC89D0170}"/>
    <cellStyle name="Millares 3 4 3 2 7 5" xfId="46327" xr:uid="{FD924275-C366-49E0-837A-F0808DCB2BB2}"/>
    <cellStyle name="Millares 3 4 3 2 8" xfId="4814" xr:uid="{B616A7D1-90D3-4EE6-BC27-6556B5E214C1}"/>
    <cellStyle name="Millares 3 4 3 2 8 2" xfId="13080" xr:uid="{946C3601-34B5-4221-A37D-BFF503DFF83D}"/>
    <cellStyle name="Millares 3 4 3 2 8 2 2" xfId="34583" xr:uid="{8151F043-D91B-485D-8251-9A664D03D117}"/>
    <cellStyle name="Millares 3 4 3 2 8 3" xfId="19715" xr:uid="{1086463B-E477-425C-82DD-51775055DA71}"/>
    <cellStyle name="Millares 3 4 3 2 8 3 2" xfId="41218" xr:uid="{BDFE203C-561C-4070-84A8-5FB191D41B11}"/>
    <cellStyle name="Millares 3 4 3 2 8 4" xfId="26320" xr:uid="{95D24D04-7F3D-4BF0-A164-7B6CD0D6091B}"/>
    <cellStyle name="Millares 3 4 3 2 8 5" xfId="47823" xr:uid="{EC165EF0-FD33-4CD8-8CFE-74ED02228426}"/>
    <cellStyle name="Millares 3 4 3 2 9" xfId="5457" xr:uid="{7DFBD0DF-B153-4B3B-AEA5-3DC980974C20}"/>
    <cellStyle name="Millares 3 4 3 2 9 2" xfId="13723" xr:uid="{B43C8545-5594-4E31-8D2A-A640D7BFFE89}"/>
    <cellStyle name="Millares 3 4 3 2 9 2 2" xfId="35226" xr:uid="{806501E3-7765-413D-9EED-1A69A3FED98D}"/>
    <cellStyle name="Millares 3 4 3 2 9 3" xfId="20358" xr:uid="{43B8085C-3D00-4D80-81DE-5C71BF8BB348}"/>
    <cellStyle name="Millares 3 4 3 2 9 3 2" xfId="41861" xr:uid="{43DA75A9-5A78-4809-9EDF-9B8F33610852}"/>
    <cellStyle name="Millares 3 4 3 2 9 4" xfId="26963" xr:uid="{FD0FFA6A-F9D4-472E-ABDE-BD9E83BA5178}"/>
    <cellStyle name="Millares 3 4 3 2 9 5" xfId="48466" xr:uid="{F38C3E5A-CC6C-417D-9901-91BB05B720BA}"/>
    <cellStyle name="Millares 3 4 3 3" xfId="360" xr:uid="{12C2C7DF-BDF2-42EB-8EF9-3827AFC20617}"/>
    <cellStyle name="Millares 3 4 3 3 10" xfId="15263" xr:uid="{5883AAB4-4609-4196-A665-9573DC770204}"/>
    <cellStyle name="Millares 3 4 3 3 10 2" xfId="36766" xr:uid="{EABAA1E1-D07A-4CA8-BB87-116045276B51}"/>
    <cellStyle name="Millares 3 4 3 3 11" xfId="21868" xr:uid="{1339D209-6197-4BB4-8194-D144A95A24E0}"/>
    <cellStyle name="Millares 3 4 3 3 12" xfId="43371" xr:uid="{F0B27232-EC77-4576-B29B-9A0844FEE5B9}"/>
    <cellStyle name="Millares 3 4 3 3 2" xfId="1308" xr:uid="{C4791D82-3E45-4C51-97A7-56A9D54FD197}"/>
    <cellStyle name="Millares 3 4 3 3 2 2" xfId="4137" xr:uid="{D538D86C-4B3B-4A8D-A637-E5AD8F79516E}"/>
    <cellStyle name="Millares 3 4 3 3 2 2 2" xfId="12403" xr:uid="{4A8840BF-B5AD-4673-ADB2-73C834DC3A04}"/>
    <cellStyle name="Millares 3 4 3 3 2 2 2 2" xfId="33906" xr:uid="{62ADA2C5-749E-412C-9867-29B714751EBC}"/>
    <cellStyle name="Millares 3 4 3 3 2 2 3" xfId="19038" xr:uid="{E9ACBAC3-2F0B-483F-861F-2ED8B7D55622}"/>
    <cellStyle name="Millares 3 4 3 3 2 2 3 2" xfId="40541" xr:uid="{ACB1DFA1-59A6-46CD-A5D1-CE0E776C9ED9}"/>
    <cellStyle name="Millares 3 4 3 3 2 2 4" xfId="25643" xr:uid="{6134C29A-B723-4646-8FB1-D3C058E0E1BB}"/>
    <cellStyle name="Millares 3 4 3 3 2 2 5" xfId="47146" xr:uid="{D8631EBC-B405-4337-AB6F-39D875AFD74E}"/>
    <cellStyle name="Millares 3 4 3 3 2 3" xfId="6276" xr:uid="{FC6983F7-2EA9-4836-B164-51C04A895CD5}"/>
    <cellStyle name="Millares 3 4 3 3 2 3 2" xfId="14542" xr:uid="{99998F30-61E8-48AF-9492-1A723F232A21}"/>
    <cellStyle name="Millares 3 4 3 3 2 3 2 2" xfId="36045" xr:uid="{E0BFE05D-5410-412C-8ACA-46BE6C6B32FB}"/>
    <cellStyle name="Millares 3 4 3 3 2 3 3" xfId="21177" xr:uid="{F20D401A-ACF4-4F87-8A41-1A9C15308FC4}"/>
    <cellStyle name="Millares 3 4 3 3 2 3 3 2" xfId="42680" xr:uid="{E3771739-FF45-414D-8B3A-849D97748B46}"/>
    <cellStyle name="Millares 3 4 3 3 2 3 4" xfId="27782" xr:uid="{6044D152-28E8-4B51-AEAB-4BEC40255389}"/>
    <cellStyle name="Millares 3 4 3 3 2 3 5" xfId="49285" xr:uid="{88838A6E-BDA0-4AA6-876C-16A57900C089}"/>
    <cellStyle name="Millares 3 4 3 3 2 4" xfId="7917" xr:uid="{E6544AE4-C80E-4A22-B4C9-56EF05D648EA}"/>
    <cellStyle name="Millares 3 4 3 3 2 4 2" xfId="29420" xr:uid="{35B029E0-DB11-4660-B913-ACB5597D5539}"/>
    <cellStyle name="Millares 3 4 3 3 2 5" xfId="9574" xr:uid="{815DE7CC-2063-489F-8F22-4D3F045F320F}"/>
    <cellStyle name="Millares 3 4 3 3 2 5 2" xfId="31077" xr:uid="{7ACC98BD-D120-4FF2-AB7F-8391DC70821D}"/>
    <cellStyle name="Millares 3 4 3 3 2 6" xfId="16209" xr:uid="{D703AEB0-AF8D-4D65-A235-018FFE50E5DA}"/>
    <cellStyle name="Millares 3 4 3 3 2 6 2" xfId="37712" xr:uid="{6F1D4340-11AC-40E5-9C33-32A990BB1B82}"/>
    <cellStyle name="Millares 3 4 3 3 2 7" xfId="22814" xr:uid="{42FEEAD4-7BD0-4F0E-9C87-C181D6FD7C4E}"/>
    <cellStyle name="Millares 3 4 3 3 2 8" xfId="44317" xr:uid="{5939CF6A-EEEF-4B15-AB71-20691FA6CB04}"/>
    <cellStyle name="Millares 3 4 3 3 3" xfId="1995" xr:uid="{98216F30-F870-45E7-AA5B-75E89EB9F256}"/>
    <cellStyle name="Millares 3 4 3 3 3 2" xfId="10261" xr:uid="{656E9788-F24E-4409-9B00-487E3E5F942B}"/>
    <cellStyle name="Millares 3 4 3 3 3 2 2" xfId="31764" xr:uid="{31FF48E6-E7A2-4F1B-9421-C498B0D5B8FE}"/>
    <cellStyle name="Millares 3 4 3 3 3 3" xfId="16896" xr:uid="{2408FE01-BAFE-481B-9E6C-F4A30CC17AEA}"/>
    <cellStyle name="Millares 3 4 3 3 3 3 2" xfId="38399" xr:uid="{8E58EBA4-D01C-46E9-BA3B-04E29DF80590}"/>
    <cellStyle name="Millares 3 4 3 3 3 4" xfId="23501" xr:uid="{EA932CC1-B335-42E8-BAD9-A1DD442E025C}"/>
    <cellStyle name="Millares 3 4 3 3 3 5" xfId="45004" xr:uid="{DBEBE600-5106-4A01-8885-1047C9D03DC5}"/>
    <cellStyle name="Millares 3 4 3 3 4" xfId="2794" xr:uid="{88BED6F8-54A6-4D72-9254-61CF5A7D228E}"/>
    <cellStyle name="Millares 3 4 3 3 4 2" xfId="11060" xr:uid="{9406E6EB-55CA-4105-B99A-A8CF549F74E7}"/>
    <cellStyle name="Millares 3 4 3 3 4 2 2" xfId="32563" xr:uid="{12CF74C5-AD46-429F-B627-0DF5351689E6}"/>
    <cellStyle name="Millares 3 4 3 3 4 3" xfId="17695" xr:uid="{125F0976-E47B-41F8-AB5C-695E65B5E179}"/>
    <cellStyle name="Millares 3 4 3 3 4 3 2" xfId="39198" xr:uid="{1BB879B1-2595-4DE4-A769-BCAE5EF78918}"/>
    <cellStyle name="Millares 3 4 3 3 4 4" xfId="24300" xr:uid="{3FEDB4CC-99A7-48AE-AF51-C5F827A794E6}"/>
    <cellStyle name="Millares 3 4 3 3 4 5" xfId="45803" xr:uid="{99D0B18D-3AA0-4DC6-8216-3231C96B56A1}"/>
    <cellStyle name="Millares 3 4 3 3 5" xfId="3191" xr:uid="{607A9FD1-1CDF-4EF0-A375-4C25746201AF}"/>
    <cellStyle name="Millares 3 4 3 3 5 2" xfId="11457" xr:uid="{1476F93D-D6C3-4688-8DCA-239EE3368CF3}"/>
    <cellStyle name="Millares 3 4 3 3 5 2 2" xfId="32960" xr:uid="{939AE031-DB78-4704-B200-A81009C7D4E1}"/>
    <cellStyle name="Millares 3 4 3 3 5 3" xfId="18092" xr:uid="{C1D90926-0D86-467D-88A6-04B8B98B1F8F}"/>
    <cellStyle name="Millares 3 4 3 3 5 3 2" xfId="39595" xr:uid="{9F95435E-99AC-4195-8480-0A311D8A2BA3}"/>
    <cellStyle name="Millares 3 4 3 3 5 4" xfId="24697" xr:uid="{8C333456-CDB7-44C1-9693-250F7B48A8C6}"/>
    <cellStyle name="Millares 3 4 3 3 5 5" xfId="46200" xr:uid="{C96C0400-B69D-46F1-B428-02B1838C2A9D}"/>
    <cellStyle name="Millares 3 4 3 3 6" xfId="4938" xr:uid="{372C9B7C-B370-442D-A4DE-F4296569FD67}"/>
    <cellStyle name="Millares 3 4 3 3 6 2" xfId="13204" xr:uid="{455C82F6-FFE0-4D3B-8FF6-A7E71953C757}"/>
    <cellStyle name="Millares 3 4 3 3 6 2 2" xfId="34707" xr:uid="{88C64EDD-500F-4670-B921-CCAF36D2912A}"/>
    <cellStyle name="Millares 3 4 3 3 6 3" xfId="19839" xr:uid="{8B32587D-D9DF-45F2-A0DE-DA28DD8E5D2D}"/>
    <cellStyle name="Millares 3 4 3 3 6 3 2" xfId="41342" xr:uid="{A5FCEDA9-E380-44D6-8D1D-019849001795}"/>
    <cellStyle name="Millares 3 4 3 3 6 4" xfId="26444" xr:uid="{03693782-33EF-47C4-97D0-EF0F4E4A08F1}"/>
    <cellStyle name="Millares 3 4 3 3 6 5" xfId="47947" xr:uid="{A1504D52-320C-4745-BCC8-4D8446AC63C7}"/>
    <cellStyle name="Millares 3 4 3 3 7" xfId="5330" xr:uid="{74964A4F-E483-4A2D-BC89-6207BADE51B7}"/>
    <cellStyle name="Millares 3 4 3 3 7 2" xfId="13596" xr:uid="{D0DD183D-4A9F-4B6C-B887-1948E665EAF9}"/>
    <cellStyle name="Millares 3 4 3 3 7 2 2" xfId="35099" xr:uid="{33585945-C59F-411B-873B-1B4B23EC74F3}"/>
    <cellStyle name="Millares 3 4 3 3 7 3" xfId="20231" xr:uid="{F98DC3B3-6ABF-45A7-B10E-036BB95ED14A}"/>
    <cellStyle name="Millares 3 4 3 3 7 3 2" xfId="41734" xr:uid="{61379273-5B8D-4968-8F8D-F0DC799D27B7}"/>
    <cellStyle name="Millares 3 4 3 3 7 4" xfId="26836" xr:uid="{E6B85CD6-3CA8-47CD-A1E3-411FDE33C5EB}"/>
    <cellStyle name="Millares 3 4 3 3 7 5" xfId="48339" xr:uid="{205BCF04-F917-40C8-9039-047D11C26F72}"/>
    <cellStyle name="Millares 3 4 3 3 8" xfId="6971" xr:uid="{536A428F-F726-4675-A620-DC10EB1D54FE}"/>
    <cellStyle name="Millares 3 4 3 3 8 2" xfId="28474" xr:uid="{C2EB2D77-D8F2-48B9-BE86-8F014DB84361}"/>
    <cellStyle name="Millares 3 4 3 3 9" xfId="8627" xr:uid="{88C0B404-BB81-4BE1-B865-DDDA44534D6D}"/>
    <cellStyle name="Millares 3 4 3 3 9 2" xfId="30130" xr:uid="{789DAD9C-334B-41E8-8464-817BD6571996}"/>
    <cellStyle name="Millares 3 4 3 4" xfId="644" xr:uid="{37A7ECA6-7D67-488B-844B-A34F51D6A425}"/>
    <cellStyle name="Millares 3 4 3 4 10" xfId="43653" xr:uid="{77C4650C-7E7B-48A9-B922-C5AE23F7934E}"/>
    <cellStyle name="Millares 3 4 3 4 2" xfId="1590" xr:uid="{80F46D42-F907-4BDF-B10F-D5DFE0BFEB6E}"/>
    <cellStyle name="Millares 3 4 3 4 2 2" xfId="4419" xr:uid="{6F1B7043-A259-45BA-A962-AE69BE635F5C}"/>
    <cellStyle name="Millares 3 4 3 4 2 2 2" xfId="12685" xr:uid="{37C370A3-32D0-45AE-BBC2-50D60EEE6A52}"/>
    <cellStyle name="Millares 3 4 3 4 2 2 2 2" xfId="34188" xr:uid="{868A305A-470E-4BBE-AED3-3F0451285FF0}"/>
    <cellStyle name="Millares 3 4 3 4 2 2 3" xfId="19320" xr:uid="{9DD80898-80E9-4E01-B370-E199293B42BB}"/>
    <cellStyle name="Millares 3 4 3 4 2 2 3 2" xfId="40823" xr:uid="{8A3FDBBA-B5A9-4AB2-AD32-8F9BC90B45FA}"/>
    <cellStyle name="Millares 3 4 3 4 2 2 4" xfId="25925" xr:uid="{0BE8A21B-3752-4B18-B2CE-57C63E7DF637}"/>
    <cellStyle name="Millares 3 4 3 4 2 2 5" xfId="47428" xr:uid="{69A900C5-5E0C-4E8A-84E3-97260B3F6D5B}"/>
    <cellStyle name="Millares 3 4 3 4 2 3" xfId="6558" xr:uid="{0D9B16B3-66B0-413A-AFAF-575D121E55A4}"/>
    <cellStyle name="Millares 3 4 3 4 2 3 2" xfId="14824" xr:uid="{AC5F32DD-D33F-4FAE-9C25-4B820D544988}"/>
    <cellStyle name="Millares 3 4 3 4 2 3 2 2" xfId="36327" xr:uid="{BB076E16-BD63-46EE-B4FE-92FCDF432075}"/>
    <cellStyle name="Millares 3 4 3 4 2 3 3" xfId="21459" xr:uid="{D8979CFC-544E-4224-B7E3-5A8454B2680B}"/>
    <cellStyle name="Millares 3 4 3 4 2 3 3 2" xfId="42962" xr:uid="{6C2CDD67-60BE-4620-92B8-D911FE5A65C4}"/>
    <cellStyle name="Millares 3 4 3 4 2 3 4" xfId="28064" xr:uid="{8CFC79A7-A031-4FEC-8A68-3CBA38005E46}"/>
    <cellStyle name="Millares 3 4 3 4 2 3 5" xfId="49567" xr:uid="{BB695B8D-82D2-4969-8632-51153CC5491F}"/>
    <cellStyle name="Millares 3 4 3 4 2 4" xfId="8199" xr:uid="{732C1174-FF10-42A7-A829-A83B18CB6E7E}"/>
    <cellStyle name="Millares 3 4 3 4 2 4 2" xfId="29702" xr:uid="{5AB83E91-30BA-46AA-8A91-DDB97F9A7CF1}"/>
    <cellStyle name="Millares 3 4 3 4 2 5" xfId="9856" xr:uid="{53EBD4DC-7A07-4093-B13B-4DF50B02B393}"/>
    <cellStyle name="Millares 3 4 3 4 2 5 2" xfId="31359" xr:uid="{F6900A6B-5895-43AD-AA15-8404EE3B9CC9}"/>
    <cellStyle name="Millares 3 4 3 4 2 6" xfId="16491" xr:uid="{2321D133-860A-4048-B7A9-06F23AC3C006}"/>
    <cellStyle name="Millares 3 4 3 4 2 6 2" xfId="37994" xr:uid="{C8597AFD-2C56-40E7-8530-921C126AB64A}"/>
    <cellStyle name="Millares 3 4 3 4 2 7" xfId="23096" xr:uid="{E51B089B-C17D-4D6F-A0FD-385A8CA2CFA4}"/>
    <cellStyle name="Millares 3 4 3 4 2 8" xfId="44599" xr:uid="{9B10793B-5CDB-4408-80F1-92024BF5EE4C}"/>
    <cellStyle name="Millares 3 4 3 4 3" xfId="2277" xr:uid="{FE685FD6-4918-4706-A2AB-93C90B91360D}"/>
    <cellStyle name="Millares 3 4 3 4 3 2" xfId="10543" xr:uid="{804F0DD0-801C-4F1B-9D2A-483599AD4212}"/>
    <cellStyle name="Millares 3 4 3 4 3 2 2" xfId="32046" xr:uid="{E7CBEBEF-7346-4105-961D-5CEFF44CEDF5}"/>
    <cellStyle name="Millares 3 4 3 4 3 3" xfId="17178" xr:uid="{C33F6404-ED99-4686-99A0-CE8EB46549F6}"/>
    <cellStyle name="Millares 3 4 3 4 3 3 2" xfId="38681" xr:uid="{FA28BB85-8B4E-48CD-98E1-3108669CA992}"/>
    <cellStyle name="Millares 3 4 3 4 3 4" xfId="23783" xr:uid="{72F28559-1BAA-4F12-B6A2-5EFF946EF812}"/>
    <cellStyle name="Millares 3 4 3 4 3 5" xfId="45286" xr:uid="{9FBCA06A-CF91-453B-A67C-22525A8AE2C0}"/>
    <cellStyle name="Millares 3 4 3 4 4" xfId="3473" xr:uid="{D41D51F3-2074-4FB1-9E86-50B8CCD464B1}"/>
    <cellStyle name="Millares 3 4 3 4 4 2" xfId="11739" xr:uid="{8823B491-8E54-41E3-9722-3AA2DC30F188}"/>
    <cellStyle name="Millares 3 4 3 4 4 2 2" xfId="33242" xr:uid="{CB36B8AF-F6F2-4802-8618-4003346B2AB2}"/>
    <cellStyle name="Millares 3 4 3 4 4 3" xfId="18374" xr:uid="{11534D00-636C-4292-9AA9-3CECF8512156}"/>
    <cellStyle name="Millares 3 4 3 4 4 3 2" xfId="39877" xr:uid="{29C3A2E2-FBE2-47ED-A38A-90B8ECD5F113}"/>
    <cellStyle name="Millares 3 4 3 4 4 4" xfId="24979" xr:uid="{62312533-05DF-4381-8D5C-1FAF97D76C9E}"/>
    <cellStyle name="Millares 3 4 3 4 4 5" xfId="46482" xr:uid="{87FE9BB5-E99F-43E4-8758-C562DB05190C}"/>
    <cellStyle name="Millares 3 4 3 4 5" xfId="5612" xr:uid="{8A5A0A29-C0A3-4CFD-938F-3D5576772C8A}"/>
    <cellStyle name="Millares 3 4 3 4 5 2" xfId="13878" xr:uid="{D36C88C9-DF58-4BCB-BA28-D264C7F31294}"/>
    <cellStyle name="Millares 3 4 3 4 5 2 2" xfId="35381" xr:uid="{BB3C6AE8-8BBA-406A-81D2-880EFD54BD56}"/>
    <cellStyle name="Millares 3 4 3 4 5 3" xfId="20513" xr:uid="{94C1AD9C-ABB7-4784-A2C6-AC5F18097A18}"/>
    <cellStyle name="Millares 3 4 3 4 5 3 2" xfId="42016" xr:uid="{0F913AA2-CFA6-4584-9125-879700812930}"/>
    <cellStyle name="Millares 3 4 3 4 5 4" xfId="27118" xr:uid="{B5A5B615-D991-4B18-8EDF-9782E9519050}"/>
    <cellStyle name="Millares 3 4 3 4 5 5" xfId="48621" xr:uid="{2F54EC78-3FEF-4124-B8B5-1D4DEB8BFCD8}"/>
    <cellStyle name="Millares 3 4 3 4 6" xfId="7253" xr:uid="{A88A38EF-8B43-4A17-B002-35C20A6CBE8D}"/>
    <cellStyle name="Millares 3 4 3 4 6 2" xfId="28756" xr:uid="{C306E3E2-0C52-4311-A382-DD3838B2AE71}"/>
    <cellStyle name="Millares 3 4 3 4 7" xfId="8910" xr:uid="{F7B9D065-6C27-4E11-90BF-6EAC9C30C13C}"/>
    <cellStyle name="Millares 3 4 3 4 7 2" xfId="30413" xr:uid="{340C49E5-81D4-4300-A3EF-976B063F09A1}"/>
    <cellStyle name="Millares 3 4 3 4 8" xfId="15545" xr:uid="{F15B3DC4-7436-4458-BDE2-F4C5E3A65801}"/>
    <cellStyle name="Millares 3 4 3 4 8 2" xfId="37048" xr:uid="{C6A4632D-1058-4968-9665-AD2B67A392EA}"/>
    <cellStyle name="Millares 3 4 3 4 9" xfId="22150" xr:uid="{9DF8D37A-931C-4505-BD76-5D915ECB7F77}"/>
    <cellStyle name="Millares 3 4 3 5" xfId="912" xr:uid="{041E5E7E-50C6-4023-9F63-76C2E2CE40C4}"/>
    <cellStyle name="Millares 3 4 3 5 2" xfId="3741" xr:uid="{3D810F16-E859-4DBF-913E-FB65F0C682C4}"/>
    <cellStyle name="Millares 3 4 3 5 2 2" xfId="12007" xr:uid="{4CBC153F-9DED-40A6-A28B-04C04207035E}"/>
    <cellStyle name="Millares 3 4 3 5 2 2 2" xfId="33510" xr:uid="{E253C13F-7D2C-4890-93A4-533ED0ABCF03}"/>
    <cellStyle name="Millares 3 4 3 5 2 3" xfId="18642" xr:uid="{DF42D0E0-19E5-49BA-B4FA-EC1F66B06CAD}"/>
    <cellStyle name="Millares 3 4 3 5 2 3 2" xfId="40145" xr:uid="{E51A7B5F-D556-4771-BFE2-6C56DB8A5778}"/>
    <cellStyle name="Millares 3 4 3 5 2 4" xfId="25247" xr:uid="{5EAFA2E1-B836-44EC-943B-F7DA877CC86B}"/>
    <cellStyle name="Millares 3 4 3 5 2 5" xfId="46750" xr:uid="{871C08F1-EA64-45ED-B7C2-2EC5A536576A}"/>
    <cellStyle name="Millares 3 4 3 5 3" xfId="5880" xr:uid="{22C43ACF-3803-421D-8B79-C75B4E65E867}"/>
    <cellStyle name="Millares 3 4 3 5 3 2" xfId="14146" xr:uid="{5E79F3A5-DABB-4D78-BD5E-88239B4A5228}"/>
    <cellStyle name="Millares 3 4 3 5 3 2 2" xfId="35649" xr:uid="{9857068A-E15B-4276-A7DD-1E7F03FA2D9A}"/>
    <cellStyle name="Millares 3 4 3 5 3 3" xfId="20781" xr:uid="{36266DF4-DD3E-4A31-BDD9-11D0698F4F93}"/>
    <cellStyle name="Millares 3 4 3 5 3 3 2" xfId="42284" xr:uid="{5E35BD20-6021-4921-A508-FAE3ED944C45}"/>
    <cellStyle name="Millares 3 4 3 5 3 4" xfId="27386" xr:uid="{F2F74209-F1F3-4E36-99C2-F35484EF4EA0}"/>
    <cellStyle name="Millares 3 4 3 5 3 5" xfId="48889" xr:uid="{D6D6DACC-062D-42DF-ABB0-F41CED0EFDA9}"/>
    <cellStyle name="Millares 3 4 3 5 4" xfId="7521" xr:uid="{0163245C-D249-4C46-A7A5-F477A3E29FBD}"/>
    <cellStyle name="Millares 3 4 3 5 4 2" xfId="29024" xr:uid="{517B3AB6-BC9B-4D3B-AC96-1F082C22592D}"/>
    <cellStyle name="Millares 3 4 3 5 5" xfId="9178" xr:uid="{54D22F08-2AC7-46CB-B8AD-B758ACC694C8}"/>
    <cellStyle name="Millares 3 4 3 5 5 2" xfId="30681" xr:uid="{A213D7D4-D707-4DD9-8F05-A4A7376D7DB8}"/>
    <cellStyle name="Millares 3 4 3 5 6" xfId="15813" xr:uid="{6B68B014-174F-40D5-8B78-0BA13D312774}"/>
    <cellStyle name="Millares 3 4 3 5 6 2" xfId="37316" xr:uid="{B3D0A8A6-2D28-4BEF-BC8B-779416D74055}"/>
    <cellStyle name="Millares 3 4 3 5 7" xfId="22418" xr:uid="{9277BAC4-FC22-4EB3-85A1-3E5507959718}"/>
    <cellStyle name="Millares 3 4 3 5 8" xfId="43921" xr:uid="{6589EEC7-091F-4CB8-BA97-AE63A9588F1B}"/>
    <cellStyle name="Millares 3 4 3 6" xfId="1173" xr:uid="{9C82F707-8BD9-4FD8-9208-9D98AE53885C}"/>
    <cellStyle name="Millares 3 4 3 6 2" xfId="4002" xr:uid="{F3FD0C18-0708-4AA3-803C-5B65BC3878D4}"/>
    <cellStyle name="Millares 3 4 3 6 2 2" xfId="12268" xr:uid="{3744572A-7633-4D5D-AFBA-11AB06A23971}"/>
    <cellStyle name="Millares 3 4 3 6 2 2 2" xfId="33771" xr:uid="{6C3830E3-3CFB-450D-B843-877EBB2179A7}"/>
    <cellStyle name="Millares 3 4 3 6 2 3" xfId="18903" xr:uid="{B15695A7-D8DD-45B9-B65A-B7E9F0755F7B}"/>
    <cellStyle name="Millares 3 4 3 6 2 3 2" xfId="40406" xr:uid="{A541385F-7CF8-48E2-BDD7-17F7E726C383}"/>
    <cellStyle name="Millares 3 4 3 6 2 4" xfId="25508" xr:uid="{AC79D887-0664-46D9-AF7C-FDF3BD9DFE6A}"/>
    <cellStyle name="Millares 3 4 3 6 2 5" xfId="47011" xr:uid="{936667BB-0264-450B-849A-4F6F85B5D191}"/>
    <cellStyle name="Millares 3 4 3 6 3" xfId="6141" xr:uid="{D6128C86-46C5-48EC-8D9E-41E185664F7C}"/>
    <cellStyle name="Millares 3 4 3 6 3 2" xfId="14407" xr:uid="{E291FA18-D7EB-46E1-A4D6-31CE53F0721D}"/>
    <cellStyle name="Millares 3 4 3 6 3 2 2" xfId="35910" xr:uid="{3C7BEECA-D110-41A6-841F-081E711CDF9A}"/>
    <cellStyle name="Millares 3 4 3 6 3 3" xfId="21042" xr:uid="{EBF5F94F-1817-4CBC-A681-17640536E6EC}"/>
    <cellStyle name="Millares 3 4 3 6 3 3 2" xfId="42545" xr:uid="{9706633C-F06B-447D-9265-F5265AD8698F}"/>
    <cellStyle name="Millares 3 4 3 6 3 4" xfId="27647" xr:uid="{326F3F5E-DB1B-4BEF-950A-6A883F8ED5E8}"/>
    <cellStyle name="Millares 3 4 3 6 3 5" xfId="49150" xr:uid="{CFBFE429-B8A8-48FA-BA23-0F1C44263BF7}"/>
    <cellStyle name="Millares 3 4 3 6 4" xfId="7782" xr:uid="{9814B39A-80CD-4BD8-AA92-37B57D985758}"/>
    <cellStyle name="Millares 3 4 3 6 4 2" xfId="29285" xr:uid="{ABB478EA-A318-4620-8573-03A488E98793}"/>
    <cellStyle name="Millares 3 4 3 6 5" xfId="9439" xr:uid="{BF39D360-7BB6-423B-9132-1B225C3D9E25}"/>
    <cellStyle name="Millares 3 4 3 6 5 2" xfId="30942" xr:uid="{84F6CFE4-290C-4969-AD31-5D9E8A3613DA}"/>
    <cellStyle name="Millares 3 4 3 6 6" xfId="16074" xr:uid="{AA5DF8C6-C350-45B1-B894-ED0F7052E2C1}"/>
    <cellStyle name="Millares 3 4 3 6 6 2" xfId="37577" xr:uid="{A9905720-3B90-48E6-9BFC-C14ACBF659AC}"/>
    <cellStyle name="Millares 3 4 3 6 7" xfId="22679" xr:uid="{2A861F8E-AD25-415E-A145-21A356EC78C7}"/>
    <cellStyle name="Millares 3 4 3 6 8" xfId="44182" xr:uid="{047B6895-B6EA-4F89-8E47-A1EC1C3F1E86}"/>
    <cellStyle name="Millares 3 4 3 7" xfId="1861" xr:uid="{B9EB97EF-2A67-4FC6-A465-31D926F903A5}"/>
    <cellStyle name="Millares 3 4 3 7 2" xfId="10127" xr:uid="{58869BCD-8C96-4DCB-AD77-177F00B4CFC3}"/>
    <cellStyle name="Millares 3 4 3 7 2 2" xfId="31630" xr:uid="{E004352B-31D9-4894-AC14-CF0CD92C68A5}"/>
    <cellStyle name="Millares 3 4 3 7 3" xfId="16762" xr:uid="{C5E6D91E-E990-4D41-BD95-678B528FD296}"/>
    <cellStyle name="Millares 3 4 3 7 3 2" xfId="38265" xr:uid="{324D0F18-D3EA-475E-BFEB-595601822E83}"/>
    <cellStyle name="Millares 3 4 3 7 4" xfId="23367" xr:uid="{92262074-73D5-4337-8325-D0012BC1B7A4}"/>
    <cellStyle name="Millares 3 4 3 7 5" xfId="44870" xr:uid="{F1BB3415-FCCD-465F-B4ED-4951B6EC8067}"/>
    <cellStyle name="Millares 3 4 3 8" xfId="2546" xr:uid="{AF72540F-2215-4C22-BC9A-1C41A92888CD}"/>
    <cellStyle name="Millares 3 4 3 8 2" xfId="10812" xr:uid="{17454B9C-EA34-4F7F-9654-4C330CE61D63}"/>
    <cellStyle name="Millares 3 4 3 8 2 2" xfId="32315" xr:uid="{5A0698B2-E0B0-4145-A05A-8DBA95DA8342}"/>
    <cellStyle name="Millares 3 4 3 8 3" xfId="17447" xr:uid="{B91F4CD0-DAA7-43C9-8E2A-B17C6F3E9D9A}"/>
    <cellStyle name="Millares 3 4 3 8 3 2" xfId="38950" xr:uid="{8C96FB44-C9E2-43E3-9E69-1975A956CCD0}"/>
    <cellStyle name="Millares 3 4 3 8 4" xfId="24052" xr:uid="{462F00A3-5800-4A00-B2FE-FB52FE58FFD5}"/>
    <cellStyle name="Millares 3 4 3 8 5" xfId="45555" xr:uid="{DA5B7923-7365-4B85-B888-365C59C9695D}"/>
    <cellStyle name="Millares 3 4 3 9" xfId="3057" xr:uid="{704FA549-8846-4A13-9465-C60A85406CE2}"/>
    <cellStyle name="Millares 3 4 3 9 2" xfId="11323" xr:uid="{1CB55E61-6897-4ECA-8FC1-9FE9372D1A42}"/>
    <cellStyle name="Millares 3 4 3 9 2 2" xfId="32826" xr:uid="{7350B3FA-4C46-49A0-A2A0-DAADD3B9AB59}"/>
    <cellStyle name="Millares 3 4 3 9 3" xfId="17958" xr:uid="{BF94D2AA-3EE1-490D-9A05-B8FC8B32A340}"/>
    <cellStyle name="Millares 3 4 3 9 3 2" xfId="39461" xr:uid="{B7474E92-3303-41A3-A44C-53CFE124558F}"/>
    <cellStyle name="Millares 3 4 3 9 4" xfId="24563" xr:uid="{A768D9ED-BA33-49F6-AB67-02A8AD25A008}"/>
    <cellStyle name="Millares 3 4 3 9 5" xfId="46066" xr:uid="{3DE7A6C7-32A3-4721-B302-B04936CFE3F9}"/>
    <cellStyle name="Millares 3 4 4" xfId="214" xr:uid="{3C001BCE-D161-4C04-8909-1AD475A80A0C}"/>
    <cellStyle name="Millares 3 4 4 10" xfId="4733" xr:uid="{7EA43798-37D6-4B75-98CE-A0DD2D71250E}"/>
    <cellStyle name="Millares 3 4 4 10 2" xfId="12999" xr:uid="{BF8715CC-276E-4CE0-863A-58C966EFB875}"/>
    <cellStyle name="Millares 3 4 4 10 2 2" xfId="34502" xr:uid="{251D0476-0D00-49BB-9F48-4455A000F0D1}"/>
    <cellStyle name="Millares 3 4 4 10 3" xfId="19634" xr:uid="{34E699D2-EC6F-495F-81FF-E9EE2D5E5066}"/>
    <cellStyle name="Millares 3 4 4 10 3 2" xfId="41137" xr:uid="{9A02774E-6674-4F92-81F4-60F575A4E6CB}"/>
    <cellStyle name="Millares 3 4 4 10 4" xfId="26239" xr:uid="{102E791C-597F-4861-887E-BB8C59F2F4E4}"/>
    <cellStyle name="Millares 3 4 4 10 5" xfId="47742" xr:uid="{427519D9-7C12-4EFF-A02B-37BE3C64E926}"/>
    <cellStyle name="Millares 3 4 4 11" xfId="5236" xr:uid="{EA068450-BBD8-44A4-8823-18AE23108098}"/>
    <cellStyle name="Millares 3 4 4 11 2" xfId="13502" xr:uid="{D55C17F7-2638-41D4-85B3-6904FF8A066E}"/>
    <cellStyle name="Millares 3 4 4 11 2 2" xfId="35005" xr:uid="{9BDD2DE9-70AC-48F5-8009-397DA4F26DA4}"/>
    <cellStyle name="Millares 3 4 4 11 3" xfId="20137" xr:uid="{941C61C7-8ECC-4158-8C0F-F45C2A48909E}"/>
    <cellStyle name="Millares 3 4 4 11 3 2" xfId="41640" xr:uid="{40F8CB86-9FCB-460B-B71B-84F3D7050FF8}"/>
    <cellStyle name="Millares 3 4 4 11 4" xfId="26742" xr:uid="{ECF997FA-C8F3-4170-83B9-E6CB8C5F578C}"/>
    <cellStyle name="Millares 3 4 4 11 5" xfId="48245" xr:uid="{89D7C5E5-99B2-4E12-BBDA-9DB942DB9D96}"/>
    <cellStyle name="Millares 3 4 4 12" xfId="6877" xr:uid="{6DC5DE72-FF76-4CB7-8ACF-C74B1CC52ED2}"/>
    <cellStyle name="Millares 3 4 4 12 2" xfId="28380" xr:uid="{254B6249-F88F-4040-BBCA-212B559CF2E3}"/>
    <cellStyle name="Millares 3 4 4 13" xfId="8531" xr:uid="{DF0A9485-77FE-49DA-9251-71E93B31600E}"/>
    <cellStyle name="Millares 3 4 4 13 2" xfId="30034" xr:uid="{6F900962-1710-418B-B507-24CBA36A41E3}"/>
    <cellStyle name="Millares 3 4 4 14" xfId="15170" xr:uid="{C9278367-659C-41DD-A4D9-717CEA5D8F14}"/>
    <cellStyle name="Millares 3 4 4 14 2" xfId="36673" xr:uid="{78FE1883-C86A-489C-A557-CDC2E2EF5332}"/>
    <cellStyle name="Millares 3 4 4 15" xfId="21775" xr:uid="{37989A3E-69D5-4D26-AF9D-6B6827CF6394}"/>
    <cellStyle name="Millares 3 4 4 16" xfId="43278" xr:uid="{0C722985-EFE4-4F7A-9AF1-3178F2070327}"/>
    <cellStyle name="Millares 3 4 4 2" xfId="529" xr:uid="{2CDC6E56-4249-48B8-9BFE-C165FF4ECBF0}"/>
    <cellStyle name="Millares 3 4 4 2 10" xfId="7140" xr:uid="{0489281B-D3B1-4E5B-9F41-A2AF8D736ACA}"/>
    <cellStyle name="Millares 3 4 4 2 10 2" xfId="28643" xr:uid="{9CBA9304-EFEE-401A-BFCC-4F4963AD5C32}"/>
    <cellStyle name="Millares 3 4 4 2 11" xfId="8796" xr:uid="{43836C35-DEB6-4CA0-8932-679019142DDA}"/>
    <cellStyle name="Millares 3 4 4 2 11 2" xfId="30299" xr:uid="{85930BB3-6079-4592-9A63-36EB35FC5EB9}"/>
    <cellStyle name="Millares 3 4 4 2 12" xfId="15432" xr:uid="{8D2428F6-01D5-4108-83C4-90CC763C7C9E}"/>
    <cellStyle name="Millares 3 4 4 2 12 2" xfId="36935" xr:uid="{E9C473F6-47F7-41DC-9E84-4392A01C9827}"/>
    <cellStyle name="Millares 3 4 4 2 13" xfId="22037" xr:uid="{BE9212F2-3DE9-436B-AAA3-2BBF79FB31EE}"/>
    <cellStyle name="Millares 3 4 4 2 14" xfId="43540" xr:uid="{D184EA77-3FDD-4CB9-AC4E-CF32DB7AD8B2}"/>
    <cellStyle name="Millares 3 4 4 2 2" xfId="811" xr:uid="{241F97ED-59B4-4EAB-90D0-EA3C7EC9F995}"/>
    <cellStyle name="Millares 3 4 4 2 2 10" xfId="15712" xr:uid="{8BF4B568-14D4-4183-AF4A-B2F154F959E4}"/>
    <cellStyle name="Millares 3 4 4 2 2 10 2" xfId="37215" xr:uid="{F5E9CAF1-0817-4CBD-AA91-CE4BF70B6675}"/>
    <cellStyle name="Millares 3 4 4 2 2 11" xfId="22317" xr:uid="{8F015B79-DE6D-4CB7-A686-C0063022033C}"/>
    <cellStyle name="Millares 3 4 4 2 2 12" xfId="43820" xr:uid="{D5005BE1-7A26-4D99-8ACD-49305AD5C692}"/>
    <cellStyle name="Millares 3 4 4 2 2 2" xfId="1757" xr:uid="{E5A33024-0D47-4246-81FF-0C28563BCC97}"/>
    <cellStyle name="Millares 3 4 4 2 2 2 2" xfId="4586" xr:uid="{16BA74A7-D9FC-451C-9DB5-4C45BDAAACE3}"/>
    <cellStyle name="Millares 3 4 4 2 2 2 2 2" xfId="12852" xr:uid="{77AC2368-F7C8-46FA-BB17-F26EBAC1CAA1}"/>
    <cellStyle name="Millares 3 4 4 2 2 2 2 2 2" xfId="34355" xr:uid="{5414F4E2-DAAB-448E-85C0-48AF9161817B}"/>
    <cellStyle name="Millares 3 4 4 2 2 2 2 3" xfId="19487" xr:uid="{90C605D9-186A-4BA3-8F71-73A335EBFB0D}"/>
    <cellStyle name="Millares 3 4 4 2 2 2 2 3 2" xfId="40990" xr:uid="{6FEEDE52-4332-499A-A781-C31764F5659F}"/>
    <cellStyle name="Millares 3 4 4 2 2 2 2 4" xfId="26092" xr:uid="{5D3E6186-45D2-430E-858B-900CE0DD0C19}"/>
    <cellStyle name="Millares 3 4 4 2 2 2 2 5" xfId="47595" xr:uid="{C078A715-31E8-4118-8CA7-8CF760543FA9}"/>
    <cellStyle name="Millares 3 4 4 2 2 2 3" xfId="6725" xr:uid="{9ADC404B-C8D1-4D85-B717-8AA9D54A839B}"/>
    <cellStyle name="Millares 3 4 4 2 2 2 3 2" xfId="14991" xr:uid="{61E97A0D-8A80-47F6-839C-A5680B396114}"/>
    <cellStyle name="Millares 3 4 4 2 2 2 3 2 2" xfId="36494" xr:uid="{9D128DE2-3BA3-45EC-9A51-98A8AEE0C11B}"/>
    <cellStyle name="Millares 3 4 4 2 2 2 3 3" xfId="21626" xr:uid="{DD69CA0C-ABAF-41DC-A330-7CDDC5FD5784}"/>
    <cellStyle name="Millares 3 4 4 2 2 2 3 3 2" xfId="43129" xr:uid="{E8454A7F-229F-41E5-9BA4-5182F68D074A}"/>
    <cellStyle name="Millares 3 4 4 2 2 2 3 4" xfId="28231" xr:uid="{7FE24C4B-877C-46E1-9C11-B5EAB53982A6}"/>
    <cellStyle name="Millares 3 4 4 2 2 2 3 5" xfId="49734" xr:uid="{385F8229-2831-4125-BFBA-EED2365DB7EC}"/>
    <cellStyle name="Millares 3 4 4 2 2 2 4" xfId="8366" xr:uid="{E86953CE-11E2-4E39-8F98-2B1479A8C9B2}"/>
    <cellStyle name="Millares 3 4 4 2 2 2 4 2" xfId="29869" xr:uid="{20D22057-66C2-4E64-921A-DC3E811901CE}"/>
    <cellStyle name="Millares 3 4 4 2 2 2 5" xfId="10023" xr:uid="{95091D23-58DB-4755-BE72-A06EE557B5D7}"/>
    <cellStyle name="Millares 3 4 4 2 2 2 5 2" xfId="31526" xr:uid="{5F33FE26-B188-4140-A1FD-3EEE5A12BEE9}"/>
    <cellStyle name="Millares 3 4 4 2 2 2 6" xfId="16658" xr:uid="{9090BAEB-0755-40D3-96AF-8056FDABF2E6}"/>
    <cellStyle name="Millares 3 4 4 2 2 2 6 2" xfId="38161" xr:uid="{331ED5CD-7F1B-4E37-86C8-17233EE10F6D}"/>
    <cellStyle name="Millares 3 4 4 2 2 2 7" xfId="23263" xr:uid="{964DF5E2-8EF1-4AD8-920E-E6632B10F916}"/>
    <cellStyle name="Millares 3 4 4 2 2 2 8" xfId="44766" xr:uid="{DF256534-0329-47C2-A558-DB7FF84ABAC8}"/>
    <cellStyle name="Millares 3 4 4 2 2 3" xfId="2444" xr:uid="{15B15339-3054-4FDE-8968-241FB6DF921A}"/>
    <cellStyle name="Millares 3 4 4 2 2 3 2" xfId="10710" xr:uid="{839346A5-A6BD-4DC9-9D94-714B36EE39CF}"/>
    <cellStyle name="Millares 3 4 4 2 2 3 2 2" xfId="32213" xr:uid="{792141BB-9D81-4915-BA41-7161CB6D00C6}"/>
    <cellStyle name="Millares 3 4 4 2 2 3 3" xfId="17345" xr:uid="{A9CFDB25-AA95-4C5A-BFA7-31B1F9C31ECD}"/>
    <cellStyle name="Millares 3 4 4 2 2 3 3 2" xfId="38848" xr:uid="{87B6E8C7-A76B-4140-9DAF-FB597B9374A1}"/>
    <cellStyle name="Millares 3 4 4 2 2 3 4" xfId="23950" xr:uid="{7A779761-A2D1-4D21-99B5-C4428E3C363D}"/>
    <cellStyle name="Millares 3 4 4 2 2 3 5" xfId="45453" xr:uid="{FECE87EA-93A6-4FF2-A195-71F4B9F40AE6}"/>
    <cellStyle name="Millares 3 4 4 2 2 4" xfId="2961" xr:uid="{46981A7D-EB56-48A9-87EB-DE80F4FF2517}"/>
    <cellStyle name="Millares 3 4 4 2 2 4 2" xfId="11227" xr:uid="{EC1A5871-7D03-4530-9809-FEB617EB559C}"/>
    <cellStyle name="Millares 3 4 4 2 2 4 2 2" xfId="32730" xr:uid="{A59CBFCB-0D0A-4FDE-BE24-33B57D6A3514}"/>
    <cellStyle name="Millares 3 4 4 2 2 4 3" xfId="17862" xr:uid="{70D44D04-7C71-442E-B2C3-CC7A9D5D7DE0}"/>
    <cellStyle name="Millares 3 4 4 2 2 4 3 2" xfId="39365" xr:uid="{A1F71ECD-F125-4488-B9D3-78572AF9B858}"/>
    <cellStyle name="Millares 3 4 4 2 2 4 4" xfId="24467" xr:uid="{90F95073-E59F-44A6-B819-FB6143FFFC31}"/>
    <cellStyle name="Millares 3 4 4 2 2 4 5" xfId="45970" xr:uid="{BA567CDC-BA87-4F11-9DD4-0590BF57E02E}"/>
    <cellStyle name="Millares 3 4 4 2 2 5" xfId="3640" xr:uid="{D4CCC212-20EA-4BD2-B2D3-089B0DCA4EE0}"/>
    <cellStyle name="Millares 3 4 4 2 2 5 2" xfId="11906" xr:uid="{6D43AA6F-5ACB-41AC-96B7-2A634D8EDB5F}"/>
    <cellStyle name="Millares 3 4 4 2 2 5 2 2" xfId="33409" xr:uid="{C5C04B4A-8EEF-41E2-8223-AE3EADE572AC}"/>
    <cellStyle name="Millares 3 4 4 2 2 5 3" xfId="18541" xr:uid="{BFEA8336-2F40-4EBD-BB9A-06E31958D021}"/>
    <cellStyle name="Millares 3 4 4 2 2 5 3 2" xfId="40044" xr:uid="{20581773-6033-4A21-A76E-B6F2A2244AAD}"/>
    <cellStyle name="Millares 3 4 4 2 2 5 4" xfId="25146" xr:uid="{7BE2277E-61CE-4A87-A99F-8882A8E68450}"/>
    <cellStyle name="Millares 3 4 4 2 2 5 5" xfId="46649" xr:uid="{972F8A29-1C16-41AE-99C1-C814E2C0BC5E}"/>
    <cellStyle name="Millares 3 4 4 2 2 6" xfId="5105" xr:uid="{63736733-86B6-406B-AC69-C84CB1F31159}"/>
    <cellStyle name="Millares 3 4 4 2 2 6 2" xfId="13371" xr:uid="{E84D328F-9FA0-48A6-AAFE-DA0D6889752B}"/>
    <cellStyle name="Millares 3 4 4 2 2 6 2 2" xfId="34874" xr:uid="{F3B1C3CF-33B6-4023-A01E-FBA965ED58DC}"/>
    <cellStyle name="Millares 3 4 4 2 2 6 3" xfId="20006" xr:uid="{005F5A63-92F4-4A7D-BCE3-8228F3CC291F}"/>
    <cellStyle name="Millares 3 4 4 2 2 6 3 2" xfId="41509" xr:uid="{D72AEED6-657F-4E4B-8D04-47830126A8A6}"/>
    <cellStyle name="Millares 3 4 4 2 2 6 4" xfId="26611" xr:uid="{BBE8F2CD-91FF-4BE2-8FBB-1B3C28B1059C}"/>
    <cellStyle name="Millares 3 4 4 2 2 6 5" xfId="48114" xr:uid="{A6050EEF-54E8-4C4A-9067-DBF1B175A453}"/>
    <cellStyle name="Millares 3 4 4 2 2 7" xfId="5779" xr:uid="{164E792F-E24E-4F8C-907F-28C0B4AFC085}"/>
    <cellStyle name="Millares 3 4 4 2 2 7 2" xfId="14045" xr:uid="{CC25625C-CF5C-4DA7-8941-E6E1B28C83F6}"/>
    <cellStyle name="Millares 3 4 4 2 2 7 2 2" xfId="35548" xr:uid="{4F74B11F-7EE9-4629-B49B-EB88F748DCB3}"/>
    <cellStyle name="Millares 3 4 4 2 2 7 3" xfId="20680" xr:uid="{0B6B6DF2-30F5-4B80-AA90-5172E63D2090}"/>
    <cellStyle name="Millares 3 4 4 2 2 7 3 2" xfId="42183" xr:uid="{9C69D849-E3A9-4437-BE3A-93BA57BAFA57}"/>
    <cellStyle name="Millares 3 4 4 2 2 7 4" xfId="27285" xr:uid="{F48B90DD-9393-43FD-A798-0F4FC40617FE}"/>
    <cellStyle name="Millares 3 4 4 2 2 7 5" xfId="48788" xr:uid="{79B134BE-5A98-4A80-88E9-6AF93D3BF2CC}"/>
    <cellStyle name="Millares 3 4 4 2 2 8" xfId="7420" xr:uid="{94A781B2-B083-469D-BB8D-534FC0C7BCD0}"/>
    <cellStyle name="Millares 3 4 4 2 2 8 2" xfId="28923" xr:uid="{2691488E-1319-430F-8C30-5DC77F876A5C}"/>
    <cellStyle name="Millares 3 4 4 2 2 9" xfId="9077" xr:uid="{5BD847F9-730C-409E-808C-A8609FE93EAA}"/>
    <cellStyle name="Millares 3 4 4 2 2 9 2" xfId="30580" xr:uid="{F30F617D-0476-4CD3-BF4C-AB06F31607E4}"/>
    <cellStyle name="Millares 3 4 4 2 3" xfId="1081" xr:uid="{FF53CC59-61A7-4633-8EFF-AFB4226BFD47}"/>
    <cellStyle name="Millares 3 4 4 2 3 2" xfId="3910" xr:uid="{787E4653-E586-4110-87A9-BEDDBFCA5B36}"/>
    <cellStyle name="Millares 3 4 4 2 3 2 2" xfId="12176" xr:uid="{7DB89F83-045B-4AEF-8A81-D6C7B52704CD}"/>
    <cellStyle name="Millares 3 4 4 2 3 2 2 2" xfId="33679" xr:uid="{9ED88396-A1A3-4582-A986-B101AFC9AACC}"/>
    <cellStyle name="Millares 3 4 4 2 3 2 3" xfId="18811" xr:uid="{2BEEFCE8-0119-49B8-9AF8-BD9BE9CB0626}"/>
    <cellStyle name="Millares 3 4 4 2 3 2 3 2" xfId="40314" xr:uid="{AD8C69F0-596C-4FA1-8806-6303B4E3187A}"/>
    <cellStyle name="Millares 3 4 4 2 3 2 4" xfId="25416" xr:uid="{52F65C4F-4718-4600-8421-04AE669572CA}"/>
    <cellStyle name="Millares 3 4 4 2 3 2 5" xfId="46919" xr:uid="{26A79D2A-B51A-45F5-9247-AE3BB60324D5}"/>
    <cellStyle name="Millares 3 4 4 2 3 3" xfId="6049" xr:uid="{A00EE288-7945-40C1-A06B-3E1B3D19D784}"/>
    <cellStyle name="Millares 3 4 4 2 3 3 2" xfId="14315" xr:uid="{A9AC12C3-5B64-4F41-A91A-58C8B607C29F}"/>
    <cellStyle name="Millares 3 4 4 2 3 3 2 2" xfId="35818" xr:uid="{9367DBD8-4599-45EC-AF00-8A7BC69E929E}"/>
    <cellStyle name="Millares 3 4 4 2 3 3 3" xfId="20950" xr:uid="{2D2302E6-AA02-4077-A6AA-EE7A3D6AB2F9}"/>
    <cellStyle name="Millares 3 4 4 2 3 3 3 2" xfId="42453" xr:uid="{7E1C2B2F-FDD3-4C51-8BA2-85DAB874E82A}"/>
    <cellStyle name="Millares 3 4 4 2 3 3 4" xfId="27555" xr:uid="{16A8A060-8D7C-4B2A-9EAE-6F6AE988F275}"/>
    <cellStyle name="Millares 3 4 4 2 3 3 5" xfId="49058" xr:uid="{DAD8115E-E364-4943-A49B-FE86578BDA2E}"/>
    <cellStyle name="Millares 3 4 4 2 3 4" xfId="7690" xr:uid="{8BACF302-0ECB-4BE1-AC44-6026A991CE40}"/>
    <cellStyle name="Millares 3 4 4 2 3 4 2" xfId="29193" xr:uid="{41583565-C52B-4E5A-BF8D-DC0B392DB21C}"/>
    <cellStyle name="Millares 3 4 4 2 3 5" xfId="9347" xr:uid="{41072AC3-1B04-44A0-A5D3-929B22043B04}"/>
    <cellStyle name="Millares 3 4 4 2 3 5 2" xfId="30850" xr:uid="{4758842C-4926-402F-B324-C72C6207FE21}"/>
    <cellStyle name="Millares 3 4 4 2 3 6" xfId="15982" xr:uid="{48AB1844-377A-42DC-9028-E9EF55BFF6C0}"/>
    <cellStyle name="Millares 3 4 4 2 3 6 2" xfId="37485" xr:uid="{40B97F10-C3BC-4A6A-9321-0D29AC68B606}"/>
    <cellStyle name="Millares 3 4 4 2 3 7" xfId="22587" xr:uid="{D17E7454-FC52-476E-A722-5581969D652F}"/>
    <cellStyle name="Millares 3 4 4 2 3 8" xfId="44090" xr:uid="{A250461D-7F4E-4440-BB91-4ED0A18B874E}"/>
    <cellStyle name="Millares 3 4 4 2 4" xfId="1477" xr:uid="{C512BD91-109D-4ECE-9A1F-9A05C18BC067}"/>
    <cellStyle name="Millares 3 4 4 2 4 2" xfId="4306" xr:uid="{285E2490-52DB-4385-A0A9-478A9F79111B}"/>
    <cellStyle name="Millares 3 4 4 2 4 2 2" xfId="12572" xr:uid="{D6F77C8F-AF2E-4309-902C-39906E1DD6AC}"/>
    <cellStyle name="Millares 3 4 4 2 4 2 2 2" xfId="34075" xr:uid="{7B59D64D-ACD3-4559-B7D7-9970103E7FD2}"/>
    <cellStyle name="Millares 3 4 4 2 4 2 3" xfId="19207" xr:uid="{0ACD5C25-8A03-4BBD-8D92-C4ADB6BF9472}"/>
    <cellStyle name="Millares 3 4 4 2 4 2 3 2" xfId="40710" xr:uid="{636E19E3-C11D-4FAA-A359-BC78A66E39EE}"/>
    <cellStyle name="Millares 3 4 4 2 4 2 4" xfId="25812" xr:uid="{CC0A5397-C496-43D1-887F-9A6436392516}"/>
    <cellStyle name="Millares 3 4 4 2 4 2 5" xfId="47315" xr:uid="{51F06077-694A-45AC-BE5C-1DADCC2D552C}"/>
    <cellStyle name="Millares 3 4 4 2 4 3" xfId="6445" xr:uid="{453B4AE8-7763-4D27-95CA-2308A1139930}"/>
    <cellStyle name="Millares 3 4 4 2 4 3 2" xfId="14711" xr:uid="{D90E272E-3EDE-45FF-B1AD-12F5024A4042}"/>
    <cellStyle name="Millares 3 4 4 2 4 3 2 2" xfId="36214" xr:uid="{7DB3620F-0189-4B85-A8D8-CF801A0DFCE0}"/>
    <cellStyle name="Millares 3 4 4 2 4 3 3" xfId="21346" xr:uid="{4F59FEB0-66DE-4C1D-B9D4-B3CE76D58B88}"/>
    <cellStyle name="Millares 3 4 4 2 4 3 3 2" xfId="42849" xr:uid="{0806EF80-44AB-4E28-9E6C-DAE15C43AF04}"/>
    <cellStyle name="Millares 3 4 4 2 4 3 4" xfId="27951" xr:uid="{256B3518-718E-4544-987C-82C960555DB7}"/>
    <cellStyle name="Millares 3 4 4 2 4 3 5" xfId="49454" xr:uid="{C4A5980D-7E4A-4D1D-A50B-1F8E79DC1C70}"/>
    <cellStyle name="Millares 3 4 4 2 4 4" xfId="8086" xr:uid="{6AC89CFF-E9F8-4BC8-9AA6-E87748F0E9F2}"/>
    <cellStyle name="Millares 3 4 4 2 4 4 2" xfId="29589" xr:uid="{17258CCE-248F-4245-8E20-E735B787FC6F}"/>
    <cellStyle name="Millares 3 4 4 2 4 5" xfId="9743" xr:uid="{27EDB354-3A6B-43A4-9608-AB52D54C9747}"/>
    <cellStyle name="Millares 3 4 4 2 4 5 2" xfId="31246" xr:uid="{2A561CB8-F0BE-4A97-A442-0336B49EFBAE}"/>
    <cellStyle name="Millares 3 4 4 2 4 6" xfId="16378" xr:uid="{A8192E89-C97E-424D-92D6-C70EDD915AB7}"/>
    <cellStyle name="Millares 3 4 4 2 4 6 2" xfId="37881" xr:uid="{E3A7E108-2BB0-47FE-9B27-D98B363389C1}"/>
    <cellStyle name="Millares 3 4 4 2 4 7" xfId="22983" xr:uid="{E448F39A-9657-40B1-8222-54D1E09F267D}"/>
    <cellStyle name="Millares 3 4 4 2 4 8" xfId="44486" xr:uid="{48AFB287-E8FC-4497-A4E3-99838600AE01}"/>
    <cellStyle name="Millares 3 4 4 2 5" xfId="2164" xr:uid="{4D2EEDB0-E64B-491A-A85D-0A56CFF0C3DB}"/>
    <cellStyle name="Millares 3 4 4 2 5 2" xfId="10430" xr:uid="{03FE2EF8-9269-4D00-913A-69F18B821326}"/>
    <cellStyle name="Millares 3 4 4 2 5 2 2" xfId="31933" xr:uid="{A1C00751-DA01-4CFF-9B1D-37B3C45F4EF0}"/>
    <cellStyle name="Millares 3 4 4 2 5 3" xfId="17065" xr:uid="{13F078D5-BE9A-4C41-90C8-D96A55491C67}"/>
    <cellStyle name="Millares 3 4 4 2 5 3 2" xfId="38568" xr:uid="{3B99970A-98A9-4AD5-8EE5-A2B3DEE50E2A}"/>
    <cellStyle name="Millares 3 4 4 2 5 4" xfId="23670" xr:uid="{D2A27DA8-D47D-4879-8992-C5870E0729B9}"/>
    <cellStyle name="Millares 3 4 4 2 5 5" xfId="45173" xr:uid="{12021E0D-6775-490F-B7E3-775433717C73}"/>
    <cellStyle name="Millares 3 4 4 2 6" xfId="2711" xr:uid="{0FC7C277-9CA7-4B10-8360-1B320D91C802}"/>
    <cellStyle name="Millares 3 4 4 2 6 2" xfId="10977" xr:uid="{CC9281AE-666A-453A-8676-E1C2AB920C79}"/>
    <cellStyle name="Millares 3 4 4 2 6 2 2" xfId="32480" xr:uid="{748419AB-FD82-4F23-9506-DF8D12BE08F3}"/>
    <cellStyle name="Millares 3 4 4 2 6 3" xfId="17612" xr:uid="{52482CD8-8707-4968-A193-2BC40638EA7E}"/>
    <cellStyle name="Millares 3 4 4 2 6 3 2" xfId="39115" xr:uid="{F2DF94EF-B1CD-4791-9DBB-2247B3227282}"/>
    <cellStyle name="Millares 3 4 4 2 6 4" xfId="24217" xr:uid="{D23F5F59-397E-4889-AF35-DDD035F3FBEF}"/>
    <cellStyle name="Millares 3 4 4 2 6 5" xfId="45720" xr:uid="{8052BB6A-57FB-4DBD-9A80-65ED29CB5AF2}"/>
    <cellStyle name="Millares 3 4 4 2 7" xfId="3360" xr:uid="{672779DD-3723-4EB4-A772-CF2F6CCBD0CC}"/>
    <cellStyle name="Millares 3 4 4 2 7 2" xfId="11626" xr:uid="{B8329CC1-B198-40FC-8B49-32D3C46D71A9}"/>
    <cellStyle name="Millares 3 4 4 2 7 2 2" xfId="33129" xr:uid="{59682D2B-2000-46E7-8DFC-76288AD47B60}"/>
    <cellStyle name="Millares 3 4 4 2 7 3" xfId="18261" xr:uid="{7ED288D8-AE16-416E-84EC-A79151EB9CE2}"/>
    <cellStyle name="Millares 3 4 4 2 7 3 2" xfId="39764" xr:uid="{523F4132-547B-494D-8F6A-182F10096314}"/>
    <cellStyle name="Millares 3 4 4 2 7 4" xfId="24866" xr:uid="{95D4CF6F-1109-4D84-B627-24287164894A}"/>
    <cellStyle name="Millares 3 4 4 2 7 5" xfId="46369" xr:uid="{77C201DF-6036-4678-BCF6-849FED8352A5}"/>
    <cellStyle name="Millares 3 4 4 2 8" xfId="4855" xr:uid="{81C25041-70B9-40B3-AEB8-0A555608F1CC}"/>
    <cellStyle name="Millares 3 4 4 2 8 2" xfId="13121" xr:uid="{196DCA3F-D930-42B7-9018-4EF8C374FCC5}"/>
    <cellStyle name="Millares 3 4 4 2 8 2 2" xfId="34624" xr:uid="{24ABA5A5-78CB-4845-A333-8404BB8F77C8}"/>
    <cellStyle name="Millares 3 4 4 2 8 3" xfId="19756" xr:uid="{40264437-C0E5-4E99-B30F-925BDA5CDE78}"/>
    <cellStyle name="Millares 3 4 4 2 8 3 2" xfId="41259" xr:uid="{8FE97725-378F-4371-B4B6-E798C49520DC}"/>
    <cellStyle name="Millares 3 4 4 2 8 4" xfId="26361" xr:uid="{075729F9-2118-43D6-85B4-FF46961E9F38}"/>
    <cellStyle name="Millares 3 4 4 2 8 5" xfId="47864" xr:uid="{D33269F5-C5DF-4BCE-A734-9FFE97D741D4}"/>
    <cellStyle name="Millares 3 4 4 2 9" xfId="5499" xr:uid="{F31C7376-372B-4CF6-A5AA-950DC4EEF934}"/>
    <cellStyle name="Millares 3 4 4 2 9 2" xfId="13765" xr:uid="{380C9D13-C886-4500-B0D2-F9DF1A7F2118}"/>
    <cellStyle name="Millares 3 4 4 2 9 2 2" xfId="35268" xr:uid="{CE902989-0789-4ED7-B583-85D80DD08191}"/>
    <cellStyle name="Millares 3 4 4 2 9 3" xfId="20400" xr:uid="{C5C88818-4380-4CAE-8C7C-7240ADE782CB}"/>
    <cellStyle name="Millares 3 4 4 2 9 3 2" xfId="41903" xr:uid="{46AAB57A-AB6C-4695-95CF-3A53368ABBCA}"/>
    <cellStyle name="Millares 3 4 4 2 9 4" xfId="27005" xr:uid="{EB7703DF-847B-4FD8-8B43-47B9E949A165}"/>
    <cellStyle name="Millares 3 4 4 2 9 5" xfId="48508" xr:uid="{9152EC55-0CEB-48BD-BC04-52B333A8C8CE}"/>
    <cellStyle name="Millares 3 4 4 3" xfId="401" xr:uid="{E0B64CFF-EB8A-4C54-9971-D6A28212552D}"/>
    <cellStyle name="Millares 3 4 4 3 10" xfId="15304" xr:uid="{8B39E629-B013-4C8E-B538-8E228AFE1E27}"/>
    <cellStyle name="Millares 3 4 4 3 10 2" xfId="36807" xr:uid="{1C7B7CE0-33A5-4249-9190-A60B6F76260D}"/>
    <cellStyle name="Millares 3 4 4 3 11" xfId="21909" xr:uid="{F2B43BAB-DC1E-4F55-B464-9057500760C1}"/>
    <cellStyle name="Millares 3 4 4 3 12" xfId="43412" xr:uid="{AA1D9B0A-ED39-4CC3-A407-59F081DC334A}"/>
    <cellStyle name="Millares 3 4 4 3 2" xfId="1349" xr:uid="{C410D535-E29E-4CD8-90A7-72973A10124D}"/>
    <cellStyle name="Millares 3 4 4 3 2 2" xfId="4178" xr:uid="{21E66407-A7D5-42D3-84B2-4AC698184ECC}"/>
    <cellStyle name="Millares 3 4 4 3 2 2 2" xfId="12444" xr:uid="{7981EEAF-58A3-43CD-A91B-78E9DA532011}"/>
    <cellStyle name="Millares 3 4 4 3 2 2 2 2" xfId="33947" xr:uid="{25EEA2D4-2ED6-4AC4-A2D5-0A7985E88F94}"/>
    <cellStyle name="Millares 3 4 4 3 2 2 3" xfId="19079" xr:uid="{59A11FB5-F3F9-48AC-B498-239B9DDB9BE6}"/>
    <cellStyle name="Millares 3 4 4 3 2 2 3 2" xfId="40582" xr:uid="{7A389D6D-0C6B-4DD6-BFB3-55FAA18385D1}"/>
    <cellStyle name="Millares 3 4 4 3 2 2 4" xfId="25684" xr:uid="{382A820B-27EA-457F-B8B4-88E178A60D6B}"/>
    <cellStyle name="Millares 3 4 4 3 2 2 5" xfId="47187" xr:uid="{CB9C9213-A3D6-4945-8227-772A329CD4B4}"/>
    <cellStyle name="Millares 3 4 4 3 2 3" xfId="6317" xr:uid="{86607924-048D-47EA-B5F0-206BF78B0150}"/>
    <cellStyle name="Millares 3 4 4 3 2 3 2" xfId="14583" xr:uid="{23084325-7DF4-4667-8DBB-7072E0C13117}"/>
    <cellStyle name="Millares 3 4 4 3 2 3 2 2" xfId="36086" xr:uid="{AD147404-AF8C-4938-A307-40F45C977BBB}"/>
    <cellStyle name="Millares 3 4 4 3 2 3 3" xfId="21218" xr:uid="{88FDE4BB-7E43-42FC-BEB4-483D498EA708}"/>
    <cellStyle name="Millares 3 4 4 3 2 3 3 2" xfId="42721" xr:uid="{06C756FD-A672-42F2-8BC9-89D6146D41EE}"/>
    <cellStyle name="Millares 3 4 4 3 2 3 4" xfId="27823" xr:uid="{B8F63290-0103-4F4D-87EB-49943F5BBE34}"/>
    <cellStyle name="Millares 3 4 4 3 2 3 5" xfId="49326" xr:uid="{43D4C113-2629-4B96-A48B-21E1160D33DC}"/>
    <cellStyle name="Millares 3 4 4 3 2 4" xfId="7958" xr:uid="{26F32306-5B09-45CE-B778-674C413F6C13}"/>
    <cellStyle name="Millares 3 4 4 3 2 4 2" xfId="29461" xr:uid="{5CEB1A4A-3213-411D-B869-9EB7B891C3F9}"/>
    <cellStyle name="Millares 3 4 4 3 2 5" xfId="9615" xr:uid="{7B051C02-A28D-4C41-BB6B-12AD5D0CDC05}"/>
    <cellStyle name="Millares 3 4 4 3 2 5 2" xfId="31118" xr:uid="{C7C19381-A18E-43C3-B4D5-48BE08739ABF}"/>
    <cellStyle name="Millares 3 4 4 3 2 6" xfId="16250" xr:uid="{E9B09B70-9279-4D44-9FAA-70005A5A8F87}"/>
    <cellStyle name="Millares 3 4 4 3 2 6 2" xfId="37753" xr:uid="{C2714D51-E702-4B27-8DA2-120053D20EBE}"/>
    <cellStyle name="Millares 3 4 4 3 2 7" xfId="22855" xr:uid="{8B68E543-9B4D-44FD-BF60-10B6516F727D}"/>
    <cellStyle name="Millares 3 4 4 3 2 8" xfId="44358" xr:uid="{6BDBA919-8023-45B7-8386-7A145A3A5694}"/>
    <cellStyle name="Millares 3 4 4 3 3" xfId="2036" xr:uid="{E96D6140-D941-49A1-85EA-F31BEA9078DA}"/>
    <cellStyle name="Millares 3 4 4 3 3 2" xfId="10302" xr:uid="{13AE4346-9F49-4B49-9EF0-3514F12C64FF}"/>
    <cellStyle name="Millares 3 4 4 3 3 2 2" xfId="31805" xr:uid="{2D140D9F-74CA-4F77-A6FD-F64658DC909F}"/>
    <cellStyle name="Millares 3 4 4 3 3 3" xfId="16937" xr:uid="{574431DF-031D-45F7-851B-BD3E0EA674EE}"/>
    <cellStyle name="Millares 3 4 4 3 3 3 2" xfId="38440" xr:uid="{DD3E1D18-9785-42E5-BE03-B9E52A058957}"/>
    <cellStyle name="Millares 3 4 4 3 3 4" xfId="23542" xr:uid="{DAA89D7C-F69E-4760-9480-96136FE371F4}"/>
    <cellStyle name="Millares 3 4 4 3 3 5" xfId="45045" xr:uid="{F411C7A8-204A-4068-BDBD-24F378E774B3}"/>
    <cellStyle name="Millares 3 4 4 3 4" xfId="2835" xr:uid="{ABE76CA3-B835-4364-B5F8-40408C52653A}"/>
    <cellStyle name="Millares 3 4 4 3 4 2" xfId="11101" xr:uid="{8C02C2DB-D687-432F-813F-54E905E5FFED}"/>
    <cellStyle name="Millares 3 4 4 3 4 2 2" xfId="32604" xr:uid="{BE823D6B-77D9-4283-8558-C998C0380917}"/>
    <cellStyle name="Millares 3 4 4 3 4 3" xfId="17736" xr:uid="{323361DD-D02A-4D53-9B03-411663E92492}"/>
    <cellStyle name="Millares 3 4 4 3 4 3 2" xfId="39239" xr:uid="{A41D431A-F3E3-44D5-A0FF-E207BE649AD8}"/>
    <cellStyle name="Millares 3 4 4 3 4 4" xfId="24341" xr:uid="{66AC6793-94A5-490D-9EDF-DFC95243BCBD}"/>
    <cellStyle name="Millares 3 4 4 3 4 5" xfId="45844" xr:uid="{7D209A8B-E442-4622-9C82-74481864C8D3}"/>
    <cellStyle name="Millares 3 4 4 3 5" xfId="3232" xr:uid="{1BEA3771-979B-4741-AFC5-4821321E559E}"/>
    <cellStyle name="Millares 3 4 4 3 5 2" xfId="11498" xr:uid="{7879FD1F-75D0-490F-957C-2A8352CB7347}"/>
    <cellStyle name="Millares 3 4 4 3 5 2 2" xfId="33001" xr:uid="{24D06865-A0FF-44CE-806C-716B906E3446}"/>
    <cellStyle name="Millares 3 4 4 3 5 3" xfId="18133" xr:uid="{222EFC3C-4925-4F83-8282-0CE45DB20A21}"/>
    <cellStyle name="Millares 3 4 4 3 5 3 2" xfId="39636" xr:uid="{08A9155A-4236-46F5-BA5A-D1377DA3C1EE}"/>
    <cellStyle name="Millares 3 4 4 3 5 4" xfId="24738" xr:uid="{C6055C34-54E4-4B9B-9D9A-B562C82C8C33}"/>
    <cellStyle name="Millares 3 4 4 3 5 5" xfId="46241" xr:uid="{1055CB99-B534-4258-A0FF-44ECEC8E7E73}"/>
    <cellStyle name="Millares 3 4 4 3 6" xfId="4979" xr:uid="{58B1E8D0-E5EF-4216-AC7A-C33C540124E1}"/>
    <cellStyle name="Millares 3 4 4 3 6 2" xfId="13245" xr:uid="{92B8163A-A55F-4663-8E42-EDE6F070CFA8}"/>
    <cellStyle name="Millares 3 4 4 3 6 2 2" xfId="34748" xr:uid="{F7A883F1-FFB0-4530-B593-98F7E55C351A}"/>
    <cellStyle name="Millares 3 4 4 3 6 3" xfId="19880" xr:uid="{5A6C2D80-9EB0-4FD7-8BDE-ABA4C4304597}"/>
    <cellStyle name="Millares 3 4 4 3 6 3 2" xfId="41383" xr:uid="{5D9D8DAD-4D82-491A-9400-FE3AAD6A2DA9}"/>
    <cellStyle name="Millares 3 4 4 3 6 4" xfId="26485" xr:uid="{BF6AD74A-229E-49D2-AF05-C049B98333E8}"/>
    <cellStyle name="Millares 3 4 4 3 6 5" xfId="47988" xr:uid="{BB914F60-3AD6-48EC-9336-8332990879B3}"/>
    <cellStyle name="Millares 3 4 4 3 7" xfId="5371" xr:uid="{28FA3B6C-7561-485B-80EA-FAAFE5036B22}"/>
    <cellStyle name="Millares 3 4 4 3 7 2" xfId="13637" xr:uid="{E9B2B8DB-0F26-427F-B9F4-E156801FA8EA}"/>
    <cellStyle name="Millares 3 4 4 3 7 2 2" xfId="35140" xr:uid="{643F91C1-DAAF-464F-8161-1194F9B33780}"/>
    <cellStyle name="Millares 3 4 4 3 7 3" xfId="20272" xr:uid="{096D435B-73D6-4E10-AFBA-5664F3F371FA}"/>
    <cellStyle name="Millares 3 4 4 3 7 3 2" xfId="41775" xr:uid="{D11FB531-0367-4555-9319-973AA833B8DC}"/>
    <cellStyle name="Millares 3 4 4 3 7 4" xfId="26877" xr:uid="{854AB237-BC93-4645-84B0-3A0C6B6A627B}"/>
    <cellStyle name="Millares 3 4 4 3 7 5" xfId="48380" xr:uid="{47B38CB1-A40D-42E4-B6F1-07DEE5C4FF48}"/>
    <cellStyle name="Millares 3 4 4 3 8" xfId="7012" xr:uid="{B6586C2E-87A4-4689-AEF2-6FE8E061529E}"/>
    <cellStyle name="Millares 3 4 4 3 8 2" xfId="28515" xr:uid="{A08212C8-F3D5-442C-AF0F-4675BCEC9147}"/>
    <cellStyle name="Millares 3 4 4 3 9" xfId="8668" xr:uid="{5CD0419A-9AEE-40AC-8471-121000059935}"/>
    <cellStyle name="Millares 3 4 4 3 9 2" xfId="30171" xr:uid="{212F61E6-174B-4A50-8057-6B1936292A8D}"/>
    <cellStyle name="Millares 3 4 4 4" xfId="685" xr:uid="{65F63BC3-6F03-427E-95A9-25F17C2C428E}"/>
    <cellStyle name="Millares 3 4 4 4 10" xfId="43694" xr:uid="{E0831FAB-D22C-4C26-BB24-9CBCA75EE806}"/>
    <cellStyle name="Millares 3 4 4 4 2" xfId="1631" xr:uid="{6F5B23CC-56AD-4274-8153-C8B416A99E6D}"/>
    <cellStyle name="Millares 3 4 4 4 2 2" xfId="4460" xr:uid="{AEF91EEE-6BDB-43C7-9CFA-56060A0580FB}"/>
    <cellStyle name="Millares 3 4 4 4 2 2 2" xfId="12726" xr:uid="{D1917A71-26CA-4B56-9EB5-04A06D9CF6E8}"/>
    <cellStyle name="Millares 3 4 4 4 2 2 2 2" xfId="34229" xr:uid="{D8BDABCC-3F48-4852-A497-E36A9364E10B}"/>
    <cellStyle name="Millares 3 4 4 4 2 2 3" xfId="19361" xr:uid="{D40CBCAD-246C-4182-B480-0B20EA523BF5}"/>
    <cellStyle name="Millares 3 4 4 4 2 2 3 2" xfId="40864" xr:uid="{7CB80769-AD6A-4A37-96FA-FCC2B92D6F88}"/>
    <cellStyle name="Millares 3 4 4 4 2 2 4" xfId="25966" xr:uid="{48B48A15-55A2-4AE0-92F7-6D958540F2A9}"/>
    <cellStyle name="Millares 3 4 4 4 2 2 5" xfId="47469" xr:uid="{DFE3DBAA-2D75-4033-AB0D-A3764730913D}"/>
    <cellStyle name="Millares 3 4 4 4 2 3" xfId="6599" xr:uid="{37A32EA7-7F7B-4758-A9E8-C691C0AB264F}"/>
    <cellStyle name="Millares 3 4 4 4 2 3 2" xfId="14865" xr:uid="{49931CD6-4AD8-432D-9C9D-A278E820F591}"/>
    <cellStyle name="Millares 3 4 4 4 2 3 2 2" xfId="36368" xr:uid="{D45BD25A-6790-480B-8F09-4798A123EEDB}"/>
    <cellStyle name="Millares 3 4 4 4 2 3 3" xfId="21500" xr:uid="{633EA24B-85E1-4DEB-A502-E18238ABD5EC}"/>
    <cellStyle name="Millares 3 4 4 4 2 3 3 2" xfId="43003" xr:uid="{F4E0AD51-732F-424C-827C-5195B2AA5174}"/>
    <cellStyle name="Millares 3 4 4 4 2 3 4" xfId="28105" xr:uid="{45419DF1-788C-4EF9-A817-09118115503D}"/>
    <cellStyle name="Millares 3 4 4 4 2 3 5" xfId="49608" xr:uid="{E3F6F441-7FD1-42B9-82E3-13A8BA710049}"/>
    <cellStyle name="Millares 3 4 4 4 2 4" xfId="8240" xr:uid="{62DA202B-28BC-4ECD-ACC6-5EF629B4D726}"/>
    <cellStyle name="Millares 3 4 4 4 2 4 2" xfId="29743" xr:uid="{1ED416DE-4544-4167-A795-FBFF6AFBD801}"/>
    <cellStyle name="Millares 3 4 4 4 2 5" xfId="9897" xr:uid="{5EF961D0-4A2F-4DD8-BC32-B12BF5E31856}"/>
    <cellStyle name="Millares 3 4 4 4 2 5 2" xfId="31400" xr:uid="{3C2791B8-3B68-4C86-A7F4-D8F2CD1F8955}"/>
    <cellStyle name="Millares 3 4 4 4 2 6" xfId="16532" xr:uid="{70D37DD3-4564-4E00-A84B-6DCEE35C0E8B}"/>
    <cellStyle name="Millares 3 4 4 4 2 6 2" xfId="38035" xr:uid="{A8B313FE-52D0-4C6C-93A3-2870312D2696}"/>
    <cellStyle name="Millares 3 4 4 4 2 7" xfId="23137" xr:uid="{DEE63D78-D3C0-484D-AD57-BBF66098E827}"/>
    <cellStyle name="Millares 3 4 4 4 2 8" xfId="44640" xr:uid="{A1572CB1-F753-4171-98E9-1F5EFD9D2B8D}"/>
    <cellStyle name="Millares 3 4 4 4 3" xfId="2318" xr:uid="{A5857269-6019-4776-923B-EAB4AF5EC463}"/>
    <cellStyle name="Millares 3 4 4 4 3 2" xfId="10584" xr:uid="{21922BC4-696F-41B6-91F1-7EC148FB401F}"/>
    <cellStyle name="Millares 3 4 4 4 3 2 2" xfId="32087" xr:uid="{2CFC1A42-29A1-4B7B-8C51-C37BE66928D4}"/>
    <cellStyle name="Millares 3 4 4 4 3 3" xfId="17219" xr:uid="{CE5FEFE3-3F94-4F37-B93B-2E55B576F583}"/>
    <cellStyle name="Millares 3 4 4 4 3 3 2" xfId="38722" xr:uid="{74F57A28-F747-4C37-87F1-8D426CEFF8CA}"/>
    <cellStyle name="Millares 3 4 4 4 3 4" xfId="23824" xr:uid="{E6A3F1BE-2DE9-4967-AB6B-EEAF935FC106}"/>
    <cellStyle name="Millares 3 4 4 4 3 5" xfId="45327" xr:uid="{66DE91E2-316F-489F-9A0C-D008B8B8559F}"/>
    <cellStyle name="Millares 3 4 4 4 4" xfId="3514" xr:uid="{43432B2A-4A25-4DBA-90E7-7C71EDB10B5E}"/>
    <cellStyle name="Millares 3 4 4 4 4 2" xfId="11780" xr:uid="{907787E1-A491-4EBD-8D43-FBBF61EF9E17}"/>
    <cellStyle name="Millares 3 4 4 4 4 2 2" xfId="33283" xr:uid="{0420BFD9-4DF8-4834-8BA4-9DD5C4942ABE}"/>
    <cellStyle name="Millares 3 4 4 4 4 3" xfId="18415" xr:uid="{105BAF27-CACC-4870-834B-16BD19DE959F}"/>
    <cellStyle name="Millares 3 4 4 4 4 3 2" xfId="39918" xr:uid="{78906357-504B-48F0-9E8F-88DDEB56B958}"/>
    <cellStyle name="Millares 3 4 4 4 4 4" xfId="25020" xr:uid="{9E28FF88-EE2A-47D2-A11B-1BB70C030B70}"/>
    <cellStyle name="Millares 3 4 4 4 4 5" xfId="46523" xr:uid="{5AD68D58-E257-47E6-96B5-E4588F8E0DED}"/>
    <cellStyle name="Millares 3 4 4 4 5" xfId="5653" xr:uid="{61EEDA78-245D-48A8-A187-7F38ECB0985C}"/>
    <cellStyle name="Millares 3 4 4 4 5 2" xfId="13919" xr:uid="{3D08FEEC-1F6B-4DA0-BDCE-3FD3448E9434}"/>
    <cellStyle name="Millares 3 4 4 4 5 2 2" xfId="35422" xr:uid="{49DB4D76-BC08-483A-B8A0-D0B620B36F0D}"/>
    <cellStyle name="Millares 3 4 4 4 5 3" xfId="20554" xr:uid="{E43696B9-BFA7-4EC9-93CC-7D981D295ACC}"/>
    <cellStyle name="Millares 3 4 4 4 5 3 2" xfId="42057" xr:uid="{2764F32B-20C9-4BFB-9060-8EA9FB490F43}"/>
    <cellStyle name="Millares 3 4 4 4 5 4" xfId="27159" xr:uid="{395A1345-05E8-48A0-A02C-3D68D0A2A368}"/>
    <cellStyle name="Millares 3 4 4 4 5 5" xfId="48662" xr:uid="{75CB4334-DC77-4F0D-8ECB-EA6B7C510E14}"/>
    <cellStyle name="Millares 3 4 4 4 6" xfId="7294" xr:uid="{C2B401FA-D146-45A0-918B-7A694672A2F5}"/>
    <cellStyle name="Millares 3 4 4 4 6 2" xfId="28797" xr:uid="{47E02D2C-6FE3-4E44-A438-97C914AFBA70}"/>
    <cellStyle name="Millares 3 4 4 4 7" xfId="8951" xr:uid="{1CDA01D9-6DBC-431E-B553-F4793906E899}"/>
    <cellStyle name="Millares 3 4 4 4 7 2" xfId="30454" xr:uid="{34DFD22A-6DFE-4548-B99C-504AAE6BB212}"/>
    <cellStyle name="Millares 3 4 4 4 8" xfId="15586" xr:uid="{46FC80FC-B540-44A5-A2CE-E44B7F465406}"/>
    <cellStyle name="Millares 3 4 4 4 8 2" xfId="37089" xr:uid="{13F25EE7-FA30-4B55-9623-AD3C48A8A63A}"/>
    <cellStyle name="Millares 3 4 4 4 9" xfId="22191" xr:uid="{2F6DEF72-8FDC-4D29-947D-392021498A4B}"/>
    <cellStyle name="Millares 3 4 4 5" xfId="953" xr:uid="{8F2CFFD9-5356-4345-B83C-EFF9C388BD46}"/>
    <cellStyle name="Millares 3 4 4 5 2" xfId="3782" xr:uid="{C9DE703E-E553-4C11-8288-A1393759398F}"/>
    <cellStyle name="Millares 3 4 4 5 2 2" xfId="12048" xr:uid="{AE1D0A1C-89B0-464D-BA42-0FA0D0682407}"/>
    <cellStyle name="Millares 3 4 4 5 2 2 2" xfId="33551" xr:uid="{CABECCEC-0DC9-4D63-962D-679E35D82FEB}"/>
    <cellStyle name="Millares 3 4 4 5 2 3" xfId="18683" xr:uid="{16516952-D245-434A-8F8B-D5B5F9D23167}"/>
    <cellStyle name="Millares 3 4 4 5 2 3 2" xfId="40186" xr:uid="{12FABC9E-CE6E-4ACD-B386-BDE6E1B47E92}"/>
    <cellStyle name="Millares 3 4 4 5 2 4" xfId="25288" xr:uid="{9A576596-F7AA-400E-8FDB-95B9FF545BD0}"/>
    <cellStyle name="Millares 3 4 4 5 2 5" xfId="46791" xr:uid="{353AECCA-DC0E-4835-B298-D401E5CCD25D}"/>
    <cellStyle name="Millares 3 4 4 5 3" xfId="5921" xr:uid="{5BA99883-F9D0-440B-BBD4-B79A2D7B8C50}"/>
    <cellStyle name="Millares 3 4 4 5 3 2" xfId="14187" xr:uid="{F1A4F9F7-FF05-41F0-A713-07D720AE2291}"/>
    <cellStyle name="Millares 3 4 4 5 3 2 2" xfId="35690" xr:uid="{1861F3E6-1AC2-481C-8191-F598C67D65FC}"/>
    <cellStyle name="Millares 3 4 4 5 3 3" xfId="20822" xr:uid="{D31EDECD-4492-4661-800D-DFE52B939835}"/>
    <cellStyle name="Millares 3 4 4 5 3 3 2" xfId="42325" xr:uid="{A661C567-EDFE-43C6-A048-79F29320D2A2}"/>
    <cellStyle name="Millares 3 4 4 5 3 4" xfId="27427" xr:uid="{AA154D42-E5CF-4FF9-B4C7-CBA5FCBFEFA8}"/>
    <cellStyle name="Millares 3 4 4 5 3 5" xfId="48930" xr:uid="{24E09D26-B225-4D0D-AF1B-0A040FD2969E}"/>
    <cellStyle name="Millares 3 4 4 5 4" xfId="7562" xr:uid="{38BF34AE-115B-43D8-9C1C-D78EF8F1ED91}"/>
    <cellStyle name="Millares 3 4 4 5 4 2" xfId="29065" xr:uid="{2C4715C2-A49E-4954-8F97-FBA7B4863C6D}"/>
    <cellStyle name="Millares 3 4 4 5 5" xfId="9219" xr:uid="{BFDA4FA6-E1EB-44A5-9C0E-4EA8DC747090}"/>
    <cellStyle name="Millares 3 4 4 5 5 2" xfId="30722" xr:uid="{FCD5AEE4-AD83-4E0A-9105-0059CFFF2E8C}"/>
    <cellStyle name="Millares 3 4 4 5 6" xfId="15854" xr:uid="{30E00311-51E6-4474-B4E1-D0CAA4E7B82E}"/>
    <cellStyle name="Millares 3 4 4 5 6 2" xfId="37357" xr:uid="{24EFC46F-51BE-493B-8D4D-576B3AFF5824}"/>
    <cellStyle name="Millares 3 4 4 5 7" xfId="22459" xr:uid="{81307DF3-318F-41B4-A016-127B5A433EFC}"/>
    <cellStyle name="Millares 3 4 4 5 8" xfId="43962" xr:uid="{842EBF34-D526-4931-A658-E2F3CDF8E5E5}"/>
    <cellStyle name="Millares 3 4 4 6" xfId="1214" xr:uid="{1DA0F126-ED72-4411-9DA8-32597B4B0BC1}"/>
    <cellStyle name="Millares 3 4 4 6 2" xfId="4043" xr:uid="{D51373C2-E475-403A-8BF1-7AB051942053}"/>
    <cellStyle name="Millares 3 4 4 6 2 2" xfId="12309" xr:uid="{00DDB12F-0B99-4F7E-B9ED-8EC346AE003B}"/>
    <cellStyle name="Millares 3 4 4 6 2 2 2" xfId="33812" xr:uid="{544161C5-CCAF-40DF-8F2E-EEA9AE1FF703}"/>
    <cellStyle name="Millares 3 4 4 6 2 3" xfId="18944" xr:uid="{5AB6BE7C-6710-4835-807C-8C4626E03DC1}"/>
    <cellStyle name="Millares 3 4 4 6 2 3 2" xfId="40447" xr:uid="{023C8761-A18B-4C91-B724-BCBB4E75170D}"/>
    <cellStyle name="Millares 3 4 4 6 2 4" xfId="25549" xr:uid="{FF65B9CF-33D7-4D25-8EE3-E028244E00C0}"/>
    <cellStyle name="Millares 3 4 4 6 2 5" xfId="47052" xr:uid="{AB0575DE-E0A5-4262-8530-1289F4C685F8}"/>
    <cellStyle name="Millares 3 4 4 6 3" xfId="6182" xr:uid="{64A71207-C8B9-452C-9E0D-A3850953BCE1}"/>
    <cellStyle name="Millares 3 4 4 6 3 2" xfId="14448" xr:uid="{815C87DA-4950-4A5A-A03A-A0754DE3399E}"/>
    <cellStyle name="Millares 3 4 4 6 3 2 2" xfId="35951" xr:uid="{2F63A9D2-35DE-41B7-878B-52B365162440}"/>
    <cellStyle name="Millares 3 4 4 6 3 3" xfId="21083" xr:uid="{A9FEAAD1-4467-45D7-962A-52058CB697DE}"/>
    <cellStyle name="Millares 3 4 4 6 3 3 2" xfId="42586" xr:uid="{9A47F0CD-61F2-4661-818A-08358D67D9CD}"/>
    <cellStyle name="Millares 3 4 4 6 3 4" xfId="27688" xr:uid="{2339A87D-6F06-48A3-AA3B-4F16F5706B2C}"/>
    <cellStyle name="Millares 3 4 4 6 3 5" xfId="49191" xr:uid="{89B78594-1197-44C8-98A7-3FE69FD637F4}"/>
    <cellStyle name="Millares 3 4 4 6 4" xfId="7823" xr:uid="{EB475E65-AD12-4F5A-BE1F-FB1DE62F252F}"/>
    <cellStyle name="Millares 3 4 4 6 4 2" xfId="29326" xr:uid="{CC448FAE-0683-440B-A397-A4F2F9C14872}"/>
    <cellStyle name="Millares 3 4 4 6 5" xfId="9480" xr:uid="{C3534FC4-4E18-4D7B-AD2E-ABD3960F7BAC}"/>
    <cellStyle name="Millares 3 4 4 6 5 2" xfId="30983" xr:uid="{C68F0A0F-6A6F-4CC3-B9E8-F1CCE7350193}"/>
    <cellStyle name="Millares 3 4 4 6 6" xfId="16115" xr:uid="{7A58E84C-68B1-47E5-84FC-9ED4427D2458}"/>
    <cellStyle name="Millares 3 4 4 6 6 2" xfId="37618" xr:uid="{4F77FE1F-2366-4CF1-BA89-E4D280459EFD}"/>
    <cellStyle name="Millares 3 4 4 6 7" xfId="22720" xr:uid="{BF03F4FD-BDF3-4662-95CF-30EACAA3D98D}"/>
    <cellStyle name="Millares 3 4 4 6 8" xfId="44223" xr:uid="{5C8B6C2B-B8E5-47B3-B2B3-16E17E0AEF77}"/>
    <cellStyle name="Millares 3 4 4 7" xfId="1902" xr:uid="{A2EEA04E-D6B1-4F45-BFB9-CC2716B37F94}"/>
    <cellStyle name="Millares 3 4 4 7 2" xfId="10168" xr:uid="{8E1D9103-5927-4E32-99AF-2F425E698648}"/>
    <cellStyle name="Millares 3 4 4 7 2 2" xfId="31671" xr:uid="{4132FD35-8334-45ED-BD17-9C4A984E696C}"/>
    <cellStyle name="Millares 3 4 4 7 3" xfId="16803" xr:uid="{E70B358F-82AE-4CE4-8438-CDEE8695C4F7}"/>
    <cellStyle name="Millares 3 4 4 7 3 2" xfId="38306" xr:uid="{E1CCBEF0-B5C4-442B-8FB2-87E051CD76A1}"/>
    <cellStyle name="Millares 3 4 4 7 4" xfId="23408" xr:uid="{1204F7D1-92F8-4967-AE97-84A91D381F33}"/>
    <cellStyle name="Millares 3 4 4 7 5" xfId="44911" xr:uid="{B1969013-CB09-44C6-A93D-2C6998BF4377}"/>
    <cellStyle name="Millares 3 4 4 8" xfId="2587" xr:uid="{39F31068-958C-43B2-981C-1BC8A77B4D8D}"/>
    <cellStyle name="Millares 3 4 4 8 2" xfId="10853" xr:uid="{537505D0-D0CA-4D39-BE32-7D89930B1D37}"/>
    <cellStyle name="Millares 3 4 4 8 2 2" xfId="32356" xr:uid="{96F23FA7-7046-424B-B401-46F382F0170C}"/>
    <cellStyle name="Millares 3 4 4 8 3" xfId="17488" xr:uid="{3FF11CC0-5CEC-4786-B130-A0218E851209}"/>
    <cellStyle name="Millares 3 4 4 8 3 2" xfId="38991" xr:uid="{CCDDA887-D51C-429B-A958-9A8A9DCE458A}"/>
    <cellStyle name="Millares 3 4 4 8 4" xfId="24093" xr:uid="{3D19EA04-D5BC-4A72-9D8E-6D36577B6946}"/>
    <cellStyle name="Millares 3 4 4 8 5" xfId="45596" xr:uid="{0451B352-F0C0-49E7-8E2A-1308E31D8D7D}"/>
    <cellStyle name="Millares 3 4 4 9" xfId="3098" xr:uid="{983BC12B-CC4B-44BD-83BF-E58F6919DDC8}"/>
    <cellStyle name="Millares 3 4 4 9 2" xfId="11364" xr:uid="{ED367871-F169-49C9-B945-57802518389F}"/>
    <cellStyle name="Millares 3 4 4 9 2 2" xfId="32867" xr:uid="{0596A910-528E-4056-9A26-E557A23B668B}"/>
    <cellStyle name="Millares 3 4 4 9 3" xfId="17999" xr:uid="{EFC1B221-E2F0-43FB-B7DE-9FDE480545FB}"/>
    <cellStyle name="Millares 3 4 4 9 3 2" xfId="39502" xr:uid="{B0C108B1-E588-4FE3-9E62-2682D7AB8503}"/>
    <cellStyle name="Millares 3 4 4 9 4" xfId="24604" xr:uid="{2E9DED66-CB13-47B9-827A-D0F1DEE7C3A8}"/>
    <cellStyle name="Millares 3 4 4 9 5" xfId="46107" xr:uid="{015A5F3E-9D75-4831-801C-2C2B22D4A0D3}"/>
    <cellStyle name="Millares 3 4 5" xfId="249" xr:uid="{64A5FF1D-03CB-40EE-8A69-AA73369792EB}"/>
    <cellStyle name="Millares 3 4 5 10" xfId="4763" xr:uid="{820460FD-6068-45E3-A7D8-0A3A294F1C3E}"/>
    <cellStyle name="Millares 3 4 5 10 2" xfId="13029" xr:uid="{903DF4E9-EDE5-4EFA-A8E4-065364DC4090}"/>
    <cellStyle name="Millares 3 4 5 10 2 2" xfId="34532" xr:uid="{4DC81E2F-299C-45C6-9F24-EF7D450AFE50}"/>
    <cellStyle name="Millares 3 4 5 10 3" xfId="19664" xr:uid="{73841744-9380-4DF8-960B-28206E29632C}"/>
    <cellStyle name="Millares 3 4 5 10 3 2" xfId="41167" xr:uid="{E9CA6B0E-9B68-45DC-90FC-391585253B1B}"/>
    <cellStyle name="Millares 3 4 5 10 4" xfId="26269" xr:uid="{62D81F84-702E-44E0-B35E-4003308BB78B}"/>
    <cellStyle name="Millares 3 4 5 10 5" xfId="47772" xr:uid="{CEA4F360-7939-4A17-A668-43E918570C5A}"/>
    <cellStyle name="Millares 3 4 5 11" xfId="5266" xr:uid="{5BAD8129-8EAA-47AF-9159-4910E8DCDF6A}"/>
    <cellStyle name="Millares 3 4 5 11 2" xfId="13532" xr:uid="{79882EB6-9BC3-400A-B11A-CC36D9C9B06D}"/>
    <cellStyle name="Millares 3 4 5 11 2 2" xfId="35035" xr:uid="{01E80DBC-8820-41B0-863C-53C5548E4E73}"/>
    <cellStyle name="Millares 3 4 5 11 3" xfId="20167" xr:uid="{12D27798-150E-4DFC-BECB-027DB483DA4C}"/>
    <cellStyle name="Millares 3 4 5 11 3 2" xfId="41670" xr:uid="{57486119-BDFD-48C2-90B4-B7E2E8E13557}"/>
    <cellStyle name="Millares 3 4 5 11 4" xfId="26772" xr:uid="{A4F4D497-0577-40EF-90A2-D2EFEF47E5BB}"/>
    <cellStyle name="Millares 3 4 5 11 5" xfId="48275" xr:uid="{D7D58F5D-F69B-4EE7-A5B4-3AABAB442F67}"/>
    <cellStyle name="Millares 3 4 5 12" xfId="6907" xr:uid="{51238E2C-D2DA-4D25-812A-BD4671A3F8A9}"/>
    <cellStyle name="Millares 3 4 5 12 2" xfId="28410" xr:uid="{DF37296A-ABF4-4C57-9F65-E19B8A0EA81F}"/>
    <cellStyle name="Millares 3 4 5 13" xfId="8562" xr:uid="{4423FDF5-C45C-4E3A-84A7-E74339D704D4}"/>
    <cellStyle name="Millares 3 4 5 13 2" xfId="30065" xr:uid="{3E46A9F3-1F3C-4771-9A85-926FE0C9C257}"/>
    <cellStyle name="Millares 3 4 5 14" xfId="15200" xr:uid="{12C3602B-1756-46B1-B2C6-2D158FAA2C76}"/>
    <cellStyle name="Millares 3 4 5 14 2" xfId="36703" xr:uid="{32663CBC-82B4-4DC8-89AB-634411081687}"/>
    <cellStyle name="Millares 3 4 5 15" xfId="21805" xr:uid="{451CE33B-6E2C-4944-9368-B3C98BE55E8D}"/>
    <cellStyle name="Millares 3 4 5 16" xfId="43308" xr:uid="{7C0311E0-371C-4CF8-8643-88FD56BBBBF9}"/>
    <cellStyle name="Millares 3 4 5 2" xfId="560" xr:uid="{462D6C8C-73EE-42E4-BC74-FAB2EC5A1B3D}"/>
    <cellStyle name="Millares 3 4 5 2 10" xfId="7171" xr:uid="{80B64BAF-E3D5-47F9-8BF3-5FCDB19BD174}"/>
    <cellStyle name="Millares 3 4 5 2 10 2" xfId="28674" xr:uid="{9B7BCCDC-64D7-44D0-8FC2-2D1571A4A863}"/>
    <cellStyle name="Millares 3 4 5 2 11" xfId="8827" xr:uid="{A939F384-EB96-43FB-AACB-D187E4AD9D82}"/>
    <cellStyle name="Millares 3 4 5 2 11 2" xfId="30330" xr:uid="{133BD243-F567-4428-A10A-38AE6E6FCA22}"/>
    <cellStyle name="Millares 3 4 5 2 12" xfId="15463" xr:uid="{065F2067-F0F1-44D3-98EA-8F7EC779F22A}"/>
    <cellStyle name="Millares 3 4 5 2 12 2" xfId="36966" xr:uid="{29EF6D40-7DA4-451F-BC2F-EADE3FF25E24}"/>
    <cellStyle name="Millares 3 4 5 2 13" xfId="22068" xr:uid="{B9E5BC46-9868-489A-8246-711393508DF7}"/>
    <cellStyle name="Millares 3 4 5 2 14" xfId="43571" xr:uid="{4F21E49B-8D57-4B1C-8B93-1322EA8720D6}"/>
    <cellStyle name="Millares 3 4 5 2 2" xfId="842" xr:uid="{14EA3CAD-D0A4-46D8-A504-7304D7C0C6AA}"/>
    <cellStyle name="Millares 3 4 5 2 2 10" xfId="15743" xr:uid="{5C247773-6617-48D7-B592-DD519CB5480A}"/>
    <cellStyle name="Millares 3 4 5 2 2 10 2" xfId="37246" xr:uid="{2A9862D6-B6AC-4590-A558-B48AAFB5944E}"/>
    <cellStyle name="Millares 3 4 5 2 2 11" xfId="22348" xr:uid="{A20BE204-7556-45EA-B1EC-C209FE995873}"/>
    <cellStyle name="Millares 3 4 5 2 2 12" xfId="43851" xr:uid="{C2E0CDE0-50A3-464D-971A-A7606B85B6B1}"/>
    <cellStyle name="Millares 3 4 5 2 2 2" xfId="1788" xr:uid="{4EDD137E-43FD-474C-BB33-47C95E4A398B}"/>
    <cellStyle name="Millares 3 4 5 2 2 2 2" xfId="4617" xr:uid="{08E33BA3-21C5-4456-A637-8D7BBE904159}"/>
    <cellStyle name="Millares 3 4 5 2 2 2 2 2" xfId="12883" xr:uid="{526A0684-A21B-41A4-B44B-6DF711A52BA5}"/>
    <cellStyle name="Millares 3 4 5 2 2 2 2 2 2" xfId="34386" xr:uid="{92017EBB-4A3B-4354-8B69-5DF5CAA5339C}"/>
    <cellStyle name="Millares 3 4 5 2 2 2 2 3" xfId="19518" xr:uid="{9A75BB02-A1F9-437E-9331-C5C6E845A123}"/>
    <cellStyle name="Millares 3 4 5 2 2 2 2 3 2" xfId="41021" xr:uid="{32FA0137-8577-47FD-BBE5-7DE6E52B0276}"/>
    <cellStyle name="Millares 3 4 5 2 2 2 2 4" xfId="26123" xr:uid="{09339014-DCCB-4518-A1C4-7A86D816AF88}"/>
    <cellStyle name="Millares 3 4 5 2 2 2 2 5" xfId="47626" xr:uid="{E63DED1D-292D-4912-8935-37C37958D0B4}"/>
    <cellStyle name="Millares 3 4 5 2 2 2 3" xfId="6756" xr:uid="{074D4A89-51D2-4712-B765-9262FDFC07A9}"/>
    <cellStyle name="Millares 3 4 5 2 2 2 3 2" xfId="15022" xr:uid="{062D05B1-AE0D-41C0-9FA9-4CEB4854BC62}"/>
    <cellStyle name="Millares 3 4 5 2 2 2 3 2 2" xfId="36525" xr:uid="{B57F9578-6836-43AD-991C-5890131A9A13}"/>
    <cellStyle name="Millares 3 4 5 2 2 2 3 3" xfId="21657" xr:uid="{1E963B56-BE8A-469A-BB00-9690C042CC34}"/>
    <cellStyle name="Millares 3 4 5 2 2 2 3 3 2" xfId="43160" xr:uid="{B59C002F-4AFB-4254-91C9-A32E195236E3}"/>
    <cellStyle name="Millares 3 4 5 2 2 2 3 4" xfId="28262" xr:uid="{CDE4C753-D726-4985-8A31-C2581AFBEAD6}"/>
    <cellStyle name="Millares 3 4 5 2 2 2 3 5" xfId="49765" xr:uid="{2520BEBA-E736-457E-9A9D-869A64F0EAEB}"/>
    <cellStyle name="Millares 3 4 5 2 2 2 4" xfId="8397" xr:uid="{A7E13FCA-0FBC-4F00-8703-F408DB69FB3C}"/>
    <cellStyle name="Millares 3 4 5 2 2 2 4 2" xfId="29900" xr:uid="{8F8C23E4-9164-4FE7-9ECF-DE65B563B9F2}"/>
    <cellStyle name="Millares 3 4 5 2 2 2 5" xfId="10054" xr:uid="{2BF4FB20-65B4-4E86-A345-8EDCC39E6090}"/>
    <cellStyle name="Millares 3 4 5 2 2 2 5 2" xfId="31557" xr:uid="{0DA74DFE-9A73-48A6-8BF4-E7974BB0EA07}"/>
    <cellStyle name="Millares 3 4 5 2 2 2 6" xfId="16689" xr:uid="{379F94B2-821B-45A6-B78C-DE96B6359C2A}"/>
    <cellStyle name="Millares 3 4 5 2 2 2 6 2" xfId="38192" xr:uid="{7BD58D7B-E076-4226-A33A-4BE7A3396CB3}"/>
    <cellStyle name="Millares 3 4 5 2 2 2 7" xfId="23294" xr:uid="{B56F8BD0-B01F-47C0-A103-01C25EDD575E}"/>
    <cellStyle name="Millares 3 4 5 2 2 2 8" xfId="44797" xr:uid="{EB166623-EDDB-4AA4-B343-BDC0BBF0ECD1}"/>
    <cellStyle name="Millares 3 4 5 2 2 3" xfId="2475" xr:uid="{60BD2CF3-8EF7-476B-B271-64566A503D7F}"/>
    <cellStyle name="Millares 3 4 5 2 2 3 2" xfId="10741" xr:uid="{1C8F44CF-F79C-4155-B8A0-C2E8755A1A75}"/>
    <cellStyle name="Millares 3 4 5 2 2 3 2 2" xfId="32244" xr:uid="{6FCFEC06-8FAE-49F2-98F2-EE9F671F2383}"/>
    <cellStyle name="Millares 3 4 5 2 2 3 3" xfId="17376" xr:uid="{5F5FD452-9D5B-4EC2-B07E-58EA5362422C}"/>
    <cellStyle name="Millares 3 4 5 2 2 3 3 2" xfId="38879" xr:uid="{DB5AD0B2-7358-4FBD-ABB9-AE1B4832FA37}"/>
    <cellStyle name="Millares 3 4 5 2 2 3 4" xfId="23981" xr:uid="{C432CC2E-FC91-4183-8603-E1C3CD38ECE1}"/>
    <cellStyle name="Millares 3 4 5 2 2 3 5" xfId="45484" xr:uid="{EAD0AE56-C801-4AD7-8943-BEB7A9C494B7}"/>
    <cellStyle name="Millares 3 4 5 2 2 4" xfId="2992" xr:uid="{94E83CB8-205E-4A8B-928F-2D67C8BEBD0E}"/>
    <cellStyle name="Millares 3 4 5 2 2 4 2" xfId="11258" xr:uid="{4597F6ED-6C4E-433F-BC22-C7BC78DE2B72}"/>
    <cellStyle name="Millares 3 4 5 2 2 4 2 2" xfId="32761" xr:uid="{25B229BB-5BE4-497F-9458-DB2BA8C8CF6E}"/>
    <cellStyle name="Millares 3 4 5 2 2 4 3" xfId="17893" xr:uid="{A10A39BF-FA94-4C56-B52B-7A72FA41847F}"/>
    <cellStyle name="Millares 3 4 5 2 2 4 3 2" xfId="39396" xr:uid="{043F70D1-ED43-40DC-B2E5-C470B463398D}"/>
    <cellStyle name="Millares 3 4 5 2 2 4 4" xfId="24498" xr:uid="{73C9EC2D-8901-45A1-AE0E-AC1C45CC5D9E}"/>
    <cellStyle name="Millares 3 4 5 2 2 4 5" xfId="46001" xr:uid="{A1B36D15-9288-41C8-92C5-4F408951FB0D}"/>
    <cellStyle name="Millares 3 4 5 2 2 5" xfId="3671" xr:uid="{B6EF6E42-0C29-4557-9C3C-A7194D523E1C}"/>
    <cellStyle name="Millares 3 4 5 2 2 5 2" xfId="11937" xr:uid="{EA8B5379-472D-4A94-846E-F8064672BFDC}"/>
    <cellStyle name="Millares 3 4 5 2 2 5 2 2" xfId="33440" xr:uid="{A90D0AA9-9E9F-4505-A9CC-42CE048C5B44}"/>
    <cellStyle name="Millares 3 4 5 2 2 5 3" xfId="18572" xr:uid="{B2C16C9F-E9D3-4B28-B7EE-8105D3E343A6}"/>
    <cellStyle name="Millares 3 4 5 2 2 5 3 2" xfId="40075" xr:uid="{0AFA4ECE-99D1-438D-BD25-FD5C26610C7E}"/>
    <cellStyle name="Millares 3 4 5 2 2 5 4" xfId="25177" xr:uid="{32A883FF-2786-47C5-98B1-B7750AA42FF8}"/>
    <cellStyle name="Millares 3 4 5 2 2 5 5" xfId="46680" xr:uid="{DE679C8F-7DD0-48DF-8928-3293730956A5}"/>
    <cellStyle name="Millares 3 4 5 2 2 6" xfId="5136" xr:uid="{907E5425-E9A9-4FE3-BE5C-EAB154B57DF5}"/>
    <cellStyle name="Millares 3 4 5 2 2 6 2" xfId="13402" xr:uid="{2AC81C28-7DE3-4630-A8BE-2B181913946F}"/>
    <cellStyle name="Millares 3 4 5 2 2 6 2 2" xfId="34905" xr:uid="{AB70091B-32CB-49C0-9252-300D426C35C0}"/>
    <cellStyle name="Millares 3 4 5 2 2 6 3" xfId="20037" xr:uid="{BE06CA05-83B3-4401-A18E-1949A1AAC997}"/>
    <cellStyle name="Millares 3 4 5 2 2 6 3 2" xfId="41540" xr:uid="{432EB38A-A639-4F1A-B42D-DD7D8DC7CAEB}"/>
    <cellStyle name="Millares 3 4 5 2 2 6 4" xfId="26642" xr:uid="{59826C9F-D91B-4BA1-B412-4D6E9CAD329A}"/>
    <cellStyle name="Millares 3 4 5 2 2 6 5" xfId="48145" xr:uid="{2E10175A-9B0B-4EC1-9037-7AED7383AAF1}"/>
    <cellStyle name="Millares 3 4 5 2 2 7" xfId="5810" xr:uid="{8D63D780-A4F6-428C-9100-0DF8B5C64AA0}"/>
    <cellStyle name="Millares 3 4 5 2 2 7 2" xfId="14076" xr:uid="{4B974541-5392-482C-880E-D561D53560F4}"/>
    <cellStyle name="Millares 3 4 5 2 2 7 2 2" xfId="35579" xr:uid="{2E06089B-B8A0-4C3F-A9E5-AB6C09AE83E2}"/>
    <cellStyle name="Millares 3 4 5 2 2 7 3" xfId="20711" xr:uid="{BD116108-82CE-4E9A-97F0-87D4E5397CCC}"/>
    <cellStyle name="Millares 3 4 5 2 2 7 3 2" xfId="42214" xr:uid="{46E8CDBB-E375-408C-9E44-C4DCA38B8307}"/>
    <cellStyle name="Millares 3 4 5 2 2 7 4" xfId="27316" xr:uid="{4689A27A-3C06-494F-8615-CA31E995576D}"/>
    <cellStyle name="Millares 3 4 5 2 2 7 5" xfId="48819" xr:uid="{F4EB33DE-2299-4013-90EA-7C07E1061D16}"/>
    <cellStyle name="Millares 3 4 5 2 2 8" xfId="7451" xr:uid="{C04C0332-02A4-479E-B35A-D3417583081B}"/>
    <cellStyle name="Millares 3 4 5 2 2 8 2" xfId="28954" xr:uid="{3FB0BEE4-5BC4-4716-97BF-B3C8846C970C}"/>
    <cellStyle name="Millares 3 4 5 2 2 9" xfId="9108" xr:uid="{A4FFDFA7-8751-4B2B-956A-EC27BECC8D28}"/>
    <cellStyle name="Millares 3 4 5 2 2 9 2" xfId="30611" xr:uid="{2DA93DC6-9AEC-4C5C-97EE-E5D00E1DDD69}"/>
    <cellStyle name="Millares 3 4 5 2 3" xfId="1112" xr:uid="{F3E973EC-65B7-48A9-B76C-4E6C3CCFCED2}"/>
    <cellStyle name="Millares 3 4 5 2 3 2" xfId="3941" xr:uid="{AB22EAFF-7FC0-4611-B7B8-44226034F7F1}"/>
    <cellStyle name="Millares 3 4 5 2 3 2 2" xfId="12207" xr:uid="{2FF210B7-EA0D-42B5-8F93-4BCD1C4375DF}"/>
    <cellStyle name="Millares 3 4 5 2 3 2 2 2" xfId="33710" xr:uid="{79D1F37F-F509-4AD8-BCDE-465D6D15CA61}"/>
    <cellStyle name="Millares 3 4 5 2 3 2 3" xfId="18842" xr:uid="{5ABC64C1-8CEF-409E-B706-3C5CC58D0E7A}"/>
    <cellStyle name="Millares 3 4 5 2 3 2 3 2" xfId="40345" xr:uid="{657660E2-5687-47F2-AE06-494926568F4F}"/>
    <cellStyle name="Millares 3 4 5 2 3 2 4" xfId="25447" xr:uid="{5DFE91D0-9F45-49D8-84E2-D5E1700FB064}"/>
    <cellStyle name="Millares 3 4 5 2 3 2 5" xfId="46950" xr:uid="{2C36CF32-4B89-4590-9B84-D41AE59C8938}"/>
    <cellStyle name="Millares 3 4 5 2 3 3" xfId="6080" xr:uid="{5EE77252-770A-4FC8-9C7B-A5AC5E5858AC}"/>
    <cellStyle name="Millares 3 4 5 2 3 3 2" xfId="14346" xr:uid="{78F0AC9D-EFBA-480E-859E-6AE79188774D}"/>
    <cellStyle name="Millares 3 4 5 2 3 3 2 2" xfId="35849" xr:uid="{4B761987-3428-41D3-BD30-155917D89BD6}"/>
    <cellStyle name="Millares 3 4 5 2 3 3 3" xfId="20981" xr:uid="{BD005ED5-83E9-4198-9730-C98F7E12320C}"/>
    <cellStyle name="Millares 3 4 5 2 3 3 3 2" xfId="42484" xr:uid="{1A3A68B7-531D-4A1C-A61D-AC18C89A2AB5}"/>
    <cellStyle name="Millares 3 4 5 2 3 3 4" xfId="27586" xr:uid="{0279590D-6A95-4D3D-B90E-A9E1BAA969DA}"/>
    <cellStyle name="Millares 3 4 5 2 3 3 5" xfId="49089" xr:uid="{8E245BD4-B700-44DA-8D15-09119DA67513}"/>
    <cellStyle name="Millares 3 4 5 2 3 4" xfId="7721" xr:uid="{F88E9D86-45E8-407B-96EB-6D7F44E062B3}"/>
    <cellStyle name="Millares 3 4 5 2 3 4 2" xfId="29224" xr:uid="{6DA04E6F-0CE0-4142-B250-B1CEA6C81994}"/>
    <cellStyle name="Millares 3 4 5 2 3 5" xfId="9378" xr:uid="{EA5EFF73-47BC-4996-A2DE-D6B1C45D0C81}"/>
    <cellStyle name="Millares 3 4 5 2 3 5 2" xfId="30881" xr:uid="{A4774673-FA68-48D3-9052-8BB7F270DD77}"/>
    <cellStyle name="Millares 3 4 5 2 3 6" xfId="16013" xr:uid="{B0B5D2D9-48D4-4D14-9762-9880235F0BB7}"/>
    <cellStyle name="Millares 3 4 5 2 3 6 2" xfId="37516" xr:uid="{339D1043-41CC-449F-8FAB-6FCECA1B36DD}"/>
    <cellStyle name="Millares 3 4 5 2 3 7" xfId="22618" xr:uid="{0FCFBA70-D974-4054-8E78-B9C71106393F}"/>
    <cellStyle name="Millares 3 4 5 2 3 8" xfId="44121" xr:uid="{BC551A72-0EDD-4A0C-9DCE-7DB939CD6A3B}"/>
    <cellStyle name="Millares 3 4 5 2 4" xfId="1508" xr:uid="{C71D9AFE-7641-47A5-A3DB-267D83AEEEA3}"/>
    <cellStyle name="Millares 3 4 5 2 4 2" xfId="4337" xr:uid="{BDF6FC2C-59BB-4D05-9F02-35137644555D}"/>
    <cellStyle name="Millares 3 4 5 2 4 2 2" xfId="12603" xr:uid="{50A44BB7-454F-4013-88B8-CAF9E0669FDF}"/>
    <cellStyle name="Millares 3 4 5 2 4 2 2 2" xfId="34106" xr:uid="{05A1C204-66B8-4E52-B181-BC6C2D6771C7}"/>
    <cellStyle name="Millares 3 4 5 2 4 2 3" xfId="19238" xr:uid="{F936F3B6-481C-41D2-B4EA-5019D4B3CFB1}"/>
    <cellStyle name="Millares 3 4 5 2 4 2 3 2" xfId="40741" xr:uid="{D443E94D-A7A0-4349-9805-284EF85CFF25}"/>
    <cellStyle name="Millares 3 4 5 2 4 2 4" xfId="25843" xr:uid="{A3E79C7F-FE41-4C1F-8CC9-05C1647D1710}"/>
    <cellStyle name="Millares 3 4 5 2 4 2 5" xfId="47346" xr:uid="{7A4064CE-9251-4624-A438-B7F8B696AF7B}"/>
    <cellStyle name="Millares 3 4 5 2 4 3" xfId="6476" xr:uid="{4DE36D74-9CC2-4351-BD5E-AFE3E47A8E93}"/>
    <cellStyle name="Millares 3 4 5 2 4 3 2" xfId="14742" xr:uid="{91762B47-F7C6-4DDA-BF07-FA75292CB9A7}"/>
    <cellStyle name="Millares 3 4 5 2 4 3 2 2" xfId="36245" xr:uid="{E4A73B96-A5A9-45A0-A8C5-F9794AC8A77F}"/>
    <cellStyle name="Millares 3 4 5 2 4 3 3" xfId="21377" xr:uid="{A7ED903A-07BB-4464-A0FA-FC9CAD2376A0}"/>
    <cellStyle name="Millares 3 4 5 2 4 3 3 2" xfId="42880" xr:uid="{787F181B-2224-4A54-B964-4627C97E9F2D}"/>
    <cellStyle name="Millares 3 4 5 2 4 3 4" xfId="27982" xr:uid="{B4BE0004-41EE-4370-A28A-5D3853A00388}"/>
    <cellStyle name="Millares 3 4 5 2 4 3 5" xfId="49485" xr:uid="{E7B239AB-ECDC-4495-8BF3-F3E915BE20F4}"/>
    <cellStyle name="Millares 3 4 5 2 4 4" xfId="8117" xr:uid="{90D7D967-5981-4E59-B3F0-F58399D9C770}"/>
    <cellStyle name="Millares 3 4 5 2 4 4 2" xfId="29620" xr:uid="{6EC81A7E-629B-4AD3-AC94-513A769E6450}"/>
    <cellStyle name="Millares 3 4 5 2 4 5" xfId="9774" xr:uid="{47D11F1E-27B8-4EF6-952C-51A7C992A4CA}"/>
    <cellStyle name="Millares 3 4 5 2 4 5 2" xfId="31277" xr:uid="{D1622242-978A-440D-A874-D1940898348A}"/>
    <cellStyle name="Millares 3 4 5 2 4 6" xfId="16409" xr:uid="{28D1D7F9-6214-4A63-8E75-7BB6D3A66319}"/>
    <cellStyle name="Millares 3 4 5 2 4 6 2" xfId="37912" xr:uid="{402970C8-B5E6-4216-A6D3-5D6FC260BF0B}"/>
    <cellStyle name="Millares 3 4 5 2 4 7" xfId="23014" xr:uid="{4CF6F597-6B16-4B4C-9306-65733B8B99CC}"/>
    <cellStyle name="Millares 3 4 5 2 4 8" xfId="44517" xr:uid="{33071CE6-AB5A-4162-BC84-8EB550AA0CDE}"/>
    <cellStyle name="Millares 3 4 5 2 5" xfId="2195" xr:uid="{606BE73C-B042-4F59-AC4E-FB5430CDB6FB}"/>
    <cellStyle name="Millares 3 4 5 2 5 2" xfId="10461" xr:uid="{610BE981-F54D-433A-B36C-5845F004F57C}"/>
    <cellStyle name="Millares 3 4 5 2 5 2 2" xfId="31964" xr:uid="{7ACA99D5-38C9-4472-8659-97570A452130}"/>
    <cellStyle name="Millares 3 4 5 2 5 3" xfId="17096" xr:uid="{0C5B0A3D-172F-4950-B0E7-E389D878E0ED}"/>
    <cellStyle name="Millares 3 4 5 2 5 3 2" xfId="38599" xr:uid="{7E8D5B47-C259-4423-B858-91D2C4C0A979}"/>
    <cellStyle name="Millares 3 4 5 2 5 4" xfId="23701" xr:uid="{4A0BB989-8F15-4A95-8DEA-345531F8C160}"/>
    <cellStyle name="Millares 3 4 5 2 5 5" xfId="45204" xr:uid="{4D86A8C3-734B-442A-8766-C1F44333F958}"/>
    <cellStyle name="Millares 3 4 5 2 6" xfId="2741" xr:uid="{B6D1F84C-5CC0-44B0-94BC-1B6A55E4F09B}"/>
    <cellStyle name="Millares 3 4 5 2 6 2" xfId="11007" xr:uid="{B97BAED7-D5CB-43D6-A5D9-89A7B87EAF08}"/>
    <cellStyle name="Millares 3 4 5 2 6 2 2" xfId="32510" xr:uid="{E223DF2C-CE48-448E-9D73-2C5D2AEF814A}"/>
    <cellStyle name="Millares 3 4 5 2 6 3" xfId="17642" xr:uid="{3C5F4FA2-9FF9-4F84-98DE-1A2C6697017A}"/>
    <cellStyle name="Millares 3 4 5 2 6 3 2" xfId="39145" xr:uid="{03DC1270-1617-4A54-9C91-59158BBBF35E}"/>
    <cellStyle name="Millares 3 4 5 2 6 4" xfId="24247" xr:uid="{1AA6C6AC-1A0A-4DE0-8AF3-AEEFE0B7F66F}"/>
    <cellStyle name="Millares 3 4 5 2 6 5" xfId="45750" xr:uid="{EEA455E8-684B-49B8-AAF0-F330898AFEFE}"/>
    <cellStyle name="Millares 3 4 5 2 7" xfId="3391" xr:uid="{F22465BD-F9DC-4475-84A4-627EA9C30CEA}"/>
    <cellStyle name="Millares 3 4 5 2 7 2" xfId="11657" xr:uid="{FDF4FB98-7862-4516-9EE1-C45442D4F1D2}"/>
    <cellStyle name="Millares 3 4 5 2 7 2 2" xfId="33160" xr:uid="{6D306BDA-DEC6-426C-BD3B-183801ADC887}"/>
    <cellStyle name="Millares 3 4 5 2 7 3" xfId="18292" xr:uid="{9628FD85-77E9-45B4-A201-310675914887}"/>
    <cellStyle name="Millares 3 4 5 2 7 3 2" xfId="39795" xr:uid="{379E5AA3-E36A-4AA9-B3E8-4D9DD5A6CB8A}"/>
    <cellStyle name="Millares 3 4 5 2 7 4" xfId="24897" xr:uid="{B484F0F4-6588-4395-A8F0-D4EA8B3E372C}"/>
    <cellStyle name="Millares 3 4 5 2 7 5" xfId="46400" xr:uid="{A5FF5391-D3E2-42B8-AB03-102A3C9675D6}"/>
    <cellStyle name="Millares 3 4 5 2 8" xfId="4885" xr:uid="{3E4E71A2-703D-468D-BDE1-C1A865D67A58}"/>
    <cellStyle name="Millares 3 4 5 2 8 2" xfId="13151" xr:uid="{3A34CECD-8014-4B60-BE65-5EBA7227F9DD}"/>
    <cellStyle name="Millares 3 4 5 2 8 2 2" xfId="34654" xr:uid="{1A360387-D4C0-4B36-B8F8-2E83DAE95249}"/>
    <cellStyle name="Millares 3 4 5 2 8 3" xfId="19786" xr:uid="{635D044D-EA6E-45FA-8C5E-C1ED8156E343}"/>
    <cellStyle name="Millares 3 4 5 2 8 3 2" xfId="41289" xr:uid="{440571BD-4A18-4E1D-8503-6A4F50288253}"/>
    <cellStyle name="Millares 3 4 5 2 8 4" xfId="26391" xr:uid="{6021CFDD-2CF6-4CAF-88C7-94050C70F3CB}"/>
    <cellStyle name="Millares 3 4 5 2 8 5" xfId="47894" xr:uid="{C5088F60-8C91-4E85-A1C7-3DEABD400A01}"/>
    <cellStyle name="Millares 3 4 5 2 9" xfId="5530" xr:uid="{DA745BA7-73AA-4A17-AA56-338D168E23DE}"/>
    <cellStyle name="Millares 3 4 5 2 9 2" xfId="13796" xr:uid="{4FAEFE4D-74B4-4832-87FC-CFDEA59B59DE}"/>
    <cellStyle name="Millares 3 4 5 2 9 2 2" xfId="35299" xr:uid="{5DBAFA15-3478-40E8-8C5C-87FE152E6273}"/>
    <cellStyle name="Millares 3 4 5 2 9 3" xfId="20431" xr:uid="{8A0A5150-6B5B-4E23-911D-3652773E0838}"/>
    <cellStyle name="Millares 3 4 5 2 9 3 2" xfId="41934" xr:uid="{22F2BB9C-72B8-463E-8361-90F249C147B3}"/>
    <cellStyle name="Millares 3 4 5 2 9 4" xfId="27036" xr:uid="{50FD47BA-6081-48D0-A740-02041307DB1B}"/>
    <cellStyle name="Millares 3 4 5 2 9 5" xfId="48539" xr:uid="{49225304-E60C-468A-BAFF-4AFF3F64534E}"/>
    <cellStyle name="Millares 3 4 5 3" xfId="431" xr:uid="{A1985042-A4F8-4207-9971-2FAEC099FABA}"/>
    <cellStyle name="Millares 3 4 5 3 10" xfId="15334" xr:uid="{6289B398-930A-4EF2-B851-BB119C1E95EB}"/>
    <cellStyle name="Millares 3 4 5 3 10 2" xfId="36837" xr:uid="{4896FC1B-6D9C-49BD-89D6-A0A130E3E25D}"/>
    <cellStyle name="Millares 3 4 5 3 11" xfId="21939" xr:uid="{15815C4C-B7D6-41A3-B231-579485A1BF98}"/>
    <cellStyle name="Millares 3 4 5 3 12" xfId="43442" xr:uid="{494DA3E9-651A-4E45-B923-894E75AA0AE2}"/>
    <cellStyle name="Millares 3 4 5 3 2" xfId="1379" xr:uid="{C737875A-9F3F-4D78-B17B-EC9CD661FE12}"/>
    <cellStyle name="Millares 3 4 5 3 2 2" xfId="4208" xr:uid="{EE19700A-30F3-4D62-AB60-0AF03E82C518}"/>
    <cellStyle name="Millares 3 4 5 3 2 2 2" xfId="12474" xr:uid="{D3E94888-A6E4-4C3F-AED4-40E6272AA7BF}"/>
    <cellStyle name="Millares 3 4 5 3 2 2 2 2" xfId="33977" xr:uid="{06FC2830-EC50-4D42-8493-01F11CC34A2D}"/>
    <cellStyle name="Millares 3 4 5 3 2 2 3" xfId="19109" xr:uid="{F870110E-2278-4527-9A20-71A993EA74E8}"/>
    <cellStyle name="Millares 3 4 5 3 2 2 3 2" xfId="40612" xr:uid="{AE05C889-8F78-43E4-A1A9-1B1A13697984}"/>
    <cellStyle name="Millares 3 4 5 3 2 2 4" xfId="25714" xr:uid="{4DB6552F-20C0-4CB4-A58F-5869FFBF3AB3}"/>
    <cellStyle name="Millares 3 4 5 3 2 2 5" xfId="47217" xr:uid="{A7342749-5B21-41F4-991C-7726FFD71AC5}"/>
    <cellStyle name="Millares 3 4 5 3 2 3" xfId="6347" xr:uid="{EA19230A-E498-41CD-B972-BDE1853B6099}"/>
    <cellStyle name="Millares 3 4 5 3 2 3 2" xfId="14613" xr:uid="{3EA9F236-478D-4ABE-B1F1-AA7345CBB379}"/>
    <cellStyle name="Millares 3 4 5 3 2 3 2 2" xfId="36116" xr:uid="{98661605-C309-4FEA-B40D-926492B2DAD8}"/>
    <cellStyle name="Millares 3 4 5 3 2 3 3" xfId="21248" xr:uid="{660E8337-808A-408B-BD2F-BD08B560B7CC}"/>
    <cellStyle name="Millares 3 4 5 3 2 3 3 2" xfId="42751" xr:uid="{2664558F-56F2-4ACD-8C80-2419CAC6B9C7}"/>
    <cellStyle name="Millares 3 4 5 3 2 3 4" xfId="27853" xr:uid="{E461AE68-943D-4E9E-8877-8EFF2C70785C}"/>
    <cellStyle name="Millares 3 4 5 3 2 3 5" xfId="49356" xr:uid="{184B49DB-D36C-4958-A6D7-7ABEBF42D61D}"/>
    <cellStyle name="Millares 3 4 5 3 2 4" xfId="7988" xr:uid="{C7618340-5C62-4642-AAEA-AA947769A305}"/>
    <cellStyle name="Millares 3 4 5 3 2 4 2" xfId="29491" xr:uid="{4C70C3C0-6030-45F8-A8DB-392C130F4940}"/>
    <cellStyle name="Millares 3 4 5 3 2 5" xfId="9645" xr:uid="{B19151FE-EBAA-4682-9FCE-39175E20EA9B}"/>
    <cellStyle name="Millares 3 4 5 3 2 5 2" xfId="31148" xr:uid="{F8605DCA-EEA0-4EA2-8751-2ECD7E1C5C30}"/>
    <cellStyle name="Millares 3 4 5 3 2 6" xfId="16280" xr:uid="{595F223A-ED32-4617-81DB-B6E3DA7D83D8}"/>
    <cellStyle name="Millares 3 4 5 3 2 6 2" xfId="37783" xr:uid="{8A563169-75B0-42E0-9854-939AE99911AB}"/>
    <cellStyle name="Millares 3 4 5 3 2 7" xfId="22885" xr:uid="{4BEBFD7D-D143-493E-B05D-89C5FA82F9CE}"/>
    <cellStyle name="Millares 3 4 5 3 2 8" xfId="44388" xr:uid="{E7D63E6B-735E-4440-9DA0-8988A53A3ABD}"/>
    <cellStyle name="Millares 3 4 5 3 3" xfId="2066" xr:uid="{4DF39B87-35E0-4ACA-8AE4-D44156200E97}"/>
    <cellStyle name="Millares 3 4 5 3 3 2" xfId="10332" xr:uid="{417522DA-2B2E-426A-A261-CB3C620914D5}"/>
    <cellStyle name="Millares 3 4 5 3 3 2 2" xfId="31835" xr:uid="{9D189B92-92C6-442F-A804-097E79B9F605}"/>
    <cellStyle name="Millares 3 4 5 3 3 3" xfId="16967" xr:uid="{D8EA6D6A-031B-45F6-A665-6F33FE5539CE}"/>
    <cellStyle name="Millares 3 4 5 3 3 3 2" xfId="38470" xr:uid="{CCE1472E-B348-4D27-9C17-36022C87E73C}"/>
    <cellStyle name="Millares 3 4 5 3 3 4" xfId="23572" xr:uid="{7FFF0361-1F3C-4BC5-8439-C7731357A4A3}"/>
    <cellStyle name="Millares 3 4 5 3 3 5" xfId="45075" xr:uid="{1212EDAC-FC4F-48DB-8501-535E29CA8436}"/>
    <cellStyle name="Millares 3 4 5 3 4" xfId="2865" xr:uid="{E72B0EAA-2C8D-44E2-A500-CA01DD95685A}"/>
    <cellStyle name="Millares 3 4 5 3 4 2" xfId="11131" xr:uid="{96A26C73-0D5B-4532-B489-A6DE2A48B939}"/>
    <cellStyle name="Millares 3 4 5 3 4 2 2" xfId="32634" xr:uid="{7A43EDC7-1993-4175-A24E-A510CEE0186C}"/>
    <cellStyle name="Millares 3 4 5 3 4 3" xfId="17766" xr:uid="{463A943F-D3F3-4E58-9238-2EC1A9CEB514}"/>
    <cellStyle name="Millares 3 4 5 3 4 3 2" xfId="39269" xr:uid="{CF37741A-1DC3-4F05-AACE-627677D03422}"/>
    <cellStyle name="Millares 3 4 5 3 4 4" xfId="24371" xr:uid="{5A68E735-410B-449E-BEA1-9D29A166140E}"/>
    <cellStyle name="Millares 3 4 5 3 4 5" xfId="45874" xr:uid="{FC612D66-D9DC-454D-9CE3-7F454662F040}"/>
    <cellStyle name="Millares 3 4 5 3 5" xfId="3262" xr:uid="{8AA19D4C-F116-4A3C-92A2-5D6CAFE795C1}"/>
    <cellStyle name="Millares 3 4 5 3 5 2" xfId="11528" xr:uid="{3EDE11C8-0F22-422B-B8F1-9285C7B05E2D}"/>
    <cellStyle name="Millares 3 4 5 3 5 2 2" xfId="33031" xr:uid="{13632618-1F45-41F6-98B3-0DC3DE731152}"/>
    <cellStyle name="Millares 3 4 5 3 5 3" xfId="18163" xr:uid="{73FA222A-13E7-4FA8-B30B-D10D3AE4DE70}"/>
    <cellStyle name="Millares 3 4 5 3 5 3 2" xfId="39666" xr:uid="{F9C805FA-ABE8-4DB6-BCC3-B7A3C6F020E0}"/>
    <cellStyle name="Millares 3 4 5 3 5 4" xfId="24768" xr:uid="{F2DED593-8562-4664-83B7-FD5A7BA3A424}"/>
    <cellStyle name="Millares 3 4 5 3 5 5" xfId="46271" xr:uid="{47617C24-02AD-47E8-9460-05552BE25AD8}"/>
    <cellStyle name="Millares 3 4 5 3 6" xfId="5009" xr:uid="{0D3A8900-DC69-4B25-BAF0-C3AFFC536F5F}"/>
    <cellStyle name="Millares 3 4 5 3 6 2" xfId="13275" xr:uid="{DCC048ED-4405-4EDC-BF14-D7CF28D0AB0B}"/>
    <cellStyle name="Millares 3 4 5 3 6 2 2" xfId="34778" xr:uid="{58BC0F25-CC47-4C05-B356-5145EA1C0A31}"/>
    <cellStyle name="Millares 3 4 5 3 6 3" xfId="19910" xr:uid="{D855C67A-6C68-4F1C-933A-C06279F07E3D}"/>
    <cellStyle name="Millares 3 4 5 3 6 3 2" xfId="41413" xr:uid="{DB712203-773F-4830-B6FB-4C0F14BCEC1F}"/>
    <cellStyle name="Millares 3 4 5 3 6 4" xfId="26515" xr:uid="{0220001B-3D93-4D29-B5C9-213DDE1129F9}"/>
    <cellStyle name="Millares 3 4 5 3 6 5" xfId="48018" xr:uid="{D40EEF2A-603C-45C3-9C83-BAEA12478F2D}"/>
    <cellStyle name="Millares 3 4 5 3 7" xfId="5401" xr:uid="{74B07EC3-5F1D-47AC-AC00-6FCE0D360CE5}"/>
    <cellStyle name="Millares 3 4 5 3 7 2" xfId="13667" xr:uid="{59B84598-102E-412D-9EAE-F0D45B4A77A9}"/>
    <cellStyle name="Millares 3 4 5 3 7 2 2" xfId="35170" xr:uid="{15C9485A-FB99-451D-883E-4155DEFED1CE}"/>
    <cellStyle name="Millares 3 4 5 3 7 3" xfId="20302" xr:uid="{07165163-A7AA-4975-8D30-77FC11AC44DE}"/>
    <cellStyle name="Millares 3 4 5 3 7 3 2" xfId="41805" xr:uid="{36847E2D-3EE5-4EEF-9B81-96551DB74313}"/>
    <cellStyle name="Millares 3 4 5 3 7 4" xfId="26907" xr:uid="{2F238B97-DCBC-47F4-8986-973B3A0AC10B}"/>
    <cellStyle name="Millares 3 4 5 3 7 5" xfId="48410" xr:uid="{82F3E7A1-5118-4272-B8AE-CCBFC8746ABC}"/>
    <cellStyle name="Millares 3 4 5 3 8" xfId="7042" xr:uid="{18D900B9-EE3D-42EB-9730-87D27BA77688}"/>
    <cellStyle name="Millares 3 4 5 3 8 2" xfId="28545" xr:uid="{61D95324-A826-4643-8CD2-8523B1B0DD17}"/>
    <cellStyle name="Millares 3 4 5 3 9" xfId="8698" xr:uid="{791B40E8-7297-4426-AFFA-10AD59764899}"/>
    <cellStyle name="Millares 3 4 5 3 9 2" xfId="30201" xr:uid="{C8BA2668-E489-49EB-A5B8-201712F23D60}"/>
    <cellStyle name="Millares 3 4 5 4" xfId="715" xr:uid="{A1B52A8F-957D-4974-A144-782A8C8DC7E2}"/>
    <cellStyle name="Millares 3 4 5 4 10" xfId="43724" xr:uid="{40771C54-F5D8-4438-8330-B03DFF61C67F}"/>
    <cellStyle name="Millares 3 4 5 4 2" xfId="1661" xr:uid="{5C20B79D-D4F6-460C-9477-11EB5EC4E64E}"/>
    <cellStyle name="Millares 3 4 5 4 2 2" xfId="4490" xr:uid="{5260D0E3-3303-4EB3-A815-F79BDD0A9507}"/>
    <cellStyle name="Millares 3 4 5 4 2 2 2" xfId="12756" xr:uid="{1235CA2F-E49E-4D79-B7F0-8D52FD060D39}"/>
    <cellStyle name="Millares 3 4 5 4 2 2 2 2" xfId="34259" xr:uid="{21724747-0B90-47FB-A393-7133ADAC88D0}"/>
    <cellStyle name="Millares 3 4 5 4 2 2 3" xfId="19391" xr:uid="{47B9F8E6-EA5D-4F5C-9E90-459036F3BC93}"/>
    <cellStyle name="Millares 3 4 5 4 2 2 3 2" xfId="40894" xr:uid="{2C4F5D60-DA60-4C48-8F9A-D4A479EC34F5}"/>
    <cellStyle name="Millares 3 4 5 4 2 2 4" xfId="25996" xr:uid="{01B9ED5A-AE65-47A9-A46B-7809D9B529C7}"/>
    <cellStyle name="Millares 3 4 5 4 2 2 5" xfId="47499" xr:uid="{A9BB7E73-F4A0-4ED5-ABFB-96577F956D99}"/>
    <cellStyle name="Millares 3 4 5 4 2 3" xfId="6629" xr:uid="{08E68A18-8663-406C-85E7-21C9A43632C6}"/>
    <cellStyle name="Millares 3 4 5 4 2 3 2" xfId="14895" xr:uid="{3F9A5CD8-9D4D-46C9-B0CE-CBAF8959C3E5}"/>
    <cellStyle name="Millares 3 4 5 4 2 3 2 2" xfId="36398" xr:uid="{0C6A0A3E-A8C8-4020-9700-5478F97CF69B}"/>
    <cellStyle name="Millares 3 4 5 4 2 3 3" xfId="21530" xr:uid="{E2D0CBE4-78E1-44C4-8EC4-FA29B11E31FF}"/>
    <cellStyle name="Millares 3 4 5 4 2 3 3 2" xfId="43033" xr:uid="{DB535D96-306B-4B10-B578-29F33BFAE47C}"/>
    <cellStyle name="Millares 3 4 5 4 2 3 4" xfId="28135" xr:uid="{CA56FBE8-1A15-4170-9D5D-4D72E2F2677D}"/>
    <cellStyle name="Millares 3 4 5 4 2 3 5" xfId="49638" xr:uid="{62565DFC-CD7B-498B-89CD-6AA47F69BFCD}"/>
    <cellStyle name="Millares 3 4 5 4 2 4" xfId="8270" xr:uid="{974FB3B3-C358-495A-8619-61DCEDC471B5}"/>
    <cellStyle name="Millares 3 4 5 4 2 4 2" xfId="29773" xr:uid="{B876034B-3047-4823-9F19-9077EFAE2159}"/>
    <cellStyle name="Millares 3 4 5 4 2 5" xfId="9927" xr:uid="{2B795F91-EAAF-4EA4-9BD3-A9380F743EFB}"/>
    <cellStyle name="Millares 3 4 5 4 2 5 2" xfId="31430" xr:uid="{A8A4BB90-5CD6-4CC9-B0CF-A668ADA88ED2}"/>
    <cellStyle name="Millares 3 4 5 4 2 6" xfId="16562" xr:uid="{FF5919F8-53C5-4DA1-A5DC-10B72256FFE0}"/>
    <cellStyle name="Millares 3 4 5 4 2 6 2" xfId="38065" xr:uid="{E5AD91C2-EE48-4A43-AD26-7C5A4DB99B1F}"/>
    <cellStyle name="Millares 3 4 5 4 2 7" xfId="23167" xr:uid="{08D5C9EA-66D5-4B05-A51B-BFA8D21D6B75}"/>
    <cellStyle name="Millares 3 4 5 4 2 8" xfId="44670" xr:uid="{381F80DE-A3A4-49F6-82DB-76F4F8A2C735}"/>
    <cellStyle name="Millares 3 4 5 4 3" xfId="2348" xr:uid="{D662FA1A-9D6F-4DE4-9C9C-4ABE22640CA2}"/>
    <cellStyle name="Millares 3 4 5 4 3 2" xfId="10614" xr:uid="{24C60887-ED3E-4A65-9EAA-1CF4CC599BA6}"/>
    <cellStyle name="Millares 3 4 5 4 3 2 2" xfId="32117" xr:uid="{DACDEF6F-E437-45CE-AA78-CE3CCC3592E2}"/>
    <cellStyle name="Millares 3 4 5 4 3 3" xfId="17249" xr:uid="{917430B2-6A59-400D-A68E-FE1D425F1CCB}"/>
    <cellStyle name="Millares 3 4 5 4 3 3 2" xfId="38752" xr:uid="{7EAA4289-C227-492E-89ED-2BDC2FD0567B}"/>
    <cellStyle name="Millares 3 4 5 4 3 4" xfId="23854" xr:uid="{03EFA8F4-1F65-4C10-A264-A85FF80243FC}"/>
    <cellStyle name="Millares 3 4 5 4 3 5" xfId="45357" xr:uid="{7A617D04-EFE4-4513-A061-F2A217A7CCA1}"/>
    <cellStyle name="Millares 3 4 5 4 4" xfId="3544" xr:uid="{EB4A2D57-8FF7-4A5F-AAEA-CCB5D7D6F65C}"/>
    <cellStyle name="Millares 3 4 5 4 4 2" xfId="11810" xr:uid="{D904CCF0-9728-4C1D-A8D3-09AD4D4899D4}"/>
    <cellStyle name="Millares 3 4 5 4 4 2 2" xfId="33313" xr:uid="{C7401C4F-3DD2-40D1-9882-E3A0E8568517}"/>
    <cellStyle name="Millares 3 4 5 4 4 3" xfId="18445" xr:uid="{93C46B40-AB58-4560-9DBB-99126E2DB60C}"/>
    <cellStyle name="Millares 3 4 5 4 4 3 2" xfId="39948" xr:uid="{4AFCE772-97A1-41DC-AB3F-4A54AFBA8C12}"/>
    <cellStyle name="Millares 3 4 5 4 4 4" xfId="25050" xr:uid="{D23B44D4-613F-43A5-9A41-1FF46EBD8D55}"/>
    <cellStyle name="Millares 3 4 5 4 4 5" xfId="46553" xr:uid="{157EBF46-BFCA-49FE-9CD8-F71F1BD30210}"/>
    <cellStyle name="Millares 3 4 5 4 5" xfId="5683" xr:uid="{3519B9D0-C776-4C60-8B50-51A9D8A2D997}"/>
    <cellStyle name="Millares 3 4 5 4 5 2" xfId="13949" xr:uid="{8FFC16D0-8789-42F0-9340-F21FEDDC058C}"/>
    <cellStyle name="Millares 3 4 5 4 5 2 2" xfId="35452" xr:uid="{933055F5-8873-40C5-A69B-9C1728B85AC5}"/>
    <cellStyle name="Millares 3 4 5 4 5 3" xfId="20584" xr:uid="{D759F119-6D1A-4145-A0AD-4F5552F69089}"/>
    <cellStyle name="Millares 3 4 5 4 5 3 2" xfId="42087" xr:uid="{C5F38BD6-F8FE-4EE4-A14F-D214B8FD6DA4}"/>
    <cellStyle name="Millares 3 4 5 4 5 4" xfId="27189" xr:uid="{75CEFFF9-068F-472C-BE45-EAB098570C39}"/>
    <cellStyle name="Millares 3 4 5 4 5 5" xfId="48692" xr:uid="{F3C3C895-40DA-4AA2-969C-71FEA9DF052F}"/>
    <cellStyle name="Millares 3 4 5 4 6" xfId="7324" xr:uid="{28AD5797-5D1C-4793-A8E3-CB02144E92EE}"/>
    <cellStyle name="Millares 3 4 5 4 6 2" xfId="28827" xr:uid="{51C05BF0-C148-4731-B3E3-0AD2DB76BA19}"/>
    <cellStyle name="Millares 3 4 5 4 7" xfId="8981" xr:uid="{91237C51-DF91-4829-9B32-9666DECFD286}"/>
    <cellStyle name="Millares 3 4 5 4 7 2" xfId="30484" xr:uid="{00CA4B21-CC49-4087-A237-B40DC112A1D7}"/>
    <cellStyle name="Millares 3 4 5 4 8" xfId="15616" xr:uid="{D9B8A03E-57A8-489B-95F1-C83749D9FE29}"/>
    <cellStyle name="Millares 3 4 5 4 8 2" xfId="37119" xr:uid="{3F9360DA-17FC-4928-BC77-6CA485A114B3}"/>
    <cellStyle name="Millares 3 4 5 4 9" xfId="22221" xr:uid="{51AABEF0-8C48-495C-A874-4AECA7C74703}"/>
    <cellStyle name="Millares 3 4 5 5" xfId="984" xr:uid="{24658A13-4FCA-4A48-8D34-B58208C1166E}"/>
    <cellStyle name="Millares 3 4 5 5 2" xfId="3813" xr:uid="{4ABEAC39-6FE9-4DC9-80FD-1245AD4E36F0}"/>
    <cellStyle name="Millares 3 4 5 5 2 2" xfId="12079" xr:uid="{A036092D-736C-464E-9305-80C8BD9645C0}"/>
    <cellStyle name="Millares 3 4 5 5 2 2 2" xfId="33582" xr:uid="{2DF7A001-8971-4E60-A3DE-41DDDAE1DE02}"/>
    <cellStyle name="Millares 3 4 5 5 2 3" xfId="18714" xr:uid="{279FD57C-AFBF-4568-9D06-40508A7F17B6}"/>
    <cellStyle name="Millares 3 4 5 5 2 3 2" xfId="40217" xr:uid="{48E84A37-B46A-454C-949B-7140A7514E92}"/>
    <cellStyle name="Millares 3 4 5 5 2 4" xfId="25319" xr:uid="{1D042B39-9806-4548-B1C4-5E43BF792962}"/>
    <cellStyle name="Millares 3 4 5 5 2 5" xfId="46822" xr:uid="{877FF87F-B77F-4FB8-B754-7209F65D894E}"/>
    <cellStyle name="Millares 3 4 5 5 3" xfId="5952" xr:uid="{4EB62A05-55F5-49E9-8E32-91F58B3C3556}"/>
    <cellStyle name="Millares 3 4 5 5 3 2" xfId="14218" xr:uid="{19F80641-614F-4C01-BAEE-C15E9690115E}"/>
    <cellStyle name="Millares 3 4 5 5 3 2 2" xfId="35721" xr:uid="{541FF6F8-8E49-4CE4-8D12-827AD8B9C362}"/>
    <cellStyle name="Millares 3 4 5 5 3 3" xfId="20853" xr:uid="{A43FE860-614D-43C1-826F-C84BC982B3A4}"/>
    <cellStyle name="Millares 3 4 5 5 3 3 2" xfId="42356" xr:uid="{78B92540-04AE-42AC-86C9-CC7ACDCF30B4}"/>
    <cellStyle name="Millares 3 4 5 5 3 4" xfId="27458" xr:uid="{D732D09F-A59F-40A3-A83A-134D61A92D27}"/>
    <cellStyle name="Millares 3 4 5 5 3 5" xfId="48961" xr:uid="{67F0C78B-B88A-4CE6-8EE6-B6ACB1CECF2A}"/>
    <cellStyle name="Millares 3 4 5 5 4" xfId="7593" xr:uid="{0C301C57-8046-4E2C-BEA7-CDC00FAE9BC6}"/>
    <cellStyle name="Millares 3 4 5 5 4 2" xfId="29096" xr:uid="{E22BB61C-9C0A-40EA-A931-2B88D5D55452}"/>
    <cellStyle name="Millares 3 4 5 5 5" xfId="9250" xr:uid="{858839B5-070A-4A3D-8D38-9541082CFB00}"/>
    <cellStyle name="Millares 3 4 5 5 5 2" xfId="30753" xr:uid="{C76844DD-5829-4414-8136-532F94CE881A}"/>
    <cellStyle name="Millares 3 4 5 5 6" xfId="15885" xr:uid="{580156F4-73A1-4F6D-965C-0B49EC6B8F7B}"/>
    <cellStyle name="Millares 3 4 5 5 6 2" xfId="37388" xr:uid="{27C7D108-9F99-46F8-B4BB-0A1BE46B6C59}"/>
    <cellStyle name="Millares 3 4 5 5 7" xfId="22490" xr:uid="{5D6D4A49-2C40-4D7D-9DD8-197A4D764488}"/>
    <cellStyle name="Millares 3 4 5 5 8" xfId="43993" xr:uid="{D988E1AE-E064-4051-881C-9EEF03285D90}"/>
    <cellStyle name="Millares 3 4 5 6" xfId="1244" xr:uid="{EA573018-F7B4-4C48-B685-75E472DAEF6E}"/>
    <cellStyle name="Millares 3 4 5 6 2" xfId="4073" xr:uid="{99505766-80AA-4C94-8B09-B504D94AFDD0}"/>
    <cellStyle name="Millares 3 4 5 6 2 2" xfId="12339" xr:uid="{DE309E42-F972-4911-AB83-AB4DEBD32BBE}"/>
    <cellStyle name="Millares 3 4 5 6 2 2 2" xfId="33842" xr:uid="{BCEF639D-CA4B-45AF-BE3F-3A40E72AD68E}"/>
    <cellStyle name="Millares 3 4 5 6 2 3" xfId="18974" xr:uid="{11F8A069-B50C-421A-9C98-576363EDE4B2}"/>
    <cellStyle name="Millares 3 4 5 6 2 3 2" xfId="40477" xr:uid="{3471327E-C4EC-40F1-92A9-9AD745195CCD}"/>
    <cellStyle name="Millares 3 4 5 6 2 4" xfId="25579" xr:uid="{F540824B-5873-40D6-A67B-29A2973A0C04}"/>
    <cellStyle name="Millares 3 4 5 6 2 5" xfId="47082" xr:uid="{B6C08858-9C1A-4E53-BFE3-2F755A6365EB}"/>
    <cellStyle name="Millares 3 4 5 6 3" xfId="6212" xr:uid="{AAE1B775-51AA-4DCB-9F36-2516E5FF3952}"/>
    <cellStyle name="Millares 3 4 5 6 3 2" xfId="14478" xr:uid="{84551388-356D-422D-B7F0-962E7921C049}"/>
    <cellStyle name="Millares 3 4 5 6 3 2 2" xfId="35981" xr:uid="{927FFBBC-E054-4A96-92EB-E67EFAC16FD1}"/>
    <cellStyle name="Millares 3 4 5 6 3 3" xfId="21113" xr:uid="{2C1B3299-857F-40EB-8A6C-3F9F605ACDBB}"/>
    <cellStyle name="Millares 3 4 5 6 3 3 2" xfId="42616" xr:uid="{989CF44A-0F21-406D-A4BC-D9D57D33B0AB}"/>
    <cellStyle name="Millares 3 4 5 6 3 4" xfId="27718" xr:uid="{6438731C-CB1D-421D-80EF-B1BE8CBC1719}"/>
    <cellStyle name="Millares 3 4 5 6 3 5" xfId="49221" xr:uid="{40821245-15E0-4AD5-8038-D75161623C39}"/>
    <cellStyle name="Millares 3 4 5 6 4" xfId="7853" xr:uid="{23772428-CA89-4178-BC00-2B744C8B2D65}"/>
    <cellStyle name="Millares 3 4 5 6 4 2" xfId="29356" xr:uid="{03547D2C-E85A-46CA-B138-0A5435C327F8}"/>
    <cellStyle name="Millares 3 4 5 6 5" xfId="9510" xr:uid="{C16871E9-9099-4AD6-BE1E-8032A1A86E67}"/>
    <cellStyle name="Millares 3 4 5 6 5 2" xfId="31013" xr:uid="{55A777F6-74C6-44A5-B1CE-0372289758E4}"/>
    <cellStyle name="Millares 3 4 5 6 6" xfId="16145" xr:uid="{EE2B9966-32D2-487D-A0D7-3C30ACD05565}"/>
    <cellStyle name="Millares 3 4 5 6 6 2" xfId="37648" xr:uid="{3E128DDB-98FC-476E-9BEE-A8B1EBB8DBF3}"/>
    <cellStyle name="Millares 3 4 5 6 7" xfId="22750" xr:uid="{4D323AD5-4FD7-4BCD-AEAE-9E96E35700FB}"/>
    <cellStyle name="Millares 3 4 5 6 8" xfId="44253" xr:uid="{A736B409-A7E4-49BD-9BC1-5E2C15D47AAA}"/>
    <cellStyle name="Millares 3 4 5 7" xfId="1932" xr:uid="{4C142D2F-73BF-42C6-A78D-A062738C7461}"/>
    <cellStyle name="Millares 3 4 5 7 2" xfId="10198" xr:uid="{89BF6097-2982-4B01-A1A2-762E92568887}"/>
    <cellStyle name="Millares 3 4 5 7 2 2" xfId="31701" xr:uid="{7C5349C0-1389-4779-9153-2430B524A277}"/>
    <cellStyle name="Millares 3 4 5 7 3" xfId="16833" xr:uid="{01BFD59D-8BEA-464E-B93E-EF9B84D86850}"/>
    <cellStyle name="Millares 3 4 5 7 3 2" xfId="38336" xr:uid="{CB3B210B-0755-47F8-BE46-EA66BE52D27B}"/>
    <cellStyle name="Millares 3 4 5 7 4" xfId="23438" xr:uid="{A2E9E6CD-F921-48EF-97F1-7415D63673B2}"/>
    <cellStyle name="Millares 3 4 5 7 5" xfId="44941" xr:uid="{6713A2D7-4F89-4D63-95C2-8B2877C83E23}"/>
    <cellStyle name="Millares 3 4 5 8" xfId="2617" xr:uid="{5CC1E7DB-B6DD-4ABF-93C2-CA3F6E3A228F}"/>
    <cellStyle name="Millares 3 4 5 8 2" xfId="10883" xr:uid="{2DB73D56-85A8-42EB-9DFE-FA8BA6799EFB}"/>
    <cellStyle name="Millares 3 4 5 8 2 2" xfId="32386" xr:uid="{1CC1273B-5E43-435B-A9DD-F9A396974A1C}"/>
    <cellStyle name="Millares 3 4 5 8 3" xfId="17518" xr:uid="{B54E34ED-27CD-41FD-9E6F-9FC1F889C862}"/>
    <cellStyle name="Millares 3 4 5 8 3 2" xfId="39021" xr:uid="{368965C4-1688-4BC5-8422-063C3B710809}"/>
    <cellStyle name="Millares 3 4 5 8 4" xfId="24123" xr:uid="{308C2BC9-DEB2-4B6A-B180-8D5E8EDCFA1E}"/>
    <cellStyle name="Millares 3 4 5 8 5" xfId="45626" xr:uid="{2505620C-2FEA-43F0-B4F0-08E6D5FF869A}"/>
    <cellStyle name="Millares 3 4 5 9" xfId="3128" xr:uid="{FA0B5AF2-07FB-4CE7-BF5B-4DE26495449B}"/>
    <cellStyle name="Millares 3 4 5 9 2" xfId="11394" xr:uid="{E8D070DA-BB83-4E7B-A3F2-4E93DE8ECBED}"/>
    <cellStyle name="Millares 3 4 5 9 2 2" xfId="32897" xr:uid="{5A966EA2-04DD-4556-9639-1B5AE8CA1574}"/>
    <cellStyle name="Millares 3 4 5 9 3" xfId="18029" xr:uid="{AAE99CAB-390F-479B-986E-601983ECA33B}"/>
    <cellStyle name="Millares 3 4 5 9 3 2" xfId="39532" xr:uid="{D75BB3C6-08AE-4197-8114-25569087638D}"/>
    <cellStyle name="Millares 3 4 5 9 4" xfId="24634" xr:uid="{5513EAC1-E7F5-4BB8-B931-2381622641C7}"/>
    <cellStyle name="Millares 3 4 5 9 5" xfId="46137" xr:uid="{538C7080-C482-4F37-8751-B7DDD0A05608}"/>
    <cellStyle name="Millares 3 4 6" xfId="8453" xr:uid="{CB81934F-C9BC-4AFC-A799-CCFE44A1AB6F}"/>
    <cellStyle name="Millares 3 4 6 2" xfId="29956" xr:uid="{AFEDD6BD-8F59-4ED0-B6B6-6B7FB7279BBA}"/>
    <cellStyle name="Millares 30" xfId="306" xr:uid="{F53A461F-491B-4B34-B7CC-4E4CE81B2605}"/>
    <cellStyle name="Millares 30 10" xfId="5276" xr:uid="{B156E20C-6E7E-4B4A-AD8D-AE95DD0B1E19}"/>
    <cellStyle name="Millares 30 10 2" xfId="13542" xr:uid="{EEB4B814-9D98-464A-9100-E6E167BE47A1}"/>
    <cellStyle name="Millares 30 10 2 2" xfId="35045" xr:uid="{3A0ED0C9-BD18-4B73-8EF6-01C7E9D0B50D}"/>
    <cellStyle name="Millares 30 10 3" xfId="20177" xr:uid="{1957D237-BA17-464E-911A-43C4799903DC}"/>
    <cellStyle name="Millares 30 10 3 2" xfId="41680" xr:uid="{5C1131E0-6100-451E-8B27-4EFC98DB45E0}"/>
    <cellStyle name="Millares 30 10 4" xfId="26782" xr:uid="{CEF37567-CEF3-4AF0-B5FC-6E48C77612A1}"/>
    <cellStyle name="Millares 30 10 5" xfId="48285" xr:uid="{6E98A9A7-73C5-4994-B346-B16416C25EEC}"/>
    <cellStyle name="Millares 30 11" xfId="6917" xr:uid="{3D9D6FDF-5F4E-4667-8C73-89FD9C0A8ECE}"/>
    <cellStyle name="Millares 30 11 2" xfId="28420" xr:uid="{B7FC1EC7-634A-47AF-9A04-AA38BF2A1578}"/>
    <cellStyle name="Millares 30 12" xfId="8573" xr:uid="{EB021288-3E8B-4940-AEDB-936E23F480AA}"/>
    <cellStyle name="Millares 30 12 2" xfId="30076" xr:uid="{44E1F499-AA34-4AE2-975D-A6EB739A36DC}"/>
    <cellStyle name="Millares 30 13" xfId="15209" xr:uid="{1C0CB107-F336-4CBE-8F4D-39E0E08E8061}"/>
    <cellStyle name="Millares 30 13 2" xfId="36712" xr:uid="{2115DF45-8C63-4513-8B45-28B942EA58DB}"/>
    <cellStyle name="Millares 30 14" xfId="21814" xr:uid="{0C9A3AAF-A7C2-4866-8227-52030DDD7EF7}"/>
    <cellStyle name="Millares 30 15" xfId="43317" xr:uid="{6FCB872E-6CDB-4B6A-AFB7-C4A009252710}"/>
    <cellStyle name="Millares 30 2" xfId="444" xr:uid="{15FB6869-3376-4848-B7AE-F308B487B777}"/>
    <cellStyle name="Millares 30 2 10" xfId="15347" xr:uid="{877D77EC-560E-4D45-93A3-9A509F5EB91E}"/>
    <cellStyle name="Millares 30 2 10 2" xfId="36850" xr:uid="{0900D351-1917-4429-811E-8DC3C622FB8E}"/>
    <cellStyle name="Millares 30 2 11" xfId="21952" xr:uid="{99D30E10-1183-4621-A8E1-D64D2B12AA49}"/>
    <cellStyle name="Millares 30 2 12" xfId="43455" xr:uid="{2C341EAC-A1A2-4630-B5F8-2C33DAD64506}"/>
    <cellStyle name="Millares 30 2 2" xfId="1392" xr:uid="{97A063D8-BDCF-4CCA-A6E6-82C321D20C57}"/>
    <cellStyle name="Millares 30 2 2 2" xfId="4221" xr:uid="{DE412B82-6D34-4FEB-949C-944D4BC74B35}"/>
    <cellStyle name="Millares 30 2 2 2 2" xfId="12487" xr:uid="{5BF6CCBD-B249-4535-B083-DE10B349741C}"/>
    <cellStyle name="Millares 30 2 2 2 2 2" xfId="33990" xr:uid="{96F07E3A-D724-44C4-BB00-5AA31472751D}"/>
    <cellStyle name="Millares 30 2 2 2 3" xfId="19122" xr:uid="{397B6926-7650-4C70-BB14-0B14E0D3D319}"/>
    <cellStyle name="Millares 30 2 2 2 3 2" xfId="40625" xr:uid="{9380E0C6-6D36-4A77-BE44-442621AEEF5F}"/>
    <cellStyle name="Millares 30 2 2 2 4" xfId="25727" xr:uid="{8398E498-A50B-4096-A008-FBF24498E00B}"/>
    <cellStyle name="Millares 30 2 2 2 5" xfId="47230" xr:uid="{8BBC0038-622F-4CF2-B852-A301623F3F30}"/>
    <cellStyle name="Millares 30 2 2 3" xfId="6360" xr:uid="{AF941546-6638-40B7-AF30-EE05FF5898D6}"/>
    <cellStyle name="Millares 30 2 2 3 2" xfId="14626" xr:uid="{8B58D740-3333-4C22-B9BE-4CDA297ACB61}"/>
    <cellStyle name="Millares 30 2 2 3 2 2" xfId="36129" xr:uid="{7BEA71F7-6218-4ADB-95B9-4F4FCF3B6BE8}"/>
    <cellStyle name="Millares 30 2 2 3 3" xfId="21261" xr:uid="{4E7B6A86-A3B4-48F2-AC73-A5DE055D8AA2}"/>
    <cellStyle name="Millares 30 2 2 3 3 2" xfId="42764" xr:uid="{8989903F-9E29-4CCB-B9BB-B5F89821AA52}"/>
    <cellStyle name="Millares 30 2 2 3 4" xfId="27866" xr:uid="{1E545AA2-713C-4252-848A-0E7AD462B259}"/>
    <cellStyle name="Millares 30 2 2 3 5" xfId="49369" xr:uid="{F115E6C4-0685-4521-A1EA-FE07AE107AEA}"/>
    <cellStyle name="Millares 30 2 2 4" xfId="8001" xr:uid="{CCBD8CEB-CE63-433D-A8CA-3119537D47A4}"/>
    <cellStyle name="Millares 30 2 2 4 2" xfId="29504" xr:uid="{E9FE34E5-C06B-4645-BEA5-A2AE4B49B701}"/>
    <cellStyle name="Millares 30 2 2 5" xfId="9658" xr:uid="{C6A1A883-D2CD-4DC6-AB6C-CED68EA8964B}"/>
    <cellStyle name="Millares 30 2 2 5 2" xfId="31161" xr:uid="{F1E3A4EB-0378-45AD-B31D-76EF93973871}"/>
    <cellStyle name="Millares 30 2 2 6" xfId="16293" xr:uid="{2319F51E-7FE5-4D8B-BBE1-919F85390279}"/>
    <cellStyle name="Millares 30 2 2 6 2" xfId="37796" xr:uid="{EB93AA73-D2AC-4612-B7BA-585DAC0EF3C4}"/>
    <cellStyle name="Millares 30 2 2 7" xfId="22898" xr:uid="{14DD26FA-751B-4339-90B9-11CAE663FD1E}"/>
    <cellStyle name="Millares 30 2 2 8" xfId="44401" xr:uid="{8D4ECB55-8E4F-4A50-BAD6-5BECBF8033DB}"/>
    <cellStyle name="Millares 30 2 3" xfId="2079" xr:uid="{D9087DD3-9C75-4B30-97E8-FFDB028452D6}"/>
    <cellStyle name="Millares 30 2 3 2" xfId="10345" xr:uid="{64869D98-72FC-430A-ABB4-6867482F463F}"/>
    <cellStyle name="Millares 30 2 3 2 2" xfId="31848" xr:uid="{3066A2FF-3391-4E96-A959-6FA53791F137}"/>
    <cellStyle name="Millares 30 2 3 3" xfId="16980" xr:uid="{CF60BCF1-591A-4E0B-B4EB-439D1B3DAAA3}"/>
    <cellStyle name="Millares 30 2 3 3 2" xfId="38483" xr:uid="{09D125C4-EAEC-48F8-A936-17501FE42C89}"/>
    <cellStyle name="Millares 30 2 3 4" xfId="23585" xr:uid="{52C59E27-5DFF-4F03-A8EF-4DC2F504D9E2}"/>
    <cellStyle name="Millares 30 2 3 5" xfId="45088" xr:uid="{7CF6FD76-5B20-4E5F-B284-CBABF335A746}"/>
    <cellStyle name="Millares 30 2 4" xfId="2876" xr:uid="{162FC086-173C-4599-B4CB-8984616CBAE1}"/>
    <cellStyle name="Millares 30 2 4 2" xfId="11142" xr:uid="{EF22C281-AD21-4452-B2FE-F34D0D1EA168}"/>
    <cellStyle name="Millares 30 2 4 2 2" xfId="32645" xr:uid="{233FB939-84BE-4EE3-84B8-BFDB347B4793}"/>
    <cellStyle name="Millares 30 2 4 3" xfId="17777" xr:uid="{E69DCF04-37ED-4FF7-8EA4-8A2DECEAFC78}"/>
    <cellStyle name="Millares 30 2 4 3 2" xfId="39280" xr:uid="{DD5B2FFA-272B-403E-BFFC-1AB99AB99D28}"/>
    <cellStyle name="Millares 30 2 4 4" xfId="24382" xr:uid="{35676CC2-9C30-4733-BEFD-EBDC9BAAB537}"/>
    <cellStyle name="Millares 30 2 4 5" xfId="45885" xr:uid="{ACB08CC4-981D-4CCD-8078-E3E784657449}"/>
    <cellStyle name="Millares 30 2 5" xfId="3275" xr:uid="{EE0C6958-BBC9-4330-8741-674EBA0ED2BC}"/>
    <cellStyle name="Millares 30 2 5 2" xfId="11541" xr:uid="{F1E3D82F-68F3-4239-9528-BF6717DBADC3}"/>
    <cellStyle name="Millares 30 2 5 2 2" xfId="33044" xr:uid="{EDB2BDA0-64CD-4D72-BE74-1D3BDFF8B97C}"/>
    <cellStyle name="Millares 30 2 5 3" xfId="18176" xr:uid="{9A22B52A-4294-418C-BD2E-E9E25D08E3BC}"/>
    <cellStyle name="Millares 30 2 5 3 2" xfId="39679" xr:uid="{E233687D-687E-4F20-8BD6-813AC373EA19}"/>
    <cellStyle name="Millares 30 2 5 4" xfId="24781" xr:uid="{ED60654E-0AE9-4785-8154-299CA34DFCCD}"/>
    <cellStyle name="Millares 30 2 5 5" xfId="46284" xr:uid="{E0E54680-0D86-4239-B535-AB8B4F64CFF7}"/>
    <cellStyle name="Millares 30 2 6" xfId="5020" xr:uid="{A6BE873B-82DD-4681-B378-07DFA87C6D33}"/>
    <cellStyle name="Millares 30 2 6 2" xfId="13286" xr:uid="{E5E3BA0C-C365-46A7-AE49-65310AE76D4F}"/>
    <cellStyle name="Millares 30 2 6 2 2" xfId="34789" xr:uid="{ACA1253C-63D7-43E0-AD2B-9AF636173591}"/>
    <cellStyle name="Millares 30 2 6 3" xfId="19921" xr:uid="{92A8BABE-C8DE-47DE-8532-179F94254F9A}"/>
    <cellStyle name="Millares 30 2 6 3 2" xfId="41424" xr:uid="{E59A4387-317A-4905-8FFD-E0F2617F7047}"/>
    <cellStyle name="Millares 30 2 6 4" xfId="26526" xr:uid="{EC1D77DC-27EA-4FDC-A205-2D48A47BB7AA}"/>
    <cellStyle name="Millares 30 2 6 5" xfId="48029" xr:uid="{1F7C68E9-4141-467A-8E8C-71FF87720BBB}"/>
    <cellStyle name="Millares 30 2 7" xfId="5414" xr:uid="{3CFBEC0C-B070-4927-851E-6A6332F460D7}"/>
    <cellStyle name="Millares 30 2 7 2" xfId="13680" xr:uid="{0E00F79C-3402-4A67-9E3A-B4B8EEAF01AC}"/>
    <cellStyle name="Millares 30 2 7 2 2" xfId="35183" xr:uid="{F30EDB35-BDC4-4EC4-A6E1-989E1E2E4501}"/>
    <cellStyle name="Millares 30 2 7 3" xfId="20315" xr:uid="{C2EF1211-FCC3-4887-B9BF-AE7C0422C7C7}"/>
    <cellStyle name="Millares 30 2 7 3 2" xfId="41818" xr:uid="{2BD40CE5-4E92-4988-9B63-C05140B54776}"/>
    <cellStyle name="Millares 30 2 7 4" xfId="26920" xr:uid="{EE241F65-0602-4BF9-A716-4C20E220E9A9}"/>
    <cellStyle name="Millares 30 2 7 5" xfId="48423" xr:uid="{BE6A8064-AA65-4226-88C8-5FD434D24B66}"/>
    <cellStyle name="Millares 30 2 8" xfId="7055" xr:uid="{BBE5E3B8-9621-4229-9203-E673364BDB51}"/>
    <cellStyle name="Millares 30 2 8 2" xfId="28558" xr:uid="{79792585-2054-494C-BE23-AB4F8E7A1452}"/>
    <cellStyle name="Millares 30 2 9" xfId="8711" xr:uid="{072CB010-A1AD-41E0-8310-3555FD42D38C}"/>
    <cellStyle name="Millares 30 2 9 2" xfId="30214" xr:uid="{3877A70E-6E10-4B39-8B71-078FA610DABC}"/>
    <cellStyle name="Millares 30 3" xfId="726" xr:uid="{5371972B-E883-4FE7-BD3E-0A331C1EF68C}"/>
    <cellStyle name="Millares 30 3 10" xfId="43735" xr:uid="{FDEFC114-C0D6-44F1-8FA4-FF740364C212}"/>
    <cellStyle name="Millares 30 3 2" xfId="1672" xr:uid="{0BC19A36-5D55-4871-837E-47A4E843EAE1}"/>
    <cellStyle name="Millares 30 3 2 2" xfId="4501" xr:uid="{BE5344C4-0116-45FD-924D-785D115A693A}"/>
    <cellStyle name="Millares 30 3 2 2 2" xfId="12767" xr:uid="{57BC0EC6-059D-41DB-8A05-02C1FF106104}"/>
    <cellStyle name="Millares 30 3 2 2 2 2" xfId="34270" xr:uid="{8D16E39A-D929-48C7-A6EB-2CF3E921252B}"/>
    <cellStyle name="Millares 30 3 2 2 3" xfId="19402" xr:uid="{C1D94DEA-DE32-4732-8ABF-8D4C8B488A9B}"/>
    <cellStyle name="Millares 30 3 2 2 3 2" xfId="40905" xr:uid="{02C1935C-79CA-403F-9AA3-BB85BF74DDC1}"/>
    <cellStyle name="Millares 30 3 2 2 4" xfId="26007" xr:uid="{65DBBC9A-0BF6-435A-974A-6A82173EB7E3}"/>
    <cellStyle name="Millares 30 3 2 2 5" xfId="47510" xr:uid="{6C68FDCB-1176-4723-9F05-89649431BA63}"/>
    <cellStyle name="Millares 30 3 2 3" xfId="6640" xr:uid="{2DB3A9F3-CC75-4393-83D7-D4D6470645AC}"/>
    <cellStyle name="Millares 30 3 2 3 2" xfId="14906" xr:uid="{C14083E1-3D1D-4AEB-A63E-6D16C39617E8}"/>
    <cellStyle name="Millares 30 3 2 3 2 2" xfId="36409" xr:uid="{410CDA57-F788-4DC8-90CD-4C6DB90AB639}"/>
    <cellStyle name="Millares 30 3 2 3 3" xfId="21541" xr:uid="{F0BDE3E4-D5A0-4431-A87A-1BC1B9AB684A}"/>
    <cellStyle name="Millares 30 3 2 3 3 2" xfId="43044" xr:uid="{A282E9E0-C948-498D-B68C-FBBC326A1CBB}"/>
    <cellStyle name="Millares 30 3 2 3 4" xfId="28146" xr:uid="{4E03E15C-E1C1-4FEC-889F-C23F3FAC1098}"/>
    <cellStyle name="Millares 30 3 2 3 5" xfId="49649" xr:uid="{EB1A9945-53F3-4436-AA26-F75ED361D687}"/>
    <cellStyle name="Millares 30 3 2 4" xfId="8281" xr:uid="{A4D23FB8-5FD1-49C5-A4C1-DB7D76E7B403}"/>
    <cellStyle name="Millares 30 3 2 4 2" xfId="29784" xr:uid="{5E10B958-D4E8-450F-9709-837C64CD21CB}"/>
    <cellStyle name="Millares 30 3 2 5" xfId="9938" xr:uid="{F61BB183-6811-4B67-9A5C-5E842F5AEB20}"/>
    <cellStyle name="Millares 30 3 2 5 2" xfId="31441" xr:uid="{C08E8D48-A0C3-4B16-9EA4-A525C4D147B8}"/>
    <cellStyle name="Millares 30 3 2 6" xfId="16573" xr:uid="{222475DD-822B-4ED1-8840-3DB7F69B5419}"/>
    <cellStyle name="Millares 30 3 2 6 2" xfId="38076" xr:uid="{BE91D127-C9C1-4B57-8E75-F96A907D537C}"/>
    <cellStyle name="Millares 30 3 2 7" xfId="23178" xr:uid="{66989D5F-46B9-4A8F-B3C5-CCD51C9F4F26}"/>
    <cellStyle name="Millares 30 3 2 8" xfId="44681" xr:uid="{EA41F5F5-6E7A-45CF-A0D0-0E5DA9C81F0E}"/>
    <cellStyle name="Millares 30 3 3" xfId="2359" xr:uid="{1AE940AD-6A34-455B-83C6-42EB6E2D6937}"/>
    <cellStyle name="Millares 30 3 3 2" xfId="10625" xr:uid="{BC73D979-544B-4ABE-8619-DB0328A72FB8}"/>
    <cellStyle name="Millares 30 3 3 2 2" xfId="32128" xr:uid="{617A400A-B21E-419A-B83A-559259BC68B0}"/>
    <cellStyle name="Millares 30 3 3 3" xfId="17260" xr:uid="{7AC59827-3B1E-4E51-B0F1-E1D84020F5BA}"/>
    <cellStyle name="Millares 30 3 3 3 2" xfId="38763" xr:uid="{F1070791-4282-4BB5-B26E-192A5ECC8A1F}"/>
    <cellStyle name="Millares 30 3 3 4" xfId="23865" xr:uid="{8D00CF0F-7320-4A40-9951-ED4D89720001}"/>
    <cellStyle name="Millares 30 3 3 5" xfId="45368" xr:uid="{6515E130-0F29-48DB-AA1B-5690F0A1DA42}"/>
    <cellStyle name="Millares 30 3 4" xfId="3555" xr:uid="{51BEE75F-846D-4A6E-82AD-A0238AE24B3D}"/>
    <cellStyle name="Millares 30 3 4 2" xfId="11821" xr:uid="{A751C91B-8960-4313-A233-18939E0D2FCF}"/>
    <cellStyle name="Millares 30 3 4 2 2" xfId="33324" xr:uid="{33676731-2F0F-4E2C-BAF8-5761070E5BBD}"/>
    <cellStyle name="Millares 30 3 4 3" xfId="18456" xr:uid="{314906C1-C328-484A-9072-392715A87F19}"/>
    <cellStyle name="Millares 30 3 4 3 2" xfId="39959" xr:uid="{665144C7-F0A5-4C25-89DA-518C73FE10AD}"/>
    <cellStyle name="Millares 30 3 4 4" xfId="25061" xr:uid="{22E711BC-BF2C-449A-92FF-5F387CBA2776}"/>
    <cellStyle name="Millares 30 3 4 5" xfId="46564" xr:uid="{CC6FEBD0-26EC-4FB9-9135-23F3662FD52B}"/>
    <cellStyle name="Millares 30 3 5" xfId="5694" xr:uid="{CED7B7FC-D4B3-4E66-98C6-BDE9760F011A}"/>
    <cellStyle name="Millares 30 3 5 2" xfId="13960" xr:uid="{98EE80FA-E3C5-4A3F-AC47-B7EA19DB7FBD}"/>
    <cellStyle name="Millares 30 3 5 2 2" xfId="35463" xr:uid="{9310A768-8A37-4A0F-9DC3-3214F42320A5}"/>
    <cellStyle name="Millares 30 3 5 3" xfId="20595" xr:uid="{CE048179-4107-4ED8-8375-5AF8F841A86C}"/>
    <cellStyle name="Millares 30 3 5 3 2" xfId="42098" xr:uid="{16E18F59-43E3-47B2-BF47-B6EAE3D92BF2}"/>
    <cellStyle name="Millares 30 3 5 4" xfId="27200" xr:uid="{B5D7EDC4-FFF9-473A-9B60-F7B6141D1501}"/>
    <cellStyle name="Millares 30 3 5 5" xfId="48703" xr:uid="{472B9DE4-7DFD-4298-BE54-FC1BB037B686}"/>
    <cellStyle name="Millares 30 3 6" xfId="7335" xr:uid="{2BE4623A-8C3D-4732-B51E-879B2F21546B}"/>
    <cellStyle name="Millares 30 3 6 2" xfId="28838" xr:uid="{3C5B6ACC-D70B-4B63-9765-ED23E27AAB2E}"/>
    <cellStyle name="Millares 30 3 7" xfId="8992" xr:uid="{52DCF229-49CB-42D2-8CE2-0D41487CD078}"/>
    <cellStyle name="Millares 30 3 7 2" xfId="30495" xr:uid="{58FA86F6-3869-4001-BE11-931A50B74056}"/>
    <cellStyle name="Millares 30 3 8" xfId="15627" xr:uid="{619ED4E0-6891-449D-A033-1A74FDA47D2B}"/>
    <cellStyle name="Millares 30 3 8 2" xfId="37130" xr:uid="{CE0A6E13-E418-4698-BC93-5D177FDA81E8}"/>
    <cellStyle name="Millares 30 3 9" xfId="22232" xr:uid="{D2D0EF88-1C04-4F40-A9E2-5A872426B3FD}"/>
    <cellStyle name="Millares 30 4" xfId="996" xr:uid="{314C3B7C-28AC-4859-9E35-55F67BBCB556}"/>
    <cellStyle name="Millares 30 4 2" xfId="3825" xr:uid="{D3552166-54A0-495F-9DE1-DA6801651619}"/>
    <cellStyle name="Millares 30 4 2 2" xfId="12091" xr:uid="{7ED4AA1E-0731-4AE3-8DD2-995884A49070}"/>
    <cellStyle name="Millares 30 4 2 2 2" xfId="33594" xr:uid="{07859228-C574-48D6-967D-8AFA2112A843}"/>
    <cellStyle name="Millares 30 4 2 3" xfId="18726" xr:uid="{95E1E2C4-6345-41A8-93F9-3CB54A35066B}"/>
    <cellStyle name="Millares 30 4 2 3 2" xfId="40229" xr:uid="{3EF6117B-8EC0-4B25-9204-2CFB5FECE140}"/>
    <cellStyle name="Millares 30 4 2 4" xfId="25331" xr:uid="{C970E67B-F980-4376-B7BD-843F53EDA71A}"/>
    <cellStyle name="Millares 30 4 2 5" xfId="46834" xr:uid="{8E774F18-00E7-47E4-AA15-551F1039124C}"/>
    <cellStyle name="Millares 30 4 3" xfId="5964" xr:uid="{C183E93B-8BB3-45B0-8599-4CC6871A0960}"/>
    <cellStyle name="Millares 30 4 3 2" xfId="14230" xr:uid="{64764347-94D8-4282-A753-0049830962E4}"/>
    <cellStyle name="Millares 30 4 3 2 2" xfId="35733" xr:uid="{451639CE-7267-4DAF-A732-E4CDDCC3E664}"/>
    <cellStyle name="Millares 30 4 3 3" xfId="20865" xr:uid="{F6269010-89DB-4C06-ABFC-2D5C918B7B5B}"/>
    <cellStyle name="Millares 30 4 3 3 2" xfId="42368" xr:uid="{3F396A23-6904-4F40-87A5-69EF5755D3CF}"/>
    <cellStyle name="Millares 30 4 3 4" xfId="27470" xr:uid="{670B15E5-DE9C-4DC0-88AB-BF96E8F66364}"/>
    <cellStyle name="Millares 30 4 3 5" xfId="48973" xr:uid="{28FB22C1-2029-420D-9B03-4B24232C926C}"/>
    <cellStyle name="Millares 30 4 4" xfId="7605" xr:uid="{A7F85D33-A6C3-499D-A1BE-918691424B92}"/>
    <cellStyle name="Millares 30 4 4 2" xfId="29108" xr:uid="{8A69AC82-6BD8-49F4-82C9-492FA976CA53}"/>
    <cellStyle name="Millares 30 4 5" xfId="9262" xr:uid="{BDBB2A3F-C0B4-4853-968C-9CE30AA8161B}"/>
    <cellStyle name="Millares 30 4 5 2" xfId="30765" xr:uid="{5C577214-524E-4856-B2A7-1A1556F47AC2}"/>
    <cellStyle name="Millares 30 4 6" xfId="15897" xr:uid="{2CA3CE9D-B4C6-456D-8625-ABC5BDB61B03}"/>
    <cellStyle name="Millares 30 4 6 2" xfId="37400" xr:uid="{19DFDC60-1041-4980-8BB0-D9DE63ED907E}"/>
    <cellStyle name="Millares 30 4 7" xfId="22502" xr:uid="{EEDB30D9-090C-498D-8421-7ED0A606C9A6}"/>
    <cellStyle name="Millares 30 4 8" xfId="44005" xr:uid="{B6B6976F-A475-4891-B163-B0B62123DF11}"/>
    <cellStyle name="Millares 30 5" xfId="1254" xr:uid="{9843E997-2D1A-4C17-9FAE-8FD5F7188BBB}"/>
    <cellStyle name="Millares 30 5 2" xfId="4083" xr:uid="{942BA8DD-757D-4547-A7F4-9D6F17D3A197}"/>
    <cellStyle name="Millares 30 5 2 2" xfId="12349" xr:uid="{9DF3C3E3-5EAA-4A11-AA60-16717E6756E2}"/>
    <cellStyle name="Millares 30 5 2 2 2" xfId="33852" xr:uid="{C8E82A51-5353-4D84-AA54-320E18A3632E}"/>
    <cellStyle name="Millares 30 5 2 3" xfId="18984" xr:uid="{819C08FE-E180-4B9B-A7CC-804FF63313EE}"/>
    <cellStyle name="Millares 30 5 2 3 2" xfId="40487" xr:uid="{9C976B84-F459-4555-80EA-8B4CE7197EFE}"/>
    <cellStyle name="Millares 30 5 2 4" xfId="25589" xr:uid="{2E852496-2240-44FC-8D72-323C5AC4BF6F}"/>
    <cellStyle name="Millares 30 5 2 5" xfId="47092" xr:uid="{FC99AB72-26EB-49C4-8DCE-7A6DAC876424}"/>
    <cellStyle name="Millares 30 5 3" xfId="6222" xr:uid="{B8D44532-8DB9-411E-AF94-2302FDD7EB96}"/>
    <cellStyle name="Millares 30 5 3 2" xfId="14488" xr:uid="{F09FC6AA-9C42-469C-A740-FE834E28BE74}"/>
    <cellStyle name="Millares 30 5 3 2 2" xfId="35991" xr:uid="{FCE4FA51-2969-45E1-81F6-4D878173A5E0}"/>
    <cellStyle name="Millares 30 5 3 3" xfId="21123" xr:uid="{94BDA8C8-91F7-40FA-A11C-797008F9F1C8}"/>
    <cellStyle name="Millares 30 5 3 3 2" xfId="42626" xr:uid="{17BA842A-DA58-4C5A-B608-873FDB1A649A}"/>
    <cellStyle name="Millares 30 5 3 4" xfId="27728" xr:uid="{5EA0E563-DB92-476D-A132-ECCA8A6516F0}"/>
    <cellStyle name="Millares 30 5 3 5" xfId="49231" xr:uid="{9B64D4D0-6CFB-4C60-9835-D5C223EE3DB0}"/>
    <cellStyle name="Millares 30 5 4" xfId="7863" xr:uid="{34319771-F9E8-4CFB-8218-25EC7020B9D6}"/>
    <cellStyle name="Millares 30 5 4 2" xfId="29366" xr:uid="{CDE1429D-E330-453F-9FFB-7F920B601D99}"/>
    <cellStyle name="Millares 30 5 5" xfId="9520" xr:uid="{0BD0AD06-2A2D-479A-92F3-05D34E3A7ABC}"/>
    <cellStyle name="Millares 30 5 5 2" xfId="31023" xr:uid="{6D195353-9B54-49F8-AB11-867C33806A5C}"/>
    <cellStyle name="Millares 30 5 6" xfId="16155" xr:uid="{3500DA6C-02B4-4CFE-B4CB-3F35E37EB120}"/>
    <cellStyle name="Millares 30 5 6 2" xfId="37658" xr:uid="{355CB930-E487-4A46-97AA-98E6981F7993}"/>
    <cellStyle name="Millares 30 5 7" xfId="22760" xr:uid="{288BA9DB-E69A-4502-98F2-F2787D118150}"/>
    <cellStyle name="Millares 30 5 8" xfId="44263" xr:uid="{B3BA0B83-2E77-417E-8C1F-18C2DEC3A70F}"/>
    <cellStyle name="Millares 30 6" xfId="1941" xr:uid="{73640EF5-BA2A-4DA2-A7E5-BA07B4EA4F69}"/>
    <cellStyle name="Millares 30 6 2" xfId="10207" xr:uid="{0B6E4C1D-7460-4494-A114-88E87EC58944}"/>
    <cellStyle name="Millares 30 6 2 2" xfId="31710" xr:uid="{378FBFE7-6511-4A26-8A9F-137AEA05F065}"/>
    <cellStyle name="Millares 30 6 3" xfId="16842" xr:uid="{75B30D7D-A9C7-4EC9-85BC-0FD40BB02629}"/>
    <cellStyle name="Millares 30 6 3 2" xfId="38345" xr:uid="{0D7CBBF3-8080-4C1C-94E2-DFFEB963E74E}"/>
    <cellStyle name="Millares 30 6 4" xfId="23447" xr:uid="{E3CD96EB-AF67-4ECD-B874-B45204A0FD1C}"/>
    <cellStyle name="Millares 30 6 5" xfId="44950" xr:uid="{5DB6FABE-FE8D-4779-BFBE-DE34A665DA3C}"/>
    <cellStyle name="Millares 30 7" xfId="2628" xr:uid="{BE36200C-6EC7-4E49-906E-867B143C47ED}"/>
    <cellStyle name="Millares 30 7 2" xfId="10894" xr:uid="{867F9C9C-0A49-494E-BCC8-A1B718A47EA4}"/>
    <cellStyle name="Millares 30 7 2 2" xfId="32397" xr:uid="{D6094D33-B378-490D-916B-BCCB7CA9175D}"/>
    <cellStyle name="Millares 30 7 3" xfId="17529" xr:uid="{D89BBCD0-6C9A-4B64-AF78-18E700968FE6}"/>
    <cellStyle name="Millares 30 7 3 2" xfId="39032" xr:uid="{C51FC657-7723-43F1-AA5E-504C6861B42E}"/>
    <cellStyle name="Millares 30 7 4" xfId="24134" xr:uid="{5B9682AA-6CE0-4680-A0C2-CC6740EFEF47}"/>
    <cellStyle name="Millares 30 7 5" xfId="45637" xr:uid="{B99A7CFC-3E9C-48D9-919D-8D5C56D71A1F}"/>
    <cellStyle name="Millares 30 8" xfId="3137" xr:uid="{A5BEFEF7-7B40-418B-A489-27F0D4746C47}"/>
    <cellStyle name="Millares 30 8 2" xfId="11403" xr:uid="{BC131615-F854-4713-A299-D0771F32F8F3}"/>
    <cellStyle name="Millares 30 8 2 2" xfId="32906" xr:uid="{59697032-69A2-44CF-B5A1-8B9A06735F82}"/>
    <cellStyle name="Millares 30 8 3" xfId="18038" xr:uid="{94299994-2AAC-412C-9129-3941635863DB}"/>
    <cellStyle name="Millares 30 8 3 2" xfId="39541" xr:uid="{3E8F2FAD-EDE3-4A46-A233-2AA5F309E8DE}"/>
    <cellStyle name="Millares 30 8 4" xfId="24643" xr:uid="{1EE1F046-8225-49C9-B950-196095207370}"/>
    <cellStyle name="Millares 30 8 5" xfId="46146" xr:uid="{A56939C4-414D-44AE-B424-236E8B763F28}"/>
    <cellStyle name="Millares 30 9" xfId="4772" xr:uid="{626015EA-0884-48B4-891F-A85576C9E959}"/>
    <cellStyle name="Millares 30 9 2" xfId="13038" xr:uid="{55EDC4C6-16A4-4C83-BD79-D28D0638AA21}"/>
    <cellStyle name="Millares 30 9 2 2" xfId="34541" xr:uid="{FF6761F3-C1F0-4052-8256-68750C7D4498}"/>
    <cellStyle name="Millares 30 9 3" xfId="19673" xr:uid="{7CC8D0B1-CC98-4FCE-8954-D6C3BC06D1E8}"/>
    <cellStyle name="Millares 30 9 3 2" xfId="41176" xr:uid="{D419CD37-A520-4DBC-8B33-1ECBF0F7A0ED}"/>
    <cellStyle name="Millares 30 9 4" xfId="26278" xr:uid="{46BEDFD5-92F9-4161-B7C3-D9F5A3CBF872}"/>
    <cellStyle name="Millares 30 9 5" xfId="47781" xr:uid="{FF0E6190-6AB9-46CF-BE0F-3FFB88014F3A}"/>
    <cellStyle name="Millares 31" xfId="563" xr:uid="{451BA0E2-9A6F-4A7E-8B33-D93B19DF3F31}"/>
    <cellStyle name="Millares 31 10" xfId="7174" xr:uid="{CE3AF1D0-4F3C-43AC-A5DB-3609F18BC9FB}"/>
    <cellStyle name="Millares 31 10 2" xfId="28677" xr:uid="{0836ECB2-04F4-46F2-B4E0-689FEFB941BE}"/>
    <cellStyle name="Millares 31 11" xfId="8830" xr:uid="{B3BC4CDE-CE7C-4CA0-8FA4-B2B232E1A771}"/>
    <cellStyle name="Millares 31 11 2" xfId="30333" xr:uid="{504319AE-BCC0-4047-BA93-7E4F63BB43AF}"/>
    <cellStyle name="Millares 31 12" xfId="15466" xr:uid="{67083DD2-AC07-4002-B465-2061A9F825AC}"/>
    <cellStyle name="Millares 31 12 2" xfId="36969" xr:uid="{AF953CDD-A253-46D0-945A-2198E648D267}"/>
    <cellStyle name="Millares 31 13" xfId="22071" xr:uid="{92BC5D93-4503-49D9-93F3-E4799C407F4F}"/>
    <cellStyle name="Millares 31 14" xfId="43574" xr:uid="{D8F470A6-BD79-4515-9D95-49FF61498234}"/>
    <cellStyle name="Millares 31 2" xfId="845" xr:uid="{B09D1BC4-234A-49A0-9A19-26FA5E9A9796}"/>
    <cellStyle name="Millares 31 2 10" xfId="43854" xr:uid="{AA8D1B22-25A4-4D6D-97B1-061BABD8A79B}"/>
    <cellStyle name="Millares 31 2 2" xfId="1791" xr:uid="{98ABEC74-C288-4B5F-8949-C705246FCFE7}"/>
    <cellStyle name="Millares 31 2 2 2" xfId="4620" xr:uid="{6E70AA03-406A-4603-A707-0FFC5D604ADC}"/>
    <cellStyle name="Millares 31 2 2 2 2" xfId="12886" xr:uid="{C48AC5AC-55EB-465B-A62A-1881AE2EFC12}"/>
    <cellStyle name="Millares 31 2 2 2 2 2" xfId="34389" xr:uid="{6C9732EA-11F4-419F-9AEB-2020A54E2536}"/>
    <cellStyle name="Millares 31 2 2 2 3" xfId="19521" xr:uid="{D3571E66-88A4-4ADC-BA8B-1330FE5C77F5}"/>
    <cellStyle name="Millares 31 2 2 2 3 2" xfId="41024" xr:uid="{C9C25813-B233-4E04-81EE-4E619BDF9063}"/>
    <cellStyle name="Millares 31 2 2 2 4" xfId="26126" xr:uid="{7ED9304A-EAF7-42DA-B2DC-CC50FF39E569}"/>
    <cellStyle name="Millares 31 2 2 2 5" xfId="47629" xr:uid="{90AB0E4C-AEBC-4F08-9D46-3B5F7183FEEE}"/>
    <cellStyle name="Millares 31 2 2 3" xfId="6759" xr:uid="{70EB2C2D-681F-4587-8FF7-0DB5D79AF7C6}"/>
    <cellStyle name="Millares 31 2 2 3 2" xfId="15025" xr:uid="{EE54DD60-7D51-481F-82F6-BA4618D41123}"/>
    <cellStyle name="Millares 31 2 2 3 2 2" xfId="36528" xr:uid="{42B9F07E-9505-45C5-9A2E-0705E6E8D173}"/>
    <cellStyle name="Millares 31 2 2 3 3" xfId="21660" xr:uid="{DB1A7A2A-263E-4629-8A1D-1D505E01D9F1}"/>
    <cellStyle name="Millares 31 2 2 3 3 2" xfId="43163" xr:uid="{670C55DB-491E-49D0-BDCC-873608983E63}"/>
    <cellStyle name="Millares 31 2 2 3 4" xfId="28265" xr:uid="{E8BC2773-8763-43D7-BF05-9C2527613D57}"/>
    <cellStyle name="Millares 31 2 2 3 5" xfId="49768" xr:uid="{51EBFE74-B471-4354-8A4B-B5322C3BC0A1}"/>
    <cellStyle name="Millares 31 2 2 4" xfId="8400" xr:uid="{99517219-F3B9-470C-9BFC-4ED2169BEF15}"/>
    <cellStyle name="Millares 31 2 2 4 2" xfId="29903" xr:uid="{37387EA4-B469-4029-96AA-390AB055E2DE}"/>
    <cellStyle name="Millares 31 2 2 5" xfId="10057" xr:uid="{6F2E8049-D807-4867-A536-DD7B45959902}"/>
    <cellStyle name="Millares 31 2 2 5 2" xfId="31560" xr:uid="{F906B944-D915-4BFE-A685-D27E1D37DF92}"/>
    <cellStyle name="Millares 31 2 2 6" xfId="16692" xr:uid="{CD68B86C-6A6A-4334-BEBF-576D9FB857B9}"/>
    <cellStyle name="Millares 31 2 2 6 2" xfId="38195" xr:uid="{78F3F820-2BF6-45AC-9F95-1CA7EC16A96E}"/>
    <cellStyle name="Millares 31 2 2 7" xfId="23297" xr:uid="{ADA4DB27-118C-413F-88D5-9E9F42CD8DE3}"/>
    <cellStyle name="Millares 31 2 2 8" xfId="44800" xr:uid="{B164B858-7D5E-4E41-A17F-0145BF9CCE9C}"/>
    <cellStyle name="Millares 31 2 3" xfId="2478" xr:uid="{1782CBAA-D8BF-4248-B946-544D01ACF3CB}"/>
    <cellStyle name="Millares 31 2 3 2" xfId="10744" xr:uid="{02AEC397-4259-4133-8BF5-0156D6A383BE}"/>
    <cellStyle name="Millares 31 2 3 2 2" xfId="32247" xr:uid="{6602214F-F748-42D3-82A3-25405CA3FA0E}"/>
    <cellStyle name="Millares 31 2 3 3" xfId="17379" xr:uid="{78B75F7F-BF8A-4A44-B791-DC03AA6A50CA}"/>
    <cellStyle name="Millares 31 2 3 3 2" xfId="38882" xr:uid="{36784A06-FB09-47EC-8EA4-B1C5613D5431}"/>
    <cellStyle name="Millares 31 2 3 4" xfId="23984" xr:uid="{3507C12F-92F5-445C-8123-C242CB562A3D}"/>
    <cellStyle name="Millares 31 2 3 5" xfId="45487" xr:uid="{2CE92359-9351-4EA0-B75A-3724AA36BA3B}"/>
    <cellStyle name="Millares 31 2 4" xfId="3674" xr:uid="{25321A13-4238-4626-AD27-30E5E8BCA2BD}"/>
    <cellStyle name="Millares 31 2 4 2" xfId="11940" xr:uid="{CFBFCA16-9BB7-452A-8A30-B4A372A4466E}"/>
    <cellStyle name="Millares 31 2 4 2 2" xfId="33443" xr:uid="{94565B28-CC7E-45F4-9CEF-80689B19D018}"/>
    <cellStyle name="Millares 31 2 4 3" xfId="18575" xr:uid="{FF6262DA-C241-4EF0-99C9-8769664292B3}"/>
    <cellStyle name="Millares 31 2 4 3 2" xfId="40078" xr:uid="{DF82D287-2808-4159-B8E0-FB669AA31F63}"/>
    <cellStyle name="Millares 31 2 4 4" xfId="25180" xr:uid="{76F2FADD-3355-4D12-8136-3CC5791D771D}"/>
    <cellStyle name="Millares 31 2 4 5" xfId="46683" xr:uid="{893CE1F5-94CD-4AB5-BBD2-72E09E215CF1}"/>
    <cellStyle name="Millares 31 2 5" xfId="5813" xr:uid="{88928DC5-EED4-4A11-BCF9-81FA643EB5D3}"/>
    <cellStyle name="Millares 31 2 5 2" xfId="14079" xr:uid="{A03BB32C-4B18-4987-AAEB-3A0860C5184C}"/>
    <cellStyle name="Millares 31 2 5 2 2" xfId="35582" xr:uid="{D42530A8-3DFB-4F65-8A85-FDFE090A04B7}"/>
    <cellStyle name="Millares 31 2 5 3" xfId="20714" xr:uid="{0A8D2550-98ED-4660-AD71-4ABC0BE6F1BC}"/>
    <cellStyle name="Millares 31 2 5 3 2" xfId="42217" xr:uid="{8F52CB88-3D0B-4CE9-9D50-9B28B1CCF7F5}"/>
    <cellStyle name="Millares 31 2 5 4" xfId="27319" xr:uid="{BEB86776-BAE2-41A8-A1A8-55B7C0555D94}"/>
    <cellStyle name="Millares 31 2 5 5" xfId="48822" xr:uid="{949007FE-4280-44B3-BA86-B31CF909C57E}"/>
    <cellStyle name="Millares 31 2 6" xfId="7454" xr:uid="{30988C7F-639F-4C90-ADB9-4917884F9B27}"/>
    <cellStyle name="Millares 31 2 6 2" xfId="28957" xr:uid="{21067F4B-B3F6-4D92-A56E-3645925602CD}"/>
    <cellStyle name="Millares 31 2 7" xfId="9111" xr:uid="{C46AA934-C731-494D-887F-5D957A7318EF}"/>
    <cellStyle name="Millares 31 2 7 2" xfId="30614" xr:uid="{529113EF-A0F4-4DBD-B28C-95FA7BCDBEDD}"/>
    <cellStyle name="Millares 31 2 8" xfId="15746" xr:uid="{E6B72ACF-BB46-411C-BCEB-A5938ABC3437}"/>
    <cellStyle name="Millares 31 2 8 2" xfId="37249" xr:uid="{B95EB6C9-B4B7-4041-9DF1-D6DFAD9DA47C}"/>
    <cellStyle name="Millares 31 2 9" xfId="22351" xr:uid="{969DAF38-323E-4202-A6C5-CCD3E10F4C71}"/>
    <cellStyle name="Millares 31 3" xfId="1115" xr:uid="{2B7DD167-574A-4087-A0AE-2CF61125A697}"/>
    <cellStyle name="Millares 31 3 2" xfId="3944" xr:uid="{68880040-9086-45A4-8181-E3AB2D8C4AF1}"/>
    <cellStyle name="Millares 31 3 2 2" xfId="12210" xr:uid="{B9A724B2-00F6-41FF-885A-77C054FF966E}"/>
    <cellStyle name="Millares 31 3 2 2 2" xfId="33713" xr:uid="{7B863936-1316-4826-AD63-AEE8D13264FA}"/>
    <cellStyle name="Millares 31 3 2 3" xfId="18845" xr:uid="{9CC11F5D-3548-43A8-BC73-8CA1A6F9D108}"/>
    <cellStyle name="Millares 31 3 2 3 2" xfId="40348" xr:uid="{74D6F08F-FC38-4715-9A4A-FD753AE753A4}"/>
    <cellStyle name="Millares 31 3 2 4" xfId="25450" xr:uid="{94B8830A-EFC8-4594-A68B-FB08ED224BA4}"/>
    <cellStyle name="Millares 31 3 2 5" xfId="46953" xr:uid="{EA2CE1F1-17F8-45F4-B3AA-305E625F5D4E}"/>
    <cellStyle name="Millares 31 3 3" xfId="6083" xr:uid="{95DF1BE9-C440-44CF-AE76-535511B0983A}"/>
    <cellStyle name="Millares 31 3 3 2" xfId="14349" xr:uid="{174A70FF-1BE7-4923-A299-A343893488A0}"/>
    <cellStyle name="Millares 31 3 3 2 2" xfId="35852" xr:uid="{A5483BED-157F-4E9D-A82A-A43052FCF8F4}"/>
    <cellStyle name="Millares 31 3 3 3" xfId="20984" xr:uid="{22ED1387-7D62-49C8-AB46-AAB8FA270595}"/>
    <cellStyle name="Millares 31 3 3 3 2" xfId="42487" xr:uid="{AEB02804-9EDA-4039-A4A5-6B720A1CE604}"/>
    <cellStyle name="Millares 31 3 3 4" xfId="27589" xr:uid="{DA34A7D5-AE06-4393-AE9F-CCB0C4BFF976}"/>
    <cellStyle name="Millares 31 3 3 5" xfId="49092" xr:uid="{2EC81577-0D2D-4702-83D4-F58C27949DE8}"/>
    <cellStyle name="Millares 31 3 4" xfId="7724" xr:uid="{6EB954CD-C06A-4D5E-9529-310797A9E036}"/>
    <cellStyle name="Millares 31 3 4 2" xfId="29227" xr:uid="{402316F8-08AC-40F8-9CD8-6D996BE1FF96}"/>
    <cellStyle name="Millares 31 3 5" xfId="9381" xr:uid="{C81A9948-52CB-4D08-BF98-A4C722B57A66}"/>
    <cellStyle name="Millares 31 3 5 2" xfId="30884" xr:uid="{57EF16B6-7D21-4010-AAE4-AFFA5A91E435}"/>
    <cellStyle name="Millares 31 3 6" xfId="16016" xr:uid="{658B0193-20CE-4198-8C68-F551BD682136}"/>
    <cellStyle name="Millares 31 3 6 2" xfId="37519" xr:uid="{E4771CE2-5F4E-43BC-8640-4480659A60A7}"/>
    <cellStyle name="Millares 31 3 7" xfId="22621" xr:uid="{9080F40D-D232-4239-A20B-AF15F95B62C0}"/>
    <cellStyle name="Millares 31 3 8" xfId="44124" xr:uid="{A565277D-10B1-4007-8A92-82A2E38CD2E9}"/>
    <cellStyle name="Millares 31 4" xfId="1511" xr:uid="{D30A39AC-D22D-4038-A77F-D97A5A81F250}"/>
    <cellStyle name="Millares 31 4 2" xfId="4340" xr:uid="{AE03D94D-1872-4295-AC33-7A5D26B86364}"/>
    <cellStyle name="Millares 31 4 2 2" xfId="12606" xr:uid="{9B9CFB85-DD5C-4A15-9F53-1582E3E9CB31}"/>
    <cellStyle name="Millares 31 4 2 2 2" xfId="34109" xr:uid="{4DA925D4-3370-4BE9-8F65-71706497EA32}"/>
    <cellStyle name="Millares 31 4 2 3" xfId="19241" xr:uid="{72204F85-DAC1-4B6A-AFBF-34E42CD8DBD1}"/>
    <cellStyle name="Millares 31 4 2 3 2" xfId="40744" xr:uid="{1DB5FE43-3B78-4C48-BA5D-8C2ACC839938}"/>
    <cellStyle name="Millares 31 4 2 4" xfId="25846" xr:uid="{6556DA0F-5CD2-49AF-9A48-F66E860F8CCF}"/>
    <cellStyle name="Millares 31 4 2 5" xfId="47349" xr:uid="{42BDC91F-ED0E-45C8-9A65-F71D9C0A10A2}"/>
    <cellStyle name="Millares 31 4 3" xfId="6479" xr:uid="{0407ADF2-1314-4C70-B2B5-F53B3CE613F0}"/>
    <cellStyle name="Millares 31 4 3 2" xfId="14745" xr:uid="{C167B0D3-AD26-46F3-AB64-6EF5AAD516B0}"/>
    <cellStyle name="Millares 31 4 3 2 2" xfId="36248" xr:uid="{A357737A-26E3-41DB-A38D-8780CA2683DD}"/>
    <cellStyle name="Millares 31 4 3 3" xfId="21380" xr:uid="{1CC3773C-A03D-453C-8646-5FDAB721AF69}"/>
    <cellStyle name="Millares 31 4 3 3 2" xfId="42883" xr:uid="{02D35239-5C20-4416-A75F-C367977975B0}"/>
    <cellStyle name="Millares 31 4 3 4" xfId="27985" xr:uid="{1AB6833E-1D9A-4373-BC3C-9BFD60B908FC}"/>
    <cellStyle name="Millares 31 4 3 5" xfId="49488" xr:uid="{C9C665EC-5858-4D3B-B2DB-829CC286C151}"/>
    <cellStyle name="Millares 31 4 4" xfId="8120" xr:uid="{7D9DDF9F-DD98-434D-9E90-8E83C05E2E3B}"/>
    <cellStyle name="Millares 31 4 4 2" xfId="29623" xr:uid="{F48259C5-FCF3-4DD6-810F-897F8B04C2B3}"/>
    <cellStyle name="Millares 31 4 5" xfId="9777" xr:uid="{C97A4426-830B-49BF-B071-CAA719E41A9A}"/>
    <cellStyle name="Millares 31 4 5 2" xfId="31280" xr:uid="{F2DB088D-D7C1-43E7-8D92-89D129D1CCB6}"/>
    <cellStyle name="Millares 31 4 6" xfId="16412" xr:uid="{67A7478C-0AAD-4803-B732-30B5700B4A0C}"/>
    <cellStyle name="Millares 31 4 6 2" xfId="37915" xr:uid="{F63E6BDE-F4D8-4D2C-8C8F-2A9F3BC6FF25}"/>
    <cellStyle name="Millares 31 4 7" xfId="23017" xr:uid="{B77AAFFA-7553-4367-AD7C-0743A42DB354}"/>
    <cellStyle name="Millares 31 4 8" xfId="44520" xr:uid="{72349E68-7492-43A9-8FAD-28681A6E974A}"/>
    <cellStyle name="Millares 31 5" xfId="2198" xr:uid="{45C69171-9ECE-4B2F-B16B-5E3BF8A698AD}"/>
    <cellStyle name="Millares 31 5 2" xfId="10464" xr:uid="{3D92BC14-3B55-4D40-B224-BE9FDFC023AF}"/>
    <cellStyle name="Millares 31 5 2 2" xfId="31967" xr:uid="{748E44B9-8110-4522-97DF-297B21CC7F6A}"/>
    <cellStyle name="Millares 31 5 3" xfId="17099" xr:uid="{88F8E582-FED2-4237-BCC3-6255682B1A92}"/>
    <cellStyle name="Millares 31 5 3 2" xfId="38602" xr:uid="{BE5242EE-E99D-4A52-9648-FC4C0233BEC4}"/>
    <cellStyle name="Millares 31 5 4" xfId="23704" xr:uid="{699B8621-DB40-438B-8BDB-8E8869F8E9E1}"/>
    <cellStyle name="Millares 31 5 5" xfId="45207" xr:uid="{7E38B7F4-59DF-4048-A1EF-B47CF49E08C3}"/>
    <cellStyle name="Millares 31 6" xfId="2995" xr:uid="{4E27EBC8-3B22-4CE6-8D0B-1983F5FC3555}"/>
    <cellStyle name="Millares 31 6 2" xfId="11261" xr:uid="{165B266C-C0BF-4A87-BCDD-DD6CE85D360C}"/>
    <cellStyle name="Millares 31 6 2 2" xfId="32764" xr:uid="{584361E5-01EF-4167-B1ED-0D28EC622C6F}"/>
    <cellStyle name="Millares 31 6 3" xfId="17896" xr:uid="{F6F3AACB-AD1C-498E-967B-47F684C24362}"/>
    <cellStyle name="Millares 31 6 3 2" xfId="39399" xr:uid="{2BB96B4F-934D-4A35-B45B-63534ED93AF6}"/>
    <cellStyle name="Millares 31 6 4" xfId="24501" xr:uid="{ED41BBAA-58D1-4BE4-921F-78CB28703A49}"/>
    <cellStyle name="Millares 31 6 5" xfId="46004" xr:uid="{2DCAC0C2-D24C-49D7-8D9F-6F07877A4EF7}"/>
    <cellStyle name="Millares 31 7" xfId="3394" xr:uid="{8CD0C14E-FE25-4C37-A366-A73F26E0AAFA}"/>
    <cellStyle name="Millares 31 7 2" xfId="11660" xr:uid="{F3AB937F-E1EB-4299-A6D6-6357BC8924F6}"/>
    <cellStyle name="Millares 31 7 2 2" xfId="33163" xr:uid="{FEB908E3-A154-453A-A03E-B4C388D225B7}"/>
    <cellStyle name="Millares 31 7 3" xfId="18295" xr:uid="{0F562911-4D21-4C3A-91AA-65A86EDE35F8}"/>
    <cellStyle name="Millares 31 7 3 2" xfId="39798" xr:uid="{123B902B-463A-4C04-81A2-C2FF44218BE1}"/>
    <cellStyle name="Millares 31 7 4" xfId="24900" xr:uid="{388E1D4E-DB3F-4ED2-BF34-3A76C0C86C5E}"/>
    <cellStyle name="Millares 31 7 5" xfId="46403" xr:uid="{236F505C-E2C9-4958-9800-0D4C420F65BB}"/>
    <cellStyle name="Millares 31 8" xfId="5139" xr:uid="{4B7869CC-93FC-4C9E-A9D4-76A0BA566CCE}"/>
    <cellStyle name="Millares 31 8 2" xfId="13405" xr:uid="{E388A3ED-89B9-47A8-8EFF-C5F54183362D}"/>
    <cellStyle name="Millares 31 8 2 2" xfId="34908" xr:uid="{99CDC75B-CFFC-4CAB-A404-BE68BEA0ADF7}"/>
    <cellStyle name="Millares 31 8 3" xfId="20040" xr:uid="{A0C7514B-96DB-4762-8942-18F91C27C7B1}"/>
    <cellStyle name="Millares 31 8 3 2" xfId="41543" xr:uid="{39223FE6-C74C-48CF-96F6-523841D720B6}"/>
    <cellStyle name="Millares 31 8 4" xfId="26645" xr:uid="{EA83F9C4-F301-4300-A882-A8857B50F4A5}"/>
    <cellStyle name="Millares 31 8 5" xfId="48148" xr:uid="{B08DADE6-919B-46DD-B943-A8306563651E}"/>
    <cellStyle name="Millares 31 9" xfId="5533" xr:uid="{8BE591C6-6125-4F64-B33E-FD89236C5DBA}"/>
    <cellStyle name="Millares 31 9 2" xfId="13799" xr:uid="{EE46820B-E12E-447C-A166-EA133E9435C7}"/>
    <cellStyle name="Millares 31 9 2 2" xfId="35302" xr:uid="{D9CA0B3D-025E-48E7-B76E-DC8700CAC121}"/>
    <cellStyle name="Millares 31 9 3" xfId="20434" xr:uid="{A0DCA0C7-F68E-4005-8584-821E44896D8B}"/>
    <cellStyle name="Millares 31 9 3 2" xfId="41937" xr:uid="{9469D39B-2852-4323-8DC1-5396E2783DE3}"/>
    <cellStyle name="Millares 31 9 4" xfId="27039" xr:uid="{25BA4B79-5534-42CD-A14B-DD549CD7C657}"/>
    <cellStyle name="Millares 31 9 5" xfId="48542" xr:uid="{71C4A0D6-89CF-4089-B4AC-CAC4DCECE3C1}"/>
    <cellStyle name="Millares 32" xfId="574" xr:uid="{DAC89F23-219C-4BD4-86CD-F022D6FF8B19}"/>
    <cellStyle name="Millares 32 10" xfId="7185" xr:uid="{0D5F5E49-63A7-48DD-A726-4FF9371C43D7}"/>
    <cellStyle name="Millares 32 10 2" xfId="28688" xr:uid="{3DCD8F28-C687-4923-BCEB-5B4A4F578BD2}"/>
    <cellStyle name="Millares 32 11" xfId="8841" xr:uid="{64A29E92-ED70-450F-B891-126708588F67}"/>
    <cellStyle name="Millares 32 11 2" xfId="30344" xr:uid="{68113526-BD86-44E5-B350-5B8CEB113696}"/>
    <cellStyle name="Millares 32 12" xfId="15477" xr:uid="{2EF107CE-3C14-483D-9452-2CE749B25EE4}"/>
    <cellStyle name="Millares 32 12 2" xfId="36980" xr:uid="{25C433E3-A26B-4DAC-8238-A5FECECA5896}"/>
    <cellStyle name="Millares 32 13" xfId="22082" xr:uid="{D485CFBB-70B2-407C-BA60-E4ECA4818DDE}"/>
    <cellStyle name="Millares 32 14" xfId="43585" xr:uid="{3B966A76-91D9-4BA1-A684-E9747F5D856F}"/>
    <cellStyle name="Millares 32 2" xfId="856" xr:uid="{A9523229-3564-4F71-9A70-C5CDD885BC54}"/>
    <cellStyle name="Millares 32 2 10" xfId="43865" xr:uid="{3E248525-04F6-4C7B-A6BD-AA0486981659}"/>
    <cellStyle name="Millares 32 2 2" xfId="1802" xr:uid="{7001148C-50BD-44CA-955D-FF2A59CFA1A1}"/>
    <cellStyle name="Millares 32 2 2 2" xfId="4631" xr:uid="{9B9F2F7A-999C-4A25-8DD7-AF73CBA46301}"/>
    <cellStyle name="Millares 32 2 2 2 2" xfId="12897" xr:uid="{8FFD8DF8-8FDC-4025-9EDB-50840AED6D13}"/>
    <cellStyle name="Millares 32 2 2 2 2 2" xfId="34400" xr:uid="{C7113FA4-F649-42E9-9AAE-E02C8163A567}"/>
    <cellStyle name="Millares 32 2 2 2 3" xfId="19532" xr:uid="{3B34CBA2-827C-4981-BCCB-0735476F7F3B}"/>
    <cellStyle name="Millares 32 2 2 2 3 2" xfId="41035" xr:uid="{8DCE7798-3FB6-4591-9622-37F04CBEFA05}"/>
    <cellStyle name="Millares 32 2 2 2 4" xfId="26137" xr:uid="{E5FEC313-6824-41AF-B04A-75217A04EF64}"/>
    <cellStyle name="Millares 32 2 2 2 5" xfId="47640" xr:uid="{40AB388C-E01A-40EA-83AB-FBE80756BA71}"/>
    <cellStyle name="Millares 32 2 2 3" xfId="6770" xr:uid="{AE1463DB-3ABC-4EBE-94A8-BDB146D9925E}"/>
    <cellStyle name="Millares 32 2 2 3 2" xfId="15036" xr:uid="{FB06601C-8B65-4678-9E3F-A4D9E1F3EBBE}"/>
    <cellStyle name="Millares 32 2 2 3 2 2" xfId="36539" xr:uid="{60595F90-E3A3-4E67-B2FB-3938F0618EE6}"/>
    <cellStyle name="Millares 32 2 2 3 3" xfId="21671" xr:uid="{1C13547B-96E2-4195-8245-127F493D1ED1}"/>
    <cellStyle name="Millares 32 2 2 3 3 2" xfId="43174" xr:uid="{271D0FA4-65D8-4D05-876F-FB5A9FBA4F8D}"/>
    <cellStyle name="Millares 32 2 2 3 4" xfId="28276" xr:uid="{1F4B4402-74C9-450D-B391-B36A1E8F519C}"/>
    <cellStyle name="Millares 32 2 2 3 5" xfId="49779" xr:uid="{9CE7F7C0-FE76-42BC-A666-FAAACD75592E}"/>
    <cellStyle name="Millares 32 2 2 4" xfId="8411" xr:uid="{7692B565-8384-49F0-821D-2395ED310465}"/>
    <cellStyle name="Millares 32 2 2 4 2" xfId="29914" xr:uid="{1B2C7D7F-3736-4A86-9904-A71C8150F830}"/>
    <cellStyle name="Millares 32 2 2 5" xfId="10068" xr:uid="{960F8D50-F56B-478F-9F83-DA3E40845BD3}"/>
    <cellStyle name="Millares 32 2 2 5 2" xfId="31571" xr:uid="{1253F647-89B3-4B53-8BB7-4D0FBD65051D}"/>
    <cellStyle name="Millares 32 2 2 6" xfId="16703" xr:uid="{9DBEB86F-93B4-4A51-85D2-5C20B71487CB}"/>
    <cellStyle name="Millares 32 2 2 6 2" xfId="38206" xr:uid="{FD01E911-70F8-4939-8D59-C5338A755D51}"/>
    <cellStyle name="Millares 32 2 2 7" xfId="23308" xr:uid="{143A934E-03F7-43A7-BABF-FD51D814C24C}"/>
    <cellStyle name="Millares 32 2 2 8" xfId="44811" xr:uid="{B689D43A-E23E-4498-9E50-51BDA9EFC05A}"/>
    <cellStyle name="Millares 32 2 3" xfId="2489" xr:uid="{C3BEAA85-B4A8-4252-9F88-2BBC307DAE54}"/>
    <cellStyle name="Millares 32 2 3 2" xfId="10755" xr:uid="{5BF995B3-63DD-4E25-A358-B25D47A305D6}"/>
    <cellStyle name="Millares 32 2 3 2 2" xfId="32258" xr:uid="{05F8F7BC-CBAB-4D1E-9A60-6A12E264CD7C}"/>
    <cellStyle name="Millares 32 2 3 3" xfId="17390" xr:uid="{1FC47A32-1176-4134-911D-9D0D8E5DD0CF}"/>
    <cellStyle name="Millares 32 2 3 3 2" xfId="38893" xr:uid="{8D36C68E-37F2-4A42-92B5-025F2A3BE951}"/>
    <cellStyle name="Millares 32 2 3 4" xfId="23995" xr:uid="{BC846D08-71B1-44DA-8811-BDCB63AD58E2}"/>
    <cellStyle name="Millares 32 2 3 5" xfId="45498" xr:uid="{58880044-1263-4C5E-B4C3-3A15E010F3FD}"/>
    <cellStyle name="Millares 32 2 4" xfId="3685" xr:uid="{391321F3-D42B-4A82-8DAF-D605B48735C9}"/>
    <cellStyle name="Millares 32 2 4 2" xfId="11951" xr:uid="{294D88D3-DD71-4E40-8B27-00BEB8CD7EE7}"/>
    <cellStyle name="Millares 32 2 4 2 2" xfId="33454" xr:uid="{8B10385E-D235-4CD0-84C8-8C576C57AE1F}"/>
    <cellStyle name="Millares 32 2 4 3" xfId="18586" xr:uid="{30606B24-8496-48BB-AA9B-A783682B48ED}"/>
    <cellStyle name="Millares 32 2 4 3 2" xfId="40089" xr:uid="{6B497B15-6F78-44D6-8812-8913F25B4331}"/>
    <cellStyle name="Millares 32 2 4 4" xfId="25191" xr:uid="{94F4A6AB-149C-4203-B6D4-A61E5E910E99}"/>
    <cellStyle name="Millares 32 2 4 5" xfId="46694" xr:uid="{3247D12C-73A3-44E8-A00B-4E9403B23F7C}"/>
    <cellStyle name="Millares 32 2 5" xfId="5824" xr:uid="{24164462-C149-4C58-AF9B-8D24EC52D0A5}"/>
    <cellStyle name="Millares 32 2 5 2" xfId="14090" xr:uid="{6A86BA46-92C0-4683-9D9C-B0137857912A}"/>
    <cellStyle name="Millares 32 2 5 2 2" xfId="35593" xr:uid="{248E3B6C-C46C-4BE6-ACD5-77753DB9180A}"/>
    <cellStyle name="Millares 32 2 5 3" xfId="20725" xr:uid="{AEF14DDE-19ED-4F6A-B24C-DF380A9355BF}"/>
    <cellStyle name="Millares 32 2 5 3 2" xfId="42228" xr:uid="{FC9DD12E-F728-4FE7-98B2-B75A56940939}"/>
    <cellStyle name="Millares 32 2 5 4" xfId="27330" xr:uid="{91F578F6-5D8E-4C54-9BC6-432DA70AB4BC}"/>
    <cellStyle name="Millares 32 2 5 5" xfId="48833" xr:uid="{F3416F33-4864-4BB3-A32F-16A5A054B78B}"/>
    <cellStyle name="Millares 32 2 6" xfId="7465" xr:uid="{A8D4FD73-6579-47CF-BDA4-3079F4AF5CC9}"/>
    <cellStyle name="Millares 32 2 6 2" xfId="28968" xr:uid="{8FB86CE7-1A23-4739-92BB-475B29661FB2}"/>
    <cellStyle name="Millares 32 2 7" xfId="9122" xr:uid="{174AA3B8-C045-48D1-B97F-4A9701768B79}"/>
    <cellStyle name="Millares 32 2 7 2" xfId="30625" xr:uid="{39EF9E05-7D3E-4B36-ABE9-4F49B08AB1C9}"/>
    <cellStyle name="Millares 32 2 8" xfId="15757" xr:uid="{55C42A73-644F-490D-971F-AC53059448E1}"/>
    <cellStyle name="Millares 32 2 8 2" xfId="37260" xr:uid="{78D264FB-1CF8-4C38-ABC0-91FBBC70FBB2}"/>
    <cellStyle name="Millares 32 2 9" xfId="22362" xr:uid="{C759FBF9-4C96-422E-B74B-C233FFEA2E7B}"/>
    <cellStyle name="Millares 32 3" xfId="1126" xr:uid="{E323A591-AC94-45C8-B20E-491E5B6ABF62}"/>
    <cellStyle name="Millares 32 3 2" xfId="3955" xr:uid="{AD782979-398C-4202-A4B6-134CAB1A912D}"/>
    <cellStyle name="Millares 32 3 2 2" xfId="12221" xr:uid="{6A3770F7-2BC2-4306-AA11-1D49EE57AC88}"/>
    <cellStyle name="Millares 32 3 2 2 2" xfId="33724" xr:uid="{4AD675F8-4A6D-413D-AB6D-2135B5CEBFCF}"/>
    <cellStyle name="Millares 32 3 2 3" xfId="18856" xr:uid="{9DAF6B04-F801-4E7E-98C4-822F93939A23}"/>
    <cellStyle name="Millares 32 3 2 3 2" xfId="40359" xr:uid="{0795CE7D-9B7D-4D2B-AB94-15ED0B00B0FA}"/>
    <cellStyle name="Millares 32 3 2 4" xfId="25461" xr:uid="{F686904F-348A-49B3-986E-279BB3BC11DF}"/>
    <cellStyle name="Millares 32 3 2 5" xfId="46964" xr:uid="{791E5344-6F5A-4901-8076-C1ABF9801BE6}"/>
    <cellStyle name="Millares 32 3 3" xfId="6094" xr:uid="{66A77CE6-7CBB-4717-B435-A680EF7419FC}"/>
    <cellStyle name="Millares 32 3 3 2" xfId="14360" xr:uid="{F15D6821-4224-4B37-9082-2763FC5FFFE8}"/>
    <cellStyle name="Millares 32 3 3 2 2" xfId="35863" xr:uid="{E5A14480-BC27-480A-814F-4DA2F0EABA57}"/>
    <cellStyle name="Millares 32 3 3 3" xfId="20995" xr:uid="{F78C606B-ED1B-4531-ADAD-06486B982AD5}"/>
    <cellStyle name="Millares 32 3 3 3 2" xfId="42498" xr:uid="{141D100E-CF67-4D62-9994-0BAFC625AAB5}"/>
    <cellStyle name="Millares 32 3 3 4" xfId="27600" xr:uid="{3927C08E-E373-4EE4-8A6C-B19C5783B2F6}"/>
    <cellStyle name="Millares 32 3 3 5" xfId="49103" xr:uid="{E42B1BD5-905F-4EE7-A0DC-8B4E5D2BE523}"/>
    <cellStyle name="Millares 32 3 4" xfId="7735" xr:uid="{E02A4C38-754B-45EB-939C-510D7E165345}"/>
    <cellStyle name="Millares 32 3 4 2" xfId="29238" xr:uid="{826FCBFB-56E0-4558-B936-519CE745BCFB}"/>
    <cellStyle name="Millares 32 3 5" xfId="9392" xr:uid="{D3FB022A-69DB-46A9-A6F1-F803F624767E}"/>
    <cellStyle name="Millares 32 3 5 2" xfId="30895" xr:uid="{A9F6EC92-0DAE-4F82-B511-8F3B2168F467}"/>
    <cellStyle name="Millares 32 3 6" xfId="16027" xr:uid="{130432BA-C731-4CE3-8AB8-7C941B7CA226}"/>
    <cellStyle name="Millares 32 3 6 2" xfId="37530" xr:uid="{EAFBD7FB-6A97-4B84-A85C-97C92E19863E}"/>
    <cellStyle name="Millares 32 3 7" xfId="22632" xr:uid="{E159513A-1CA0-4F58-B27B-1B392C5397D0}"/>
    <cellStyle name="Millares 32 3 8" xfId="44135" xr:uid="{1991FB23-C79D-406F-91A8-535D82BF6914}"/>
    <cellStyle name="Millares 32 4" xfId="1522" xr:uid="{BC8BD235-A211-48C2-8AE9-DC355885A082}"/>
    <cellStyle name="Millares 32 4 2" xfId="4351" xr:uid="{99C55D79-3ACA-46B6-ACB1-C80F76414AEB}"/>
    <cellStyle name="Millares 32 4 2 2" xfId="12617" xr:uid="{7B94DE88-60B4-44A5-AC56-04AABA4B7555}"/>
    <cellStyle name="Millares 32 4 2 2 2" xfId="34120" xr:uid="{3BDABAAC-17CA-460E-AFFD-F116A0F8EF02}"/>
    <cellStyle name="Millares 32 4 2 3" xfId="19252" xr:uid="{973CACBA-7B42-4821-86E5-F9ABF3E73DC3}"/>
    <cellStyle name="Millares 32 4 2 3 2" xfId="40755" xr:uid="{6F968818-1337-4525-85A0-94DFAB44C0C7}"/>
    <cellStyle name="Millares 32 4 2 4" xfId="25857" xr:uid="{8CEC6C1F-3FAE-479E-B5C2-548379F6A41D}"/>
    <cellStyle name="Millares 32 4 2 5" xfId="47360" xr:uid="{B242F81E-A287-4479-BAB0-3CFEDB68CF6E}"/>
    <cellStyle name="Millares 32 4 3" xfId="6490" xr:uid="{E6B8020B-F297-4935-93E2-03CC8922CBBE}"/>
    <cellStyle name="Millares 32 4 3 2" xfId="14756" xr:uid="{3E584951-6B59-4FDA-8F96-F5AA5CC1137C}"/>
    <cellStyle name="Millares 32 4 3 2 2" xfId="36259" xr:uid="{ECC7EA54-258F-4347-8521-16B94E4A377A}"/>
    <cellStyle name="Millares 32 4 3 3" xfId="21391" xr:uid="{16EBE6FE-F7F1-4BF3-97CF-80953BAD66EB}"/>
    <cellStyle name="Millares 32 4 3 3 2" xfId="42894" xr:uid="{1075386B-277F-49D2-B33B-0FDB55BB94C8}"/>
    <cellStyle name="Millares 32 4 3 4" xfId="27996" xr:uid="{6E33F638-E51E-4A90-A8FA-664FEC94767B}"/>
    <cellStyle name="Millares 32 4 3 5" xfId="49499" xr:uid="{55B891DB-C6E1-43FF-B076-C15F8C781C4E}"/>
    <cellStyle name="Millares 32 4 4" xfId="8131" xr:uid="{E14C31B0-AF43-4885-A812-BC98D1570631}"/>
    <cellStyle name="Millares 32 4 4 2" xfId="29634" xr:uid="{70791C12-552A-4E12-BE54-FAB28CD7217B}"/>
    <cellStyle name="Millares 32 4 5" xfId="9788" xr:uid="{00CF9C68-B605-49E6-9602-DDE2363BD55F}"/>
    <cellStyle name="Millares 32 4 5 2" xfId="31291" xr:uid="{45E2A053-B2D9-4FBE-BFEB-F5B1C85710B2}"/>
    <cellStyle name="Millares 32 4 6" xfId="16423" xr:uid="{1269CA1B-71C0-44EB-818B-9498A6566E67}"/>
    <cellStyle name="Millares 32 4 6 2" xfId="37926" xr:uid="{D8BC8B36-6B84-4244-9344-230767AB99BF}"/>
    <cellStyle name="Millares 32 4 7" xfId="23028" xr:uid="{8E5540E2-8874-406F-9B76-9486A9D7367C}"/>
    <cellStyle name="Millares 32 4 8" xfId="44531" xr:uid="{27BE5F27-6D13-4085-8179-CDC3C4AF4BC1}"/>
    <cellStyle name="Millares 32 5" xfId="2209" xr:uid="{973B12D2-02F6-4D6E-8D6B-7619E9760722}"/>
    <cellStyle name="Millares 32 5 2" xfId="10475" xr:uid="{9AB45BF4-4EF9-4F94-A9BD-14D7F834C312}"/>
    <cellStyle name="Millares 32 5 2 2" xfId="31978" xr:uid="{A42F5C5E-F7A5-4032-83E5-AFC476F331CD}"/>
    <cellStyle name="Millares 32 5 3" xfId="17110" xr:uid="{7D708090-35C2-4CEF-97A0-854C493B4D99}"/>
    <cellStyle name="Millares 32 5 3 2" xfId="38613" xr:uid="{52F0D7F6-57FE-49EF-9EAB-8B6A4FA0EA33}"/>
    <cellStyle name="Millares 32 5 4" xfId="23715" xr:uid="{5E30A88F-19C7-4396-8509-D7A15A91454F}"/>
    <cellStyle name="Millares 32 5 5" xfId="45218" xr:uid="{2230B498-4A55-4AB3-9988-E8D1DD21E498}"/>
    <cellStyle name="Millares 32 6" xfId="3006" xr:uid="{861227D0-CB05-44FA-A9CB-91333EF2123C}"/>
    <cellStyle name="Millares 32 6 2" xfId="11272" xr:uid="{918581C9-CBC9-4511-948C-F30A419D6CDC}"/>
    <cellStyle name="Millares 32 6 2 2" xfId="32775" xr:uid="{BCA908EC-BBF8-4726-8216-88551C0758F6}"/>
    <cellStyle name="Millares 32 6 3" xfId="17907" xr:uid="{80EC9DCF-F8BC-4A5A-ABF6-F36F1D2489AE}"/>
    <cellStyle name="Millares 32 6 3 2" xfId="39410" xr:uid="{3CC8D663-4B24-429B-8C64-7D2E81037E07}"/>
    <cellStyle name="Millares 32 6 4" xfId="24512" xr:uid="{C6F11DA7-AF09-483F-8051-A283E97A8964}"/>
    <cellStyle name="Millares 32 6 5" xfId="46015" xr:uid="{385D4372-49CC-4EED-9FD6-14A4415FF290}"/>
    <cellStyle name="Millares 32 7" xfId="3405" xr:uid="{17A44752-CB53-4193-89AD-9BA5271A8CE0}"/>
    <cellStyle name="Millares 32 7 2" xfId="11671" xr:uid="{22742A69-4120-466F-B796-C81BE9015551}"/>
    <cellStyle name="Millares 32 7 2 2" xfId="33174" xr:uid="{DA4AF5CB-4848-483B-83F4-654315FB22FB}"/>
    <cellStyle name="Millares 32 7 3" xfId="18306" xr:uid="{7DA9A278-ED39-47FD-961D-166B7D31DE51}"/>
    <cellStyle name="Millares 32 7 3 2" xfId="39809" xr:uid="{92516097-CC66-4CB4-99F5-9E501F23AFEA}"/>
    <cellStyle name="Millares 32 7 4" xfId="24911" xr:uid="{7872BB32-8C0F-46E4-B906-8BED17335370}"/>
    <cellStyle name="Millares 32 7 5" xfId="46414" xr:uid="{93D6F5A8-DF1A-4727-84B1-C2862834283D}"/>
    <cellStyle name="Millares 32 8" xfId="5150" xr:uid="{D95D7236-CF14-47CB-B2AF-76B50242BDEA}"/>
    <cellStyle name="Millares 32 8 2" xfId="13416" xr:uid="{92FA77A4-252B-49D9-A6BE-E8499484D504}"/>
    <cellStyle name="Millares 32 8 2 2" xfId="34919" xr:uid="{B4CCBBEF-7DB7-4582-90D7-BF36A98E895F}"/>
    <cellStyle name="Millares 32 8 3" xfId="20051" xr:uid="{021931F0-5161-4B69-96E0-0789F9D0C0E6}"/>
    <cellStyle name="Millares 32 8 3 2" xfId="41554" xr:uid="{1EAC9859-DF4D-4459-9A77-63538D2CDC56}"/>
    <cellStyle name="Millares 32 8 4" xfId="26656" xr:uid="{AAE28B7A-C7FD-4B03-9663-E40DCED60EA6}"/>
    <cellStyle name="Millares 32 8 5" xfId="48159" xr:uid="{52926ECF-1F9F-4A4B-B866-27E697C9755D}"/>
    <cellStyle name="Millares 32 9" xfId="5544" xr:uid="{629CF5E1-25D6-404A-A236-77EFB72C78AB}"/>
    <cellStyle name="Millares 32 9 2" xfId="13810" xr:uid="{D5B9F6F3-7076-45B7-93A9-B27DA3AA1932}"/>
    <cellStyle name="Millares 32 9 2 2" xfId="35313" xr:uid="{0536042E-2A94-47E5-8671-D1B0A40A3642}"/>
    <cellStyle name="Millares 32 9 3" xfId="20445" xr:uid="{0E037CEF-2580-4D1A-97B5-F29B8027AF72}"/>
    <cellStyle name="Millares 32 9 3 2" xfId="41948" xr:uid="{484BBF6F-4231-4448-A5F8-919A95F63D15}"/>
    <cellStyle name="Millares 32 9 4" xfId="27050" xr:uid="{724B8151-BEA9-408F-BA8A-98AD6F546F2A}"/>
    <cellStyle name="Millares 32 9 5" xfId="48553" xr:uid="{71FCE2A1-6F2F-413B-8295-51D234FA1378}"/>
    <cellStyle name="Millares 33" xfId="447" xr:uid="{F3DE16B1-E2B0-4AB3-AE47-E714C3BF2FEE}"/>
    <cellStyle name="Millares 33 10" xfId="7058" xr:uid="{C48A7248-4E98-4868-B6D2-3D6FC12F51E7}"/>
    <cellStyle name="Millares 33 10 2" xfId="28561" xr:uid="{D35D9E7B-131D-438E-8A91-21B89F4CFFEA}"/>
    <cellStyle name="Millares 33 11" xfId="8714" xr:uid="{1B965DDB-620B-40C5-970A-E3C527956D10}"/>
    <cellStyle name="Millares 33 11 2" xfId="30217" xr:uid="{7B738F26-C6C9-425C-9915-F0DC2B1D4D33}"/>
    <cellStyle name="Millares 33 12" xfId="15350" xr:uid="{E7D97FC6-ECFE-4094-BCD4-F4CCE515E4B9}"/>
    <cellStyle name="Millares 33 12 2" xfId="36853" xr:uid="{8506CEB8-E284-4EEB-9330-E33CA94395E1}"/>
    <cellStyle name="Millares 33 13" xfId="21955" xr:uid="{12BF07CC-1915-426A-B629-79D163BB522D}"/>
    <cellStyle name="Millares 33 14" xfId="43458" xr:uid="{7D8F6191-4757-4E95-A6DB-B516498F57DB}"/>
    <cellStyle name="Millares 33 2" xfId="729" xr:uid="{19431A46-2EDC-409C-A1EE-D1BFB513831F}"/>
    <cellStyle name="Millares 33 2 10" xfId="43738" xr:uid="{E2739455-E8AA-401B-B84B-A12507ECA1C9}"/>
    <cellStyle name="Millares 33 2 2" xfId="1675" xr:uid="{EE3F2DA1-0404-48E9-BAD3-220AC8BE93B3}"/>
    <cellStyle name="Millares 33 2 2 2" xfId="4504" xr:uid="{D8662671-5197-4D65-87A8-372009F5EC54}"/>
    <cellStyle name="Millares 33 2 2 2 2" xfId="12770" xr:uid="{5F1C1165-5F54-447F-A9A3-86082067A9E9}"/>
    <cellStyle name="Millares 33 2 2 2 2 2" xfId="34273" xr:uid="{369086E2-383C-4CEB-AA2C-EB304046D75A}"/>
    <cellStyle name="Millares 33 2 2 2 3" xfId="19405" xr:uid="{7F84F4E2-2EE9-4FBD-9582-FC12875B06FE}"/>
    <cellStyle name="Millares 33 2 2 2 3 2" xfId="40908" xr:uid="{AC5F4857-C181-457B-AB14-755ADE5F6722}"/>
    <cellStyle name="Millares 33 2 2 2 4" xfId="26010" xr:uid="{DE46BBF6-CF01-4842-AD8B-0F8AAADEB6CE}"/>
    <cellStyle name="Millares 33 2 2 2 5" xfId="47513" xr:uid="{16D191B8-9BE9-4FB4-85CC-778F81CF0E9F}"/>
    <cellStyle name="Millares 33 2 2 3" xfId="6643" xr:uid="{8143C6CA-F1B6-4910-B641-B85DEA93AC7B}"/>
    <cellStyle name="Millares 33 2 2 3 2" xfId="14909" xr:uid="{E4135717-88ED-4075-8C03-9D37944A8AB7}"/>
    <cellStyle name="Millares 33 2 2 3 2 2" xfId="36412" xr:uid="{8BF8450F-27BC-43A5-BDA1-CE15B1813019}"/>
    <cellStyle name="Millares 33 2 2 3 3" xfId="21544" xr:uid="{4E964411-61CE-40AF-8F82-F723507A6C37}"/>
    <cellStyle name="Millares 33 2 2 3 3 2" xfId="43047" xr:uid="{60B33FC6-7891-4066-A245-1E18A8D85523}"/>
    <cellStyle name="Millares 33 2 2 3 4" xfId="28149" xr:uid="{3E1AC5AB-C0A4-466F-A8E4-6FD874249A9F}"/>
    <cellStyle name="Millares 33 2 2 3 5" xfId="49652" xr:uid="{3F2FF0F9-EFE8-4F65-A4FD-AACCDA047167}"/>
    <cellStyle name="Millares 33 2 2 4" xfId="8284" xr:uid="{F7B616B6-6A08-4288-BA7B-63F9524A8D48}"/>
    <cellStyle name="Millares 33 2 2 4 2" xfId="29787" xr:uid="{190BDC15-7B9F-4E76-A57E-3274804D903F}"/>
    <cellStyle name="Millares 33 2 2 5" xfId="9941" xr:uid="{56E85ACE-9D92-440B-AD74-2451EC9FBA8E}"/>
    <cellStyle name="Millares 33 2 2 5 2" xfId="31444" xr:uid="{45D385C2-CD1E-437F-82A6-EE5C01483E77}"/>
    <cellStyle name="Millares 33 2 2 6" xfId="16576" xr:uid="{B5DFD2AC-AD24-4CE0-8F17-C3C70CACBC9F}"/>
    <cellStyle name="Millares 33 2 2 6 2" xfId="38079" xr:uid="{01E6BEDE-BFCF-4A6D-929F-3D521B1A73E1}"/>
    <cellStyle name="Millares 33 2 2 7" xfId="23181" xr:uid="{92339EA5-7113-4386-8496-C3E58CB27C67}"/>
    <cellStyle name="Millares 33 2 2 8" xfId="44684" xr:uid="{D063A5A7-5BD4-4BF0-832E-9D8A370C2DD3}"/>
    <cellStyle name="Millares 33 2 3" xfId="2362" xr:uid="{69681F3F-9777-482F-A697-8E3D209D7BD2}"/>
    <cellStyle name="Millares 33 2 3 2" xfId="10628" xr:uid="{D2BC6147-C452-439A-A5E7-DE5501243984}"/>
    <cellStyle name="Millares 33 2 3 2 2" xfId="32131" xr:uid="{47CA9E41-483B-4A15-805F-8D130EB9B577}"/>
    <cellStyle name="Millares 33 2 3 3" xfId="17263" xr:uid="{B2EF0DE1-1B0F-4067-9BDD-B719D09208F6}"/>
    <cellStyle name="Millares 33 2 3 3 2" xfId="38766" xr:uid="{2B6442B2-958B-4702-BBC5-D8566E6EE1B8}"/>
    <cellStyle name="Millares 33 2 3 4" xfId="23868" xr:uid="{FD09CFD0-A4D0-4D15-97F1-79169BA32F07}"/>
    <cellStyle name="Millares 33 2 3 5" xfId="45371" xr:uid="{06A22139-CC59-4BEE-9A3C-43C364653797}"/>
    <cellStyle name="Millares 33 2 4" xfId="3558" xr:uid="{7EE13888-78A8-4165-AC7E-B31850D6F42E}"/>
    <cellStyle name="Millares 33 2 4 2" xfId="11824" xr:uid="{5568D491-2747-4B60-8146-855715A4E5D4}"/>
    <cellStyle name="Millares 33 2 4 2 2" xfId="33327" xr:uid="{885F0363-7780-45DC-824D-CE2753C0C2D6}"/>
    <cellStyle name="Millares 33 2 4 3" xfId="18459" xr:uid="{69352F63-2A7C-4BDD-A6A3-07FBA01955B1}"/>
    <cellStyle name="Millares 33 2 4 3 2" xfId="39962" xr:uid="{A942D212-F69B-4B74-87C2-78F821BF5D03}"/>
    <cellStyle name="Millares 33 2 4 4" xfId="25064" xr:uid="{AB3B87F0-CC3E-4473-B770-06B41FB12A79}"/>
    <cellStyle name="Millares 33 2 4 5" xfId="46567" xr:uid="{25A26897-E12F-44E0-A692-991FBD3907F5}"/>
    <cellStyle name="Millares 33 2 5" xfId="5697" xr:uid="{33C2178A-52DA-4D93-8B4B-1B2E8E1CC53C}"/>
    <cellStyle name="Millares 33 2 5 2" xfId="13963" xr:uid="{5DAB1330-4800-43FC-92CC-C1A6E18E525B}"/>
    <cellStyle name="Millares 33 2 5 2 2" xfId="35466" xr:uid="{A95780A7-2792-418E-8632-73EF2184C597}"/>
    <cellStyle name="Millares 33 2 5 3" xfId="20598" xr:uid="{88E36865-B74A-4B48-B265-A5A4613F0D0C}"/>
    <cellStyle name="Millares 33 2 5 3 2" xfId="42101" xr:uid="{77DCFC4A-27F9-477A-8CA0-D95F8B34DB30}"/>
    <cellStyle name="Millares 33 2 5 4" xfId="27203" xr:uid="{CB49F764-311F-4025-9FA6-CA4C0F921098}"/>
    <cellStyle name="Millares 33 2 5 5" xfId="48706" xr:uid="{94FB3803-E0DB-4860-824F-0C7A9E76B02C}"/>
    <cellStyle name="Millares 33 2 6" xfId="7338" xr:uid="{B36EF8F2-4B04-4BF4-A72A-5253E4A0438A}"/>
    <cellStyle name="Millares 33 2 6 2" xfId="28841" xr:uid="{3F7C66E4-1070-443D-A42A-4B40F1E47C60}"/>
    <cellStyle name="Millares 33 2 7" xfId="8995" xr:uid="{257B5920-31D5-4BE9-97BA-7BFE82860973}"/>
    <cellStyle name="Millares 33 2 7 2" xfId="30498" xr:uid="{5028765C-D442-4E22-BAB1-BFDCB7270933}"/>
    <cellStyle name="Millares 33 2 8" xfId="15630" xr:uid="{56C52B9C-BF7A-44AA-B04D-CE6FE6BF7F6A}"/>
    <cellStyle name="Millares 33 2 8 2" xfId="37133" xr:uid="{8B84DE1B-3473-455C-AFCD-939F60E35765}"/>
    <cellStyle name="Millares 33 2 9" xfId="22235" xr:uid="{A8700C2E-8EF5-4E39-9A91-2C1F72868401}"/>
    <cellStyle name="Millares 33 3" xfId="999" xr:uid="{FDC52A69-28A3-45FD-B132-FBCB3E801099}"/>
    <cellStyle name="Millares 33 3 2" xfId="3828" xr:uid="{7E4CED72-74AD-441B-B2F0-6012BEB77530}"/>
    <cellStyle name="Millares 33 3 2 2" xfId="12094" xr:uid="{03507B46-D9D1-45A5-884D-8E7742CAACD1}"/>
    <cellStyle name="Millares 33 3 2 2 2" xfId="33597" xr:uid="{646C21D6-4DD6-4430-B29F-DE88E0AAE54F}"/>
    <cellStyle name="Millares 33 3 2 3" xfId="18729" xr:uid="{8A3E6E4F-94E7-483F-A34C-30441A70E0F8}"/>
    <cellStyle name="Millares 33 3 2 3 2" xfId="40232" xr:uid="{30B9FCE0-A286-4B60-82C5-2DE248F114EA}"/>
    <cellStyle name="Millares 33 3 2 4" xfId="25334" xr:uid="{D6197005-4F8B-471D-B979-12F7633D9410}"/>
    <cellStyle name="Millares 33 3 2 5" xfId="46837" xr:uid="{9EC9EBE9-D383-4B34-848E-8F94FF90D81B}"/>
    <cellStyle name="Millares 33 3 3" xfId="5967" xr:uid="{6E325C95-D69B-4A4D-BF1C-F75B21456A77}"/>
    <cellStyle name="Millares 33 3 3 2" xfId="14233" xr:uid="{D24C4FA5-1EBB-45C6-839A-2E16F87205CF}"/>
    <cellStyle name="Millares 33 3 3 2 2" xfId="35736" xr:uid="{75EE749F-7866-47EB-B810-A463620CB57B}"/>
    <cellStyle name="Millares 33 3 3 3" xfId="20868" xr:uid="{175F26EC-F540-4BCF-A29D-DA53AFC0D446}"/>
    <cellStyle name="Millares 33 3 3 3 2" xfId="42371" xr:uid="{DBCA2C9E-186A-460D-82E8-EE4F283A730B}"/>
    <cellStyle name="Millares 33 3 3 4" xfId="27473" xr:uid="{B0190B94-B3D8-497E-A8E6-A59083428DA1}"/>
    <cellStyle name="Millares 33 3 3 5" xfId="48976" xr:uid="{2F64DE21-6445-47E6-B066-1E55FCF688B1}"/>
    <cellStyle name="Millares 33 3 4" xfId="7608" xr:uid="{F14D46EF-8F1E-477C-BDB7-CF5445721C38}"/>
    <cellStyle name="Millares 33 3 4 2" xfId="29111" xr:uid="{A4D943FE-4DEB-41D1-85CA-6E3C29F2E302}"/>
    <cellStyle name="Millares 33 3 5" xfId="9265" xr:uid="{A9F04EB9-7118-40AF-BA47-58CEE65304DE}"/>
    <cellStyle name="Millares 33 3 5 2" xfId="30768" xr:uid="{C04E8A31-28C5-4A48-AC16-004524F18EBE}"/>
    <cellStyle name="Millares 33 3 6" xfId="15900" xr:uid="{F2BA37FA-BE10-4A91-8760-F371BC97AA56}"/>
    <cellStyle name="Millares 33 3 6 2" xfId="37403" xr:uid="{88F244A9-3C69-4DA6-8197-A7FB8B997AED}"/>
    <cellStyle name="Millares 33 3 7" xfId="22505" xr:uid="{294A7DAB-50D6-4F1B-A8E4-801B09646458}"/>
    <cellStyle name="Millares 33 3 8" xfId="44008" xr:uid="{11999A97-25D1-4EA2-9E98-5E12E7B3F71C}"/>
    <cellStyle name="Millares 33 4" xfId="1395" xr:uid="{3739C87D-6E62-4E25-8BA7-65230D460033}"/>
    <cellStyle name="Millares 33 4 2" xfId="4224" xr:uid="{D6C9081E-A3D1-498C-BAA6-24E03C2BC30B}"/>
    <cellStyle name="Millares 33 4 2 2" xfId="12490" xr:uid="{5B7C3D4F-4401-4959-B109-C3D8E68302FF}"/>
    <cellStyle name="Millares 33 4 2 2 2" xfId="33993" xr:uid="{F9E2DACC-9BB1-4562-9DA1-08D0996E126C}"/>
    <cellStyle name="Millares 33 4 2 3" xfId="19125" xr:uid="{F1D1D902-C773-42FC-8511-550B92E99A81}"/>
    <cellStyle name="Millares 33 4 2 3 2" xfId="40628" xr:uid="{2E5DF3FB-CB64-4198-9CF0-4024097D1F45}"/>
    <cellStyle name="Millares 33 4 2 4" xfId="25730" xr:uid="{D95E3806-333C-4D0F-A720-ED537A2B57DC}"/>
    <cellStyle name="Millares 33 4 2 5" xfId="47233" xr:uid="{365AF6CA-4AB0-42C4-B5C2-970C94C817A2}"/>
    <cellStyle name="Millares 33 4 3" xfId="6363" xr:uid="{14028B36-D737-4656-AA3F-C38167C5714D}"/>
    <cellStyle name="Millares 33 4 3 2" xfId="14629" xr:uid="{7A57E12A-E27B-4C9B-8A7B-D8672BC0BA9E}"/>
    <cellStyle name="Millares 33 4 3 2 2" xfId="36132" xr:uid="{78DEC401-F3F3-427D-AD3E-B153F692A41C}"/>
    <cellStyle name="Millares 33 4 3 3" xfId="21264" xr:uid="{556F3467-E3C2-4E39-9D77-C79B418C5A8D}"/>
    <cellStyle name="Millares 33 4 3 3 2" xfId="42767" xr:uid="{A42DA269-FEC3-40DC-B465-32FB85CFE61E}"/>
    <cellStyle name="Millares 33 4 3 4" xfId="27869" xr:uid="{9720A4FB-D9AD-4BF2-9981-B7B3723E6100}"/>
    <cellStyle name="Millares 33 4 3 5" xfId="49372" xr:uid="{591FF8C7-BCC3-4FCC-96FA-6114FD10B445}"/>
    <cellStyle name="Millares 33 4 4" xfId="8004" xr:uid="{3D187467-BBF5-4DAB-91EB-43911F1CC155}"/>
    <cellStyle name="Millares 33 4 4 2" xfId="29507" xr:uid="{3B34D29C-4BA9-4B18-AAE7-A5CE625E2570}"/>
    <cellStyle name="Millares 33 4 5" xfId="9661" xr:uid="{18F9E0DA-59B4-4060-BCF8-46919EAD31D7}"/>
    <cellStyle name="Millares 33 4 5 2" xfId="31164" xr:uid="{1FD54224-46C7-4DA2-BD48-C50DD9104594}"/>
    <cellStyle name="Millares 33 4 6" xfId="16296" xr:uid="{AD317083-BBEB-4A05-9553-2A45CBCEC077}"/>
    <cellStyle name="Millares 33 4 6 2" xfId="37799" xr:uid="{4E612849-FC5A-4FE4-92AB-E9EFA8B4F5C1}"/>
    <cellStyle name="Millares 33 4 7" xfId="22901" xr:uid="{39107691-ED7F-43AE-9C91-B42C20944F28}"/>
    <cellStyle name="Millares 33 4 8" xfId="44404" xr:uid="{11B487A1-596D-4035-9E84-841B51A1143D}"/>
    <cellStyle name="Millares 33 5" xfId="2082" xr:uid="{D0A32A06-7755-47B5-9497-9FD209E1C3EA}"/>
    <cellStyle name="Millares 33 5 2" xfId="10348" xr:uid="{716DC0DB-57B8-4E18-9488-02E5FBBA2B2F}"/>
    <cellStyle name="Millares 33 5 2 2" xfId="31851" xr:uid="{5977CDE6-18D0-497F-8214-7D47BDE74E92}"/>
    <cellStyle name="Millares 33 5 3" xfId="16983" xr:uid="{880216BA-D3AA-4B31-BE84-4723940F6A12}"/>
    <cellStyle name="Millares 33 5 3 2" xfId="38486" xr:uid="{3B0B8D79-4947-4F89-9EA7-57DD3DC85526}"/>
    <cellStyle name="Millares 33 5 4" xfId="23588" xr:uid="{5F0EA24F-8A80-4782-801B-A820841096C0}"/>
    <cellStyle name="Millares 33 5 5" xfId="45091" xr:uid="{22E818FD-7E98-4511-9629-A4FF67FE08F2}"/>
    <cellStyle name="Millares 33 6" xfId="2879" xr:uid="{993FF028-1EA1-41A2-B127-D8DFAF2CCCB0}"/>
    <cellStyle name="Millares 33 6 2" xfId="11145" xr:uid="{D70A07AB-934E-4B2C-9D74-C064554B41FF}"/>
    <cellStyle name="Millares 33 6 2 2" xfId="32648" xr:uid="{819B9391-4EA1-47FA-9B41-5E8966D472EF}"/>
    <cellStyle name="Millares 33 6 3" xfId="17780" xr:uid="{506B1099-FD76-4820-A507-7394926B1891}"/>
    <cellStyle name="Millares 33 6 3 2" xfId="39283" xr:uid="{A1DA653A-2B96-44C8-A7EC-D3C7E2933B35}"/>
    <cellStyle name="Millares 33 6 4" xfId="24385" xr:uid="{9C115583-F8CF-4B54-BE5A-2F598C6A60E5}"/>
    <cellStyle name="Millares 33 6 5" xfId="45888" xr:uid="{27652261-68A2-45B4-B2BC-FA361F89242B}"/>
    <cellStyle name="Millares 33 7" xfId="3278" xr:uid="{54ED5CEF-17ED-405C-BC07-2B55A38A4E8A}"/>
    <cellStyle name="Millares 33 7 2" xfId="11544" xr:uid="{D2508F9E-6819-4285-A52B-E9444DF96DF3}"/>
    <cellStyle name="Millares 33 7 2 2" xfId="33047" xr:uid="{C6422093-0286-4547-8858-3DFEC044F96A}"/>
    <cellStyle name="Millares 33 7 3" xfId="18179" xr:uid="{B916E12F-947D-4236-BA7B-A34694D0376B}"/>
    <cellStyle name="Millares 33 7 3 2" xfId="39682" xr:uid="{D03C412B-4644-4EF6-82E9-BDCF0B6FD3F1}"/>
    <cellStyle name="Millares 33 7 4" xfId="24784" xr:uid="{877DD7BB-6BA1-4B6B-9668-7AE467B79604}"/>
    <cellStyle name="Millares 33 7 5" xfId="46287" xr:uid="{EE5F8027-C57F-4EC8-BC90-3224E5573521}"/>
    <cellStyle name="Millares 33 8" xfId="5023" xr:uid="{C592652B-9367-4288-BDFF-4B51BF7110E7}"/>
    <cellStyle name="Millares 33 8 2" xfId="13289" xr:uid="{0A94AE1B-47AD-49EA-B544-4F627BCA5018}"/>
    <cellStyle name="Millares 33 8 2 2" xfId="34792" xr:uid="{74D660D7-DFED-433D-BCFF-5263DF168356}"/>
    <cellStyle name="Millares 33 8 3" xfId="19924" xr:uid="{1049A335-A9C1-46AD-8C8D-5735E8F2F75B}"/>
    <cellStyle name="Millares 33 8 3 2" xfId="41427" xr:uid="{977DC9FA-BDBD-4E20-B83E-1B85C613DF85}"/>
    <cellStyle name="Millares 33 8 4" xfId="26529" xr:uid="{B2F128DC-3DD1-428F-99F1-4D149A148379}"/>
    <cellStyle name="Millares 33 8 5" xfId="48032" xr:uid="{C7B82873-266B-4725-BE5E-16709EC09A35}"/>
    <cellStyle name="Millares 33 9" xfId="5417" xr:uid="{39A2404F-BEC9-4614-ADA4-3372C4714855}"/>
    <cellStyle name="Millares 33 9 2" xfId="13683" xr:uid="{AC8881F5-1F87-45B7-B763-62085730047A}"/>
    <cellStyle name="Millares 33 9 2 2" xfId="35186" xr:uid="{B3EF0F0A-CD14-4AEF-92AF-5FAD858D41FB}"/>
    <cellStyle name="Millares 33 9 3" xfId="20318" xr:uid="{3915F44F-F4F7-4576-B638-E16C3B7C8030}"/>
    <cellStyle name="Millares 33 9 3 2" xfId="41821" xr:uid="{2D751B3D-53FC-429E-B4F5-5B2F7807007D}"/>
    <cellStyle name="Millares 33 9 4" xfId="26923" xr:uid="{3D8A56B8-EDB7-4F68-867B-143E04E30663}"/>
    <cellStyle name="Millares 33 9 5" xfId="48426" xr:uid="{15857E96-CED4-4206-BBE7-6A386CE8F510}"/>
    <cellStyle name="Millares 34" xfId="441" xr:uid="{FB9EB93F-1C85-47D0-A18C-5A95BBD0AF02}"/>
    <cellStyle name="Millares 34 10" xfId="5411" xr:uid="{440619E0-CA1E-4499-BCD4-B11EC70C9E15}"/>
    <cellStyle name="Millares 34 10 2" xfId="13677" xr:uid="{873FEACA-8DAC-4FE6-84A1-51BDCA815764}"/>
    <cellStyle name="Millares 34 10 2 2" xfId="35180" xr:uid="{B865BE05-B537-41BB-A681-80B48C013416}"/>
    <cellStyle name="Millares 34 10 3" xfId="20312" xr:uid="{1DEC3D5E-8047-47A2-85EF-6EE82702D80E}"/>
    <cellStyle name="Millares 34 10 3 2" xfId="41815" xr:uid="{846706BE-D834-449A-BFAD-3DD08104AC5F}"/>
    <cellStyle name="Millares 34 10 4" xfId="26917" xr:uid="{67D0AC56-D890-4746-B23E-385621A7DC90}"/>
    <cellStyle name="Millares 34 10 5" xfId="48420" xr:uid="{C74CE9F9-A376-4BF5-B228-9F10ED5F4766}"/>
    <cellStyle name="Millares 34 11" xfId="7052" xr:uid="{DF7CFE12-30F4-4494-850A-75F9EC9FEF7A}"/>
    <cellStyle name="Millares 34 11 2" xfId="28555" xr:uid="{661BAE37-E6FE-4D07-A42D-1262316AE552}"/>
    <cellStyle name="Millares 34 12" xfId="8708" xr:uid="{FFF33071-EC50-4B43-BEF5-5CC9A6907326}"/>
    <cellStyle name="Millares 34 12 2" xfId="30211" xr:uid="{AB20D440-638A-4079-A8C5-5AB89725129E}"/>
    <cellStyle name="Millares 34 13" xfId="15344" xr:uid="{D03C65B6-3F35-4AF6-9101-6E94FBE54131}"/>
    <cellStyle name="Millares 34 13 2" xfId="36847" xr:uid="{40630213-21AA-44F5-A2EE-904BFC7F45E0}"/>
    <cellStyle name="Millares 34 14" xfId="21949" xr:uid="{7D07A10E-425B-41B8-A08A-1860CF250D5E}"/>
    <cellStyle name="Millares 34 15" xfId="43452" xr:uid="{23BF42D6-6766-4491-897D-C2E74893CAF9}"/>
    <cellStyle name="Millares 34 2" xfId="569" xr:uid="{5326E279-D0CB-485B-A5B4-BE6C8FBF1F84}"/>
    <cellStyle name="Millares 34 2 10" xfId="7180" xr:uid="{183C156E-6F11-4F97-9E92-3F0A9D229927}"/>
    <cellStyle name="Millares 34 2 10 2" xfId="28683" xr:uid="{4473C39B-D07B-4821-A140-682449138D93}"/>
    <cellStyle name="Millares 34 2 11" xfId="8836" xr:uid="{6C79143E-72C2-4ED2-813B-BF120BBEA4F3}"/>
    <cellStyle name="Millares 34 2 11 2" xfId="30339" xr:uid="{D69FCAF5-2ECD-49ED-91B7-7F03174B8AE6}"/>
    <cellStyle name="Millares 34 2 12" xfId="15472" xr:uid="{133C0FF8-D717-4572-B1DE-85A2334B0A4A}"/>
    <cellStyle name="Millares 34 2 12 2" xfId="36975" xr:uid="{293FDA87-458F-4E95-A040-FC6FE3A3C8BC}"/>
    <cellStyle name="Millares 34 2 13" xfId="22077" xr:uid="{B785D969-5162-4185-B3FC-68618568E849}"/>
    <cellStyle name="Millares 34 2 14" xfId="43580" xr:uid="{CFA71E54-03E8-4CC3-AD8E-867C1D54F08C}"/>
    <cellStyle name="Millares 34 2 2" xfId="851" xr:uid="{AFE44C28-6F91-4500-A1BF-9EF72F224D39}"/>
    <cellStyle name="Millares 34 2 2 10" xfId="43860" xr:uid="{4F155173-FE3E-456E-AEFD-89AF160AB76B}"/>
    <cellStyle name="Millares 34 2 2 2" xfId="1797" xr:uid="{9FB0BC52-1113-4A7B-A315-59E29ABC896D}"/>
    <cellStyle name="Millares 34 2 2 2 2" xfId="4626" xr:uid="{FC1D322D-61C7-47EF-A580-BFE2FDE37DDB}"/>
    <cellStyle name="Millares 34 2 2 2 2 2" xfId="12892" xr:uid="{C494816F-226D-4B81-9B16-EB4FAF52EB5A}"/>
    <cellStyle name="Millares 34 2 2 2 2 2 2" xfId="34395" xr:uid="{8DF9C392-C413-4131-9764-4761F26FBE96}"/>
    <cellStyle name="Millares 34 2 2 2 2 3" xfId="19527" xr:uid="{F7AA3184-0DE6-492B-989D-9F865F6F15A9}"/>
    <cellStyle name="Millares 34 2 2 2 2 3 2" xfId="41030" xr:uid="{150FDC21-76D8-4D57-A263-9E45C451911C}"/>
    <cellStyle name="Millares 34 2 2 2 2 4" xfId="26132" xr:uid="{E5DCE3B8-6BFB-436F-90B4-ABA00EEA3C9F}"/>
    <cellStyle name="Millares 34 2 2 2 2 5" xfId="47635" xr:uid="{A06AEDEF-6A2F-4AD9-8802-8AE54E25C723}"/>
    <cellStyle name="Millares 34 2 2 2 3" xfId="6765" xr:uid="{5034C652-2353-4CC1-8F09-8EC9C6F76E77}"/>
    <cellStyle name="Millares 34 2 2 2 3 2" xfId="15031" xr:uid="{7517EA55-A4CE-4E9F-A99A-CA1F17F853F2}"/>
    <cellStyle name="Millares 34 2 2 2 3 2 2" xfId="36534" xr:uid="{65FD1308-0BA9-4ECD-8488-41448FF85411}"/>
    <cellStyle name="Millares 34 2 2 2 3 3" xfId="21666" xr:uid="{5AC72CBD-5F37-4059-AABA-3F9F185F4CED}"/>
    <cellStyle name="Millares 34 2 2 2 3 3 2" xfId="43169" xr:uid="{DDD8A946-E457-482A-9799-53A59433B5E7}"/>
    <cellStyle name="Millares 34 2 2 2 3 4" xfId="28271" xr:uid="{73C557E9-B42D-4471-A9DB-F3008AF13009}"/>
    <cellStyle name="Millares 34 2 2 2 3 5" xfId="49774" xr:uid="{B3A26C37-3CED-4D2F-B2B3-94AB5F045203}"/>
    <cellStyle name="Millares 34 2 2 2 4" xfId="8406" xr:uid="{C8B4F5A6-FF5E-4AD8-8E74-4604AEE547F4}"/>
    <cellStyle name="Millares 34 2 2 2 4 2" xfId="29909" xr:uid="{24D95964-F42D-4552-AC55-5FAE784380FA}"/>
    <cellStyle name="Millares 34 2 2 2 5" xfId="10063" xr:uid="{29B05A7A-7E5D-45FF-96C4-9D8F3B56731F}"/>
    <cellStyle name="Millares 34 2 2 2 5 2" xfId="31566" xr:uid="{EE0F4EFE-468A-4820-8B87-C4B762B40405}"/>
    <cellStyle name="Millares 34 2 2 2 6" xfId="16698" xr:uid="{AB033392-3423-438F-8EDE-9D7713AF9E39}"/>
    <cellStyle name="Millares 34 2 2 2 6 2" xfId="38201" xr:uid="{FB053777-1FAD-4FFB-A852-A6F369DDA82D}"/>
    <cellStyle name="Millares 34 2 2 2 7" xfId="23303" xr:uid="{48EE3B62-D01D-4583-88D6-6350A03082ED}"/>
    <cellStyle name="Millares 34 2 2 2 8" xfId="44806" xr:uid="{DE7323E7-78B3-4A68-AB9C-5258ACDB2E82}"/>
    <cellStyle name="Millares 34 2 2 3" xfId="2484" xr:uid="{2C97DF0A-1915-4EAF-948C-9E820EB3EB78}"/>
    <cellStyle name="Millares 34 2 2 3 2" xfId="10750" xr:uid="{8350AE4C-941F-43EF-A641-EF42A9EB4D4A}"/>
    <cellStyle name="Millares 34 2 2 3 2 2" xfId="32253" xr:uid="{1D1052E2-DD05-4D0B-B6BD-88808FD37291}"/>
    <cellStyle name="Millares 34 2 2 3 3" xfId="17385" xr:uid="{A3ED3C6E-A877-42B6-85C8-A7AE69A8B942}"/>
    <cellStyle name="Millares 34 2 2 3 3 2" xfId="38888" xr:uid="{4DDE0113-F7DB-4A2C-8F1F-866CA97A8253}"/>
    <cellStyle name="Millares 34 2 2 3 4" xfId="23990" xr:uid="{371C2EBD-548C-489B-8BAE-E4193F389C74}"/>
    <cellStyle name="Millares 34 2 2 3 5" xfId="45493" xr:uid="{668C63FC-9FCB-4083-8CB0-9D7319E1B52F}"/>
    <cellStyle name="Millares 34 2 2 4" xfId="3680" xr:uid="{99A660CE-B66B-40E0-B115-0FB8A63DFE75}"/>
    <cellStyle name="Millares 34 2 2 4 2" xfId="11946" xr:uid="{9D713EE5-D1C3-4896-8494-7EEA7E863DE4}"/>
    <cellStyle name="Millares 34 2 2 4 2 2" xfId="33449" xr:uid="{FA14F4EF-D042-4176-BB1A-14A24E55E297}"/>
    <cellStyle name="Millares 34 2 2 4 3" xfId="18581" xr:uid="{C607139E-BF33-4F51-ACAE-388587895F81}"/>
    <cellStyle name="Millares 34 2 2 4 3 2" xfId="40084" xr:uid="{A9C5A859-EC99-4BDD-8AB2-F5A8F7D7C3BE}"/>
    <cellStyle name="Millares 34 2 2 4 4" xfId="25186" xr:uid="{C41CAF9F-052D-4777-9E2B-C83C87479C26}"/>
    <cellStyle name="Millares 34 2 2 4 5" xfId="46689" xr:uid="{1A63CB3E-01F3-4332-8842-2DEAFB1A9959}"/>
    <cellStyle name="Millares 34 2 2 5" xfId="5819" xr:uid="{5CE0CD9D-EE77-4340-A72D-C48DB9E97ED6}"/>
    <cellStyle name="Millares 34 2 2 5 2" xfId="14085" xr:uid="{CCB8D375-7E0D-4A17-AD50-2B8232595330}"/>
    <cellStyle name="Millares 34 2 2 5 2 2" xfId="35588" xr:uid="{6233BC8C-D169-4F33-8250-46B8B266DAAD}"/>
    <cellStyle name="Millares 34 2 2 5 3" xfId="20720" xr:uid="{16B9BA39-C1F9-4FA6-9526-E269A913DBF0}"/>
    <cellStyle name="Millares 34 2 2 5 3 2" xfId="42223" xr:uid="{14AD754E-A302-4A29-834D-C5DDE91C7CA2}"/>
    <cellStyle name="Millares 34 2 2 5 4" xfId="27325" xr:uid="{4F62706D-B575-447A-9865-B0114C063CDA}"/>
    <cellStyle name="Millares 34 2 2 5 5" xfId="48828" xr:uid="{F882AE9F-6309-4997-AB12-7ABF3658A9C3}"/>
    <cellStyle name="Millares 34 2 2 6" xfId="7460" xr:uid="{4AAA87C4-3EB2-4DA1-A993-966984D70E1B}"/>
    <cellStyle name="Millares 34 2 2 6 2" xfId="28963" xr:uid="{0CB7A4C8-9373-49C8-BE2A-5A4FAC7B179A}"/>
    <cellStyle name="Millares 34 2 2 7" xfId="9117" xr:uid="{110A226D-84B5-4CF3-BFBF-9A4E578C9487}"/>
    <cellStyle name="Millares 34 2 2 7 2" xfId="30620" xr:uid="{F6248FBA-E12A-489B-982D-77DF6063B403}"/>
    <cellStyle name="Millares 34 2 2 8" xfId="15752" xr:uid="{DC214D7A-01A9-45D9-B3AD-EEE7B9EB45BA}"/>
    <cellStyle name="Millares 34 2 2 8 2" xfId="37255" xr:uid="{003807A4-70B9-4701-B477-6C11767EDDD9}"/>
    <cellStyle name="Millares 34 2 2 9" xfId="22357" xr:uid="{219720D5-C103-4F5D-BB97-879EA5D3728C}"/>
    <cellStyle name="Millares 34 2 3" xfId="1121" xr:uid="{4AF13ECA-2A7F-4759-AFD9-831B5E779838}"/>
    <cellStyle name="Millares 34 2 3 2" xfId="3950" xr:uid="{69BDCFCE-1452-4354-9E44-9702B3FB526E}"/>
    <cellStyle name="Millares 34 2 3 2 2" xfId="12216" xr:uid="{C5557B38-5AEE-4AB2-8DE5-433CD77F6099}"/>
    <cellStyle name="Millares 34 2 3 2 2 2" xfId="33719" xr:uid="{C47B36CF-9311-4F3B-896F-5BBDBE432B47}"/>
    <cellStyle name="Millares 34 2 3 2 3" xfId="18851" xr:uid="{1F6FBDF7-07F9-4EBB-9AF6-328E46C61DD1}"/>
    <cellStyle name="Millares 34 2 3 2 3 2" xfId="40354" xr:uid="{07D696F9-2759-4D3C-9E46-30C4B20B6E0A}"/>
    <cellStyle name="Millares 34 2 3 2 4" xfId="25456" xr:uid="{08614CBC-3363-49A3-8D90-A4F4FBCD7FFF}"/>
    <cellStyle name="Millares 34 2 3 2 5" xfId="46959" xr:uid="{5EE9FCAB-C670-4972-A94B-9838439E3D33}"/>
    <cellStyle name="Millares 34 2 3 3" xfId="6089" xr:uid="{9D49A391-84BE-43A7-9500-22E6C477FFCC}"/>
    <cellStyle name="Millares 34 2 3 3 2" xfId="14355" xr:uid="{E5DAA672-FD13-41D9-A2DE-38F1747E18F3}"/>
    <cellStyle name="Millares 34 2 3 3 2 2" xfId="35858" xr:uid="{D75C41E8-06ED-4000-AAE6-25DCCDDBFDDF}"/>
    <cellStyle name="Millares 34 2 3 3 3" xfId="20990" xr:uid="{2A83735C-1EBB-40EA-AEBE-9E49DAB01303}"/>
    <cellStyle name="Millares 34 2 3 3 3 2" xfId="42493" xr:uid="{F501DF70-3FC9-4B4E-8F01-6AE44A845D48}"/>
    <cellStyle name="Millares 34 2 3 3 4" xfId="27595" xr:uid="{C72B539A-83A2-4591-97A4-0FFB67C0C5F7}"/>
    <cellStyle name="Millares 34 2 3 3 5" xfId="49098" xr:uid="{1ABD272A-ABDE-47C4-AC4D-2E09A5FE907E}"/>
    <cellStyle name="Millares 34 2 3 4" xfId="7730" xr:uid="{C5266F82-ED55-4B0F-9DCC-610C187E0DFF}"/>
    <cellStyle name="Millares 34 2 3 4 2" xfId="29233" xr:uid="{663C4894-55F1-4150-B077-503702ABDA62}"/>
    <cellStyle name="Millares 34 2 3 5" xfId="9387" xr:uid="{85E1D091-9568-4E44-8757-617987C156C8}"/>
    <cellStyle name="Millares 34 2 3 5 2" xfId="30890" xr:uid="{13547CD2-D8C5-4FC1-A3E3-91E61279337F}"/>
    <cellStyle name="Millares 34 2 3 6" xfId="16022" xr:uid="{6F0D770D-AD0A-4E66-9C1B-9E1C5971BC83}"/>
    <cellStyle name="Millares 34 2 3 6 2" xfId="37525" xr:uid="{7DC71BEF-6303-4014-8C06-70BB73EDBE57}"/>
    <cellStyle name="Millares 34 2 3 7" xfId="22627" xr:uid="{8A0534D8-52F3-4C72-BCBD-B033992CCE9B}"/>
    <cellStyle name="Millares 34 2 3 8" xfId="44130" xr:uid="{D2806B5B-E898-4B66-9EB8-F706F619B815}"/>
    <cellStyle name="Millares 34 2 4" xfId="1517" xr:uid="{DACC2CC4-2E59-47B6-9B7D-83DECD1C2AAB}"/>
    <cellStyle name="Millares 34 2 4 2" xfId="4346" xr:uid="{F7D8771A-74F2-474D-AEE6-7D17CE910C20}"/>
    <cellStyle name="Millares 34 2 4 2 2" xfId="12612" xr:uid="{109D2BCD-FB44-4AC8-9AC6-64832CCE8901}"/>
    <cellStyle name="Millares 34 2 4 2 2 2" xfId="34115" xr:uid="{ADEE33DC-DFDB-4DBB-88C1-9E35E53B823C}"/>
    <cellStyle name="Millares 34 2 4 2 3" xfId="19247" xr:uid="{2179E614-C0C2-4D78-8D4E-1826E67B7B0A}"/>
    <cellStyle name="Millares 34 2 4 2 3 2" xfId="40750" xr:uid="{1B85C18B-081E-40E2-8ABE-ADE1474BEA75}"/>
    <cellStyle name="Millares 34 2 4 2 4" xfId="25852" xr:uid="{614B31A2-E8D6-4776-A5D9-CE33F3127AD1}"/>
    <cellStyle name="Millares 34 2 4 2 5" xfId="47355" xr:uid="{CB2008D0-5DB2-4ED2-B189-DF92B2CB6D80}"/>
    <cellStyle name="Millares 34 2 4 3" xfId="6485" xr:uid="{C7B60C75-8E22-4C2C-8BAE-35AE669C6E0D}"/>
    <cellStyle name="Millares 34 2 4 3 2" xfId="14751" xr:uid="{76EE1A38-E5C1-4B53-B7D2-F844AEFAB98F}"/>
    <cellStyle name="Millares 34 2 4 3 2 2" xfId="36254" xr:uid="{D94D7A4C-D42D-4EEE-B1D7-F4FEA165B249}"/>
    <cellStyle name="Millares 34 2 4 3 3" xfId="21386" xr:uid="{A03EB5F4-5693-47BE-95FA-339943C930A2}"/>
    <cellStyle name="Millares 34 2 4 3 3 2" xfId="42889" xr:uid="{ACF81C93-71D1-4BC1-BE69-41031B056ADF}"/>
    <cellStyle name="Millares 34 2 4 3 4" xfId="27991" xr:uid="{DF0F6FF8-1511-4333-AD7C-9CAC19283D4D}"/>
    <cellStyle name="Millares 34 2 4 3 5" xfId="49494" xr:uid="{1BE3E855-FF72-45AD-8D62-EF30001443CC}"/>
    <cellStyle name="Millares 34 2 4 4" xfId="8126" xr:uid="{557E6951-5DC4-460E-8F14-F8EBC24C4583}"/>
    <cellStyle name="Millares 34 2 4 4 2" xfId="29629" xr:uid="{B57796BD-32D1-4ADC-A97B-E959C59C98EF}"/>
    <cellStyle name="Millares 34 2 4 5" xfId="9783" xr:uid="{5D89528F-5981-4D9A-8B14-366A7480AC13}"/>
    <cellStyle name="Millares 34 2 4 5 2" xfId="31286" xr:uid="{A6257365-63E3-4353-B32D-FC5ABCEF5604}"/>
    <cellStyle name="Millares 34 2 4 6" xfId="16418" xr:uid="{FC728DAD-5FD2-4AD1-9826-0AD1B3145CB4}"/>
    <cellStyle name="Millares 34 2 4 6 2" xfId="37921" xr:uid="{53C082D9-3633-4246-8328-B27F361150F6}"/>
    <cellStyle name="Millares 34 2 4 7" xfId="23023" xr:uid="{F96E6E56-D1C4-434B-90FF-3CA39B6A322D}"/>
    <cellStyle name="Millares 34 2 4 8" xfId="44526" xr:uid="{DBB16D68-66D1-4BE4-89F1-1D98070B7705}"/>
    <cellStyle name="Millares 34 2 5" xfId="2204" xr:uid="{C09C806C-B08D-4633-BF74-2DF07280EED5}"/>
    <cellStyle name="Millares 34 2 5 2" xfId="10470" xr:uid="{CE49D8BF-120E-475E-BFC8-D6F8AD84FAC5}"/>
    <cellStyle name="Millares 34 2 5 2 2" xfId="31973" xr:uid="{A53BF9E6-DE37-4FCA-8C24-23A35D3CCEEA}"/>
    <cellStyle name="Millares 34 2 5 3" xfId="17105" xr:uid="{E4C63039-8EFA-4846-AE45-089524188D9B}"/>
    <cellStyle name="Millares 34 2 5 3 2" xfId="38608" xr:uid="{EFD9DFCB-7BD7-44B7-9279-076A059B4937}"/>
    <cellStyle name="Millares 34 2 5 4" xfId="23710" xr:uid="{76C7F2C1-FC0B-4540-822A-441320BD201C}"/>
    <cellStyle name="Millares 34 2 5 5" xfId="45213" xr:uid="{23DEA363-99F3-4193-82F1-CE7B27260FD8}"/>
    <cellStyle name="Millares 34 2 6" xfId="3001" xr:uid="{DB384541-8581-4487-ACF9-BF329D5A8C69}"/>
    <cellStyle name="Millares 34 2 6 2" xfId="11267" xr:uid="{C031F29E-77BC-42A4-977D-8CC4DE58E5EF}"/>
    <cellStyle name="Millares 34 2 6 2 2" xfId="32770" xr:uid="{E43A102F-9FED-4E09-A6B5-5FB8EB279D84}"/>
    <cellStyle name="Millares 34 2 6 3" xfId="17902" xr:uid="{6C9BB188-0888-4522-873F-E691825E6EBD}"/>
    <cellStyle name="Millares 34 2 6 3 2" xfId="39405" xr:uid="{14266F97-1F2A-46CF-889B-C11B0FF08CFC}"/>
    <cellStyle name="Millares 34 2 6 4" xfId="24507" xr:uid="{4938A410-C7A1-4F0D-A3B5-C113671111AA}"/>
    <cellStyle name="Millares 34 2 6 5" xfId="46010" xr:uid="{DE28852D-0BAE-4563-82E2-56BA918F6C42}"/>
    <cellStyle name="Millares 34 2 7" xfId="3400" xr:uid="{EEB83232-D615-4171-BB67-BBF5537074C7}"/>
    <cellStyle name="Millares 34 2 7 2" xfId="11666" xr:uid="{009E03EA-84E3-41EE-A9AB-10907EF19F27}"/>
    <cellStyle name="Millares 34 2 7 2 2" xfId="33169" xr:uid="{32F0C2B2-34EB-482A-9768-25821113C9E8}"/>
    <cellStyle name="Millares 34 2 7 3" xfId="18301" xr:uid="{14961898-EAD3-4A7D-9488-0E77FA2E1266}"/>
    <cellStyle name="Millares 34 2 7 3 2" xfId="39804" xr:uid="{77F133BD-7C29-42D1-92CF-AA1C09678FD8}"/>
    <cellStyle name="Millares 34 2 7 4" xfId="24906" xr:uid="{B1926F7B-E9E2-4109-9D15-09B9B025978C}"/>
    <cellStyle name="Millares 34 2 7 5" xfId="46409" xr:uid="{6FC7329D-BC4C-4A62-A811-150AD72C8D3E}"/>
    <cellStyle name="Millares 34 2 8" xfId="5145" xr:uid="{CA3B7177-8B88-4544-BAE5-FC531B0EAC4E}"/>
    <cellStyle name="Millares 34 2 8 2" xfId="13411" xr:uid="{06B0CBD5-68C0-4CD2-8C6F-865C628CCC14}"/>
    <cellStyle name="Millares 34 2 8 2 2" xfId="34914" xr:uid="{407FD516-2553-48A7-B8EE-48261213CA07}"/>
    <cellStyle name="Millares 34 2 8 3" xfId="20046" xr:uid="{7A871C04-A102-49C9-A48E-9007F3B93F41}"/>
    <cellStyle name="Millares 34 2 8 3 2" xfId="41549" xr:uid="{D489BCF8-1ED4-400C-A971-22B77FC7C2BF}"/>
    <cellStyle name="Millares 34 2 8 4" xfId="26651" xr:uid="{BB5A32A0-81F7-4552-8E3A-32BA1099AF0C}"/>
    <cellStyle name="Millares 34 2 8 5" xfId="48154" xr:uid="{A42470AD-A488-4EBC-A140-DC766D3FBBA9}"/>
    <cellStyle name="Millares 34 2 9" xfId="5539" xr:uid="{ADDE63FA-9233-4D77-A2DF-529079805415}"/>
    <cellStyle name="Millares 34 2 9 2" xfId="13805" xr:uid="{932F7919-CF5D-4A33-AA2C-B5AA3C9687B3}"/>
    <cellStyle name="Millares 34 2 9 2 2" xfId="35308" xr:uid="{34D17E49-E05B-48A7-A14B-F9AB81BADE7E}"/>
    <cellStyle name="Millares 34 2 9 3" xfId="20440" xr:uid="{A8588410-8C5E-4A1A-8817-4C01B972504F}"/>
    <cellStyle name="Millares 34 2 9 3 2" xfId="41943" xr:uid="{54812749-2734-46BC-A23B-5FC99511B6DB}"/>
    <cellStyle name="Millares 34 2 9 4" xfId="27045" xr:uid="{F79B29A7-B02B-4E25-BCBC-319A65F18BE9}"/>
    <cellStyle name="Millares 34 2 9 5" xfId="48548" xr:uid="{C929EB19-08D4-4F0D-9C4C-6C5BC6233F92}"/>
    <cellStyle name="Millares 34 3" xfId="723" xr:uid="{618C2919-22C0-4DF8-9955-25D7E27AC629}"/>
    <cellStyle name="Millares 34 3 10" xfId="15624" xr:uid="{0C2D0181-9188-46CB-98AA-90BDF8FCCEB0}"/>
    <cellStyle name="Millares 34 3 10 2" xfId="37127" xr:uid="{D5A60DC4-5E70-4E45-A239-017DA8B7B54C}"/>
    <cellStyle name="Millares 34 3 11" xfId="22229" xr:uid="{E18C1AC5-047E-449F-B045-8A7C1B4F4B1F}"/>
    <cellStyle name="Millares 34 3 12" xfId="43732" xr:uid="{CAF7A315-755A-42DE-A5CD-24899E4B4092}"/>
    <cellStyle name="Millares 34 3 2" xfId="1669" xr:uid="{860BFB85-3107-49AC-97F9-A34A7914A044}"/>
    <cellStyle name="Millares 34 3 2 2" xfId="4498" xr:uid="{95E2794F-59EC-47B5-8491-18D0E4C48C7C}"/>
    <cellStyle name="Millares 34 3 2 2 2" xfId="12764" xr:uid="{3F14BEE6-F7E2-43C3-99D1-A26BEF4EFBC6}"/>
    <cellStyle name="Millares 34 3 2 2 2 2" xfId="34267" xr:uid="{1BFBCC17-FD43-4C58-9060-F724D0C142DE}"/>
    <cellStyle name="Millares 34 3 2 2 3" xfId="19399" xr:uid="{C8A95ACF-93F0-4CD7-B047-2EA68C9585B7}"/>
    <cellStyle name="Millares 34 3 2 2 3 2" xfId="40902" xr:uid="{1A183B27-EB1F-4314-9DC0-9818828E5490}"/>
    <cellStyle name="Millares 34 3 2 2 4" xfId="26004" xr:uid="{A2FA35CB-9540-4132-8AC2-DD4BD3D19E1A}"/>
    <cellStyle name="Millares 34 3 2 2 5" xfId="47507" xr:uid="{F9BDEAF5-4E06-4F7E-A460-8FBFCCAA5D89}"/>
    <cellStyle name="Millares 34 3 2 3" xfId="6637" xr:uid="{0DBEF4A3-84FD-44F3-8246-5C56BE1FC9A1}"/>
    <cellStyle name="Millares 34 3 2 3 2" xfId="14903" xr:uid="{2E508BD5-2835-456A-903B-049172468F66}"/>
    <cellStyle name="Millares 34 3 2 3 2 2" xfId="36406" xr:uid="{6AA9D763-995F-474E-A30E-BEF1D26EE848}"/>
    <cellStyle name="Millares 34 3 2 3 3" xfId="21538" xr:uid="{BEF00A6E-8693-4205-91BF-ABF2896217B5}"/>
    <cellStyle name="Millares 34 3 2 3 3 2" xfId="43041" xr:uid="{A8EF3525-15FA-481E-9F0A-E5D332FE59E3}"/>
    <cellStyle name="Millares 34 3 2 3 4" xfId="28143" xr:uid="{9F975124-BFA0-4179-A71D-331B040E639E}"/>
    <cellStyle name="Millares 34 3 2 3 5" xfId="49646" xr:uid="{3E24FC77-3FF8-474D-9A56-6B93BD109092}"/>
    <cellStyle name="Millares 34 3 2 4" xfId="8278" xr:uid="{1B9AB89E-F8DA-4DF3-83C2-CD4DE3CAD642}"/>
    <cellStyle name="Millares 34 3 2 4 2" xfId="29781" xr:uid="{413349AA-C807-4EB9-89BA-AD3EDEDCE58B}"/>
    <cellStyle name="Millares 34 3 2 5" xfId="9935" xr:uid="{1BE18015-6723-4AA6-9B38-28800AE9672A}"/>
    <cellStyle name="Millares 34 3 2 5 2" xfId="31438" xr:uid="{99A2A05B-BABE-41B8-8BC1-384AB6CF0953}"/>
    <cellStyle name="Millares 34 3 2 6" xfId="16570" xr:uid="{4224D135-0FD2-4509-AB26-8FE8AAA8EE36}"/>
    <cellStyle name="Millares 34 3 2 6 2" xfId="38073" xr:uid="{E39D4E32-1335-45AF-8F9C-5DE91A5718D6}"/>
    <cellStyle name="Millares 34 3 2 7" xfId="23175" xr:uid="{825FBB8B-EF08-44F2-821B-9E7B7D382938}"/>
    <cellStyle name="Millares 34 3 2 8" xfId="44678" xr:uid="{5E6B6BA2-B189-46EB-BA53-577514A1E4C9}"/>
    <cellStyle name="Millares 34 3 3" xfId="2356" xr:uid="{6CDA9A46-C741-49E4-AC96-1A77EAE2D1FF}"/>
    <cellStyle name="Millares 34 3 3 2" xfId="10622" xr:uid="{BA8CFCEC-E927-4EFB-9B9B-722E00BED775}"/>
    <cellStyle name="Millares 34 3 3 2 2" xfId="32125" xr:uid="{6BAD16C2-078E-4B1D-9204-DAA9175F88E6}"/>
    <cellStyle name="Millares 34 3 3 3" xfId="17257" xr:uid="{DA42DC0E-3C10-4326-B86C-F1E2E29461C3}"/>
    <cellStyle name="Millares 34 3 3 3 2" xfId="38760" xr:uid="{9027E5C5-4CFC-4D36-93CD-C3AAA8442BD5}"/>
    <cellStyle name="Millares 34 3 3 4" xfId="23862" xr:uid="{47AF3775-ED9E-49F7-90D5-DE3796D6E55F}"/>
    <cellStyle name="Millares 34 3 3 5" xfId="45365" xr:uid="{EFB0DDC9-8C18-45AA-9E3E-6FFAF2DFDC38}"/>
    <cellStyle name="Millares 34 3 4" xfId="2873" xr:uid="{C681CE02-30DB-426F-AC31-39B425DEB9F9}"/>
    <cellStyle name="Millares 34 3 4 2" xfId="11139" xr:uid="{48B2F6DD-6C11-43F4-9AEA-F48B81BA70D0}"/>
    <cellStyle name="Millares 34 3 4 2 2" xfId="32642" xr:uid="{EFED10D1-AFD7-4AFE-85C0-5FCC7356CD92}"/>
    <cellStyle name="Millares 34 3 4 3" xfId="17774" xr:uid="{FCFCA8FE-3363-4002-93A3-EA7435CB63BF}"/>
    <cellStyle name="Millares 34 3 4 3 2" xfId="39277" xr:uid="{7EE6CBA8-45ED-44F0-923E-401E44F3429C}"/>
    <cellStyle name="Millares 34 3 4 4" xfId="24379" xr:uid="{4B543DDD-C108-410C-ACCB-8134626A953D}"/>
    <cellStyle name="Millares 34 3 4 5" xfId="45882" xr:uid="{5C2B267C-65A8-4962-90CB-7BCF85CF1D4D}"/>
    <cellStyle name="Millares 34 3 5" xfId="3552" xr:uid="{B2D67856-192B-471A-899F-2656E90D46C5}"/>
    <cellStyle name="Millares 34 3 5 2" xfId="11818" xr:uid="{0371DC16-8820-47EF-BF1B-8DAEDAFC8F0A}"/>
    <cellStyle name="Millares 34 3 5 2 2" xfId="33321" xr:uid="{10E84D52-D40F-432D-9215-322A1F88EC01}"/>
    <cellStyle name="Millares 34 3 5 3" xfId="18453" xr:uid="{BA0FC03A-A5B0-40E9-998D-CE902CAB58E6}"/>
    <cellStyle name="Millares 34 3 5 3 2" xfId="39956" xr:uid="{28CF8529-8981-486D-B438-2FF2E59AF12F}"/>
    <cellStyle name="Millares 34 3 5 4" xfId="25058" xr:uid="{E6D7BE0C-62A3-4968-9E15-D7289C2D74A4}"/>
    <cellStyle name="Millares 34 3 5 5" xfId="46561" xr:uid="{5564EE61-D1DC-4CF4-B33A-156DEFD66763}"/>
    <cellStyle name="Millares 34 3 6" xfId="5017" xr:uid="{D8CB65C9-DCB0-4A4E-8FEE-7C4BE7BCCBC8}"/>
    <cellStyle name="Millares 34 3 6 2" xfId="13283" xr:uid="{7C3CD804-FA55-4F8B-A47D-B9653B9EEEC0}"/>
    <cellStyle name="Millares 34 3 6 2 2" xfId="34786" xr:uid="{C45C9C9F-8FA4-499A-BD03-4CBBB5B9C371}"/>
    <cellStyle name="Millares 34 3 6 3" xfId="19918" xr:uid="{FB4C7A80-0C43-4EA6-97F1-36C1B2ADBD09}"/>
    <cellStyle name="Millares 34 3 6 3 2" xfId="41421" xr:uid="{8C477933-8EA1-4CDF-A312-8479DC65366D}"/>
    <cellStyle name="Millares 34 3 6 4" xfId="26523" xr:uid="{CE1DBDBA-1906-4C70-B7BA-EE389E114468}"/>
    <cellStyle name="Millares 34 3 6 5" xfId="48026" xr:uid="{95532F41-AA55-45A7-98C3-B9BF9799C4BF}"/>
    <cellStyle name="Millares 34 3 7" xfId="5691" xr:uid="{33DF09DB-3E46-42C3-806B-DD1FAEE0F8CF}"/>
    <cellStyle name="Millares 34 3 7 2" xfId="13957" xr:uid="{3B87513F-6264-4DB4-9E58-CA005224A5A9}"/>
    <cellStyle name="Millares 34 3 7 2 2" xfId="35460" xr:uid="{86AD5FA6-0C97-44BC-B32E-3BB9B8B1CC36}"/>
    <cellStyle name="Millares 34 3 7 3" xfId="20592" xr:uid="{E70654D9-0415-4FAA-AAEC-F628FA764EF6}"/>
    <cellStyle name="Millares 34 3 7 3 2" xfId="42095" xr:uid="{EBFFE73C-A98D-450B-BCB1-893C20838195}"/>
    <cellStyle name="Millares 34 3 7 4" xfId="27197" xr:uid="{CC0E79B7-D994-4A9A-BE8B-056BB2FD7C27}"/>
    <cellStyle name="Millares 34 3 7 5" xfId="48700" xr:uid="{82E61EBA-3CE1-409F-95AB-16EC8483345D}"/>
    <cellStyle name="Millares 34 3 8" xfId="7332" xr:uid="{70039C79-F281-422D-8561-1BF8A7C854BC}"/>
    <cellStyle name="Millares 34 3 8 2" xfId="28835" xr:uid="{495E3033-60C5-45C6-A4A2-6576E4AE4D79}"/>
    <cellStyle name="Millares 34 3 9" xfId="8989" xr:uid="{EAC1C39F-4E8E-4EBC-AD70-6FAF38C2B283}"/>
    <cellStyle name="Millares 34 3 9 2" xfId="30492" xr:uid="{805CEE4E-305F-4CE2-980C-F27740B8F478}"/>
    <cellStyle name="Millares 34 4" xfId="993" xr:uid="{9FA6F20D-FD69-4176-BA4D-D2FAFD36117A}"/>
    <cellStyle name="Millares 34 4 2" xfId="3822" xr:uid="{D2D2897A-110B-4971-8B72-4436BE1EBD48}"/>
    <cellStyle name="Millares 34 4 2 2" xfId="12088" xr:uid="{0E40495B-C369-4E60-AAF0-69E53553D2EE}"/>
    <cellStyle name="Millares 34 4 2 2 2" xfId="33591" xr:uid="{1E6F11C5-38C5-4DEA-B667-76B049042A61}"/>
    <cellStyle name="Millares 34 4 2 3" xfId="18723" xr:uid="{36E978CE-B771-43A5-B199-C610102E2EB0}"/>
    <cellStyle name="Millares 34 4 2 3 2" xfId="40226" xr:uid="{34205F29-7665-425D-B98C-936DD316AF0D}"/>
    <cellStyle name="Millares 34 4 2 4" xfId="25328" xr:uid="{8468CDF3-7DE4-470A-901A-359FC0E2AFA3}"/>
    <cellStyle name="Millares 34 4 2 5" xfId="46831" xr:uid="{27CFD5C9-2523-4706-B993-B94FC595B1A1}"/>
    <cellStyle name="Millares 34 4 3" xfId="5961" xr:uid="{9AAAB1C5-81AB-4B3D-B226-F64C89E8FF9F}"/>
    <cellStyle name="Millares 34 4 3 2" xfId="14227" xr:uid="{2F893C0A-DDA4-4D67-A166-733D65D2541F}"/>
    <cellStyle name="Millares 34 4 3 2 2" xfId="35730" xr:uid="{C46626CE-228C-4619-92CD-6F74A2E93D67}"/>
    <cellStyle name="Millares 34 4 3 3" xfId="20862" xr:uid="{1291AFC1-9338-4B13-A5FB-D556F3FBB671}"/>
    <cellStyle name="Millares 34 4 3 3 2" xfId="42365" xr:uid="{EE49AE6D-4D24-4479-B5D6-C7206AC5450D}"/>
    <cellStyle name="Millares 34 4 3 4" xfId="27467" xr:uid="{3E4072F2-73B9-4A2A-927B-A7367FB4E380}"/>
    <cellStyle name="Millares 34 4 3 5" xfId="48970" xr:uid="{5DE4C1E9-B69C-4F01-8377-A4394C9BD62B}"/>
    <cellStyle name="Millares 34 4 4" xfId="7602" xr:uid="{85D4BC7C-E49C-4337-96BC-EFD8A77DDBE5}"/>
    <cellStyle name="Millares 34 4 4 2" xfId="29105" xr:uid="{DC2671EB-CD9F-4DE6-93F5-2F36A0E54022}"/>
    <cellStyle name="Millares 34 4 5" xfId="9259" xr:uid="{FFC96B65-DED8-4D22-9BF9-F5B093D9A5B1}"/>
    <cellStyle name="Millares 34 4 5 2" xfId="30762" xr:uid="{DF0B5CEB-535C-4643-9E8A-1809F7C81F79}"/>
    <cellStyle name="Millares 34 4 6" xfId="15894" xr:uid="{E51192AB-3344-4FC5-BD67-01F57A82E349}"/>
    <cellStyle name="Millares 34 4 6 2" xfId="37397" xr:uid="{7BC819D8-7598-4A71-9A4E-4AC969F14187}"/>
    <cellStyle name="Millares 34 4 7" xfId="22499" xr:uid="{248590C2-211B-4131-877C-B9D98C74AE92}"/>
    <cellStyle name="Millares 34 4 8" xfId="44002" xr:uid="{7A6857D0-0880-40DB-AD26-741AF4FD82DE}"/>
    <cellStyle name="Millares 34 5" xfId="1389" xr:uid="{4CCB9D62-AE36-4DF7-8B22-6CCDE6E05B55}"/>
    <cellStyle name="Millares 34 5 2" xfId="4218" xr:uid="{A11F4E2B-E61D-43BE-81FE-1D7FFBAB9DFF}"/>
    <cellStyle name="Millares 34 5 2 2" xfId="12484" xr:uid="{EDAFF153-3591-4612-B472-306C731CB58E}"/>
    <cellStyle name="Millares 34 5 2 2 2" xfId="33987" xr:uid="{8A244826-2B7C-4E6D-8A36-9361624B7763}"/>
    <cellStyle name="Millares 34 5 2 3" xfId="19119" xr:uid="{E380EAFC-F14E-494F-BFD7-D0CCE5AC2EB0}"/>
    <cellStyle name="Millares 34 5 2 3 2" xfId="40622" xr:uid="{3B0BC29A-859E-4CD3-90F4-41542A4F4802}"/>
    <cellStyle name="Millares 34 5 2 4" xfId="25724" xr:uid="{A6FEF1DD-8325-4B33-9B36-C95E68FD731E}"/>
    <cellStyle name="Millares 34 5 2 5" xfId="47227" xr:uid="{9156D705-0865-4E69-BBC7-4F8F27305658}"/>
    <cellStyle name="Millares 34 5 3" xfId="6357" xr:uid="{026E1A97-C68F-42CB-9770-493AE7A29B28}"/>
    <cellStyle name="Millares 34 5 3 2" xfId="14623" xr:uid="{133280FA-B82E-4364-B909-480FF5B1500B}"/>
    <cellStyle name="Millares 34 5 3 2 2" xfId="36126" xr:uid="{8E8ECA1B-B654-434F-BBB7-026B40A0CE0A}"/>
    <cellStyle name="Millares 34 5 3 3" xfId="21258" xr:uid="{E4DCC51C-1C94-4F6A-9A39-A8A6ABE7DC56}"/>
    <cellStyle name="Millares 34 5 3 3 2" xfId="42761" xr:uid="{E259B48B-ABC8-412C-B1D6-1AE5AECCBEFC}"/>
    <cellStyle name="Millares 34 5 3 4" xfId="27863" xr:uid="{8FA02A79-14EF-4687-95EA-73ECECE5442C}"/>
    <cellStyle name="Millares 34 5 3 5" xfId="49366" xr:uid="{3451A794-05E8-4AEF-922F-C68EF5566F93}"/>
    <cellStyle name="Millares 34 5 4" xfId="7998" xr:uid="{DB00E9FF-CF6A-4045-8042-026AAFEE0C44}"/>
    <cellStyle name="Millares 34 5 4 2" xfId="29501" xr:uid="{40977CD4-283B-40D9-9BF7-13049C49DB5D}"/>
    <cellStyle name="Millares 34 5 5" xfId="9655" xr:uid="{90F3653C-9C4F-4F34-AB3B-1E1F150E622D}"/>
    <cellStyle name="Millares 34 5 5 2" xfId="31158" xr:uid="{308C94E6-9F67-42CE-BE5C-A788AF766B4E}"/>
    <cellStyle name="Millares 34 5 6" xfId="16290" xr:uid="{A2A7FF22-C6F6-4E28-B317-2DA9916DA2D2}"/>
    <cellStyle name="Millares 34 5 6 2" xfId="37793" xr:uid="{2938C8EA-1EAF-4B2A-8451-BF52E37814F6}"/>
    <cellStyle name="Millares 34 5 7" xfId="22895" xr:uid="{59BACD28-F0F4-47FF-86F2-09AC3ECD66C7}"/>
    <cellStyle name="Millares 34 5 8" xfId="44398" xr:uid="{07907866-AA0D-4E85-908C-6596216B9DD0}"/>
    <cellStyle name="Millares 34 6" xfId="2076" xr:uid="{CECA5D55-B284-41CB-98E1-D8C1675AEC53}"/>
    <cellStyle name="Millares 34 6 2" xfId="10342" xr:uid="{1E66547B-8DD8-4673-B1F9-AB65C05E61E8}"/>
    <cellStyle name="Millares 34 6 2 2" xfId="31845" xr:uid="{74703F0B-8951-46B0-A262-7187DD732BBA}"/>
    <cellStyle name="Millares 34 6 3" xfId="16977" xr:uid="{D8D1C5D0-380B-4102-82D1-F85A1ADC3E03}"/>
    <cellStyle name="Millares 34 6 3 2" xfId="38480" xr:uid="{ECDDA8A8-6B73-4E98-ACF2-7895DF1BE01C}"/>
    <cellStyle name="Millares 34 6 4" xfId="23582" xr:uid="{B4E13093-2A15-4347-ACD7-0F76137517DB}"/>
    <cellStyle name="Millares 34 6 5" xfId="45085" xr:uid="{F6411A6C-0711-4C1F-8C23-7ADFAF3BC332}"/>
    <cellStyle name="Millares 34 7" xfId="2749" xr:uid="{878881AB-2628-482E-AD5D-B1366F3834F6}"/>
    <cellStyle name="Millares 34 7 2" xfId="11015" xr:uid="{9E81B513-0C9D-4555-8950-057D2BE957F6}"/>
    <cellStyle name="Millares 34 7 2 2" xfId="32518" xr:uid="{8D5E2EA9-5ACB-4F57-BE8E-48743B5AE7C9}"/>
    <cellStyle name="Millares 34 7 3" xfId="17650" xr:uid="{36E53606-683E-4476-976B-2667B1AFFE6D}"/>
    <cellStyle name="Millares 34 7 3 2" xfId="39153" xr:uid="{1C9B14F0-E6F8-4A36-AFDA-40D2D8D8D5FF}"/>
    <cellStyle name="Millares 34 7 4" xfId="24255" xr:uid="{91F72A05-1D20-42AA-AAA3-F15A074CE8E4}"/>
    <cellStyle name="Millares 34 7 5" xfId="45758" xr:uid="{DB525FEE-E26B-44B9-88C5-4F2ECBDC503C}"/>
    <cellStyle name="Millares 34 8" xfId="3272" xr:uid="{DC8239A3-2FC0-4572-8231-622EA7292C44}"/>
    <cellStyle name="Millares 34 8 2" xfId="11538" xr:uid="{C3DC4BB0-DD10-4551-89DC-D51214941B95}"/>
    <cellStyle name="Millares 34 8 2 2" xfId="33041" xr:uid="{D13D50D8-C7B3-4295-A994-5C72878486F2}"/>
    <cellStyle name="Millares 34 8 3" xfId="18173" xr:uid="{36CFADFE-3787-47B4-AFE6-D51E70582328}"/>
    <cellStyle name="Millares 34 8 3 2" xfId="39676" xr:uid="{87CD3CD2-E245-4AF2-863B-573D418F4BFF}"/>
    <cellStyle name="Millares 34 8 4" xfId="24778" xr:uid="{D2763AB3-3CC4-4424-8773-AC7FD26869ED}"/>
    <cellStyle name="Millares 34 8 5" xfId="46281" xr:uid="{0C4E08BA-73AA-4FF3-B217-D13DF87C2ADF}"/>
    <cellStyle name="Millares 34 9" xfId="4893" xr:uid="{3297F4D6-B582-4F40-B92F-9A2EEE4881C7}"/>
    <cellStyle name="Millares 34 9 2" xfId="13159" xr:uid="{7A87D60C-E1F9-46AD-95B0-DB696FF7F163}"/>
    <cellStyle name="Millares 34 9 2 2" xfId="34662" xr:uid="{941DEE85-259B-4F89-A677-4CF74A85CC5C}"/>
    <cellStyle name="Millares 34 9 3" xfId="19794" xr:uid="{64ABAB4A-925E-4118-8945-444381258265}"/>
    <cellStyle name="Millares 34 9 3 2" xfId="41297" xr:uid="{2399E9E8-F1BC-4B09-94BC-F9CAE7AC608D}"/>
    <cellStyle name="Millares 34 9 4" xfId="26399" xr:uid="{53D92994-9EAC-4B33-A1C1-1AB0FC271CE1}"/>
    <cellStyle name="Millares 34 9 5" xfId="47902" xr:uid="{20390CDD-EF31-46DE-9F56-4E2278B6912C}"/>
    <cellStyle name="Millares 35" xfId="576" xr:uid="{BAB1B438-9FAB-4B02-ADE6-ABB970809785}"/>
    <cellStyle name="Millares 35 10" xfId="7187" xr:uid="{AE4CF19D-A710-4461-9084-3BA41E4632CB}"/>
    <cellStyle name="Millares 35 10 2" xfId="28690" xr:uid="{D83C0F86-A5A3-4659-86CC-EED2673339DC}"/>
    <cellStyle name="Millares 35 11" xfId="8843" xr:uid="{AF51DEAE-D077-466C-9A35-AC350882E2ED}"/>
    <cellStyle name="Millares 35 11 2" xfId="30346" xr:uid="{E1CD9186-C32F-4158-B3B3-EA7D2ADD9B91}"/>
    <cellStyle name="Millares 35 12" xfId="15479" xr:uid="{586A609E-2513-4CD9-A7BD-17AB9A22E9EE}"/>
    <cellStyle name="Millares 35 12 2" xfId="36982" xr:uid="{7F32C5C9-2269-4C7D-8130-F09199519C40}"/>
    <cellStyle name="Millares 35 13" xfId="22084" xr:uid="{A03F722F-BED3-4B4A-9374-278C2366A677}"/>
    <cellStyle name="Millares 35 14" xfId="43587" xr:uid="{5D598227-8A82-41FC-A982-DC46E778D2D6}"/>
    <cellStyle name="Millares 35 2" xfId="858" xr:uid="{5E1B0363-BA3C-43C4-9BD0-26C123B8401C}"/>
    <cellStyle name="Millares 35 2 10" xfId="43867" xr:uid="{608F9A40-A14C-4F61-8C58-5A76CAA5713F}"/>
    <cellStyle name="Millares 35 2 2" xfId="1804" xr:uid="{406DD2AE-1268-4408-AA48-A8C2BC4C9860}"/>
    <cellStyle name="Millares 35 2 2 2" xfId="4633" xr:uid="{175F3B40-3FD1-4F5D-A435-0D983DC5AB79}"/>
    <cellStyle name="Millares 35 2 2 2 2" xfId="12899" xr:uid="{4D525901-2652-41F4-9D7B-916AB29768ED}"/>
    <cellStyle name="Millares 35 2 2 2 2 2" xfId="34402" xr:uid="{15F6C9A3-A94D-447E-A831-6BC3B9FA1CA2}"/>
    <cellStyle name="Millares 35 2 2 2 3" xfId="19534" xr:uid="{8D063935-9E5F-4B19-9CE4-37F50FE236AC}"/>
    <cellStyle name="Millares 35 2 2 2 3 2" xfId="41037" xr:uid="{AD9B4173-FBE4-46A6-98C7-ACA7075CF426}"/>
    <cellStyle name="Millares 35 2 2 2 4" xfId="26139" xr:uid="{0E9F63D2-A1DE-4AF0-89D3-CC019F9C00A3}"/>
    <cellStyle name="Millares 35 2 2 2 5" xfId="47642" xr:uid="{084C2F8A-3459-42B8-ABCE-393453E895C8}"/>
    <cellStyle name="Millares 35 2 2 3" xfId="6772" xr:uid="{33828F65-D1D0-4B45-8199-CACE4CBD4D72}"/>
    <cellStyle name="Millares 35 2 2 3 2" xfId="15038" xr:uid="{0E056B8F-F0D6-4078-B510-A2E8F54AA1C6}"/>
    <cellStyle name="Millares 35 2 2 3 2 2" xfId="36541" xr:uid="{89108536-C8DD-4789-8655-A804952419AC}"/>
    <cellStyle name="Millares 35 2 2 3 3" xfId="21673" xr:uid="{F8DC1DF8-DCC4-4023-BC30-078EF028A9E8}"/>
    <cellStyle name="Millares 35 2 2 3 3 2" xfId="43176" xr:uid="{8C299E9F-E519-4253-9027-66C589B0C206}"/>
    <cellStyle name="Millares 35 2 2 3 4" xfId="28278" xr:uid="{76D3532D-17C2-448C-BB75-9BC087DF9608}"/>
    <cellStyle name="Millares 35 2 2 3 5" xfId="49781" xr:uid="{95287897-E2D9-4CD0-A33D-6447C0B8D104}"/>
    <cellStyle name="Millares 35 2 2 4" xfId="8413" xr:uid="{364FE1B5-889B-4648-9008-F917F8A09E29}"/>
    <cellStyle name="Millares 35 2 2 4 2" xfId="29916" xr:uid="{3F78382E-7E3F-4E6C-BC97-1E382818F4F0}"/>
    <cellStyle name="Millares 35 2 2 5" xfId="10070" xr:uid="{ACFB94B0-DF9B-4816-9460-BC575344F7C2}"/>
    <cellStyle name="Millares 35 2 2 5 2" xfId="31573" xr:uid="{C7FA2945-6780-4522-B39D-67EF8593B480}"/>
    <cellStyle name="Millares 35 2 2 6" xfId="16705" xr:uid="{281E4DD6-540E-48E4-885E-FDC2727C683E}"/>
    <cellStyle name="Millares 35 2 2 6 2" xfId="38208" xr:uid="{6D67614A-F6E5-4938-9A3B-F2EF653B74EC}"/>
    <cellStyle name="Millares 35 2 2 7" xfId="23310" xr:uid="{F511E303-9AC8-4CF2-B9C3-DCED5241BE24}"/>
    <cellStyle name="Millares 35 2 2 8" xfId="44813" xr:uid="{75D96796-6035-4DBF-98C4-957F8AE79E16}"/>
    <cellStyle name="Millares 35 2 3" xfId="2491" xr:uid="{34A03959-57F8-4387-A724-3EBEED673707}"/>
    <cellStyle name="Millares 35 2 3 2" xfId="10757" xr:uid="{4B283FCE-0411-4AAE-8D03-38F3610A317F}"/>
    <cellStyle name="Millares 35 2 3 2 2" xfId="32260" xr:uid="{5F4E43DA-628B-496A-9428-E26BBB5FA1A9}"/>
    <cellStyle name="Millares 35 2 3 3" xfId="17392" xr:uid="{111185C6-A32E-4AB0-BB66-BF528BEE5537}"/>
    <cellStyle name="Millares 35 2 3 3 2" xfId="38895" xr:uid="{5D68A5AD-3A2F-4608-8EEC-2C09468F84A0}"/>
    <cellStyle name="Millares 35 2 3 4" xfId="23997" xr:uid="{73FEB4AB-3C20-4292-9855-B5688288AC27}"/>
    <cellStyle name="Millares 35 2 3 5" xfId="45500" xr:uid="{A45F0E89-07FD-4271-88A3-C2EA25CB4432}"/>
    <cellStyle name="Millares 35 2 4" xfId="3687" xr:uid="{AB31BCDC-B1A3-4EAD-A67A-F978B78FB61C}"/>
    <cellStyle name="Millares 35 2 4 2" xfId="11953" xr:uid="{5F6D25CC-C788-40B7-B59B-61DF5CFDDCBC}"/>
    <cellStyle name="Millares 35 2 4 2 2" xfId="33456" xr:uid="{4F596C75-AD0B-460A-AE66-72AB3691F721}"/>
    <cellStyle name="Millares 35 2 4 3" xfId="18588" xr:uid="{E7D35848-F574-47E1-8E20-9B6AEC742A3C}"/>
    <cellStyle name="Millares 35 2 4 3 2" xfId="40091" xr:uid="{45DEF357-C4EF-4BF9-9DC4-8E1B4F3BA6BA}"/>
    <cellStyle name="Millares 35 2 4 4" xfId="25193" xr:uid="{97A14F64-E4D7-4D2B-B380-B16FBED3E442}"/>
    <cellStyle name="Millares 35 2 4 5" xfId="46696" xr:uid="{2ECEDC8D-FB61-43E0-B58B-FF7A114446E0}"/>
    <cellStyle name="Millares 35 2 5" xfId="5826" xr:uid="{21BA753C-60EF-4445-8B20-2BDF82933735}"/>
    <cellStyle name="Millares 35 2 5 2" xfId="14092" xr:uid="{E692A974-77D1-43CA-9060-354A78455907}"/>
    <cellStyle name="Millares 35 2 5 2 2" xfId="35595" xr:uid="{4BDA73F9-4BD3-47B5-9627-B72D85E382A8}"/>
    <cellStyle name="Millares 35 2 5 3" xfId="20727" xr:uid="{520BBC55-C0C0-425E-B402-D8A4D02AB839}"/>
    <cellStyle name="Millares 35 2 5 3 2" xfId="42230" xr:uid="{C15EEE45-9EF6-4995-AA1F-288A5361CA88}"/>
    <cellStyle name="Millares 35 2 5 4" xfId="27332" xr:uid="{F6C4B661-735D-481A-BD7C-B694180DDA48}"/>
    <cellStyle name="Millares 35 2 5 5" xfId="48835" xr:uid="{6C2EA11B-D274-40E4-9D43-5A528116D659}"/>
    <cellStyle name="Millares 35 2 6" xfId="7467" xr:uid="{AB123C63-93A0-4D4D-ABEE-03DB22205C2B}"/>
    <cellStyle name="Millares 35 2 6 2" xfId="28970" xr:uid="{441CA164-188D-4E29-AB72-66B551EA43A4}"/>
    <cellStyle name="Millares 35 2 7" xfId="9124" xr:uid="{E17BE381-BE44-49FB-B660-9C264F0F5FD9}"/>
    <cellStyle name="Millares 35 2 7 2" xfId="30627" xr:uid="{A129282F-C067-467B-AD57-8BCA2842A1B3}"/>
    <cellStyle name="Millares 35 2 8" xfId="15759" xr:uid="{26A17059-5167-4A5D-8318-9252706FEDA3}"/>
    <cellStyle name="Millares 35 2 8 2" xfId="37262" xr:uid="{9FAA1BE1-5031-4FD1-B42A-902034350692}"/>
    <cellStyle name="Millares 35 2 9" xfId="22364" xr:uid="{C10FAF69-C4F9-418D-B50C-08BA38544C0D}"/>
    <cellStyle name="Millares 35 3" xfId="1128" xr:uid="{B44FD964-4ABF-48E6-82D9-48C58D512532}"/>
    <cellStyle name="Millares 35 3 2" xfId="3957" xr:uid="{2F5397A7-D8AA-481E-A465-EF1CB52B55F6}"/>
    <cellStyle name="Millares 35 3 2 2" xfId="12223" xr:uid="{B4A3891A-F22C-4532-92D8-06F76B98DF80}"/>
    <cellStyle name="Millares 35 3 2 2 2" xfId="33726" xr:uid="{9BBED557-F617-4E18-BEF7-ACD346773277}"/>
    <cellStyle name="Millares 35 3 2 3" xfId="18858" xr:uid="{7B08482E-0CE9-4446-A380-EBA5E38C6789}"/>
    <cellStyle name="Millares 35 3 2 3 2" xfId="40361" xr:uid="{808A5D3F-3DE1-4716-8E75-32E048EF564E}"/>
    <cellStyle name="Millares 35 3 2 4" xfId="25463" xr:uid="{B7946F09-4A42-4550-8C0E-A7092C2922F5}"/>
    <cellStyle name="Millares 35 3 2 5" xfId="46966" xr:uid="{797F9698-701F-46CB-81AD-7A0426453960}"/>
    <cellStyle name="Millares 35 3 3" xfId="6096" xr:uid="{B045B05A-C282-4A5E-A71A-3D4BA5A697EE}"/>
    <cellStyle name="Millares 35 3 3 2" xfId="14362" xr:uid="{6ADEE66E-00CD-469C-8415-E5CF1D9CB199}"/>
    <cellStyle name="Millares 35 3 3 2 2" xfId="35865" xr:uid="{9FD37E94-0A8F-4E6A-9230-2E93E784B502}"/>
    <cellStyle name="Millares 35 3 3 3" xfId="20997" xr:uid="{AAB6222F-F660-44B5-BA9D-C1276D38AE90}"/>
    <cellStyle name="Millares 35 3 3 3 2" xfId="42500" xr:uid="{15EC9692-D02F-439A-B8AA-66569AAE1848}"/>
    <cellStyle name="Millares 35 3 3 4" xfId="27602" xr:uid="{3BEE3538-5052-441B-963D-7E3D9187930B}"/>
    <cellStyle name="Millares 35 3 3 5" xfId="49105" xr:uid="{D0337752-26AA-44CC-9280-C52AB3F365EC}"/>
    <cellStyle name="Millares 35 3 4" xfId="7737" xr:uid="{96DD9496-A01A-48CF-96FC-0262E80F86AE}"/>
    <cellStyle name="Millares 35 3 4 2" xfId="29240" xr:uid="{E9A8AB4F-39BE-45AF-A507-1471A4D2CF99}"/>
    <cellStyle name="Millares 35 3 5" xfId="9394" xr:uid="{C74298D3-267C-46D8-89F3-8B5E4B2BD023}"/>
    <cellStyle name="Millares 35 3 5 2" xfId="30897" xr:uid="{C2BBB676-01F1-457D-A8CE-637AFFDC7D40}"/>
    <cellStyle name="Millares 35 3 6" xfId="16029" xr:uid="{A969CC7F-7F1E-4C6B-BA6A-3C7AC543F976}"/>
    <cellStyle name="Millares 35 3 6 2" xfId="37532" xr:uid="{131A250B-F3F9-41FD-A429-24C9174177E0}"/>
    <cellStyle name="Millares 35 3 7" xfId="22634" xr:uid="{42E19E8A-1A71-4A3A-A2ED-0209B071E478}"/>
    <cellStyle name="Millares 35 3 8" xfId="44137" xr:uid="{15B46BE5-9D85-430F-B64D-A2C0C8CE361E}"/>
    <cellStyle name="Millares 35 4" xfId="1524" xr:uid="{5ABD4B60-BB95-4FA0-BD44-864CBAC5664E}"/>
    <cellStyle name="Millares 35 4 2" xfId="4353" xr:uid="{91BAEAA1-0700-4261-80E2-6B60F1F8BB74}"/>
    <cellStyle name="Millares 35 4 2 2" xfId="12619" xr:uid="{34CD2DF9-78F5-4184-B341-9A2B1D3BE197}"/>
    <cellStyle name="Millares 35 4 2 2 2" xfId="34122" xr:uid="{DFA3772D-2CA1-4998-8A6F-9FE5C4D3BF79}"/>
    <cellStyle name="Millares 35 4 2 3" xfId="19254" xr:uid="{06DF4842-66D6-4310-A8D2-78D926B58996}"/>
    <cellStyle name="Millares 35 4 2 3 2" xfId="40757" xr:uid="{614A65EB-0ACE-4158-85F3-F03D1DA61DD3}"/>
    <cellStyle name="Millares 35 4 2 4" xfId="25859" xr:uid="{59398A9F-EAA8-4609-BE13-1F5D8A311AD2}"/>
    <cellStyle name="Millares 35 4 2 5" xfId="47362" xr:uid="{20566E42-7195-4291-BD50-71E586613608}"/>
    <cellStyle name="Millares 35 4 3" xfId="6492" xr:uid="{B8D892F8-EF96-45D7-A291-640C5D940E76}"/>
    <cellStyle name="Millares 35 4 3 2" xfId="14758" xr:uid="{E9A8AE0C-4A2A-4965-B534-F6C807BF09E1}"/>
    <cellStyle name="Millares 35 4 3 2 2" xfId="36261" xr:uid="{297496C6-A128-4FE4-B4B1-3528D790F539}"/>
    <cellStyle name="Millares 35 4 3 3" xfId="21393" xr:uid="{7BD2AF82-55CC-4FAC-AB03-12F19990C869}"/>
    <cellStyle name="Millares 35 4 3 3 2" xfId="42896" xr:uid="{3161E65D-ADC3-4EC0-AD9E-DE126BAE516D}"/>
    <cellStyle name="Millares 35 4 3 4" xfId="27998" xr:uid="{E813861D-8A5D-487B-98A9-C164F63D0EA0}"/>
    <cellStyle name="Millares 35 4 3 5" xfId="49501" xr:uid="{0D50DCD4-39B6-4C61-A066-C0A215377889}"/>
    <cellStyle name="Millares 35 4 4" xfId="8133" xr:uid="{BCB1D306-ED92-4548-9158-74FC2C75226F}"/>
    <cellStyle name="Millares 35 4 4 2" xfId="29636" xr:uid="{2150121D-DCB0-4162-8800-9B58E6E38445}"/>
    <cellStyle name="Millares 35 4 5" xfId="9790" xr:uid="{7ADB40AD-E750-40B5-A0F9-B9AE4F9D23DA}"/>
    <cellStyle name="Millares 35 4 5 2" xfId="31293" xr:uid="{D9F56901-40DC-465E-A233-0F841FCF9740}"/>
    <cellStyle name="Millares 35 4 6" xfId="16425" xr:uid="{AAEC3342-4106-47D3-A8EF-B3AFCB7FC1E4}"/>
    <cellStyle name="Millares 35 4 6 2" xfId="37928" xr:uid="{A88438AB-5A9E-4DDC-976C-6E6F74803352}"/>
    <cellStyle name="Millares 35 4 7" xfId="23030" xr:uid="{0D855911-B9FA-4CD1-915D-154C68CC4F9D}"/>
    <cellStyle name="Millares 35 4 8" xfId="44533" xr:uid="{FAB096F9-2B69-4829-9DB1-9B12EE04CF11}"/>
    <cellStyle name="Millares 35 5" xfId="2211" xr:uid="{544962EE-C85F-472D-B4CB-5620DD90B05E}"/>
    <cellStyle name="Millares 35 5 2" xfId="10477" xr:uid="{E274A639-39EA-45FE-A269-4C71C6F2107F}"/>
    <cellStyle name="Millares 35 5 2 2" xfId="31980" xr:uid="{AE205007-8318-4E66-9DBE-FEE1C6B63656}"/>
    <cellStyle name="Millares 35 5 3" xfId="17112" xr:uid="{41CAD22E-6EAE-4426-9691-E487F8E4B1BA}"/>
    <cellStyle name="Millares 35 5 3 2" xfId="38615" xr:uid="{436C7137-24CE-4AD1-8DC5-C3DC83CB1A7B}"/>
    <cellStyle name="Millares 35 5 4" xfId="23717" xr:uid="{601135A0-1552-4744-B638-248EFA6FAC0A}"/>
    <cellStyle name="Millares 35 5 5" xfId="45220" xr:uid="{7B10A1C3-8D7B-478B-B244-15B1335C639E}"/>
    <cellStyle name="Millares 35 6" xfId="3008" xr:uid="{F8AE9DE4-39E5-4666-9DC9-BF234AC103AA}"/>
    <cellStyle name="Millares 35 6 2" xfId="11274" xr:uid="{77324265-D249-439D-93A9-02595B9ABB6D}"/>
    <cellStyle name="Millares 35 6 2 2" xfId="32777" xr:uid="{D178F541-AF15-4C06-A484-E79908C98FB5}"/>
    <cellStyle name="Millares 35 6 3" xfId="17909" xr:uid="{081387B4-7E51-454C-B400-51D0A0DEBA49}"/>
    <cellStyle name="Millares 35 6 3 2" xfId="39412" xr:uid="{BEBE7A4E-864D-428C-988E-E2A7500456FE}"/>
    <cellStyle name="Millares 35 6 4" xfId="24514" xr:uid="{988B52F8-72C0-409B-B9CC-61163D87F5B8}"/>
    <cellStyle name="Millares 35 6 5" xfId="46017" xr:uid="{0C79D167-C4C7-4373-A42E-C4BE40624CE8}"/>
    <cellStyle name="Millares 35 7" xfId="3407" xr:uid="{4BCFAD69-220E-4314-B0C5-3C930F0751A3}"/>
    <cellStyle name="Millares 35 7 2" xfId="11673" xr:uid="{AFE9DEC7-EF01-423B-A053-84713F3F6BD0}"/>
    <cellStyle name="Millares 35 7 2 2" xfId="33176" xr:uid="{0413EFD3-3744-4AFA-992E-902EF813771A}"/>
    <cellStyle name="Millares 35 7 3" xfId="18308" xr:uid="{1DCC7151-17D9-4DB1-BD1A-D82D7569A4C5}"/>
    <cellStyle name="Millares 35 7 3 2" xfId="39811" xr:uid="{01226FA8-5570-4707-A3C0-525D8E201287}"/>
    <cellStyle name="Millares 35 7 4" xfId="24913" xr:uid="{CC2D39CE-D7CB-4B4E-AB62-DE5BB22CFED2}"/>
    <cellStyle name="Millares 35 7 5" xfId="46416" xr:uid="{AE3AF5B5-8729-4A10-B5E0-9CD50534EBEC}"/>
    <cellStyle name="Millares 35 8" xfId="5152" xr:uid="{75B6A210-2683-40C1-9592-FC216FE17E86}"/>
    <cellStyle name="Millares 35 8 2" xfId="13418" xr:uid="{D8CF6196-E074-4885-B8F6-E73A58A795AE}"/>
    <cellStyle name="Millares 35 8 2 2" xfId="34921" xr:uid="{4FEE23FE-D2C2-4B5E-B4B1-32E51952D1EE}"/>
    <cellStyle name="Millares 35 8 3" xfId="20053" xr:uid="{FB1066BE-F4B9-4011-92AD-604FD72DB55A}"/>
    <cellStyle name="Millares 35 8 3 2" xfId="41556" xr:uid="{69862482-657F-48AB-8428-C4E877140E45}"/>
    <cellStyle name="Millares 35 8 4" xfId="26658" xr:uid="{44273959-C740-404E-BFE4-1181B70D5628}"/>
    <cellStyle name="Millares 35 8 5" xfId="48161" xr:uid="{F5146C45-E492-44D2-9572-7B4BCBC56996}"/>
    <cellStyle name="Millares 35 9" xfId="5546" xr:uid="{216A8B69-1AA2-4654-8F0D-F2C311995D72}"/>
    <cellStyle name="Millares 35 9 2" xfId="13812" xr:uid="{55BE7E94-667F-4C16-B0D9-8FF4BC8E7400}"/>
    <cellStyle name="Millares 35 9 2 2" xfId="35315" xr:uid="{30AADEF4-4376-42EF-81B4-4A0C21C4750F}"/>
    <cellStyle name="Millares 35 9 3" xfId="20447" xr:uid="{FEC3C0DE-F262-4F74-BAC2-0933636AF527}"/>
    <cellStyle name="Millares 35 9 3 2" xfId="41950" xr:uid="{F2F0E36B-3CEB-484F-BE04-9A4262E6E281}"/>
    <cellStyle name="Millares 35 9 4" xfId="27052" xr:uid="{D3E15234-B826-43CD-826D-5D2E7A287978}"/>
    <cellStyle name="Millares 35 9 5" xfId="48555" xr:uid="{EBA16FD8-F851-4EB5-BAFA-3440F85CC0CA}"/>
    <cellStyle name="Millares 36" xfId="179" xr:uid="{6A674B83-EC7C-47E7-B080-770F33853E3C}"/>
    <cellStyle name="Millares 36 10" xfId="3080" xr:uid="{C25E5F6E-2C4D-425C-B4E8-9ACAFC3920C7}"/>
    <cellStyle name="Millares 36 10 2" xfId="11346" xr:uid="{22E48FE1-0535-40B5-A6BF-1A153775041A}"/>
    <cellStyle name="Millares 36 10 2 2" xfId="32849" xr:uid="{D25476A7-2CAE-4784-91A0-A563F4C49548}"/>
    <cellStyle name="Millares 36 10 3" xfId="17981" xr:uid="{53124B8E-F43E-439C-BBD3-CC94DDC7D42E}"/>
    <cellStyle name="Millares 36 10 3 2" xfId="39484" xr:uid="{1EF4BBE0-3972-4362-B511-0A7AD0190675}"/>
    <cellStyle name="Millares 36 10 4" xfId="24586" xr:uid="{B8D5AA8B-FC92-44FB-940D-1A4F633DF7FD}"/>
    <cellStyle name="Millares 36 10 5" xfId="46089" xr:uid="{B78E5501-D356-4373-A404-5883FF99211B}"/>
    <cellStyle name="Millares 36 11" xfId="4715" xr:uid="{BFECAB1A-64A8-4E5E-8C48-9B8E048CE214}"/>
    <cellStyle name="Millares 36 11 2" xfId="12981" xr:uid="{739CF884-F9B6-49C1-8900-57EBF9A45453}"/>
    <cellStyle name="Millares 36 11 2 2" xfId="34484" xr:uid="{75442F0C-86D0-415F-A324-4C9572FC8C7D}"/>
    <cellStyle name="Millares 36 11 3" xfId="19616" xr:uid="{F82EFB41-2FEC-46BF-B49A-3F293EDAEE4D}"/>
    <cellStyle name="Millares 36 11 3 2" xfId="41119" xr:uid="{346811A8-0FFB-41EC-8610-D9000FA2393B}"/>
    <cellStyle name="Millares 36 11 4" xfId="26221" xr:uid="{4F2959BD-8B97-49EB-BA02-66DCDA0A60F0}"/>
    <cellStyle name="Millares 36 11 5" xfId="47724" xr:uid="{B4E8F252-59E9-4F4E-BB05-C2957BE7687C}"/>
    <cellStyle name="Millares 36 12" xfId="5218" xr:uid="{C34C04A7-C814-4E5E-A019-018FC80145FD}"/>
    <cellStyle name="Millares 36 12 2" xfId="13484" xr:uid="{0DBDEDBB-E0CA-46A9-A1DD-F1A6D0F85ACB}"/>
    <cellStyle name="Millares 36 12 2 2" xfId="34987" xr:uid="{37DD0C1F-463D-4977-A54E-AD432F465260}"/>
    <cellStyle name="Millares 36 12 3" xfId="20119" xr:uid="{9C51F480-E6EC-4900-9240-5711BC226259}"/>
    <cellStyle name="Millares 36 12 3 2" xfId="41622" xr:uid="{7774E5B0-8E49-42A9-8517-E84786343C54}"/>
    <cellStyle name="Millares 36 12 4" xfId="26724" xr:uid="{DF2CAECD-2596-42CA-8016-6ED33C3B40DD}"/>
    <cellStyle name="Millares 36 12 5" xfId="48227" xr:uid="{2F7F189F-1BE8-4B50-BF52-1F97D6559B25}"/>
    <cellStyle name="Millares 36 13" xfId="6859" xr:uid="{BDDAAF00-40C7-469F-9B59-98D23310B56D}"/>
    <cellStyle name="Millares 36 13 2" xfId="28362" xr:uid="{BEB9148B-5A84-4B92-8A98-55F52D7B76DF}"/>
    <cellStyle name="Millares 36 14" xfId="8513" xr:uid="{4EC52284-B426-4A79-835F-2F523B607C8E}"/>
    <cellStyle name="Millares 36 14 2" xfId="30016" xr:uid="{8E93AF64-E99A-4383-9B10-C2201E3C73E6}"/>
    <cellStyle name="Millares 36 15" xfId="15152" xr:uid="{F3D4312F-6CA8-48B4-81EA-08AD05A470B3}"/>
    <cellStyle name="Millares 36 15 2" xfId="36655" xr:uid="{389B830D-31DC-4A36-AC1E-873A8B67958F}"/>
    <cellStyle name="Millares 36 16" xfId="21757" xr:uid="{7D1136AE-5FBB-49F6-B639-F0BBB2A2DFB3}"/>
    <cellStyle name="Millares 36 17" xfId="43260" xr:uid="{125F4453-1216-40FE-8892-9ECC5F48C0B8}"/>
    <cellStyle name="Millares 36 2" xfId="192" xr:uid="{C6CFBBC9-EEC1-4DF9-B3BB-0C0542509664}"/>
    <cellStyle name="Millares 36 3" xfId="510" xr:uid="{54B1A8D3-B349-4067-8BAC-C0B0CFB42FB0}"/>
    <cellStyle name="Millares 36 3 10" xfId="7121" xr:uid="{834B4290-A074-4C2A-B0C7-DF1BE025D0CD}"/>
    <cellStyle name="Millares 36 3 10 2" xfId="28624" xr:uid="{991E0055-FDB3-477F-A9EE-048410196A74}"/>
    <cellStyle name="Millares 36 3 11" xfId="8777" xr:uid="{53EB0525-D5B9-4067-BC7A-C4212709DAF0}"/>
    <cellStyle name="Millares 36 3 11 2" xfId="30280" xr:uid="{46A5F111-93CA-4012-A944-F2B1924ED745}"/>
    <cellStyle name="Millares 36 3 12" xfId="15413" xr:uid="{749E20D7-094C-4BEA-BAB7-2A5CA0E15AAC}"/>
    <cellStyle name="Millares 36 3 12 2" xfId="36916" xr:uid="{B3EB5ED6-8649-463D-9BB9-5AE51D32D1A2}"/>
    <cellStyle name="Millares 36 3 13" xfId="22018" xr:uid="{02C432A6-94C6-430C-B24F-DA3FF8A41940}"/>
    <cellStyle name="Millares 36 3 14" xfId="43521" xr:uid="{B58CA766-70A1-4C11-9362-93751B3F3394}"/>
    <cellStyle name="Millares 36 3 2" xfId="792" xr:uid="{66F2211E-0FE2-44A1-9972-316C706E0FEC}"/>
    <cellStyle name="Millares 36 3 2 10" xfId="15693" xr:uid="{2CC84563-3DB6-4F12-9CB4-67D7FDA303D4}"/>
    <cellStyle name="Millares 36 3 2 10 2" xfId="37196" xr:uid="{32AF2E84-EF18-476C-AB23-6307DD8DE10F}"/>
    <cellStyle name="Millares 36 3 2 11" xfId="22298" xr:uid="{BED06621-776C-46D8-BC04-C8EB3C983756}"/>
    <cellStyle name="Millares 36 3 2 12" xfId="43801" xr:uid="{A2F9A212-00AD-4494-BFDF-7D7DA19EC08A}"/>
    <cellStyle name="Millares 36 3 2 2" xfId="1738" xr:uid="{5D84DA39-3076-4855-9511-D84FFF693F75}"/>
    <cellStyle name="Millares 36 3 2 2 2" xfId="4567" xr:uid="{84F85C34-2749-4C38-B1FE-F5762D85420A}"/>
    <cellStyle name="Millares 36 3 2 2 2 2" xfId="12833" xr:uid="{D4205368-6B45-4F39-B11A-68B02DC19779}"/>
    <cellStyle name="Millares 36 3 2 2 2 2 2" xfId="34336" xr:uid="{EAFAEC62-0B16-410D-9B90-CB13CA6FE770}"/>
    <cellStyle name="Millares 36 3 2 2 2 3" xfId="19468" xr:uid="{36328947-0CBC-4E37-B600-0471812714EA}"/>
    <cellStyle name="Millares 36 3 2 2 2 3 2" xfId="40971" xr:uid="{EAC2A15E-710E-4928-8828-83CED133E618}"/>
    <cellStyle name="Millares 36 3 2 2 2 4" xfId="26073" xr:uid="{190A352B-D1C0-49AD-8B2C-854B2CF1C7A4}"/>
    <cellStyle name="Millares 36 3 2 2 2 5" xfId="47576" xr:uid="{A31F221E-FA6A-442A-B49C-57F1813280A8}"/>
    <cellStyle name="Millares 36 3 2 2 3" xfId="6706" xr:uid="{47D8FDC5-C0DD-458E-90CB-40724E2E82E6}"/>
    <cellStyle name="Millares 36 3 2 2 3 2" xfId="14972" xr:uid="{CDDB7283-D089-4830-95DE-AAF5749EA7E8}"/>
    <cellStyle name="Millares 36 3 2 2 3 2 2" xfId="36475" xr:uid="{5669E0EA-3206-45E2-9D58-3D7C6C343100}"/>
    <cellStyle name="Millares 36 3 2 2 3 3" xfId="21607" xr:uid="{C19E6B85-8BF3-4155-AD25-8F561D19AD98}"/>
    <cellStyle name="Millares 36 3 2 2 3 3 2" xfId="43110" xr:uid="{B71FF886-E798-4EDE-87F2-00401B568EAC}"/>
    <cellStyle name="Millares 36 3 2 2 3 4" xfId="28212" xr:uid="{44D37D8C-6DBF-4CB1-90D9-9EA5EC34B135}"/>
    <cellStyle name="Millares 36 3 2 2 3 5" xfId="49715" xr:uid="{C8C9BEBB-29AC-440D-B29B-F3D2055043B7}"/>
    <cellStyle name="Millares 36 3 2 2 4" xfId="8347" xr:uid="{0C61B2A8-F3FF-4C64-9F30-5A6E0A58307A}"/>
    <cellStyle name="Millares 36 3 2 2 4 2" xfId="29850" xr:uid="{D97382C8-ED13-4424-A9F1-1D92AE7C74BB}"/>
    <cellStyle name="Millares 36 3 2 2 5" xfId="10004" xr:uid="{EFD24EB5-2832-4EEB-A9FF-C008A00DE1F5}"/>
    <cellStyle name="Millares 36 3 2 2 5 2" xfId="31507" xr:uid="{EBB35045-8EA5-44D9-8FA7-FE9AF02CD6F2}"/>
    <cellStyle name="Millares 36 3 2 2 6" xfId="16639" xr:uid="{247B8768-0AA1-43C1-AE4C-F2C57E3CB354}"/>
    <cellStyle name="Millares 36 3 2 2 6 2" xfId="38142" xr:uid="{B457A263-0B01-4DC5-A8E8-F45CFB299A2C}"/>
    <cellStyle name="Millares 36 3 2 2 7" xfId="23244" xr:uid="{F1D0E465-98FB-4803-A4AF-9CC9B37E795C}"/>
    <cellStyle name="Millares 36 3 2 2 8" xfId="44747" xr:uid="{387EC4EB-8E65-440E-894B-95E99FF504E8}"/>
    <cellStyle name="Millares 36 3 2 3" xfId="2425" xr:uid="{325D3960-8709-42EA-BAE8-588A3BDF49C0}"/>
    <cellStyle name="Millares 36 3 2 3 2" xfId="10691" xr:uid="{6224138B-73D9-46F4-BEDF-3A7070F2A281}"/>
    <cellStyle name="Millares 36 3 2 3 2 2" xfId="32194" xr:uid="{9E38153D-0157-4E32-8412-FCB2C1E85243}"/>
    <cellStyle name="Millares 36 3 2 3 3" xfId="17326" xr:uid="{8109B1C2-604F-42B1-922C-2D1B7ECE7E88}"/>
    <cellStyle name="Millares 36 3 2 3 3 2" xfId="38829" xr:uid="{C460EB6B-C7B5-4D6E-A812-194F09CEEA66}"/>
    <cellStyle name="Millares 36 3 2 3 4" xfId="23931" xr:uid="{7FF8D78C-2BB0-4685-82D6-9727A79D0626}"/>
    <cellStyle name="Millares 36 3 2 3 5" xfId="45434" xr:uid="{B71F691A-F660-4CEF-AB3A-2097C5F78E7A}"/>
    <cellStyle name="Millares 36 3 2 4" xfId="2942" xr:uid="{83C68433-51FB-461B-9FEE-5A03A7C623E2}"/>
    <cellStyle name="Millares 36 3 2 4 2" xfId="11208" xr:uid="{8DA06AEC-1D11-478B-A0A1-4D5A52A2900F}"/>
    <cellStyle name="Millares 36 3 2 4 2 2" xfId="32711" xr:uid="{DF911385-C045-4EB0-AF47-6392B7EA9E6D}"/>
    <cellStyle name="Millares 36 3 2 4 3" xfId="17843" xr:uid="{2F4B69D2-8002-473D-8682-69116A5673FA}"/>
    <cellStyle name="Millares 36 3 2 4 3 2" xfId="39346" xr:uid="{057C8B8C-72E9-407D-BA75-20970534CAD2}"/>
    <cellStyle name="Millares 36 3 2 4 4" xfId="24448" xr:uid="{62A7F8B2-1167-47E3-B9B3-3B75F189A3E1}"/>
    <cellStyle name="Millares 36 3 2 4 5" xfId="45951" xr:uid="{00DF33CC-9E0C-4250-AB43-4C526465626B}"/>
    <cellStyle name="Millares 36 3 2 5" xfId="3621" xr:uid="{6290015A-D1FB-46F6-98CC-087B51F8AE0A}"/>
    <cellStyle name="Millares 36 3 2 5 2" xfId="11887" xr:uid="{6B10A181-8559-4F0A-9700-27814CEF2C57}"/>
    <cellStyle name="Millares 36 3 2 5 2 2" xfId="33390" xr:uid="{5A00CB39-AFC1-40C4-A8DE-90CBF02ED2BE}"/>
    <cellStyle name="Millares 36 3 2 5 3" xfId="18522" xr:uid="{FA6E0983-43E3-44BD-A789-3EDD92A8CCBE}"/>
    <cellStyle name="Millares 36 3 2 5 3 2" xfId="40025" xr:uid="{EB7474FF-B949-4E3E-9AB2-2AF9661C286B}"/>
    <cellStyle name="Millares 36 3 2 5 4" xfId="25127" xr:uid="{3E7294AA-B63D-42DF-A63E-8FF8DF9A7F82}"/>
    <cellStyle name="Millares 36 3 2 5 5" xfId="46630" xr:uid="{3E4F471D-AAE6-491C-9E1F-4E66558E859C}"/>
    <cellStyle name="Millares 36 3 2 6" xfId="5086" xr:uid="{9A63D4C7-E471-445D-ACC9-518A4CA77F3F}"/>
    <cellStyle name="Millares 36 3 2 6 2" xfId="13352" xr:uid="{7321CE1A-AF7D-4AAB-A340-0ABCD4AFFE1D}"/>
    <cellStyle name="Millares 36 3 2 6 2 2" xfId="34855" xr:uid="{67ECC409-30F0-4F11-A389-6ACD95A05790}"/>
    <cellStyle name="Millares 36 3 2 6 3" xfId="19987" xr:uid="{BE7F57C1-6399-47EA-88E4-63F505A3BDCC}"/>
    <cellStyle name="Millares 36 3 2 6 3 2" xfId="41490" xr:uid="{C7F03AF0-DB9D-4065-BA64-1E7C2C9D0325}"/>
    <cellStyle name="Millares 36 3 2 6 4" xfId="26592" xr:uid="{B8B122ED-F835-43CE-8ABF-29885762A5CB}"/>
    <cellStyle name="Millares 36 3 2 6 5" xfId="48095" xr:uid="{5A8C4669-C877-427C-869A-EA02D4BC3398}"/>
    <cellStyle name="Millares 36 3 2 7" xfId="5760" xr:uid="{E657AB66-2ADD-4EBD-A5A8-59E242685BFC}"/>
    <cellStyle name="Millares 36 3 2 7 2" xfId="14026" xr:uid="{D0323EF1-5374-4DEF-AF7C-BB9AD40D781E}"/>
    <cellStyle name="Millares 36 3 2 7 2 2" xfId="35529" xr:uid="{64E352DF-C812-4C86-AD94-E9D196C9EAA0}"/>
    <cellStyle name="Millares 36 3 2 7 3" xfId="20661" xr:uid="{D9BA1FE9-DC05-4C47-AF31-79C4A2B81D48}"/>
    <cellStyle name="Millares 36 3 2 7 3 2" xfId="42164" xr:uid="{EA013990-1A3F-4832-862B-5B220E2F6CB7}"/>
    <cellStyle name="Millares 36 3 2 7 4" xfId="27266" xr:uid="{73E42D30-8359-452B-BC1D-0EE7FE933EB9}"/>
    <cellStyle name="Millares 36 3 2 7 5" xfId="48769" xr:uid="{3B26B2F1-7473-4DEF-BB66-930ED4123F86}"/>
    <cellStyle name="Millares 36 3 2 8" xfId="7401" xr:uid="{905760AF-D093-43F8-A2DD-26945A39C8F5}"/>
    <cellStyle name="Millares 36 3 2 8 2" xfId="28904" xr:uid="{5658547F-E669-45F0-83D5-AF8494D8D58F}"/>
    <cellStyle name="Millares 36 3 2 9" xfId="9058" xr:uid="{F129F833-CF77-47E6-9C2F-FB77A7A1A517}"/>
    <cellStyle name="Millares 36 3 2 9 2" xfId="30561" xr:uid="{1D035B7A-CA26-4E77-9382-F85E5519C8BC}"/>
    <cellStyle name="Millares 36 3 3" xfId="1062" xr:uid="{536FBCC8-5790-4731-9AD2-1CC7F5D9D7FD}"/>
    <cellStyle name="Millares 36 3 3 2" xfId="3891" xr:uid="{0B4C1452-77E4-4436-951E-86C522A9B4CD}"/>
    <cellStyle name="Millares 36 3 3 2 2" xfId="12157" xr:uid="{390E2075-59E0-4AA5-A825-263409F26ADA}"/>
    <cellStyle name="Millares 36 3 3 2 2 2" xfId="33660" xr:uid="{4FB846AB-B5D0-4362-9F5C-9E19159797FB}"/>
    <cellStyle name="Millares 36 3 3 2 3" xfId="18792" xr:uid="{513E87E8-834D-4524-A989-385AE1017011}"/>
    <cellStyle name="Millares 36 3 3 2 3 2" xfId="40295" xr:uid="{38C28489-512E-43D8-844C-8430D52F626E}"/>
    <cellStyle name="Millares 36 3 3 2 4" xfId="25397" xr:uid="{216CC804-F9E2-4ED1-B516-4495B1A2531A}"/>
    <cellStyle name="Millares 36 3 3 2 5" xfId="46900" xr:uid="{F42B0D84-F703-4F7E-A80B-80DAA5F057B8}"/>
    <cellStyle name="Millares 36 3 3 3" xfId="6030" xr:uid="{58775552-F864-4FE3-AE4D-56BF0A079846}"/>
    <cellStyle name="Millares 36 3 3 3 2" xfId="14296" xr:uid="{306FF532-4916-414E-A7E4-682012DEF4D3}"/>
    <cellStyle name="Millares 36 3 3 3 2 2" xfId="35799" xr:uid="{E9C25A31-97B0-4763-B162-B0115806A2B5}"/>
    <cellStyle name="Millares 36 3 3 3 3" xfId="20931" xr:uid="{CE2799D9-821B-4146-8C10-BBBBA44D4438}"/>
    <cellStyle name="Millares 36 3 3 3 3 2" xfId="42434" xr:uid="{99D22155-7643-4E9E-81DE-6BB2ECFCCC6F}"/>
    <cellStyle name="Millares 36 3 3 3 4" xfId="27536" xr:uid="{8035A3DF-0D74-4E1F-B18B-A3D3EAF8EED1}"/>
    <cellStyle name="Millares 36 3 3 3 5" xfId="49039" xr:uid="{01CC7FDB-BCF4-43E7-885C-50415DDB472A}"/>
    <cellStyle name="Millares 36 3 3 4" xfId="7671" xr:uid="{839F8F5C-B559-40EF-B183-BF0595D0B6D5}"/>
    <cellStyle name="Millares 36 3 3 4 2" xfId="29174" xr:uid="{9184BC6F-640C-4735-BF69-A8EBD00F6781}"/>
    <cellStyle name="Millares 36 3 3 5" xfId="9328" xr:uid="{E7AB987D-7B6D-4E83-A2E3-993CE06E1F54}"/>
    <cellStyle name="Millares 36 3 3 5 2" xfId="30831" xr:uid="{4F689110-746D-49E5-B071-D2BD5C3835B0}"/>
    <cellStyle name="Millares 36 3 3 6" xfId="15963" xr:uid="{48295D54-B8DD-4F13-90A0-44C84C23BBC7}"/>
    <cellStyle name="Millares 36 3 3 6 2" xfId="37466" xr:uid="{883C3AA4-6ABE-4A10-9AE1-218AECE7CCEC}"/>
    <cellStyle name="Millares 36 3 3 7" xfId="22568" xr:uid="{80FDD1FB-7431-417F-AA2E-BB5ADA070FF2}"/>
    <cellStyle name="Millares 36 3 3 8" xfId="44071" xr:uid="{8F2695EA-9BAD-494D-AD0F-0D133B4EB4FA}"/>
    <cellStyle name="Millares 36 3 4" xfId="1458" xr:uid="{42EFC1F6-609E-45B8-92F0-4FCAF9948C8A}"/>
    <cellStyle name="Millares 36 3 4 2" xfId="4287" xr:uid="{F802A63F-EC3C-4D2C-BCB2-D2570BD263D1}"/>
    <cellStyle name="Millares 36 3 4 2 2" xfId="12553" xr:uid="{B17A9608-3836-4995-8938-4A22DA38E6BA}"/>
    <cellStyle name="Millares 36 3 4 2 2 2" xfId="34056" xr:uid="{6FFFF8C2-884D-42AD-A340-9C53098017C3}"/>
    <cellStyle name="Millares 36 3 4 2 3" xfId="19188" xr:uid="{5EF951C1-B82C-4AF5-B1B6-D61194313B02}"/>
    <cellStyle name="Millares 36 3 4 2 3 2" xfId="40691" xr:uid="{0DA4DF08-8742-4013-86AA-36E45E70C2CC}"/>
    <cellStyle name="Millares 36 3 4 2 4" xfId="25793" xr:uid="{9FDA1113-A1B9-4E86-AAB8-F7C761839CB2}"/>
    <cellStyle name="Millares 36 3 4 2 5" xfId="47296" xr:uid="{F0651694-8F1D-436F-B11D-6761F5E485C3}"/>
    <cellStyle name="Millares 36 3 4 3" xfId="6426" xr:uid="{F032C8BA-9AF8-4F88-88D6-C79C68A2B224}"/>
    <cellStyle name="Millares 36 3 4 3 2" xfId="14692" xr:uid="{57258793-737E-43B6-9DB5-6782AF4E4243}"/>
    <cellStyle name="Millares 36 3 4 3 2 2" xfId="36195" xr:uid="{2AAABBDE-0E2E-44E1-A54A-755FA7E9871E}"/>
    <cellStyle name="Millares 36 3 4 3 3" xfId="21327" xr:uid="{0EFC31D1-470E-4D57-8314-0B89FD8DD0D4}"/>
    <cellStyle name="Millares 36 3 4 3 3 2" xfId="42830" xr:uid="{276EA796-7D98-4F5A-B851-451FB786FC74}"/>
    <cellStyle name="Millares 36 3 4 3 4" xfId="27932" xr:uid="{47BC23BF-F9FF-45FF-A829-FFDD94F86B63}"/>
    <cellStyle name="Millares 36 3 4 3 5" xfId="49435" xr:uid="{AAA84846-4E74-4614-B426-4D96F3DDF0B6}"/>
    <cellStyle name="Millares 36 3 4 4" xfId="8067" xr:uid="{9A66689A-EA18-40C2-9E26-1BD585A13014}"/>
    <cellStyle name="Millares 36 3 4 4 2" xfId="29570" xr:uid="{BEFB505C-679C-4EC1-B824-F4EFE265D07A}"/>
    <cellStyle name="Millares 36 3 4 5" xfId="9724" xr:uid="{C06A1FFD-E372-4CC8-912A-FCC01210D397}"/>
    <cellStyle name="Millares 36 3 4 5 2" xfId="31227" xr:uid="{BF626FB8-D3A2-48EE-A456-AEB8C14D0241}"/>
    <cellStyle name="Millares 36 3 4 6" xfId="16359" xr:uid="{C4C3693A-3A34-4B16-9BD0-E25B4A37C73C}"/>
    <cellStyle name="Millares 36 3 4 6 2" xfId="37862" xr:uid="{6C60F279-3834-4AEC-A194-AEEC2ABCF348}"/>
    <cellStyle name="Millares 36 3 4 7" xfId="22964" xr:uid="{BACF8AF8-AE27-4EB1-94A4-7E671B65C80D}"/>
    <cellStyle name="Millares 36 3 4 8" xfId="44467" xr:uid="{CEBC6C76-F3F3-4B1A-AEBC-AABD9632926B}"/>
    <cellStyle name="Millares 36 3 5" xfId="2145" xr:uid="{056561AB-F314-4D5D-BABE-BA2733AB9894}"/>
    <cellStyle name="Millares 36 3 5 2" xfId="10411" xr:uid="{F1202E59-90E5-43FF-A904-0F9CB51FE3B5}"/>
    <cellStyle name="Millares 36 3 5 2 2" xfId="31914" xr:uid="{3F971939-726F-4FFE-BDA9-FD40A2A785AE}"/>
    <cellStyle name="Millares 36 3 5 3" xfId="17046" xr:uid="{BC27CED4-E12A-4A73-89B6-819E2E864CF9}"/>
    <cellStyle name="Millares 36 3 5 3 2" xfId="38549" xr:uid="{0D53AC98-2F5E-4785-BE06-03B73E5435AE}"/>
    <cellStyle name="Millares 36 3 5 4" xfId="23651" xr:uid="{39965C15-AAA4-4563-BFC7-3D6336DE3C1D}"/>
    <cellStyle name="Millares 36 3 5 5" xfId="45154" xr:uid="{013E204F-1C37-43B8-9BA3-62B0F7F6513B}"/>
    <cellStyle name="Millares 36 3 6" xfId="2693" xr:uid="{CBA66E26-1744-45F0-AEE0-607C8B670A47}"/>
    <cellStyle name="Millares 36 3 6 2" xfId="10959" xr:uid="{CA39AC7E-749F-43D7-89F7-B9C08A0240C4}"/>
    <cellStyle name="Millares 36 3 6 2 2" xfId="32462" xr:uid="{84AAABF5-3520-4E4E-9B20-047FEE554FDE}"/>
    <cellStyle name="Millares 36 3 6 3" xfId="17594" xr:uid="{3A87F246-A8B1-40D5-A0EC-79DC652354A8}"/>
    <cellStyle name="Millares 36 3 6 3 2" xfId="39097" xr:uid="{299F2C63-7C4C-4BAC-BD76-EC2D68F07433}"/>
    <cellStyle name="Millares 36 3 6 4" xfId="24199" xr:uid="{92073F63-C380-4B7D-98B6-80C72DC3BE28}"/>
    <cellStyle name="Millares 36 3 6 5" xfId="45702" xr:uid="{D8221B3F-46A6-43D2-8EF8-C4B827493639}"/>
    <cellStyle name="Millares 36 3 7" xfId="3341" xr:uid="{73DB1172-9250-4604-8D90-62FE3A548325}"/>
    <cellStyle name="Millares 36 3 7 2" xfId="11607" xr:uid="{F55FDD67-7BFC-4021-91EF-59F3162DBB29}"/>
    <cellStyle name="Millares 36 3 7 2 2" xfId="33110" xr:uid="{5B3AF6C7-BBDC-45E5-9869-E70DDD6DD969}"/>
    <cellStyle name="Millares 36 3 7 3" xfId="18242" xr:uid="{CB324F34-8864-4FC8-B082-4EAC65841D29}"/>
    <cellStyle name="Millares 36 3 7 3 2" xfId="39745" xr:uid="{BBCBCB22-8E24-48F1-A38D-F8F193461B58}"/>
    <cellStyle name="Millares 36 3 7 4" xfId="24847" xr:uid="{9C4FA7E5-EBB7-4F0B-85E1-D420A099239F}"/>
    <cellStyle name="Millares 36 3 7 5" xfId="46350" xr:uid="{F75375A7-D012-4E67-B119-761639B30ADA}"/>
    <cellStyle name="Millares 36 3 8" xfId="4837" xr:uid="{997A2E83-87AD-4318-B075-C64A582D0C9B}"/>
    <cellStyle name="Millares 36 3 8 2" xfId="13103" xr:uid="{EDB6C766-EB78-4A66-97B2-172F8E205043}"/>
    <cellStyle name="Millares 36 3 8 2 2" xfId="34606" xr:uid="{A3B4BA05-2AF4-4AEB-A321-190871B64B10}"/>
    <cellStyle name="Millares 36 3 8 3" xfId="19738" xr:uid="{E8E9B029-A2AD-4804-AEED-1523DB5F499B}"/>
    <cellStyle name="Millares 36 3 8 3 2" xfId="41241" xr:uid="{2663CB0E-E105-4DEC-99C5-F6CE5C621168}"/>
    <cellStyle name="Millares 36 3 8 4" xfId="26343" xr:uid="{79761A5B-A7E7-4060-BEBF-2502859FD76A}"/>
    <cellStyle name="Millares 36 3 8 5" xfId="47846" xr:uid="{C859E8F6-ED64-42EA-A240-1F3E9AFF402F}"/>
    <cellStyle name="Millares 36 3 9" xfId="5480" xr:uid="{F414E56D-E8F3-496B-AEB3-33D66C28D80A}"/>
    <cellStyle name="Millares 36 3 9 2" xfId="13746" xr:uid="{36AD11C1-0EA7-4A96-BF30-DCA690515A93}"/>
    <cellStyle name="Millares 36 3 9 2 2" xfId="35249" xr:uid="{E331BB02-4E65-4577-9888-1220C545230F}"/>
    <cellStyle name="Millares 36 3 9 3" xfId="20381" xr:uid="{26343CC1-D034-43C6-AD91-DF1D3B2AE0FA}"/>
    <cellStyle name="Millares 36 3 9 3 2" xfId="41884" xr:uid="{B1F3DC36-CA5E-40DE-B6D6-898B800D00E4}"/>
    <cellStyle name="Millares 36 3 9 4" xfId="26986" xr:uid="{4860F0AB-FC75-4D5E-8EDB-1AD5044F2BAB}"/>
    <cellStyle name="Millares 36 3 9 5" xfId="48489" xr:uid="{6B38BB11-8B03-4BB3-8BFB-577704D830EE}"/>
    <cellStyle name="Millares 36 4" xfId="383" xr:uid="{06A74199-9517-4042-807D-0231F410F7DB}"/>
    <cellStyle name="Millares 36 4 10" xfId="15286" xr:uid="{1081681D-3745-4589-8AEF-D0E4248FD98E}"/>
    <cellStyle name="Millares 36 4 10 2" xfId="36789" xr:uid="{585A480A-BDD2-42CC-9F23-2B894B89D130}"/>
    <cellStyle name="Millares 36 4 11" xfId="21891" xr:uid="{B03F9CB5-F213-4548-AC8E-23C8BEB63761}"/>
    <cellStyle name="Millares 36 4 12" xfId="43394" xr:uid="{08F05D3C-AB07-4915-BD79-6C1A39D37CC7}"/>
    <cellStyle name="Millares 36 4 2" xfId="1331" xr:uid="{932A4061-6AC4-4593-BF89-7741B43A2E32}"/>
    <cellStyle name="Millares 36 4 2 2" xfId="4160" xr:uid="{F3742025-EA82-4638-A1A4-B9D82C99025A}"/>
    <cellStyle name="Millares 36 4 2 2 2" xfId="12426" xr:uid="{6E04F669-86F4-45F0-9E20-76C45150CFE3}"/>
    <cellStyle name="Millares 36 4 2 2 2 2" xfId="33929" xr:uid="{5212A224-FDB0-40F8-9BCA-6AC2F5113BEC}"/>
    <cellStyle name="Millares 36 4 2 2 3" xfId="19061" xr:uid="{89867602-5226-42FA-A38E-298584AE8E47}"/>
    <cellStyle name="Millares 36 4 2 2 3 2" xfId="40564" xr:uid="{2414327C-58E4-4CA1-8A44-D82F562F6D79}"/>
    <cellStyle name="Millares 36 4 2 2 4" xfId="25666" xr:uid="{1A1063DC-9C26-4AB7-8FDC-4D7F67D6D9D7}"/>
    <cellStyle name="Millares 36 4 2 2 5" xfId="47169" xr:uid="{5CC58641-32AF-49F8-94B7-8F21F18A9D02}"/>
    <cellStyle name="Millares 36 4 2 3" xfId="6299" xr:uid="{8358C77A-7CDB-4FE2-A844-643B35C397D1}"/>
    <cellStyle name="Millares 36 4 2 3 2" xfId="14565" xr:uid="{9C0F0A48-CC34-4467-AE58-B32C7C499881}"/>
    <cellStyle name="Millares 36 4 2 3 2 2" xfId="36068" xr:uid="{4CD3D87D-1ABE-4FB7-B03C-0FBAA96CD18C}"/>
    <cellStyle name="Millares 36 4 2 3 3" xfId="21200" xr:uid="{1CFA3D78-7C19-41B7-BB77-9033D5BFE38D}"/>
    <cellStyle name="Millares 36 4 2 3 3 2" xfId="42703" xr:uid="{32A5F7DC-0AA3-4CC3-B93E-3DD21663C875}"/>
    <cellStyle name="Millares 36 4 2 3 4" xfId="27805" xr:uid="{0414576D-6DBC-4693-97F0-171BCA66DF62}"/>
    <cellStyle name="Millares 36 4 2 3 5" xfId="49308" xr:uid="{4DCEF132-E27B-437C-A546-178743BF5DB4}"/>
    <cellStyle name="Millares 36 4 2 4" xfId="7940" xr:uid="{21877CA1-622A-49A0-8339-2083A0977312}"/>
    <cellStyle name="Millares 36 4 2 4 2" xfId="29443" xr:uid="{13A80919-BE16-480C-AC76-C61D0E3E0554}"/>
    <cellStyle name="Millares 36 4 2 5" xfId="9597" xr:uid="{79962AD8-82E3-4588-9FBA-DF7D1CA540FA}"/>
    <cellStyle name="Millares 36 4 2 5 2" xfId="31100" xr:uid="{88C329F1-794F-480F-B6AF-DD838B41A4B8}"/>
    <cellStyle name="Millares 36 4 2 6" xfId="16232" xr:uid="{111CE568-BAAF-452B-94B2-938BE84B4C87}"/>
    <cellStyle name="Millares 36 4 2 6 2" xfId="37735" xr:uid="{114AF63B-5235-4948-B8F2-612FF897E0BC}"/>
    <cellStyle name="Millares 36 4 2 7" xfId="22837" xr:uid="{816D9922-6BAC-4F35-9789-7B3842D79813}"/>
    <cellStyle name="Millares 36 4 2 8" xfId="44340" xr:uid="{5F023247-B616-41E5-8B61-17E0F34DEA88}"/>
    <cellStyle name="Millares 36 4 3" xfId="2018" xr:uid="{9202C626-F09B-4D3C-9402-B9BD3A9D66B9}"/>
    <cellStyle name="Millares 36 4 3 2" xfId="10284" xr:uid="{D506160D-C602-4E00-AFE3-6AC51C7B6FE4}"/>
    <cellStyle name="Millares 36 4 3 2 2" xfId="31787" xr:uid="{9F4D7CA1-0639-4337-A780-85B5FC581EC4}"/>
    <cellStyle name="Millares 36 4 3 3" xfId="16919" xr:uid="{B8EE54E7-9FCB-4454-8DB8-4A6D98F40A59}"/>
    <cellStyle name="Millares 36 4 3 3 2" xfId="38422" xr:uid="{700F16ED-4707-4E70-9DAD-517F01CF56BB}"/>
    <cellStyle name="Millares 36 4 3 4" xfId="23524" xr:uid="{48148BF1-B379-4773-B312-E5ADB2A47E08}"/>
    <cellStyle name="Millares 36 4 3 5" xfId="45027" xr:uid="{A4473EC8-36FE-482F-BABC-8593DE9A0D78}"/>
    <cellStyle name="Millares 36 4 4" xfId="2817" xr:uid="{09246CC5-6421-4C9A-BE3C-FD5A86336E7A}"/>
    <cellStyle name="Millares 36 4 4 2" xfId="11083" xr:uid="{C38ACAA8-C874-46E2-8A4D-9C8840BDD3DD}"/>
    <cellStyle name="Millares 36 4 4 2 2" xfId="32586" xr:uid="{1A4BF2A4-0072-4DAE-A930-3A1CB3A9570D}"/>
    <cellStyle name="Millares 36 4 4 3" xfId="17718" xr:uid="{D313BF41-60D6-4346-9711-7BF1360ECCDE}"/>
    <cellStyle name="Millares 36 4 4 3 2" xfId="39221" xr:uid="{3ADF65CB-D654-4FEA-8B1C-3BCCFC513393}"/>
    <cellStyle name="Millares 36 4 4 4" xfId="24323" xr:uid="{117D5B1F-4C4A-4FC3-9A02-8B7FB4B3B0B8}"/>
    <cellStyle name="Millares 36 4 4 5" xfId="45826" xr:uid="{D82CFE91-05C7-4EB1-96E8-AD1161A9CDA3}"/>
    <cellStyle name="Millares 36 4 5" xfId="3214" xr:uid="{2313F731-79ED-4F23-8251-DCACBD3D60AC}"/>
    <cellStyle name="Millares 36 4 5 2" xfId="11480" xr:uid="{3290F5B5-7F6B-444F-9EB2-781A8CA033EC}"/>
    <cellStyle name="Millares 36 4 5 2 2" xfId="32983" xr:uid="{6FA2E807-593E-4513-8ED1-DA4447230DBC}"/>
    <cellStyle name="Millares 36 4 5 3" xfId="18115" xr:uid="{2298E6F6-FF9A-4009-A706-003AED420C30}"/>
    <cellStyle name="Millares 36 4 5 3 2" xfId="39618" xr:uid="{DCD1AAAD-B611-4832-9010-149DD844EDB3}"/>
    <cellStyle name="Millares 36 4 5 4" xfId="24720" xr:uid="{BC380643-B32C-4A3D-BA84-8112CBCEA0B8}"/>
    <cellStyle name="Millares 36 4 5 5" xfId="46223" xr:uid="{0BEDE539-A5F2-45BC-A000-F98D6183EBE1}"/>
    <cellStyle name="Millares 36 4 6" xfId="4961" xr:uid="{F999CAC4-A191-4B1D-BF7B-4ED33A733AB0}"/>
    <cellStyle name="Millares 36 4 6 2" xfId="13227" xr:uid="{693D23F0-4D67-4843-B80A-918F1908AF0F}"/>
    <cellStyle name="Millares 36 4 6 2 2" xfId="34730" xr:uid="{177D515E-58D0-4BB0-A2AF-7C9B720C71DF}"/>
    <cellStyle name="Millares 36 4 6 3" xfId="19862" xr:uid="{3B41EF3B-94C9-4D93-8227-8130D14869B8}"/>
    <cellStyle name="Millares 36 4 6 3 2" xfId="41365" xr:uid="{3869629F-7B7E-48BC-BF8E-E9DFDF530067}"/>
    <cellStyle name="Millares 36 4 6 4" xfId="26467" xr:uid="{0FAD5C4F-6F41-4260-94DF-D6FA05C6AFA9}"/>
    <cellStyle name="Millares 36 4 6 5" xfId="47970" xr:uid="{65494444-4E73-4E9D-B6DD-CA4DA5B59BA8}"/>
    <cellStyle name="Millares 36 4 7" xfId="5353" xr:uid="{E709DEA1-25C5-4F3F-99E7-FCBCA3838CD3}"/>
    <cellStyle name="Millares 36 4 7 2" xfId="13619" xr:uid="{C81DC507-CDCF-457E-B04B-D63DAA1BD894}"/>
    <cellStyle name="Millares 36 4 7 2 2" xfId="35122" xr:uid="{7968F046-8BB3-486B-A672-413F3E751EA7}"/>
    <cellStyle name="Millares 36 4 7 3" xfId="20254" xr:uid="{E5A17969-4946-4655-8FC7-4BF638AA9182}"/>
    <cellStyle name="Millares 36 4 7 3 2" xfId="41757" xr:uid="{EDB4C0AD-2CF8-423B-9F93-036CECEE62A4}"/>
    <cellStyle name="Millares 36 4 7 4" xfId="26859" xr:uid="{A099CF40-A6D2-4E04-AA6F-0097BE942F00}"/>
    <cellStyle name="Millares 36 4 7 5" xfId="48362" xr:uid="{89C7D2BE-15FE-47A6-BB23-DD7E94EE2040}"/>
    <cellStyle name="Millares 36 4 8" xfId="6994" xr:uid="{0FC61CC9-1495-49E8-89AC-7C24FD978FC9}"/>
    <cellStyle name="Millares 36 4 8 2" xfId="28497" xr:uid="{D5181263-AC34-4149-9A9C-FAE944F9F3B3}"/>
    <cellStyle name="Millares 36 4 9" xfId="8650" xr:uid="{80246959-E278-41B6-8944-F42B1EFA8B35}"/>
    <cellStyle name="Millares 36 4 9 2" xfId="30153" xr:uid="{23D91C1C-EDCC-4A9A-9E65-B72905804FC6}"/>
    <cellStyle name="Millares 36 5" xfId="667" xr:uid="{AE5C3C58-0A2A-434E-8DEC-CFA3ACC28C17}"/>
    <cellStyle name="Millares 36 5 10" xfId="43676" xr:uid="{018B8FFD-BF2B-4A8B-8F70-7B2E0FC631FB}"/>
    <cellStyle name="Millares 36 5 2" xfId="1613" xr:uid="{7042145D-6034-417A-9A7C-C8B194B36A10}"/>
    <cellStyle name="Millares 36 5 2 2" xfId="4442" xr:uid="{65E939AC-37A8-4389-A1FE-90892CFD822C}"/>
    <cellStyle name="Millares 36 5 2 2 2" xfId="12708" xr:uid="{746E8402-F440-4C76-B492-BECD63458E24}"/>
    <cellStyle name="Millares 36 5 2 2 2 2" xfId="34211" xr:uid="{56BF0E1E-A730-42A2-95EC-CB61E52793F8}"/>
    <cellStyle name="Millares 36 5 2 2 3" xfId="19343" xr:uid="{16377AE0-57E4-471B-B099-7F933B65F946}"/>
    <cellStyle name="Millares 36 5 2 2 3 2" xfId="40846" xr:uid="{8E24F424-2B13-4152-B475-80DEC9BAE62A}"/>
    <cellStyle name="Millares 36 5 2 2 4" xfId="25948" xr:uid="{046C2752-C2E0-44FE-BE6E-A1E041CEEEA1}"/>
    <cellStyle name="Millares 36 5 2 2 5" xfId="47451" xr:uid="{C38D4E79-4D84-4D0C-BFE9-238A8E4B81AA}"/>
    <cellStyle name="Millares 36 5 2 3" xfId="6581" xr:uid="{C3DB3A56-1E0D-46CD-A05F-474A1FBBE0A9}"/>
    <cellStyle name="Millares 36 5 2 3 2" xfId="14847" xr:uid="{6893CFF0-3608-476A-86A2-6C5BE1440BB1}"/>
    <cellStyle name="Millares 36 5 2 3 2 2" xfId="36350" xr:uid="{CA0C2513-1380-4CB6-B305-1B1D582D3D85}"/>
    <cellStyle name="Millares 36 5 2 3 3" xfId="21482" xr:uid="{E7D7F042-458F-45E7-92A2-908CB59FC302}"/>
    <cellStyle name="Millares 36 5 2 3 3 2" xfId="42985" xr:uid="{29EE4985-782B-45D8-A347-7D901BDA01D3}"/>
    <cellStyle name="Millares 36 5 2 3 4" xfId="28087" xr:uid="{37A466CE-66C8-4A65-8C14-80BBC1F65690}"/>
    <cellStyle name="Millares 36 5 2 3 5" xfId="49590" xr:uid="{96534981-53F6-444B-88EF-2400AC4D72E0}"/>
    <cellStyle name="Millares 36 5 2 4" xfId="8222" xr:uid="{79CE5092-A47D-48BC-AE28-D89ABADD8B40}"/>
    <cellStyle name="Millares 36 5 2 4 2" xfId="29725" xr:uid="{F76B97A3-A16C-4DB9-BFE3-6791D5D57D03}"/>
    <cellStyle name="Millares 36 5 2 5" xfId="9879" xr:uid="{950C59B8-E2F7-4198-997C-794AD5E28BB5}"/>
    <cellStyle name="Millares 36 5 2 5 2" xfId="31382" xr:uid="{A8F7417C-BC6E-43D8-8E39-4624D151ACF8}"/>
    <cellStyle name="Millares 36 5 2 6" xfId="16514" xr:uid="{E13F60BD-2C03-4F73-9FD2-42B0BF663C20}"/>
    <cellStyle name="Millares 36 5 2 6 2" xfId="38017" xr:uid="{98322605-958D-4DFA-A1E5-D6211C108339}"/>
    <cellStyle name="Millares 36 5 2 7" xfId="23119" xr:uid="{BA30E662-F9E0-4736-B7E8-354AB23981B7}"/>
    <cellStyle name="Millares 36 5 2 8" xfId="44622" xr:uid="{DC8CC7B8-3857-49CE-A6DC-A141530176A8}"/>
    <cellStyle name="Millares 36 5 3" xfId="2300" xr:uid="{7F63AF61-CABE-4E47-81F6-2F3835F61B99}"/>
    <cellStyle name="Millares 36 5 3 2" xfId="10566" xr:uid="{525ADF81-635E-4019-8BC6-F780C455B261}"/>
    <cellStyle name="Millares 36 5 3 2 2" xfId="32069" xr:uid="{7865ED86-D25B-44BB-BA78-DC12184D0245}"/>
    <cellStyle name="Millares 36 5 3 3" xfId="17201" xr:uid="{BA71D578-7437-44FB-B2AB-6EA99D80F8C2}"/>
    <cellStyle name="Millares 36 5 3 3 2" xfId="38704" xr:uid="{BD356B77-3B83-4928-AF52-F3B800E86125}"/>
    <cellStyle name="Millares 36 5 3 4" xfId="23806" xr:uid="{1B48B92C-DEC3-4D9B-8A39-BF83499838F8}"/>
    <cellStyle name="Millares 36 5 3 5" xfId="45309" xr:uid="{F7972A97-A7C6-4C81-84FA-B37D7D837465}"/>
    <cellStyle name="Millares 36 5 4" xfId="3496" xr:uid="{3F37D1AA-8614-4F74-80F0-83FF7568A320}"/>
    <cellStyle name="Millares 36 5 4 2" xfId="11762" xr:uid="{EA47FA5E-1092-42A9-B95C-C831A5684A73}"/>
    <cellStyle name="Millares 36 5 4 2 2" xfId="33265" xr:uid="{06717E8D-593B-46E5-B46A-B8AB8D6FAFD2}"/>
    <cellStyle name="Millares 36 5 4 3" xfId="18397" xr:uid="{502C3838-27FE-4FDC-9980-47D2ECD74733}"/>
    <cellStyle name="Millares 36 5 4 3 2" xfId="39900" xr:uid="{F19D5B92-1B6B-443D-8BD0-CB00E5EF83C7}"/>
    <cellStyle name="Millares 36 5 4 4" xfId="25002" xr:uid="{EC1BC387-B18A-4D22-ADC9-5EAE6FB21773}"/>
    <cellStyle name="Millares 36 5 4 5" xfId="46505" xr:uid="{305497C3-67A8-4919-BBF3-22C5717F4988}"/>
    <cellStyle name="Millares 36 5 5" xfId="5635" xr:uid="{D7D5B2DD-8AA8-40AF-9B23-73464C1652E7}"/>
    <cellStyle name="Millares 36 5 5 2" xfId="13901" xr:uid="{4219152A-2A79-4D4A-AE78-B4675E69F513}"/>
    <cellStyle name="Millares 36 5 5 2 2" xfId="35404" xr:uid="{B30C0557-9845-431C-B8FC-7ACC6731EE67}"/>
    <cellStyle name="Millares 36 5 5 3" xfId="20536" xr:uid="{B8DCF5AA-5652-4FAB-96EB-B2D7B6BC9054}"/>
    <cellStyle name="Millares 36 5 5 3 2" xfId="42039" xr:uid="{38989152-630F-450D-9D74-B1EFA8D2D90D}"/>
    <cellStyle name="Millares 36 5 5 4" xfId="27141" xr:uid="{07619B7C-DCDF-4408-935D-8C33D67C0524}"/>
    <cellStyle name="Millares 36 5 5 5" xfId="48644" xr:uid="{1FB40A41-DF4C-4037-A910-D8788AE7FC6D}"/>
    <cellStyle name="Millares 36 5 6" xfId="7276" xr:uid="{B601E3D1-A450-4040-B405-EFA2D9FD52E1}"/>
    <cellStyle name="Millares 36 5 6 2" xfId="28779" xr:uid="{F1D3DF11-9859-47CC-90A5-22F117F1E1A3}"/>
    <cellStyle name="Millares 36 5 7" xfId="8933" xr:uid="{5C7C73D1-D137-463F-85B7-67ABE78A8B93}"/>
    <cellStyle name="Millares 36 5 7 2" xfId="30436" xr:uid="{B04A3CD6-FA87-4E24-87C0-FD6259534DE4}"/>
    <cellStyle name="Millares 36 5 8" xfId="15568" xr:uid="{6D70F5B1-BB44-4C0D-839E-B2DC001F3B3B}"/>
    <cellStyle name="Millares 36 5 8 2" xfId="37071" xr:uid="{0E1975F4-8C92-4CB8-A85C-8C6A3E321E60}"/>
    <cellStyle name="Millares 36 5 9" xfId="22173" xr:uid="{0040BEB3-4E0C-4693-973D-C1BB23EBA86C}"/>
    <cellStyle name="Millares 36 6" xfId="935" xr:uid="{826BFA96-E666-43AB-9ABB-ED68E1EA5A7D}"/>
    <cellStyle name="Millares 36 6 2" xfId="3764" xr:uid="{0847E14A-4D40-46CD-A9D9-07518387A0EF}"/>
    <cellStyle name="Millares 36 6 2 2" xfId="12030" xr:uid="{8E7E3EAB-350E-40B5-86D6-55C339A75FCE}"/>
    <cellStyle name="Millares 36 6 2 2 2" xfId="33533" xr:uid="{97112260-B676-4357-8FA5-6C521B517827}"/>
    <cellStyle name="Millares 36 6 2 3" xfId="18665" xr:uid="{E71D4B90-2BBF-4948-A13F-0173C9A1BA35}"/>
    <cellStyle name="Millares 36 6 2 3 2" xfId="40168" xr:uid="{0EB8D9A8-7393-4048-AB0E-D0F11FC6E0ED}"/>
    <cellStyle name="Millares 36 6 2 4" xfId="25270" xr:uid="{4CA35DF1-A426-4B1F-9C2D-EE5FDABBFC0C}"/>
    <cellStyle name="Millares 36 6 2 5" xfId="46773" xr:uid="{999D26F5-AA14-4B4D-BE24-96C5A697230E}"/>
    <cellStyle name="Millares 36 6 3" xfId="5903" xr:uid="{BD03EC76-3B4C-465A-822B-ECCE1667D94E}"/>
    <cellStyle name="Millares 36 6 3 2" xfId="14169" xr:uid="{AE35029E-F5A3-4E26-A136-B6883F3CC60A}"/>
    <cellStyle name="Millares 36 6 3 2 2" xfId="35672" xr:uid="{BC542A03-563C-4D08-B0F1-CE32824BECC1}"/>
    <cellStyle name="Millares 36 6 3 3" xfId="20804" xr:uid="{F2527143-A211-49AF-9834-6B511889DA18}"/>
    <cellStyle name="Millares 36 6 3 3 2" xfId="42307" xr:uid="{FADB6579-711E-4941-B838-0FE950A23184}"/>
    <cellStyle name="Millares 36 6 3 4" xfId="27409" xr:uid="{BD3A2F2A-D2A5-49E9-946C-59A41110E232}"/>
    <cellStyle name="Millares 36 6 3 5" xfId="48912" xr:uid="{331C1FBD-ADD1-41B5-A3D0-4C22B053A54F}"/>
    <cellStyle name="Millares 36 6 4" xfId="7544" xr:uid="{9C3489F5-75D0-4116-B6D2-94788C689008}"/>
    <cellStyle name="Millares 36 6 4 2" xfId="29047" xr:uid="{1CFCA3BE-5205-480D-8D27-11C4393D8889}"/>
    <cellStyle name="Millares 36 6 5" xfId="9201" xr:uid="{76F53A22-9A55-4288-AE85-367D6C549859}"/>
    <cellStyle name="Millares 36 6 5 2" xfId="30704" xr:uid="{87CFDE53-D132-485A-9AD6-1542ECFE9046}"/>
    <cellStyle name="Millares 36 6 6" xfId="15836" xr:uid="{AACE78D9-3FF8-4D31-AA49-D9A303943D8F}"/>
    <cellStyle name="Millares 36 6 6 2" xfId="37339" xr:uid="{31EB20EA-6162-4050-A096-39EAD67909A0}"/>
    <cellStyle name="Millares 36 6 7" xfId="22441" xr:uid="{FE4DBE5E-2714-46DB-BE75-1E2D8DED4AFE}"/>
    <cellStyle name="Millares 36 6 8" xfId="43944" xr:uid="{971547E4-4FDD-45A0-8E7A-C48C23192BC5}"/>
    <cellStyle name="Millares 36 7" xfId="1196" xr:uid="{D5760830-BB69-48AE-9B6D-7084BD2C524E}"/>
    <cellStyle name="Millares 36 7 2" xfId="4025" xr:uid="{7C8F5AB6-99AA-47AF-A93D-F310D906EE4F}"/>
    <cellStyle name="Millares 36 7 2 2" xfId="12291" xr:uid="{372A31F6-BB4E-4F98-A291-012AD13F512B}"/>
    <cellStyle name="Millares 36 7 2 2 2" xfId="33794" xr:uid="{D7385725-472A-4D71-8B00-E9FA9610505C}"/>
    <cellStyle name="Millares 36 7 2 3" xfId="18926" xr:uid="{85CFB2C7-C6B6-4B0E-82AC-7DC21ABFA9C0}"/>
    <cellStyle name="Millares 36 7 2 3 2" xfId="40429" xr:uid="{7AC6ABE2-5099-4CC3-B24F-CE13F56E6DFB}"/>
    <cellStyle name="Millares 36 7 2 4" xfId="25531" xr:uid="{1FCD3ED9-D7CF-4DEE-8D7D-4EFB09840DC9}"/>
    <cellStyle name="Millares 36 7 2 5" xfId="47034" xr:uid="{ABBC8DE5-76EC-400B-8C59-6542959F4856}"/>
    <cellStyle name="Millares 36 7 3" xfId="6164" xr:uid="{D65E66D0-418A-4ED3-8EF8-F01C65156D45}"/>
    <cellStyle name="Millares 36 7 3 2" xfId="14430" xr:uid="{26F46211-58F8-4070-8F0A-B474C458E7B7}"/>
    <cellStyle name="Millares 36 7 3 2 2" xfId="35933" xr:uid="{2BD8A06D-0778-4028-B0A1-12E6FCB6A072}"/>
    <cellStyle name="Millares 36 7 3 3" xfId="21065" xr:uid="{3E4A7CCD-79AF-421E-B10F-A608846DD20B}"/>
    <cellStyle name="Millares 36 7 3 3 2" xfId="42568" xr:uid="{4D29F798-03E5-4545-B62B-16667A9BE5DE}"/>
    <cellStyle name="Millares 36 7 3 4" xfId="27670" xr:uid="{D7C1641F-158F-4AC6-86CE-522D10AD6D4C}"/>
    <cellStyle name="Millares 36 7 3 5" xfId="49173" xr:uid="{D17C3D5C-6F76-4C23-A9CC-7D75CC8247D2}"/>
    <cellStyle name="Millares 36 7 4" xfId="7805" xr:uid="{C482433A-BB65-4266-BAED-181C55237137}"/>
    <cellStyle name="Millares 36 7 4 2" xfId="29308" xr:uid="{900E6DBA-58D4-404D-A418-4450B4D40CC5}"/>
    <cellStyle name="Millares 36 7 5" xfId="9462" xr:uid="{389769AB-30D0-45B8-9683-A47EA1819E25}"/>
    <cellStyle name="Millares 36 7 5 2" xfId="30965" xr:uid="{ED673BB6-8C56-4840-B079-2F310C115C87}"/>
    <cellStyle name="Millares 36 7 6" xfId="16097" xr:uid="{7E9C8B00-B5FF-4512-BB11-A3AC99ACB635}"/>
    <cellStyle name="Millares 36 7 6 2" xfId="37600" xr:uid="{4BE1D654-A588-4109-ACA7-186124CFFECC}"/>
    <cellStyle name="Millares 36 7 7" xfId="22702" xr:uid="{EDEBF456-FE30-4302-8BD2-19AE0C200652}"/>
    <cellStyle name="Millares 36 7 8" xfId="44205" xr:uid="{62E9AA42-F89A-4A33-9FB9-E7B5D5C9AB45}"/>
    <cellStyle name="Millares 36 8" xfId="1884" xr:uid="{5E5D6335-7347-48D1-B318-9D8B4924FBAB}"/>
    <cellStyle name="Millares 36 8 2" xfId="10150" xr:uid="{1E41A1CF-B42E-4795-9230-D6E6CE528F88}"/>
    <cellStyle name="Millares 36 8 2 2" xfId="31653" xr:uid="{0D0C0E66-45C1-44B7-B731-A724FDF2FB9E}"/>
    <cellStyle name="Millares 36 8 3" xfId="16785" xr:uid="{F8F34C38-3C19-4E52-82AA-DC83F5436862}"/>
    <cellStyle name="Millares 36 8 3 2" xfId="38288" xr:uid="{355A1F48-236F-477F-B38A-ED3476A2B531}"/>
    <cellStyle name="Millares 36 8 4" xfId="23390" xr:uid="{52A685D3-9A3A-444F-BC16-8DAB03B100AB}"/>
    <cellStyle name="Millares 36 8 5" xfId="44893" xr:uid="{E8F3EC9E-6794-4CCF-9A28-1CDDE3ED6B09}"/>
    <cellStyle name="Millares 36 9" xfId="2569" xr:uid="{DFD964CE-A7C7-42DF-BC71-4E5ED0649666}"/>
    <cellStyle name="Millares 36 9 2" xfId="10835" xr:uid="{386CEB8F-A2D9-4D2E-B4DB-D5F19ED1CD1A}"/>
    <cellStyle name="Millares 36 9 2 2" xfId="32338" xr:uid="{94D88606-6CE4-448C-96DE-5B5CD9B14BED}"/>
    <cellStyle name="Millares 36 9 3" xfId="17470" xr:uid="{86A4171E-0B4F-4FF0-BA91-23CED2C8C00C}"/>
    <cellStyle name="Millares 36 9 3 2" xfId="38973" xr:uid="{F448E142-408E-4925-AB1E-291617C4B48E}"/>
    <cellStyle name="Millares 36 9 4" xfId="24075" xr:uid="{34674F33-D415-4E32-A5C5-8AC464C36FDA}"/>
    <cellStyle name="Millares 36 9 5" xfId="45578" xr:uid="{C4C4D368-40F4-4E52-B987-42EA5D4B6EEE}"/>
    <cellStyle name="Millares 37" xfId="573" xr:uid="{F3824E03-7E9D-4EBC-866C-F8F4D8DFA5FD}"/>
    <cellStyle name="Millares 37 10" xfId="7184" xr:uid="{CCE62C6D-0FEA-4E48-8D72-65FAF8AF7505}"/>
    <cellStyle name="Millares 37 10 2" xfId="28687" xr:uid="{27A8F075-D235-4F2B-B77C-9E3E832A0E59}"/>
    <cellStyle name="Millares 37 11" xfId="8840" xr:uid="{B48F1F2F-5D57-4E20-AB92-35806075F7B2}"/>
    <cellStyle name="Millares 37 11 2" xfId="30343" xr:uid="{AAECB22C-1B21-43ED-B7B7-FA4CCBD73635}"/>
    <cellStyle name="Millares 37 12" xfId="15476" xr:uid="{7F470CA7-6810-4A57-B2C9-5A2A9AAB4925}"/>
    <cellStyle name="Millares 37 12 2" xfId="36979" xr:uid="{ED4FB692-9961-4A0A-B674-BB98E37B7441}"/>
    <cellStyle name="Millares 37 13" xfId="22081" xr:uid="{29C2B69A-59AB-41DD-9D9E-D2F128E79452}"/>
    <cellStyle name="Millares 37 14" xfId="43584" xr:uid="{76139A93-02E2-4711-8158-E7E8B4FEFA5D}"/>
    <cellStyle name="Millares 37 2" xfId="855" xr:uid="{8875F789-18C1-47F3-9857-ADB671F3B626}"/>
    <cellStyle name="Millares 37 2 10" xfId="43864" xr:uid="{21383461-A033-4041-8B7A-25F5B6511B08}"/>
    <cellStyle name="Millares 37 2 2" xfId="1801" xr:uid="{54C597C2-9CD0-46C3-B185-FCB63E0E61F4}"/>
    <cellStyle name="Millares 37 2 2 2" xfId="4630" xr:uid="{7DA157B9-1D4E-41ED-B369-2EDFEE6B79B2}"/>
    <cellStyle name="Millares 37 2 2 2 2" xfId="12896" xr:uid="{EFFB1588-9792-4AC0-B021-CE45DE9E127E}"/>
    <cellStyle name="Millares 37 2 2 2 2 2" xfId="34399" xr:uid="{73ADB901-CC00-4D3B-BDBA-F33818844ECB}"/>
    <cellStyle name="Millares 37 2 2 2 3" xfId="19531" xr:uid="{3B25D719-E11C-4D8C-B99E-ABDC5E53CCDA}"/>
    <cellStyle name="Millares 37 2 2 2 3 2" xfId="41034" xr:uid="{CC36831D-9889-4ED7-A6C8-E5E0E865710F}"/>
    <cellStyle name="Millares 37 2 2 2 4" xfId="26136" xr:uid="{CE05E433-0699-455B-ADA8-5D2C1301DD11}"/>
    <cellStyle name="Millares 37 2 2 2 5" xfId="47639" xr:uid="{F5AB26D4-45ED-4438-8BFD-F750CF6BBEB0}"/>
    <cellStyle name="Millares 37 2 2 3" xfId="6769" xr:uid="{63DD25B5-5B51-4B77-A77E-F87AD0DCAA32}"/>
    <cellStyle name="Millares 37 2 2 3 2" xfId="15035" xr:uid="{E24980F0-CF0C-4733-A86A-5453E23EC7A7}"/>
    <cellStyle name="Millares 37 2 2 3 2 2" xfId="36538" xr:uid="{4292B38D-5340-4778-8282-A2BA46AE196F}"/>
    <cellStyle name="Millares 37 2 2 3 3" xfId="21670" xr:uid="{5B4F5987-9BC3-48EC-B370-451A53FFBBDB}"/>
    <cellStyle name="Millares 37 2 2 3 3 2" xfId="43173" xr:uid="{3BCC3AE8-FAE0-4A31-8AA2-6A64646993B2}"/>
    <cellStyle name="Millares 37 2 2 3 4" xfId="28275" xr:uid="{837BB60B-FDCB-4540-B94D-4EB36B0AA9D6}"/>
    <cellStyle name="Millares 37 2 2 3 5" xfId="49778" xr:uid="{5E26DB25-5EA3-4DC4-A4EC-5A296F57BECF}"/>
    <cellStyle name="Millares 37 2 2 4" xfId="8410" xr:uid="{159EA7BC-9920-42DA-9000-30CA8E12805F}"/>
    <cellStyle name="Millares 37 2 2 4 2" xfId="29913" xr:uid="{39F8113A-56D1-426D-A8EB-A1212FE454DC}"/>
    <cellStyle name="Millares 37 2 2 5" xfId="10067" xr:uid="{2D40FDDF-9357-4932-BF3A-A186E764193B}"/>
    <cellStyle name="Millares 37 2 2 5 2" xfId="31570" xr:uid="{314B6519-3D43-4725-9E74-70BDD6833F3E}"/>
    <cellStyle name="Millares 37 2 2 6" xfId="16702" xr:uid="{C93BDF14-C92F-4AEB-B3D8-EEBD3C06803D}"/>
    <cellStyle name="Millares 37 2 2 6 2" xfId="38205" xr:uid="{4EE13A54-47FC-4B43-9D9D-94A07286E568}"/>
    <cellStyle name="Millares 37 2 2 7" xfId="23307" xr:uid="{AAA5E5CE-5DA3-49D9-8BF6-2B7BEE08D92A}"/>
    <cellStyle name="Millares 37 2 2 8" xfId="44810" xr:uid="{3ADA8F67-0BA7-4F08-AF53-578102E2B83B}"/>
    <cellStyle name="Millares 37 2 3" xfId="2488" xr:uid="{F6F2E1FC-1FC6-4DCA-9F03-5DB1D6A2220B}"/>
    <cellStyle name="Millares 37 2 3 2" xfId="10754" xr:uid="{7C9B7373-00D7-42AB-AE08-C4EEB35038F5}"/>
    <cellStyle name="Millares 37 2 3 2 2" xfId="32257" xr:uid="{5D7C359A-CFE6-4BB6-842A-50ECC1E1EE55}"/>
    <cellStyle name="Millares 37 2 3 3" xfId="17389" xr:uid="{2EC0C793-E554-4928-8FF2-C49EDC54E5BD}"/>
    <cellStyle name="Millares 37 2 3 3 2" xfId="38892" xr:uid="{6C623B5F-CEB8-40E0-8AFC-8FFF75D68693}"/>
    <cellStyle name="Millares 37 2 3 4" xfId="23994" xr:uid="{577FB25B-A38C-453F-8973-BE6AC4EC514B}"/>
    <cellStyle name="Millares 37 2 3 5" xfId="45497" xr:uid="{66124C47-676D-48F0-A023-4C0BE465ACB8}"/>
    <cellStyle name="Millares 37 2 4" xfId="3684" xr:uid="{51127DC4-793D-4893-A0D4-69ED37349C23}"/>
    <cellStyle name="Millares 37 2 4 2" xfId="11950" xr:uid="{C728CFF2-2B95-406A-AC3A-3A4D220ED854}"/>
    <cellStyle name="Millares 37 2 4 2 2" xfId="33453" xr:uid="{ED888AF0-4A40-40E8-8BAC-34AD906DF137}"/>
    <cellStyle name="Millares 37 2 4 3" xfId="18585" xr:uid="{9B2FE499-2A3F-47E4-8C52-A166CAD471C5}"/>
    <cellStyle name="Millares 37 2 4 3 2" xfId="40088" xr:uid="{20D8C936-A865-4233-ABE7-8F7EF311BBB0}"/>
    <cellStyle name="Millares 37 2 4 4" xfId="25190" xr:uid="{9BCE42F9-E799-48A4-A5B6-DE8042F225C0}"/>
    <cellStyle name="Millares 37 2 4 5" xfId="46693" xr:uid="{8B6C982D-DE71-4D28-AAD8-EA7396F99D89}"/>
    <cellStyle name="Millares 37 2 5" xfId="5823" xr:uid="{A2F71F4C-B413-4228-A76E-511A8A4E67BD}"/>
    <cellStyle name="Millares 37 2 5 2" xfId="14089" xr:uid="{AAFDE266-D4C3-4E6D-A04D-6CDE29E78963}"/>
    <cellStyle name="Millares 37 2 5 2 2" xfId="35592" xr:uid="{AE17D0F2-1126-40D6-B8D0-FEA2FFACC45A}"/>
    <cellStyle name="Millares 37 2 5 3" xfId="20724" xr:uid="{15573600-D0DD-4813-A897-1D09F9539B68}"/>
    <cellStyle name="Millares 37 2 5 3 2" xfId="42227" xr:uid="{E65E377C-7FE5-459B-A7F9-02ACFAFF3357}"/>
    <cellStyle name="Millares 37 2 5 4" xfId="27329" xr:uid="{DE4B44BB-31F2-4780-A71E-CDC8AB4B1089}"/>
    <cellStyle name="Millares 37 2 5 5" xfId="48832" xr:uid="{A23FDE6A-06E0-400F-AB2E-4DB6E96B1635}"/>
    <cellStyle name="Millares 37 2 6" xfId="7464" xr:uid="{34774229-DACE-4A0F-9FDA-EBA6C46D10F3}"/>
    <cellStyle name="Millares 37 2 6 2" xfId="28967" xr:uid="{37731811-326E-4D1E-936A-41F018E0190B}"/>
    <cellStyle name="Millares 37 2 7" xfId="9121" xr:uid="{0A513234-FF69-4D48-91AC-E9363968F30D}"/>
    <cellStyle name="Millares 37 2 7 2" xfId="30624" xr:uid="{AED8C346-077C-4A54-889E-F75378BFCFD9}"/>
    <cellStyle name="Millares 37 2 8" xfId="15756" xr:uid="{1E02C316-D4ED-47E8-8308-EC0736DEB958}"/>
    <cellStyle name="Millares 37 2 8 2" xfId="37259" xr:uid="{DCC620FC-73DE-4531-BB7D-B1BABCB57FB8}"/>
    <cellStyle name="Millares 37 2 9" xfId="22361" xr:uid="{D2314E36-C0A9-49AF-9C3B-42F34140FA19}"/>
    <cellStyle name="Millares 37 3" xfId="1125" xr:uid="{EFF44493-EE2B-4C77-8082-27DB04DCDDA3}"/>
    <cellStyle name="Millares 37 3 2" xfId="3954" xr:uid="{9A520AF3-AFEE-412F-827C-F02BEE736A10}"/>
    <cellStyle name="Millares 37 3 2 2" xfId="12220" xr:uid="{FE177BF5-C1A3-4A7D-A296-C7EA60156293}"/>
    <cellStyle name="Millares 37 3 2 2 2" xfId="33723" xr:uid="{5BC0E832-325B-470F-883C-392C771E0D1F}"/>
    <cellStyle name="Millares 37 3 2 3" xfId="18855" xr:uid="{1A3C13C3-F281-4CC0-959B-62A29F235282}"/>
    <cellStyle name="Millares 37 3 2 3 2" xfId="40358" xr:uid="{52065CC9-28C1-45A7-9D24-787E2D1072F9}"/>
    <cellStyle name="Millares 37 3 2 4" xfId="25460" xr:uid="{70B62C35-665E-4C92-822B-D1B3A21F1668}"/>
    <cellStyle name="Millares 37 3 2 5" xfId="46963" xr:uid="{BDDAB9B4-BABF-438A-9407-90A37FE17294}"/>
    <cellStyle name="Millares 37 3 3" xfId="6093" xr:uid="{2EF8ADA3-E52C-4B7F-B0C9-E2312B797BA6}"/>
    <cellStyle name="Millares 37 3 3 2" xfId="14359" xr:uid="{BB78ECC4-04DC-4697-A5EC-796789FF678C}"/>
    <cellStyle name="Millares 37 3 3 2 2" xfId="35862" xr:uid="{863FB2B6-AB70-48A7-A9C0-7AED94E9F2A7}"/>
    <cellStyle name="Millares 37 3 3 3" xfId="20994" xr:uid="{5BD1C015-CBC7-45E9-91C4-DFFFA22A764F}"/>
    <cellStyle name="Millares 37 3 3 3 2" xfId="42497" xr:uid="{4EFC471C-0AE0-4856-8299-3C656820D990}"/>
    <cellStyle name="Millares 37 3 3 4" xfId="27599" xr:uid="{2261A59B-AAB1-4E64-BFF1-574FEC7D2449}"/>
    <cellStyle name="Millares 37 3 3 5" xfId="49102" xr:uid="{D3736F17-49C1-49BC-B6B1-D5CE1F84A9AF}"/>
    <cellStyle name="Millares 37 3 4" xfId="7734" xr:uid="{AD014220-4E55-4132-B322-BDBC60932B39}"/>
    <cellStyle name="Millares 37 3 4 2" xfId="29237" xr:uid="{85566072-4537-4A2D-8CAE-66DF068EAD4A}"/>
    <cellStyle name="Millares 37 3 5" xfId="9391" xr:uid="{4E45FCE1-FC51-4968-BAA0-96696E02BE68}"/>
    <cellStyle name="Millares 37 3 5 2" xfId="30894" xr:uid="{EEF3F5A6-306D-4347-AF62-8A11B60B8D2C}"/>
    <cellStyle name="Millares 37 3 6" xfId="16026" xr:uid="{596F1687-F06B-4C60-8831-56986A6E37D0}"/>
    <cellStyle name="Millares 37 3 6 2" xfId="37529" xr:uid="{49A242AE-9883-4C52-9ED2-EEF8028C7B36}"/>
    <cellStyle name="Millares 37 3 7" xfId="22631" xr:uid="{E13B26C7-387B-4479-B389-0FA585049FC8}"/>
    <cellStyle name="Millares 37 3 8" xfId="44134" xr:uid="{473CC865-4232-407B-A211-7562552F2CF7}"/>
    <cellStyle name="Millares 37 4" xfId="1521" xr:uid="{0BEA79AE-5200-4F2D-B806-AF703974B38B}"/>
    <cellStyle name="Millares 37 4 2" xfId="4350" xr:uid="{4C38151A-11AB-4738-B743-7D4EAF245427}"/>
    <cellStyle name="Millares 37 4 2 2" xfId="12616" xr:uid="{F3816C27-EEFD-4EB3-ACA8-E7F9EBAD6FA7}"/>
    <cellStyle name="Millares 37 4 2 2 2" xfId="34119" xr:uid="{0DD9237B-443F-4E41-B15C-9C60AEF7387A}"/>
    <cellStyle name="Millares 37 4 2 3" xfId="19251" xr:uid="{076311A0-6B32-490C-9062-0A08F8EC9507}"/>
    <cellStyle name="Millares 37 4 2 3 2" xfId="40754" xr:uid="{3A55AB5E-AE27-4BE0-8101-A7AAEA07A149}"/>
    <cellStyle name="Millares 37 4 2 4" xfId="25856" xr:uid="{D615868C-CBD2-40AE-A389-12B999A7EC3F}"/>
    <cellStyle name="Millares 37 4 2 5" xfId="47359" xr:uid="{04AB674A-C852-450D-965B-6438D307DEF7}"/>
    <cellStyle name="Millares 37 4 3" xfId="6489" xr:uid="{318EBE23-D601-4BF6-83D0-7984FCA0915D}"/>
    <cellStyle name="Millares 37 4 3 2" xfId="14755" xr:uid="{1C9B310C-A979-491F-B605-1C7EEB735824}"/>
    <cellStyle name="Millares 37 4 3 2 2" xfId="36258" xr:uid="{A862EAFC-EE53-4950-AB54-51416C225E06}"/>
    <cellStyle name="Millares 37 4 3 3" xfId="21390" xr:uid="{6296B5A3-8F78-4D38-A1DB-B6E1738E6EE5}"/>
    <cellStyle name="Millares 37 4 3 3 2" xfId="42893" xr:uid="{838D0499-F49F-4E32-BD5B-1138C634AED8}"/>
    <cellStyle name="Millares 37 4 3 4" xfId="27995" xr:uid="{50EF93D0-E556-4889-8E1E-49347B9CE959}"/>
    <cellStyle name="Millares 37 4 3 5" xfId="49498" xr:uid="{0E554DE8-C2FC-4034-9644-793791D35A9D}"/>
    <cellStyle name="Millares 37 4 4" xfId="8130" xr:uid="{27952195-6123-4749-B274-6808A66FC609}"/>
    <cellStyle name="Millares 37 4 4 2" xfId="29633" xr:uid="{DAD2EBEF-267A-421C-AE01-B46799E52C86}"/>
    <cellStyle name="Millares 37 4 5" xfId="9787" xr:uid="{E8DE3E6C-889A-4AA2-AF3A-0BF8D1CB82AD}"/>
    <cellStyle name="Millares 37 4 5 2" xfId="31290" xr:uid="{06C3F2A1-D9C5-4551-802F-C7A2ECB7BD06}"/>
    <cellStyle name="Millares 37 4 6" xfId="16422" xr:uid="{CD4E691F-4B71-444E-8A96-9DC3592BF246}"/>
    <cellStyle name="Millares 37 4 6 2" xfId="37925" xr:uid="{86E5B6C6-D925-4B49-BE4B-BC715329DD71}"/>
    <cellStyle name="Millares 37 4 7" xfId="23027" xr:uid="{11FCF0B3-F5F4-4D68-9C97-EBA6886C0F45}"/>
    <cellStyle name="Millares 37 4 8" xfId="44530" xr:uid="{DFE94E11-24D0-44BB-B65A-A3FB286D4C99}"/>
    <cellStyle name="Millares 37 5" xfId="2208" xr:uid="{E00C5783-9A00-4B99-8CDC-34223B819E44}"/>
    <cellStyle name="Millares 37 5 2" xfId="10474" xr:uid="{4233DA3B-A887-4A2D-B926-CCAC48110B5F}"/>
    <cellStyle name="Millares 37 5 2 2" xfId="31977" xr:uid="{D1581CAB-9858-43C3-8649-E0807A8D771E}"/>
    <cellStyle name="Millares 37 5 3" xfId="17109" xr:uid="{A464AF9E-7BD6-4177-AAE9-AE22A22CA013}"/>
    <cellStyle name="Millares 37 5 3 2" xfId="38612" xr:uid="{155EF34E-5224-4FE3-AF18-F71DBE9BE025}"/>
    <cellStyle name="Millares 37 5 4" xfId="23714" xr:uid="{3891C3F5-246D-4AE6-BB87-2946F380F8CD}"/>
    <cellStyle name="Millares 37 5 5" xfId="45217" xr:uid="{1262026E-4BA3-4BDC-9E07-5F070F0362A3}"/>
    <cellStyle name="Millares 37 6" xfId="3005" xr:uid="{7A94929B-00AA-417E-814B-DE13E495FA11}"/>
    <cellStyle name="Millares 37 6 2" xfId="11271" xr:uid="{05F16461-EE38-4CCF-B678-4A694E09902C}"/>
    <cellStyle name="Millares 37 6 2 2" xfId="32774" xr:uid="{9EC5AC14-5A8F-4789-8A92-20B153ABD1C7}"/>
    <cellStyle name="Millares 37 6 3" xfId="17906" xr:uid="{667F13AA-5625-45E1-86C7-22584106FE69}"/>
    <cellStyle name="Millares 37 6 3 2" xfId="39409" xr:uid="{FB3DE487-256D-4FD7-AC30-01553569273A}"/>
    <cellStyle name="Millares 37 6 4" xfId="24511" xr:uid="{578FEAD2-A7E5-460F-9C1E-7F7CF09CDE59}"/>
    <cellStyle name="Millares 37 6 5" xfId="46014" xr:uid="{F1AE7B21-C18E-4D79-91E6-0F15EB773FC0}"/>
    <cellStyle name="Millares 37 7" xfId="3404" xr:uid="{814C67ED-91AE-4479-B510-436D048B7331}"/>
    <cellStyle name="Millares 37 7 2" xfId="11670" xr:uid="{1FD983E2-0BA9-4F54-95B0-98116E8450C0}"/>
    <cellStyle name="Millares 37 7 2 2" xfId="33173" xr:uid="{797C218A-A5F7-41EE-901A-065F10CF9EA9}"/>
    <cellStyle name="Millares 37 7 3" xfId="18305" xr:uid="{F2B6ECEF-4C02-4E4F-ADB2-E57C00653132}"/>
    <cellStyle name="Millares 37 7 3 2" xfId="39808" xr:uid="{75C3E86E-FB2A-4C3A-AEB1-034FC23EC2D2}"/>
    <cellStyle name="Millares 37 7 4" xfId="24910" xr:uid="{937F53AA-BD49-4495-BBD6-D4B2F46A6F98}"/>
    <cellStyle name="Millares 37 7 5" xfId="46413" xr:uid="{DB2E3136-C96F-4D35-9F61-DEBFC95FF0BA}"/>
    <cellStyle name="Millares 37 8" xfId="5149" xr:uid="{91A7A395-1074-49B5-B6C3-F62F83B06788}"/>
    <cellStyle name="Millares 37 8 2" xfId="13415" xr:uid="{D7394835-31FC-4DD0-A135-480FC0AA6F4C}"/>
    <cellStyle name="Millares 37 8 2 2" xfId="34918" xr:uid="{7F11DDE5-8679-41A7-90E0-F648A4929658}"/>
    <cellStyle name="Millares 37 8 3" xfId="20050" xr:uid="{E2F25415-6B90-48C7-B17E-DA11DD2C29E4}"/>
    <cellStyle name="Millares 37 8 3 2" xfId="41553" xr:uid="{4D3490B4-DD83-416B-91BA-5A7A71E1346A}"/>
    <cellStyle name="Millares 37 8 4" xfId="26655" xr:uid="{1E1B1E09-19C5-43C5-BFA3-455930909D2F}"/>
    <cellStyle name="Millares 37 8 5" xfId="48158" xr:uid="{2A77FBBA-197C-497D-8E4D-BEE0CDFE491B}"/>
    <cellStyle name="Millares 37 9" xfId="5543" xr:uid="{5EEC5A15-82CC-4050-BDA3-246EFDB4AF2D}"/>
    <cellStyle name="Millares 37 9 2" xfId="13809" xr:uid="{755E2733-CB2E-4858-8C8A-BFE8EDF1566A}"/>
    <cellStyle name="Millares 37 9 2 2" xfId="35312" xr:uid="{638E89CC-5951-4A18-8B32-A3201EB518F0}"/>
    <cellStyle name="Millares 37 9 3" xfId="20444" xr:uid="{2DA672BE-961A-4F2C-8BFE-BEAA8A188343}"/>
    <cellStyle name="Millares 37 9 3 2" xfId="41947" xr:uid="{E81FDCD9-8669-453F-A0AC-6B7E17759890}"/>
    <cellStyle name="Millares 37 9 4" xfId="27049" xr:uid="{AB00AE28-233D-4E32-8AC9-10DA57E29A5D}"/>
    <cellStyle name="Millares 37 9 5" xfId="48552" xr:uid="{A8021971-AA7B-4F9A-B136-58E90BBCE580}"/>
    <cellStyle name="Millares 38" xfId="572" xr:uid="{7F5659CF-83B7-4773-B2F2-B87D89BBA703}"/>
    <cellStyle name="Millares 38 10" xfId="7183" xr:uid="{553FB6A2-408A-4285-9176-20E87557933B}"/>
    <cellStyle name="Millares 38 10 2" xfId="28686" xr:uid="{73778DFF-89FC-4511-B92B-2E880F6FF080}"/>
    <cellStyle name="Millares 38 11" xfId="8839" xr:uid="{8BDB58A6-95F6-4DFF-B02F-27115E8C553E}"/>
    <cellStyle name="Millares 38 11 2" xfId="30342" xr:uid="{F3A38C4C-9741-43D3-9F79-3E7898334411}"/>
    <cellStyle name="Millares 38 12" xfId="15475" xr:uid="{86CB9B5D-6946-4F18-88E9-57256956381E}"/>
    <cellStyle name="Millares 38 12 2" xfId="36978" xr:uid="{3EEA8E16-92B0-4367-AE49-A85E09982500}"/>
    <cellStyle name="Millares 38 13" xfId="22080" xr:uid="{BDD16C2B-E48C-45D2-9E27-69E4F7979C93}"/>
    <cellStyle name="Millares 38 14" xfId="43583" xr:uid="{F456C3B7-4F22-4612-BEE2-D18AF56C1CE4}"/>
    <cellStyle name="Millares 38 2" xfId="854" xr:uid="{F7BBA935-D1DE-4544-8D5C-63DE0123BAD6}"/>
    <cellStyle name="Millares 38 2 10" xfId="43863" xr:uid="{6A9D933C-0A12-41F8-9BB0-21287CAA95D5}"/>
    <cellStyle name="Millares 38 2 2" xfId="1800" xr:uid="{5036A0E3-EE0B-490D-AA48-129980C270D8}"/>
    <cellStyle name="Millares 38 2 2 2" xfId="4629" xr:uid="{EA23C3A6-0618-4062-93BD-E8E81BEF4FAA}"/>
    <cellStyle name="Millares 38 2 2 2 2" xfId="12895" xr:uid="{B82D43EE-DD32-488D-9380-7EEB4E2A3B74}"/>
    <cellStyle name="Millares 38 2 2 2 2 2" xfId="34398" xr:uid="{89FD1F5B-77B3-4960-A69E-AE284FDD0802}"/>
    <cellStyle name="Millares 38 2 2 2 3" xfId="19530" xr:uid="{02A44A59-8B9A-43CA-BA60-18CE8DC73A64}"/>
    <cellStyle name="Millares 38 2 2 2 3 2" xfId="41033" xr:uid="{2355D61F-5319-40F9-BF68-1B5FF7A3C1B6}"/>
    <cellStyle name="Millares 38 2 2 2 4" xfId="26135" xr:uid="{5601402A-A984-4DCC-A99B-EF9C2251AF6E}"/>
    <cellStyle name="Millares 38 2 2 2 5" xfId="47638" xr:uid="{E3362E1D-7100-497C-AB27-3F75A398D392}"/>
    <cellStyle name="Millares 38 2 2 3" xfId="6768" xr:uid="{7BE444D1-024B-45FE-A8CC-80BB1D0C4089}"/>
    <cellStyle name="Millares 38 2 2 3 2" xfId="15034" xr:uid="{CFCC9AE6-B37C-407E-96CF-625778DFE92C}"/>
    <cellStyle name="Millares 38 2 2 3 2 2" xfId="36537" xr:uid="{1BAEF4FF-ED7C-4E3B-8452-D408D2962BE0}"/>
    <cellStyle name="Millares 38 2 2 3 3" xfId="21669" xr:uid="{794B8030-E521-445B-BB62-4CE8F1F32011}"/>
    <cellStyle name="Millares 38 2 2 3 3 2" xfId="43172" xr:uid="{19B6E168-CB03-42BA-8251-F1B6E148982C}"/>
    <cellStyle name="Millares 38 2 2 3 4" xfId="28274" xr:uid="{CDCE2793-79BC-4C0C-8BD5-3E8C9811B6C5}"/>
    <cellStyle name="Millares 38 2 2 3 5" xfId="49777" xr:uid="{FBEB00F5-61D3-4831-9610-B2F48B84AD83}"/>
    <cellStyle name="Millares 38 2 2 4" xfId="8409" xr:uid="{1EF54B07-CD8C-43E7-A7B8-44F8138EBE8B}"/>
    <cellStyle name="Millares 38 2 2 4 2" xfId="29912" xr:uid="{3D31A4FF-F968-4F50-9D44-AFC39E0768A8}"/>
    <cellStyle name="Millares 38 2 2 5" xfId="10066" xr:uid="{7A5BD59D-E5AD-4E59-ACA8-E3EB6E963799}"/>
    <cellStyle name="Millares 38 2 2 5 2" xfId="31569" xr:uid="{A245C5D0-58A9-44E5-BD00-D99729DCA282}"/>
    <cellStyle name="Millares 38 2 2 6" xfId="16701" xr:uid="{C98F3267-7C51-47AE-851E-30D8CEFF01C8}"/>
    <cellStyle name="Millares 38 2 2 6 2" xfId="38204" xr:uid="{3ACB67B1-43B5-4EB4-AA12-EC0135A2A224}"/>
    <cellStyle name="Millares 38 2 2 7" xfId="23306" xr:uid="{C5C11A30-4C3C-4C89-9BD4-39A0BB844BF3}"/>
    <cellStyle name="Millares 38 2 2 8" xfId="44809" xr:uid="{79E25828-5C6E-43E7-BAAC-3E253C149761}"/>
    <cellStyle name="Millares 38 2 3" xfId="2487" xr:uid="{8A986784-97B5-420B-AC12-46D9C88C9E70}"/>
    <cellStyle name="Millares 38 2 3 2" xfId="10753" xr:uid="{1ED2EBAD-EC47-49DD-8B6C-6D19B972EC5B}"/>
    <cellStyle name="Millares 38 2 3 2 2" xfId="32256" xr:uid="{34DED139-D671-4C56-B8FD-15CE70E86A31}"/>
    <cellStyle name="Millares 38 2 3 3" xfId="17388" xr:uid="{F02AE27C-DB5D-47A1-B71A-24AC61496592}"/>
    <cellStyle name="Millares 38 2 3 3 2" xfId="38891" xr:uid="{1A5307AA-F838-44D9-A29F-5E08512C1E3E}"/>
    <cellStyle name="Millares 38 2 3 4" xfId="23993" xr:uid="{6210279C-46A1-4747-A773-C6EA74BED4A7}"/>
    <cellStyle name="Millares 38 2 3 5" xfId="45496" xr:uid="{428AA6EF-E0AB-49BE-ABC6-52BEDAAAA7B0}"/>
    <cellStyle name="Millares 38 2 4" xfId="3683" xr:uid="{CCE35052-52E2-4323-8A3E-23318E4E5E90}"/>
    <cellStyle name="Millares 38 2 4 2" xfId="11949" xr:uid="{0C9D2391-36B7-44C2-A386-650A3504E4A7}"/>
    <cellStyle name="Millares 38 2 4 2 2" xfId="33452" xr:uid="{33130FF0-0FAB-486C-9DDA-AB5D8077AD8D}"/>
    <cellStyle name="Millares 38 2 4 3" xfId="18584" xr:uid="{AD5C20A8-C1FD-425B-A9EC-8C86D1799875}"/>
    <cellStyle name="Millares 38 2 4 3 2" xfId="40087" xr:uid="{F8D1FDFC-0AD2-4CCE-AAB4-A29AB014B088}"/>
    <cellStyle name="Millares 38 2 4 4" xfId="25189" xr:uid="{F6CB10E7-6DC1-48DE-86F5-354A371F63D0}"/>
    <cellStyle name="Millares 38 2 4 5" xfId="46692" xr:uid="{395949C6-0F30-49E4-B7B1-BF22B0953508}"/>
    <cellStyle name="Millares 38 2 5" xfId="5822" xr:uid="{ABFD283D-3E6E-4AC1-A8D5-DCE3FF39EB49}"/>
    <cellStyle name="Millares 38 2 5 2" xfId="14088" xr:uid="{8B96811F-1D80-44B6-A2E7-C77CBA742973}"/>
    <cellStyle name="Millares 38 2 5 2 2" xfId="35591" xr:uid="{B032D5EB-2BD0-461B-A2BE-C58817C2C13E}"/>
    <cellStyle name="Millares 38 2 5 3" xfId="20723" xr:uid="{2D683F51-B9E9-411F-9562-98855488E5A3}"/>
    <cellStyle name="Millares 38 2 5 3 2" xfId="42226" xr:uid="{BD67B74B-9A75-4BD3-8067-ADCED6B4C62A}"/>
    <cellStyle name="Millares 38 2 5 4" xfId="27328" xr:uid="{5D702883-297F-466D-A182-A67E0B3C7734}"/>
    <cellStyle name="Millares 38 2 5 5" xfId="48831" xr:uid="{BA0D54EE-A2C8-444E-A9F1-CB849F851745}"/>
    <cellStyle name="Millares 38 2 6" xfId="7463" xr:uid="{8974F1D3-2A7D-430B-BE18-371612460E68}"/>
    <cellStyle name="Millares 38 2 6 2" xfId="28966" xr:uid="{15736FBF-A40A-4C94-A66C-C34F9467008B}"/>
    <cellStyle name="Millares 38 2 7" xfId="9120" xr:uid="{88C438E8-D5BC-41C3-ABD5-975F83E2F772}"/>
    <cellStyle name="Millares 38 2 7 2" xfId="30623" xr:uid="{1F33804B-9BC2-42B9-9D8E-B60A78C04300}"/>
    <cellStyle name="Millares 38 2 8" xfId="15755" xr:uid="{C6FF39F6-FEDC-4874-A639-7A688CDC2615}"/>
    <cellStyle name="Millares 38 2 8 2" xfId="37258" xr:uid="{6BFB16DB-316F-455B-BBED-D9288663C302}"/>
    <cellStyle name="Millares 38 2 9" xfId="22360" xr:uid="{300F6BB2-38A2-46D1-BC7C-C920915846B6}"/>
    <cellStyle name="Millares 38 3" xfId="1124" xr:uid="{C028AFF4-12B6-4E7B-97FE-B66743ACC347}"/>
    <cellStyle name="Millares 38 3 2" xfId="3953" xr:uid="{254477C3-F5C1-40F1-AA21-7E72F0E05A40}"/>
    <cellStyle name="Millares 38 3 2 2" xfId="12219" xr:uid="{D6EC6E35-3F33-4F99-A11E-313A4039A699}"/>
    <cellStyle name="Millares 38 3 2 2 2" xfId="33722" xr:uid="{3069E26C-0FEB-4A7C-8350-C6B271BD66A4}"/>
    <cellStyle name="Millares 38 3 2 3" xfId="18854" xr:uid="{F780C561-D228-4707-ABFC-5ACE212770ED}"/>
    <cellStyle name="Millares 38 3 2 3 2" xfId="40357" xr:uid="{4A623380-CB8A-4EB1-BEFB-07DF887E3539}"/>
    <cellStyle name="Millares 38 3 2 4" xfId="25459" xr:uid="{E0323AF3-FF3D-4E66-BE78-F2CE44B97589}"/>
    <cellStyle name="Millares 38 3 2 5" xfId="46962" xr:uid="{4F1845F4-99D0-4CF9-BEEE-5B5A926C8FE6}"/>
    <cellStyle name="Millares 38 3 3" xfId="6092" xr:uid="{ADA1BAF4-A761-48DD-A525-CA2890C53EB8}"/>
    <cellStyle name="Millares 38 3 3 2" xfId="14358" xr:uid="{C62FFF13-D662-4341-9F9A-EABA381F9DAF}"/>
    <cellStyle name="Millares 38 3 3 2 2" xfId="35861" xr:uid="{FFB77C3C-9282-40EA-BC8F-B52C632CEE84}"/>
    <cellStyle name="Millares 38 3 3 3" xfId="20993" xr:uid="{2F1A1E4A-43AE-47A6-99AA-DF6B8CFA64C4}"/>
    <cellStyle name="Millares 38 3 3 3 2" xfId="42496" xr:uid="{2B8EDF11-5512-4ED5-B624-2BB9A2F28747}"/>
    <cellStyle name="Millares 38 3 3 4" xfId="27598" xr:uid="{8E53CAFC-2265-4E95-8DA6-8D0BD98C3035}"/>
    <cellStyle name="Millares 38 3 3 5" xfId="49101" xr:uid="{481D3866-6D74-4FF5-B6A7-D7D1AA15E8EF}"/>
    <cellStyle name="Millares 38 3 4" xfId="7733" xr:uid="{051F3719-F23C-485C-8F41-5095EC86FE99}"/>
    <cellStyle name="Millares 38 3 4 2" xfId="29236" xr:uid="{7B77D47E-5BF1-4E51-AA59-A19E4A173C29}"/>
    <cellStyle name="Millares 38 3 5" xfId="9390" xr:uid="{459CE5E9-2865-4D09-8A1F-A90CE000C149}"/>
    <cellStyle name="Millares 38 3 5 2" xfId="30893" xr:uid="{662CFBBA-00EA-4A25-8ADC-ABA9AE531F9A}"/>
    <cellStyle name="Millares 38 3 6" xfId="16025" xr:uid="{35D77091-31FA-46F1-81D3-3DB505FF19E3}"/>
    <cellStyle name="Millares 38 3 6 2" xfId="37528" xr:uid="{CEB7A2F0-0BA8-4F92-9F41-0893DEE35E4F}"/>
    <cellStyle name="Millares 38 3 7" xfId="22630" xr:uid="{858193CA-0CF5-4903-944D-F9BD37614057}"/>
    <cellStyle name="Millares 38 3 8" xfId="44133" xr:uid="{577843D1-E1D4-4FD7-84DA-D7C2809857DA}"/>
    <cellStyle name="Millares 38 4" xfId="1520" xr:uid="{90685966-555F-4EA1-8C54-7C8A6E26BE5B}"/>
    <cellStyle name="Millares 38 4 2" xfId="4349" xr:uid="{FC4C698B-62C3-4FF5-A2F2-0E1E5C7F778B}"/>
    <cellStyle name="Millares 38 4 2 2" xfId="12615" xr:uid="{B3F0253E-630C-4133-BCAF-6387415D1BD8}"/>
    <cellStyle name="Millares 38 4 2 2 2" xfId="34118" xr:uid="{B150A400-8A2D-45E4-8760-22B0511F9EF6}"/>
    <cellStyle name="Millares 38 4 2 3" xfId="19250" xr:uid="{1E20C499-72E1-426D-AC0F-6B38AB6C43C5}"/>
    <cellStyle name="Millares 38 4 2 3 2" xfId="40753" xr:uid="{872E069D-84CB-4096-B9CC-6176CE42903C}"/>
    <cellStyle name="Millares 38 4 2 4" xfId="25855" xr:uid="{BF87C176-492F-4829-B1DE-722FC0425329}"/>
    <cellStyle name="Millares 38 4 2 5" xfId="47358" xr:uid="{15FFDB78-361E-40C4-BF4C-0D69085C3977}"/>
    <cellStyle name="Millares 38 4 3" xfId="6488" xr:uid="{C0CE1974-025D-4B08-9FB4-76635A817E69}"/>
    <cellStyle name="Millares 38 4 3 2" xfId="14754" xr:uid="{3061D73B-0738-4907-8299-2D3608805B82}"/>
    <cellStyle name="Millares 38 4 3 2 2" xfId="36257" xr:uid="{8F2D10EB-C6F7-45E9-8715-65280B7BCBFD}"/>
    <cellStyle name="Millares 38 4 3 3" xfId="21389" xr:uid="{1BA0BB0A-625E-4017-82BE-55CEA6A2EDA5}"/>
    <cellStyle name="Millares 38 4 3 3 2" xfId="42892" xr:uid="{9B76A0BC-2F41-47B4-82EA-D78E731B998B}"/>
    <cellStyle name="Millares 38 4 3 4" xfId="27994" xr:uid="{759D5980-695A-4323-BF2B-5C2E80FA3C39}"/>
    <cellStyle name="Millares 38 4 3 5" xfId="49497" xr:uid="{C5B285BF-F8F0-47D9-9ECF-71F3399226A5}"/>
    <cellStyle name="Millares 38 4 4" xfId="8129" xr:uid="{C2B4ADBD-2AC4-4EA7-ACAF-671C3FEB5ECD}"/>
    <cellStyle name="Millares 38 4 4 2" xfId="29632" xr:uid="{12064099-5205-4ADF-B168-6FED57AE78A7}"/>
    <cellStyle name="Millares 38 4 5" xfId="9786" xr:uid="{3783E238-BE5D-4F67-B780-D811F00AB35E}"/>
    <cellStyle name="Millares 38 4 5 2" xfId="31289" xr:uid="{34C8CF30-2DDE-4AB0-80E0-F49D917FD8C8}"/>
    <cellStyle name="Millares 38 4 6" xfId="16421" xr:uid="{831D6E21-6E5B-4DAF-9222-FA2F4A855865}"/>
    <cellStyle name="Millares 38 4 6 2" xfId="37924" xr:uid="{A024B560-04C6-4BA4-913B-986D0198008B}"/>
    <cellStyle name="Millares 38 4 7" xfId="23026" xr:uid="{C2A613F8-2C0A-47E6-B2D7-C44E8C354865}"/>
    <cellStyle name="Millares 38 4 8" xfId="44529" xr:uid="{DE7C40F1-D784-40D4-80CA-2226A13F9B5E}"/>
    <cellStyle name="Millares 38 5" xfId="2207" xr:uid="{47C386A4-0F96-4E50-A619-C5B292CE614B}"/>
    <cellStyle name="Millares 38 5 2" xfId="10473" xr:uid="{717F45A5-89B4-4AC6-AA54-1E1AFBC8206E}"/>
    <cellStyle name="Millares 38 5 2 2" xfId="31976" xr:uid="{319762D3-FF1C-4342-95E0-D989B870CD16}"/>
    <cellStyle name="Millares 38 5 3" xfId="17108" xr:uid="{06A5709C-C96A-4E39-B811-81A6CDACDA6E}"/>
    <cellStyle name="Millares 38 5 3 2" xfId="38611" xr:uid="{AE59E7BC-6D31-45EF-ABCC-03D2EDDAFAD5}"/>
    <cellStyle name="Millares 38 5 4" xfId="23713" xr:uid="{04803E41-2028-4271-9D68-A19E8F31A8D0}"/>
    <cellStyle name="Millares 38 5 5" xfId="45216" xr:uid="{8CF11224-069F-4644-A6A7-B19E17B2A3A2}"/>
    <cellStyle name="Millares 38 6" xfId="3004" xr:uid="{6B97DEE6-FF4F-43FA-8C13-6BDF28C83DC0}"/>
    <cellStyle name="Millares 38 6 2" xfId="11270" xr:uid="{1306D6C9-FFCF-4605-B0A4-D4DEC9085B43}"/>
    <cellStyle name="Millares 38 6 2 2" xfId="32773" xr:uid="{BB123951-1669-400F-A260-C7B39F422A5D}"/>
    <cellStyle name="Millares 38 6 3" xfId="17905" xr:uid="{D53E7791-E62E-4AC5-B389-428CCA3B91CA}"/>
    <cellStyle name="Millares 38 6 3 2" xfId="39408" xr:uid="{8C08042B-8C40-4D0A-B1C9-0D1CA309E955}"/>
    <cellStyle name="Millares 38 6 4" xfId="24510" xr:uid="{90512251-7EEB-4EF3-A08E-B8D83D88F1D2}"/>
    <cellStyle name="Millares 38 6 5" xfId="46013" xr:uid="{9BB9F083-FE6A-4DE7-9F53-189FF45FF749}"/>
    <cellStyle name="Millares 38 7" xfId="3403" xr:uid="{B0CEC585-FFB3-4D08-9839-51C07D9BE204}"/>
    <cellStyle name="Millares 38 7 2" xfId="11669" xr:uid="{20420628-CB22-4D9A-81C5-23C45551D334}"/>
    <cellStyle name="Millares 38 7 2 2" xfId="33172" xr:uid="{23044A1B-1141-4C4A-B619-7382E9D4EDBA}"/>
    <cellStyle name="Millares 38 7 3" xfId="18304" xr:uid="{9B342D7C-C5C8-49AD-BADC-31FC177D2508}"/>
    <cellStyle name="Millares 38 7 3 2" xfId="39807" xr:uid="{20F017A6-34C2-4052-978B-AFE83322962A}"/>
    <cellStyle name="Millares 38 7 4" xfId="24909" xr:uid="{97513691-F42F-4339-9C7F-AF3BD8FB29C2}"/>
    <cellStyle name="Millares 38 7 5" xfId="46412" xr:uid="{AF7859E6-2184-4D82-9C8C-E17A41ED819E}"/>
    <cellStyle name="Millares 38 8" xfId="5148" xr:uid="{05360291-A07D-400E-8CB9-218671D6538F}"/>
    <cellStyle name="Millares 38 8 2" xfId="13414" xr:uid="{E59F591F-39B1-4341-AF8A-148A77190A62}"/>
    <cellStyle name="Millares 38 8 2 2" xfId="34917" xr:uid="{9F093484-DC36-45E6-A9C5-36F325483E65}"/>
    <cellStyle name="Millares 38 8 3" xfId="20049" xr:uid="{8DC20C23-0768-4A4A-80D2-62B55BA8B4A8}"/>
    <cellStyle name="Millares 38 8 3 2" xfId="41552" xr:uid="{765C55A2-E57C-478D-8F34-1C6D376F5441}"/>
    <cellStyle name="Millares 38 8 4" xfId="26654" xr:uid="{8BB1E14F-8740-489B-9BF0-1BEAF573A578}"/>
    <cellStyle name="Millares 38 8 5" xfId="48157" xr:uid="{4952BA98-2262-46CC-9141-B27C8CCA7090}"/>
    <cellStyle name="Millares 38 9" xfId="5542" xr:uid="{87114FF6-F059-414C-8C37-87E77ACE0326}"/>
    <cellStyle name="Millares 38 9 2" xfId="13808" xr:uid="{2B8F946E-F538-41F1-8010-3E8E69EB4B7A}"/>
    <cellStyle name="Millares 38 9 2 2" xfId="35311" xr:uid="{57E81E72-0B73-40F9-B4D0-D0F0937224A7}"/>
    <cellStyle name="Millares 38 9 3" xfId="20443" xr:uid="{549A3F3D-174E-49E2-9A07-1E75B7A174AF}"/>
    <cellStyle name="Millares 38 9 3 2" xfId="41946" xr:uid="{B441F1B7-F295-49EC-9E67-3752F523D265}"/>
    <cellStyle name="Millares 38 9 4" xfId="27048" xr:uid="{8AB1D141-1602-40CB-9CF8-FBE288907880}"/>
    <cellStyle name="Millares 38 9 5" xfId="48551" xr:uid="{5B6070B6-6817-4797-8F3C-57FD2E87DA20}"/>
    <cellStyle name="Millares 39" xfId="542" xr:uid="{77585621-3AAF-42AE-91D2-B165E59013C0}"/>
    <cellStyle name="Millares 39 10" xfId="7153" xr:uid="{13140DB9-84A7-4CE1-B1C9-B2A283A437CA}"/>
    <cellStyle name="Millares 39 10 2" xfId="28656" xr:uid="{A1DD2838-79BC-4FB7-9ED1-83B01317D26F}"/>
    <cellStyle name="Millares 39 11" xfId="8809" xr:uid="{351FFCF0-9FE3-4605-A56A-95E14A55DCE2}"/>
    <cellStyle name="Millares 39 11 2" xfId="30312" xr:uid="{C350A56E-87AC-47E3-94FE-CF871070E835}"/>
    <cellStyle name="Millares 39 12" xfId="15445" xr:uid="{05B6B9C0-5FD4-462C-A8B0-4E96B2F4E37F}"/>
    <cellStyle name="Millares 39 12 2" xfId="36948" xr:uid="{362B272F-9AF1-4D6C-A358-EA7E26C7CC9A}"/>
    <cellStyle name="Millares 39 13" xfId="22050" xr:uid="{1EB4B25C-3AED-47B9-9DC6-81EDBC5A86C6}"/>
    <cellStyle name="Millares 39 14" xfId="43553" xr:uid="{0F011229-FB41-4ECE-8202-8FD395B0E7DE}"/>
    <cellStyle name="Millares 39 2" xfId="824" xr:uid="{EB5B2950-7E71-4BD9-8A84-455A3A633B56}"/>
    <cellStyle name="Millares 39 2 10" xfId="43833" xr:uid="{922D7225-CCA9-4260-A648-81549DEC0F2D}"/>
    <cellStyle name="Millares 39 2 2" xfId="1770" xr:uid="{5C5FCDA2-AC0A-4E9B-ABB1-CE580585A56D}"/>
    <cellStyle name="Millares 39 2 2 2" xfId="4599" xr:uid="{D1AE26C1-E929-49D5-ADD5-C4917A4D8562}"/>
    <cellStyle name="Millares 39 2 2 2 2" xfId="12865" xr:uid="{B562113D-4671-4480-9391-E5236822734D}"/>
    <cellStyle name="Millares 39 2 2 2 2 2" xfId="34368" xr:uid="{5BD7B7C9-4C99-446A-B3E1-684E7A410143}"/>
    <cellStyle name="Millares 39 2 2 2 3" xfId="19500" xr:uid="{B615B071-312A-4896-BE36-246A2C8224E5}"/>
    <cellStyle name="Millares 39 2 2 2 3 2" xfId="41003" xr:uid="{2CEA9FBD-5DAF-454D-942E-97A70551F364}"/>
    <cellStyle name="Millares 39 2 2 2 4" xfId="26105" xr:uid="{050DC1E4-C887-47C3-8F16-694DC0682CC3}"/>
    <cellStyle name="Millares 39 2 2 2 5" xfId="47608" xr:uid="{2DE654A8-4DF0-43A9-8EA6-A36256B73809}"/>
    <cellStyle name="Millares 39 2 2 3" xfId="6738" xr:uid="{B3584235-4475-40F7-879D-2BE9D51E4CE9}"/>
    <cellStyle name="Millares 39 2 2 3 2" xfId="15004" xr:uid="{D441CF7B-15C8-41F8-B996-BF78AD61B1DE}"/>
    <cellStyle name="Millares 39 2 2 3 2 2" xfId="36507" xr:uid="{5D55B61E-7CAD-4500-84C8-93F20B63D18F}"/>
    <cellStyle name="Millares 39 2 2 3 3" xfId="21639" xr:uid="{D6DE9B04-3206-45C5-96D2-77A6A9DE0B19}"/>
    <cellStyle name="Millares 39 2 2 3 3 2" xfId="43142" xr:uid="{E02B35E6-C5C0-4DD7-8815-2C7A22BFA221}"/>
    <cellStyle name="Millares 39 2 2 3 4" xfId="28244" xr:uid="{60D05949-D249-453E-9CF3-D53C08DE6DFC}"/>
    <cellStyle name="Millares 39 2 2 3 5" xfId="49747" xr:uid="{713E1663-A99A-4FC4-9E60-4579057B66F9}"/>
    <cellStyle name="Millares 39 2 2 4" xfId="8379" xr:uid="{4F751613-1FF4-4ACB-8F4D-A35C0C7CEA83}"/>
    <cellStyle name="Millares 39 2 2 4 2" xfId="29882" xr:uid="{75BAF9DC-F514-4B84-8AF8-D425DC51B47F}"/>
    <cellStyle name="Millares 39 2 2 5" xfId="10036" xr:uid="{E385E2A8-16AD-4E7D-8247-8C21B77FBA92}"/>
    <cellStyle name="Millares 39 2 2 5 2" xfId="31539" xr:uid="{870B01AA-48CB-47D4-A3D8-7B68138A0EBE}"/>
    <cellStyle name="Millares 39 2 2 6" xfId="16671" xr:uid="{C5B4B616-95E5-478C-B70C-328C908EF7AC}"/>
    <cellStyle name="Millares 39 2 2 6 2" xfId="38174" xr:uid="{83D6E2BA-37F8-4A4D-87FD-21A9B69E2847}"/>
    <cellStyle name="Millares 39 2 2 7" xfId="23276" xr:uid="{0F2E3049-2674-4340-9725-E9EC26AB2E10}"/>
    <cellStyle name="Millares 39 2 2 8" xfId="44779" xr:uid="{190939A4-62E5-495B-8650-CCE598ECFDD7}"/>
    <cellStyle name="Millares 39 2 3" xfId="2457" xr:uid="{82285F9B-9375-4AAA-8F73-ACB30DFBD6E5}"/>
    <cellStyle name="Millares 39 2 3 2" xfId="10723" xr:uid="{63DC4C66-5EA0-443F-9095-1C778CD73CCA}"/>
    <cellStyle name="Millares 39 2 3 2 2" xfId="32226" xr:uid="{DC08ECBF-E108-493A-986B-452A043129DB}"/>
    <cellStyle name="Millares 39 2 3 3" xfId="17358" xr:uid="{5CE418D8-B9FD-42D8-BFB5-A5C249069DD3}"/>
    <cellStyle name="Millares 39 2 3 3 2" xfId="38861" xr:uid="{AFE6B2ED-B5C2-4209-9CC9-0C2AB821CDA5}"/>
    <cellStyle name="Millares 39 2 3 4" xfId="23963" xr:uid="{B9B648B1-2723-4452-81F3-91435E2D9904}"/>
    <cellStyle name="Millares 39 2 3 5" xfId="45466" xr:uid="{99556ED6-335C-42A2-8BF4-D1D1B28E7402}"/>
    <cellStyle name="Millares 39 2 4" xfId="3653" xr:uid="{4C402883-5EC4-45F3-85D3-E025DC09D172}"/>
    <cellStyle name="Millares 39 2 4 2" xfId="11919" xr:uid="{CED6E5B4-AEE6-4E5B-B3C4-5A28C1992B15}"/>
    <cellStyle name="Millares 39 2 4 2 2" xfId="33422" xr:uid="{8F7DE0E3-E346-461B-AB1B-F314173C3D68}"/>
    <cellStyle name="Millares 39 2 4 3" xfId="18554" xr:uid="{D7F4F493-474A-4003-A245-2D5B2F31112B}"/>
    <cellStyle name="Millares 39 2 4 3 2" xfId="40057" xr:uid="{AE8A6C99-EB53-4D4B-BEF1-563C9911D857}"/>
    <cellStyle name="Millares 39 2 4 4" xfId="25159" xr:uid="{DF79DCDF-C7C2-44AD-858F-9F964EA929C3}"/>
    <cellStyle name="Millares 39 2 4 5" xfId="46662" xr:uid="{91E42EB8-18C5-40F6-BC05-F64495A1CB1C}"/>
    <cellStyle name="Millares 39 2 5" xfId="5792" xr:uid="{6471BCB3-ADF4-4F49-97EA-61B871281C7F}"/>
    <cellStyle name="Millares 39 2 5 2" xfId="14058" xr:uid="{98BE33BD-77EB-43B3-8ED5-1E14CAFCC7C6}"/>
    <cellStyle name="Millares 39 2 5 2 2" xfId="35561" xr:uid="{A5117DCE-769E-44ED-98F5-4366691BFCAC}"/>
    <cellStyle name="Millares 39 2 5 3" xfId="20693" xr:uid="{836A8538-4159-4287-9819-795928E900DB}"/>
    <cellStyle name="Millares 39 2 5 3 2" xfId="42196" xr:uid="{3C5C28F3-1B9E-4A9F-B4BD-573959E8329A}"/>
    <cellStyle name="Millares 39 2 5 4" xfId="27298" xr:uid="{917CDC80-3212-4693-B175-3740961F8C20}"/>
    <cellStyle name="Millares 39 2 5 5" xfId="48801" xr:uid="{E531E553-C564-45E1-8C4D-2B084E66B002}"/>
    <cellStyle name="Millares 39 2 6" xfId="7433" xr:uid="{F298B0FA-4A3E-43A7-9A68-E7F417D42ECE}"/>
    <cellStyle name="Millares 39 2 6 2" xfId="28936" xr:uid="{CB1F7B4B-5A1A-418D-8DA0-F442CD84E4FE}"/>
    <cellStyle name="Millares 39 2 7" xfId="9090" xr:uid="{3B00AB29-2CA4-4053-96DC-284616DC3B91}"/>
    <cellStyle name="Millares 39 2 7 2" xfId="30593" xr:uid="{1F919B1D-DB1A-4EF3-8225-95051DF3A0A8}"/>
    <cellStyle name="Millares 39 2 8" xfId="15725" xr:uid="{DB5360B6-4170-4C50-A3A8-CA7114297688}"/>
    <cellStyle name="Millares 39 2 8 2" xfId="37228" xr:uid="{587668CF-D42A-45EB-9811-695741E9286A}"/>
    <cellStyle name="Millares 39 2 9" xfId="22330" xr:uid="{EA75513F-964B-4C2C-B4A8-93985CE25546}"/>
    <cellStyle name="Millares 39 3" xfId="1094" xr:uid="{8D1F07E3-069B-4807-9C38-902CB36D40B6}"/>
    <cellStyle name="Millares 39 3 2" xfId="3923" xr:uid="{89131298-ED69-41E7-9316-8346479B3BF6}"/>
    <cellStyle name="Millares 39 3 2 2" xfId="12189" xr:uid="{C3A9AE4F-6E03-4BE9-895D-D8CC78BA1FB7}"/>
    <cellStyle name="Millares 39 3 2 2 2" xfId="33692" xr:uid="{DACD866F-0A04-44CC-A28D-DCE1EFBC6847}"/>
    <cellStyle name="Millares 39 3 2 3" xfId="18824" xr:uid="{321CEC5A-184E-432A-95BC-6E7446E17840}"/>
    <cellStyle name="Millares 39 3 2 3 2" xfId="40327" xr:uid="{C81229F3-2679-4E97-9BD4-72C86C217B3F}"/>
    <cellStyle name="Millares 39 3 2 4" xfId="25429" xr:uid="{053BF343-15AD-482C-A6EA-CA850D62C5D9}"/>
    <cellStyle name="Millares 39 3 2 5" xfId="46932" xr:uid="{4C7A5F37-CC00-4B53-B0CE-63C10CAC3A83}"/>
    <cellStyle name="Millares 39 3 3" xfId="6062" xr:uid="{E8D75D5D-9869-4C69-BCA7-2898E31D142C}"/>
    <cellStyle name="Millares 39 3 3 2" xfId="14328" xr:uid="{E57D1543-0EF2-4096-AB05-3D10CCB5B19E}"/>
    <cellStyle name="Millares 39 3 3 2 2" xfId="35831" xr:uid="{F65C11E2-7868-4363-9C63-EA3B3C59D36F}"/>
    <cellStyle name="Millares 39 3 3 3" xfId="20963" xr:uid="{A4930EDF-0F0A-4B42-9AD3-3A76F17E7A5F}"/>
    <cellStyle name="Millares 39 3 3 3 2" xfId="42466" xr:uid="{33F88F8D-463E-4231-A57E-E58E4203748D}"/>
    <cellStyle name="Millares 39 3 3 4" xfId="27568" xr:uid="{371EA2A4-A380-43CD-AF06-6B1B83541002}"/>
    <cellStyle name="Millares 39 3 3 5" xfId="49071" xr:uid="{2D918428-F5C6-4032-BDCB-9373F69D141B}"/>
    <cellStyle name="Millares 39 3 4" xfId="7703" xr:uid="{32BC134A-D682-4564-8D93-05EB14D167C2}"/>
    <cellStyle name="Millares 39 3 4 2" xfId="29206" xr:uid="{2B13A354-D1C9-4D1B-BB2B-FA24C7C807B0}"/>
    <cellStyle name="Millares 39 3 5" xfId="9360" xr:uid="{DB1FAF5D-9CC5-4700-A459-314F684610B1}"/>
    <cellStyle name="Millares 39 3 5 2" xfId="30863" xr:uid="{691A0888-728B-48DD-AACC-A3EA43F6F8AC}"/>
    <cellStyle name="Millares 39 3 6" xfId="15995" xr:uid="{BF296586-BBF8-43CD-9801-3AA8B82DF549}"/>
    <cellStyle name="Millares 39 3 6 2" xfId="37498" xr:uid="{08BE2A62-AB62-41DC-91A3-BFCED478FE23}"/>
    <cellStyle name="Millares 39 3 7" xfId="22600" xr:uid="{2994AB25-F600-422C-B02C-AE53DD01BC59}"/>
    <cellStyle name="Millares 39 3 8" xfId="44103" xr:uid="{6139A970-5D6C-4CAD-AD04-49F6572625A0}"/>
    <cellStyle name="Millares 39 4" xfId="1490" xr:uid="{4A4F6999-0F82-4AE9-BAE7-581ACBB3E588}"/>
    <cellStyle name="Millares 39 4 2" xfId="4319" xr:uid="{E7D38737-8958-4C29-808F-26BD466853D2}"/>
    <cellStyle name="Millares 39 4 2 2" xfId="12585" xr:uid="{1D494926-55D0-47C1-AB2F-04594AB86F4C}"/>
    <cellStyle name="Millares 39 4 2 2 2" xfId="34088" xr:uid="{4D160B9F-1691-4ED6-90D8-1E36BA9430E8}"/>
    <cellStyle name="Millares 39 4 2 3" xfId="19220" xr:uid="{78863C0B-DD37-481F-AB25-CBCEB9871E14}"/>
    <cellStyle name="Millares 39 4 2 3 2" xfId="40723" xr:uid="{4F8006D9-5B17-4102-BA5E-E1E1DFDA5304}"/>
    <cellStyle name="Millares 39 4 2 4" xfId="25825" xr:uid="{1751E07F-820B-4227-A534-A1B0753217DC}"/>
    <cellStyle name="Millares 39 4 2 5" xfId="47328" xr:uid="{CB0880A4-AFEE-4ADB-AAF5-911EB2BAF525}"/>
    <cellStyle name="Millares 39 4 3" xfId="6458" xr:uid="{4C464EE2-B036-484A-9995-6D0E514A3679}"/>
    <cellStyle name="Millares 39 4 3 2" xfId="14724" xr:uid="{221D4C83-4DF3-4C1C-B32B-EAA61C869E46}"/>
    <cellStyle name="Millares 39 4 3 2 2" xfId="36227" xr:uid="{FB848B7D-EA0D-4A51-B6B2-ABFAE85F8E05}"/>
    <cellStyle name="Millares 39 4 3 3" xfId="21359" xr:uid="{4759120A-294C-419C-A22E-FEC4568C5C32}"/>
    <cellStyle name="Millares 39 4 3 3 2" xfId="42862" xr:uid="{1DE5E842-90B2-451C-B381-B5C170084CEC}"/>
    <cellStyle name="Millares 39 4 3 4" xfId="27964" xr:uid="{BACC5228-E026-4317-AC8D-98812532300C}"/>
    <cellStyle name="Millares 39 4 3 5" xfId="49467" xr:uid="{ED8A6FF1-404F-4B54-B409-8F534F3EA361}"/>
    <cellStyle name="Millares 39 4 4" xfId="8099" xr:uid="{6129B982-D14E-4F4C-A4D8-9234B3E6B0DD}"/>
    <cellStyle name="Millares 39 4 4 2" xfId="29602" xr:uid="{BBA27293-0AF8-46F7-B84B-2A944EACB07F}"/>
    <cellStyle name="Millares 39 4 5" xfId="9756" xr:uid="{03AB3BBD-290E-44D1-B6B4-731077B84F65}"/>
    <cellStyle name="Millares 39 4 5 2" xfId="31259" xr:uid="{E92707C1-F1B0-43F6-9D25-55B646C889D8}"/>
    <cellStyle name="Millares 39 4 6" xfId="16391" xr:uid="{78F154DD-2B18-4254-8936-19186191F874}"/>
    <cellStyle name="Millares 39 4 6 2" xfId="37894" xr:uid="{60E5BBE8-8BD8-4EAC-960B-A2B204560595}"/>
    <cellStyle name="Millares 39 4 7" xfId="22996" xr:uid="{A15AFDCC-2118-425D-ABE1-E6C0A1509789}"/>
    <cellStyle name="Millares 39 4 8" xfId="44499" xr:uid="{6A92A166-0FFF-4754-B9A5-4270C0777E80}"/>
    <cellStyle name="Millares 39 5" xfId="2177" xr:uid="{A8151BA4-1B1C-4F43-82A5-641E457A2F31}"/>
    <cellStyle name="Millares 39 5 2" xfId="10443" xr:uid="{3DD1AF7F-ED4F-417A-9F6C-532375A7CDA6}"/>
    <cellStyle name="Millares 39 5 2 2" xfId="31946" xr:uid="{ED7D402D-3181-42A6-A988-866A644A32BC}"/>
    <cellStyle name="Millares 39 5 3" xfId="17078" xr:uid="{1B3F63C3-A160-4D38-B822-BBAFD9B1731C}"/>
    <cellStyle name="Millares 39 5 3 2" xfId="38581" xr:uid="{561EFBDB-EC73-4636-95D7-43A7C8CED003}"/>
    <cellStyle name="Millares 39 5 4" xfId="23683" xr:uid="{C45BC5EF-CE0E-4F84-910E-039D61A205B4}"/>
    <cellStyle name="Millares 39 5 5" xfId="45186" xr:uid="{4C85222A-2698-41E3-9FAB-CD6F438C5AB2}"/>
    <cellStyle name="Millares 39 6" xfId="2974" xr:uid="{AA6471FD-EBC3-4508-B2A3-680CBFC4BF4B}"/>
    <cellStyle name="Millares 39 6 2" xfId="11240" xr:uid="{811742C6-97A3-4369-8945-10E22DF84548}"/>
    <cellStyle name="Millares 39 6 2 2" xfId="32743" xr:uid="{027F517B-3423-4F04-AEED-C284EA22E573}"/>
    <cellStyle name="Millares 39 6 3" xfId="17875" xr:uid="{4A0776C3-0AB4-4FCD-98A8-ACC532C39F5F}"/>
    <cellStyle name="Millares 39 6 3 2" xfId="39378" xr:uid="{D33EDEE4-AC85-4357-AC9F-4E34DCCF0514}"/>
    <cellStyle name="Millares 39 6 4" xfId="24480" xr:uid="{6CD5C40A-C4A1-41C3-8C92-C1C71C65A0DB}"/>
    <cellStyle name="Millares 39 6 5" xfId="45983" xr:uid="{9FB0BAA4-64D8-4166-9F32-44DC377F26A1}"/>
    <cellStyle name="Millares 39 7" xfId="3373" xr:uid="{98ECE8F7-A069-4D8E-80D3-00B1C0CD167F}"/>
    <cellStyle name="Millares 39 7 2" xfId="11639" xr:uid="{D4F1F646-DCB1-4154-B5FE-8F261B96F84C}"/>
    <cellStyle name="Millares 39 7 2 2" xfId="33142" xr:uid="{8310982B-A519-43A0-A2E8-92C85191AC45}"/>
    <cellStyle name="Millares 39 7 3" xfId="18274" xr:uid="{655E02B8-EA33-4846-9A80-D140C2A634A2}"/>
    <cellStyle name="Millares 39 7 3 2" xfId="39777" xr:uid="{600ECB32-1AE5-4FA9-9E41-4DB0354D9EA8}"/>
    <cellStyle name="Millares 39 7 4" xfId="24879" xr:uid="{ABDE8D25-511A-4167-89BF-034A9BEFB1DC}"/>
    <cellStyle name="Millares 39 7 5" xfId="46382" xr:uid="{565842E9-591E-44BB-8D61-1C40CEF71A4A}"/>
    <cellStyle name="Millares 39 8" xfId="5118" xr:uid="{4B2F059E-8F13-47E2-8D4A-861AFD232345}"/>
    <cellStyle name="Millares 39 8 2" xfId="13384" xr:uid="{72D95F83-CAC8-4A29-A13D-D958745339B6}"/>
    <cellStyle name="Millares 39 8 2 2" xfId="34887" xr:uid="{FF565861-9805-41AA-947C-D101437B67FB}"/>
    <cellStyle name="Millares 39 8 3" xfId="20019" xr:uid="{D217D678-2820-405E-A90D-74E4C1F832EF}"/>
    <cellStyle name="Millares 39 8 3 2" xfId="41522" xr:uid="{9C11144D-295D-4861-9FC3-35D9DAD630AA}"/>
    <cellStyle name="Millares 39 8 4" xfId="26624" xr:uid="{6E60F8CE-2489-43D0-B296-4C1E7B9C246D}"/>
    <cellStyle name="Millares 39 8 5" xfId="48127" xr:uid="{32E75919-CBA5-45D2-BFBD-BE72363F557B}"/>
    <cellStyle name="Millares 39 9" xfId="5512" xr:uid="{3C467D76-F323-41F6-A5D1-CF8B6D30EBC5}"/>
    <cellStyle name="Millares 39 9 2" xfId="13778" xr:uid="{ED3326F4-8780-483B-AFA9-3B5AF24A6A0E}"/>
    <cellStyle name="Millares 39 9 2 2" xfId="35281" xr:uid="{5D42ADF0-ADCA-4BEE-ABBD-52997F687451}"/>
    <cellStyle name="Millares 39 9 3" xfId="20413" xr:uid="{5FA2F247-F1A2-499F-AAE1-E2CDF7F85E40}"/>
    <cellStyle name="Millares 39 9 3 2" xfId="41916" xr:uid="{5ABA1692-3563-4644-BBF8-09607E218A59}"/>
    <cellStyle name="Millares 39 9 4" xfId="27018" xr:uid="{1B07F1B4-ACAD-4E00-AC8D-C3353F28EC82}"/>
    <cellStyle name="Millares 39 9 5" xfId="48521" xr:uid="{1553355B-FD38-4365-AEE9-D7F218F0F09F}"/>
    <cellStyle name="Millares 4" xfId="106" xr:uid="{E5A3BE48-C039-430C-9CBB-13DD94BB8312}"/>
    <cellStyle name="Millares 4 2" xfId="296" xr:uid="{B2DD0C05-DA7D-4FA4-BF54-01404FEC9FEC}"/>
    <cellStyle name="Millares 4 3" xfId="866" xr:uid="{4EC6200B-E6B5-46E0-85AE-D87E22D450DD}"/>
    <cellStyle name="Millares 4 3 10" xfId="43875" xr:uid="{DEB301CF-1800-4206-BED4-D6C32BF4F9B7}"/>
    <cellStyle name="Millares 4 3 2" xfId="1812" xr:uid="{99C1B48E-5B45-4520-8B46-9507F02D0372}"/>
    <cellStyle name="Millares 4 3 2 2" xfId="4641" xr:uid="{A6CF9BF9-27CD-4399-8DF6-722AD05CF8EA}"/>
    <cellStyle name="Millares 4 3 2 2 2" xfId="12907" xr:uid="{3D738326-2E6D-4D83-97BD-F9E745518592}"/>
    <cellStyle name="Millares 4 3 2 2 2 2" xfId="34410" xr:uid="{1F16A4CE-38DC-43AC-841B-A6447E886107}"/>
    <cellStyle name="Millares 4 3 2 2 3" xfId="19542" xr:uid="{D0038661-B6B4-40E4-9C81-D14D62905A52}"/>
    <cellStyle name="Millares 4 3 2 2 3 2" xfId="41045" xr:uid="{B7EBDA56-3C75-4854-A624-EDC630DE3208}"/>
    <cellStyle name="Millares 4 3 2 2 4" xfId="26147" xr:uid="{C27A7C30-FAA3-41B0-9D90-71CB508EDAAA}"/>
    <cellStyle name="Millares 4 3 2 2 5" xfId="47650" xr:uid="{2367EEC7-E189-4DBB-9A16-A81DC948DE1D}"/>
    <cellStyle name="Millares 4 3 2 3" xfId="6780" xr:uid="{B6E400DB-72A2-46DE-859F-B86F81FBBA3D}"/>
    <cellStyle name="Millares 4 3 2 3 2" xfId="15046" xr:uid="{3A60CC1D-CB54-42F5-A2CC-64C9EE230266}"/>
    <cellStyle name="Millares 4 3 2 3 2 2" xfId="36549" xr:uid="{7CD4AEFC-86B6-4595-B0AC-40E7CE69DD9F}"/>
    <cellStyle name="Millares 4 3 2 3 3" xfId="21681" xr:uid="{822BC47A-C52D-45D2-B350-0CC97474EEDD}"/>
    <cellStyle name="Millares 4 3 2 3 3 2" xfId="43184" xr:uid="{D3DF8F14-5460-4626-BDDA-62207EF4A146}"/>
    <cellStyle name="Millares 4 3 2 3 4" xfId="28286" xr:uid="{A76FEB09-577A-40F3-B776-984F7E15D758}"/>
    <cellStyle name="Millares 4 3 2 3 5" xfId="49789" xr:uid="{362ABC85-E2F7-423E-9B20-521E6F54CF89}"/>
    <cellStyle name="Millares 4 3 2 4" xfId="8421" xr:uid="{9178FCFD-581C-4BDA-AE53-36963F437AA9}"/>
    <cellStyle name="Millares 4 3 2 4 2" xfId="29924" xr:uid="{7A338F25-7DF8-4284-95C4-C7A0B08E829C}"/>
    <cellStyle name="Millares 4 3 2 5" xfId="10078" xr:uid="{28109D88-4296-43C6-B9B2-B0EC61B14476}"/>
    <cellStyle name="Millares 4 3 2 5 2" xfId="31581" xr:uid="{1398BE4A-4DAE-46A3-ACBA-28D3FE8E9AF1}"/>
    <cellStyle name="Millares 4 3 2 6" xfId="16713" xr:uid="{7B241FD6-5F1E-485B-BA97-D87E6F81CDC6}"/>
    <cellStyle name="Millares 4 3 2 6 2" xfId="38216" xr:uid="{ED898773-6C4C-47D3-960F-BE0251B836ED}"/>
    <cellStyle name="Millares 4 3 2 7" xfId="23318" xr:uid="{66FD3692-0C6F-4568-B388-73255B35E300}"/>
    <cellStyle name="Millares 4 3 2 8" xfId="44821" xr:uid="{C39D6F0D-1DE6-49DC-944B-23DA45F0BEF6}"/>
    <cellStyle name="Millares 4 3 3" xfId="2499" xr:uid="{BA526BA8-CA8C-4E4F-BE92-F950A000B884}"/>
    <cellStyle name="Millares 4 3 3 2" xfId="10765" xr:uid="{F18F96D6-EC75-40DE-81C7-152AC90D9D93}"/>
    <cellStyle name="Millares 4 3 3 2 2" xfId="32268" xr:uid="{1A1C2D1F-4BB8-41AD-B1B2-4DAAC380E353}"/>
    <cellStyle name="Millares 4 3 3 3" xfId="17400" xr:uid="{85E068F2-CE0E-4700-8CF1-9F6A9102D9A7}"/>
    <cellStyle name="Millares 4 3 3 3 2" xfId="38903" xr:uid="{27159392-7467-4B4F-BD80-E5D7B50E2E14}"/>
    <cellStyle name="Millares 4 3 3 4" xfId="24005" xr:uid="{79264F5A-3F83-4648-B325-58272DB7FE4E}"/>
    <cellStyle name="Millares 4 3 3 5" xfId="45508" xr:uid="{808E61C5-6427-4DD2-9CD0-40E90BA93A6E}"/>
    <cellStyle name="Millares 4 3 4" xfId="3695" xr:uid="{1574477E-9F9E-42E6-85A0-2D44D10AB0DD}"/>
    <cellStyle name="Millares 4 3 4 2" xfId="11961" xr:uid="{B0136FB4-E25A-4AB2-81B6-CADB5A58AD36}"/>
    <cellStyle name="Millares 4 3 4 2 2" xfId="33464" xr:uid="{3336AF3A-E5E7-4AA1-8474-17F35E69BE0C}"/>
    <cellStyle name="Millares 4 3 4 3" xfId="18596" xr:uid="{2E234ED0-9B56-43C0-8DBE-5EFD94E6C2DF}"/>
    <cellStyle name="Millares 4 3 4 3 2" xfId="40099" xr:uid="{600D6E38-8A41-456B-9B9C-A3CC788E78FE}"/>
    <cellStyle name="Millares 4 3 4 4" xfId="25201" xr:uid="{AD294825-6B9E-4694-8585-DE06FCCBCC6A}"/>
    <cellStyle name="Millares 4 3 4 5" xfId="46704" xr:uid="{53B4FEF8-06B2-4581-848A-B634DCD29B5A}"/>
    <cellStyle name="Millares 4 3 5" xfId="5834" xr:uid="{663E2B81-CFB9-4AD3-AAF7-FD3714809D8B}"/>
    <cellStyle name="Millares 4 3 5 2" xfId="14100" xr:uid="{CCC39857-478D-44AD-B3BD-21BF3ED43C16}"/>
    <cellStyle name="Millares 4 3 5 2 2" xfId="35603" xr:uid="{61E5ECB7-CCE2-45E8-9630-D24C8BDCAD3C}"/>
    <cellStyle name="Millares 4 3 5 3" xfId="20735" xr:uid="{45371491-D516-4938-9D19-242641B45C68}"/>
    <cellStyle name="Millares 4 3 5 3 2" xfId="42238" xr:uid="{106D55A2-C269-4CA8-B812-F6EFD298600E}"/>
    <cellStyle name="Millares 4 3 5 4" xfId="27340" xr:uid="{FA49FE26-E375-48D7-B0FA-3520F4F89ADA}"/>
    <cellStyle name="Millares 4 3 5 5" xfId="48843" xr:uid="{143739EB-1D49-42AD-8664-77FF019126C5}"/>
    <cellStyle name="Millares 4 3 6" xfId="7475" xr:uid="{D1F05D37-FE81-48FA-B978-15F22FEE4D79}"/>
    <cellStyle name="Millares 4 3 6 2" xfId="28978" xr:uid="{C32DD860-2B11-44EF-BF8C-4A1F5DB181C5}"/>
    <cellStyle name="Millares 4 3 7" xfId="9132" xr:uid="{246D15DA-D020-4EC9-B24E-1217D3BB3B3E}"/>
    <cellStyle name="Millares 4 3 7 2" xfId="30635" xr:uid="{1D2851EA-62B3-43D0-83DC-A2D0CCE0C91F}"/>
    <cellStyle name="Millares 4 3 8" xfId="15767" xr:uid="{238339B4-9656-420D-B460-F37183642310}"/>
    <cellStyle name="Millares 4 3 8 2" xfId="37270" xr:uid="{A1DF3EEF-19B6-4E83-8C7F-80E97252E84B}"/>
    <cellStyle name="Millares 4 3 9" xfId="22372" xr:uid="{CD9A3783-CA80-4903-927B-033F2CF0FF5E}"/>
    <cellStyle name="Millares 4 5" xfId="182" xr:uid="{30A1B3ED-51E1-4C0F-92E8-9E3855DC365D}"/>
    <cellStyle name="Millares 40" xfId="575" xr:uid="{1EED3B76-F9BE-4783-9063-389556C42302}"/>
    <cellStyle name="Millares 40 10" xfId="7186" xr:uid="{26C8D25D-13E9-4FB3-B24F-AB2E3D8D8FDF}"/>
    <cellStyle name="Millares 40 10 2" xfId="28689" xr:uid="{39B011BF-9448-465B-949A-199067889081}"/>
    <cellStyle name="Millares 40 11" xfId="8842" xr:uid="{5AB019EE-4D64-4ADE-AE8F-3C592C8832C8}"/>
    <cellStyle name="Millares 40 11 2" xfId="30345" xr:uid="{6A3A6244-671C-4E2B-8EDA-658FFB1343AA}"/>
    <cellStyle name="Millares 40 12" xfId="15478" xr:uid="{EBF2AF32-1A49-4681-9577-0A077BF4BF2A}"/>
    <cellStyle name="Millares 40 12 2" xfId="36981" xr:uid="{CC1BA415-0307-4FE4-8516-AA42AA66829E}"/>
    <cellStyle name="Millares 40 13" xfId="22083" xr:uid="{D34A3768-00E9-4680-8D66-E4313F0E8F15}"/>
    <cellStyle name="Millares 40 14" xfId="43586" xr:uid="{D236F405-2CB4-49E9-823E-33537CE41539}"/>
    <cellStyle name="Millares 40 2" xfId="857" xr:uid="{48FB62D6-EFDA-4943-9CED-5D6B5B51AE6D}"/>
    <cellStyle name="Millares 40 2 10" xfId="43866" xr:uid="{53E6743E-69BE-4195-8897-DB0ED934A002}"/>
    <cellStyle name="Millares 40 2 2" xfId="1803" xr:uid="{F267B2F8-3D69-4CDC-B402-64F5771879B1}"/>
    <cellStyle name="Millares 40 2 2 2" xfId="4632" xr:uid="{B4E82406-FD56-4257-8FA6-84C5F805AF86}"/>
    <cellStyle name="Millares 40 2 2 2 2" xfId="12898" xr:uid="{974B1A6F-31D8-4DA4-96B8-EFBD1D7FCFFE}"/>
    <cellStyle name="Millares 40 2 2 2 2 2" xfId="34401" xr:uid="{00B0732C-D67B-4F42-A98D-1E91361CE722}"/>
    <cellStyle name="Millares 40 2 2 2 3" xfId="19533" xr:uid="{849BDC9E-C434-45DC-839B-C54043939D65}"/>
    <cellStyle name="Millares 40 2 2 2 3 2" xfId="41036" xr:uid="{94D01FA8-722B-49E4-9DD3-C4C406E3F4E2}"/>
    <cellStyle name="Millares 40 2 2 2 4" xfId="26138" xr:uid="{2A540767-984B-4302-8476-5048D5A2FCC5}"/>
    <cellStyle name="Millares 40 2 2 2 5" xfId="47641" xr:uid="{64055CCB-DFA1-4D21-83C1-007A30EB1FB0}"/>
    <cellStyle name="Millares 40 2 2 3" xfId="6771" xr:uid="{10520B65-AF8D-42FF-BC0A-6073B15B3ED0}"/>
    <cellStyle name="Millares 40 2 2 3 2" xfId="15037" xr:uid="{96F2485E-B380-4208-9147-ECC9C227B4EE}"/>
    <cellStyle name="Millares 40 2 2 3 2 2" xfId="36540" xr:uid="{ED9BB8B0-6C0D-4514-9BFF-39CC943352A0}"/>
    <cellStyle name="Millares 40 2 2 3 3" xfId="21672" xr:uid="{1B2F6368-0788-4048-9173-6E19C5E1BE48}"/>
    <cellStyle name="Millares 40 2 2 3 3 2" xfId="43175" xr:uid="{D37E73A4-F25F-4774-9F36-EB2B61CF7E4B}"/>
    <cellStyle name="Millares 40 2 2 3 4" xfId="28277" xr:uid="{0D8F7D3E-D44A-4925-9AB7-C5DA0FCADE13}"/>
    <cellStyle name="Millares 40 2 2 3 5" xfId="49780" xr:uid="{A7C918E4-5C52-41A8-8AC3-1CCFDD81DF1E}"/>
    <cellStyle name="Millares 40 2 2 4" xfId="8412" xr:uid="{187B8586-1646-43C2-A487-C48ABD98434D}"/>
    <cellStyle name="Millares 40 2 2 4 2" xfId="29915" xr:uid="{E13558B8-5DD1-46F8-AD0B-956C21956AB0}"/>
    <cellStyle name="Millares 40 2 2 5" xfId="10069" xr:uid="{0856412C-8CE1-41BA-91CF-28363EC9EB73}"/>
    <cellStyle name="Millares 40 2 2 5 2" xfId="31572" xr:uid="{FCD36571-0B95-4180-9449-25823051D1CE}"/>
    <cellStyle name="Millares 40 2 2 6" xfId="16704" xr:uid="{108EE10A-5B8A-4F75-A403-43D025A6A196}"/>
    <cellStyle name="Millares 40 2 2 6 2" xfId="38207" xr:uid="{36F8F351-2F5E-4256-A638-CB61B7F96C68}"/>
    <cellStyle name="Millares 40 2 2 7" xfId="23309" xr:uid="{C79D6D63-D74E-47CA-ABEF-32340626D512}"/>
    <cellStyle name="Millares 40 2 2 8" xfId="44812" xr:uid="{BC91CA5F-06FB-4F5F-B4E4-A5D2A5DA72BD}"/>
    <cellStyle name="Millares 40 2 3" xfId="2490" xr:uid="{603F7727-04BF-4A98-90E1-8AB7531249B2}"/>
    <cellStyle name="Millares 40 2 3 2" xfId="10756" xr:uid="{DBFB707F-182B-4041-BB79-945E95DD3430}"/>
    <cellStyle name="Millares 40 2 3 2 2" xfId="32259" xr:uid="{8B33860B-E863-4C2C-A896-591940EA9195}"/>
    <cellStyle name="Millares 40 2 3 3" xfId="17391" xr:uid="{2EB856E4-62FB-4933-A3F9-E4F368F7B1FF}"/>
    <cellStyle name="Millares 40 2 3 3 2" xfId="38894" xr:uid="{FF230467-4703-49D7-98E8-6462FE611623}"/>
    <cellStyle name="Millares 40 2 3 4" xfId="23996" xr:uid="{324F45A8-36F3-4F18-84AA-A3E9051EBEE8}"/>
    <cellStyle name="Millares 40 2 3 5" xfId="45499" xr:uid="{D80490C5-3333-4938-BFE2-8CB12D9F59A9}"/>
    <cellStyle name="Millares 40 2 4" xfId="3686" xr:uid="{22CDEC57-738F-4257-8C7F-7696A3448543}"/>
    <cellStyle name="Millares 40 2 4 2" xfId="11952" xr:uid="{5372436C-AC89-4136-A976-A5D6D79CC2EB}"/>
    <cellStyle name="Millares 40 2 4 2 2" xfId="33455" xr:uid="{1D7AA001-E79B-417A-B4C7-7C25E0B7EB55}"/>
    <cellStyle name="Millares 40 2 4 3" xfId="18587" xr:uid="{2959746D-6053-46C0-8E72-B675764833E8}"/>
    <cellStyle name="Millares 40 2 4 3 2" xfId="40090" xr:uid="{98074077-ACC1-4DC8-9F4F-B3B027B7E9EB}"/>
    <cellStyle name="Millares 40 2 4 4" xfId="25192" xr:uid="{E3ED6043-8472-4C31-A8AB-92B610F0DB03}"/>
    <cellStyle name="Millares 40 2 4 5" xfId="46695" xr:uid="{7EC5007B-EB1C-424B-A4F7-230C1F542B99}"/>
    <cellStyle name="Millares 40 2 5" xfId="5825" xr:uid="{363DDF77-ADA2-40E5-8971-9764A7EA550B}"/>
    <cellStyle name="Millares 40 2 5 2" xfId="14091" xr:uid="{8CEE4886-48A2-4FC3-9222-D93E46881987}"/>
    <cellStyle name="Millares 40 2 5 2 2" xfId="35594" xr:uid="{BBF952BF-3A2B-4137-85FA-380C51E073B0}"/>
    <cellStyle name="Millares 40 2 5 3" xfId="20726" xr:uid="{8FD755B2-EE39-4590-AE29-274B08B33A6A}"/>
    <cellStyle name="Millares 40 2 5 3 2" xfId="42229" xr:uid="{2C73CFF1-6023-4359-8BBA-336A168E5F4B}"/>
    <cellStyle name="Millares 40 2 5 4" xfId="27331" xr:uid="{B6715DD9-D7E6-485B-AB3F-0D769BC0FF72}"/>
    <cellStyle name="Millares 40 2 5 5" xfId="48834" xr:uid="{C340CE46-1309-49CD-9057-5D2D1C19D47F}"/>
    <cellStyle name="Millares 40 2 6" xfId="7466" xr:uid="{EC5BA4E4-EAA8-4AF1-B7CB-4C034A9A9706}"/>
    <cellStyle name="Millares 40 2 6 2" xfId="28969" xr:uid="{3359F533-F743-4A10-A2CA-8C7FE4031D82}"/>
    <cellStyle name="Millares 40 2 7" xfId="9123" xr:uid="{A9649FC5-EC54-48AB-8D9D-F1CB3D789CEB}"/>
    <cellStyle name="Millares 40 2 7 2" xfId="30626" xr:uid="{48ABAB86-F007-4025-9C12-ABBD91B1BDE6}"/>
    <cellStyle name="Millares 40 2 8" xfId="15758" xr:uid="{244DC5D8-1C08-4929-881D-7D224A1E9C7E}"/>
    <cellStyle name="Millares 40 2 8 2" xfId="37261" xr:uid="{8E934377-E86B-4B39-A724-B11B6DFDC2E4}"/>
    <cellStyle name="Millares 40 2 9" xfId="22363" xr:uid="{98F53C6C-71BE-4A75-9273-3A815352219D}"/>
    <cellStyle name="Millares 40 3" xfId="1127" xr:uid="{50D037B8-9506-4F72-88D3-A05D6E6EA5F0}"/>
    <cellStyle name="Millares 40 3 2" xfId="3956" xr:uid="{93443DD0-F43B-4FC2-BB4C-E9D3050EEB2B}"/>
    <cellStyle name="Millares 40 3 2 2" xfId="12222" xr:uid="{6859483E-DBF1-4166-B652-BDF10CC67E7A}"/>
    <cellStyle name="Millares 40 3 2 2 2" xfId="33725" xr:uid="{B88CCCA9-76D8-4396-ACBD-52946E01F4D0}"/>
    <cellStyle name="Millares 40 3 2 3" xfId="18857" xr:uid="{20611DF8-7F06-4880-AC01-7D049C1EFB39}"/>
    <cellStyle name="Millares 40 3 2 3 2" xfId="40360" xr:uid="{1EB72306-6780-4B02-B841-172AC622AF50}"/>
    <cellStyle name="Millares 40 3 2 4" xfId="25462" xr:uid="{B8B6A173-7673-4791-BB4F-6CACA99A8767}"/>
    <cellStyle name="Millares 40 3 2 5" xfId="46965" xr:uid="{0FB456F5-A9B3-48AD-86F0-B1356424583F}"/>
    <cellStyle name="Millares 40 3 3" xfId="6095" xr:uid="{ED550BE9-48FA-415C-B93F-752466877B75}"/>
    <cellStyle name="Millares 40 3 3 2" xfId="14361" xr:uid="{3ED68562-1FD8-4B7A-9AD4-1E4B0DE078C1}"/>
    <cellStyle name="Millares 40 3 3 2 2" xfId="35864" xr:uid="{DD9A3741-ED2F-4D92-86EA-4B0226DC932E}"/>
    <cellStyle name="Millares 40 3 3 3" xfId="20996" xr:uid="{51652976-60AC-4298-9166-C965F8C8F352}"/>
    <cellStyle name="Millares 40 3 3 3 2" xfId="42499" xr:uid="{5F3B96BE-0310-471B-AE8D-DA87C3259FEF}"/>
    <cellStyle name="Millares 40 3 3 4" xfId="27601" xr:uid="{7F4316BC-494B-4459-A29C-EA08570CF63F}"/>
    <cellStyle name="Millares 40 3 3 5" xfId="49104" xr:uid="{09D59AC5-7513-45E3-B767-C57187FE9EF7}"/>
    <cellStyle name="Millares 40 3 4" xfId="7736" xr:uid="{433E237F-9178-4B31-B511-3916477A61E7}"/>
    <cellStyle name="Millares 40 3 4 2" xfId="29239" xr:uid="{B0EF194D-9A1C-4102-9A09-D57D4D3BAAB0}"/>
    <cellStyle name="Millares 40 3 5" xfId="9393" xr:uid="{4957B2B7-DE17-49E5-AB1E-A2FA25481AFD}"/>
    <cellStyle name="Millares 40 3 5 2" xfId="30896" xr:uid="{D9E6A6CF-1E12-4C7C-9559-4BFD1AD02D3B}"/>
    <cellStyle name="Millares 40 3 6" xfId="16028" xr:uid="{F1934BDE-9B9E-473B-A1F5-A01A80833A33}"/>
    <cellStyle name="Millares 40 3 6 2" xfId="37531" xr:uid="{268A5C18-7378-4CFF-BE09-E97B750A897E}"/>
    <cellStyle name="Millares 40 3 7" xfId="22633" xr:uid="{948CADB3-273A-41AB-8FD2-40392430502D}"/>
    <cellStyle name="Millares 40 3 8" xfId="44136" xr:uid="{8FC9D60A-2CEA-4968-BA06-31C9F8E688EF}"/>
    <cellStyle name="Millares 40 4" xfId="1523" xr:uid="{EE3EE1C2-E1DB-4242-A349-491966F00754}"/>
    <cellStyle name="Millares 40 4 2" xfId="4352" xr:uid="{7E6F339F-69E0-4941-9948-39CF8BE92C75}"/>
    <cellStyle name="Millares 40 4 2 2" xfId="12618" xr:uid="{E90DDEC1-5E3E-4219-8B7F-901458AABD35}"/>
    <cellStyle name="Millares 40 4 2 2 2" xfId="34121" xr:uid="{5309CE01-CDAB-4E3A-8284-FD5F5D37CF5F}"/>
    <cellStyle name="Millares 40 4 2 3" xfId="19253" xr:uid="{A543AFE1-C9F7-42B0-B03C-C34B56128433}"/>
    <cellStyle name="Millares 40 4 2 3 2" xfId="40756" xr:uid="{4C95A84C-1799-44C1-B218-1DF5C6653CEF}"/>
    <cellStyle name="Millares 40 4 2 4" xfId="25858" xr:uid="{422C1233-BA28-4C57-B820-919F5AC240B4}"/>
    <cellStyle name="Millares 40 4 2 5" xfId="47361" xr:uid="{CE10F9CD-D1C9-4A2C-BC20-2B56B32122F3}"/>
    <cellStyle name="Millares 40 4 3" xfId="6491" xr:uid="{3D8F82CC-F88C-478B-899E-51924628F3AC}"/>
    <cellStyle name="Millares 40 4 3 2" xfId="14757" xr:uid="{7C53D0B9-766C-415D-9957-18D579E58738}"/>
    <cellStyle name="Millares 40 4 3 2 2" xfId="36260" xr:uid="{25D00DE4-E493-4C0C-A0D9-80EFE71BF6C0}"/>
    <cellStyle name="Millares 40 4 3 3" xfId="21392" xr:uid="{56B03038-5FF9-44C4-BFC1-D4B8493D97CB}"/>
    <cellStyle name="Millares 40 4 3 3 2" xfId="42895" xr:uid="{574D94CA-CF68-4021-AB50-FC230BB7DC6A}"/>
    <cellStyle name="Millares 40 4 3 4" xfId="27997" xr:uid="{EC5ED8CE-1599-4A7C-B311-0D878195CBF0}"/>
    <cellStyle name="Millares 40 4 3 5" xfId="49500" xr:uid="{AA48B850-EB40-4C97-A762-BE7B6A65F0D4}"/>
    <cellStyle name="Millares 40 4 4" xfId="8132" xr:uid="{D5DE6E64-3400-4867-80AD-5D97C1058D31}"/>
    <cellStyle name="Millares 40 4 4 2" xfId="29635" xr:uid="{77D2CFAE-3FE8-4C02-81D7-0241A3639590}"/>
    <cellStyle name="Millares 40 4 5" xfId="9789" xr:uid="{A1753D10-7C6F-4A3C-A771-3861F049A812}"/>
    <cellStyle name="Millares 40 4 5 2" xfId="31292" xr:uid="{FFF04423-B0F0-45A4-830D-54206E4F90B6}"/>
    <cellStyle name="Millares 40 4 6" xfId="16424" xr:uid="{13614CC2-FD37-47DD-8D00-D2446CB8B2D5}"/>
    <cellStyle name="Millares 40 4 6 2" xfId="37927" xr:uid="{8DD9D83C-F99D-4307-954B-84DB37A63687}"/>
    <cellStyle name="Millares 40 4 7" xfId="23029" xr:uid="{45FEF004-8776-4C61-A5A9-C728A87B8609}"/>
    <cellStyle name="Millares 40 4 8" xfId="44532" xr:uid="{4838D54F-A0D4-4575-BF91-A97F90D9D6B8}"/>
    <cellStyle name="Millares 40 5" xfId="2210" xr:uid="{1B9BD5D0-A91C-4582-B56B-B610CBE157C7}"/>
    <cellStyle name="Millares 40 5 2" xfId="10476" xr:uid="{26B01268-E6D2-4C28-9254-C1D04DCD3E80}"/>
    <cellStyle name="Millares 40 5 2 2" xfId="31979" xr:uid="{4F4250EF-8BF3-4807-9386-DD24EA776F57}"/>
    <cellStyle name="Millares 40 5 3" xfId="17111" xr:uid="{936B999A-88B3-4AA5-9BED-0C813A3DD7FF}"/>
    <cellStyle name="Millares 40 5 3 2" xfId="38614" xr:uid="{7DA03AE8-6F2E-4FE0-BF47-394D74F1A05B}"/>
    <cellStyle name="Millares 40 5 4" xfId="23716" xr:uid="{86E48060-EF71-493A-A687-01B1082D52C7}"/>
    <cellStyle name="Millares 40 5 5" xfId="45219" xr:uid="{61B490D3-EE3D-492C-8044-ACC863942804}"/>
    <cellStyle name="Millares 40 6" xfId="3007" xr:uid="{7BFC9691-85C7-4BB0-9214-96AA5ACCDDB2}"/>
    <cellStyle name="Millares 40 6 2" xfId="11273" xr:uid="{7C1A0C89-3DDA-4E4F-8AB2-7C60C6859168}"/>
    <cellStyle name="Millares 40 6 2 2" xfId="32776" xr:uid="{90F9CD95-C79E-47DD-AA6F-0512F55ABA4D}"/>
    <cellStyle name="Millares 40 6 3" xfId="17908" xr:uid="{558B198B-FC54-4186-A009-0EA4E04D0D18}"/>
    <cellStyle name="Millares 40 6 3 2" xfId="39411" xr:uid="{B0633253-A8D3-4618-B465-31B04AB00339}"/>
    <cellStyle name="Millares 40 6 4" xfId="24513" xr:uid="{F3A68F45-4D33-4DE2-BF5E-E1F656EC9281}"/>
    <cellStyle name="Millares 40 6 5" xfId="46016" xr:uid="{535243FC-44EC-4561-9571-428B55DDFAD5}"/>
    <cellStyle name="Millares 40 7" xfId="3406" xr:uid="{5DECDD85-7014-4913-A408-9F0C99551D00}"/>
    <cellStyle name="Millares 40 7 2" xfId="11672" xr:uid="{50B6B7E4-F810-406D-9B1B-E7971457B887}"/>
    <cellStyle name="Millares 40 7 2 2" xfId="33175" xr:uid="{A53D9450-1C99-4E1C-8A29-6373B77FD2BE}"/>
    <cellStyle name="Millares 40 7 3" xfId="18307" xr:uid="{2FE2988F-A6EE-49F4-9E75-929157E38121}"/>
    <cellStyle name="Millares 40 7 3 2" xfId="39810" xr:uid="{AA156E33-AA1B-4D4F-8833-32D9F1406968}"/>
    <cellStyle name="Millares 40 7 4" xfId="24912" xr:uid="{084C35CF-7ADE-42BB-A29F-99AE9C2268E5}"/>
    <cellStyle name="Millares 40 7 5" xfId="46415" xr:uid="{11F1C932-7A4B-4EBC-A171-2393196A6F1A}"/>
    <cellStyle name="Millares 40 8" xfId="5151" xr:uid="{514FA2F5-3928-4554-BD51-B84993DF280A}"/>
    <cellStyle name="Millares 40 8 2" xfId="13417" xr:uid="{F416A58F-94E4-458A-9407-E0DC326E25EA}"/>
    <cellStyle name="Millares 40 8 2 2" xfId="34920" xr:uid="{4F91229C-24EF-4854-B803-1E48E6650550}"/>
    <cellStyle name="Millares 40 8 3" xfId="20052" xr:uid="{7A987600-4C4C-41F5-A263-B05D83560FEB}"/>
    <cellStyle name="Millares 40 8 3 2" xfId="41555" xr:uid="{BFB7D132-6FA5-4019-A88E-33EC621CBE4E}"/>
    <cellStyle name="Millares 40 8 4" xfId="26657" xr:uid="{4A4E4A1E-56DB-465E-86E1-55DC65F5B662}"/>
    <cellStyle name="Millares 40 8 5" xfId="48160" xr:uid="{60E871FD-8C7B-461D-816B-5844F8F557D2}"/>
    <cellStyle name="Millares 40 9" xfId="5545" xr:uid="{506B4DE4-BB94-47BB-95C9-55F24F345B46}"/>
    <cellStyle name="Millares 40 9 2" xfId="13811" xr:uid="{A645593F-4EED-49B2-A1D4-CB775B0E0A90}"/>
    <cellStyle name="Millares 40 9 2 2" xfId="35314" xr:uid="{B5BC3875-8D9D-4050-A12F-3EA4CA8F29D1}"/>
    <cellStyle name="Millares 40 9 3" xfId="20446" xr:uid="{C08783FF-7432-400C-A819-87C2E8CFBE58}"/>
    <cellStyle name="Millares 40 9 3 2" xfId="41949" xr:uid="{32A02803-7C66-4883-8453-34C60FC0368E}"/>
    <cellStyle name="Millares 40 9 4" xfId="27051" xr:uid="{DE544796-E54D-4646-8DC3-53C523B8BBB9}"/>
    <cellStyle name="Millares 40 9 5" xfId="48554" xr:uid="{C0A1D64A-00BB-447D-9B49-70F00B6FFC9D}"/>
    <cellStyle name="Millares 41" xfId="511" xr:uid="{CFC5CB96-6A8B-47A5-A343-D160358AA53C}"/>
    <cellStyle name="Millares 41 10" xfId="7122" xr:uid="{A8820167-ACEA-43D4-9A97-C31A4DEEFC66}"/>
    <cellStyle name="Millares 41 10 2" xfId="28625" xr:uid="{7A21F5A5-A3F2-47E3-8A1E-73345DCB3F64}"/>
    <cellStyle name="Millares 41 11" xfId="8778" xr:uid="{73D50E01-9C50-4672-AB3F-F77E6F942AC5}"/>
    <cellStyle name="Millares 41 11 2" xfId="30281" xr:uid="{BF9DA582-FE57-456D-A670-FCFD647C7DE4}"/>
    <cellStyle name="Millares 41 12" xfId="15414" xr:uid="{F5732F5F-190A-4ED5-B5EC-91783B665C53}"/>
    <cellStyle name="Millares 41 12 2" xfId="36917" xr:uid="{1A8D1EF3-4E30-4B75-ACC0-BCD1C7F850BF}"/>
    <cellStyle name="Millares 41 13" xfId="22019" xr:uid="{8EE8C5C5-373A-4B44-8362-EE2CE56DC2BA}"/>
    <cellStyle name="Millares 41 14" xfId="43522" xr:uid="{6E32181B-A168-4284-A44A-595FCE90D3D7}"/>
    <cellStyle name="Millares 41 2" xfId="793" xr:uid="{E6EB9164-BE55-47F1-91CA-95B02F0471F9}"/>
    <cellStyle name="Millares 41 2 10" xfId="43802" xr:uid="{E1DC4A48-0EA6-4118-B2A4-4B52284A11B5}"/>
    <cellStyle name="Millares 41 2 2" xfId="1739" xr:uid="{81207BBF-B651-4AE4-8A9D-D9999201595A}"/>
    <cellStyle name="Millares 41 2 2 2" xfId="4568" xr:uid="{6B3B701B-4433-49A9-91F3-1A1C35D54511}"/>
    <cellStyle name="Millares 41 2 2 2 2" xfId="12834" xr:uid="{702D76FB-4E46-4E96-9062-D250B880DEE4}"/>
    <cellStyle name="Millares 41 2 2 2 2 2" xfId="34337" xr:uid="{C9B160F5-BE85-417A-80E2-51863C161408}"/>
    <cellStyle name="Millares 41 2 2 2 3" xfId="19469" xr:uid="{6ACB49B2-CE9D-45A3-8789-5BC6868B836B}"/>
    <cellStyle name="Millares 41 2 2 2 3 2" xfId="40972" xr:uid="{557952B4-DE73-410C-B333-B94B9BD9AD05}"/>
    <cellStyle name="Millares 41 2 2 2 4" xfId="26074" xr:uid="{2480A6E1-5ADE-459F-B446-CABD3F6EF8E3}"/>
    <cellStyle name="Millares 41 2 2 2 5" xfId="47577" xr:uid="{9CE90FE8-07BE-4E0C-B689-E1F4B78D808D}"/>
    <cellStyle name="Millares 41 2 2 3" xfId="6707" xr:uid="{B3C4DD33-9603-4877-A834-1FCB62250B0E}"/>
    <cellStyle name="Millares 41 2 2 3 2" xfId="14973" xr:uid="{32EE048B-E13E-4D5B-A098-5F5B75471FF1}"/>
    <cellStyle name="Millares 41 2 2 3 2 2" xfId="36476" xr:uid="{CF957F4C-7065-4E3E-BB70-7FC9C3AEFA76}"/>
    <cellStyle name="Millares 41 2 2 3 3" xfId="21608" xr:uid="{42C56888-1604-43DA-97AE-3DBED0E7EA9B}"/>
    <cellStyle name="Millares 41 2 2 3 3 2" xfId="43111" xr:uid="{B05637D6-FEBC-4B68-B67F-409CEE53FA62}"/>
    <cellStyle name="Millares 41 2 2 3 4" xfId="28213" xr:uid="{E5A82761-FFEB-47B8-8B6E-A2907C8D2C97}"/>
    <cellStyle name="Millares 41 2 2 3 5" xfId="49716" xr:uid="{C86A6209-8054-42A5-9EF1-B249C572BC16}"/>
    <cellStyle name="Millares 41 2 2 4" xfId="8348" xr:uid="{D4762ED6-4433-454E-8740-5F9814351DEB}"/>
    <cellStyle name="Millares 41 2 2 4 2" xfId="29851" xr:uid="{4269B078-997F-4E45-81A6-47F5D52170FC}"/>
    <cellStyle name="Millares 41 2 2 5" xfId="10005" xr:uid="{B0A31CEC-DE33-44E1-AAE3-9D1B6F36BD04}"/>
    <cellStyle name="Millares 41 2 2 5 2" xfId="31508" xr:uid="{1770F6BF-73C6-4F32-9999-7919D98B6773}"/>
    <cellStyle name="Millares 41 2 2 6" xfId="16640" xr:uid="{7B0B1716-2990-4FC9-B7C5-1F2795D2C4B7}"/>
    <cellStyle name="Millares 41 2 2 6 2" xfId="38143" xr:uid="{CC1578C7-A3B7-4D91-860B-4264EB7A98C9}"/>
    <cellStyle name="Millares 41 2 2 7" xfId="23245" xr:uid="{748AAF0A-4E4F-41B5-A82A-FFA7D47E2B2C}"/>
    <cellStyle name="Millares 41 2 2 8" xfId="44748" xr:uid="{F597EF73-FC27-48D1-A0B9-02CF5824413E}"/>
    <cellStyle name="Millares 41 2 3" xfId="2426" xr:uid="{B30C72BB-17D6-4EBF-9866-14D93EDF4B08}"/>
    <cellStyle name="Millares 41 2 3 2" xfId="10692" xr:uid="{54B6D168-AAE8-4273-8DBC-9D20AF0C878C}"/>
    <cellStyle name="Millares 41 2 3 2 2" xfId="32195" xr:uid="{48272E7E-28BC-4707-990F-9D07DBA9C19D}"/>
    <cellStyle name="Millares 41 2 3 3" xfId="17327" xr:uid="{12B00C34-1CA4-48AD-A85F-B533774AA0E9}"/>
    <cellStyle name="Millares 41 2 3 3 2" xfId="38830" xr:uid="{395AF6D1-FDEB-4BD0-958F-D7B7D0DCDB68}"/>
    <cellStyle name="Millares 41 2 3 4" xfId="23932" xr:uid="{65E2392B-4F0A-4247-A6E3-D675873295D3}"/>
    <cellStyle name="Millares 41 2 3 5" xfId="45435" xr:uid="{05333616-8469-449A-AEF1-B44170E84BAA}"/>
    <cellStyle name="Millares 41 2 4" xfId="3622" xr:uid="{1A63716C-2A38-4789-8A48-EC566EE33BC5}"/>
    <cellStyle name="Millares 41 2 4 2" xfId="11888" xr:uid="{12694B9D-9DB5-4E62-A819-B2F23EABAAA4}"/>
    <cellStyle name="Millares 41 2 4 2 2" xfId="33391" xr:uid="{A7592A1B-70CB-425B-93B4-51181B51E903}"/>
    <cellStyle name="Millares 41 2 4 3" xfId="18523" xr:uid="{3C0B8AF0-E7B4-41BA-9249-4F479E6CF9CC}"/>
    <cellStyle name="Millares 41 2 4 3 2" xfId="40026" xr:uid="{4B9C13FE-85B0-49D3-A84E-5F14E0AD0492}"/>
    <cellStyle name="Millares 41 2 4 4" xfId="25128" xr:uid="{8E45B15C-14ED-473A-9098-5C0493AAFF97}"/>
    <cellStyle name="Millares 41 2 4 5" xfId="46631" xr:uid="{B10F2FBD-BD2B-49CF-80CA-53B51CF7A9BB}"/>
    <cellStyle name="Millares 41 2 5" xfId="5761" xr:uid="{C0579851-BC19-4CEE-B839-E56679464DD0}"/>
    <cellStyle name="Millares 41 2 5 2" xfId="14027" xr:uid="{4B0A6AC9-E463-40E4-B095-1D2BB6B408DB}"/>
    <cellStyle name="Millares 41 2 5 2 2" xfId="35530" xr:uid="{BC965E1B-81A5-4AEB-B0CE-57094DE41B6F}"/>
    <cellStyle name="Millares 41 2 5 3" xfId="20662" xr:uid="{1D4767F3-1ABE-4AAE-BC05-607096B931D8}"/>
    <cellStyle name="Millares 41 2 5 3 2" xfId="42165" xr:uid="{916090ED-7AED-472B-861C-5947BD0D1E4D}"/>
    <cellStyle name="Millares 41 2 5 4" xfId="27267" xr:uid="{4A31295E-0E86-4CE3-A42E-FACBBC396804}"/>
    <cellStyle name="Millares 41 2 5 5" xfId="48770" xr:uid="{E2A30950-0E6D-408F-8FF6-114CB636274D}"/>
    <cellStyle name="Millares 41 2 6" xfId="7402" xr:uid="{C16BDB80-BA55-4788-BC75-970445B4954F}"/>
    <cellStyle name="Millares 41 2 6 2" xfId="28905" xr:uid="{9A9CA426-83C3-4F26-B264-FAC952025DF2}"/>
    <cellStyle name="Millares 41 2 7" xfId="9059" xr:uid="{DC1CEC1A-0BA1-4316-A035-B49699F656F9}"/>
    <cellStyle name="Millares 41 2 7 2" xfId="30562" xr:uid="{B5F6BEC4-6618-43BD-B535-6308B0C00404}"/>
    <cellStyle name="Millares 41 2 8" xfId="15694" xr:uid="{E7753686-B546-4768-A5FC-680EE368EBA2}"/>
    <cellStyle name="Millares 41 2 8 2" xfId="37197" xr:uid="{1CDEDEC1-A277-49C7-957A-EC757248E022}"/>
    <cellStyle name="Millares 41 2 9" xfId="22299" xr:uid="{68641D22-15B4-4423-BB98-A85488D23E0C}"/>
    <cellStyle name="Millares 41 3" xfId="1063" xr:uid="{0C13D916-C612-4BB9-965F-FAD4D7E8B065}"/>
    <cellStyle name="Millares 41 3 2" xfId="3892" xr:uid="{793927C4-2635-4D54-BC88-2EBD5BAE8B6B}"/>
    <cellStyle name="Millares 41 3 2 2" xfId="12158" xr:uid="{DE88E98D-5AE7-4AEB-AEAD-99A75F4CDD8A}"/>
    <cellStyle name="Millares 41 3 2 2 2" xfId="33661" xr:uid="{52A6C9AB-8429-417B-B378-B83D4E46C3E5}"/>
    <cellStyle name="Millares 41 3 2 3" xfId="18793" xr:uid="{BDED8195-6783-4E36-9885-DD4BAE92F0E6}"/>
    <cellStyle name="Millares 41 3 2 3 2" xfId="40296" xr:uid="{EFEF6419-076A-435A-ABF9-EF294CA751DC}"/>
    <cellStyle name="Millares 41 3 2 4" xfId="25398" xr:uid="{AD719ACD-DCD3-4570-B3C3-DF4602B64434}"/>
    <cellStyle name="Millares 41 3 2 5" xfId="46901" xr:uid="{9CE27387-52D3-4252-BB39-DE9049210921}"/>
    <cellStyle name="Millares 41 3 3" xfId="6031" xr:uid="{8F3170D8-B56F-4D60-9B8D-E0D6C89307F9}"/>
    <cellStyle name="Millares 41 3 3 2" xfId="14297" xr:uid="{8513A8F8-F9F2-4D7A-BDAB-73AAF8B459F0}"/>
    <cellStyle name="Millares 41 3 3 2 2" xfId="35800" xr:uid="{8933506E-0B1C-42F0-9CDF-A72DDD3AF887}"/>
    <cellStyle name="Millares 41 3 3 3" xfId="20932" xr:uid="{2D90AC64-8D3E-4669-AFC4-F44C3729C1AE}"/>
    <cellStyle name="Millares 41 3 3 3 2" xfId="42435" xr:uid="{3F1F82B1-C10E-4ED5-B069-2A601A9D141B}"/>
    <cellStyle name="Millares 41 3 3 4" xfId="27537" xr:uid="{DF99029A-9BA6-4BF5-8208-E46E10093432}"/>
    <cellStyle name="Millares 41 3 3 5" xfId="49040" xr:uid="{E0467B17-2C9A-4ED1-853C-1B0124B2CFC9}"/>
    <cellStyle name="Millares 41 3 4" xfId="7672" xr:uid="{09616D7F-72AC-4289-98DE-034280562DB9}"/>
    <cellStyle name="Millares 41 3 4 2" xfId="29175" xr:uid="{5450D137-DDC8-48E9-A430-93BDB00D8558}"/>
    <cellStyle name="Millares 41 3 5" xfId="9329" xr:uid="{4714976A-E9CC-4AD2-A34E-DA4D39D77E06}"/>
    <cellStyle name="Millares 41 3 5 2" xfId="30832" xr:uid="{AFF7F692-A7AF-4A35-AB9D-5365E32726FE}"/>
    <cellStyle name="Millares 41 3 6" xfId="15964" xr:uid="{C4020607-E829-4AE2-BCCF-5F90D6B2909F}"/>
    <cellStyle name="Millares 41 3 6 2" xfId="37467" xr:uid="{8FD65C1C-BEC6-4E81-AB57-A3BCC2D8A5E9}"/>
    <cellStyle name="Millares 41 3 7" xfId="22569" xr:uid="{A54F1F4A-B41F-4955-8C9F-CCF0C7E70B67}"/>
    <cellStyle name="Millares 41 3 8" xfId="44072" xr:uid="{8EEFDBD3-6360-4948-BFF9-ABC6D4875240}"/>
    <cellStyle name="Millares 41 4" xfId="1459" xr:uid="{29B6B847-2F6C-4158-AC93-FB67776429B0}"/>
    <cellStyle name="Millares 41 4 2" xfId="4288" xr:uid="{466FBFE9-399B-4E7F-865D-437A4C118970}"/>
    <cellStyle name="Millares 41 4 2 2" xfId="12554" xr:uid="{21458174-86C4-414F-B7EB-1477CB558CE1}"/>
    <cellStyle name="Millares 41 4 2 2 2" xfId="34057" xr:uid="{8046EBB8-1B9E-4001-B2AB-A51B73E48705}"/>
    <cellStyle name="Millares 41 4 2 3" xfId="19189" xr:uid="{8D45F3E5-6EE9-445A-85DF-7F1DF0953EB2}"/>
    <cellStyle name="Millares 41 4 2 3 2" xfId="40692" xr:uid="{B31F0C37-9509-4ACD-8F96-190ABDE35722}"/>
    <cellStyle name="Millares 41 4 2 4" xfId="25794" xr:uid="{C4B3723D-0ADE-4AEE-A953-A1E6B3E26A01}"/>
    <cellStyle name="Millares 41 4 2 5" xfId="47297" xr:uid="{FD3783F6-9170-485E-B133-1FDF14731BA6}"/>
    <cellStyle name="Millares 41 4 3" xfId="6427" xr:uid="{F25E1956-E96F-40AD-859B-DEDC821D53E1}"/>
    <cellStyle name="Millares 41 4 3 2" xfId="14693" xr:uid="{45D58292-8F2C-4776-82AF-F9A7AE677E69}"/>
    <cellStyle name="Millares 41 4 3 2 2" xfId="36196" xr:uid="{19D627D0-B333-4FB4-B268-F16A922F00A6}"/>
    <cellStyle name="Millares 41 4 3 3" xfId="21328" xr:uid="{C1495850-F07D-4731-BADA-F07048CD8DB7}"/>
    <cellStyle name="Millares 41 4 3 3 2" xfId="42831" xr:uid="{FF5B7E59-2752-4B42-B2A5-FA5D26225079}"/>
    <cellStyle name="Millares 41 4 3 4" xfId="27933" xr:uid="{296824A6-D70F-4B06-8B19-0A0EF67A459F}"/>
    <cellStyle name="Millares 41 4 3 5" xfId="49436" xr:uid="{AD4EDE73-6E32-499A-A1D1-C21A8A0D4B5F}"/>
    <cellStyle name="Millares 41 4 4" xfId="8068" xr:uid="{60384CB5-DE12-4782-B8A2-10EE617AC8E1}"/>
    <cellStyle name="Millares 41 4 4 2" xfId="29571" xr:uid="{49A77C95-7E93-4D42-BA27-A8A60F7B46C2}"/>
    <cellStyle name="Millares 41 4 5" xfId="9725" xr:uid="{23F5F183-A5D0-416B-8EC2-BBDD24D939EE}"/>
    <cellStyle name="Millares 41 4 5 2" xfId="31228" xr:uid="{C85A912E-449B-4D12-8B43-913492D73727}"/>
    <cellStyle name="Millares 41 4 6" xfId="16360" xr:uid="{96C23889-960E-489F-912B-FD5D451BDDF8}"/>
    <cellStyle name="Millares 41 4 6 2" xfId="37863" xr:uid="{B6C7D266-2929-4AD1-8C8E-B7B3EDC313B1}"/>
    <cellStyle name="Millares 41 4 7" xfId="22965" xr:uid="{E00C5202-7E4E-4789-BA45-883201E05878}"/>
    <cellStyle name="Millares 41 4 8" xfId="44468" xr:uid="{C0A28209-BCD7-4482-B364-863A5C69A900}"/>
    <cellStyle name="Millares 41 5" xfId="2146" xr:uid="{ADADE568-BF4E-41F8-962F-FAF636A6D2CF}"/>
    <cellStyle name="Millares 41 5 2" xfId="10412" xr:uid="{3C777787-8725-45C1-A761-B1BB17AF5E72}"/>
    <cellStyle name="Millares 41 5 2 2" xfId="31915" xr:uid="{11861D9B-3721-4197-AA77-BE2F14FDC1F3}"/>
    <cellStyle name="Millares 41 5 3" xfId="17047" xr:uid="{9FE7F595-ED69-4005-BC91-E36393DC24F2}"/>
    <cellStyle name="Millares 41 5 3 2" xfId="38550" xr:uid="{66E2932C-CA86-4772-9E93-0F960CBFFF90}"/>
    <cellStyle name="Millares 41 5 4" xfId="23652" xr:uid="{C9EBC3CD-07BE-4A9D-ADCC-D2BCD5849ADB}"/>
    <cellStyle name="Millares 41 5 5" xfId="45155" xr:uid="{8F1B7535-FF55-4B53-AFB9-432CE387FF5D}"/>
    <cellStyle name="Millares 41 6" xfId="2943" xr:uid="{3E446F6A-D659-4EE3-9C25-C04AAC431E30}"/>
    <cellStyle name="Millares 41 6 2" xfId="11209" xr:uid="{1CF2FB82-5CD1-4BE8-92EF-B839F9088EB1}"/>
    <cellStyle name="Millares 41 6 2 2" xfId="32712" xr:uid="{1E68A450-2025-4D19-8DCC-93E3170FDFD8}"/>
    <cellStyle name="Millares 41 6 3" xfId="17844" xr:uid="{0C9372E2-8E05-4B10-A1EA-C6BB0A4B0764}"/>
    <cellStyle name="Millares 41 6 3 2" xfId="39347" xr:uid="{2377F9AE-3E28-4BC1-9896-C2345C4D230F}"/>
    <cellStyle name="Millares 41 6 4" xfId="24449" xr:uid="{BE077C9C-6B5A-4B29-9CE5-16E4480DFF86}"/>
    <cellStyle name="Millares 41 6 5" xfId="45952" xr:uid="{DDEC93A6-6182-4BA4-8FF4-0B2E18D8F2AD}"/>
    <cellStyle name="Millares 41 7" xfId="3342" xr:uid="{5AA2896A-1896-4808-BA1F-822C697ECCCD}"/>
    <cellStyle name="Millares 41 7 2" xfId="11608" xr:uid="{E76E27F5-B5D1-4699-8682-79458FCA6977}"/>
    <cellStyle name="Millares 41 7 2 2" xfId="33111" xr:uid="{CCA131B0-D114-40E0-8226-8CBB67C6BDED}"/>
    <cellStyle name="Millares 41 7 3" xfId="18243" xr:uid="{C491CEEF-BF49-41FA-B1AB-985AC5C37D66}"/>
    <cellStyle name="Millares 41 7 3 2" xfId="39746" xr:uid="{83E2D884-28FD-40C5-8C7D-7415CC723BEA}"/>
    <cellStyle name="Millares 41 7 4" xfId="24848" xr:uid="{D4B8CC85-79C9-40E3-BE57-260CAB209B9F}"/>
    <cellStyle name="Millares 41 7 5" xfId="46351" xr:uid="{DD6D433F-F75F-4D0B-9E38-A8F825B6246F}"/>
    <cellStyle name="Millares 41 8" xfId="5087" xr:uid="{2C98CB17-B84F-421B-B4EA-F8D938B17074}"/>
    <cellStyle name="Millares 41 8 2" xfId="13353" xr:uid="{5BE3ED2E-BA46-4770-A5D8-E26E1C493ACF}"/>
    <cellStyle name="Millares 41 8 2 2" xfId="34856" xr:uid="{3DEE0AC6-7548-4629-8CC4-645AE3BAEF16}"/>
    <cellStyle name="Millares 41 8 3" xfId="19988" xr:uid="{46252C9B-3162-4F8A-915D-01B5448EA154}"/>
    <cellStyle name="Millares 41 8 3 2" xfId="41491" xr:uid="{4295B0CB-458A-4FB7-BD05-441E9D89F314}"/>
    <cellStyle name="Millares 41 8 4" xfId="26593" xr:uid="{8B6AE704-AAD6-4212-A41D-BA1EC46B4AD4}"/>
    <cellStyle name="Millares 41 8 5" xfId="48096" xr:uid="{6639F245-BF05-431A-A8B3-096FE1038660}"/>
    <cellStyle name="Millares 41 9" xfId="5481" xr:uid="{52AAD484-AF74-4CB2-981D-ACFD1F6ADEBE}"/>
    <cellStyle name="Millares 41 9 2" xfId="13747" xr:uid="{CF93EA4D-9E1B-4C7D-B331-498856BB4303}"/>
    <cellStyle name="Millares 41 9 2 2" xfId="35250" xr:uid="{42DF5AC8-AEF6-47EB-8322-15B51B946257}"/>
    <cellStyle name="Millares 41 9 3" xfId="20382" xr:uid="{541AAA6E-9C8A-4423-891C-B821C96231D7}"/>
    <cellStyle name="Millares 41 9 3 2" xfId="41885" xr:uid="{BDFDA221-AF06-415A-8CC7-D7931DA2DF3E}"/>
    <cellStyle name="Millares 41 9 4" xfId="26987" xr:uid="{487D2E49-B1EE-4819-938B-7BAFA7FF64CF}"/>
    <cellStyle name="Millares 41 9 5" xfId="48490" xr:uid="{B656524A-B3E6-439E-9F38-136F784EB645}"/>
    <cellStyle name="Millares 42" xfId="312" xr:uid="{04C61AAC-7171-4EFC-8810-571422941A45}"/>
    <cellStyle name="Millares 42 10" xfId="15215" xr:uid="{643FF0E0-9E6E-4BBC-A17C-018391FDC886}"/>
    <cellStyle name="Millares 42 10 2" xfId="36718" xr:uid="{113D397B-DB33-49AD-8C49-8DCE20AC4410}"/>
    <cellStyle name="Millares 42 11" xfId="21820" xr:uid="{CB2B605F-E741-4D1C-9E34-77F57E540939}"/>
    <cellStyle name="Millares 42 12" xfId="43323" xr:uid="{B16B2516-D3F0-49CD-9917-286F4613DC52}"/>
    <cellStyle name="Millares 42 2" xfId="1260" xr:uid="{3A278C56-6F4B-4283-A0DF-8ABA72215FD1}"/>
    <cellStyle name="Millares 42 2 2" xfId="4089" xr:uid="{0672AE27-97BF-4A63-B74B-3B86794A19F8}"/>
    <cellStyle name="Millares 42 2 2 2" xfId="12355" xr:uid="{6B8EF896-9FA0-47FF-955E-0242AF93EDE1}"/>
    <cellStyle name="Millares 42 2 2 2 2" xfId="33858" xr:uid="{646BEF50-F154-4B0C-ACD1-8B4E95F8F305}"/>
    <cellStyle name="Millares 42 2 2 3" xfId="18990" xr:uid="{34017CFB-E9BA-49E8-A9C4-59989041D373}"/>
    <cellStyle name="Millares 42 2 2 3 2" xfId="40493" xr:uid="{E2B07937-E8B3-46A6-A94B-7618D1D2680B}"/>
    <cellStyle name="Millares 42 2 2 4" xfId="25595" xr:uid="{0FF13832-6454-4719-8E55-0A8FA8072C4C}"/>
    <cellStyle name="Millares 42 2 2 5" xfId="47098" xr:uid="{443C343E-D232-4450-A223-03A579ADA1CB}"/>
    <cellStyle name="Millares 42 2 3" xfId="6228" xr:uid="{9B3674E3-63B2-49B1-8A1E-41A7ABE59AE7}"/>
    <cellStyle name="Millares 42 2 3 2" xfId="14494" xr:uid="{283C0AFA-75B6-4543-865F-D840E7B1C58B}"/>
    <cellStyle name="Millares 42 2 3 2 2" xfId="35997" xr:uid="{A4EF8817-DC29-438A-8B83-4ABB203BEB4D}"/>
    <cellStyle name="Millares 42 2 3 3" xfId="21129" xr:uid="{A5B58F9E-C5EC-44D4-B69B-46B41A9B670D}"/>
    <cellStyle name="Millares 42 2 3 3 2" xfId="42632" xr:uid="{54322A29-F8BB-4F1A-A491-696F95E59F51}"/>
    <cellStyle name="Millares 42 2 3 4" xfId="27734" xr:uid="{6C054907-C703-46B9-BFA4-09C81DC0CC83}"/>
    <cellStyle name="Millares 42 2 3 5" xfId="49237" xr:uid="{7D1C0476-0A99-496C-B68E-F691E71BED61}"/>
    <cellStyle name="Millares 42 2 4" xfId="7869" xr:uid="{E57841D4-00CE-4AF6-B186-4A43E622AA3B}"/>
    <cellStyle name="Millares 42 2 4 2" xfId="29372" xr:uid="{5D6274B8-CAC9-4E27-9DB1-AEEBA9D35FA1}"/>
    <cellStyle name="Millares 42 2 5" xfId="9526" xr:uid="{A6298317-AFD9-4B4C-9D27-B61237CC824D}"/>
    <cellStyle name="Millares 42 2 5 2" xfId="31029" xr:uid="{C592C827-1B06-406F-ABE0-2EB342C73914}"/>
    <cellStyle name="Millares 42 2 6" xfId="16161" xr:uid="{B000899D-5C2E-4CE6-B6FF-A7BE2A753DA3}"/>
    <cellStyle name="Millares 42 2 6 2" xfId="37664" xr:uid="{46DD99FE-9632-4207-A736-DE5955666D95}"/>
    <cellStyle name="Millares 42 2 7" xfId="22766" xr:uid="{817DDF25-89AE-414D-BCF0-F701E08DF324}"/>
    <cellStyle name="Millares 42 2 8" xfId="44269" xr:uid="{991211C9-934B-46BB-B899-405CFEEF087F}"/>
    <cellStyle name="Millares 42 3" xfId="1947" xr:uid="{64971125-1E84-4B26-926A-4DB3664E4CB5}"/>
    <cellStyle name="Millares 42 3 2" xfId="10213" xr:uid="{E6E88E7E-3280-47B4-8FB2-F811BA18D912}"/>
    <cellStyle name="Millares 42 3 2 2" xfId="31716" xr:uid="{877255E0-9D78-4D73-83A4-8A393B71B809}"/>
    <cellStyle name="Millares 42 3 3" xfId="16848" xr:uid="{9BBBD7CC-DB8B-4F30-9A6C-AAB334758645}"/>
    <cellStyle name="Millares 42 3 3 2" xfId="38351" xr:uid="{71619010-C20C-4D95-AC01-D935B73F22A4}"/>
    <cellStyle name="Millares 42 3 4" xfId="23453" xr:uid="{A2BEDE19-6583-4AB4-A55B-6E4F8A261F7E}"/>
    <cellStyle name="Millares 42 3 5" xfId="44956" xr:uid="{352A5F90-4B0B-429D-B4E3-C978B613E0A9}"/>
    <cellStyle name="Millares 42 4" xfId="2752" xr:uid="{CF8FC739-B7D9-45F7-A3A9-7BF61C72979B}"/>
    <cellStyle name="Millares 42 4 2" xfId="11018" xr:uid="{CEB46FD3-5E55-431D-83C3-F874371781BB}"/>
    <cellStyle name="Millares 42 4 2 2" xfId="32521" xr:uid="{46AD628B-CA02-4160-BA91-01AFA9E46FB8}"/>
    <cellStyle name="Millares 42 4 3" xfId="17653" xr:uid="{C6C0E732-DDB5-4C1A-9EDA-26CDE2200087}"/>
    <cellStyle name="Millares 42 4 3 2" xfId="39156" xr:uid="{795C58EB-7652-491F-988F-B15064BCB576}"/>
    <cellStyle name="Millares 42 4 4" xfId="24258" xr:uid="{AFA5DF76-69E7-4140-A6B8-7AEF678A1457}"/>
    <cellStyle name="Millares 42 4 5" xfId="45761" xr:uid="{173494BA-712E-4EFF-ACAD-8B0830502082}"/>
    <cellStyle name="Millares 42 5" xfId="3143" xr:uid="{C4748C1F-3A63-4B24-89CA-EDA955713E98}"/>
    <cellStyle name="Millares 42 5 2" xfId="11409" xr:uid="{A7283852-42A9-4301-9FD3-7D7389F6172A}"/>
    <cellStyle name="Millares 42 5 2 2" xfId="32912" xr:uid="{87F64D26-9A90-4763-A69A-913F0650C156}"/>
    <cellStyle name="Millares 42 5 3" xfId="18044" xr:uid="{0810E5BC-B2A0-4D1B-BFD9-C7CA757C4071}"/>
    <cellStyle name="Millares 42 5 3 2" xfId="39547" xr:uid="{F69AF48D-7552-4C2A-B684-99F3C94F7F56}"/>
    <cellStyle name="Millares 42 5 4" xfId="24649" xr:uid="{ECB0FD22-513C-4EB4-8335-0B57B035F0F1}"/>
    <cellStyle name="Millares 42 5 5" xfId="46152" xr:uid="{8E9A5523-9217-4633-B26D-C1FC0F97DA87}"/>
    <cellStyle name="Millares 42 6" xfId="4896" xr:uid="{81E8C674-2FD2-45AE-B09A-3CBA86842BAE}"/>
    <cellStyle name="Millares 42 6 2" xfId="13162" xr:uid="{7FCC2C79-0AE6-4C4B-9595-D5A212DF0FC5}"/>
    <cellStyle name="Millares 42 6 2 2" xfId="34665" xr:uid="{6EFD079A-BD9F-42E2-A9F4-55EDDD449196}"/>
    <cellStyle name="Millares 42 6 3" xfId="19797" xr:uid="{4F9AAEBE-2823-4195-95B0-4F8D187DA4BD}"/>
    <cellStyle name="Millares 42 6 3 2" xfId="41300" xr:uid="{B6949223-E1B3-436A-9F9D-267513B790D7}"/>
    <cellStyle name="Millares 42 6 4" xfId="26402" xr:uid="{727D2675-62C0-4914-AE34-3C058C4974F3}"/>
    <cellStyle name="Millares 42 6 5" xfId="47905" xr:uid="{84A7A331-0316-4CDC-8299-9BA6ADF9A557}"/>
    <cellStyle name="Millares 42 7" xfId="5282" xr:uid="{718A5A41-501A-46FD-9725-EFE9F65036F3}"/>
    <cellStyle name="Millares 42 7 2" xfId="13548" xr:uid="{63D87376-E7E8-489E-BEB9-94E61606DE02}"/>
    <cellStyle name="Millares 42 7 2 2" xfId="35051" xr:uid="{BB48CFC5-CF77-46EB-AFF1-F58B99678B61}"/>
    <cellStyle name="Millares 42 7 3" xfId="20183" xr:uid="{9E71E031-20BD-476D-8405-07940B1521BF}"/>
    <cellStyle name="Millares 42 7 3 2" xfId="41686" xr:uid="{2CF329CE-FC36-4C24-86F7-D2B9CD47556C}"/>
    <cellStyle name="Millares 42 7 4" xfId="26788" xr:uid="{B846C924-2F5D-47B0-A12B-D92747793971}"/>
    <cellStyle name="Millares 42 7 5" xfId="48291" xr:uid="{A424C9D1-AD16-486F-BA34-AA8EC37151DE}"/>
    <cellStyle name="Millares 42 8" xfId="6923" xr:uid="{FD7343E6-BAB0-46AF-B7E2-2B1ED0407111}"/>
    <cellStyle name="Millares 42 8 2" xfId="28426" xr:uid="{5436A9EE-F384-449E-B429-C1074A3EA3C9}"/>
    <cellStyle name="Millares 42 9" xfId="8579" xr:uid="{90136DB6-C5C6-4066-AE6D-91FA32E6F369}"/>
    <cellStyle name="Millares 42 9 2" xfId="30082" xr:uid="{933E032F-01DC-4FAA-AB1E-CF0A4DA4B555}"/>
    <cellStyle name="Millares 43" xfId="434" xr:uid="{0AE50A66-E5C4-4934-87A9-EA03758B35D3}"/>
    <cellStyle name="Millares 43 10" xfId="43445" xr:uid="{8FD46A68-8EBF-4400-B10C-0510BB88B2AA}"/>
    <cellStyle name="Millares 43 2" xfId="1382" xr:uid="{91FB1080-5270-48EC-AD45-9A6032D35691}"/>
    <cellStyle name="Millares 43 2 2" xfId="4211" xr:uid="{F86169D3-B9E5-45E0-9EF4-789DA8C87CBE}"/>
    <cellStyle name="Millares 43 2 2 2" xfId="12477" xr:uid="{7B3BAE74-ED25-4CED-A181-CD45E7F28F56}"/>
    <cellStyle name="Millares 43 2 2 2 2" xfId="33980" xr:uid="{0D35B8F8-FABE-45A0-B755-509DE5573536}"/>
    <cellStyle name="Millares 43 2 2 3" xfId="19112" xr:uid="{8F6B3B70-C6C2-4E58-AECB-D0E355F53505}"/>
    <cellStyle name="Millares 43 2 2 3 2" xfId="40615" xr:uid="{0D4C096A-1FA0-4516-8C81-788150CF4B95}"/>
    <cellStyle name="Millares 43 2 2 4" xfId="25717" xr:uid="{68C74EF6-EDF2-46F9-A295-89DAB37108A2}"/>
    <cellStyle name="Millares 43 2 2 5" xfId="47220" xr:uid="{D628549E-7725-4B99-9440-C63DAD592381}"/>
    <cellStyle name="Millares 43 2 3" xfId="6350" xr:uid="{D015DFC5-4B58-447C-B556-A829A8A9A9A0}"/>
    <cellStyle name="Millares 43 2 3 2" xfId="14616" xr:uid="{E8E21146-6725-4C96-9DA1-F800E83F71D2}"/>
    <cellStyle name="Millares 43 2 3 2 2" xfId="36119" xr:uid="{8194B387-FE79-4DDE-A4BB-407D60528BD7}"/>
    <cellStyle name="Millares 43 2 3 3" xfId="21251" xr:uid="{764CC743-D627-4BCB-96A2-770D335DF2E9}"/>
    <cellStyle name="Millares 43 2 3 3 2" xfId="42754" xr:uid="{8EA30929-A60F-411A-ADEB-2C01A93CFBD7}"/>
    <cellStyle name="Millares 43 2 3 4" xfId="27856" xr:uid="{BB35FD2B-13AD-4C97-AB7F-249830CB6C60}"/>
    <cellStyle name="Millares 43 2 3 5" xfId="49359" xr:uid="{D68CBEFB-0E7E-4CAF-96D8-5E018D268E4C}"/>
    <cellStyle name="Millares 43 2 4" xfId="7991" xr:uid="{593748A8-5B43-4D8A-A84C-1EB4D4E0133D}"/>
    <cellStyle name="Millares 43 2 4 2" xfId="29494" xr:uid="{8A1CEE80-ECD1-467A-B01A-D14842A8656F}"/>
    <cellStyle name="Millares 43 2 5" xfId="9648" xr:uid="{850A1F7E-01BE-4F17-AABF-BB957875D4BA}"/>
    <cellStyle name="Millares 43 2 5 2" xfId="31151" xr:uid="{B7574DF5-2C8D-45E5-A42D-857A7DFAAFC8}"/>
    <cellStyle name="Millares 43 2 6" xfId="16283" xr:uid="{B87475D9-FBB7-4365-B3AD-D2FFDB9BAF32}"/>
    <cellStyle name="Millares 43 2 6 2" xfId="37786" xr:uid="{18934AF9-9E77-4275-A457-F90561301EA6}"/>
    <cellStyle name="Millares 43 2 7" xfId="22888" xr:uid="{489C1040-273D-4D7F-85B1-D12914D7F5E2}"/>
    <cellStyle name="Millares 43 2 8" xfId="44391" xr:uid="{AE769CA6-EC28-4450-885E-E8414763447D}"/>
    <cellStyle name="Millares 43 3" xfId="2069" xr:uid="{6590CDCA-6314-48D5-9636-DE8B9F7DE2F3}"/>
    <cellStyle name="Millares 43 3 2" xfId="10335" xr:uid="{809B74CD-C24C-4A57-A44A-172C35D86F07}"/>
    <cellStyle name="Millares 43 3 2 2" xfId="31838" xr:uid="{CF5169CE-5787-4A48-90A4-7741257EE77C}"/>
    <cellStyle name="Millares 43 3 3" xfId="16970" xr:uid="{10AEF98A-EE3E-470E-BDE4-7CDF701C63D5}"/>
    <cellStyle name="Millares 43 3 3 2" xfId="38473" xr:uid="{61678477-324F-4049-B1C7-E7F18F13D699}"/>
    <cellStyle name="Millares 43 3 4" xfId="23575" xr:uid="{BA789356-4860-4542-97B3-563B87856EF1}"/>
    <cellStyle name="Millares 43 3 5" xfId="45078" xr:uid="{959B7D28-79A4-4376-87F6-41D4777A92E2}"/>
    <cellStyle name="Millares 43 4" xfId="3265" xr:uid="{8F504479-A080-4D1A-A597-07AC11E781A6}"/>
    <cellStyle name="Millares 43 4 2" xfId="11531" xr:uid="{DFC65C9C-CF9F-4449-AA06-7EB5D5DF7378}"/>
    <cellStyle name="Millares 43 4 2 2" xfId="33034" xr:uid="{53A2794B-5087-44CA-BABA-282326D881AD}"/>
    <cellStyle name="Millares 43 4 3" xfId="18166" xr:uid="{3E19E6BE-0F3C-4708-9326-DFD6DF24AE10}"/>
    <cellStyle name="Millares 43 4 3 2" xfId="39669" xr:uid="{624E6143-B8D2-4A89-916A-9AC31E7240C8}"/>
    <cellStyle name="Millares 43 4 4" xfId="24771" xr:uid="{C234B8DF-D99C-43C1-8F63-B89137E4217A}"/>
    <cellStyle name="Millares 43 4 5" xfId="46274" xr:uid="{05361A30-2FC2-4B0B-BA5D-0E8E3B68607B}"/>
    <cellStyle name="Millares 43 5" xfId="5404" xr:uid="{BE8ECC8F-396D-4FBA-9CE5-4C2A9FDC3A22}"/>
    <cellStyle name="Millares 43 5 2" xfId="13670" xr:uid="{6444A616-3522-41DE-BB7E-BE587C2EA9A3}"/>
    <cellStyle name="Millares 43 5 2 2" xfId="35173" xr:uid="{613C119D-F475-4BE6-9002-DA398C71AE15}"/>
    <cellStyle name="Millares 43 5 3" xfId="20305" xr:uid="{D28636ED-4504-461B-9859-627FAA4F5FB9}"/>
    <cellStyle name="Millares 43 5 3 2" xfId="41808" xr:uid="{656BFC3F-660F-46CE-B0D5-5D713B301918}"/>
    <cellStyle name="Millares 43 5 4" xfId="26910" xr:uid="{5E006B9A-CB56-449F-9771-342BCF0CD828}"/>
    <cellStyle name="Millares 43 5 5" xfId="48413" xr:uid="{7E6706DD-9E39-4193-BB1B-EFB68EFF800D}"/>
    <cellStyle name="Millares 43 6" xfId="7045" xr:uid="{40504BE0-9AF3-425F-85A1-47D40539F254}"/>
    <cellStyle name="Millares 43 6 2" xfId="28548" xr:uid="{7654EA15-F972-489B-87D6-144CF8BE4731}"/>
    <cellStyle name="Millares 43 7" xfId="8701" xr:uid="{D645D6DD-2F1B-4952-9049-1F15A117D80F}"/>
    <cellStyle name="Millares 43 7 2" xfId="30204" xr:uid="{A43D9E84-B88D-418B-B666-358C953E984F}"/>
    <cellStyle name="Millares 43 8" xfId="15337" xr:uid="{1D069C79-4407-490D-82F2-312E1E7B2867}"/>
    <cellStyle name="Millares 43 8 2" xfId="36840" xr:uid="{AACA5D3C-19A3-4146-88E6-4DF94179D4C4}"/>
    <cellStyle name="Millares 43 9" xfId="21942" xr:uid="{1869AC2B-6E8D-44C2-8C12-8B6DC8B244B5}"/>
    <cellStyle name="Millares 44" xfId="585" xr:uid="{9177049E-EEE9-45A3-95B0-C9FC00D0755D}"/>
    <cellStyle name="Millares 44 10" xfId="43596" xr:uid="{053592EC-0FE9-48CB-98E2-32FF55410BE7}"/>
    <cellStyle name="Millares 44 2" xfId="1533" xr:uid="{5B203575-844D-46BC-A42B-3CA49C472EA2}"/>
    <cellStyle name="Millares 44 2 2" xfId="4362" xr:uid="{E851FCBE-FEA9-42EE-B861-3399AE439417}"/>
    <cellStyle name="Millares 44 2 2 2" xfId="12628" xr:uid="{437EC286-3DFB-4EAA-A81E-83B566E25700}"/>
    <cellStyle name="Millares 44 2 2 2 2" xfId="34131" xr:uid="{C4A14DCD-891D-4642-858F-33CF71398959}"/>
    <cellStyle name="Millares 44 2 2 3" xfId="19263" xr:uid="{57156231-F6FE-491B-8A58-4A3F62C270BF}"/>
    <cellStyle name="Millares 44 2 2 3 2" xfId="40766" xr:uid="{D0F5F29F-5EDC-4FDA-9DD0-1CDA33B3B056}"/>
    <cellStyle name="Millares 44 2 2 4" xfId="25868" xr:uid="{36BE4A22-D301-4D34-9889-687B4EF4F957}"/>
    <cellStyle name="Millares 44 2 2 5" xfId="47371" xr:uid="{83E4A778-04F6-402B-AEF8-FD70C3ACAAD2}"/>
    <cellStyle name="Millares 44 2 3" xfId="6501" xr:uid="{814FB5FC-686E-4671-A8FC-75A08421910C}"/>
    <cellStyle name="Millares 44 2 3 2" xfId="14767" xr:uid="{04946A83-5B57-4E3D-AB0B-E003D002B2F5}"/>
    <cellStyle name="Millares 44 2 3 2 2" xfId="36270" xr:uid="{C4F59E17-EC1B-452A-BBD1-13B688800904}"/>
    <cellStyle name="Millares 44 2 3 3" xfId="21402" xr:uid="{91F6A137-B134-465D-9E3F-E7329564DA24}"/>
    <cellStyle name="Millares 44 2 3 3 2" xfId="42905" xr:uid="{31C7D5ED-7C0F-4497-8B3F-0700746D2FB4}"/>
    <cellStyle name="Millares 44 2 3 4" xfId="28007" xr:uid="{B063DBDB-997C-4EB5-811D-9627BC0D7E1F}"/>
    <cellStyle name="Millares 44 2 3 5" xfId="49510" xr:uid="{3C8C7E42-1437-41C3-ABF3-827C0BA4E5FB}"/>
    <cellStyle name="Millares 44 2 4" xfId="8142" xr:uid="{F54F22BD-1E86-4646-A23D-6A233846B093}"/>
    <cellStyle name="Millares 44 2 4 2" xfId="29645" xr:uid="{3EAD7825-1E99-43BB-A409-74AC7D5B7DA8}"/>
    <cellStyle name="Millares 44 2 5" xfId="9799" xr:uid="{D7DF5766-A461-4292-836E-B278F4A3AD26}"/>
    <cellStyle name="Millares 44 2 5 2" xfId="31302" xr:uid="{3E28AADE-12AB-473A-9A6B-074EF253BDF5}"/>
    <cellStyle name="Millares 44 2 6" xfId="16434" xr:uid="{E994DEAA-DFA6-41ED-AE40-CA214E8C6D43}"/>
    <cellStyle name="Millares 44 2 6 2" xfId="37937" xr:uid="{401F91F4-D86F-45DE-80D7-E78432431A1E}"/>
    <cellStyle name="Millares 44 2 7" xfId="23039" xr:uid="{85F3DD4C-2833-4B1C-BBF3-3C5D0CBF6A94}"/>
    <cellStyle name="Millares 44 2 8" xfId="44542" xr:uid="{7E5259A8-A00D-4408-961C-702FFA7F4843}"/>
    <cellStyle name="Millares 44 3" xfId="2220" xr:uid="{7AE08198-C167-435D-BD47-D7BAF45596F1}"/>
    <cellStyle name="Millares 44 3 2" xfId="10486" xr:uid="{A8BCCB55-34BF-40DC-A636-D745B715C5A3}"/>
    <cellStyle name="Millares 44 3 2 2" xfId="31989" xr:uid="{1F1D0E3A-671D-449E-ADCB-45B8DB8773B2}"/>
    <cellStyle name="Millares 44 3 3" xfId="17121" xr:uid="{F3A26985-ED54-4912-BA8B-9B07635C1E12}"/>
    <cellStyle name="Millares 44 3 3 2" xfId="38624" xr:uid="{642DFC85-64E3-49A2-BC83-266936FC147B}"/>
    <cellStyle name="Millares 44 3 4" xfId="23726" xr:uid="{2300589F-DC9F-4F5F-B9EF-B0A1EDE07619}"/>
    <cellStyle name="Millares 44 3 5" xfId="45229" xr:uid="{BB6D16D3-6C09-4D8D-8BC4-714ED09BDB5A}"/>
    <cellStyle name="Millares 44 4" xfId="3416" xr:uid="{B6CBCF69-673F-4903-8493-EBD31C1A0975}"/>
    <cellStyle name="Millares 44 4 2" xfId="11682" xr:uid="{904B8405-FF56-4055-89F0-58AE7F0CB94F}"/>
    <cellStyle name="Millares 44 4 2 2" xfId="33185" xr:uid="{0337DA8C-92C6-4A6A-B71B-6D26789FCC0F}"/>
    <cellStyle name="Millares 44 4 3" xfId="18317" xr:uid="{E5A73D3B-4B32-4D02-8F88-5BE5860FA81C}"/>
    <cellStyle name="Millares 44 4 3 2" xfId="39820" xr:uid="{1DBD7D9E-C4DF-44DF-83EF-44C78D64B682}"/>
    <cellStyle name="Millares 44 4 4" xfId="24922" xr:uid="{5E40A31B-8FBA-4FDE-AF86-F8ACB95A80EB}"/>
    <cellStyle name="Millares 44 4 5" xfId="46425" xr:uid="{F505E87F-FF9C-4DBB-9757-7522785D11ED}"/>
    <cellStyle name="Millares 44 5" xfId="5555" xr:uid="{5EB3CA9A-4A04-462D-A1CD-0C3DC21A2979}"/>
    <cellStyle name="Millares 44 5 2" xfId="13821" xr:uid="{D7E6C877-5178-4D1E-82B3-91D7F4D44824}"/>
    <cellStyle name="Millares 44 5 2 2" xfId="35324" xr:uid="{0A83FC55-61A2-4B5E-9743-68D7FE7F0CC4}"/>
    <cellStyle name="Millares 44 5 3" xfId="20456" xr:uid="{FCA3C4E7-2F43-41AE-81CF-AF85F73F9A5A}"/>
    <cellStyle name="Millares 44 5 3 2" xfId="41959" xr:uid="{E0EEB59A-14BF-4211-B783-16EB36C23D19}"/>
    <cellStyle name="Millares 44 5 4" xfId="27061" xr:uid="{F6F54309-4101-4190-8EC3-10C0F81F5BF4}"/>
    <cellStyle name="Millares 44 5 5" xfId="48564" xr:uid="{FAD41214-4FD8-4FF3-B91F-4DF06073F39A}"/>
    <cellStyle name="Millares 44 6" xfId="7196" xr:uid="{A59CEC54-910A-4A88-B3B4-4D60BFC147DF}"/>
    <cellStyle name="Millares 44 6 2" xfId="28699" xr:uid="{A52F1390-6294-4572-A27E-5B77B0E9CAA3}"/>
    <cellStyle name="Millares 44 7" xfId="8852" xr:uid="{970C48D2-7E89-4ACA-90EC-09B93C441CAD}"/>
    <cellStyle name="Millares 44 7 2" xfId="30355" xr:uid="{732C5717-F17A-4AE0-8350-27D1DD052AF1}"/>
    <cellStyle name="Millares 44 8" xfId="15488" xr:uid="{8C16D29D-CF65-4BAD-81CB-BACB45CB7023}"/>
    <cellStyle name="Millares 44 8 2" xfId="36991" xr:uid="{DFF06C01-4853-45EB-9739-1A365333BAFA}"/>
    <cellStyle name="Millares 44 9" xfId="22093" xr:uid="{DB093DC5-CCE0-492E-9E51-3AAE0A093ACF}"/>
    <cellStyle name="Millares 45" xfId="577" xr:uid="{73ECEDCA-D9F8-47CB-BC74-ACE0AAF213C1}"/>
    <cellStyle name="Millares 45 10" xfId="43588" xr:uid="{1C35905C-1B47-4246-A9E4-EC52BA4D3A0A}"/>
    <cellStyle name="Millares 45 2" xfId="1525" xr:uid="{71B83EFF-FF98-484D-9051-DAED0E3DA6DF}"/>
    <cellStyle name="Millares 45 2 2" xfId="4354" xr:uid="{BB90D888-677B-4AA0-B32E-F551250F189E}"/>
    <cellStyle name="Millares 45 2 2 2" xfId="12620" xr:uid="{7571A4F3-329C-4F04-B799-0C3E46A163C1}"/>
    <cellStyle name="Millares 45 2 2 2 2" xfId="34123" xr:uid="{3A71EEA8-B41C-4B59-ADC6-D650D9DED2A8}"/>
    <cellStyle name="Millares 45 2 2 3" xfId="19255" xr:uid="{9B70FC69-0CFE-4ACB-965F-C99B6E5F7ECF}"/>
    <cellStyle name="Millares 45 2 2 3 2" xfId="40758" xr:uid="{BEDC76C1-BA0D-4629-B51D-B89B93F88643}"/>
    <cellStyle name="Millares 45 2 2 4" xfId="25860" xr:uid="{53AC3D0E-EF7B-439D-97A8-9AFF51F944EC}"/>
    <cellStyle name="Millares 45 2 2 5" xfId="47363" xr:uid="{47ABE9E9-217C-4E77-9674-5F62A401B293}"/>
    <cellStyle name="Millares 45 2 3" xfId="6493" xr:uid="{ECD575AA-6824-4BE2-B72B-06DD82B54825}"/>
    <cellStyle name="Millares 45 2 3 2" xfId="14759" xr:uid="{A0A9E0B7-B174-4C03-8478-698ED48D5B75}"/>
    <cellStyle name="Millares 45 2 3 2 2" xfId="36262" xr:uid="{13C76B61-4053-45C3-95CE-743221045B88}"/>
    <cellStyle name="Millares 45 2 3 3" xfId="21394" xr:uid="{173A0734-B51D-4575-A20E-7E1E0EE6590F}"/>
    <cellStyle name="Millares 45 2 3 3 2" xfId="42897" xr:uid="{B2790A9F-7BA8-40AB-BE62-2833A38B7696}"/>
    <cellStyle name="Millares 45 2 3 4" xfId="27999" xr:uid="{7BE13BD9-B5E6-416D-8539-B189ED6BF15C}"/>
    <cellStyle name="Millares 45 2 3 5" xfId="49502" xr:uid="{2898122B-6375-44B2-8EA7-F44958D19BE4}"/>
    <cellStyle name="Millares 45 2 4" xfId="8134" xr:uid="{162F659E-5027-440B-AC50-F1DAD20D92E7}"/>
    <cellStyle name="Millares 45 2 4 2" xfId="29637" xr:uid="{20F3F817-7E10-49FC-9FF4-7762379C84F5}"/>
    <cellStyle name="Millares 45 2 5" xfId="9791" xr:uid="{7B61CF99-554B-4611-A432-9A93828C2086}"/>
    <cellStyle name="Millares 45 2 5 2" xfId="31294" xr:uid="{4C70DFE5-63D2-4011-917C-B570FF24CC85}"/>
    <cellStyle name="Millares 45 2 6" xfId="16426" xr:uid="{15183A66-1611-492C-AD91-4B8B29B3A425}"/>
    <cellStyle name="Millares 45 2 6 2" xfId="37929" xr:uid="{9FA2A460-11DC-4DE7-AF1E-1BD6EE4C996C}"/>
    <cellStyle name="Millares 45 2 7" xfId="23031" xr:uid="{6F17779D-500D-4986-892E-D7421DF29730}"/>
    <cellStyle name="Millares 45 2 8" xfId="44534" xr:uid="{3883B41A-8326-47AD-B20F-6961FF052A8D}"/>
    <cellStyle name="Millares 45 3" xfId="2212" xr:uid="{FAEDC338-107D-4A79-B906-4E94D2BB32C3}"/>
    <cellStyle name="Millares 45 3 2" xfId="10478" xr:uid="{FD9EB7F7-C221-4067-8A84-E7FC2BED51AD}"/>
    <cellStyle name="Millares 45 3 2 2" xfId="31981" xr:uid="{00DBE94F-B42F-4F39-9F5B-439926CF42FE}"/>
    <cellStyle name="Millares 45 3 3" xfId="17113" xr:uid="{45A36B71-62C3-47C0-8E84-45F0E4A66A21}"/>
    <cellStyle name="Millares 45 3 3 2" xfId="38616" xr:uid="{85B1B941-DA17-4C94-9E71-C1D57E96B778}"/>
    <cellStyle name="Millares 45 3 4" xfId="23718" xr:uid="{1F5B9544-6735-4584-8C3A-62C760327D17}"/>
    <cellStyle name="Millares 45 3 5" xfId="45221" xr:uid="{70BB8EA8-EA54-40D5-9314-96F5904ACE99}"/>
    <cellStyle name="Millares 45 4" xfId="3408" xr:uid="{CC0F8785-8843-4AD8-8A51-943ED50C527A}"/>
    <cellStyle name="Millares 45 4 2" xfId="11674" xr:uid="{CCB37E3A-10AC-4280-A511-BC47288F3441}"/>
    <cellStyle name="Millares 45 4 2 2" xfId="33177" xr:uid="{A38690A8-297C-4C6F-9A22-21BCDC4951AC}"/>
    <cellStyle name="Millares 45 4 3" xfId="18309" xr:uid="{410A624C-B852-4422-8ADA-11125C18E35C}"/>
    <cellStyle name="Millares 45 4 3 2" xfId="39812" xr:uid="{F8BC22E1-CDBE-4589-89CA-4D5B1BB2569E}"/>
    <cellStyle name="Millares 45 4 4" xfId="24914" xr:uid="{97E54551-F9A6-4137-9717-D5A8E96A0308}"/>
    <cellStyle name="Millares 45 4 5" xfId="46417" xr:uid="{8EF606BB-5611-4B1B-B496-8AC1FAAE164E}"/>
    <cellStyle name="Millares 45 5" xfId="5547" xr:uid="{8D07B8C0-D7D6-45F1-87D2-08611E5B0991}"/>
    <cellStyle name="Millares 45 5 2" xfId="13813" xr:uid="{E4543C68-64F1-4230-9FF7-8D606B3FC35B}"/>
    <cellStyle name="Millares 45 5 2 2" xfId="35316" xr:uid="{38537860-8B62-4897-A3B2-77DD9A7BE1AC}"/>
    <cellStyle name="Millares 45 5 3" xfId="20448" xr:uid="{0207EA50-E232-4D72-ABB2-838CD5DFC096}"/>
    <cellStyle name="Millares 45 5 3 2" xfId="41951" xr:uid="{715E3424-35CF-4965-8329-8694C187B1A0}"/>
    <cellStyle name="Millares 45 5 4" xfId="27053" xr:uid="{8E4B4C59-7806-42C1-BC0E-5B873086EB1F}"/>
    <cellStyle name="Millares 45 5 5" xfId="48556" xr:uid="{4EB5C2B0-62E1-4331-94BE-FE2860E112BB}"/>
    <cellStyle name="Millares 45 6" xfId="7188" xr:uid="{841E9B68-1014-43B5-B1AC-989D5AD2C8BD}"/>
    <cellStyle name="Millares 45 6 2" xfId="28691" xr:uid="{E6979D96-7B63-4236-8E37-2429027D08D2}"/>
    <cellStyle name="Millares 45 7" xfId="8844" xr:uid="{65A5643A-E8CB-45BA-B904-C32E0022AE04}"/>
    <cellStyle name="Millares 45 7 2" xfId="30347" xr:uid="{A8771997-E160-42D0-BBDA-BB41F9AF7B52}"/>
    <cellStyle name="Millares 45 8" xfId="15480" xr:uid="{7CB04766-CCB6-427E-8CD2-017D3E814887}"/>
    <cellStyle name="Millares 45 8 2" xfId="36983" xr:uid="{A22A3C46-3BCA-4169-89DF-C71BD34C0021}"/>
    <cellStyle name="Millares 45 9" xfId="22085" xr:uid="{C0EC3F1E-0E5B-406F-9693-366A4DD93EC0}"/>
    <cellStyle name="Millares 46" xfId="319" xr:uid="{40CF02CF-C9C7-47EF-81C9-9B1277FCCC43}"/>
    <cellStyle name="Millares 46 10" xfId="43330" xr:uid="{138C315E-A21D-4A74-A9CF-2ABE9E0B272C}"/>
    <cellStyle name="Millares 46 2" xfId="1267" xr:uid="{E4BCC06F-E8C7-4064-AFC4-4F743BBD7752}"/>
    <cellStyle name="Millares 46 2 2" xfId="4096" xr:uid="{17F7CFDC-30D7-4240-B992-496080C87D7B}"/>
    <cellStyle name="Millares 46 2 2 2" xfId="12362" xr:uid="{8F8738D7-223E-4B99-8161-F5863A158A4B}"/>
    <cellStyle name="Millares 46 2 2 2 2" xfId="33865" xr:uid="{DA0C03AD-E5C9-4DB9-B995-4AF24517D7A7}"/>
    <cellStyle name="Millares 46 2 2 3" xfId="18997" xr:uid="{EBD8F9E3-3641-4E67-95F0-EBD259A6B85F}"/>
    <cellStyle name="Millares 46 2 2 3 2" xfId="40500" xr:uid="{001BF66B-A1F4-4A4F-8758-C4303B46D2B1}"/>
    <cellStyle name="Millares 46 2 2 4" xfId="25602" xr:uid="{BA921976-7243-4FCB-815B-E86F0F13D3AF}"/>
    <cellStyle name="Millares 46 2 2 5" xfId="47105" xr:uid="{40E00EDD-A969-4A04-A67B-BF37EA5CB208}"/>
    <cellStyle name="Millares 46 2 3" xfId="6235" xr:uid="{CBC7A65F-0AE7-4C83-8A60-8583FA392727}"/>
    <cellStyle name="Millares 46 2 3 2" xfId="14501" xr:uid="{381619A1-A124-4AF1-81E0-4521676F4AC5}"/>
    <cellStyle name="Millares 46 2 3 2 2" xfId="36004" xr:uid="{E43205A3-CED2-4937-A775-72DA1F32DBC5}"/>
    <cellStyle name="Millares 46 2 3 3" xfId="21136" xr:uid="{9A6D566B-648A-4AEA-8BCF-EE1594716800}"/>
    <cellStyle name="Millares 46 2 3 3 2" xfId="42639" xr:uid="{0C954EC0-F497-43CD-88A6-A90C181C69F6}"/>
    <cellStyle name="Millares 46 2 3 4" xfId="27741" xr:uid="{2212C7F3-E92B-4165-AD8C-F2DE43091402}"/>
    <cellStyle name="Millares 46 2 3 5" xfId="49244" xr:uid="{77F77BC1-8FDE-456F-91B2-4317F20B1AA6}"/>
    <cellStyle name="Millares 46 2 4" xfId="7876" xr:uid="{D0FF5B1B-D25E-4FF0-BF32-BB7FDB280A69}"/>
    <cellStyle name="Millares 46 2 4 2" xfId="29379" xr:uid="{71A0271B-05EB-48FE-BF99-0307D4513A5C}"/>
    <cellStyle name="Millares 46 2 5" xfId="9533" xr:uid="{E3ED8EA2-EE61-4C8E-9A40-0143F5D1212C}"/>
    <cellStyle name="Millares 46 2 5 2" xfId="31036" xr:uid="{926B5020-13E3-4676-806B-C5A8D343EE80}"/>
    <cellStyle name="Millares 46 2 6" xfId="16168" xr:uid="{0F17D3DF-6F03-46B0-B54B-B38548F02CD2}"/>
    <cellStyle name="Millares 46 2 6 2" xfId="37671" xr:uid="{5293190B-E667-424E-A96D-B53E13AD65E1}"/>
    <cellStyle name="Millares 46 2 7" xfId="22773" xr:uid="{EC6C3909-D427-4476-8CBA-6D0F8FBEF2DC}"/>
    <cellStyle name="Millares 46 2 8" xfId="44276" xr:uid="{C84B1287-7466-49D2-B3C7-C93E87FA12A1}"/>
    <cellStyle name="Millares 46 3" xfId="1954" xr:uid="{D9FAE4BE-A580-4B58-B5E2-9E62A8B93AB6}"/>
    <cellStyle name="Millares 46 3 2" xfId="10220" xr:uid="{C5F36FE0-A49F-4EBF-BD3C-DB1099735A40}"/>
    <cellStyle name="Millares 46 3 2 2" xfId="31723" xr:uid="{7DC00759-2A24-4F0C-8454-FE5AE42C4CCB}"/>
    <cellStyle name="Millares 46 3 3" xfId="16855" xr:uid="{4399762E-3170-4E95-998A-E1C5E1FC78A7}"/>
    <cellStyle name="Millares 46 3 3 2" xfId="38358" xr:uid="{B4178D25-BB0D-44B2-82C0-5F7C90F57B03}"/>
    <cellStyle name="Millares 46 3 4" xfId="23460" xr:uid="{393D9F20-F812-44D0-923C-EE39D9421BB6}"/>
    <cellStyle name="Millares 46 3 5" xfId="44963" xr:uid="{EF5AE615-4575-42FB-A584-7E7368D20EFD}"/>
    <cellStyle name="Millares 46 4" xfId="3150" xr:uid="{D66F6DBE-C6BB-4761-A04E-C01D81080726}"/>
    <cellStyle name="Millares 46 4 2" xfId="11416" xr:uid="{CE4C18F4-F749-4914-B6A3-7F02F6E3EE01}"/>
    <cellStyle name="Millares 46 4 2 2" xfId="32919" xr:uid="{0CA5C3F6-CDF9-4FD6-AEAE-8F0F41124641}"/>
    <cellStyle name="Millares 46 4 3" xfId="18051" xr:uid="{FD394A75-4CE3-46DB-AF6F-E5075418AADC}"/>
    <cellStyle name="Millares 46 4 3 2" xfId="39554" xr:uid="{2B48F45E-4F9B-45B9-837A-2883D62C764B}"/>
    <cellStyle name="Millares 46 4 4" xfId="24656" xr:uid="{6EBC0E75-0F59-4004-987A-BA08AD008187}"/>
    <cellStyle name="Millares 46 4 5" xfId="46159" xr:uid="{18603117-C7E1-4C3E-8304-B843F6C25DF6}"/>
    <cellStyle name="Millares 46 5" xfId="5289" xr:uid="{6C3A5EC1-8A7A-42B1-9622-CC429E2D4B9C}"/>
    <cellStyle name="Millares 46 5 2" xfId="13555" xr:uid="{AF784B7A-A02D-426E-BE90-51D7CAD80358}"/>
    <cellStyle name="Millares 46 5 2 2" xfId="35058" xr:uid="{34C503C5-0778-4FB1-BE78-AADAABA88FAB}"/>
    <cellStyle name="Millares 46 5 3" xfId="20190" xr:uid="{FDA6538E-2E37-40F7-84C6-D25743566D95}"/>
    <cellStyle name="Millares 46 5 3 2" xfId="41693" xr:uid="{A922D8E0-21BE-43C8-821B-AF5AD9D4266B}"/>
    <cellStyle name="Millares 46 5 4" xfId="26795" xr:uid="{5D804488-811A-4BC1-BB94-B9FE13AF266E}"/>
    <cellStyle name="Millares 46 5 5" xfId="48298" xr:uid="{92DA27A9-87A1-42F8-93FD-3CD2C61C2E6E}"/>
    <cellStyle name="Millares 46 6" xfId="6930" xr:uid="{B989454B-0A27-4B53-8765-3E9A54B00DA8}"/>
    <cellStyle name="Millares 46 6 2" xfId="28433" xr:uid="{1A0BADD1-9E8A-4ECF-9156-EF38C12C7709}"/>
    <cellStyle name="Millares 46 7" xfId="8586" xr:uid="{5F59A30F-653C-4EFD-BCDE-C501A289670F}"/>
    <cellStyle name="Millares 46 7 2" xfId="30089" xr:uid="{2F347FE5-3987-4DB8-BB50-99AC51E302C0}"/>
    <cellStyle name="Millares 46 8" xfId="15222" xr:uid="{505B94F6-6B0F-4AAF-B4D6-240701BD18F3}"/>
    <cellStyle name="Millares 46 8 2" xfId="36725" xr:uid="{B57098EA-0F25-43B0-830C-7A48124DD73B}"/>
    <cellStyle name="Millares 46 9" xfId="21827" xr:uid="{A8E9F956-1297-4478-B541-BFA644462FE6}"/>
    <cellStyle name="Millares 47" xfId="583" xr:uid="{2B5A83AC-A863-40C2-B044-83A407FB2905}"/>
    <cellStyle name="Millares 47 10" xfId="43594" xr:uid="{C94C7E8F-FC77-4619-BB44-620169BD49EA}"/>
    <cellStyle name="Millares 47 2" xfId="1531" xr:uid="{51726F98-C2EF-4F89-AC10-B0CD8B0E02F7}"/>
    <cellStyle name="Millares 47 2 2" xfId="4360" xr:uid="{28B35FEC-49FF-4B43-B97A-CF2B6DA0CB3A}"/>
    <cellStyle name="Millares 47 2 2 2" xfId="12626" xr:uid="{2C9C0A69-BACE-48FD-9457-9C048818E522}"/>
    <cellStyle name="Millares 47 2 2 2 2" xfId="34129" xr:uid="{5A7F01EC-4879-448E-9BBA-7690DBB37F50}"/>
    <cellStyle name="Millares 47 2 2 3" xfId="19261" xr:uid="{A89652D1-81E6-4C82-B5A8-A3937FD9D81D}"/>
    <cellStyle name="Millares 47 2 2 3 2" xfId="40764" xr:uid="{A71ED2C9-2507-4ED2-9216-759EE3CF7185}"/>
    <cellStyle name="Millares 47 2 2 4" xfId="25866" xr:uid="{31803CC7-B63A-4EF4-BEB5-2B79D91A3AE4}"/>
    <cellStyle name="Millares 47 2 2 5" xfId="47369" xr:uid="{A7C9A015-FFC3-4811-83F7-4B26BF344C8E}"/>
    <cellStyle name="Millares 47 2 3" xfId="6499" xr:uid="{2A073541-6FD7-4188-B8CC-7628E581D9F6}"/>
    <cellStyle name="Millares 47 2 3 2" xfId="14765" xr:uid="{CE900D90-0F74-4A05-A142-594EACB4633E}"/>
    <cellStyle name="Millares 47 2 3 2 2" xfId="36268" xr:uid="{78BC32F0-38DF-45E0-91B4-92503270E6AE}"/>
    <cellStyle name="Millares 47 2 3 3" xfId="21400" xr:uid="{943D1C4A-E7DD-4DF8-80DD-372CDB25A37F}"/>
    <cellStyle name="Millares 47 2 3 3 2" xfId="42903" xr:uid="{B9D3F1F5-85E5-48AB-B012-318C8E919FEE}"/>
    <cellStyle name="Millares 47 2 3 4" xfId="28005" xr:uid="{621BD455-A11D-466D-85B8-B7756AB77024}"/>
    <cellStyle name="Millares 47 2 3 5" xfId="49508" xr:uid="{D9A26D8B-9ACB-4101-972C-D5E25574D01D}"/>
    <cellStyle name="Millares 47 2 4" xfId="8140" xr:uid="{8E2B6D41-8186-4CA5-8B1C-038DA4BD328E}"/>
    <cellStyle name="Millares 47 2 4 2" xfId="29643" xr:uid="{1003B345-A391-44FA-A090-E4A46FCBB195}"/>
    <cellStyle name="Millares 47 2 5" xfId="9797" xr:uid="{D213FF17-0F16-4F9B-8233-5ACBB1C3E004}"/>
    <cellStyle name="Millares 47 2 5 2" xfId="31300" xr:uid="{E1E2C37A-59AB-42BE-B070-BE9AF4D41932}"/>
    <cellStyle name="Millares 47 2 6" xfId="16432" xr:uid="{EF4202C4-E8F9-41DD-A310-A1ADE31E891D}"/>
    <cellStyle name="Millares 47 2 6 2" xfId="37935" xr:uid="{EAE952CA-BEB0-4A2E-95C4-BC1CF1F5138B}"/>
    <cellStyle name="Millares 47 2 7" xfId="23037" xr:uid="{5161B19D-4C59-47F0-89DC-DBD0A2B4D7C6}"/>
    <cellStyle name="Millares 47 2 8" xfId="44540" xr:uid="{B4C70B9B-2A9A-4F56-9043-613E1012F672}"/>
    <cellStyle name="Millares 47 3" xfId="2218" xr:uid="{47AF080E-E83A-4A24-9826-83E3FEA6D021}"/>
    <cellStyle name="Millares 47 3 2" xfId="10484" xr:uid="{2DCF3120-6E36-4192-A68E-BF9E6F4CBD72}"/>
    <cellStyle name="Millares 47 3 2 2" xfId="31987" xr:uid="{BE33F25D-83B5-445D-8C49-B5AC3FE464E2}"/>
    <cellStyle name="Millares 47 3 3" xfId="17119" xr:uid="{3B42CD14-467B-4D9B-9446-70E1C6767B39}"/>
    <cellStyle name="Millares 47 3 3 2" xfId="38622" xr:uid="{A25F1FA0-0CAB-477B-96D4-E0093D84553C}"/>
    <cellStyle name="Millares 47 3 4" xfId="23724" xr:uid="{FE0FAD33-440B-4270-820D-A16E47BE8AD9}"/>
    <cellStyle name="Millares 47 3 5" xfId="45227" xr:uid="{98A8E424-5FCC-43F3-A283-B2807A70C1E3}"/>
    <cellStyle name="Millares 47 4" xfId="3414" xr:uid="{B5ABA999-9F9D-435A-B758-CDEA1FD8A885}"/>
    <cellStyle name="Millares 47 4 2" xfId="11680" xr:uid="{BEE8B8E5-5790-42F7-8F77-5919FAE19679}"/>
    <cellStyle name="Millares 47 4 2 2" xfId="33183" xr:uid="{299E8E6B-8BDF-4F2C-A780-EFD08C9ECC88}"/>
    <cellStyle name="Millares 47 4 3" xfId="18315" xr:uid="{C415F4BF-B652-49D6-A91D-76F553FB9CBB}"/>
    <cellStyle name="Millares 47 4 3 2" xfId="39818" xr:uid="{EE6067A0-422A-4CC5-AB1E-77E2D527D211}"/>
    <cellStyle name="Millares 47 4 4" xfId="24920" xr:uid="{ED4144F7-4CDF-4983-AFA6-DA2C1F7BEDD2}"/>
    <cellStyle name="Millares 47 4 5" xfId="46423" xr:uid="{3D8384D9-E5BD-4F36-BC80-F4D15290481E}"/>
    <cellStyle name="Millares 47 5" xfId="5553" xr:uid="{339DD2BF-31B4-42D0-8898-3239043B3004}"/>
    <cellStyle name="Millares 47 5 2" xfId="13819" xr:uid="{0A7C4375-2D3D-4D88-B100-CB1594D9A9E0}"/>
    <cellStyle name="Millares 47 5 2 2" xfId="35322" xr:uid="{5EA1ACA5-EF95-4C87-B01B-EEE73E486CC5}"/>
    <cellStyle name="Millares 47 5 3" xfId="20454" xr:uid="{9854EB96-F02A-47FC-BDAB-77DD24F7F6BD}"/>
    <cellStyle name="Millares 47 5 3 2" xfId="41957" xr:uid="{4DE06C35-3558-4F4A-91BF-A79F2EF662A2}"/>
    <cellStyle name="Millares 47 5 4" xfId="27059" xr:uid="{3E82CC1A-110A-45D4-AE25-1533DBE5BFF0}"/>
    <cellStyle name="Millares 47 5 5" xfId="48562" xr:uid="{71C02A36-4DE8-4E4C-852E-2771701659A2}"/>
    <cellStyle name="Millares 47 6" xfId="7194" xr:uid="{B4A03355-00C1-4556-9999-E7E467411B6F}"/>
    <cellStyle name="Millares 47 6 2" xfId="28697" xr:uid="{F0AC9CE5-336F-4D02-BE97-6B2CF6D05B9C}"/>
    <cellStyle name="Millares 47 7" xfId="8850" xr:uid="{B65B93CA-82F5-4A28-A42D-1D2A992A7247}"/>
    <cellStyle name="Millares 47 7 2" xfId="30353" xr:uid="{48E273B0-FB68-4488-9F37-0D0CCE954FC3}"/>
    <cellStyle name="Millares 47 8" xfId="15486" xr:uid="{AC02D9FE-BF5B-47BE-A062-5CEFF814446C}"/>
    <cellStyle name="Millares 47 8 2" xfId="36989" xr:uid="{1DF9F433-2576-4F54-9AB4-DD2C6AC43385}"/>
    <cellStyle name="Millares 47 9" xfId="22091" xr:uid="{A6FC1563-09B2-49B5-AE83-82387998A8DB}"/>
    <cellStyle name="Millares 48" xfId="590" xr:uid="{AE27D9CF-B2E8-40CA-9170-B2BD2021DD20}"/>
    <cellStyle name="Millares 48 10" xfId="43601" xr:uid="{46CD62F3-9311-4505-96E7-3163A230BFE8}"/>
    <cellStyle name="Millares 48 2" xfId="1538" xr:uid="{DA278814-2DAB-4FC7-B736-3EFD6C0857ED}"/>
    <cellStyle name="Millares 48 2 2" xfId="4367" xr:uid="{12989023-A402-48EE-803B-301ECA91D3BB}"/>
    <cellStyle name="Millares 48 2 2 2" xfId="12633" xr:uid="{41CEB9E2-E658-4C26-B2D1-492F298F01F5}"/>
    <cellStyle name="Millares 48 2 2 2 2" xfId="34136" xr:uid="{9B29B031-B10E-4875-AE7E-8BA53F52A545}"/>
    <cellStyle name="Millares 48 2 2 3" xfId="19268" xr:uid="{74045CDE-ABF1-4640-AC08-314B1D6A90E5}"/>
    <cellStyle name="Millares 48 2 2 3 2" xfId="40771" xr:uid="{2C1A59C5-8229-40F5-98B7-AA3636DE206D}"/>
    <cellStyle name="Millares 48 2 2 4" xfId="25873" xr:uid="{736150A5-7397-473D-89C4-4A9C5E056981}"/>
    <cellStyle name="Millares 48 2 2 5" xfId="47376" xr:uid="{46029F79-E61B-46BF-90E8-CCD6F3DD5E2C}"/>
    <cellStyle name="Millares 48 2 3" xfId="6506" xr:uid="{9A431037-35FC-4E04-9D3F-97E9339DE10D}"/>
    <cellStyle name="Millares 48 2 3 2" xfId="14772" xr:uid="{97DDF847-0D21-4936-9E79-443270909F7D}"/>
    <cellStyle name="Millares 48 2 3 2 2" xfId="36275" xr:uid="{79220027-3228-4EF7-87B6-13849EFD9BEE}"/>
    <cellStyle name="Millares 48 2 3 3" xfId="21407" xr:uid="{7A3E0636-B90B-4F5B-9760-B89F668DC513}"/>
    <cellStyle name="Millares 48 2 3 3 2" xfId="42910" xr:uid="{DCBF069E-A44B-4DA1-9727-53852E268C2C}"/>
    <cellStyle name="Millares 48 2 3 4" xfId="28012" xr:uid="{56DDF45D-8EA1-4909-8089-C01A82F80090}"/>
    <cellStyle name="Millares 48 2 3 5" xfId="49515" xr:uid="{B8FB4CA4-AD29-4D8F-A493-995A31F54720}"/>
    <cellStyle name="Millares 48 2 4" xfId="8147" xr:uid="{84CB4700-2752-4C8C-9446-C7BABF7FC0B6}"/>
    <cellStyle name="Millares 48 2 4 2" xfId="29650" xr:uid="{D4A00177-69B4-48CB-990D-DC9C3AE1458E}"/>
    <cellStyle name="Millares 48 2 5" xfId="9804" xr:uid="{847F2B33-2257-460D-BA9C-533223C23A13}"/>
    <cellStyle name="Millares 48 2 5 2" xfId="31307" xr:uid="{160321C8-3DB1-47CE-9814-C708759CC165}"/>
    <cellStyle name="Millares 48 2 6" xfId="16439" xr:uid="{5F58D413-FC12-4E77-9757-DD9A85640D92}"/>
    <cellStyle name="Millares 48 2 6 2" xfId="37942" xr:uid="{3F958751-6823-4B3B-A6BC-FA1EAF354B8F}"/>
    <cellStyle name="Millares 48 2 7" xfId="23044" xr:uid="{2B0EF377-DFC5-4BDD-90C0-8446B70DEFF4}"/>
    <cellStyle name="Millares 48 2 8" xfId="44547" xr:uid="{9B18ABA6-3BDC-4956-8A63-6FC2C945F5E8}"/>
    <cellStyle name="Millares 48 3" xfId="2225" xr:uid="{66209ED5-4131-48E1-8D26-4BE0924CEC85}"/>
    <cellStyle name="Millares 48 3 2" xfId="10491" xr:uid="{7AA5A4B2-0612-47BC-8392-FE13F2167F46}"/>
    <cellStyle name="Millares 48 3 2 2" xfId="31994" xr:uid="{8FBE34DF-B467-4035-80FC-22DB3B3718BD}"/>
    <cellStyle name="Millares 48 3 3" xfId="17126" xr:uid="{B27A85AC-851D-4873-879D-A4398B3645CC}"/>
    <cellStyle name="Millares 48 3 3 2" xfId="38629" xr:uid="{C4144B33-6422-4CB1-B86D-247816B8B048}"/>
    <cellStyle name="Millares 48 3 4" xfId="23731" xr:uid="{8EF13797-666B-41E5-8747-3B64E9E82085}"/>
    <cellStyle name="Millares 48 3 5" xfId="45234" xr:uid="{3A2EC21E-8E79-4410-95DE-9B8B5A6866AE}"/>
    <cellStyle name="Millares 48 4" xfId="3421" xr:uid="{04E2624B-7695-4C13-8C96-8B6459949E70}"/>
    <cellStyle name="Millares 48 4 2" xfId="11687" xr:uid="{BABE979F-1A07-4F02-9BF0-14BF7D33085A}"/>
    <cellStyle name="Millares 48 4 2 2" xfId="33190" xr:uid="{C6C1A3D4-56F9-452F-9005-4D89A0C29301}"/>
    <cellStyle name="Millares 48 4 3" xfId="18322" xr:uid="{DD7583E9-243D-40EE-BC83-4DC6307D8AF4}"/>
    <cellStyle name="Millares 48 4 3 2" xfId="39825" xr:uid="{02E41D15-0D19-4402-8398-0248F2138EA3}"/>
    <cellStyle name="Millares 48 4 4" xfId="24927" xr:uid="{7B974ADF-F4F2-4358-8B6D-4B04CEEA4A8B}"/>
    <cellStyle name="Millares 48 4 5" xfId="46430" xr:uid="{3CCA4DE2-D602-4DE5-949D-B9A882F64821}"/>
    <cellStyle name="Millares 48 5" xfId="5560" xr:uid="{6355EF15-D8FF-4F04-B535-4D16D14F48B1}"/>
    <cellStyle name="Millares 48 5 2" xfId="13826" xr:uid="{CDA23AB9-E971-4C8F-B043-85E4C6920486}"/>
    <cellStyle name="Millares 48 5 2 2" xfId="35329" xr:uid="{749BE40C-07A9-459D-858F-5C5F09B70927}"/>
    <cellStyle name="Millares 48 5 3" xfId="20461" xr:uid="{00D5D628-060B-4E81-B572-24271FF8CECF}"/>
    <cellStyle name="Millares 48 5 3 2" xfId="41964" xr:uid="{8EA2F02C-F668-4F58-A63D-C13094E1AB4F}"/>
    <cellStyle name="Millares 48 5 4" xfId="27066" xr:uid="{69C427E7-9535-4826-A57D-AA301D4D75EE}"/>
    <cellStyle name="Millares 48 5 5" xfId="48569" xr:uid="{50FF1CDA-E2E0-454E-93C1-635F4AC7D813}"/>
    <cellStyle name="Millares 48 6" xfId="7201" xr:uid="{E22ED69B-D438-4F77-A2E0-A8E9A39CA600}"/>
    <cellStyle name="Millares 48 6 2" xfId="28704" xr:uid="{8319DC53-75F8-40FD-B73A-2791AFE067D3}"/>
    <cellStyle name="Millares 48 7" xfId="8857" xr:uid="{72DB27C8-1A4E-48F8-905C-92D84F8CC0C7}"/>
    <cellStyle name="Millares 48 7 2" xfId="30360" xr:uid="{93D277D7-9041-41C4-B39D-D2C20E77BFE2}"/>
    <cellStyle name="Millares 48 8" xfId="15493" xr:uid="{5182F04B-A865-44BE-B5DE-704C00C58A14}"/>
    <cellStyle name="Millares 48 8 2" xfId="36996" xr:uid="{359DAB6B-083E-40E2-83EF-1A6919019ED2}"/>
    <cellStyle name="Millares 48 9" xfId="22098" xr:uid="{F2503F5F-57D9-43D2-A949-15984CC8CD04}"/>
    <cellStyle name="Millares 49" xfId="589" xr:uid="{2C93DB29-FD18-48BF-A27C-A07A24A1CCC0}"/>
    <cellStyle name="Millares 49 10" xfId="43600" xr:uid="{DB7EACD7-9A66-44A8-A03E-4C778D30ACB3}"/>
    <cellStyle name="Millares 49 2" xfId="1537" xr:uid="{C682BFEA-295F-4EE8-BE2F-14E451D9224E}"/>
    <cellStyle name="Millares 49 2 2" xfId="4366" xr:uid="{EF5C21E3-CF7B-4EF3-A2C1-840502B81C83}"/>
    <cellStyle name="Millares 49 2 2 2" xfId="12632" xr:uid="{E9D30680-1678-4E05-9E16-2EB9A08F2AC4}"/>
    <cellStyle name="Millares 49 2 2 2 2" xfId="34135" xr:uid="{ABC0846B-6D63-4114-B0E7-04D23B33FB87}"/>
    <cellStyle name="Millares 49 2 2 3" xfId="19267" xr:uid="{EEF31D79-8B47-4C1C-8E7F-562D3B545DF1}"/>
    <cellStyle name="Millares 49 2 2 3 2" xfId="40770" xr:uid="{B9C83286-84A6-40E2-BBF1-33A172BF16BB}"/>
    <cellStyle name="Millares 49 2 2 4" xfId="25872" xr:uid="{FF62D5FC-8976-471A-A241-0853C55C3F42}"/>
    <cellStyle name="Millares 49 2 2 5" xfId="47375" xr:uid="{4BC06097-6F06-4B6F-A1AF-100BAE9DED78}"/>
    <cellStyle name="Millares 49 2 3" xfId="6505" xr:uid="{8983BAC2-80FD-4579-B921-53235E2EB425}"/>
    <cellStyle name="Millares 49 2 3 2" xfId="14771" xr:uid="{CB6C593D-F00D-4F9C-AF0E-7B775F6C6EF2}"/>
    <cellStyle name="Millares 49 2 3 2 2" xfId="36274" xr:uid="{22C251AB-C3C3-431E-ABDF-0028735D8E8E}"/>
    <cellStyle name="Millares 49 2 3 3" xfId="21406" xr:uid="{CFE6427F-9E32-498B-822F-498EB8936254}"/>
    <cellStyle name="Millares 49 2 3 3 2" xfId="42909" xr:uid="{8B68FFD4-35F6-46A0-AAAA-3E6C3564D5AC}"/>
    <cellStyle name="Millares 49 2 3 4" xfId="28011" xr:uid="{F4135581-C2D6-4930-B451-D99697A463F5}"/>
    <cellStyle name="Millares 49 2 3 5" xfId="49514" xr:uid="{61B0EB0C-0CA4-41A5-8D2B-07A74E1C7E0B}"/>
    <cellStyle name="Millares 49 2 4" xfId="8146" xr:uid="{EC780B7E-9B9E-4D2B-B314-B4556D0D4C83}"/>
    <cellStyle name="Millares 49 2 4 2" xfId="29649" xr:uid="{CE7D8275-ABB4-4A28-BA63-E8112C16E90F}"/>
    <cellStyle name="Millares 49 2 5" xfId="9803" xr:uid="{A40E6101-1265-4DBD-B017-9FB07307A7F7}"/>
    <cellStyle name="Millares 49 2 5 2" xfId="31306" xr:uid="{496E79D1-7708-4B77-8157-79BFBD8665B7}"/>
    <cellStyle name="Millares 49 2 6" xfId="16438" xr:uid="{7FC942D8-AEEA-42EC-85E7-F2BA30A8C340}"/>
    <cellStyle name="Millares 49 2 6 2" xfId="37941" xr:uid="{E55A7BDF-36B5-4A06-8B1B-81A9684ECCEE}"/>
    <cellStyle name="Millares 49 2 7" xfId="23043" xr:uid="{41A7EA72-5D22-42FB-B0E8-ABFC1B294A64}"/>
    <cellStyle name="Millares 49 2 8" xfId="44546" xr:uid="{8CC9FB7A-C026-495D-8669-78550C8BFBF8}"/>
    <cellStyle name="Millares 49 3" xfId="2224" xr:uid="{3CE9D442-C774-4C19-AE76-FCD3B30BE3DD}"/>
    <cellStyle name="Millares 49 3 2" xfId="10490" xr:uid="{1AD7B491-D80B-4224-9A08-B16D623F8E10}"/>
    <cellStyle name="Millares 49 3 2 2" xfId="31993" xr:uid="{F39592FC-8E0D-4617-8A86-76A410AFC0E4}"/>
    <cellStyle name="Millares 49 3 3" xfId="17125" xr:uid="{A1F1F5FF-CB93-447A-B1B5-FADECD0594D6}"/>
    <cellStyle name="Millares 49 3 3 2" xfId="38628" xr:uid="{FBB7943E-1995-4543-9EA8-B9FF81ACC0AD}"/>
    <cellStyle name="Millares 49 3 4" xfId="23730" xr:uid="{5C5DF6BD-39DB-48D5-9580-444B5112119F}"/>
    <cellStyle name="Millares 49 3 5" xfId="45233" xr:uid="{1DD55560-E0EB-4896-83C7-4BAF0B590F5C}"/>
    <cellStyle name="Millares 49 4" xfId="3420" xr:uid="{57F79927-1B2D-452A-884D-D45D9CCDA72E}"/>
    <cellStyle name="Millares 49 4 2" xfId="11686" xr:uid="{B9077C5D-9A58-4852-A752-6E5E7D3EB122}"/>
    <cellStyle name="Millares 49 4 2 2" xfId="33189" xr:uid="{9FCE1CA2-53B9-42EC-8E0C-093E5C2A1D65}"/>
    <cellStyle name="Millares 49 4 3" xfId="18321" xr:uid="{EC2C89EA-EC66-457E-B55E-76F04FCF48C9}"/>
    <cellStyle name="Millares 49 4 3 2" xfId="39824" xr:uid="{4E962707-0777-49DE-85E9-12EA96A6DE4B}"/>
    <cellStyle name="Millares 49 4 4" xfId="24926" xr:uid="{E57418A6-C548-4997-AC73-0DC4D9B9BE5F}"/>
    <cellStyle name="Millares 49 4 5" xfId="46429" xr:uid="{D643E7BD-536E-4F79-9A67-EF30465DB009}"/>
    <cellStyle name="Millares 49 5" xfId="5559" xr:uid="{49BCF9AF-766D-4E50-867B-5DFA3ED6F13B}"/>
    <cellStyle name="Millares 49 5 2" xfId="13825" xr:uid="{AC9CFEC6-75A3-47EE-9CBF-058CB1FBFC8D}"/>
    <cellStyle name="Millares 49 5 2 2" xfId="35328" xr:uid="{3C4B5FB3-F28F-4D5C-9F73-AF834889DF0B}"/>
    <cellStyle name="Millares 49 5 3" xfId="20460" xr:uid="{44B50661-C069-48F5-82C0-57229DE5887D}"/>
    <cellStyle name="Millares 49 5 3 2" xfId="41963" xr:uid="{116843EE-68E4-4DEA-84C8-8F0DC2E59FF0}"/>
    <cellStyle name="Millares 49 5 4" xfId="27065" xr:uid="{1F7FFF4C-BF7F-4BAD-A428-46957EFFA51B}"/>
    <cellStyle name="Millares 49 5 5" xfId="48568" xr:uid="{3A811535-2CA1-418B-A5A6-7B12214AFEAF}"/>
    <cellStyle name="Millares 49 6" xfId="7200" xr:uid="{343EECC9-FAE6-4E0A-91F3-24A8619EDAB5}"/>
    <cellStyle name="Millares 49 6 2" xfId="28703" xr:uid="{68C578B1-4731-4374-8ABD-FB2ABEBB6D8B}"/>
    <cellStyle name="Millares 49 7" xfId="8856" xr:uid="{F57690AD-DCF8-4A4C-8AC9-C287DE1BA145}"/>
    <cellStyle name="Millares 49 7 2" xfId="30359" xr:uid="{12CB6268-5A37-42CD-BC1A-F434257F99E8}"/>
    <cellStyle name="Millares 49 8" xfId="15492" xr:uid="{C61D78F6-E178-456E-9817-575A556C1FDF}"/>
    <cellStyle name="Millares 49 8 2" xfId="36995" xr:uid="{13641519-F10F-4570-9CAA-82C0705D6011}"/>
    <cellStyle name="Millares 49 9" xfId="22097" xr:uid="{812EFD55-BDA2-4D32-81FF-1370B06AECB4}"/>
    <cellStyle name="Millares 5" xfId="107" xr:uid="{1F226ABB-D685-4E06-8ED5-D0C4E5461FB1}"/>
    <cellStyle name="Millares 5 2" xfId="297" xr:uid="{3B8AFE74-CBF2-482B-9E35-9A4A80F5B4F8}"/>
    <cellStyle name="Millares 5 2 10" xfId="4766" xr:uid="{A17BB0EB-78D6-4CC2-833C-885104D388FD}"/>
    <cellStyle name="Millares 5 2 10 2" xfId="13032" xr:uid="{239C8D36-2F9F-4EA6-83DE-06906A583E41}"/>
    <cellStyle name="Millares 5 2 10 2 2" xfId="34535" xr:uid="{CEFD7AB2-CC8E-43DF-B4FC-0FD35737B0EC}"/>
    <cellStyle name="Millares 5 2 10 3" xfId="19667" xr:uid="{98E5B61E-FB8C-47C6-911A-64FA6388413F}"/>
    <cellStyle name="Millares 5 2 10 3 2" xfId="41170" xr:uid="{1CA6D9E7-4161-4C3B-96C1-032C7235D4A1}"/>
    <cellStyle name="Millares 5 2 10 4" xfId="26272" xr:uid="{7FD3CD0F-6651-41A9-A0FD-0CF61C1545CD}"/>
    <cellStyle name="Millares 5 2 10 5" xfId="47775" xr:uid="{D641CD90-856A-4656-929E-31FF2B01BEDE}"/>
    <cellStyle name="Millares 5 2 11" xfId="5270" xr:uid="{A08ECD67-5D7A-4529-8D40-059D648039F1}"/>
    <cellStyle name="Millares 5 2 11 2" xfId="13536" xr:uid="{EEDACA76-6E28-4E9E-AD3C-9FD5035F58DA}"/>
    <cellStyle name="Millares 5 2 11 2 2" xfId="35039" xr:uid="{77BEEFEC-FDD7-4289-AA55-477559552218}"/>
    <cellStyle name="Millares 5 2 11 3" xfId="20171" xr:uid="{EF3FD526-5B31-4C8D-98F1-C97E2C7D674B}"/>
    <cellStyle name="Millares 5 2 11 3 2" xfId="41674" xr:uid="{32790A06-7D15-48AD-AFBA-660BECDA3D2F}"/>
    <cellStyle name="Millares 5 2 11 4" xfId="26776" xr:uid="{2571D7C4-7346-4EAC-B291-3CBB49D7BA35}"/>
    <cellStyle name="Millares 5 2 11 5" xfId="48279" xr:uid="{4B571845-60B7-4B08-9A95-40C2BAE0DA1C}"/>
    <cellStyle name="Millares 5 2 12" xfId="6911" xr:uid="{E361F143-3CE5-4E2E-BB3C-05C3882763C0}"/>
    <cellStyle name="Millares 5 2 12 2" xfId="28414" xr:uid="{E61740EE-68E1-446B-B56E-EF147C31EE31}"/>
    <cellStyle name="Millares 5 2 13" xfId="8567" xr:uid="{2A36F561-5671-4268-9902-9181EEFB98F6}"/>
    <cellStyle name="Millares 5 2 13 2" xfId="30070" xr:uid="{6ACC179D-D958-4535-9DCD-106902F59402}"/>
    <cellStyle name="Millares 5 2 14" xfId="15203" xr:uid="{B379D354-4C72-493F-AAD0-9E3E4AEAD989}"/>
    <cellStyle name="Millares 5 2 14 2" xfId="36706" xr:uid="{258E80B1-7F11-405C-B0BF-FAB6052D196D}"/>
    <cellStyle name="Millares 5 2 15" xfId="21808" xr:uid="{BBC48D50-F5F5-416F-BA10-AC79563B1C83}"/>
    <cellStyle name="Millares 5 2 16" xfId="43311" xr:uid="{8F76087E-1383-4C62-A08B-6A1E6DCA1435}"/>
    <cellStyle name="Millares 5 2 2" xfId="564" xr:uid="{A74A7A01-9C6E-4E05-B98E-020320881CEA}"/>
    <cellStyle name="Millares 5 2 2 10" xfId="7175" xr:uid="{98961EF4-5A67-4012-AA72-A32E05417EC5}"/>
    <cellStyle name="Millares 5 2 2 10 2" xfId="28678" xr:uid="{7E755818-05B9-47A1-BB77-4997C108A9DA}"/>
    <cellStyle name="Millares 5 2 2 11" xfId="8831" xr:uid="{622303DF-7871-4E14-B374-685363DF45EC}"/>
    <cellStyle name="Millares 5 2 2 11 2" xfId="30334" xr:uid="{782C4C4B-7B20-4D55-920E-A3A45D721EB0}"/>
    <cellStyle name="Millares 5 2 2 12" xfId="15467" xr:uid="{D5BF4EC2-56B2-4A35-85D7-A988FD81738C}"/>
    <cellStyle name="Millares 5 2 2 12 2" xfId="36970" xr:uid="{AEFBC5D5-200B-45A7-97BE-367021C152B1}"/>
    <cellStyle name="Millares 5 2 2 13" xfId="22072" xr:uid="{66DD8620-7E61-42D8-B52F-051316DE478D}"/>
    <cellStyle name="Millares 5 2 2 14" xfId="43575" xr:uid="{9E6C7C56-07DE-4DD3-B1BA-30C4AF51822B}"/>
    <cellStyle name="Millares 5 2 2 2" xfId="846" xr:uid="{A5A7C98D-05E8-4B6E-9AAC-F1D0EEFF564A}"/>
    <cellStyle name="Millares 5 2 2 2 10" xfId="15747" xr:uid="{2999407A-A96C-4C4A-9CBE-E5C803AC1D36}"/>
    <cellStyle name="Millares 5 2 2 2 10 2" xfId="37250" xr:uid="{234D5188-56BF-41A4-B215-53D8C9C862DC}"/>
    <cellStyle name="Millares 5 2 2 2 11" xfId="22352" xr:uid="{AF6D5351-7D7E-487D-9E4C-A5244D944978}"/>
    <cellStyle name="Millares 5 2 2 2 12" xfId="43855" xr:uid="{F49E780E-6896-4643-AA3F-54EF21DE5A0B}"/>
    <cellStyle name="Millares 5 2 2 2 2" xfId="1792" xr:uid="{70A37DDB-DD72-456D-A17F-C10936116FF2}"/>
    <cellStyle name="Millares 5 2 2 2 2 2" xfId="4621" xr:uid="{F8919852-6112-4FE2-8F31-41DF4E18D5ED}"/>
    <cellStyle name="Millares 5 2 2 2 2 2 2" xfId="12887" xr:uid="{D50EB981-EED8-4A36-A5DD-1A8DE203DC2D}"/>
    <cellStyle name="Millares 5 2 2 2 2 2 2 2" xfId="34390" xr:uid="{BBAB1D25-B894-4B1B-BA4E-30E10329143E}"/>
    <cellStyle name="Millares 5 2 2 2 2 2 3" xfId="19522" xr:uid="{42BE5AEE-CEDB-4EE5-B7DB-4ED0E2E538D2}"/>
    <cellStyle name="Millares 5 2 2 2 2 2 3 2" xfId="41025" xr:uid="{A1D51503-0BDA-497F-BD87-1F7C8E7C4E43}"/>
    <cellStyle name="Millares 5 2 2 2 2 2 4" xfId="26127" xr:uid="{9D36A657-AB22-40FD-ABEE-7EA7FA8732C9}"/>
    <cellStyle name="Millares 5 2 2 2 2 2 5" xfId="47630" xr:uid="{7AEE493D-B8BC-4B0C-B203-BBC8BEB48079}"/>
    <cellStyle name="Millares 5 2 2 2 2 3" xfId="6760" xr:uid="{50A44B9F-386B-4867-90E5-7AA1858A8D4F}"/>
    <cellStyle name="Millares 5 2 2 2 2 3 2" xfId="15026" xr:uid="{9787306E-94CB-4332-8148-818D7CBDA1ED}"/>
    <cellStyle name="Millares 5 2 2 2 2 3 2 2" xfId="36529" xr:uid="{A5134093-A8F8-474E-AF07-C392AD7034E5}"/>
    <cellStyle name="Millares 5 2 2 2 2 3 3" xfId="21661" xr:uid="{F3919C87-4D22-4EA6-9D1A-58AF4C1A7480}"/>
    <cellStyle name="Millares 5 2 2 2 2 3 3 2" xfId="43164" xr:uid="{3636569F-37DC-4112-A836-A0284DAA4FDE}"/>
    <cellStyle name="Millares 5 2 2 2 2 3 4" xfId="28266" xr:uid="{64BC488A-EF7C-45AC-A2AF-FB9F19D40BD4}"/>
    <cellStyle name="Millares 5 2 2 2 2 3 5" xfId="49769" xr:uid="{C1EBA022-BCE7-4996-944D-6206A8B53F74}"/>
    <cellStyle name="Millares 5 2 2 2 2 4" xfId="8401" xr:uid="{004D82C2-AF28-4EA2-988A-70E863893E43}"/>
    <cellStyle name="Millares 5 2 2 2 2 4 2" xfId="29904" xr:uid="{A1BF6F9D-EA60-4560-B2D4-4DBE68C80D97}"/>
    <cellStyle name="Millares 5 2 2 2 2 5" xfId="10058" xr:uid="{E5FC9CC4-F52B-4C4D-8A44-CFE3522B6593}"/>
    <cellStyle name="Millares 5 2 2 2 2 5 2" xfId="31561" xr:uid="{179B0C4B-7AED-401B-B69C-7AC8DA8D5776}"/>
    <cellStyle name="Millares 5 2 2 2 2 6" xfId="16693" xr:uid="{44C33CE1-D920-42B6-9FC6-327F52745E5D}"/>
    <cellStyle name="Millares 5 2 2 2 2 6 2" xfId="38196" xr:uid="{F49F5C5E-EFBD-491A-9066-D5EE1B989E4A}"/>
    <cellStyle name="Millares 5 2 2 2 2 7" xfId="23298" xr:uid="{69E09941-908B-4BFE-B3C0-A631D037328E}"/>
    <cellStyle name="Millares 5 2 2 2 2 8" xfId="44801" xr:uid="{6006F767-48CA-4882-80C5-419E621C7CFE}"/>
    <cellStyle name="Millares 5 2 2 2 3" xfId="2479" xr:uid="{BAF2BB39-0C28-4ADD-A6E9-19EF4C5DA172}"/>
    <cellStyle name="Millares 5 2 2 2 3 2" xfId="10745" xr:uid="{4B58273E-F5EC-40F1-A641-9FBE06B56145}"/>
    <cellStyle name="Millares 5 2 2 2 3 2 2" xfId="32248" xr:uid="{EA943079-33C8-4DB1-84F3-AB20C8C5CEC4}"/>
    <cellStyle name="Millares 5 2 2 2 3 3" xfId="17380" xr:uid="{9ECB7AED-6BE4-4999-8AB3-4CC2A077A064}"/>
    <cellStyle name="Millares 5 2 2 2 3 3 2" xfId="38883" xr:uid="{27D716DE-8B02-4848-B252-79DE4364E702}"/>
    <cellStyle name="Millares 5 2 2 2 3 4" xfId="23985" xr:uid="{E9937BAD-54E1-4763-A867-D7C2059147D1}"/>
    <cellStyle name="Millares 5 2 2 2 3 5" xfId="45488" xr:uid="{DAF9D222-4162-4D7A-83E5-6CD0AD2E85BA}"/>
    <cellStyle name="Millares 5 2 2 2 4" xfId="2996" xr:uid="{876AE124-84C4-4D68-92DA-76E73624FE8E}"/>
    <cellStyle name="Millares 5 2 2 2 4 2" xfId="11262" xr:uid="{CC2E4DDB-7442-42BF-813C-5BED8E2A735A}"/>
    <cellStyle name="Millares 5 2 2 2 4 2 2" xfId="32765" xr:uid="{96B83E16-A680-4353-BA87-E246069C5D55}"/>
    <cellStyle name="Millares 5 2 2 2 4 3" xfId="17897" xr:uid="{D2BC2CD4-BF44-443B-A0DD-503C085EF356}"/>
    <cellStyle name="Millares 5 2 2 2 4 3 2" xfId="39400" xr:uid="{505B82B6-D791-4B04-A5B1-84759E68A2EE}"/>
    <cellStyle name="Millares 5 2 2 2 4 4" xfId="24502" xr:uid="{FF18BB47-E481-4498-BC57-20C69B5C69F0}"/>
    <cellStyle name="Millares 5 2 2 2 4 5" xfId="46005" xr:uid="{40076399-5723-4D7E-AC75-9C86BB6A760A}"/>
    <cellStyle name="Millares 5 2 2 2 5" xfId="3675" xr:uid="{8272D58C-288F-4D16-9BF8-C9CC2EB3944D}"/>
    <cellStyle name="Millares 5 2 2 2 5 2" xfId="11941" xr:uid="{45954F94-5CC5-4FE8-88CC-6798028A2120}"/>
    <cellStyle name="Millares 5 2 2 2 5 2 2" xfId="33444" xr:uid="{BB8D8185-D14E-41D4-A515-8DD9CBA88E8D}"/>
    <cellStyle name="Millares 5 2 2 2 5 3" xfId="18576" xr:uid="{ECCF2A4E-0A11-4664-AAA9-311775C0D96B}"/>
    <cellStyle name="Millares 5 2 2 2 5 3 2" xfId="40079" xr:uid="{FF2349A6-257F-4F2F-A11B-395E8F02F15A}"/>
    <cellStyle name="Millares 5 2 2 2 5 4" xfId="25181" xr:uid="{84AB8B6E-3091-476F-8604-7D73E589C241}"/>
    <cellStyle name="Millares 5 2 2 2 5 5" xfId="46684" xr:uid="{139CD6DC-4CE7-4484-A49B-9BB7D5213769}"/>
    <cellStyle name="Millares 5 2 2 2 6" xfId="5140" xr:uid="{3DEC1A17-5054-4C75-9D7C-D4213F2B03A4}"/>
    <cellStyle name="Millares 5 2 2 2 6 2" xfId="13406" xr:uid="{9E56C928-A711-43C2-9C0B-FB23E75AB68A}"/>
    <cellStyle name="Millares 5 2 2 2 6 2 2" xfId="34909" xr:uid="{D75D609C-9703-4E9B-9A67-3B3EB3AF6BDA}"/>
    <cellStyle name="Millares 5 2 2 2 6 3" xfId="20041" xr:uid="{B6C7CE28-1811-4F65-9770-6D9C52FCEA30}"/>
    <cellStyle name="Millares 5 2 2 2 6 3 2" xfId="41544" xr:uid="{12FBB7A1-D45F-407C-AB30-60B4C78C5F67}"/>
    <cellStyle name="Millares 5 2 2 2 6 4" xfId="26646" xr:uid="{5C75B58D-5387-4080-B9D7-39FAB3F0556E}"/>
    <cellStyle name="Millares 5 2 2 2 6 5" xfId="48149" xr:uid="{D1DECA5A-696C-49A3-A11E-CAAC167B7840}"/>
    <cellStyle name="Millares 5 2 2 2 7" xfId="5814" xr:uid="{87CB8D3E-E666-4C10-ACF1-666D9CAC9D7C}"/>
    <cellStyle name="Millares 5 2 2 2 7 2" xfId="14080" xr:uid="{305ADEE8-65F6-4600-AFC7-1EB035FDFC6C}"/>
    <cellStyle name="Millares 5 2 2 2 7 2 2" xfId="35583" xr:uid="{787EC13A-B4B4-4FDE-A79A-350362B89530}"/>
    <cellStyle name="Millares 5 2 2 2 7 3" xfId="20715" xr:uid="{60AF7B88-A5FD-4A7E-9D15-C965FB3E4B2C}"/>
    <cellStyle name="Millares 5 2 2 2 7 3 2" xfId="42218" xr:uid="{A0F77094-81D0-4B7F-9B8F-A7C94C331F5C}"/>
    <cellStyle name="Millares 5 2 2 2 7 4" xfId="27320" xr:uid="{A6242754-0BBD-47A0-9CCA-F38131516F8C}"/>
    <cellStyle name="Millares 5 2 2 2 7 5" xfId="48823" xr:uid="{76E66B2E-8CC8-4485-9E17-BD8B92D07033}"/>
    <cellStyle name="Millares 5 2 2 2 8" xfId="7455" xr:uid="{A71D8C96-8E54-4008-B7A4-CDE5167215CE}"/>
    <cellStyle name="Millares 5 2 2 2 8 2" xfId="28958" xr:uid="{B1166151-3FDE-4F51-8C03-16A22DEDFCA4}"/>
    <cellStyle name="Millares 5 2 2 2 9" xfId="9112" xr:uid="{9F0038DD-BF47-49E6-8352-B2FE896FADA3}"/>
    <cellStyle name="Millares 5 2 2 2 9 2" xfId="30615" xr:uid="{97FCC7B0-1A0A-4FBA-B22F-0C3F0ECD2EAF}"/>
    <cellStyle name="Millares 5 2 2 3" xfId="1116" xr:uid="{B30C5E61-9D1D-4C37-A8F9-1FC12D10617F}"/>
    <cellStyle name="Millares 5 2 2 3 2" xfId="3945" xr:uid="{4DF786B6-1481-4775-AC11-4E04700B6419}"/>
    <cellStyle name="Millares 5 2 2 3 2 2" xfId="12211" xr:uid="{AC2FC880-8A5C-4DED-9D1B-7D12F0E6EC10}"/>
    <cellStyle name="Millares 5 2 2 3 2 2 2" xfId="33714" xr:uid="{27690275-8749-47A3-8716-E842E1C30EA8}"/>
    <cellStyle name="Millares 5 2 2 3 2 3" xfId="18846" xr:uid="{DEFC563C-5035-48E0-9741-4147E8B6204F}"/>
    <cellStyle name="Millares 5 2 2 3 2 3 2" xfId="40349" xr:uid="{210E417C-2CA2-481E-B7CD-FE3A218FAD9E}"/>
    <cellStyle name="Millares 5 2 2 3 2 4" xfId="25451" xr:uid="{A4170134-CD1D-4EA5-B4BB-2AC260152B66}"/>
    <cellStyle name="Millares 5 2 2 3 2 5" xfId="46954" xr:uid="{293FFA50-A7CD-4CB4-93C1-DBC9A07A3E81}"/>
    <cellStyle name="Millares 5 2 2 3 3" xfId="6084" xr:uid="{8242125C-3CF9-426F-854F-F8B2B7C48FD6}"/>
    <cellStyle name="Millares 5 2 2 3 3 2" xfId="14350" xr:uid="{3550769E-4B4F-4458-B8D6-17B101B83B36}"/>
    <cellStyle name="Millares 5 2 2 3 3 2 2" xfId="35853" xr:uid="{DBE06BD6-C63F-41EC-881C-616A982B6356}"/>
    <cellStyle name="Millares 5 2 2 3 3 3" xfId="20985" xr:uid="{B4DFE243-2154-4070-BAA3-A20376AEE22F}"/>
    <cellStyle name="Millares 5 2 2 3 3 3 2" xfId="42488" xr:uid="{4213B0CF-23B0-453C-9361-3232B5355B3D}"/>
    <cellStyle name="Millares 5 2 2 3 3 4" xfId="27590" xr:uid="{7F7188F0-BB16-4F3B-B258-0CE110ACFE99}"/>
    <cellStyle name="Millares 5 2 2 3 3 5" xfId="49093" xr:uid="{A2E844A3-434B-46E5-A50C-82F6E4CE088C}"/>
    <cellStyle name="Millares 5 2 2 3 4" xfId="7725" xr:uid="{7EB85D50-C01D-478B-BE8D-5B0D56FDA291}"/>
    <cellStyle name="Millares 5 2 2 3 4 2" xfId="29228" xr:uid="{07270CA9-83EA-45DC-9EB6-946308B3F6C2}"/>
    <cellStyle name="Millares 5 2 2 3 5" xfId="9382" xr:uid="{0151D7CF-514C-4AF6-82E0-35600C83A094}"/>
    <cellStyle name="Millares 5 2 2 3 5 2" xfId="30885" xr:uid="{6AA33AB5-A36B-45A4-9A33-64EAC591EEC4}"/>
    <cellStyle name="Millares 5 2 2 3 6" xfId="16017" xr:uid="{81F0E012-DD0C-4DF2-A9F8-D958B5E09C4F}"/>
    <cellStyle name="Millares 5 2 2 3 6 2" xfId="37520" xr:uid="{70261ED9-1E5F-4E9B-85F8-8B7E3DFAD2C5}"/>
    <cellStyle name="Millares 5 2 2 3 7" xfId="22622" xr:uid="{493A8B45-1C28-4C0A-8A39-E1A3CEB8AD81}"/>
    <cellStyle name="Millares 5 2 2 3 8" xfId="44125" xr:uid="{22D54A24-AA99-43BB-A5C3-9AEE48EA5F6D}"/>
    <cellStyle name="Millares 5 2 2 4" xfId="1512" xr:uid="{AA02EB42-3871-446A-9731-B95683FD2A0F}"/>
    <cellStyle name="Millares 5 2 2 4 2" xfId="4341" xr:uid="{27E84380-8E36-450C-B3BE-A12279924CC8}"/>
    <cellStyle name="Millares 5 2 2 4 2 2" xfId="12607" xr:uid="{7256C727-A873-49C1-AF40-05EDEF80ADCD}"/>
    <cellStyle name="Millares 5 2 2 4 2 2 2" xfId="34110" xr:uid="{CCDB3372-790E-44D6-B3A8-1C972B298A2C}"/>
    <cellStyle name="Millares 5 2 2 4 2 3" xfId="19242" xr:uid="{577E0DE4-4544-4008-A516-19C8C03ED887}"/>
    <cellStyle name="Millares 5 2 2 4 2 3 2" xfId="40745" xr:uid="{1D7927D9-E236-461D-B28B-497930A37539}"/>
    <cellStyle name="Millares 5 2 2 4 2 4" xfId="25847" xr:uid="{5E37D63C-AB86-42AE-91F9-C1B13FA2032F}"/>
    <cellStyle name="Millares 5 2 2 4 2 5" xfId="47350" xr:uid="{682799B6-F126-401E-B291-F7F0EC5F218D}"/>
    <cellStyle name="Millares 5 2 2 4 3" xfId="6480" xr:uid="{3C07407A-7FF5-40CA-A457-FC99725CBA42}"/>
    <cellStyle name="Millares 5 2 2 4 3 2" xfId="14746" xr:uid="{334E54CA-357C-426E-95FE-94A45F44C747}"/>
    <cellStyle name="Millares 5 2 2 4 3 2 2" xfId="36249" xr:uid="{08C80D55-7315-4668-B675-68F7C169C76C}"/>
    <cellStyle name="Millares 5 2 2 4 3 3" xfId="21381" xr:uid="{20838CED-D42B-48B4-80DE-0B41B4B6E20E}"/>
    <cellStyle name="Millares 5 2 2 4 3 3 2" xfId="42884" xr:uid="{348334F9-DAF6-4FD4-8E74-6469D58D51DB}"/>
    <cellStyle name="Millares 5 2 2 4 3 4" xfId="27986" xr:uid="{3D303881-2784-4990-9D05-E50F7222DB6B}"/>
    <cellStyle name="Millares 5 2 2 4 3 5" xfId="49489" xr:uid="{2D9EBBCD-840A-4AB5-A2C0-449BE97925B5}"/>
    <cellStyle name="Millares 5 2 2 4 4" xfId="8121" xr:uid="{1E7F6D91-3390-448B-B725-0F4FB4350E2D}"/>
    <cellStyle name="Millares 5 2 2 4 4 2" xfId="29624" xr:uid="{F5AF220A-6FC1-4CDA-A96F-0C0546B3870E}"/>
    <cellStyle name="Millares 5 2 2 4 5" xfId="9778" xr:uid="{CD457FFD-5A61-4103-AA83-36C1876819A5}"/>
    <cellStyle name="Millares 5 2 2 4 5 2" xfId="31281" xr:uid="{DE7118A8-F429-4372-A31F-E1CAE0FB85FE}"/>
    <cellStyle name="Millares 5 2 2 4 6" xfId="16413" xr:uid="{9F8F919C-6762-45E8-A088-B03D7F3EDFBE}"/>
    <cellStyle name="Millares 5 2 2 4 6 2" xfId="37916" xr:uid="{5660EAB3-40B0-43B8-9A02-8AAE45C13A3D}"/>
    <cellStyle name="Millares 5 2 2 4 7" xfId="23018" xr:uid="{505B67DF-C128-41D9-A1C2-A141ADEEFCBB}"/>
    <cellStyle name="Millares 5 2 2 4 8" xfId="44521" xr:uid="{09BE542B-068F-4199-A612-420A6944AAE2}"/>
    <cellStyle name="Millares 5 2 2 5" xfId="2199" xr:uid="{A90CD979-1AFB-4BD0-9C8B-178E3F0996C2}"/>
    <cellStyle name="Millares 5 2 2 5 2" xfId="10465" xr:uid="{6BD3B2BD-8FE0-4FD5-A849-7823D6B8E527}"/>
    <cellStyle name="Millares 5 2 2 5 2 2" xfId="31968" xr:uid="{365B511F-225F-467F-8722-70D3FD72298D}"/>
    <cellStyle name="Millares 5 2 2 5 3" xfId="17100" xr:uid="{0182E307-642F-4274-8975-D59AB562B4BD}"/>
    <cellStyle name="Millares 5 2 2 5 3 2" xfId="38603" xr:uid="{0C03D01E-D42F-46A6-AFAE-3A62CD89930E}"/>
    <cellStyle name="Millares 5 2 2 5 4" xfId="23705" xr:uid="{4736F033-8C9E-41A0-BE1C-314677FE4755}"/>
    <cellStyle name="Millares 5 2 2 5 5" xfId="45208" xr:uid="{6285BBA2-BBD2-456B-852C-A7AAA16D7DB2}"/>
    <cellStyle name="Millares 5 2 2 6" xfId="2744" xr:uid="{427759BF-138E-4FA2-93CD-B5D6550CBE2D}"/>
    <cellStyle name="Millares 5 2 2 6 2" xfId="11010" xr:uid="{B938C151-816D-4292-81F1-9CE8692AC488}"/>
    <cellStyle name="Millares 5 2 2 6 2 2" xfId="32513" xr:uid="{3C071BFE-0E81-4EDB-BEEC-4D2794A04A6E}"/>
    <cellStyle name="Millares 5 2 2 6 3" xfId="17645" xr:uid="{8DB8F60F-F3E0-4F8D-946C-34FA5A05DF8B}"/>
    <cellStyle name="Millares 5 2 2 6 3 2" xfId="39148" xr:uid="{9246F00F-047A-4F2D-AC53-FEF5D9A320B3}"/>
    <cellStyle name="Millares 5 2 2 6 4" xfId="24250" xr:uid="{3E629099-74A9-4C79-8740-39B01B5F259A}"/>
    <cellStyle name="Millares 5 2 2 6 5" xfId="45753" xr:uid="{38788DA9-75D7-4B76-BCE8-CA1EBC795468}"/>
    <cellStyle name="Millares 5 2 2 7" xfId="3395" xr:uid="{F1FD5898-3A6B-4695-BE45-5C1B976CF21D}"/>
    <cellStyle name="Millares 5 2 2 7 2" xfId="11661" xr:uid="{1961169F-1B87-457F-A3A0-537C29FCD2E7}"/>
    <cellStyle name="Millares 5 2 2 7 2 2" xfId="33164" xr:uid="{02D64017-2C5A-4C61-B18B-A0C31743BC53}"/>
    <cellStyle name="Millares 5 2 2 7 3" xfId="18296" xr:uid="{287D02F6-B39F-4C66-BB9A-223BBA99DADF}"/>
    <cellStyle name="Millares 5 2 2 7 3 2" xfId="39799" xr:uid="{427342FB-56EE-4FD8-A980-052A5A6210A8}"/>
    <cellStyle name="Millares 5 2 2 7 4" xfId="24901" xr:uid="{237B045C-56DD-4042-9DB4-6CE25953D568}"/>
    <cellStyle name="Millares 5 2 2 7 5" xfId="46404" xr:uid="{6B28FD47-767B-4F46-9AA4-FC8C2A23299B}"/>
    <cellStyle name="Millares 5 2 2 8" xfId="4888" xr:uid="{38FD1B37-E0B9-4612-BAB7-8FEC4AF06806}"/>
    <cellStyle name="Millares 5 2 2 8 2" xfId="13154" xr:uid="{7E5927DA-27C6-4353-8233-EEE6A7B1FD99}"/>
    <cellStyle name="Millares 5 2 2 8 2 2" xfId="34657" xr:uid="{5E59EFDD-BFEE-4956-A58F-E3FFECDACA51}"/>
    <cellStyle name="Millares 5 2 2 8 3" xfId="19789" xr:uid="{4A9BB127-9128-484E-AD40-01948C848FFF}"/>
    <cellStyle name="Millares 5 2 2 8 3 2" xfId="41292" xr:uid="{3E75C5FB-8F60-4924-AA60-2D9E6DC2D2F1}"/>
    <cellStyle name="Millares 5 2 2 8 4" xfId="26394" xr:uid="{EE9BE96B-0422-421A-880D-D081B7BC9573}"/>
    <cellStyle name="Millares 5 2 2 8 5" xfId="47897" xr:uid="{D8374BC9-8944-4A6B-9101-5FC2E432467D}"/>
    <cellStyle name="Millares 5 2 2 9" xfId="5534" xr:uid="{79947C78-8F5D-4ED9-A4E7-87287961CD20}"/>
    <cellStyle name="Millares 5 2 2 9 2" xfId="13800" xr:uid="{C27A3C0B-B434-4FFD-9D57-CDCC0276E516}"/>
    <cellStyle name="Millares 5 2 2 9 2 2" xfId="35303" xr:uid="{FEA3E6C7-E2F8-4E9F-9C53-7285A2A6EBAB}"/>
    <cellStyle name="Millares 5 2 2 9 3" xfId="20435" xr:uid="{7A0E5681-8642-4F6D-A208-7B0DE84BD65D}"/>
    <cellStyle name="Millares 5 2 2 9 3 2" xfId="41938" xr:uid="{1B7F3D29-D14F-4000-9070-D5AA6FE41EF4}"/>
    <cellStyle name="Millares 5 2 2 9 4" xfId="27040" xr:uid="{16DBB893-7C2F-43E4-A0BC-2963129E80D0}"/>
    <cellStyle name="Millares 5 2 2 9 5" xfId="48543" xr:uid="{DB3767EE-63B2-4DB1-924F-5D752F9BB6AC}"/>
    <cellStyle name="Millares 5 2 3" xfId="436" xr:uid="{E659D79E-95D1-4526-8B86-1E6AF88D965A}"/>
    <cellStyle name="Millares 5 2 3 10" xfId="15339" xr:uid="{C991DEF3-10B6-4259-90FF-A12C115238D7}"/>
    <cellStyle name="Millares 5 2 3 10 2" xfId="36842" xr:uid="{8FE87D3A-580D-420D-BA4D-9D509BC63B03}"/>
    <cellStyle name="Millares 5 2 3 11" xfId="21944" xr:uid="{64EA410A-D082-40E8-B5B3-058F45E87222}"/>
    <cellStyle name="Millares 5 2 3 12" xfId="43447" xr:uid="{98244094-C9E4-4E5B-92C5-3974693A14FF}"/>
    <cellStyle name="Millares 5 2 3 2" xfId="1384" xr:uid="{E932C0FE-5676-4CFC-BC80-0E2CC6203167}"/>
    <cellStyle name="Millares 5 2 3 2 2" xfId="4213" xr:uid="{C0C2E332-99E2-4042-84FD-31887C6F9134}"/>
    <cellStyle name="Millares 5 2 3 2 2 2" xfId="12479" xr:uid="{C4659B48-EF55-4DD4-868F-CF73174D6AF1}"/>
    <cellStyle name="Millares 5 2 3 2 2 2 2" xfId="33982" xr:uid="{868746A2-5A93-4CDD-8747-7F65CEFF89C3}"/>
    <cellStyle name="Millares 5 2 3 2 2 3" xfId="19114" xr:uid="{543BCF4A-D8E4-469A-AF53-153C8DBC5BAE}"/>
    <cellStyle name="Millares 5 2 3 2 2 3 2" xfId="40617" xr:uid="{D4987C59-6D2F-4012-9CB3-7748AA6E6DB9}"/>
    <cellStyle name="Millares 5 2 3 2 2 4" xfId="25719" xr:uid="{9E8BA9A6-E748-40EC-8D2C-470BA6FF07AD}"/>
    <cellStyle name="Millares 5 2 3 2 2 5" xfId="47222" xr:uid="{2B81C92B-DDA8-48C8-A2DE-3A8997E64534}"/>
    <cellStyle name="Millares 5 2 3 2 3" xfId="6352" xr:uid="{7DFA1D02-F28F-4FB2-926E-6886073175B2}"/>
    <cellStyle name="Millares 5 2 3 2 3 2" xfId="14618" xr:uid="{8BECD0D3-A616-498A-B3D0-DEBAB8FB8339}"/>
    <cellStyle name="Millares 5 2 3 2 3 2 2" xfId="36121" xr:uid="{41EA6D79-2E74-44C2-A216-229219284F22}"/>
    <cellStyle name="Millares 5 2 3 2 3 3" xfId="21253" xr:uid="{EE047869-4472-4B2A-9937-0FE507CCC7D5}"/>
    <cellStyle name="Millares 5 2 3 2 3 3 2" xfId="42756" xr:uid="{726F58AB-176F-4BAD-9DEA-51FE09F19A0F}"/>
    <cellStyle name="Millares 5 2 3 2 3 4" xfId="27858" xr:uid="{7436599F-72D5-4856-89FA-AC552A8C4A42}"/>
    <cellStyle name="Millares 5 2 3 2 3 5" xfId="49361" xr:uid="{C1B68333-36D2-4DEB-9FA1-866564F95649}"/>
    <cellStyle name="Millares 5 2 3 2 4" xfId="7993" xr:uid="{5EA09CF1-5C27-4E1A-8AF9-9D30F497F110}"/>
    <cellStyle name="Millares 5 2 3 2 4 2" xfId="29496" xr:uid="{A24FC19B-F4A8-43E9-9103-20A7827DBB41}"/>
    <cellStyle name="Millares 5 2 3 2 5" xfId="9650" xr:uid="{97EFE76B-649C-48B6-84FD-0E9BA9DC8F55}"/>
    <cellStyle name="Millares 5 2 3 2 5 2" xfId="31153" xr:uid="{5D6B9798-D3B3-4E11-8967-50BFDF266A24}"/>
    <cellStyle name="Millares 5 2 3 2 6" xfId="16285" xr:uid="{8E49C48F-4570-49B7-94CD-76B3F65C9AFB}"/>
    <cellStyle name="Millares 5 2 3 2 6 2" xfId="37788" xr:uid="{0F997712-6ACF-4D14-9B8C-992D3FEF0FCF}"/>
    <cellStyle name="Millares 5 2 3 2 7" xfId="22890" xr:uid="{B93901B4-8630-40BD-B887-3AB2AE81A04E}"/>
    <cellStyle name="Millares 5 2 3 2 8" xfId="44393" xr:uid="{967C0B34-9836-45CA-97AA-D7B5A20711B4}"/>
    <cellStyle name="Millares 5 2 3 3" xfId="2071" xr:uid="{75CA0CC9-B9F4-4083-B99A-5A8674C52FE5}"/>
    <cellStyle name="Millares 5 2 3 3 2" xfId="10337" xr:uid="{592B79AE-06EC-4837-B145-2C124D18532A}"/>
    <cellStyle name="Millares 5 2 3 3 2 2" xfId="31840" xr:uid="{403DF120-D13F-4F5C-AA0C-BA6B86F2FDD9}"/>
    <cellStyle name="Millares 5 2 3 3 3" xfId="16972" xr:uid="{5594B608-8332-449C-AAF1-E85090A5D1C9}"/>
    <cellStyle name="Millares 5 2 3 3 3 2" xfId="38475" xr:uid="{21CCEAC4-393A-4DE1-A193-3DA905DED165}"/>
    <cellStyle name="Millares 5 2 3 3 4" xfId="23577" xr:uid="{839DC7A0-0899-4E22-8E8C-313237C42C2A}"/>
    <cellStyle name="Millares 5 2 3 3 5" xfId="45080" xr:uid="{A77ACBAA-42CD-4B5F-AF5C-32ED15BE6E48}"/>
    <cellStyle name="Millares 5 2 3 4" xfId="2868" xr:uid="{153B060E-5538-433A-B0BA-D808AAD45E44}"/>
    <cellStyle name="Millares 5 2 3 4 2" xfId="11134" xr:uid="{8ED99707-E2A8-4687-BEA5-84A61B80AE38}"/>
    <cellStyle name="Millares 5 2 3 4 2 2" xfId="32637" xr:uid="{24ED6791-7FCC-431C-87E7-B281D387003A}"/>
    <cellStyle name="Millares 5 2 3 4 3" xfId="17769" xr:uid="{82EB8D38-03A9-478A-9CFE-01D3E057528C}"/>
    <cellStyle name="Millares 5 2 3 4 3 2" xfId="39272" xr:uid="{08344803-4EAB-4989-901C-FA1475907E19}"/>
    <cellStyle name="Millares 5 2 3 4 4" xfId="24374" xr:uid="{9D8091B9-FCB2-41E7-B126-79B4BDF00FB8}"/>
    <cellStyle name="Millares 5 2 3 4 5" xfId="45877" xr:uid="{1F4B4DBF-8115-4812-8EAD-DBAD58B41FB9}"/>
    <cellStyle name="Millares 5 2 3 5" xfId="3267" xr:uid="{A6C70531-8DF1-44BD-A129-6D4578F974FE}"/>
    <cellStyle name="Millares 5 2 3 5 2" xfId="11533" xr:uid="{A9B6A353-E52F-4928-AF10-87385AB08EF4}"/>
    <cellStyle name="Millares 5 2 3 5 2 2" xfId="33036" xr:uid="{8BD48D10-E31F-4777-A6E0-05A113D109AC}"/>
    <cellStyle name="Millares 5 2 3 5 3" xfId="18168" xr:uid="{FE0488E7-304B-4A7B-9A9A-353D3BC74DC3}"/>
    <cellStyle name="Millares 5 2 3 5 3 2" xfId="39671" xr:uid="{B4B1FAC0-1A52-4279-AD07-2860BD949F13}"/>
    <cellStyle name="Millares 5 2 3 5 4" xfId="24773" xr:uid="{34BA2E2E-59E1-4389-B3DB-6BDFAD6E2401}"/>
    <cellStyle name="Millares 5 2 3 5 5" xfId="46276" xr:uid="{527FF6C8-EB60-4FD7-A41F-CFDE3AE3D2E5}"/>
    <cellStyle name="Millares 5 2 3 6" xfId="5012" xr:uid="{AD2F0179-91C1-4275-8D3B-8BB8551A79F8}"/>
    <cellStyle name="Millares 5 2 3 6 2" xfId="13278" xr:uid="{997E82C2-E0B9-4653-92AA-73F3BB83AD3D}"/>
    <cellStyle name="Millares 5 2 3 6 2 2" xfId="34781" xr:uid="{EE35C2C6-AC2E-493E-BBC3-47F9FB58D057}"/>
    <cellStyle name="Millares 5 2 3 6 3" xfId="19913" xr:uid="{90F3E431-42CA-44D3-A0A7-065975067814}"/>
    <cellStyle name="Millares 5 2 3 6 3 2" xfId="41416" xr:uid="{A04FC11A-32F9-48BE-81B8-DC73557664EC}"/>
    <cellStyle name="Millares 5 2 3 6 4" xfId="26518" xr:uid="{84235831-3F93-440F-B847-4030669FF877}"/>
    <cellStyle name="Millares 5 2 3 6 5" xfId="48021" xr:uid="{866D0A43-2951-4390-B1C4-8C41382A9C5F}"/>
    <cellStyle name="Millares 5 2 3 7" xfId="5406" xr:uid="{0BFFB313-694B-469F-A96A-1C01D3FE29A1}"/>
    <cellStyle name="Millares 5 2 3 7 2" xfId="13672" xr:uid="{812A3BA7-620F-4F6A-8326-F38E8BF8652C}"/>
    <cellStyle name="Millares 5 2 3 7 2 2" xfId="35175" xr:uid="{C781A97B-2935-40A1-BC10-77872E34A92E}"/>
    <cellStyle name="Millares 5 2 3 7 3" xfId="20307" xr:uid="{8C542566-35CE-4290-B01D-B77E261416A6}"/>
    <cellStyle name="Millares 5 2 3 7 3 2" xfId="41810" xr:uid="{56667C00-BF25-4CDB-9479-04CE70AB052B}"/>
    <cellStyle name="Millares 5 2 3 7 4" xfId="26912" xr:uid="{0563AD36-775E-4535-BB66-9F478810F295}"/>
    <cellStyle name="Millares 5 2 3 7 5" xfId="48415" xr:uid="{FD6B151A-387E-4AF3-B08E-14F079A9D65A}"/>
    <cellStyle name="Millares 5 2 3 8" xfId="7047" xr:uid="{47ABB962-3A84-4BCC-8330-08D5A22A58EA}"/>
    <cellStyle name="Millares 5 2 3 8 2" xfId="28550" xr:uid="{AD2AA339-7381-48F3-B6E4-B55A59265AE3}"/>
    <cellStyle name="Millares 5 2 3 9" xfId="8703" xr:uid="{33A3674F-8BC7-49B8-8B08-232D4795D4FC}"/>
    <cellStyle name="Millares 5 2 3 9 2" xfId="30206" xr:uid="{DC3D2F7B-79B2-4F8D-A7AD-E1189A9393AE}"/>
    <cellStyle name="Millares 5 2 4" xfId="718" xr:uid="{E1D5C7BD-D4D3-4C07-8D2B-2DFC092A2147}"/>
    <cellStyle name="Millares 5 2 4 10" xfId="43727" xr:uid="{5053FD0E-ECD4-4820-B153-1B0F0F5D0D40}"/>
    <cellStyle name="Millares 5 2 4 2" xfId="1664" xr:uid="{72D03171-4410-48DB-94D3-31203F791880}"/>
    <cellStyle name="Millares 5 2 4 2 2" xfId="4493" xr:uid="{52FFE66A-C182-434E-B83E-CCC4974DE323}"/>
    <cellStyle name="Millares 5 2 4 2 2 2" xfId="12759" xr:uid="{5ED15184-E4A9-4E35-9573-506E56DB2B32}"/>
    <cellStyle name="Millares 5 2 4 2 2 2 2" xfId="34262" xr:uid="{5CE47865-A6F3-435D-AEB5-B40E0CD2E94A}"/>
    <cellStyle name="Millares 5 2 4 2 2 3" xfId="19394" xr:uid="{E728E772-87A9-4460-880B-CED60B6FBAD0}"/>
    <cellStyle name="Millares 5 2 4 2 2 3 2" xfId="40897" xr:uid="{98A7EEB8-C20B-4EFC-87C3-D40F3A722C71}"/>
    <cellStyle name="Millares 5 2 4 2 2 4" xfId="25999" xr:uid="{2CF80C51-7FC8-41D8-B74A-FE12EA66DF3B}"/>
    <cellStyle name="Millares 5 2 4 2 2 5" xfId="47502" xr:uid="{431A467F-5A33-411A-BBAB-804DF35FFCF7}"/>
    <cellStyle name="Millares 5 2 4 2 3" xfId="6632" xr:uid="{E55B48A2-3952-4A9C-ABA5-467B059DAB9A}"/>
    <cellStyle name="Millares 5 2 4 2 3 2" xfId="14898" xr:uid="{713303B0-96E4-4F22-8191-75D3D9132DE2}"/>
    <cellStyle name="Millares 5 2 4 2 3 2 2" xfId="36401" xr:uid="{9EA7F39B-77DB-46A3-B56F-9866FDCDDDEE}"/>
    <cellStyle name="Millares 5 2 4 2 3 3" xfId="21533" xr:uid="{26519F15-347D-4EDD-A32A-8BC46BA91700}"/>
    <cellStyle name="Millares 5 2 4 2 3 3 2" xfId="43036" xr:uid="{69BD72FC-09C6-40F3-A199-083E1949447E}"/>
    <cellStyle name="Millares 5 2 4 2 3 4" xfId="28138" xr:uid="{C407BAAE-C483-4945-A486-77F967D1AA25}"/>
    <cellStyle name="Millares 5 2 4 2 3 5" xfId="49641" xr:uid="{657D71E0-1EF7-4FEA-BE2F-C9E9795350E3}"/>
    <cellStyle name="Millares 5 2 4 2 4" xfId="8273" xr:uid="{07E28487-AB5E-4592-8D8A-D90A71DEA238}"/>
    <cellStyle name="Millares 5 2 4 2 4 2" xfId="29776" xr:uid="{0A14E2F9-515B-4F0B-A526-4C933518AC17}"/>
    <cellStyle name="Millares 5 2 4 2 5" xfId="9930" xr:uid="{FCFD86B2-3B87-408B-9F48-1A6060A883FB}"/>
    <cellStyle name="Millares 5 2 4 2 5 2" xfId="31433" xr:uid="{6A49319A-6C0C-4E8D-BC9D-AE7555BBDA8E}"/>
    <cellStyle name="Millares 5 2 4 2 6" xfId="16565" xr:uid="{CED546BB-9461-4BC3-B246-02414CED59B0}"/>
    <cellStyle name="Millares 5 2 4 2 6 2" xfId="38068" xr:uid="{8D1BF328-F628-4CD1-B689-31E147B3511A}"/>
    <cellStyle name="Millares 5 2 4 2 7" xfId="23170" xr:uid="{820EC679-7354-436E-B22E-29769644BA21}"/>
    <cellStyle name="Millares 5 2 4 2 8" xfId="44673" xr:uid="{C5BEDA45-E985-4FC4-80D2-59386305F012}"/>
    <cellStyle name="Millares 5 2 4 3" xfId="2351" xr:uid="{AA7F04F0-024C-4E8E-A883-8EFC8E026423}"/>
    <cellStyle name="Millares 5 2 4 3 2" xfId="10617" xr:uid="{630039C4-A6DF-436B-B584-DB30A5DFAB6C}"/>
    <cellStyle name="Millares 5 2 4 3 2 2" xfId="32120" xr:uid="{9DC49D01-57D2-41CA-A90B-D0FA75B03B40}"/>
    <cellStyle name="Millares 5 2 4 3 3" xfId="17252" xr:uid="{13B1D90F-F28B-493E-93C0-649C47A01E27}"/>
    <cellStyle name="Millares 5 2 4 3 3 2" xfId="38755" xr:uid="{61AB9B4A-78AC-4F2E-B93B-B40C88471B40}"/>
    <cellStyle name="Millares 5 2 4 3 4" xfId="23857" xr:uid="{99E2D85F-6903-4E3A-8EA3-9A72F1C7284C}"/>
    <cellStyle name="Millares 5 2 4 3 5" xfId="45360" xr:uid="{42410A07-DB44-467E-9B6F-B8DD17BBD9B1}"/>
    <cellStyle name="Millares 5 2 4 4" xfId="3547" xr:uid="{1896AA63-F007-42CC-A193-8D885202C824}"/>
    <cellStyle name="Millares 5 2 4 4 2" xfId="11813" xr:uid="{76DF1103-7717-4063-B558-3B41EA4809B0}"/>
    <cellStyle name="Millares 5 2 4 4 2 2" xfId="33316" xr:uid="{D159EEB6-A8D3-49E2-B3EF-806A6F24459D}"/>
    <cellStyle name="Millares 5 2 4 4 3" xfId="18448" xr:uid="{1AAB2B5A-68C8-4D20-A266-081F52F4B039}"/>
    <cellStyle name="Millares 5 2 4 4 3 2" xfId="39951" xr:uid="{AA4B04DF-208B-493E-9310-762D026057B9}"/>
    <cellStyle name="Millares 5 2 4 4 4" xfId="25053" xr:uid="{B6623071-AB62-417D-90CA-B7B964C5F2E1}"/>
    <cellStyle name="Millares 5 2 4 4 5" xfId="46556" xr:uid="{61A8405B-F955-4D20-9CBE-9D8C8967D0B6}"/>
    <cellStyle name="Millares 5 2 4 5" xfId="5686" xr:uid="{A8C9BD56-126C-4AEE-9686-508E4938FA77}"/>
    <cellStyle name="Millares 5 2 4 5 2" xfId="13952" xr:uid="{8091050E-E598-4988-B641-A7677C2F3EF8}"/>
    <cellStyle name="Millares 5 2 4 5 2 2" xfId="35455" xr:uid="{644B4CEF-257B-46B6-86CC-4C86DB3DFD78}"/>
    <cellStyle name="Millares 5 2 4 5 3" xfId="20587" xr:uid="{44027EB7-6C52-41DF-B630-0E2A2FE031AF}"/>
    <cellStyle name="Millares 5 2 4 5 3 2" xfId="42090" xr:uid="{D4AC92BA-4753-4CC9-BDA7-3FCCA891A23B}"/>
    <cellStyle name="Millares 5 2 4 5 4" xfId="27192" xr:uid="{911DF078-82D3-4032-A90C-E6ABC66B7CD6}"/>
    <cellStyle name="Millares 5 2 4 5 5" xfId="48695" xr:uid="{ECEDF582-64A5-4083-843E-53959BF00A4E}"/>
    <cellStyle name="Millares 5 2 4 6" xfId="7327" xr:uid="{78866C93-6C11-4750-AAB5-C12A1B093820}"/>
    <cellStyle name="Millares 5 2 4 6 2" xfId="28830" xr:uid="{53CCA486-EC99-4C57-B83F-4E6F881F218E}"/>
    <cellStyle name="Millares 5 2 4 7" xfId="8984" xr:uid="{A6305A28-E7DA-483E-AE4B-ADCEDDD118CA}"/>
    <cellStyle name="Millares 5 2 4 7 2" xfId="30487" xr:uid="{9BDDF5EB-253D-46E6-ADAF-BB24702089FA}"/>
    <cellStyle name="Millares 5 2 4 8" xfId="15619" xr:uid="{C51EB091-47E1-4365-86C2-912335439F1E}"/>
    <cellStyle name="Millares 5 2 4 8 2" xfId="37122" xr:uid="{6288533C-90C1-4521-A197-4319D813B2A1}"/>
    <cellStyle name="Millares 5 2 4 9" xfId="22224" xr:uid="{208BF02A-5CE1-4470-BA1C-DDA008A3EBB3}"/>
    <cellStyle name="Millares 5 2 5" xfId="988" xr:uid="{C4F75D53-E5D6-4E87-965F-63698D4D7149}"/>
    <cellStyle name="Millares 5 2 5 2" xfId="3817" xr:uid="{C114D94A-D161-4B52-B835-60D62897D5E2}"/>
    <cellStyle name="Millares 5 2 5 2 2" xfId="12083" xr:uid="{4660BD66-3060-467A-B337-835F25F5AE5A}"/>
    <cellStyle name="Millares 5 2 5 2 2 2" xfId="33586" xr:uid="{109533D8-7CE5-466B-8816-289A48F9D0CE}"/>
    <cellStyle name="Millares 5 2 5 2 3" xfId="18718" xr:uid="{7E8F9A7F-BC2C-47AC-BD0D-E0901B71EA92}"/>
    <cellStyle name="Millares 5 2 5 2 3 2" xfId="40221" xr:uid="{DCCB9F39-7550-4073-89D6-A59F367DDD3C}"/>
    <cellStyle name="Millares 5 2 5 2 4" xfId="25323" xr:uid="{E2FF739F-1575-40F0-83B3-B56AB0F2FDD2}"/>
    <cellStyle name="Millares 5 2 5 2 5" xfId="46826" xr:uid="{5B90E8BD-3679-4CD4-8C9A-0AB44593FAE8}"/>
    <cellStyle name="Millares 5 2 5 3" xfId="5956" xr:uid="{CB905E64-4DFF-44B5-AF3B-D8067CE4D817}"/>
    <cellStyle name="Millares 5 2 5 3 2" xfId="14222" xr:uid="{7A03933F-88CF-45A6-91F3-310A3FA52525}"/>
    <cellStyle name="Millares 5 2 5 3 2 2" xfId="35725" xr:uid="{88975014-95CB-4520-8C5D-184D79012739}"/>
    <cellStyle name="Millares 5 2 5 3 3" xfId="20857" xr:uid="{CDD93792-8892-4D51-BF66-05985D68D70F}"/>
    <cellStyle name="Millares 5 2 5 3 3 2" xfId="42360" xr:uid="{F00E244D-355E-4D94-8603-82D85D6482C8}"/>
    <cellStyle name="Millares 5 2 5 3 4" xfId="27462" xr:uid="{7DEA334A-15A2-48C3-90F7-80365BB5D048}"/>
    <cellStyle name="Millares 5 2 5 3 5" xfId="48965" xr:uid="{BC3B934D-A246-41BD-B551-F80A80796122}"/>
    <cellStyle name="Millares 5 2 5 4" xfId="7597" xr:uid="{83AC2D39-C53D-4EC7-AD64-A237C355CDE2}"/>
    <cellStyle name="Millares 5 2 5 4 2" xfId="29100" xr:uid="{550054B4-EDC7-48FF-B338-F5B163C32AC7}"/>
    <cellStyle name="Millares 5 2 5 5" xfId="9254" xr:uid="{FF0FE51C-50BE-4625-B906-B15A1FA32D4B}"/>
    <cellStyle name="Millares 5 2 5 5 2" xfId="30757" xr:uid="{43556588-A0D1-4289-8D00-02BEB500ADF1}"/>
    <cellStyle name="Millares 5 2 5 6" xfId="15889" xr:uid="{258C0DD8-15F3-4FAA-91BB-52819BEA2D0D}"/>
    <cellStyle name="Millares 5 2 5 6 2" xfId="37392" xr:uid="{CBCFCC7D-1873-474D-84CB-5DBE3C383AB0}"/>
    <cellStyle name="Millares 5 2 5 7" xfId="22494" xr:uid="{C846758E-DD5D-49DD-AA40-496C2A5EDE3B}"/>
    <cellStyle name="Millares 5 2 5 8" xfId="43997" xr:uid="{176DBB2C-8EC0-4FD2-BBB4-63E28165C5D3}"/>
    <cellStyle name="Millares 5 2 6" xfId="1248" xr:uid="{53B5CD7D-CC94-43DF-9C14-22B7F107B74E}"/>
    <cellStyle name="Millares 5 2 6 2" xfId="4077" xr:uid="{7FA371FE-B932-4EA8-A109-2C3629A77668}"/>
    <cellStyle name="Millares 5 2 6 2 2" xfId="12343" xr:uid="{DED8A95D-F4C0-4CCC-BC1A-01AD059242D7}"/>
    <cellStyle name="Millares 5 2 6 2 2 2" xfId="33846" xr:uid="{9CBF4BCE-3E2E-44FA-8738-3EA0EBFE1F08}"/>
    <cellStyle name="Millares 5 2 6 2 3" xfId="18978" xr:uid="{1B57EE27-BB8B-4373-BFEC-C6ECA35D33A4}"/>
    <cellStyle name="Millares 5 2 6 2 3 2" xfId="40481" xr:uid="{560019BE-1FE7-4306-BBF7-7056E9617435}"/>
    <cellStyle name="Millares 5 2 6 2 4" xfId="25583" xr:uid="{C0DA14CF-D82D-472E-9541-7551362C8A48}"/>
    <cellStyle name="Millares 5 2 6 2 5" xfId="47086" xr:uid="{34367AFB-5F0A-4C10-ABDD-EAC3EAD198E8}"/>
    <cellStyle name="Millares 5 2 6 3" xfId="6216" xr:uid="{04B8A1D0-EB82-4DBA-8A11-EDB8CBDDD431}"/>
    <cellStyle name="Millares 5 2 6 3 2" xfId="14482" xr:uid="{FBD2D387-A7BF-4FF0-9ED6-ED2873FD82E4}"/>
    <cellStyle name="Millares 5 2 6 3 2 2" xfId="35985" xr:uid="{346D7DE5-CFC6-48FD-80BC-040A307981C8}"/>
    <cellStyle name="Millares 5 2 6 3 3" xfId="21117" xr:uid="{5ABF7093-B611-4C8D-91C1-15C4A7A95591}"/>
    <cellStyle name="Millares 5 2 6 3 3 2" xfId="42620" xr:uid="{72350E43-DC3A-4DB7-B1E0-3684535155CF}"/>
    <cellStyle name="Millares 5 2 6 3 4" xfId="27722" xr:uid="{9038E81E-2E33-416C-89B9-BF14870F401D}"/>
    <cellStyle name="Millares 5 2 6 3 5" xfId="49225" xr:uid="{00EECC9A-6505-4495-AF1B-3CBAE4AEE499}"/>
    <cellStyle name="Millares 5 2 6 4" xfId="7857" xr:uid="{E1B50419-36A1-41CA-A76D-31914BE7FE94}"/>
    <cellStyle name="Millares 5 2 6 4 2" xfId="29360" xr:uid="{C8EB0CBC-9C1B-42BF-9941-82162D6862FF}"/>
    <cellStyle name="Millares 5 2 6 5" xfId="9514" xr:uid="{46E21952-BD72-4C6B-8E76-18CF4A5F211E}"/>
    <cellStyle name="Millares 5 2 6 5 2" xfId="31017" xr:uid="{6100F7E4-BD24-48D5-BDD8-A63648CC6A7F}"/>
    <cellStyle name="Millares 5 2 6 6" xfId="16149" xr:uid="{930D8620-84EA-4929-8DFC-35F0283B5684}"/>
    <cellStyle name="Millares 5 2 6 6 2" xfId="37652" xr:uid="{5BA6E9C0-C162-4985-A2B2-2EB488AE153D}"/>
    <cellStyle name="Millares 5 2 6 7" xfId="22754" xr:uid="{C09D73CA-A409-47D0-AD5D-94AEF65CEE57}"/>
    <cellStyle name="Millares 5 2 6 8" xfId="44257" xr:uid="{819EEA49-0E10-49EB-AAD2-5D2947E42420}"/>
    <cellStyle name="Millares 5 2 7" xfId="1935" xr:uid="{C53FE9C3-AA1E-4F9F-961A-283E6974DFF2}"/>
    <cellStyle name="Millares 5 2 7 2" xfId="10201" xr:uid="{0B3B40D2-261C-4275-B931-D97496DE441E}"/>
    <cellStyle name="Millares 5 2 7 2 2" xfId="31704" xr:uid="{9BD6BDEA-934B-41FC-9FF6-DA48EDAD03D8}"/>
    <cellStyle name="Millares 5 2 7 3" xfId="16836" xr:uid="{21B03DDE-6B12-482D-9033-EC52FC2EB419}"/>
    <cellStyle name="Millares 5 2 7 3 2" xfId="38339" xr:uid="{FE95EC34-E71C-42AC-B432-ACC19768BC8C}"/>
    <cellStyle name="Millares 5 2 7 4" xfId="23441" xr:uid="{3C917A46-57C4-4199-8219-8210C7A227BA}"/>
    <cellStyle name="Millares 5 2 7 5" xfId="44944" xr:uid="{85C12AB8-160B-4599-B5EA-D57A567E4525}"/>
    <cellStyle name="Millares 5 2 8" xfId="2622" xr:uid="{4706A722-63DF-45FB-B2C6-820577EC2A39}"/>
    <cellStyle name="Millares 5 2 8 2" xfId="10888" xr:uid="{C17213E3-3810-4DEC-B03F-609159105D88}"/>
    <cellStyle name="Millares 5 2 8 2 2" xfId="32391" xr:uid="{543963B9-EDB5-4692-BA85-45BCC6CEA1AB}"/>
    <cellStyle name="Millares 5 2 8 3" xfId="17523" xr:uid="{602E46B8-017C-4E01-AE8B-3E7BBA39A7C6}"/>
    <cellStyle name="Millares 5 2 8 3 2" xfId="39026" xr:uid="{480EA134-2A84-4682-A1DB-A30E0F4C4D1F}"/>
    <cellStyle name="Millares 5 2 8 4" xfId="24128" xr:uid="{DBAC2F14-7B74-4838-88ED-FA062F4A0F8D}"/>
    <cellStyle name="Millares 5 2 8 5" xfId="45631" xr:uid="{85F794A7-3AB3-4432-9E86-614C3AFF8877}"/>
    <cellStyle name="Millares 5 2 9" xfId="3131" xr:uid="{7D47F8CC-6524-4DFC-BAD9-E2D9A350F803}"/>
    <cellStyle name="Millares 5 2 9 2" xfId="11397" xr:uid="{34ABFD69-8921-4BC6-ADBE-04F5E9BE7269}"/>
    <cellStyle name="Millares 5 2 9 2 2" xfId="32900" xr:uid="{9DB94B81-870D-469F-B3A2-B31DDA73B710}"/>
    <cellStyle name="Millares 5 2 9 3" xfId="18032" xr:uid="{78F97DAB-5B87-4F9B-A95C-38C2001D90D7}"/>
    <cellStyle name="Millares 5 2 9 3 2" xfId="39535" xr:uid="{B17034C1-6B5C-4E0F-8ED2-EA29E9EE8E2B}"/>
    <cellStyle name="Millares 5 2 9 4" xfId="24637" xr:uid="{59C45AD4-D406-4470-867E-097216C7DF95}"/>
    <cellStyle name="Millares 5 2 9 5" xfId="46140" xr:uid="{F25A22F7-BC41-4823-82D3-F9F23820B0D7}"/>
    <cellStyle name="Millares 5 3" xfId="867" xr:uid="{DB9D6CB5-6F8C-49A2-96EA-5AFEFD9F4D88}"/>
    <cellStyle name="Millares 5 3 10" xfId="43876" xr:uid="{5E22ECD8-8C72-4F99-9DCF-5D4FC9EA4412}"/>
    <cellStyle name="Millares 5 3 2" xfId="1813" xr:uid="{934A61AB-CB58-4940-B7F2-0BF83D56C940}"/>
    <cellStyle name="Millares 5 3 2 2" xfId="4642" xr:uid="{D55AAFD2-1347-42E2-A27A-685246F50527}"/>
    <cellStyle name="Millares 5 3 2 2 2" xfId="12908" xr:uid="{851EDCD2-5628-451F-B5EA-D4F9DC9DD516}"/>
    <cellStyle name="Millares 5 3 2 2 2 2" xfId="34411" xr:uid="{F5A610D7-7B1A-4837-A892-ECC592FBF5AC}"/>
    <cellStyle name="Millares 5 3 2 2 3" xfId="19543" xr:uid="{9D22D7BC-0C46-4C3A-B210-76C4BFCAF303}"/>
    <cellStyle name="Millares 5 3 2 2 3 2" xfId="41046" xr:uid="{07BE49D2-C4B5-4C07-A38D-76C0E2CD5F5E}"/>
    <cellStyle name="Millares 5 3 2 2 4" xfId="26148" xr:uid="{7452B228-F3B5-4FB7-AB76-E35721E7C478}"/>
    <cellStyle name="Millares 5 3 2 2 5" xfId="47651" xr:uid="{8CEE979A-FD6A-4CF1-8EE3-16E6EA646A90}"/>
    <cellStyle name="Millares 5 3 2 3" xfId="6781" xr:uid="{FF2481EB-E88F-43EA-9B2B-4718F7373DC7}"/>
    <cellStyle name="Millares 5 3 2 3 2" xfId="15047" xr:uid="{B3A764DD-45F5-43F5-B359-0B82B3562D15}"/>
    <cellStyle name="Millares 5 3 2 3 2 2" xfId="36550" xr:uid="{1F9DC04E-B77B-4BF1-853A-9BBE9D948D39}"/>
    <cellStyle name="Millares 5 3 2 3 3" xfId="21682" xr:uid="{224A23B2-7484-4DF0-98DB-D2B99D83F9EF}"/>
    <cellStyle name="Millares 5 3 2 3 3 2" xfId="43185" xr:uid="{CCDB9589-74E7-44A1-B046-42B19FFEF079}"/>
    <cellStyle name="Millares 5 3 2 3 4" xfId="28287" xr:uid="{AD9C397F-131E-4655-AE9E-A632AE972121}"/>
    <cellStyle name="Millares 5 3 2 3 5" xfId="49790" xr:uid="{5F899D1A-5002-4568-86A6-1087C7905F45}"/>
    <cellStyle name="Millares 5 3 2 4" xfId="8422" xr:uid="{BCC676E0-A364-4C76-BFAC-2E69CD75797C}"/>
    <cellStyle name="Millares 5 3 2 4 2" xfId="29925" xr:uid="{CC9C5EC7-34F9-4232-A87C-DF56250EEFE9}"/>
    <cellStyle name="Millares 5 3 2 5" xfId="10079" xr:uid="{0683828B-3931-471B-94DC-214BFA87C85D}"/>
    <cellStyle name="Millares 5 3 2 5 2" xfId="31582" xr:uid="{6E29AFF1-DCD0-480C-89FA-D12EA4E09C61}"/>
    <cellStyle name="Millares 5 3 2 6" xfId="16714" xr:uid="{B197E6F5-07EA-492F-93A5-0880390CC02F}"/>
    <cellStyle name="Millares 5 3 2 6 2" xfId="38217" xr:uid="{F61E1999-3FF9-4684-A6ED-0EF1FC2C119A}"/>
    <cellStyle name="Millares 5 3 2 7" xfId="23319" xr:uid="{E6532E4C-8E0F-49D0-95A6-52CD3FF3AC1A}"/>
    <cellStyle name="Millares 5 3 2 8" xfId="44822" xr:uid="{95F01E36-98CC-400F-90E7-D15634B6A787}"/>
    <cellStyle name="Millares 5 3 3" xfId="2500" xr:uid="{FA25B90A-E83D-4AE1-A956-1A1701405F24}"/>
    <cellStyle name="Millares 5 3 3 2" xfId="10766" xr:uid="{7BB03F67-0F10-4C03-95C9-0EFA54D05052}"/>
    <cellStyle name="Millares 5 3 3 2 2" xfId="32269" xr:uid="{CE021698-6526-4692-B359-4ECE45A3FBC2}"/>
    <cellStyle name="Millares 5 3 3 3" xfId="17401" xr:uid="{B58ADCDB-E393-4850-A823-881A0896A7D2}"/>
    <cellStyle name="Millares 5 3 3 3 2" xfId="38904" xr:uid="{E83C4D13-7E7E-415C-B940-8D5C242AE053}"/>
    <cellStyle name="Millares 5 3 3 4" xfId="24006" xr:uid="{01E2C8FD-5E9E-49B6-8CAE-55B3AB14983B}"/>
    <cellStyle name="Millares 5 3 3 5" xfId="45509" xr:uid="{87AA9FA5-D29F-4163-BD4C-6CBBE111AA94}"/>
    <cellStyle name="Millares 5 3 4" xfId="3696" xr:uid="{12160C35-6AA8-4389-AAEA-6CC1C83550D7}"/>
    <cellStyle name="Millares 5 3 4 2" xfId="11962" xr:uid="{A2F97578-B74F-4B88-A925-2FE4F374DD08}"/>
    <cellStyle name="Millares 5 3 4 2 2" xfId="33465" xr:uid="{B9B53C46-E84B-4073-8FEB-B6272E95126F}"/>
    <cellStyle name="Millares 5 3 4 3" xfId="18597" xr:uid="{CC6AE7CE-A5B9-4373-A15E-75CAB800659A}"/>
    <cellStyle name="Millares 5 3 4 3 2" xfId="40100" xr:uid="{EB7A6FD4-5A3A-416B-B3BC-395F70C239EA}"/>
    <cellStyle name="Millares 5 3 4 4" xfId="25202" xr:uid="{5BA60F9E-FC3C-46FD-8057-D0EEEDD0923D}"/>
    <cellStyle name="Millares 5 3 4 5" xfId="46705" xr:uid="{A60881CA-07DE-4B97-890B-05ED515430CF}"/>
    <cellStyle name="Millares 5 3 5" xfId="5835" xr:uid="{584EF2DE-F8CC-4458-BB6C-13DCBBF4F639}"/>
    <cellStyle name="Millares 5 3 5 2" xfId="14101" xr:uid="{C5AC67B4-614B-46F5-A531-AE0AA4CEEED2}"/>
    <cellStyle name="Millares 5 3 5 2 2" xfId="35604" xr:uid="{58146F00-951D-48DA-B44D-3FA92F246D9E}"/>
    <cellStyle name="Millares 5 3 5 3" xfId="20736" xr:uid="{DE2359C3-16FF-456F-8F0D-216914A930CB}"/>
    <cellStyle name="Millares 5 3 5 3 2" xfId="42239" xr:uid="{7D822973-1110-44B7-90C5-16B116EE2188}"/>
    <cellStyle name="Millares 5 3 5 4" xfId="27341" xr:uid="{FFECE301-8CDE-4761-89C0-AF444C816F54}"/>
    <cellStyle name="Millares 5 3 5 5" xfId="48844" xr:uid="{F2504849-1A96-4F77-AD41-DF2A7AEE89D5}"/>
    <cellStyle name="Millares 5 3 6" xfId="7476" xr:uid="{A83621F7-F0B1-4FBB-AEE1-F0C64027D239}"/>
    <cellStyle name="Millares 5 3 6 2" xfId="28979" xr:uid="{37831991-C558-4ED6-A2BA-626B1A30A2A1}"/>
    <cellStyle name="Millares 5 3 7" xfId="9133" xr:uid="{A03611E3-F7B4-4883-9A44-730B687BEFA2}"/>
    <cellStyle name="Millares 5 3 7 2" xfId="30636" xr:uid="{761C66F6-0318-48ED-9655-DC049E839B81}"/>
    <cellStyle name="Millares 5 3 8" xfId="15768" xr:uid="{12C21C78-5578-421F-B9B0-D065B73B7E79}"/>
    <cellStyle name="Millares 5 3 8 2" xfId="37271" xr:uid="{BF6A00CF-A928-4267-86CB-DC0ABF9E2C43}"/>
    <cellStyle name="Millares 5 3 9" xfId="22373" xr:uid="{3950D97C-706D-4B80-9F1A-22F51FCA81C3}"/>
    <cellStyle name="Millares 50" xfId="435" xr:uid="{065B2D8F-FC26-4DAB-A61B-E57CD9DD14AD}"/>
    <cellStyle name="Millares 50 10" xfId="43446" xr:uid="{199D47BF-BFAE-4D32-9D55-1999640FC383}"/>
    <cellStyle name="Millares 50 2" xfId="1383" xr:uid="{D91B90D8-1B36-4590-9CF9-18CEEBB4A44D}"/>
    <cellStyle name="Millares 50 2 2" xfId="4212" xr:uid="{6292131A-3BA5-495C-AA83-AB166DF2254F}"/>
    <cellStyle name="Millares 50 2 2 2" xfId="12478" xr:uid="{798DF9C3-2CF3-4817-B121-E5B27A4EDDA5}"/>
    <cellStyle name="Millares 50 2 2 2 2" xfId="33981" xr:uid="{B3B2C52F-FAD7-4FC3-BEAC-288E5426A87F}"/>
    <cellStyle name="Millares 50 2 2 3" xfId="19113" xr:uid="{7EC74002-0ED1-4EC4-A1CB-CBE4238E4CE8}"/>
    <cellStyle name="Millares 50 2 2 3 2" xfId="40616" xr:uid="{92F59347-7255-4915-893B-25DBD636381E}"/>
    <cellStyle name="Millares 50 2 2 4" xfId="25718" xr:uid="{A91C2022-9CD2-4251-8086-EEF5B64BD7FF}"/>
    <cellStyle name="Millares 50 2 2 5" xfId="47221" xr:uid="{11B6355A-AF20-4CFD-BC62-E85884475DF8}"/>
    <cellStyle name="Millares 50 2 3" xfId="6351" xr:uid="{0911A535-10DF-41C3-B5D0-1D39273B3CDE}"/>
    <cellStyle name="Millares 50 2 3 2" xfId="14617" xr:uid="{6C70C7E3-31AC-4961-90B2-01722DE44C4A}"/>
    <cellStyle name="Millares 50 2 3 2 2" xfId="36120" xr:uid="{74901BE3-F83C-4FE5-834C-E58DF28C6E0B}"/>
    <cellStyle name="Millares 50 2 3 3" xfId="21252" xr:uid="{12CE3900-DA01-4248-920D-3E884D06CBEA}"/>
    <cellStyle name="Millares 50 2 3 3 2" xfId="42755" xr:uid="{2A09D082-67C9-46F3-B023-E20E95185D2B}"/>
    <cellStyle name="Millares 50 2 3 4" xfId="27857" xr:uid="{D782E3E5-6650-4622-AF9B-B483C0AA5569}"/>
    <cellStyle name="Millares 50 2 3 5" xfId="49360" xr:uid="{FCF11D5D-A734-4D5D-A3EB-8BF35B3E0709}"/>
    <cellStyle name="Millares 50 2 4" xfId="7992" xr:uid="{FDFFB194-6512-4E46-B5CA-0712A38EF470}"/>
    <cellStyle name="Millares 50 2 4 2" xfId="29495" xr:uid="{B44F28E4-1E40-418B-9B1C-2D820030023D}"/>
    <cellStyle name="Millares 50 2 5" xfId="9649" xr:uid="{2D1BA308-C522-446E-BB9D-329CC6E76FC9}"/>
    <cellStyle name="Millares 50 2 5 2" xfId="31152" xr:uid="{2F1DD602-1AC9-41DC-AE3D-B133DE1D551F}"/>
    <cellStyle name="Millares 50 2 6" xfId="16284" xr:uid="{7D342040-718B-4D0E-94B8-F544021AC4F8}"/>
    <cellStyle name="Millares 50 2 6 2" xfId="37787" xr:uid="{A3ECEAB1-9C4F-4757-B88C-29DDEA10234F}"/>
    <cellStyle name="Millares 50 2 7" xfId="22889" xr:uid="{0D6CDB58-AEB4-4356-ADEF-D4F36B64EA4D}"/>
    <cellStyle name="Millares 50 2 8" xfId="44392" xr:uid="{96127D60-962E-4E12-9E18-255CEA21BEAD}"/>
    <cellStyle name="Millares 50 3" xfId="2070" xr:uid="{19A7142D-8935-4EE0-848E-657D286A3F30}"/>
    <cellStyle name="Millares 50 3 2" xfId="10336" xr:uid="{C23748D9-F588-4A68-842C-F7EC5D361DFF}"/>
    <cellStyle name="Millares 50 3 2 2" xfId="31839" xr:uid="{391D851B-B999-4476-9295-039E29CA24DF}"/>
    <cellStyle name="Millares 50 3 3" xfId="16971" xr:uid="{18182C53-A0CD-45C0-85CE-477311AD755E}"/>
    <cellStyle name="Millares 50 3 3 2" xfId="38474" xr:uid="{149862B3-A857-49EB-873D-2C194047E3F4}"/>
    <cellStyle name="Millares 50 3 4" xfId="23576" xr:uid="{26AD69DA-F30C-41DD-976F-F0325D7481D8}"/>
    <cellStyle name="Millares 50 3 5" xfId="45079" xr:uid="{720D59B5-1470-4D5A-86DD-EBBA49ADB9AB}"/>
    <cellStyle name="Millares 50 4" xfId="3266" xr:uid="{C4CD4034-BA34-4047-B4D2-6C8F363DFF15}"/>
    <cellStyle name="Millares 50 4 2" xfId="11532" xr:uid="{2534B6AC-8655-4104-9F9E-9E9B3AD5E3EC}"/>
    <cellStyle name="Millares 50 4 2 2" xfId="33035" xr:uid="{461BD3B0-50FD-41E6-B5E1-D4C5837F9FBA}"/>
    <cellStyle name="Millares 50 4 3" xfId="18167" xr:uid="{9B8E09E9-F576-4EEC-8680-D569F0AE4B99}"/>
    <cellStyle name="Millares 50 4 3 2" xfId="39670" xr:uid="{54243315-3849-49D6-88C4-660B9AF63EF1}"/>
    <cellStyle name="Millares 50 4 4" xfId="24772" xr:uid="{136092EB-B1F6-4213-86B1-9AA0611D57F4}"/>
    <cellStyle name="Millares 50 4 5" xfId="46275" xr:uid="{7F040C02-0EE5-4D1E-8B3D-16F30A0FB549}"/>
    <cellStyle name="Millares 50 5" xfId="5405" xr:uid="{FD025935-471A-4E90-AD62-D589EC97AAA2}"/>
    <cellStyle name="Millares 50 5 2" xfId="13671" xr:uid="{4E252000-4B2C-4A3C-8848-029AB9F8ADC3}"/>
    <cellStyle name="Millares 50 5 2 2" xfId="35174" xr:uid="{9336CB02-2FEC-4470-BC36-93919C530FD4}"/>
    <cellStyle name="Millares 50 5 3" xfId="20306" xr:uid="{1153F7C5-6431-4F4A-BC9F-C10F05BA746F}"/>
    <cellStyle name="Millares 50 5 3 2" xfId="41809" xr:uid="{53E5BAD0-50F3-400E-9807-2353CA11316E}"/>
    <cellStyle name="Millares 50 5 4" xfId="26911" xr:uid="{C6ACFF90-49E8-4734-AC26-4FC9DE58D4BD}"/>
    <cellStyle name="Millares 50 5 5" xfId="48414" xr:uid="{EAFB5A8A-266D-49D2-98F6-A8E55995AD22}"/>
    <cellStyle name="Millares 50 6" xfId="7046" xr:uid="{EEEF85DF-EC8D-4476-BD40-296C6F3D7423}"/>
    <cellStyle name="Millares 50 6 2" xfId="28549" xr:uid="{04D13CF8-4298-45B8-A647-08F27FB9F077}"/>
    <cellStyle name="Millares 50 7" xfId="8702" xr:uid="{BDD9B826-F424-4E53-ABC3-22B4226A67D0}"/>
    <cellStyle name="Millares 50 7 2" xfId="30205" xr:uid="{C00FB5D1-436C-4EB6-B225-156933F04A89}"/>
    <cellStyle name="Millares 50 8" xfId="15338" xr:uid="{799CE7F8-1A12-4989-981E-95C223A6928D}"/>
    <cellStyle name="Millares 50 8 2" xfId="36841" xr:uid="{6AC4D25E-4340-4A56-89BD-B5BB6CBF0345}"/>
    <cellStyle name="Millares 50 9" xfId="21943" xr:uid="{C09B14C9-73BD-403E-88D6-F7FD97A43784}"/>
    <cellStyle name="Millares 51" xfId="587" xr:uid="{95D3CE72-76A2-456F-857A-A486A7C88008}"/>
    <cellStyle name="Millares 51 10" xfId="43598" xr:uid="{78D4C3B2-2BD4-4329-953F-BF48745BD927}"/>
    <cellStyle name="Millares 51 2" xfId="1535" xr:uid="{656F9C13-E486-4E65-8BA9-EA3E23B0797D}"/>
    <cellStyle name="Millares 51 2 2" xfId="4364" xr:uid="{9825DF16-2005-4692-A558-B2234A89990E}"/>
    <cellStyle name="Millares 51 2 2 2" xfId="12630" xr:uid="{0D9CEC26-3927-4B7B-BAC5-FAE830ABBDA4}"/>
    <cellStyle name="Millares 51 2 2 2 2" xfId="34133" xr:uid="{5AE0617B-D304-4381-B992-646F6B47C6C3}"/>
    <cellStyle name="Millares 51 2 2 3" xfId="19265" xr:uid="{01C964E3-0481-4E76-8F63-66A67A5B3284}"/>
    <cellStyle name="Millares 51 2 2 3 2" xfId="40768" xr:uid="{5DEB886D-8225-4046-AD55-19181ADC99D1}"/>
    <cellStyle name="Millares 51 2 2 4" xfId="25870" xr:uid="{41C982AE-4CF4-4F2D-A2BC-1313E97BEDBE}"/>
    <cellStyle name="Millares 51 2 2 5" xfId="47373" xr:uid="{1AE0E0AE-4960-4BB5-97E2-6A0411D6FB3C}"/>
    <cellStyle name="Millares 51 2 3" xfId="6503" xr:uid="{0218BCAC-90D4-4E3F-B9EE-8F56A4FF934A}"/>
    <cellStyle name="Millares 51 2 3 2" xfId="14769" xr:uid="{F2D630CE-64E1-429C-A2F5-579381DE49E4}"/>
    <cellStyle name="Millares 51 2 3 2 2" xfId="36272" xr:uid="{70453565-3246-475D-B926-F9972328347E}"/>
    <cellStyle name="Millares 51 2 3 3" xfId="21404" xr:uid="{0FB0225D-7F9E-4EA9-BEFB-BC92F68A127B}"/>
    <cellStyle name="Millares 51 2 3 3 2" xfId="42907" xr:uid="{029F18AE-8994-4E01-AAFE-79BA5A464435}"/>
    <cellStyle name="Millares 51 2 3 4" xfId="28009" xr:uid="{D3559E2C-41A2-4932-BD02-EADB8FDE1CCF}"/>
    <cellStyle name="Millares 51 2 3 5" xfId="49512" xr:uid="{368E312C-C1E2-4EF9-8DB7-48083515D218}"/>
    <cellStyle name="Millares 51 2 4" xfId="8144" xr:uid="{84BC2BE4-4F31-4D98-B8FE-DF20D85A2BA8}"/>
    <cellStyle name="Millares 51 2 4 2" xfId="29647" xr:uid="{D3612FFF-449A-4D08-A6B8-4FBB302E4E80}"/>
    <cellStyle name="Millares 51 2 5" xfId="9801" xr:uid="{276BB3B4-24EC-4C1F-9AE8-D5199305979E}"/>
    <cellStyle name="Millares 51 2 5 2" xfId="31304" xr:uid="{30D62C1A-3FBF-4D0E-92DB-D667DC13B024}"/>
    <cellStyle name="Millares 51 2 6" xfId="16436" xr:uid="{205E4C46-D750-443F-8687-3A41A39617CD}"/>
    <cellStyle name="Millares 51 2 6 2" xfId="37939" xr:uid="{AFF525E5-2392-4BF3-9044-9A583974E46E}"/>
    <cellStyle name="Millares 51 2 7" xfId="23041" xr:uid="{BAE157DF-6D14-4FE7-B77E-586B842F9F38}"/>
    <cellStyle name="Millares 51 2 8" xfId="44544" xr:uid="{533E0EDA-BC97-4030-A9D8-389FE3D18528}"/>
    <cellStyle name="Millares 51 3" xfId="2222" xr:uid="{8CB59573-E11D-4ACD-ACBD-D01CFB7F739A}"/>
    <cellStyle name="Millares 51 3 2" xfId="10488" xr:uid="{020529FA-7B48-4A11-AAA5-147407E21A5A}"/>
    <cellStyle name="Millares 51 3 2 2" xfId="31991" xr:uid="{2C972621-67FE-4CE3-98F2-1DAD83AF2391}"/>
    <cellStyle name="Millares 51 3 3" xfId="17123" xr:uid="{17538372-8D45-4693-9D4E-4DB592AD4F27}"/>
    <cellStyle name="Millares 51 3 3 2" xfId="38626" xr:uid="{32C7BDDC-7FFF-4DC3-A925-B0A52288FE28}"/>
    <cellStyle name="Millares 51 3 4" xfId="23728" xr:uid="{26B97A5C-41D2-400C-B672-F9B7B5AACF9B}"/>
    <cellStyle name="Millares 51 3 5" xfId="45231" xr:uid="{D037BF37-16B1-4B13-8641-1FC244A7A558}"/>
    <cellStyle name="Millares 51 4" xfId="3418" xr:uid="{81F1993F-265B-4889-B90F-F0AC449D96C8}"/>
    <cellStyle name="Millares 51 4 2" xfId="11684" xr:uid="{DF5AED54-77C9-436E-8E9F-E3A50B243A89}"/>
    <cellStyle name="Millares 51 4 2 2" xfId="33187" xr:uid="{2095E51F-74B3-4C85-A03F-1E98B8513887}"/>
    <cellStyle name="Millares 51 4 3" xfId="18319" xr:uid="{9EAC049E-E3A1-4937-8A99-A7C30F43875A}"/>
    <cellStyle name="Millares 51 4 3 2" xfId="39822" xr:uid="{FBF01084-B42B-4E81-8486-B9968F046857}"/>
    <cellStyle name="Millares 51 4 4" xfId="24924" xr:uid="{41C3AC4E-72C9-478F-8077-8048B686BC02}"/>
    <cellStyle name="Millares 51 4 5" xfId="46427" xr:uid="{533E5E55-A028-4C57-AB4B-F7BAACB4CD92}"/>
    <cellStyle name="Millares 51 5" xfId="5557" xr:uid="{4AFEAC61-9098-4B4B-9CCA-36F6F6D5081E}"/>
    <cellStyle name="Millares 51 5 2" xfId="13823" xr:uid="{CF7C81A5-6B7D-499A-9D17-8AE4B90EFE78}"/>
    <cellStyle name="Millares 51 5 2 2" xfId="35326" xr:uid="{B7087155-3341-4ADE-A2C5-85C5AEB67086}"/>
    <cellStyle name="Millares 51 5 3" xfId="20458" xr:uid="{52E2F7B2-0A3B-4CE6-875E-9F99C6EF595E}"/>
    <cellStyle name="Millares 51 5 3 2" xfId="41961" xr:uid="{B00D3A65-D096-40C2-A85B-9FA66186AD10}"/>
    <cellStyle name="Millares 51 5 4" xfId="27063" xr:uid="{6D3D8C01-750D-4D8A-8C60-F9ED61E07CB8}"/>
    <cellStyle name="Millares 51 5 5" xfId="48566" xr:uid="{1D1F6E9A-1D0D-4D83-A8DF-32CA82D9C961}"/>
    <cellStyle name="Millares 51 6" xfId="7198" xr:uid="{08A16457-C877-41BC-B3DD-9BDB39729B25}"/>
    <cellStyle name="Millares 51 6 2" xfId="28701" xr:uid="{709A211C-4A0D-41B7-BB96-17DD6ADE1044}"/>
    <cellStyle name="Millares 51 7" xfId="8854" xr:uid="{F3727EFC-8AD7-44BD-8A02-76E6EB5B0B22}"/>
    <cellStyle name="Millares 51 7 2" xfId="30357" xr:uid="{66E54D0D-2E9E-4D3C-9B99-F780B56A0420}"/>
    <cellStyle name="Millares 51 8" xfId="15490" xr:uid="{C6B4CC0A-EFB5-4EC7-AE8E-DF2DB550B9C5}"/>
    <cellStyle name="Millares 51 8 2" xfId="36993" xr:uid="{22EEAD3D-FB4D-4940-AD0E-56910BC804CB}"/>
    <cellStyle name="Millares 51 9" xfId="22095" xr:uid="{ACEC86AB-865F-4E61-908A-7C6F3895D2D6}"/>
    <cellStyle name="Millares 52" xfId="579" xr:uid="{537B8F6C-4270-4526-8196-E3092ED5664B}"/>
    <cellStyle name="Millares 52 10" xfId="43590" xr:uid="{2CAD7283-5F4E-4ABA-8D70-B389F2D34CEC}"/>
    <cellStyle name="Millares 52 2" xfId="1527" xr:uid="{C1447986-B463-453D-B7ED-A7E9DB68665E}"/>
    <cellStyle name="Millares 52 2 2" xfId="4356" xr:uid="{29A6B0A9-4A69-440B-BAEC-30B6B435CEC6}"/>
    <cellStyle name="Millares 52 2 2 2" xfId="12622" xr:uid="{E096DA01-26A3-4959-A5A8-D7FC7407BBD7}"/>
    <cellStyle name="Millares 52 2 2 2 2" xfId="34125" xr:uid="{2793051E-E970-49FE-BA67-1CEC8BB0FB6A}"/>
    <cellStyle name="Millares 52 2 2 3" xfId="19257" xr:uid="{79139F16-DF06-4CA9-A07C-24AD8C5BCEBC}"/>
    <cellStyle name="Millares 52 2 2 3 2" xfId="40760" xr:uid="{AF6CC2F5-401B-4708-AF1C-198019F3DD20}"/>
    <cellStyle name="Millares 52 2 2 4" xfId="25862" xr:uid="{7F26398E-673A-4709-A16B-18425AA3ED00}"/>
    <cellStyle name="Millares 52 2 2 5" xfId="47365" xr:uid="{A9F08F4B-8189-46D4-9E0F-18A99B65AE8E}"/>
    <cellStyle name="Millares 52 2 3" xfId="6495" xr:uid="{F17A1F9D-23F7-475A-A1D7-A47BF6044A9F}"/>
    <cellStyle name="Millares 52 2 3 2" xfId="14761" xr:uid="{E7FA9D80-ED35-4072-9C10-38957AA06A0D}"/>
    <cellStyle name="Millares 52 2 3 2 2" xfId="36264" xr:uid="{FD878A7E-2490-4508-AB70-7DD54AEDF738}"/>
    <cellStyle name="Millares 52 2 3 3" xfId="21396" xr:uid="{7649742E-5E08-42BB-952F-9A6484FD0E52}"/>
    <cellStyle name="Millares 52 2 3 3 2" xfId="42899" xr:uid="{6D95B11D-1D73-44D6-A78F-E5AD69E993B1}"/>
    <cellStyle name="Millares 52 2 3 4" xfId="28001" xr:uid="{5718C94F-D03E-4706-9D2A-7467032E41FF}"/>
    <cellStyle name="Millares 52 2 3 5" xfId="49504" xr:uid="{D4735377-C378-4D50-845D-8C93F5236AC3}"/>
    <cellStyle name="Millares 52 2 4" xfId="8136" xr:uid="{B22334AF-4F18-46FB-8437-12B0A2AA6348}"/>
    <cellStyle name="Millares 52 2 4 2" xfId="29639" xr:uid="{ADABA73F-2F59-4695-BCDD-4F6AE0FCE6BD}"/>
    <cellStyle name="Millares 52 2 5" xfId="9793" xr:uid="{DE85C82F-7058-4BA6-B057-AC8E2AFDD5B1}"/>
    <cellStyle name="Millares 52 2 5 2" xfId="31296" xr:uid="{B9CAA9EC-E537-41D5-A757-565211051836}"/>
    <cellStyle name="Millares 52 2 6" xfId="16428" xr:uid="{62A54111-27F4-4F9A-82DF-4B51C916D9CF}"/>
    <cellStyle name="Millares 52 2 6 2" xfId="37931" xr:uid="{D4AEF41B-3B0D-48BD-895F-3040B80E5426}"/>
    <cellStyle name="Millares 52 2 7" xfId="23033" xr:uid="{D113D3FA-A215-4656-A5BC-942790910941}"/>
    <cellStyle name="Millares 52 2 8" xfId="44536" xr:uid="{0BE674E6-7EA2-46FF-906C-0B53ECDF47D4}"/>
    <cellStyle name="Millares 52 3" xfId="2214" xr:uid="{5444095A-3736-4134-94E7-12F78E5D6062}"/>
    <cellStyle name="Millares 52 3 2" xfId="10480" xr:uid="{C493A985-2485-4C9F-A7B8-F970A5E14DED}"/>
    <cellStyle name="Millares 52 3 2 2" xfId="31983" xr:uid="{F6D411ED-A2B5-4659-84AB-16E048A5580A}"/>
    <cellStyle name="Millares 52 3 3" xfId="17115" xr:uid="{D88C9F66-E036-4FBF-A964-9F0BBE32B01F}"/>
    <cellStyle name="Millares 52 3 3 2" xfId="38618" xr:uid="{49262B51-5A73-4D43-9EA0-DE0260EAB2E4}"/>
    <cellStyle name="Millares 52 3 4" xfId="23720" xr:uid="{06772CD7-1FC0-4439-85CF-5E2E7725B74B}"/>
    <cellStyle name="Millares 52 3 5" xfId="45223" xr:uid="{F0552ACB-DE81-4DB6-85AF-4B60899E7909}"/>
    <cellStyle name="Millares 52 4" xfId="3410" xr:uid="{8D773911-4682-4C36-80C4-225859F1C10E}"/>
    <cellStyle name="Millares 52 4 2" xfId="11676" xr:uid="{63D72CFF-DFCC-40B8-8FD5-775C23A90D5F}"/>
    <cellStyle name="Millares 52 4 2 2" xfId="33179" xr:uid="{4CCD6FA3-F345-46AC-91C8-82A3863E4A8D}"/>
    <cellStyle name="Millares 52 4 3" xfId="18311" xr:uid="{04171BA3-905B-4470-AA8F-DCF3C6A1B68E}"/>
    <cellStyle name="Millares 52 4 3 2" xfId="39814" xr:uid="{297F3BAD-FD92-4208-AF5B-280F479F99B1}"/>
    <cellStyle name="Millares 52 4 4" xfId="24916" xr:uid="{C673D432-75B8-4106-8813-10513008E8DA}"/>
    <cellStyle name="Millares 52 4 5" xfId="46419" xr:uid="{9CE820FB-00F2-42C9-9F81-94C84A71C1E7}"/>
    <cellStyle name="Millares 52 5" xfId="5549" xr:uid="{A1B162CD-5C7D-4156-839D-4E6A22E2AEA5}"/>
    <cellStyle name="Millares 52 5 2" xfId="13815" xr:uid="{D59C2347-97E7-43FF-9EDF-E68A5035751B}"/>
    <cellStyle name="Millares 52 5 2 2" xfId="35318" xr:uid="{EF3C601B-D12B-47C2-A1E8-2BE33D9A2B99}"/>
    <cellStyle name="Millares 52 5 3" xfId="20450" xr:uid="{511503AC-50B9-4478-A1ED-C63550065AFD}"/>
    <cellStyle name="Millares 52 5 3 2" xfId="41953" xr:uid="{23A4F830-7D5B-49AD-B173-7453EBF2478F}"/>
    <cellStyle name="Millares 52 5 4" xfId="27055" xr:uid="{BC66473B-2169-4507-9725-5F2F5C0FB890}"/>
    <cellStyle name="Millares 52 5 5" xfId="48558" xr:uid="{102E1E64-F053-45CE-A303-DBDF0719CA4E}"/>
    <cellStyle name="Millares 52 6" xfId="7190" xr:uid="{7F2FD3A1-974A-4046-978D-2BDE4635AD77}"/>
    <cellStyle name="Millares 52 6 2" xfId="28693" xr:uid="{395572B8-AC95-4861-84FD-6673CF0F42C0}"/>
    <cellStyle name="Millares 52 7" xfId="8846" xr:uid="{ED6C984B-C801-456A-9286-8997748222EF}"/>
    <cellStyle name="Millares 52 7 2" xfId="30349" xr:uid="{75DE202A-52BA-457C-9EE4-211E0729139D}"/>
    <cellStyle name="Millares 52 8" xfId="15482" xr:uid="{93A23AAC-B883-4CE1-9D6B-D53729CD1688}"/>
    <cellStyle name="Millares 52 8 2" xfId="36985" xr:uid="{D8623512-059D-498D-A245-AC44ADF9810B}"/>
    <cellStyle name="Millares 52 9" xfId="22087" xr:uid="{7D9DCE4B-F60F-45E6-8495-234CF8FFCB8A}"/>
    <cellStyle name="Millares 53" xfId="320" xr:uid="{B7C6285E-8488-4D2A-AAF4-6FBA295A5F32}"/>
    <cellStyle name="Millares 53 10" xfId="43331" xr:uid="{E1376E61-22D5-401D-9EC9-7F71775B3797}"/>
    <cellStyle name="Millares 53 2" xfId="1268" xr:uid="{31B5496D-972C-4F9E-A353-30F9697EB9CD}"/>
    <cellStyle name="Millares 53 2 2" xfId="4097" xr:uid="{406544C2-D7AA-4C79-ABDA-5C573A0EB43E}"/>
    <cellStyle name="Millares 53 2 2 2" xfId="12363" xr:uid="{5F458A35-E021-4E40-9E2A-C556C2AC78A9}"/>
    <cellStyle name="Millares 53 2 2 2 2" xfId="33866" xr:uid="{ED1B9DF8-7FD7-4D61-B4B0-9E90A1E837CC}"/>
    <cellStyle name="Millares 53 2 2 3" xfId="18998" xr:uid="{63E8504C-8764-433A-A9B1-C479365F2A61}"/>
    <cellStyle name="Millares 53 2 2 3 2" xfId="40501" xr:uid="{73E67D84-97B7-4131-A4D3-C5D887E4679F}"/>
    <cellStyle name="Millares 53 2 2 4" xfId="25603" xr:uid="{EAA6DEF3-58FB-4823-9893-A51BBD177874}"/>
    <cellStyle name="Millares 53 2 2 5" xfId="47106" xr:uid="{05E6C4BA-F613-4495-840A-A43434B21062}"/>
    <cellStyle name="Millares 53 2 3" xfId="6236" xr:uid="{0E7CC1C8-0EA8-49F2-97CD-BCFBACB8CF43}"/>
    <cellStyle name="Millares 53 2 3 2" xfId="14502" xr:uid="{B3E283AF-1B74-4809-A396-8E5EC6AA63A1}"/>
    <cellStyle name="Millares 53 2 3 2 2" xfId="36005" xr:uid="{3AE6FD33-CE0D-40D1-98EF-2EDE0B5CEBAB}"/>
    <cellStyle name="Millares 53 2 3 3" xfId="21137" xr:uid="{8A825042-67E5-445C-946C-4B83ADC151E0}"/>
    <cellStyle name="Millares 53 2 3 3 2" xfId="42640" xr:uid="{3E7BD32B-41E9-4A81-B3E8-9A672EA327EE}"/>
    <cellStyle name="Millares 53 2 3 4" xfId="27742" xr:uid="{1410D0A7-B26F-4C8D-BAF7-A5C450EC659A}"/>
    <cellStyle name="Millares 53 2 3 5" xfId="49245" xr:uid="{10839CD9-556E-4B19-9CEE-72CCCFCC0E63}"/>
    <cellStyle name="Millares 53 2 4" xfId="7877" xr:uid="{21C8C799-9A36-4748-BA54-7E1CA820AD42}"/>
    <cellStyle name="Millares 53 2 4 2" xfId="29380" xr:uid="{B7707AAB-C103-427A-8717-C94B0469D736}"/>
    <cellStyle name="Millares 53 2 5" xfId="9534" xr:uid="{312F34C5-0FA2-4A0A-A353-6C5D8F8FDFA2}"/>
    <cellStyle name="Millares 53 2 5 2" xfId="31037" xr:uid="{EF2A947E-8434-4061-8B1D-163921391111}"/>
    <cellStyle name="Millares 53 2 6" xfId="16169" xr:uid="{44B3E16E-0FFE-46D9-BAF7-4A8B078B0CBD}"/>
    <cellStyle name="Millares 53 2 6 2" xfId="37672" xr:uid="{AFC07A16-EDE4-49E1-B43E-87FDBF75394C}"/>
    <cellStyle name="Millares 53 2 7" xfId="22774" xr:uid="{1C6CAD77-AD82-40AC-BCC0-B79041DB6689}"/>
    <cellStyle name="Millares 53 2 8" xfId="44277" xr:uid="{9A9529DA-F49F-46B2-877C-097EF49FA58E}"/>
    <cellStyle name="Millares 53 3" xfId="1955" xr:uid="{D719B75B-91E0-42FA-B31D-B3EA9329F767}"/>
    <cellStyle name="Millares 53 3 2" xfId="10221" xr:uid="{809E4A2D-EB67-459D-88A4-EF6D82379DE5}"/>
    <cellStyle name="Millares 53 3 2 2" xfId="31724" xr:uid="{AB15B955-BF49-440F-A262-D25A37A951BD}"/>
    <cellStyle name="Millares 53 3 3" xfId="16856" xr:uid="{13E1CFC6-EEE5-4D1C-8236-D059D6AFB393}"/>
    <cellStyle name="Millares 53 3 3 2" xfId="38359" xr:uid="{DAFEAC0B-2ADE-42CA-861F-F0B910430649}"/>
    <cellStyle name="Millares 53 3 4" xfId="23461" xr:uid="{B7DFAD98-F03F-4AEE-B324-B0C906044A82}"/>
    <cellStyle name="Millares 53 3 5" xfId="44964" xr:uid="{352FD76C-2206-4834-81EE-1519A8A5FDF5}"/>
    <cellStyle name="Millares 53 4" xfId="3151" xr:uid="{03A1D7CF-C485-43E9-92C4-7F42278C1D18}"/>
    <cellStyle name="Millares 53 4 2" xfId="11417" xr:uid="{FCDE726D-F650-4959-815A-CF669E6F4F25}"/>
    <cellStyle name="Millares 53 4 2 2" xfId="32920" xr:uid="{8D7DB093-EBD7-4F1C-9087-C1ED13E4C047}"/>
    <cellStyle name="Millares 53 4 3" xfId="18052" xr:uid="{363B19BC-1283-4212-9A54-60ED1AAFC46D}"/>
    <cellStyle name="Millares 53 4 3 2" xfId="39555" xr:uid="{FE7DAC6C-3D77-469C-BD91-3137EDCB1300}"/>
    <cellStyle name="Millares 53 4 4" xfId="24657" xr:uid="{1DD90340-591D-45F0-AF68-4BA5BEC6C3C9}"/>
    <cellStyle name="Millares 53 4 5" xfId="46160" xr:uid="{9B9BCFF1-D090-4FF5-9981-7C6284C90AFF}"/>
    <cellStyle name="Millares 53 5" xfId="5290" xr:uid="{C273B7B1-2E9C-4DBF-888A-0BAC8D12874A}"/>
    <cellStyle name="Millares 53 5 2" xfId="13556" xr:uid="{BDF11CCF-7FEE-45F7-87E8-FE744FDB4361}"/>
    <cellStyle name="Millares 53 5 2 2" xfId="35059" xr:uid="{8A2FC2FA-8E65-4671-A402-47D38C2D1810}"/>
    <cellStyle name="Millares 53 5 3" xfId="20191" xr:uid="{6AA66DFD-4DFA-4C40-B283-E27C1E6251F6}"/>
    <cellStyle name="Millares 53 5 3 2" xfId="41694" xr:uid="{7C275FD6-1DC4-43D9-849D-B4BE069EEF52}"/>
    <cellStyle name="Millares 53 5 4" xfId="26796" xr:uid="{58299F98-36C6-4189-971F-881058BD2B60}"/>
    <cellStyle name="Millares 53 5 5" xfId="48299" xr:uid="{CC7DCCEE-9643-438B-B807-2D363C8A6F28}"/>
    <cellStyle name="Millares 53 6" xfId="6931" xr:uid="{097E325B-E5AC-406D-A6C1-5A0585BC218C}"/>
    <cellStyle name="Millares 53 6 2" xfId="28434" xr:uid="{B937E852-1C03-4473-880E-0D7543968D17}"/>
    <cellStyle name="Millares 53 7" xfId="8587" xr:uid="{493F2D90-1243-42CB-8030-DC92CD4E1AE5}"/>
    <cellStyle name="Millares 53 7 2" xfId="30090" xr:uid="{F7F0283B-592C-412C-9F1D-D240863AC9CA}"/>
    <cellStyle name="Millares 53 8" xfId="15223" xr:uid="{0A537EE9-2C07-4B29-97E6-930FB4D4A47F}"/>
    <cellStyle name="Millares 53 8 2" xfId="36726" xr:uid="{E6644FDC-7AF0-4FD2-B78D-546FD0E41C5A}"/>
    <cellStyle name="Millares 53 9" xfId="21828" xr:uid="{7CC654FF-4DF6-4225-92A5-AD925B80755F}"/>
    <cellStyle name="Millares 54" xfId="313" xr:uid="{7BF95A6A-9B2B-4453-A3F1-8FEBCC51DD0C}"/>
    <cellStyle name="Millares 54 10" xfId="43324" xr:uid="{2E165DC7-50C2-4C27-8981-CF5B973D6834}"/>
    <cellStyle name="Millares 54 2" xfId="1261" xr:uid="{E27FF7CE-C1D9-45D0-B063-4F0CB9D3C1F6}"/>
    <cellStyle name="Millares 54 2 2" xfId="4090" xr:uid="{F3AFA65D-181A-4B9D-8EA2-B53C489F2D30}"/>
    <cellStyle name="Millares 54 2 2 2" xfId="12356" xr:uid="{197E82D7-8681-489D-942D-A2CD33741DB8}"/>
    <cellStyle name="Millares 54 2 2 2 2" xfId="33859" xr:uid="{AC8BE0DB-3FC9-4BBD-90CD-F7063C9AE60D}"/>
    <cellStyle name="Millares 54 2 2 3" xfId="18991" xr:uid="{950FD805-9002-43F6-A43A-1D26A8F30FFF}"/>
    <cellStyle name="Millares 54 2 2 3 2" xfId="40494" xr:uid="{CECBED28-635A-4B4B-843B-A96483312A97}"/>
    <cellStyle name="Millares 54 2 2 4" xfId="25596" xr:uid="{C93CBC62-9B6D-4CBA-AFD7-B9177175EFD8}"/>
    <cellStyle name="Millares 54 2 2 5" xfId="47099" xr:uid="{7CD352C1-4326-4612-AD5C-6307E920A813}"/>
    <cellStyle name="Millares 54 2 3" xfId="6229" xr:uid="{67DE4D8F-F506-451E-B6FA-72B7CBFA78D7}"/>
    <cellStyle name="Millares 54 2 3 2" xfId="14495" xr:uid="{2109C20D-6A08-43F8-A05F-0BB4828566D8}"/>
    <cellStyle name="Millares 54 2 3 2 2" xfId="35998" xr:uid="{DBD204DC-1AF7-49C6-8D70-5BD419A121F9}"/>
    <cellStyle name="Millares 54 2 3 3" xfId="21130" xr:uid="{BC6E01DF-28A0-405D-9E53-9DAD51A78E43}"/>
    <cellStyle name="Millares 54 2 3 3 2" xfId="42633" xr:uid="{8C3F31D3-2A6C-410C-A900-8B7A92703666}"/>
    <cellStyle name="Millares 54 2 3 4" xfId="27735" xr:uid="{5CE158C7-8B85-42C9-BD41-FCD049B7A03C}"/>
    <cellStyle name="Millares 54 2 3 5" xfId="49238" xr:uid="{6C73E6E2-35DE-4351-ABC7-212F36917DED}"/>
    <cellStyle name="Millares 54 2 4" xfId="7870" xr:uid="{DEC24712-213E-44FE-A78E-3A0D72CDF00B}"/>
    <cellStyle name="Millares 54 2 4 2" xfId="29373" xr:uid="{ABA27E83-0699-42D0-8032-AF7C79D30203}"/>
    <cellStyle name="Millares 54 2 5" xfId="9527" xr:uid="{A6CE793B-F7C1-4600-AA7A-D36A5207DC1E}"/>
    <cellStyle name="Millares 54 2 5 2" xfId="31030" xr:uid="{9A7ED2B2-FDD3-4803-8552-D5CBE12D1EC6}"/>
    <cellStyle name="Millares 54 2 6" xfId="16162" xr:uid="{93F0C34D-837B-47B9-854A-EB6BBC2B7A70}"/>
    <cellStyle name="Millares 54 2 6 2" xfId="37665" xr:uid="{7C189C5D-01F7-492A-8AD1-352EB01D7957}"/>
    <cellStyle name="Millares 54 2 7" xfId="22767" xr:uid="{C31D7E07-4B24-48BB-9B6C-2A581975DE73}"/>
    <cellStyle name="Millares 54 2 8" xfId="44270" xr:uid="{0F94AC4C-BFD3-4A3F-BEB1-AAD048460F9D}"/>
    <cellStyle name="Millares 54 3" xfId="1948" xr:uid="{E957BDBF-F59E-419D-9D6B-DFC74ECA3E0A}"/>
    <cellStyle name="Millares 54 3 2" xfId="10214" xr:uid="{CF4E422E-A770-4D26-BA46-582C557B7DBD}"/>
    <cellStyle name="Millares 54 3 2 2" xfId="31717" xr:uid="{A4206997-D755-4636-82B3-BC7BC0E84440}"/>
    <cellStyle name="Millares 54 3 3" xfId="16849" xr:uid="{713B119D-890A-4ECF-8E02-E1EEEA94996A}"/>
    <cellStyle name="Millares 54 3 3 2" xfId="38352" xr:uid="{EC271D28-1587-4EA9-B8E3-CD7CF1E8ADB6}"/>
    <cellStyle name="Millares 54 3 4" xfId="23454" xr:uid="{FF605F79-7324-41E4-AA94-79D94CC9DF53}"/>
    <cellStyle name="Millares 54 3 5" xfId="44957" xr:uid="{8D272202-898C-4F10-B783-987C7E5EA141}"/>
    <cellStyle name="Millares 54 4" xfId="3144" xr:uid="{117CC2BA-7E1E-4521-8359-1106269FB172}"/>
    <cellStyle name="Millares 54 4 2" xfId="11410" xr:uid="{F581A91F-6E48-422E-AD9A-D592374C5841}"/>
    <cellStyle name="Millares 54 4 2 2" xfId="32913" xr:uid="{28038600-4B5E-4F47-980B-2004508A0526}"/>
    <cellStyle name="Millares 54 4 3" xfId="18045" xr:uid="{0FEADB0C-2C22-481C-9554-C3E3BBFA050B}"/>
    <cellStyle name="Millares 54 4 3 2" xfId="39548" xr:uid="{14C51B86-46C1-44C3-A5CB-BEDD149D0969}"/>
    <cellStyle name="Millares 54 4 4" xfId="24650" xr:uid="{C125ECA8-44F1-40C1-872A-586DAA019482}"/>
    <cellStyle name="Millares 54 4 5" xfId="46153" xr:uid="{AF929608-0880-466A-B751-473CCBE0D500}"/>
    <cellStyle name="Millares 54 5" xfId="5283" xr:uid="{8242E997-558D-404F-BC76-511B5877FCC5}"/>
    <cellStyle name="Millares 54 5 2" xfId="13549" xr:uid="{C97B6662-5BF8-4198-AF6D-52C330AE3AB5}"/>
    <cellStyle name="Millares 54 5 2 2" xfId="35052" xr:uid="{541E1AD3-7D0B-4925-9C25-FF71EC11D80F}"/>
    <cellStyle name="Millares 54 5 3" xfId="20184" xr:uid="{34B9AE89-4761-400B-A3A9-16ADACD5FB89}"/>
    <cellStyle name="Millares 54 5 3 2" xfId="41687" xr:uid="{4878F032-0BAF-440C-8F77-B607D68AB455}"/>
    <cellStyle name="Millares 54 5 4" xfId="26789" xr:uid="{26D70DE6-18CC-493B-9A13-F0450F4C94D5}"/>
    <cellStyle name="Millares 54 5 5" xfId="48292" xr:uid="{17FE7BE5-C363-4E22-B21E-3D117F623910}"/>
    <cellStyle name="Millares 54 6" xfId="6924" xr:uid="{E4688665-31A6-4B96-87A2-9C83AD7AFFF7}"/>
    <cellStyle name="Millares 54 6 2" xfId="28427" xr:uid="{D737D03F-C87E-4A05-B91A-F5ED6759D2D9}"/>
    <cellStyle name="Millares 54 7" xfId="8580" xr:uid="{B936464D-AC5D-4574-A5BE-1D44C3E3270A}"/>
    <cellStyle name="Millares 54 7 2" xfId="30083" xr:uid="{F56182A3-AA3C-49BC-98FF-DED2BC9BF348}"/>
    <cellStyle name="Millares 54 8" xfId="15216" xr:uid="{499ACD15-6EDD-4A05-9461-E43534279AF4}"/>
    <cellStyle name="Millares 54 8 2" xfId="36719" xr:uid="{D5606E90-7BCD-45A1-AD9F-F2483421E2C6}"/>
    <cellStyle name="Millares 54 9" xfId="21821" xr:uid="{659E3AE4-AD14-451C-8F1B-154C707C7114}"/>
    <cellStyle name="Millares 55" xfId="316" xr:uid="{7FEA04BF-5C4F-413D-A9AC-FF12DCF9F30B}"/>
    <cellStyle name="Millares 55 10" xfId="43327" xr:uid="{3D6ED61D-3475-466A-920E-CB4D952D0C55}"/>
    <cellStyle name="Millares 55 2" xfId="1264" xr:uid="{D254BC0A-1F53-4FD7-A5EF-5CF5E9FA83D3}"/>
    <cellStyle name="Millares 55 2 2" xfId="4093" xr:uid="{AE34AC43-D07D-435F-8E6A-3E7146C80B98}"/>
    <cellStyle name="Millares 55 2 2 2" xfId="12359" xr:uid="{2FC385BE-0EDB-499D-8501-0A1AAC65A3E5}"/>
    <cellStyle name="Millares 55 2 2 2 2" xfId="33862" xr:uid="{5442B63D-6FCE-4B54-9DF2-D90E2446B27A}"/>
    <cellStyle name="Millares 55 2 2 3" xfId="18994" xr:uid="{078C4501-F4B7-4542-A5E1-9B5AA2C44482}"/>
    <cellStyle name="Millares 55 2 2 3 2" xfId="40497" xr:uid="{A69F28BD-D025-44D7-8E6E-8B542C106D89}"/>
    <cellStyle name="Millares 55 2 2 4" xfId="25599" xr:uid="{835632B3-5C97-4D34-8423-BE86C2FF4E74}"/>
    <cellStyle name="Millares 55 2 2 5" xfId="47102" xr:uid="{7BF02974-A96E-4308-A5C0-7AD5B8582055}"/>
    <cellStyle name="Millares 55 2 3" xfId="6232" xr:uid="{151C1F52-51C5-410B-A344-C8F2932743A0}"/>
    <cellStyle name="Millares 55 2 3 2" xfId="14498" xr:uid="{144E5358-01D3-469F-B193-DF9C9939E0BE}"/>
    <cellStyle name="Millares 55 2 3 2 2" xfId="36001" xr:uid="{831BC949-49B6-48A8-B497-A33355D8B71D}"/>
    <cellStyle name="Millares 55 2 3 3" xfId="21133" xr:uid="{FFC11A17-0F7C-424E-9684-50EAB249FC8F}"/>
    <cellStyle name="Millares 55 2 3 3 2" xfId="42636" xr:uid="{9DE56681-4FC5-4234-BAFA-C5B80CE459F2}"/>
    <cellStyle name="Millares 55 2 3 4" xfId="27738" xr:uid="{3E297645-190C-40CB-8E71-A269EB392F62}"/>
    <cellStyle name="Millares 55 2 3 5" xfId="49241" xr:uid="{D7F822A7-A2AB-4EC8-BB63-A3112D91E2AF}"/>
    <cellStyle name="Millares 55 2 4" xfId="7873" xr:uid="{AD63D5FA-1DDA-40ED-BF90-ADBFE7CDE387}"/>
    <cellStyle name="Millares 55 2 4 2" xfId="29376" xr:uid="{5C5D6F05-48DC-437D-8CDC-EDF54ED7DFE9}"/>
    <cellStyle name="Millares 55 2 5" xfId="9530" xr:uid="{347F461B-2B10-461B-993D-ED5A05429807}"/>
    <cellStyle name="Millares 55 2 5 2" xfId="31033" xr:uid="{3C1855AA-5BB3-43C2-B358-B8AEA4339161}"/>
    <cellStyle name="Millares 55 2 6" xfId="16165" xr:uid="{BCA718C9-6113-4979-A9A1-F7D7D66EA72F}"/>
    <cellStyle name="Millares 55 2 6 2" xfId="37668" xr:uid="{D3C25874-DFD7-4259-8400-6BED8B07970F}"/>
    <cellStyle name="Millares 55 2 7" xfId="22770" xr:uid="{08A8E99D-3610-4584-9918-8B3BADDF2050}"/>
    <cellStyle name="Millares 55 2 8" xfId="44273" xr:uid="{40C1A95F-3B77-448A-911A-41B604A97554}"/>
    <cellStyle name="Millares 55 3" xfId="1951" xr:uid="{9C529F13-AFF2-4EBE-B965-D04252D57906}"/>
    <cellStyle name="Millares 55 3 2" xfId="10217" xr:uid="{EC8C2D13-6B87-4227-A851-CC0D849E08D6}"/>
    <cellStyle name="Millares 55 3 2 2" xfId="31720" xr:uid="{E7493A8F-BE4E-4F8F-99F8-13C3EFB45961}"/>
    <cellStyle name="Millares 55 3 3" xfId="16852" xr:uid="{115FD7EC-F14F-4D0D-9F2F-C455FDB68498}"/>
    <cellStyle name="Millares 55 3 3 2" xfId="38355" xr:uid="{FA08C1CA-D3D3-473F-873B-F5B9148B49E5}"/>
    <cellStyle name="Millares 55 3 4" xfId="23457" xr:uid="{7BE06CE6-2904-4ACD-B743-F37D2A5E09CF}"/>
    <cellStyle name="Millares 55 3 5" xfId="44960" xr:uid="{EF947DD2-126E-4D6D-9F2B-D2E3B7AECD88}"/>
    <cellStyle name="Millares 55 4" xfId="3147" xr:uid="{15AC2EE8-434A-47C3-B141-5D2023EE599C}"/>
    <cellStyle name="Millares 55 4 2" xfId="11413" xr:uid="{3F3E4A31-74F3-48C2-A334-2AE857451095}"/>
    <cellStyle name="Millares 55 4 2 2" xfId="32916" xr:uid="{E6996969-CBCE-4B92-8A7A-ED52CE952A8E}"/>
    <cellStyle name="Millares 55 4 3" xfId="18048" xr:uid="{2E2DD883-4AE8-4A9B-9D83-6DFD477F9F7E}"/>
    <cellStyle name="Millares 55 4 3 2" xfId="39551" xr:uid="{232569A4-BFFF-41ED-A9BD-2C06986C1F49}"/>
    <cellStyle name="Millares 55 4 4" xfId="24653" xr:uid="{EF4092D2-5161-44C3-8F78-ECF1AAF14831}"/>
    <cellStyle name="Millares 55 4 5" xfId="46156" xr:uid="{69790F29-3791-4B35-884B-77C9654C1F44}"/>
    <cellStyle name="Millares 55 5" xfId="5286" xr:uid="{C545A6D8-D8F7-4138-92C4-720C82486D66}"/>
    <cellStyle name="Millares 55 5 2" xfId="13552" xr:uid="{B19B05AB-0F0D-4EA7-8A7B-FAA3215FA21A}"/>
    <cellStyle name="Millares 55 5 2 2" xfId="35055" xr:uid="{B7F71213-086B-4CB5-A702-38312E493A0F}"/>
    <cellStyle name="Millares 55 5 3" xfId="20187" xr:uid="{D698F278-DFD0-44F1-884D-DFD9F873639E}"/>
    <cellStyle name="Millares 55 5 3 2" xfId="41690" xr:uid="{7BAF3D78-4C3D-4E29-AA8D-4D062251F1F1}"/>
    <cellStyle name="Millares 55 5 4" xfId="26792" xr:uid="{AD5059CC-4DDB-4BF6-90C5-1FC79FB6CDC9}"/>
    <cellStyle name="Millares 55 5 5" xfId="48295" xr:uid="{50C39887-701F-422A-8587-6062DCDD1700}"/>
    <cellStyle name="Millares 55 6" xfId="6927" xr:uid="{5D2EB735-AEE2-4D86-A26C-4AE331ED0A79}"/>
    <cellStyle name="Millares 55 6 2" xfId="28430" xr:uid="{52D797BD-4D26-4D0A-BE9D-70A354FE0120}"/>
    <cellStyle name="Millares 55 7" xfId="8583" xr:uid="{2DEF7F26-AD7B-4FFC-994D-274EE4C0F3CA}"/>
    <cellStyle name="Millares 55 7 2" xfId="30086" xr:uid="{AC580DFC-690D-4132-A389-A14C3761FF99}"/>
    <cellStyle name="Millares 55 8" xfId="15219" xr:uid="{20CD09E0-775B-4855-AAAB-5AF4DE97DE99}"/>
    <cellStyle name="Millares 55 8 2" xfId="36722" xr:uid="{67ED3543-1681-4FFD-B0ED-4AD185F55E43}"/>
    <cellStyle name="Millares 55 9" xfId="21824" xr:uid="{1E89F6F8-ACA8-4207-B687-27BC609E7739}"/>
    <cellStyle name="Millares 56" xfId="318" xr:uid="{C045CE72-9C70-4463-89AF-E9C07BFD96A4}"/>
    <cellStyle name="Millares 56 10" xfId="43329" xr:uid="{755B0451-BA20-4307-9F82-5281EAA92D5B}"/>
    <cellStyle name="Millares 56 2" xfId="1266" xr:uid="{649D1520-F47D-4F0E-AF30-9AA017057A3F}"/>
    <cellStyle name="Millares 56 2 2" xfId="4095" xr:uid="{5BDAACF1-019E-4AE5-B3DD-E4B57CD3C86D}"/>
    <cellStyle name="Millares 56 2 2 2" xfId="12361" xr:uid="{7271A926-E968-40AA-9C05-F7DC56223CF0}"/>
    <cellStyle name="Millares 56 2 2 2 2" xfId="33864" xr:uid="{E3D1ED88-5EF3-4F4A-B7C5-FC1E20EDAFF3}"/>
    <cellStyle name="Millares 56 2 2 3" xfId="18996" xr:uid="{11F9D2CB-57DA-4A24-B36F-9F4C382907A9}"/>
    <cellStyle name="Millares 56 2 2 3 2" xfId="40499" xr:uid="{D6D0D1C6-C741-477C-89DD-595759D63787}"/>
    <cellStyle name="Millares 56 2 2 4" xfId="25601" xr:uid="{3C9690AA-06B8-4E33-A11B-26948767BB41}"/>
    <cellStyle name="Millares 56 2 2 5" xfId="47104" xr:uid="{CB04F256-AD58-44F4-90F3-1D3CBA7F959B}"/>
    <cellStyle name="Millares 56 2 3" xfId="6234" xr:uid="{7E4D09DB-FE6B-4698-B6A2-61128B2FEA93}"/>
    <cellStyle name="Millares 56 2 3 2" xfId="14500" xr:uid="{D5A86F07-8194-49A5-B6F9-40409474C8E2}"/>
    <cellStyle name="Millares 56 2 3 2 2" xfId="36003" xr:uid="{7855A55A-D633-4127-9461-93A5B40D19D3}"/>
    <cellStyle name="Millares 56 2 3 3" xfId="21135" xr:uid="{B298EA1D-5BC4-413F-8A8C-7F6FA710763D}"/>
    <cellStyle name="Millares 56 2 3 3 2" xfId="42638" xr:uid="{6B7BA060-A1F7-4558-AE0C-971A5711C528}"/>
    <cellStyle name="Millares 56 2 3 4" xfId="27740" xr:uid="{5250CDCE-D099-457A-A1E5-0ABB361CAA8C}"/>
    <cellStyle name="Millares 56 2 3 5" xfId="49243" xr:uid="{39E05AF9-9B94-46A5-880F-83AFC751A43D}"/>
    <cellStyle name="Millares 56 2 4" xfId="7875" xr:uid="{2A94EF47-1D6E-4FC7-9A44-F849D448D3E1}"/>
    <cellStyle name="Millares 56 2 4 2" xfId="29378" xr:uid="{061D7307-5823-4098-806D-80AEAA4B2B79}"/>
    <cellStyle name="Millares 56 2 5" xfId="9532" xr:uid="{0CFAD015-01D2-47FC-B89A-1BBE9924E86B}"/>
    <cellStyle name="Millares 56 2 5 2" xfId="31035" xr:uid="{D668158E-3A15-4239-A834-BA129B0EB65C}"/>
    <cellStyle name="Millares 56 2 6" xfId="16167" xr:uid="{83665215-C347-4BF5-B6A6-73DBA207A170}"/>
    <cellStyle name="Millares 56 2 6 2" xfId="37670" xr:uid="{06C19D7F-E94E-4BFC-B076-C4A7C143A8DB}"/>
    <cellStyle name="Millares 56 2 7" xfId="22772" xr:uid="{F12B1D1C-0417-4892-91B3-85FAEA9AB271}"/>
    <cellStyle name="Millares 56 2 8" xfId="44275" xr:uid="{4DAB5680-1F76-4143-8058-5919F6BE5144}"/>
    <cellStyle name="Millares 56 3" xfId="1953" xr:uid="{6488BE47-B8F6-4054-8A08-C424E9649BA2}"/>
    <cellStyle name="Millares 56 3 2" xfId="10219" xr:uid="{7E7B64CC-3D41-4D68-8E75-7AFDD47E061C}"/>
    <cellStyle name="Millares 56 3 2 2" xfId="31722" xr:uid="{5E6E852B-5BC2-4FC3-B1D0-8E947176409C}"/>
    <cellStyle name="Millares 56 3 3" xfId="16854" xr:uid="{A0FBCF14-C3C6-4500-A6F9-17367388DB2D}"/>
    <cellStyle name="Millares 56 3 3 2" xfId="38357" xr:uid="{AF14F862-90A1-42E4-8363-48298A00F39A}"/>
    <cellStyle name="Millares 56 3 4" xfId="23459" xr:uid="{6168C73E-FD9B-41D5-B196-0F4054785FE2}"/>
    <cellStyle name="Millares 56 3 5" xfId="44962" xr:uid="{B98B6202-7688-4D63-9893-E1EEB342DF46}"/>
    <cellStyle name="Millares 56 4" xfId="3149" xr:uid="{67464CD7-4E27-4559-B92C-76FBA3E78608}"/>
    <cellStyle name="Millares 56 4 2" xfId="11415" xr:uid="{DF191B11-C48A-4777-9905-1D19BF9170D4}"/>
    <cellStyle name="Millares 56 4 2 2" xfId="32918" xr:uid="{5435857D-4831-4D35-9428-036E2D92288F}"/>
    <cellStyle name="Millares 56 4 3" xfId="18050" xr:uid="{45F061D3-CAD2-44FD-91A2-ED0898BB2AA6}"/>
    <cellStyle name="Millares 56 4 3 2" xfId="39553" xr:uid="{04DD5B9E-244B-4C7F-8590-FFAA37323895}"/>
    <cellStyle name="Millares 56 4 4" xfId="24655" xr:uid="{8BFEAC3A-28AA-40D5-A1CF-A1264C053DCC}"/>
    <cellStyle name="Millares 56 4 5" xfId="46158" xr:uid="{491EF20E-8E89-40DF-B93C-E2DD55E7DE5E}"/>
    <cellStyle name="Millares 56 5" xfId="5288" xr:uid="{F6A750EF-FA54-429D-B619-D6E1D948AA80}"/>
    <cellStyle name="Millares 56 5 2" xfId="13554" xr:uid="{149154BB-9464-4E18-AA7D-DD6E4F571353}"/>
    <cellStyle name="Millares 56 5 2 2" xfId="35057" xr:uid="{B22E2D13-A43E-48F9-A600-2DDB32D41316}"/>
    <cellStyle name="Millares 56 5 3" xfId="20189" xr:uid="{874E38D8-D763-4C69-8B93-6C04AAA0072F}"/>
    <cellStyle name="Millares 56 5 3 2" xfId="41692" xr:uid="{EDE42935-DE8D-4CCD-86D8-487C2101C427}"/>
    <cellStyle name="Millares 56 5 4" xfId="26794" xr:uid="{98668930-DA22-488A-8743-1D65CDEE1439}"/>
    <cellStyle name="Millares 56 5 5" xfId="48297" xr:uid="{FA9898B2-ED38-4CF2-B822-E3CE98141195}"/>
    <cellStyle name="Millares 56 6" xfId="6929" xr:uid="{AB5EC720-C1DA-41C2-902A-6F0D79865E4F}"/>
    <cellStyle name="Millares 56 6 2" xfId="28432" xr:uid="{8665EAB2-E48B-4006-A3C4-4B86F174CBF9}"/>
    <cellStyle name="Millares 56 7" xfId="8585" xr:uid="{12AA50BF-6210-4DAC-9EAB-5AB0CFE29F46}"/>
    <cellStyle name="Millares 56 7 2" xfId="30088" xr:uid="{0E82DCE3-9641-4EF2-8B94-2EA2927EF99E}"/>
    <cellStyle name="Millares 56 8" xfId="15221" xr:uid="{34274282-F872-4588-AD75-35E2802081A6}"/>
    <cellStyle name="Millares 56 8 2" xfId="36724" xr:uid="{91DF519A-9A95-4729-8E15-3A8F25B03F49}"/>
    <cellStyle name="Millares 56 9" xfId="21826" xr:uid="{7A2B378C-BCBC-47E9-AF3E-0BF1167ED03B}"/>
    <cellStyle name="Millares 57" xfId="317" xr:uid="{C5AAC425-0871-4982-AA04-6DB961AD6E20}"/>
    <cellStyle name="Millares 57 10" xfId="43328" xr:uid="{71137280-650B-4797-ABA5-E4BF347A80B4}"/>
    <cellStyle name="Millares 57 2" xfId="1265" xr:uid="{AE315DFB-F42F-4C29-8435-272FE63738CF}"/>
    <cellStyle name="Millares 57 2 2" xfId="4094" xr:uid="{0C6748AB-B704-45D0-8BB8-5EA9033613A2}"/>
    <cellStyle name="Millares 57 2 2 2" xfId="12360" xr:uid="{47436D1D-3A10-4C2B-B892-60B86CD02B2C}"/>
    <cellStyle name="Millares 57 2 2 2 2" xfId="33863" xr:uid="{0AD7F19A-CCD8-41D9-857D-A00F74D95542}"/>
    <cellStyle name="Millares 57 2 2 3" xfId="18995" xr:uid="{59E033C6-A585-4EDF-9820-CB7D94E9CAB5}"/>
    <cellStyle name="Millares 57 2 2 3 2" xfId="40498" xr:uid="{2967F787-573C-4EFF-B6A4-6174E0DF31A2}"/>
    <cellStyle name="Millares 57 2 2 4" xfId="25600" xr:uid="{568DF9DC-60C4-4080-99CA-2DBE854C8F48}"/>
    <cellStyle name="Millares 57 2 2 5" xfId="47103" xr:uid="{591D3D2A-A448-402A-90E7-C8A8456D0D38}"/>
    <cellStyle name="Millares 57 2 3" xfId="6233" xr:uid="{3D9AE393-9CE3-442A-A77B-7E2DB5F28F00}"/>
    <cellStyle name="Millares 57 2 3 2" xfId="14499" xr:uid="{2B7441A6-A3FD-4086-937B-EDA8E1203FBB}"/>
    <cellStyle name="Millares 57 2 3 2 2" xfId="36002" xr:uid="{57289A47-B2E7-4D81-B641-1A65CFE137C7}"/>
    <cellStyle name="Millares 57 2 3 3" xfId="21134" xr:uid="{EF531944-5914-4105-B487-169709EA1C89}"/>
    <cellStyle name="Millares 57 2 3 3 2" xfId="42637" xr:uid="{B053A485-168B-4299-B08B-2DB051800110}"/>
    <cellStyle name="Millares 57 2 3 4" xfId="27739" xr:uid="{6F72EE5F-C632-475E-8F65-497CC835375B}"/>
    <cellStyle name="Millares 57 2 3 5" xfId="49242" xr:uid="{852A6C29-F9B7-4037-96CA-6F7EFDA8191B}"/>
    <cellStyle name="Millares 57 2 4" xfId="7874" xr:uid="{09FD0227-D2F7-4816-B242-6D6817C6E85F}"/>
    <cellStyle name="Millares 57 2 4 2" xfId="29377" xr:uid="{9AD9EDCA-54ED-4AE1-950B-608CC884559F}"/>
    <cellStyle name="Millares 57 2 5" xfId="9531" xr:uid="{469AA170-4563-4560-806B-145E68B7A351}"/>
    <cellStyle name="Millares 57 2 5 2" xfId="31034" xr:uid="{88E6D27C-005D-42DB-9F1A-B44062B0F43C}"/>
    <cellStyle name="Millares 57 2 6" xfId="16166" xr:uid="{7405CB19-F015-49DC-8D5E-86DE5586783E}"/>
    <cellStyle name="Millares 57 2 6 2" xfId="37669" xr:uid="{2572EC1F-8E02-4462-BF6B-29C414FA066A}"/>
    <cellStyle name="Millares 57 2 7" xfId="22771" xr:uid="{938A7583-91C6-49FA-824D-F0CBD48BEDD8}"/>
    <cellStyle name="Millares 57 2 8" xfId="44274" xr:uid="{6F4245F0-BC0C-4A28-8BE1-6B35D544B24C}"/>
    <cellStyle name="Millares 57 3" xfId="1952" xr:uid="{E67311FA-8368-4E42-9726-FB55ACA9BF3C}"/>
    <cellStyle name="Millares 57 3 2" xfId="10218" xr:uid="{98F07C7C-BB04-45B9-A101-2D252FE26111}"/>
    <cellStyle name="Millares 57 3 2 2" xfId="31721" xr:uid="{07A83473-2F72-4B6E-AFE9-459081695ADF}"/>
    <cellStyle name="Millares 57 3 3" xfId="16853" xr:uid="{BD1A02AB-B3DE-4C82-A8E0-E296BC9D2C7D}"/>
    <cellStyle name="Millares 57 3 3 2" xfId="38356" xr:uid="{E7186B6D-0047-47D0-B0B8-B089D5F9FDD5}"/>
    <cellStyle name="Millares 57 3 4" xfId="23458" xr:uid="{91B4B12D-4D9A-4798-A93D-DCF592B88C30}"/>
    <cellStyle name="Millares 57 3 5" xfId="44961" xr:uid="{23A78D34-6A56-42E0-89D7-595871D07D6C}"/>
    <cellStyle name="Millares 57 4" xfId="3148" xr:uid="{C2ED4DCA-1315-477A-B4C2-177E9628A97F}"/>
    <cellStyle name="Millares 57 4 2" xfId="11414" xr:uid="{BF49318A-319D-4291-A84E-7B1BE2AAD4FA}"/>
    <cellStyle name="Millares 57 4 2 2" xfId="32917" xr:uid="{5D1A5874-6767-4CF7-912C-8BB86996777A}"/>
    <cellStyle name="Millares 57 4 3" xfId="18049" xr:uid="{902CAC69-4AAE-4733-A86A-4E42477E3E6A}"/>
    <cellStyle name="Millares 57 4 3 2" xfId="39552" xr:uid="{D9C1E1DF-CB0C-4141-AD4C-4958881F0C7F}"/>
    <cellStyle name="Millares 57 4 4" xfId="24654" xr:uid="{36831504-2E8F-4EEA-935C-1E29AC02A82A}"/>
    <cellStyle name="Millares 57 4 5" xfId="46157" xr:uid="{302F4857-AE0F-42B9-8B52-C4F8B74AD3A8}"/>
    <cellStyle name="Millares 57 5" xfId="5287" xr:uid="{727A0859-1B97-4FDC-A02F-F7C0AA35B5D5}"/>
    <cellStyle name="Millares 57 5 2" xfId="13553" xr:uid="{4CBD71F5-49B6-4521-80BF-B195A9DDB76B}"/>
    <cellStyle name="Millares 57 5 2 2" xfId="35056" xr:uid="{218D2D1F-D96D-4489-B1A0-377183FFD227}"/>
    <cellStyle name="Millares 57 5 3" xfId="20188" xr:uid="{DD106BE0-69BD-4719-B053-7251290CDCC1}"/>
    <cellStyle name="Millares 57 5 3 2" xfId="41691" xr:uid="{CD01665C-97EE-4C68-93C5-B3A12C8775F4}"/>
    <cellStyle name="Millares 57 5 4" xfId="26793" xr:uid="{B87B456F-FCC2-40BC-83C6-963CAF4E8BFC}"/>
    <cellStyle name="Millares 57 5 5" xfId="48296" xr:uid="{0C5A2690-0E8D-4CE5-98B3-5E27F39B07C4}"/>
    <cellStyle name="Millares 57 6" xfId="6928" xr:uid="{E25F4BCC-303E-4006-BA1C-E676F214168B}"/>
    <cellStyle name="Millares 57 6 2" xfId="28431" xr:uid="{54D753DC-A96A-49E8-A193-03E6E0C2A931}"/>
    <cellStyle name="Millares 57 7" xfId="8584" xr:uid="{7A97D937-B8B3-41B6-BB86-6EF541097205}"/>
    <cellStyle name="Millares 57 7 2" xfId="30087" xr:uid="{D0FAC158-4754-417C-AF79-A758B9F69E9B}"/>
    <cellStyle name="Millares 57 8" xfId="15220" xr:uid="{E13CE5C8-C00C-44E8-A816-C93DD560A7D6}"/>
    <cellStyle name="Millares 57 8 2" xfId="36723" xr:uid="{769E1055-8FAA-474A-A389-F162AC6E00A8}"/>
    <cellStyle name="Millares 57 9" xfId="21825" xr:uid="{7D14EF1E-0067-4253-BEA3-8050EEB9F48D}"/>
    <cellStyle name="Millares 58" xfId="578" xr:uid="{B1D85308-DF84-47CD-85CF-7CF51050F94D}"/>
    <cellStyle name="Millares 58 10" xfId="43589" xr:uid="{BFD7412A-82F8-446D-A058-201CA441A6D3}"/>
    <cellStyle name="Millares 58 2" xfId="1526" xr:uid="{4502FECB-E121-4A17-9639-2667379577A5}"/>
    <cellStyle name="Millares 58 2 2" xfId="4355" xr:uid="{1F7A03CA-2E30-405E-A436-AB32091FE20E}"/>
    <cellStyle name="Millares 58 2 2 2" xfId="12621" xr:uid="{36B58996-1EF0-411F-89F3-F39F1F315965}"/>
    <cellStyle name="Millares 58 2 2 2 2" xfId="34124" xr:uid="{E6AF4281-5325-43F7-846C-9E8551755722}"/>
    <cellStyle name="Millares 58 2 2 3" xfId="19256" xr:uid="{18071E58-ED84-4960-AEEC-58FE34533839}"/>
    <cellStyle name="Millares 58 2 2 3 2" xfId="40759" xr:uid="{D1E6399E-AC4A-4195-AEFF-6093104550DC}"/>
    <cellStyle name="Millares 58 2 2 4" xfId="25861" xr:uid="{DB362C55-8422-4F59-9B1C-0B70227401D6}"/>
    <cellStyle name="Millares 58 2 2 5" xfId="47364" xr:uid="{06B84E2E-53E3-4C64-9546-FEE65D963DC4}"/>
    <cellStyle name="Millares 58 2 3" xfId="6494" xr:uid="{B4F6FA4E-D3A1-46CA-A618-2F9195DFB91D}"/>
    <cellStyle name="Millares 58 2 3 2" xfId="14760" xr:uid="{48FB398E-1E26-4D2A-AC5F-EC748D473DBF}"/>
    <cellStyle name="Millares 58 2 3 2 2" xfId="36263" xr:uid="{0C420E01-5FC2-450F-8E96-EAD1B24FA4D8}"/>
    <cellStyle name="Millares 58 2 3 3" xfId="21395" xr:uid="{EB304B93-3A4A-44EA-B119-06E079E6BDC3}"/>
    <cellStyle name="Millares 58 2 3 3 2" xfId="42898" xr:uid="{642C3627-F93B-4B63-AC74-3B41FCE92FD1}"/>
    <cellStyle name="Millares 58 2 3 4" xfId="28000" xr:uid="{80D43AC0-B989-42BA-A774-3561312C56FF}"/>
    <cellStyle name="Millares 58 2 3 5" xfId="49503" xr:uid="{577BD72D-7A30-40A9-B87E-04B407AAD5B4}"/>
    <cellStyle name="Millares 58 2 4" xfId="8135" xr:uid="{D3497A34-5440-4F8A-A95A-1B1B539F130A}"/>
    <cellStyle name="Millares 58 2 4 2" xfId="29638" xr:uid="{487FDBB7-7ADB-42F0-9154-50F336A20C1F}"/>
    <cellStyle name="Millares 58 2 5" xfId="9792" xr:uid="{4BE88247-3B28-4FDC-ABC6-D1B4FAE1E25C}"/>
    <cellStyle name="Millares 58 2 5 2" xfId="31295" xr:uid="{7FCB4A2F-E71B-46E8-B088-64F28F58ADBF}"/>
    <cellStyle name="Millares 58 2 6" xfId="16427" xr:uid="{11F68FB1-D3F3-4EF1-A2E6-8E7495371922}"/>
    <cellStyle name="Millares 58 2 6 2" xfId="37930" xr:uid="{5F44F509-5DFF-488B-8E21-23E52B450336}"/>
    <cellStyle name="Millares 58 2 7" xfId="23032" xr:uid="{001F6FD3-EB7C-4FC8-BC21-7B8EF373F4FF}"/>
    <cellStyle name="Millares 58 2 8" xfId="44535" xr:uid="{82ECE371-6364-418D-99A5-1FF4B882713C}"/>
    <cellStyle name="Millares 58 3" xfId="2213" xr:uid="{4B3F616B-3AE7-4CD2-8CBB-E7192D75228C}"/>
    <cellStyle name="Millares 58 3 2" xfId="10479" xr:uid="{8EEDE8D7-27D2-444A-B828-406CF3EF121F}"/>
    <cellStyle name="Millares 58 3 2 2" xfId="31982" xr:uid="{79045DC0-EE85-4C1D-B12B-B3AB8947C329}"/>
    <cellStyle name="Millares 58 3 3" xfId="17114" xr:uid="{ED9FEA97-5BF2-4FBA-9B7B-43CC531929D2}"/>
    <cellStyle name="Millares 58 3 3 2" xfId="38617" xr:uid="{27BFBE4A-BE5F-4FF4-B459-71F3A11488AC}"/>
    <cellStyle name="Millares 58 3 4" xfId="23719" xr:uid="{4465EB07-69C8-42B4-9E25-C9E593787029}"/>
    <cellStyle name="Millares 58 3 5" xfId="45222" xr:uid="{51603289-03E7-4F81-9929-7E183CC27840}"/>
    <cellStyle name="Millares 58 4" xfId="3409" xr:uid="{0AE5CE7B-B5B6-4E60-9A35-4B8E2501B122}"/>
    <cellStyle name="Millares 58 4 2" xfId="11675" xr:uid="{0E75689F-51FC-4626-AEC8-BDCC3243D51E}"/>
    <cellStyle name="Millares 58 4 2 2" xfId="33178" xr:uid="{F3D47F89-65A4-4374-98AA-AFE46BA79CC6}"/>
    <cellStyle name="Millares 58 4 3" xfId="18310" xr:uid="{CDCB4707-0361-412E-897C-E57F3E900031}"/>
    <cellStyle name="Millares 58 4 3 2" xfId="39813" xr:uid="{D0AC14EE-276B-46AA-848F-C21D6C6D07F9}"/>
    <cellStyle name="Millares 58 4 4" xfId="24915" xr:uid="{28C98A85-9DD6-4DB1-9185-50C831C4FCFA}"/>
    <cellStyle name="Millares 58 4 5" xfId="46418" xr:uid="{79372D69-99E8-4B0A-A920-698D129669A6}"/>
    <cellStyle name="Millares 58 5" xfId="5548" xr:uid="{7F565D10-8446-4F54-99E4-FDFACCF57564}"/>
    <cellStyle name="Millares 58 5 2" xfId="13814" xr:uid="{C0E8A513-2D0F-4FA7-AD76-91DF282DE2FF}"/>
    <cellStyle name="Millares 58 5 2 2" xfId="35317" xr:uid="{DDCF79D9-85B9-4550-A16D-919FD5E17C78}"/>
    <cellStyle name="Millares 58 5 3" xfId="20449" xr:uid="{1A711650-3F92-4645-A20A-9E27E2110740}"/>
    <cellStyle name="Millares 58 5 3 2" xfId="41952" xr:uid="{65FF93FF-3EF4-4701-9113-F37441D432D7}"/>
    <cellStyle name="Millares 58 5 4" xfId="27054" xr:uid="{2F2C8B94-9006-4538-9044-6C1D3AE48CA4}"/>
    <cellStyle name="Millares 58 5 5" xfId="48557" xr:uid="{A6AED948-C1BA-428F-ADDA-C271642C88BC}"/>
    <cellStyle name="Millares 58 6" xfId="7189" xr:uid="{255834E9-3763-48A6-920E-842AE898814A}"/>
    <cellStyle name="Millares 58 6 2" xfId="28692" xr:uid="{0DFEBC71-950F-4B1B-B9DC-830C7F1D2DD6}"/>
    <cellStyle name="Millares 58 7" xfId="8845" xr:uid="{5A348650-0968-49E1-A5A1-D116D9C813CC}"/>
    <cellStyle name="Millares 58 7 2" xfId="30348" xr:uid="{EC8FA24E-7863-4C19-883D-F2BF22EFC130}"/>
    <cellStyle name="Millares 58 8" xfId="15481" xr:uid="{BE55784C-EF5E-4007-8C1B-4ABA20370E3B}"/>
    <cellStyle name="Millares 58 8 2" xfId="36984" xr:uid="{F53BB2B8-F346-4C88-B6A5-001E2C33023E}"/>
    <cellStyle name="Millares 58 9" xfId="22086" xr:uid="{B2C61AC6-1BF3-4046-893E-67C90BD65665}"/>
    <cellStyle name="Millares 59" xfId="594" xr:uid="{FD9BC8A6-C448-45E1-A8CB-A8552479BA43}"/>
    <cellStyle name="Millares 59 10" xfId="43605" xr:uid="{6465AE78-3DA9-4AE4-8A9C-6753658B96A4}"/>
    <cellStyle name="Millares 59 2" xfId="1542" xr:uid="{D49AAA60-DD80-4F04-9B20-67080E5E893D}"/>
    <cellStyle name="Millares 59 2 2" xfId="4371" xr:uid="{15DEFE4F-3F95-4F51-83E4-F41B424C8A33}"/>
    <cellStyle name="Millares 59 2 2 2" xfId="12637" xr:uid="{2A2C500B-E45A-41DC-8EAA-7D4E9A210CDC}"/>
    <cellStyle name="Millares 59 2 2 2 2" xfId="34140" xr:uid="{3C17AAE1-98AB-4B34-B6E6-97E9120CAADA}"/>
    <cellStyle name="Millares 59 2 2 3" xfId="19272" xr:uid="{1D9E5269-3030-4A22-91E1-2B77C8D21ECA}"/>
    <cellStyle name="Millares 59 2 2 3 2" xfId="40775" xr:uid="{EC0EAF30-CB00-4B4C-B965-BD7D189B4631}"/>
    <cellStyle name="Millares 59 2 2 4" xfId="25877" xr:uid="{8E2E8DB2-A1F3-4934-92E0-782E9043DBC3}"/>
    <cellStyle name="Millares 59 2 2 5" xfId="47380" xr:uid="{74173E9C-888D-4E36-94DC-4073D3F83550}"/>
    <cellStyle name="Millares 59 2 3" xfId="6510" xr:uid="{51CC6683-0BEF-48E2-B762-17D68AF04FCA}"/>
    <cellStyle name="Millares 59 2 3 2" xfId="14776" xr:uid="{73E0968E-2206-4FDF-A1C0-1426A24C689F}"/>
    <cellStyle name="Millares 59 2 3 2 2" xfId="36279" xr:uid="{A6EE15A0-D6DB-4F1A-9F6B-606E3509A030}"/>
    <cellStyle name="Millares 59 2 3 3" xfId="21411" xr:uid="{7CD8383E-5DA7-4327-89E5-AF1EC39C5EF3}"/>
    <cellStyle name="Millares 59 2 3 3 2" xfId="42914" xr:uid="{1EE9C0D4-EAF3-43C6-A67C-CF8838D8B6E8}"/>
    <cellStyle name="Millares 59 2 3 4" xfId="28016" xr:uid="{0BAD079D-2064-49CC-85B3-A3A03CC8635B}"/>
    <cellStyle name="Millares 59 2 3 5" xfId="49519" xr:uid="{BABB1AB2-70BF-4A2A-8577-DB31653914A8}"/>
    <cellStyle name="Millares 59 2 4" xfId="8151" xr:uid="{FA58463A-8A7F-41DA-A4E2-F34A218DE23A}"/>
    <cellStyle name="Millares 59 2 4 2" xfId="29654" xr:uid="{1D24F14E-8CF7-4390-8D9E-E3EDD37318ED}"/>
    <cellStyle name="Millares 59 2 5" xfId="9808" xr:uid="{078FE4A9-6870-4D24-ACAF-683B404867F0}"/>
    <cellStyle name="Millares 59 2 5 2" xfId="31311" xr:uid="{F10E661B-8B87-45C0-932D-ACCE4D9EDA00}"/>
    <cellStyle name="Millares 59 2 6" xfId="16443" xr:uid="{8E966E0F-FC7F-46A6-B7C1-A1060C552D5D}"/>
    <cellStyle name="Millares 59 2 6 2" xfId="37946" xr:uid="{A4B9A8B3-4445-4EC4-B20E-7151507F7A6E}"/>
    <cellStyle name="Millares 59 2 7" xfId="23048" xr:uid="{960CFCDC-141D-4513-8E9D-E260384C95A2}"/>
    <cellStyle name="Millares 59 2 8" xfId="44551" xr:uid="{FCAED9AF-3E94-434B-8625-AE615B74C665}"/>
    <cellStyle name="Millares 59 3" xfId="2229" xr:uid="{E8A85B30-0B8D-464F-91E1-2D833A4171E2}"/>
    <cellStyle name="Millares 59 3 2" xfId="10495" xr:uid="{DF9815FE-58A3-48D6-B1BE-CCB0610E6102}"/>
    <cellStyle name="Millares 59 3 2 2" xfId="31998" xr:uid="{F792935E-51A9-461D-BBBC-93ED0D913718}"/>
    <cellStyle name="Millares 59 3 3" xfId="17130" xr:uid="{A20807CF-F091-41A6-BD8F-20D2DEC4D667}"/>
    <cellStyle name="Millares 59 3 3 2" xfId="38633" xr:uid="{7617C5F8-CB2D-4CC5-829E-5A9684940E96}"/>
    <cellStyle name="Millares 59 3 4" xfId="23735" xr:uid="{B73AD82C-CDD4-485F-A2ED-0EE98D48737C}"/>
    <cellStyle name="Millares 59 3 5" xfId="45238" xr:uid="{14D4D172-B7BF-483C-98C1-7C70BF99DFEE}"/>
    <cellStyle name="Millares 59 4" xfId="3425" xr:uid="{6119DA96-2D0F-4108-BF55-AA4FDAEC2360}"/>
    <cellStyle name="Millares 59 4 2" xfId="11691" xr:uid="{96C61713-1831-4D71-B672-DAE1FB368789}"/>
    <cellStyle name="Millares 59 4 2 2" xfId="33194" xr:uid="{7F281FFE-3DC2-4BED-9434-9D2248C54EE4}"/>
    <cellStyle name="Millares 59 4 3" xfId="18326" xr:uid="{C75B22C9-9F31-48B6-BA90-9E4F112DD763}"/>
    <cellStyle name="Millares 59 4 3 2" xfId="39829" xr:uid="{7E16AE92-BA16-4A91-82E9-24D3B3E2243B}"/>
    <cellStyle name="Millares 59 4 4" xfId="24931" xr:uid="{5F5F600F-1933-4CAA-821D-5E2D095211E7}"/>
    <cellStyle name="Millares 59 4 5" xfId="46434" xr:uid="{7B47018B-CE57-45C0-8ADD-8C11439EAE36}"/>
    <cellStyle name="Millares 59 5" xfId="5564" xr:uid="{E2AC1277-84B1-458D-BFAB-DEEC128F7A2B}"/>
    <cellStyle name="Millares 59 5 2" xfId="13830" xr:uid="{AAF45675-079E-4D59-934F-EBA1B60784A4}"/>
    <cellStyle name="Millares 59 5 2 2" xfId="35333" xr:uid="{3DB506E5-F4C1-4692-8539-7DB5E6875169}"/>
    <cellStyle name="Millares 59 5 3" xfId="20465" xr:uid="{55380BF4-29BC-4466-BA36-9E93723EE9E3}"/>
    <cellStyle name="Millares 59 5 3 2" xfId="41968" xr:uid="{2ECD91DC-1F05-4F48-AAAB-A17916E02953}"/>
    <cellStyle name="Millares 59 5 4" xfId="27070" xr:uid="{260A84D7-BC68-4FE1-BB41-6D22EB1CCADB}"/>
    <cellStyle name="Millares 59 5 5" xfId="48573" xr:uid="{7CE23A46-C482-4573-BB36-302DD86D731F}"/>
    <cellStyle name="Millares 59 6" xfId="7205" xr:uid="{31A897C9-0E4F-4E4B-AB96-AF5D20272563}"/>
    <cellStyle name="Millares 59 6 2" xfId="28708" xr:uid="{9E80AFBD-C2C8-4666-9B29-A6A9ACD64E9E}"/>
    <cellStyle name="Millares 59 7" xfId="8861" xr:uid="{3B8CE733-72E9-413F-9208-2D8F51ECAA10}"/>
    <cellStyle name="Millares 59 7 2" xfId="30364" xr:uid="{AB10D454-27A7-4765-B865-919F1F54CF84}"/>
    <cellStyle name="Millares 59 8" xfId="15497" xr:uid="{94632B09-DE51-4801-9895-1012336B0FE3}"/>
    <cellStyle name="Millares 59 8 2" xfId="37000" xr:uid="{46088B89-1C1C-4FDC-9DAC-98A3B7006489}"/>
    <cellStyle name="Millares 59 9" xfId="22102" xr:uid="{694941F9-232F-4401-94AC-D7E35AC06FD9}"/>
    <cellStyle name="Millares 6" xfId="103" xr:uid="{60D062B7-7193-420A-96AD-0DAB02B2FD99}"/>
    <cellStyle name="Millares 6 10" xfId="607" xr:uid="{0068FAEA-EA6E-4771-981A-152FCE224745}"/>
    <cellStyle name="Millares 6 10 10" xfId="43616" xr:uid="{00395153-667D-4CED-BB97-5AAA2341B704}"/>
    <cellStyle name="Millares 6 10 2" xfId="1553" xr:uid="{21DE4822-7F95-4DA8-8E07-2C1161BA24E1}"/>
    <cellStyle name="Millares 6 10 2 2" xfId="4382" xr:uid="{D4E976C0-9975-46ED-BF89-78916CBBACEB}"/>
    <cellStyle name="Millares 6 10 2 2 2" xfId="12648" xr:uid="{D00F4225-BB7D-48B2-92CF-C744AFD2D772}"/>
    <cellStyle name="Millares 6 10 2 2 2 2" xfId="34151" xr:uid="{C0433619-6895-4AA8-AA2A-74E2DEDE5E6D}"/>
    <cellStyle name="Millares 6 10 2 2 3" xfId="19283" xr:uid="{2889C31D-AC84-432C-801A-201B1577A4DD}"/>
    <cellStyle name="Millares 6 10 2 2 3 2" xfId="40786" xr:uid="{7348ADF8-C89A-46BA-91E3-A2157A821072}"/>
    <cellStyle name="Millares 6 10 2 2 4" xfId="25888" xr:uid="{D6C2A1FA-B98D-49B9-BEEE-D9B24239F1A3}"/>
    <cellStyle name="Millares 6 10 2 2 5" xfId="47391" xr:uid="{5AF3F5F8-8793-413E-9017-207CF3F37455}"/>
    <cellStyle name="Millares 6 10 2 3" xfId="6521" xr:uid="{FFF40A2A-4EB9-4A30-B530-7E6654145F12}"/>
    <cellStyle name="Millares 6 10 2 3 2" xfId="14787" xr:uid="{4FA13F6D-8915-4914-9E39-CC06C00046BF}"/>
    <cellStyle name="Millares 6 10 2 3 2 2" xfId="36290" xr:uid="{4B9E54F3-C0F4-4330-A93D-4168263FA822}"/>
    <cellStyle name="Millares 6 10 2 3 3" xfId="21422" xr:uid="{0A5E4EDE-9836-4643-9E49-56254233CE12}"/>
    <cellStyle name="Millares 6 10 2 3 3 2" xfId="42925" xr:uid="{DD11622D-9786-4D20-8A32-1A661CE965FD}"/>
    <cellStyle name="Millares 6 10 2 3 4" xfId="28027" xr:uid="{3D55E98D-1024-40EB-9F66-5EC8ADC2112A}"/>
    <cellStyle name="Millares 6 10 2 3 5" xfId="49530" xr:uid="{5B7436DC-F3C2-4B34-BD61-CDF988A8FCA8}"/>
    <cellStyle name="Millares 6 10 2 4" xfId="8162" xr:uid="{7835EF1A-9D8D-41CB-97C6-DE2F263D54E2}"/>
    <cellStyle name="Millares 6 10 2 4 2" xfId="29665" xr:uid="{CA3E7140-3E0A-4989-892F-FEB31B42D3A3}"/>
    <cellStyle name="Millares 6 10 2 5" xfId="9819" xr:uid="{140222B6-565C-4D28-9208-A18F060E2C7F}"/>
    <cellStyle name="Millares 6 10 2 5 2" xfId="31322" xr:uid="{8A450F5E-0762-4C7E-9DD6-338D33A26773}"/>
    <cellStyle name="Millares 6 10 2 6" xfId="16454" xr:uid="{24B3E0DE-A800-4C91-9A66-C0192A761F6B}"/>
    <cellStyle name="Millares 6 10 2 6 2" xfId="37957" xr:uid="{D8BB5A43-B080-4243-80D7-5908A1D14F3A}"/>
    <cellStyle name="Millares 6 10 2 7" xfId="23059" xr:uid="{78F36788-B275-41AE-9BE4-D8D7526F9121}"/>
    <cellStyle name="Millares 6 10 2 8" xfId="44562" xr:uid="{8994A7D4-1019-4ED4-8CCF-F7A37B41BF6C}"/>
    <cellStyle name="Millares 6 10 3" xfId="2240" xr:uid="{0E1D9238-D5F4-4760-9675-2C4FBE22D8F5}"/>
    <cellStyle name="Millares 6 10 3 2" xfId="10506" xr:uid="{FC11E91E-9464-4F92-9B51-B501F66F0F16}"/>
    <cellStyle name="Millares 6 10 3 2 2" xfId="32009" xr:uid="{AE59E332-7AC8-4E18-BDBF-FAED4272FDBB}"/>
    <cellStyle name="Millares 6 10 3 3" xfId="17141" xr:uid="{67AAD150-F717-4AEF-89D4-28EF92964DC8}"/>
    <cellStyle name="Millares 6 10 3 3 2" xfId="38644" xr:uid="{B2C02B00-4329-4EA3-A1AF-0B7FFC188C4D}"/>
    <cellStyle name="Millares 6 10 3 4" xfId="23746" xr:uid="{978A31C3-109D-4FCC-AB28-42391A3C9793}"/>
    <cellStyle name="Millares 6 10 3 5" xfId="45249" xr:uid="{8AD70000-3DE8-4D09-9D54-85FC87D4FB89}"/>
    <cellStyle name="Millares 6 10 4" xfId="3436" xr:uid="{2C12A138-620B-4C06-B639-E35F8EBC6A4E}"/>
    <cellStyle name="Millares 6 10 4 2" xfId="11702" xr:uid="{F336ECED-7B6B-4183-9F16-9A59BBFAB36E}"/>
    <cellStyle name="Millares 6 10 4 2 2" xfId="33205" xr:uid="{B71AF407-4336-4DA1-A9DF-5496E261A8B5}"/>
    <cellStyle name="Millares 6 10 4 3" xfId="18337" xr:uid="{5F588796-EB20-4F4D-A518-56D9EC90EDE3}"/>
    <cellStyle name="Millares 6 10 4 3 2" xfId="39840" xr:uid="{D23075A7-C5EB-474E-9DEF-C5006D73AD7B}"/>
    <cellStyle name="Millares 6 10 4 4" xfId="24942" xr:uid="{2A448A1C-C33A-446E-AEA6-940721686408}"/>
    <cellStyle name="Millares 6 10 4 5" xfId="46445" xr:uid="{FB0189CD-1299-45CA-8186-33C7E44181A6}"/>
    <cellStyle name="Millares 6 10 5" xfId="5575" xr:uid="{4AE5D8A6-9462-49C3-8842-B53A5FEFAC80}"/>
    <cellStyle name="Millares 6 10 5 2" xfId="13841" xr:uid="{284968FD-5284-4591-9450-091F69E36FEE}"/>
    <cellStyle name="Millares 6 10 5 2 2" xfId="35344" xr:uid="{E9DF2D36-CDF9-4EFA-92F3-7787B756DBFC}"/>
    <cellStyle name="Millares 6 10 5 3" xfId="20476" xr:uid="{014AB48C-B9D0-4EA5-A7A2-4B87066ABB65}"/>
    <cellStyle name="Millares 6 10 5 3 2" xfId="41979" xr:uid="{6C2AC5D8-9EC3-4C14-BA40-36BB4E8484AB}"/>
    <cellStyle name="Millares 6 10 5 4" xfId="27081" xr:uid="{40D12860-C8F4-49BE-89C0-A7E56F7E05F7}"/>
    <cellStyle name="Millares 6 10 5 5" xfId="48584" xr:uid="{D347C243-5D92-4220-9398-2D72D124905B}"/>
    <cellStyle name="Millares 6 10 6" xfId="7216" xr:uid="{28977DC0-AE4D-4F07-8344-EED03E7AD608}"/>
    <cellStyle name="Millares 6 10 6 2" xfId="28719" xr:uid="{DB4BB561-D459-48AD-811F-16ECEAF6ACFA}"/>
    <cellStyle name="Millares 6 10 7" xfId="8873" xr:uid="{94B03910-EAD0-495F-A86F-07F24706B586}"/>
    <cellStyle name="Millares 6 10 7 2" xfId="30376" xr:uid="{89616F9F-071F-4C4D-BAFB-F15CBCB35B0C}"/>
    <cellStyle name="Millares 6 10 8" xfId="15508" xr:uid="{7322224D-A1F0-46A1-9AF5-63F28B798D23}"/>
    <cellStyle name="Millares 6 10 8 2" xfId="37011" xr:uid="{15F7F65E-5ADF-4F8B-803B-452FEF64EB3C}"/>
    <cellStyle name="Millares 6 10 9" xfId="22113" xr:uid="{C058BC1E-678D-4225-A7C5-7DEEB4BCE6E1}"/>
    <cellStyle name="Millares 6 11" xfId="868" xr:uid="{514BA913-5E76-44ED-925C-ADDBBA268ED7}"/>
    <cellStyle name="Millares 6 11 10" xfId="43877" xr:uid="{B90699BE-D670-4712-B0A3-87E135CB399F}"/>
    <cellStyle name="Millares 6 11 2" xfId="1814" xr:uid="{35C8ABC2-ADCC-41E1-9F11-D2DBD87A431E}"/>
    <cellStyle name="Millares 6 11 2 2" xfId="4643" xr:uid="{0B3AA7A9-818A-47AD-88EC-073A583C7C5E}"/>
    <cellStyle name="Millares 6 11 2 2 2" xfId="12909" xr:uid="{EA1A4660-DB8F-4F6E-90B4-64760DCDF4BA}"/>
    <cellStyle name="Millares 6 11 2 2 2 2" xfId="34412" xr:uid="{4A53FFDA-041A-4AB7-A9A9-6D12778A4347}"/>
    <cellStyle name="Millares 6 11 2 2 3" xfId="19544" xr:uid="{D2C327DF-0717-46BA-A73D-5B0974ACDB05}"/>
    <cellStyle name="Millares 6 11 2 2 3 2" xfId="41047" xr:uid="{93AB675B-BE61-416A-9F4E-6C884B4D69FF}"/>
    <cellStyle name="Millares 6 11 2 2 4" xfId="26149" xr:uid="{056870C7-C066-434C-863A-2A2568458345}"/>
    <cellStyle name="Millares 6 11 2 2 5" xfId="47652" xr:uid="{4BFABC04-F6A7-4911-9D0F-71CC1B71558A}"/>
    <cellStyle name="Millares 6 11 2 3" xfId="6782" xr:uid="{DD5E67BF-132D-4B9D-81D5-734C1C4E8D59}"/>
    <cellStyle name="Millares 6 11 2 3 2" xfId="15048" xr:uid="{EE9546A9-FFFD-413E-A7D7-4F7D80FEBE85}"/>
    <cellStyle name="Millares 6 11 2 3 2 2" xfId="36551" xr:uid="{EA757720-1CD7-4B88-999A-AB2ABA199F81}"/>
    <cellStyle name="Millares 6 11 2 3 3" xfId="21683" xr:uid="{E3F348F8-2864-4A71-BBD4-F5CEE4684BF9}"/>
    <cellStyle name="Millares 6 11 2 3 3 2" xfId="43186" xr:uid="{66B66D32-3E70-414A-B9BE-5B498AB04E29}"/>
    <cellStyle name="Millares 6 11 2 3 4" xfId="28288" xr:uid="{CDF5D208-4D04-44A1-B74F-A835C757D77D}"/>
    <cellStyle name="Millares 6 11 2 3 5" xfId="49791" xr:uid="{E23B5243-7A7B-4653-86EC-B93671A78D27}"/>
    <cellStyle name="Millares 6 11 2 4" xfId="8423" xr:uid="{D1590F98-72A2-436D-9D37-DAC3650355F0}"/>
    <cellStyle name="Millares 6 11 2 4 2" xfId="29926" xr:uid="{89BA337F-BF34-4E85-B8FB-7CFE118A9FE7}"/>
    <cellStyle name="Millares 6 11 2 5" xfId="10080" xr:uid="{F962CF8B-AAE0-4FDE-8F65-6F37BEF3C856}"/>
    <cellStyle name="Millares 6 11 2 5 2" xfId="31583" xr:uid="{611B3A75-368D-43BB-A07A-3F0188E7FE18}"/>
    <cellStyle name="Millares 6 11 2 6" xfId="16715" xr:uid="{F3998D83-E1B5-4694-878E-A200E0CEE2EF}"/>
    <cellStyle name="Millares 6 11 2 6 2" xfId="38218" xr:uid="{B51C0CAA-12DD-4B67-B636-D68B5E0224EC}"/>
    <cellStyle name="Millares 6 11 2 7" xfId="23320" xr:uid="{FC4CDD37-BE9B-48CE-A502-AABDEB351BA3}"/>
    <cellStyle name="Millares 6 11 2 8" xfId="44823" xr:uid="{7F502DF0-344F-424B-9D22-54DE3CF2E3E0}"/>
    <cellStyle name="Millares 6 11 3" xfId="2501" xr:uid="{D4A499DA-D40A-46A7-B8E5-66248518F526}"/>
    <cellStyle name="Millares 6 11 3 2" xfId="10767" xr:uid="{92D9A12B-A861-4CBA-ABD5-CA88AE26714F}"/>
    <cellStyle name="Millares 6 11 3 2 2" xfId="32270" xr:uid="{563893CF-67C7-478D-AFBF-262BDD532FB5}"/>
    <cellStyle name="Millares 6 11 3 3" xfId="17402" xr:uid="{938F0CD7-558E-4AB0-ADF9-286CC2020751}"/>
    <cellStyle name="Millares 6 11 3 3 2" xfId="38905" xr:uid="{A684C5D1-791F-466A-B658-24CF66C671E8}"/>
    <cellStyle name="Millares 6 11 3 4" xfId="24007" xr:uid="{58B4C076-F980-41C3-AE7F-E85B003915BD}"/>
    <cellStyle name="Millares 6 11 3 5" xfId="45510" xr:uid="{866372A8-056C-465C-AD64-A7537EC620FA}"/>
    <cellStyle name="Millares 6 11 4" xfId="3697" xr:uid="{9C79EBDA-A045-41B5-A184-1A11F23F1429}"/>
    <cellStyle name="Millares 6 11 4 2" xfId="11963" xr:uid="{32E86062-C275-4B0A-AB03-B122350EEC0E}"/>
    <cellStyle name="Millares 6 11 4 2 2" xfId="33466" xr:uid="{246D514D-1763-4A02-BE2E-D7C319886776}"/>
    <cellStyle name="Millares 6 11 4 3" xfId="18598" xr:uid="{E8C97641-7005-4478-BFDF-502FFF6DC74E}"/>
    <cellStyle name="Millares 6 11 4 3 2" xfId="40101" xr:uid="{39C26265-D58D-4DFB-9151-3584D286B99C}"/>
    <cellStyle name="Millares 6 11 4 4" xfId="25203" xr:uid="{0889BA71-E06D-445F-BDD0-507DD729DBDA}"/>
    <cellStyle name="Millares 6 11 4 5" xfId="46706" xr:uid="{2E486BA0-2627-4546-BC28-27717F922075}"/>
    <cellStyle name="Millares 6 11 5" xfId="5836" xr:uid="{5CFC207D-AF69-4593-B041-AAAF8778334D}"/>
    <cellStyle name="Millares 6 11 5 2" xfId="14102" xr:uid="{19D2CC7E-95D4-426A-8CEC-F544CC77B833}"/>
    <cellStyle name="Millares 6 11 5 2 2" xfId="35605" xr:uid="{7686A7C9-EF54-42A6-AC52-E802431FEA19}"/>
    <cellStyle name="Millares 6 11 5 3" xfId="20737" xr:uid="{ED762F67-9B7A-4B6B-AF13-971C0AFC5ADA}"/>
    <cellStyle name="Millares 6 11 5 3 2" xfId="42240" xr:uid="{F2798596-936E-4566-AA13-B5C18C6D148C}"/>
    <cellStyle name="Millares 6 11 5 4" xfId="27342" xr:uid="{FCABB194-40D4-4FD6-8B4D-8280D381305D}"/>
    <cellStyle name="Millares 6 11 5 5" xfId="48845" xr:uid="{7046A637-089D-45B8-B7BE-CF78882443D6}"/>
    <cellStyle name="Millares 6 11 6" xfId="7477" xr:uid="{1B5A3861-F722-4F80-B9D1-DC3FB485D317}"/>
    <cellStyle name="Millares 6 11 6 2" xfId="28980" xr:uid="{3C0AFAE9-2A74-4290-97CD-D807DF73841B}"/>
    <cellStyle name="Millares 6 11 7" xfId="9134" xr:uid="{22C1672A-2FD4-4F77-A4CB-F300025E1C7E}"/>
    <cellStyle name="Millares 6 11 7 2" xfId="30637" xr:uid="{B61F9BC3-C844-42F1-A452-8038C38E6CC2}"/>
    <cellStyle name="Millares 6 11 8" xfId="15769" xr:uid="{91EB6868-54A5-4520-BFB6-CAA55DE11999}"/>
    <cellStyle name="Millares 6 11 8 2" xfId="37272" xr:uid="{DAEC0997-A9F9-4871-BAF2-CC9FEAC35D4A}"/>
    <cellStyle name="Millares 6 11 9" xfId="22374" xr:uid="{78C050C2-51CF-48CC-A923-668F393AB280}"/>
    <cellStyle name="Millares 6 12" xfId="875" xr:uid="{E5D893A7-1575-4D8B-AC12-90B2CC16978D}"/>
    <cellStyle name="Millares 6 12 2" xfId="3704" xr:uid="{233B0CA9-7A5B-4A10-B89A-DAEC3E155F11}"/>
    <cellStyle name="Millares 6 12 2 2" xfId="11970" xr:uid="{4CB58357-FB29-452A-ACB5-9ACAF8335E51}"/>
    <cellStyle name="Millares 6 12 2 2 2" xfId="33473" xr:uid="{A9C6F58D-0774-4448-A273-4B645CE052E1}"/>
    <cellStyle name="Millares 6 12 2 3" xfId="18605" xr:uid="{F3A13819-FB7F-440D-848D-2C5EFD6C2FC2}"/>
    <cellStyle name="Millares 6 12 2 3 2" xfId="40108" xr:uid="{47C8C6EB-BCB6-4687-ABFB-4D1D75027662}"/>
    <cellStyle name="Millares 6 12 2 4" xfId="25210" xr:uid="{9D8A9A49-A45A-4033-A60E-688EBDD0A3FC}"/>
    <cellStyle name="Millares 6 12 2 5" xfId="46713" xr:uid="{A5E030FD-3CE4-49D4-9300-640B42062AA3}"/>
    <cellStyle name="Millares 6 12 3" xfId="5843" xr:uid="{1E2855F9-62EA-491C-8EB0-6F9D7B81E419}"/>
    <cellStyle name="Millares 6 12 3 2" xfId="14109" xr:uid="{42F588DD-CC88-410C-A0CC-C02AA34353DD}"/>
    <cellStyle name="Millares 6 12 3 2 2" xfId="35612" xr:uid="{6978ED1E-3E2D-4617-A5D2-52CA75577C02}"/>
    <cellStyle name="Millares 6 12 3 3" xfId="20744" xr:uid="{F70F6230-CF62-4643-A2E6-2ED0EE3698EA}"/>
    <cellStyle name="Millares 6 12 3 3 2" xfId="42247" xr:uid="{E14EF55E-4923-4FF3-B5E7-2E44592CA114}"/>
    <cellStyle name="Millares 6 12 3 4" xfId="27349" xr:uid="{6D05C8C5-73CA-47CB-81E5-23A14806EEEE}"/>
    <cellStyle name="Millares 6 12 3 5" xfId="48852" xr:uid="{5D2B16CF-229D-41E4-8E7B-1AF672C1D1A7}"/>
    <cellStyle name="Millares 6 12 4" xfId="7484" xr:uid="{77E93EBC-DC91-4BF0-8FA4-95B914C6B874}"/>
    <cellStyle name="Millares 6 12 4 2" xfId="28987" xr:uid="{89CFF3DD-6061-4981-84EB-5F3550719AE9}"/>
    <cellStyle name="Millares 6 12 5" xfId="9141" xr:uid="{92EBF459-E1DC-4F33-9530-D4086BFB07F3}"/>
    <cellStyle name="Millares 6 12 5 2" xfId="30644" xr:uid="{CA6A93AB-5505-4D0B-AF3F-4F4E2836075E}"/>
    <cellStyle name="Millares 6 12 6" xfId="15776" xr:uid="{C4E72EA5-F6C7-432F-8EE8-4CE6C4B88E4D}"/>
    <cellStyle name="Millares 6 12 6 2" xfId="37279" xr:uid="{FC9D94F0-F18B-44EC-B1B7-0D4A232192E7}"/>
    <cellStyle name="Millares 6 12 7" xfId="22381" xr:uid="{27ED9B4D-68DB-4FD6-B41F-4A56940DA6E8}"/>
    <cellStyle name="Millares 6 12 8" xfId="43884" xr:uid="{2D68B21F-B647-40A6-B96D-DEEDEA9F17C9}"/>
    <cellStyle name="Millares 6 13" xfId="1136" xr:uid="{1C14F0EB-69FB-48A6-867C-8088EB7FE353}"/>
    <cellStyle name="Millares 6 13 2" xfId="3965" xr:uid="{CDE32998-639B-434E-9048-6CCCAEF40CA4}"/>
    <cellStyle name="Millares 6 13 2 2" xfId="12231" xr:uid="{2130B96F-53AB-4560-9B61-ADA2700002F5}"/>
    <cellStyle name="Millares 6 13 2 2 2" xfId="33734" xr:uid="{AE19E9D8-4BF2-480C-9D31-05E86D44C87C}"/>
    <cellStyle name="Millares 6 13 2 3" xfId="18866" xr:uid="{6740D0E2-D5A6-4233-8B14-D44D0368338E}"/>
    <cellStyle name="Millares 6 13 2 3 2" xfId="40369" xr:uid="{920A8BFF-BAB1-471A-961C-9E3B9AEDE221}"/>
    <cellStyle name="Millares 6 13 2 4" xfId="25471" xr:uid="{E3D3461F-9F84-48E5-A918-2D4D48F2B122}"/>
    <cellStyle name="Millares 6 13 2 5" xfId="46974" xr:uid="{D94EA3BF-4EC3-4939-8BA8-982A4FABE088}"/>
    <cellStyle name="Millares 6 13 3" xfId="6104" xr:uid="{6546EA80-4E7A-4E89-8F2D-2ED7733464AE}"/>
    <cellStyle name="Millares 6 13 3 2" xfId="14370" xr:uid="{15DB4981-82E4-42DA-8A65-810B11C491C8}"/>
    <cellStyle name="Millares 6 13 3 2 2" xfId="35873" xr:uid="{BA4AC424-CA28-4DEB-8162-651491BC9ED4}"/>
    <cellStyle name="Millares 6 13 3 3" xfId="21005" xr:uid="{6C442FFE-2151-44EB-974B-ED62C6CA24DB}"/>
    <cellStyle name="Millares 6 13 3 3 2" xfId="42508" xr:uid="{B6406DD5-57E9-428C-ABCF-142A1D8909B0}"/>
    <cellStyle name="Millares 6 13 3 4" xfId="27610" xr:uid="{58266B8A-7E3D-4A6B-98E6-A34F3B07A7D1}"/>
    <cellStyle name="Millares 6 13 3 5" xfId="49113" xr:uid="{6CE68F6C-5D5D-407C-A280-6EE6424B6B9A}"/>
    <cellStyle name="Millares 6 13 4" xfId="7745" xr:uid="{0B0A561B-8171-44E5-9CF5-D148EA3DB2B9}"/>
    <cellStyle name="Millares 6 13 4 2" xfId="29248" xr:uid="{442E74D0-5049-4567-8C3D-EDADD85C22F5}"/>
    <cellStyle name="Millares 6 13 5" xfId="9402" xr:uid="{FC2867D3-6231-487D-BD7C-99A4C3633483}"/>
    <cellStyle name="Millares 6 13 5 2" xfId="30905" xr:uid="{C36B104C-D5BB-4533-904C-B566BAD91D82}"/>
    <cellStyle name="Millares 6 13 6" xfId="16037" xr:uid="{7DB88C81-5BDD-44B7-8173-9998AC4C5596}"/>
    <cellStyle name="Millares 6 13 6 2" xfId="37540" xr:uid="{26B872B7-2718-42F8-9526-53113AA7E33A}"/>
    <cellStyle name="Millares 6 13 7" xfId="22642" xr:uid="{1596DB5B-2F40-42C7-A3B6-A2761F32016E}"/>
    <cellStyle name="Millares 6 13 8" xfId="44145" xr:uid="{3B363A3A-6461-45B2-A671-3033AD11C474}"/>
    <cellStyle name="Millares 6 14" xfId="1824" xr:uid="{3D831BB0-FFDA-495E-A956-BD3BF5778441}"/>
    <cellStyle name="Millares 6 14 2" xfId="10090" xr:uid="{0AEC93E4-704F-4C3F-BFBC-4539E0693C19}"/>
    <cellStyle name="Millares 6 14 2 2" xfId="31593" xr:uid="{2495ABF6-0435-4507-8077-1A3FCDE91874}"/>
    <cellStyle name="Millares 6 14 3" xfId="16725" xr:uid="{9A20030F-CA12-45F9-B373-EA53C291F248}"/>
    <cellStyle name="Millares 6 14 3 2" xfId="38228" xr:uid="{6666DCC3-4197-4C1E-9E9D-311BA450EA3D}"/>
    <cellStyle name="Millares 6 14 4" xfId="23330" xr:uid="{9F42F111-BC7A-4DB7-BF8A-E707EA92110A}"/>
    <cellStyle name="Millares 6 14 5" xfId="44833" xr:uid="{380D1B1B-F6DD-4A3A-9FB2-F049C97E6DEF}"/>
    <cellStyle name="Millares 6 15" xfId="2509" xr:uid="{FA30E88C-9A2F-4D4C-8D24-D6DE13A0E9A3}"/>
    <cellStyle name="Millares 6 15 2" xfId="10775" xr:uid="{2DA577ED-B64E-4709-8010-D54F3414FFD6}"/>
    <cellStyle name="Millares 6 15 2 2" xfId="32278" xr:uid="{2EE5A656-9314-4FD4-BCD7-4E40A73D8503}"/>
    <cellStyle name="Millares 6 15 3" xfId="17410" xr:uid="{A14AD4AB-3F6D-4FD0-BB9B-3EF37F446563}"/>
    <cellStyle name="Millares 6 15 3 2" xfId="38913" xr:uid="{AC3D50AC-2C66-4083-B89F-76F1ABA8C34E}"/>
    <cellStyle name="Millares 6 15 4" xfId="24015" xr:uid="{698EAAAD-9B2A-489A-9782-A2A5CFAC788D}"/>
    <cellStyle name="Millares 6 15 5" xfId="45518" xr:uid="{D691119C-A300-4062-A96B-CFF1C9D11AEE}"/>
    <cellStyle name="Millares 6 16" xfId="3020" xr:uid="{3F6DDE25-65F2-41D9-B0AA-C65841769035}"/>
    <cellStyle name="Millares 6 16 2" xfId="11286" xr:uid="{40C98663-2D34-4B84-9BF1-0A0EC6DFA9D7}"/>
    <cellStyle name="Millares 6 16 2 2" xfId="32789" xr:uid="{5B834ABD-DFED-4AE6-AB51-0C99F31063FD}"/>
    <cellStyle name="Millares 6 16 3" xfId="17921" xr:uid="{0A9D4F77-8EAB-4F06-B500-0C1305DFF74F}"/>
    <cellStyle name="Millares 6 16 3 2" xfId="39424" xr:uid="{F12EC5C2-20CE-46E8-ACBA-0ECE14FFA1B6}"/>
    <cellStyle name="Millares 6 16 4" xfId="24526" xr:uid="{05B316BC-2535-48C3-94A6-0A366F9DE2D2}"/>
    <cellStyle name="Millares 6 16 5" xfId="46029" xr:uid="{99572340-A7F7-4A47-B81E-D1E3A536C46A}"/>
    <cellStyle name="Millares 6 17" xfId="4655" xr:uid="{43151224-13C6-47A3-8BD1-1177804C5A8D}"/>
    <cellStyle name="Millares 6 17 2" xfId="12921" xr:uid="{9C9ACAC0-CB0B-4851-A759-70E8BEB41212}"/>
    <cellStyle name="Millares 6 17 2 2" xfId="34424" xr:uid="{EE585915-1E6A-4B15-A47C-6EF80EC2A1A0}"/>
    <cellStyle name="Millares 6 17 3" xfId="19556" xr:uid="{04944D4D-5411-447A-A501-7C59AF8AD5F1}"/>
    <cellStyle name="Millares 6 17 3 2" xfId="41059" xr:uid="{4AF83E72-1B53-46EB-965C-7D0935D1211E}"/>
    <cellStyle name="Millares 6 17 4" xfId="26161" xr:uid="{6806371D-80CD-4226-A2B7-B4564C6AB023}"/>
    <cellStyle name="Millares 6 17 5" xfId="47664" xr:uid="{0ACC1006-CF00-49A1-B587-FAFF21B7A885}"/>
    <cellStyle name="Millares 6 18" xfId="5158" xr:uid="{B846884D-4DDD-4A99-BE6F-E4CCB1282032}"/>
    <cellStyle name="Millares 6 18 2" xfId="13424" xr:uid="{586CE536-EF06-49A5-9F0D-BED36F62E582}"/>
    <cellStyle name="Millares 6 18 2 2" xfId="34927" xr:uid="{CD89595A-FFDA-48E7-87E5-2D8E66405595}"/>
    <cellStyle name="Millares 6 18 3" xfId="20059" xr:uid="{637B18EB-E2B9-4480-A6D2-6AAA7252C8F0}"/>
    <cellStyle name="Millares 6 18 3 2" xfId="41562" xr:uid="{3C382EA0-15B2-4EC4-8F01-66D7DA8DFDA6}"/>
    <cellStyle name="Millares 6 18 4" xfId="26664" xr:uid="{2D7DC8A5-5F58-4E61-9D38-70A1B0405AED}"/>
    <cellStyle name="Millares 6 18 5" xfId="48167" xr:uid="{E60BD3D8-6950-4E97-94C9-F5D409DC2292}"/>
    <cellStyle name="Millares 6 19" xfId="6799" xr:uid="{30CD6DB1-1538-438C-A368-F7D79D3C6738}"/>
    <cellStyle name="Millares 6 19 2" xfId="28302" xr:uid="{A65792BE-C50E-4C0E-9780-B2A369F97A07}"/>
    <cellStyle name="Millares 6 2" xfId="99" xr:uid="{E1CF9E30-A2D1-4110-BF8D-DCDF3510AADC}"/>
    <cellStyle name="Millares 6 2 10" xfId="873" xr:uid="{8E38E750-D796-4AAD-8940-D806597F2E20}"/>
    <cellStyle name="Millares 6 2 10 2" xfId="3702" xr:uid="{B0A2379C-6C60-434D-926B-8871B70A8504}"/>
    <cellStyle name="Millares 6 2 10 2 2" xfId="11968" xr:uid="{CF8800E9-2E05-42EF-BEC1-2B6FCFF3E6F0}"/>
    <cellStyle name="Millares 6 2 10 2 2 2" xfId="33471" xr:uid="{E575175C-3D29-45AC-B9FE-99B2F97E299A}"/>
    <cellStyle name="Millares 6 2 10 2 3" xfId="18603" xr:uid="{26CCA2C8-1A49-4232-A0A2-D300EB069FE6}"/>
    <cellStyle name="Millares 6 2 10 2 3 2" xfId="40106" xr:uid="{0AA5D8F5-0DA7-4E7A-8E25-EC7B2CE2302A}"/>
    <cellStyle name="Millares 6 2 10 2 4" xfId="25208" xr:uid="{A22B35DF-9CBD-4DFF-A054-4F5CA8C17C2F}"/>
    <cellStyle name="Millares 6 2 10 2 5" xfId="46711" xr:uid="{CD83E674-3A19-418E-88C0-521D29115818}"/>
    <cellStyle name="Millares 6 2 10 3" xfId="5841" xr:uid="{7FDF3B57-0D9F-4B87-9187-5F26EAB1C5D8}"/>
    <cellStyle name="Millares 6 2 10 3 2" xfId="14107" xr:uid="{EA60F816-6A61-4C03-8FC4-472196BDB22D}"/>
    <cellStyle name="Millares 6 2 10 3 2 2" xfId="35610" xr:uid="{B24B41BD-EFB3-4D39-AB49-CC2DA9B30382}"/>
    <cellStyle name="Millares 6 2 10 3 3" xfId="20742" xr:uid="{2A39C370-1AE3-4912-98FE-BB1E63B88450}"/>
    <cellStyle name="Millares 6 2 10 3 3 2" xfId="42245" xr:uid="{738A533F-51C0-40BB-A314-BCAEEDA6162A}"/>
    <cellStyle name="Millares 6 2 10 3 4" xfId="27347" xr:uid="{F18F35F3-749F-4012-96CB-9549F1B9C1F7}"/>
    <cellStyle name="Millares 6 2 10 3 5" xfId="48850" xr:uid="{F3E7BA12-E9FF-4C75-93F8-120D82DAE7A2}"/>
    <cellStyle name="Millares 6 2 10 4" xfId="7482" xr:uid="{F428B89D-1DAF-485C-B34F-77CFB8160C6C}"/>
    <cellStyle name="Millares 6 2 10 4 2" xfId="28985" xr:uid="{E1FE4BAF-53AD-4463-BD7C-5EE737B5C26A}"/>
    <cellStyle name="Millares 6 2 10 5" xfId="9139" xr:uid="{5DF675ED-E701-4ABF-8531-F7027533B10E}"/>
    <cellStyle name="Millares 6 2 10 5 2" xfId="30642" xr:uid="{7D1AFFDD-FCFE-4211-8EC9-66ED919EC9BE}"/>
    <cellStyle name="Millares 6 2 10 6" xfId="15774" xr:uid="{E42038B2-C9A4-4A9E-B777-4E31FBBC698E}"/>
    <cellStyle name="Millares 6 2 10 6 2" xfId="37277" xr:uid="{7DE0584A-7AF7-4866-9E50-3BEAFDC98772}"/>
    <cellStyle name="Millares 6 2 10 7" xfId="22379" xr:uid="{6A5FDAFB-5728-488F-90A1-7753BD777F40}"/>
    <cellStyle name="Millares 6 2 10 8" xfId="43882" xr:uid="{1A960004-BDEA-4F5E-8BB1-1D0383545F0B}"/>
    <cellStyle name="Millares 6 2 11" xfId="1134" xr:uid="{6D490D64-2ADC-41B5-A18C-E7AEA01B64D4}"/>
    <cellStyle name="Millares 6 2 11 2" xfId="3963" xr:uid="{A9C903F1-8A32-4C8B-B0C1-F973DCE524AC}"/>
    <cellStyle name="Millares 6 2 11 2 2" xfId="12229" xr:uid="{DA2B9DB3-C0A0-434C-81D7-306E1E796176}"/>
    <cellStyle name="Millares 6 2 11 2 2 2" xfId="33732" xr:uid="{9087CAA8-56A4-49F4-AABB-A7158D059418}"/>
    <cellStyle name="Millares 6 2 11 2 3" xfId="18864" xr:uid="{1C05519B-4C72-4E58-A97C-C7EC92FF2703}"/>
    <cellStyle name="Millares 6 2 11 2 3 2" xfId="40367" xr:uid="{FE619E4C-DAE1-4811-82CD-73FAE94F003C}"/>
    <cellStyle name="Millares 6 2 11 2 4" xfId="25469" xr:uid="{9FFA2F14-424D-448F-BDF5-B49FA00B2022}"/>
    <cellStyle name="Millares 6 2 11 2 5" xfId="46972" xr:uid="{18DC8630-350D-4D86-AC42-A48BC59DDEFC}"/>
    <cellStyle name="Millares 6 2 11 3" xfId="6102" xr:uid="{A5580157-6FF5-4B4A-9888-E011B2AB4FEF}"/>
    <cellStyle name="Millares 6 2 11 3 2" xfId="14368" xr:uid="{F4EAB798-0B47-43E8-8323-25386788F32A}"/>
    <cellStyle name="Millares 6 2 11 3 2 2" xfId="35871" xr:uid="{A773A933-5138-420D-B578-6CD3D2BC4BB1}"/>
    <cellStyle name="Millares 6 2 11 3 3" xfId="21003" xr:uid="{C38E1A78-BBC2-4F9A-9FE3-ADA67B76EEC1}"/>
    <cellStyle name="Millares 6 2 11 3 3 2" xfId="42506" xr:uid="{07DB0074-5D7C-4E5E-859F-DE0300071FEA}"/>
    <cellStyle name="Millares 6 2 11 3 4" xfId="27608" xr:uid="{56B553B2-EFDD-4C17-A0F5-5DAD63E37906}"/>
    <cellStyle name="Millares 6 2 11 3 5" xfId="49111" xr:uid="{BB8841BD-1FE8-460C-87A3-422958CB7307}"/>
    <cellStyle name="Millares 6 2 11 4" xfId="7743" xr:uid="{E3DED6C1-BD4A-4EC7-BF37-FD814399980D}"/>
    <cellStyle name="Millares 6 2 11 4 2" xfId="29246" xr:uid="{011F5CF1-0D73-43F2-B328-CD5948C89513}"/>
    <cellStyle name="Millares 6 2 11 5" xfId="9400" xr:uid="{603D9A9B-3C6E-4D95-B995-1EFEAA117D12}"/>
    <cellStyle name="Millares 6 2 11 5 2" xfId="30903" xr:uid="{2E448E13-D071-4A5E-9466-CD68E5999C04}"/>
    <cellStyle name="Millares 6 2 11 6" xfId="16035" xr:uid="{342AC700-CF07-4D17-893B-55697E42970A}"/>
    <cellStyle name="Millares 6 2 11 6 2" xfId="37538" xr:uid="{87DD08A9-AEA7-4E80-811E-0F295FA207B3}"/>
    <cellStyle name="Millares 6 2 11 7" xfId="22640" xr:uid="{C1B6F2CF-661B-4B73-8F7F-7851D4A3DF2D}"/>
    <cellStyle name="Millares 6 2 11 8" xfId="44143" xr:uid="{9F8B4D92-2A22-4E2B-947A-16EA93D0635E}"/>
    <cellStyle name="Millares 6 2 12" xfId="1822" xr:uid="{DD48B23B-D220-43FC-B388-7AEE5FB602E1}"/>
    <cellStyle name="Millares 6 2 12 2" xfId="10088" xr:uid="{C9DE3670-7651-4003-B9FB-8DCB8DAF9752}"/>
    <cellStyle name="Millares 6 2 12 2 2" xfId="31591" xr:uid="{24050B88-DD86-46BA-85BC-4B1C7E581017}"/>
    <cellStyle name="Millares 6 2 12 3" xfId="16723" xr:uid="{7FD3CB23-DCBB-4DF3-BAAB-41645BC55DBD}"/>
    <cellStyle name="Millares 6 2 12 3 2" xfId="38226" xr:uid="{57A6E5D4-AFC9-42E7-AD69-1A6E20DB3B45}"/>
    <cellStyle name="Millares 6 2 12 4" xfId="23328" xr:uid="{8DCE0549-AC85-4D5C-8563-8E7AEC25B730}"/>
    <cellStyle name="Millares 6 2 12 5" xfId="44831" xr:uid="{E8F00541-90E7-4B15-8D9D-842659B6DDE2}"/>
    <cellStyle name="Millares 6 2 13" xfId="2507" xr:uid="{0EAF51A7-A873-4246-8EBD-D0D0703F634A}"/>
    <cellStyle name="Millares 6 2 13 2" xfId="10773" xr:uid="{34883FF3-5722-4B7E-825D-92B5E9D6CF56}"/>
    <cellStyle name="Millares 6 2 13 2 2" xfId="32276" xr:uid="{4A540538-AD65-42DB-AFAF-263AF0D68467}"/>
    <cellStyle name="Millares 6 2 13 3" xfId="17408" xr:uid="{E6EDA7EA-91D4-4AD0-9601-CFBFCFD38606}"/>
    <cellStyle name="Millares 6 2 13 3 2" xfId="38911" xr:uid="{DB7CA520-DBA7-4904-B5AB-BC3829E50690}"/>
    <cellStyle name="Millares 6 2 13 4" xfId="24013" xr:uid="{33107F92-1A7F-4EE3-8899-6806447AD0B4}"/>
    <cellStyle name="Millares 6 2 13 5" xfId="45516" xr:uid="{2A98A9C7-5116-4A02-A360-8BECC71C9F22}"/>
    <cellStyle name="Millares 6 2 14" xfId="3018" xr:uid="{2988D163-5283-4DE7-9B3D-C26874FC821D}"/>
    <cellStyle name="Millares 6 2 14 2" xfId="11284" xr:uid="{36F0148C-851C-4D8F-952B-4BE963E396CD}"/>
    <cellStyle name="Millares 6 2 14 2 2" xfId="32787" xr:uid="{4358D780-A677-41F4-978B-655650D149E9}"/>
    <cellStyle name="Millares 6 2 14 3" xfId="17919" xr:uid="{2C4FFEBC-4BEA-45AD-A54E-BEC2B0041A97}"/>
    <cellStyle name="Millares 6 2 14 3 2" xfId="39422" xr:uid="{B1013844-28AC-4282-B829-3B15DD49464F}"/>
    <cellStyle name="Millares 6 2 14 4" xfId="24524" xr:uid="{A3BCBBEE-FC3F-426D-9548-7CA1B9EA54C4}"/>
    <cellStyle name="Millares 6 2 14 5" xfId="46027" xr:uid="{04951FA5-833E-4412-AF14-D104F480EB12}"/>
    <cellStyle name="Millares 6 2 15" xfId="4653" xr:uid="{A6B60F83-60E8-4117-996D-7D57A3C25CF3}"/>
    <cellStyle name="Millares 6 2 15 2" xfId="12919" xr:uid="{BC558B20-1811-4123-8C56-5A12E6DE9DB5}"/>
    <cellStyle name="Millares 6 2 15 2 2" xfId="34422" xr:uid="{875A43A2-081C-46BD-819F-40859978227B}"/>
    <cellStyle name="Millares 6 2 15 3" xfId="19554" xr:uid="{8BBC5FAD-E03E-4583-8346-2E0310654426}"/>
    <cellStyle name="Millares 6 2 15 3 2" xfId="41057" xr:uid="{763A7169-D7D1-4ADB-8555-AC7783019B0F}"/>
    <cellStyle name="Millares 6 2 15 4" xfId="26159" xr:uid="{AD056B12-AF64-4786-B165-6FC33399A47D}"/>
    <cellStyle name="Millares 6 2 15 5" xfId="47662" xr:uid="{1C2F3F5F-9256-44A5-A3F9-2F3DBDBBD5BB}"/>
    <cellStyle name="Millares 6 2 16" xfId="5156" xr:uid="{8C4A70A8-35D6-4D20-A663-BE039D534670}"/>
    <cellStyle name="Millares 6 2 16 2" xfId="13422" xr:uid="{8AC31F00-DF9C-4D3F-94F5-DA1E62C369DE}"/>
    <cellStyle name="Millares 6 2 16 2 2" xfId="34925" xr:uid="{D2FAD6FC-A054-43F3-B6BD-78BF1A99CAD7}"/>
    <cellStyle name="Millares 6 2 16 3" xfId="20057" xr:uid="{A2247C9D-8506-4075-9A1A-74137E9DEE1D}"/>
    <cellStyle name="Millares 6 2 16 3 2" xfId="41560" xr:uid="{4D3DB5A9-C80D-4A3E-BE04-B3E49475A1C6}"/>
    <cellStyle name="Millares 6 2 16 4" xfId="26662" xr:uid="{8AEE7E73-EB96-48F2-A01A-205D476295B0}"/>
    <cellStyle name="Millares 6 2 16 5" xfId="48165" xr:uid="{FF4D99A3-F5E1-4213-9454-6C7E285B59FB}"/>
    <cellStyle name="Millares 6 2 17" xfId="6797" xr:uid="{EC8DBB57-4B4B-4AA5-8424-3EA3FB577BC7}"/>
    <cellStyle name="Millares 6 2 17 2" xfId="28300" xr:uid="{0863E7F8-BD24-4146-BF0F-187E95AED110}"/>
    <cellStyle name="Millares 6 2 18" xfId="8450" xr:uid="{37821EF0-1D53-40D6-9C76-FBA3AE227D84}"/>
    <cellStyle name="Millares 6 2 18 2" xfId="29953" xr:uid="{31AC8D74-B98E-4106-9F93-562C8BE75FCF}"/>
    <cellStyle name="Millares 6 2 19" xfId="15090" xr:uid="{5FFD4A91-7676-4076-9CD6-A9B56C10BD26}"/>
    <cellStyle name="Millares 6 2 19 2" xfId="36593" xr:uid="{900E7C68-7265-4976-A7C9-19DFD6BAEF0A}"/>
    <cellStyle name="Millares 6 2 2" xfId="132" xr:uid="{62F13C35-2336-47B1-BAA7-4E71348373CF}"/>
    <cellStyle name="Millares 6 2 2 10" xfId="3035" xr:uid="{F3BCF214-A29F-4A72-9D71-9DA42AC63892}"/>
    <cellStyle name="Millares 6 2 2 10 2" xfId="11301" xr:uid="{D925248D-EC54-4078-B73F-1D730F47A1BA}"/>
    <cellStyle name="Millares 6 2 2 10 2 2" xfId="32804" xr:uid="{D37579FA-A151-4F54-A336-D94BD68BD068}"/>
    <cellStyle name="Millares 6 2 2 10 3" xfId="17936" xr:uid="{50B326C7-FE05-47B7-83B1-86D714ABD223}"/>
    <cellStyle name="Millares 6 2 2 10 3 2" xfId="39439" xr:uid="{04DC09C3-2AEF-4D1B-A737-AD02BCF52F94}"/>
    <cellStyle name="Millares 6 2 2 10 4" xfId="24541" xr:uid="{4E02402A-7B8D-4464-85E0-9A981EEA18B3}"/>
    <cellStyle name="Millares 6 2 2 10 5" xfId="46044" xr:uid="{06CE5240-68FF-4F07-9C8E-2F6EAFD8E653}"/>
    <cellStyle name="Millares 6 2 2 11" xfId="4670" xr:uid="{2401FA5A-55EE-420D-9316-99592408B866}"/>
    <cellStyle name="Millares 6 2 2 11 2" xfId="12936" xr:uid="{6E88CCA2-9673-447E-BCA0-9DEE7E472559}"/>
    <cellStyle name="Millares 6 2 2 11 2 2" xfId="34439" xr:uid="{015BCA9C-DCB9-4F90-B9FD-0A1957259BFF}"/>
    <cellStyle name="Millares 6 2 2 11 3" xfId="19571" xr:uid="{DB6A832E-39CE-4883-A555-12138BB8CCDE}"/>
    <cellStyle name="Millares 6 2 2 11 3 2" xfId="41074" xr:uid="{76CB3DD5-394F-49B2-BECC-8BF35E6C2F95}"/>
    <cellStyle name="Millares 6 2 2 11 4" xfId="26176" xr:uid="{2F1412C4-875C-46C5-A30C-F5CD0DF8C5C5}"/>
    <cellStyle name="Millares 6 2 2 11 5" xfId="47679" xr:uid="{FEE351AE-6F8A-4DAB-A880-E2B2275E58F4}"/>
    <cellStyle name="Millares 6 2 2 12" xfId="5173" xr:uid="{94A1BC54-E405-4A06-819E-1456B84E4881}"/>
    <cellStyle name="Millares 6 2 2 12 2" xfId="13439" xr:uid="{A7A01127-8E45-4671-A0C5-7D149BE27536}"/>
    <cellStyle name="Millares 6 2 2 12 2 2" xfId="34942" xr:uid="{3D03E527-43AE-41FD-92E9-0A84524A1F3F}"/>
    <cellStyle name="Millares 6 2 2 12 3" xfId="20074" xr:uid="{6D20FF2B-AEB9-4CB5-9CD4-F2E243DD7900}"/>
    <cellStyle name="Millares 6 2 2 12 3 2" xfId="41577" xr:uid="{BB93664B-ACC3-447B-A489-8A4683B56803}"/>
    <cellStyle name="Millares 6 2 2 12 4" xfId="26679" xr:uid="{7F69D62E-47CA-4A3A-B870-675C03FF7176}"/>
    <cellStyle name="Millares 6 2 2 12 5" xfId="48182" xr:uid="{22975D03-0A7C-404D-95E7-9814FC1B4894}"/>
    <cellStyle name="Millares 6 2 2 13" xfId="6814" xr:uid="{0C8F6BA8-DDE1-4911-B3BE-0480104FC315}"/>
    <cellStyle name="Millares 6 2 2 13 2" xfId="28317" xr:uid="{DC812EEF-53B2-42D9-82BE-A634DBCDA199}"/>
    <cellStyle name="Millares 6 2 2 14" xfId="8468" xr:uid="{1D0E6572-8BF9-4795-ABEA-B7A01E86DA44}"/>
    <cellStyle name="Millares 6 2 2 14 2" xfId="29971" xr:uid="{0C062E27-5F66-4D74-85B9-4A0272E68CA7}"/>
    <cellStyle name="Millares 6 2 2 15" xfId="15107" xr:uid="{21A86DA5-1CD8-48D2-8CF2-8FCC2B9CD51F}"/>
    <cellStyle name="Millares 6 2 2 15 2" xfId="36610" xr:uid="{A20CE6FA-3B07-4FF3-AA0B-E6766B0F1A1A}"/>
    <cellStyle name="Millares 6 2 2 16" xfId="21712" xr:uid="{C8E1152B-CA2E-4661-AA6C-BB6C1914C2DA}"/>
    <cellStyle name="Millares 6 2 2 17" xfId="43215" xr:uid="{6F9F03A3-37D3-4821-A70A-763FFD3D1202}"/>
    <cellStyle name="Millares 6 2 2 2" xfId="170" xr:uid="{F351F3D0-764C-4BFC-AC89-F756C990BFFF}"/>
    <cellStyle name="Millares 6 2 2 2 10" xfId="4707" xr:uid="{036DB058-473C-4FFE-8C3B-92221DECD205}"/>
    <cellStyle name="Millares 6 2 2 2 10 2" xfId="12973" xr:uid="{75BE9D31-46DA-4927-843E-09C2A0B2AAA5}"/>
    <cellStyle name="Millares 6 2 2 2 10 2 2" xfId="34476" xr:uid="{6FB0E706-79DB-44B4-937C-56E23BB41816}"/>
    <cellStyle name="Millares 6 2 2 2 10 3" xfId="19608" xr:uid="{E0757D16-299A-445C-B78E-7CC351946E31}"/>
    <cellStyle name="Millares 6 2 2 2 10 3 2" xfId="41111" xr:uid="{F17897C2-540E-4021-A51C-D031677C623F}"/>
    <cellStyle name="Millares 6 2 2 2 10 4" xfId="26213" xr:uid="{06A86A18-8403-44EB-BE04-0C70846C697B}"/>
    <cellStyle name="Millares 6 2 2 2 10 5" xfId="47716" xr:uid="{08C45AF3-E1D7-436E-81D5-C9FDCEACA0D5}"/>
    <cellStyle name="Millares 6 2 2 2 11" xfId="5210" xr:uid="{A8AC5665-1B61-4FE3-8881-8395565323EC}"/>
    <cellStyle name="Millares 6 2 2 2 11 2" xfId="13476" xr:uid="{0B04864E-D5B7-4068-BFD8-8F796250B4BA}"/>
    <cellStyle name="Millares 6 2 2 2 11 2 2" xfId="34979" xr:uid="{3B6582EA-50A8-40C8-AFBA-F04BFBD8CCEB}"/>
    <cellStyle name="Millares 6 2 2 2 11 3" xfId="20111" xr:uid="{529D9587-C4C3-4C54-81D0-805E76344016}"/>
    <cellStyle name="Millares 6 2 2 2 11 3 2" xfId="41614" xr:uid="{71CDCFEF-9C93-459C-ADC3-090070BD9DDB}"/>
    <cellStyle name="Millares 6 2 2 2 11 4" xfId="26716" xr:uid="{D5060999-DB27-49DD-9C3E-C248179DA42D}"/>
    <cellStyle name="Millares 6 2 2 2 11 5" xfId="48219" xr:uid="{8B205460-5415-45CB-BE36-B682E78C126C}"/>
    <cellStyle name="Millares 6 2 2 2 12" xfId="6851" xr:uid="{7D225882-547F-4875-B7F2-0872F25DF6BC}"/>
    <cellStyle name="Millares 6 2 2 2 12 2" xfId="28354" xr:uid="{A3F0753E-E872-4B42-B41B-0CD1C50B507C}"/>
    <cellStyle name="Millares 6 2 2 2 13" xfId="8505" xr:uid="{3C76C9AF-2AB3-4AB2-A19F-30268F64C1A6}"/>
    <cellStyle name="Millares 6 2 2 2 13 2" xfId="30008" xr:uid="{D5725EE0-4388-4F41-82CD-1373ADD6AA1A}"/>
    <cellStyle name="Millares 6 2 2 2 14" xfId="15144" xr:uid="{B88F1F52-74ED-43BF-A476-B829C9E29C24}"/>
    <cellStyle name="Millares 6 2 2 2 14 2" xfId="36647" xr:uid="{8D20ECEA-D6C4-4E34-9897-AB530E87BDA1}"/>
    <cellStyle name="Millares 6 2 2 2 15" xfId="21749" xr:uid="{ED13F822-FD66-4626-AE18-7201FCCCF38E}"/>
    <cellStyle name="Millares 6 2 2 2 16" xfId="43252" xr:uid="{AC087F7E-56C7-420E-B75D-C5A4A9EB2A28}"/>
    <cellStyle name="Millares 6 2 2 2 2" xfId="502" xr:uid="{7CB36FF0-BD00-4FFD-8D15-3E89ACCD8D87}"/>
    <cellStyle name="Millares 6 2 2 2 2 10" xfId="7113" xr:uid="{ACDBF51D-2385-4772-894E-F2600BAC8275}"/>
    <cellStyle name="Millares 6 2 2 2 2 10 2" xfId="28616" xr:uid="{ACC01BCC-F189-4C70-A9AA-40996918BFE3}"/>
    <cellStyle name="Millares 6 2 2 2 2 11" xfId="8769" xr:uid="{3725CF30-BFE1-4E2C-86BF-4E910F393E8E}"/>
    <cellStyle name="Millares 6 2 2 2 2 11 2" xfId="30272" xr:uid="{2A1B23B1-51EC-4E21-8DF7-CCCBDF6B41E5}"/>
    <cellStyle name="Millares 6 2 2 2 2 12" xfId="15405" xr:uid="{39066B37-A7E6-4103-9A5D-23B8BB756C5E}"/>
    <cellStyle name="Millares 6 2 2 2 2 12 2" xfId="36908" xr:uid="{00AB5ED4-1814-495A-A1D8-4DD7B969BD38}"/>
    <cellStyle name="Millares 6 2 2 2 2 13" xfId="22010" xr:uid="{5B593281-79EF-4CD3-8290-469E438D4FD9}"/>
    <cellStyle name="Millares 6 2 2 2 2 14" xfId="43513" xr:uid="{CB548E05-8BCF-4278-B2F4-20379777DF06}"/>
    <cellStyle name="Millares 6 2 2 2 2 2" xfId="784" xr:uid="{786988A3-13A4-4DAE-92D9-E6A32F5B4DB6}"/>
    <cellStyle name="Millares 6 2 2 2 2 2 10" xfId="15685" xr:uid="{AE15A5D7-9B04-420E-A9E6-7E62EA030DB6}"/>
    <cellStyle name="Millares 6 2 2 2 2 2 10 2" xfId="37188" xr:uid="{72435CBD-3C87-41A5-B70F-2238A90C1CEE}"/>
    <cellStyle name="Millares 6 2 2 2 2 2 11" xfId="22290" xr:uid="{307B65CC-5787-4874-BFC4-7547A49F03DB}"/>
    <cellStyle name="Millares 6 2 2 2 2 2 12" xfId="43793" xr:uid="{B556BE2E-6F6F-4E77-99DF-5B8EF2696930}"/>
    <cellStyle name="Millares 6 2 2 2 2 2 2" xfId="1730" xr:uid="{6A830153-759C-49AE-AEE7-B46F72E95BD7}"/>
    <cellStyle name="Millares 6 2 2 2 2 2 2 2" xfId="4559" xr:uid="{FEEF6355-13F0-4078-B802-19E07F155D8C}"/>
    <cellStyle name="Millares 6 2 2 2 2 2 2 2 2" xfId="12825" xr:uid="{F783C900-4A97-44C8-93E4-64557B1B0C1D}"/>
    <cellStyle name="Millares 6 2 2 2 2 2 2 2 2 2" xfId="34328" xr:uid="{2715C9BE-F4A7-4552-AF03-B05099BC52B7}"/>
    <cellStyle name="Millares 6 2 2 2 2 2 2 2 3" xfId="19460" xr:uid="{896D93A2-B963-41CC-B93E-8AFA6847FD48}"/>
    <cellStyle name="Millares 6 2 2 2 2 2 2 2 3 2" xfId="40963" xr:uid="{3DBD5A2B-68E3-4A0C-A586-EC7DBCCC3DEE}"/>
    <cellStyle name="Millares 6 2 2 2 2 2 2 2 4" xfId="26065" xr:uid="{24D456DF-1BCD-4166-A2E2-3FBA5F0324D3}"/>
    <cellStyle name="Millares 6 2 2 2 2 2 2 2 5" xfId="47568" xr:uid="{F01894C8-63CE-4F5C-8920-551226B9D3A3}"/>
    <cellStyle name="Millares 6 2 2 2 2 2 2 3" xfId="6698" xr:uid="{E3C2AE32-ADCB-41AF-8B44-B74939455B38}"/>
    <cellStyle name="Millares 6 2 2 2 2 2 2 3 2" xfId="14964" xr:uid="{215A9BC2-8193-4141-BF6F-C1F00F89BE5D}"/>
    <cellStyle name="Millares 6 2 2 2 2 2 2 3 2 2" xfId="36467" xr:uid="{83154ABD-2CA4-44AB-B366-0CFED288FBF0}"/>
    <cellStyle name="Millares 6 2 2 2 2 2 2 3 3" xfId="21599" xr:uid="{5D6F6D46-F9CD-4100-8A06-F3157F18194B}"/>
    <cellStyle name="Millares 6 2 2 2 2 2 2 3 3 2" xfId="43102" xr:uid="{F9C3044B-17F4-45A9-A935-E2E71F7B744B}"/>
    <cellStyle name="Millares 6 2 2 2 2 2 2 3 4" xfId="28204" xr:uid="{10251947-977C-473D-A72C-B00E30D61DA3}"/>
    <cellStyle name="Millares 6 2 2 2 2 2 2 3 5" xfId="49707" xr:uid="{A1108D70-A6C9-4E45-978E-47FBD7ED501C}"/>
    <cellStyle name="Millares 6 2 2 2 2 2 2 4" xfId="8339" xr:uid="{A4BA8285-4ED8-484F-AB54-898A55F3586A}"/>
    <cellStyle name="Millares 6 2 2 2 2 2 2 4 2" xfId="29842" xr:uid="{C8BCEDA1-8488-458A-9D79-C8694C51F393}"/>
    <cellStyle name="Millares 6 2 2 2 2 2 2 5" xfId="9996" xr:uid="{B7B661E1-E816-42E1-9AE4-D956A57ED9E3}"/>
    <cellStyle name="Millares 6 2 2 2 2 2 2 5 2" xfId="31499" xr:uid="{FC24732F-F82E-46C2-81A0-AA5D54B1F227}"/>
    <cellStyle name="Millares 6 2 2 2 2 2 2 6" xfId="16631" xr:uid="{EED3D878-B4D1-49A3-B25B-AEC4BEFEBDE2}"/>
    <cellStyle name="Millares 6 2 2 2 2 2 2 6 2" xfId="38134" xr:uid="{A5B0E931-562E-4A00-8D50-56EC25AAE191}"/>
    <cellStyle name="Millares 6 2 2 2 2 2 2 7" xfId="23236" xr:uid="{02D28A10-1692-4195-AFE1-EAD12A98862C}"/>
    <cellStyle name="Millares 6 2 2 2 2 2 2 8" xfId="44739" xr:uid="{15C651CE-FF3F-4DB3-BD28-7D5F95EBD4B5}"/>
    <cellStyle name="Millares 6 2 2 2 2 2 3" xfId="2417" xr:uid="{CEFE86F5-5ED2-4EE3-9E6C-116AE7A5EA1F}"/>
    <cellStyle name="Millares 6 2 2 2 2 2 3 2" xfId="10683" xr:uid="{CDF3A94F-4A1F-4FF7-AEEF-D0155AB5E133}"/>
    <cellStyle name="Millares 6 2 2 2 2 2 3 2 2" xfId="32186" xr:uid="{BDCA0296-D61F-4B0A-9A67-1CF810D64D11}"/>
    <cellStyle name="Millares 6 2 2 2 2 2 3 3" xfId="17318" xr:uid="{0BA76DC0-7579-41BD-99B6-AB9421F81013}"/>
    <cellStyle name="Millares 6 2 2 2 2 2 3 3 2" xfId="38821" xr:uid="{34A70562-FE01-428D-A8E3-3375A0E15E1E}"/>
    <cellStyle name="Millares 6 2 2 2 2 2 3 4" xfId="23923" xr:uid="{E4AC5245-BDCE-4EE1-8420-BD99FC4C8840}"/>
    <cellStyle name="Millares 6 2 2 2 2 2 3 5" xfId="45426" xr:uid="{B9C45010-3798-4A00-8B4B-364CF2DBB61C}"/>
    <cellStyle name="Millares 6 2 2 2 2 2 4" xfId="2934" xr:uid="{703A6D99-6C32-4B8C-A53C-A46B066BF00C}"/>
    <cellStyle name="Millares 6 2 2 2 2 2 4 2" xfId="11200" xr:uid="{1B627A6D-1A3C-44C6-B16A-FC24573A21E3}"/>
    <cellStyle name="Millares 6 2 2 2 2 2 4 2 2" xfId="32703" xr:uid="{E84DE8C1-E221-450A-86C6-1E7F3BC329B2}"/>
    <cellStyle name="Millares 6 2 2 2 2 2 4 3" xfId="17835" xr:uid="{C96962D2-BEFE-423D-85F4-A4D3BA8476E4}"/>
    <cellStyle name="Millares 6 2 2 2 2 2 4 3 2" xfId="39338" xr:uid="{7FF6AC61-AF62-4387-B5D7-EEF779D9944D}"/>
    <cellStyle name="Millares 6 2 2 2 2 2 4 4" xfId="24440" xr:uid="{F65AEA83-B52B-438F-9E24-2999CB16899C}"/>
    <cellStyle name="Millares 6 2 2 2 2 2 4 5" xfId="45943" xr:uid="{CACD0B12-9261-4D55-8A44-D2B94BECD630}"/>
    <cellStyle name="Millares 6 2 2 2 2 2 5" xfId="3613" xr:uid="{DBEBE52E-B4A6-4B04-8C9E-1AC85831A3C0}"/>
    <cellStyle name="Millares 6 2 2 2 2 2 5 2" xfId="11879" xr:uid="{60BE02CF-153D-46B1-9E97-34FF4C895526}"/>
    <cellStyle name="Millares 6 2 2 2 2 2 5 2 2" xfId="33382" xr:uid="{0F77FE34-A89C-41FD-9835-C04F891DD8B1}"/>
    <cellStyle name="Millares 6 2 2 2 2 2 5 3" xfId="18514" xr:uid="{5EFE0A1D-0826-43A3-8C47-EE097C49B3B2}"/>
    <cellStyle name="Millares 6 2 2 2 2 2 5 3 2" xfId="40017" xr:uid="{D2D66B98-F16C-4FE1-B0E7-7AEA33D247FC}"/>
    <cellStyle name="Millares 6 2 2 2 2 2 5 4" xfId="25119" xr:uid="{FDC56F56-555E-4B3E-BEB5-7995FE9818BC}"/>
    <cellStyle name="Millares 6 2 2 2 2 2 5 5" xfId="46622" xr:uid="{432B5773-348B-44AD-BD94-4A7B245FCFD0}"/>
    <cellStyle name="Millares 6 2 2 2 2 2 6" xfId="5078" xr:uid="{7BAAC443-A6BE-46CB-859A-5E21A1349D01}"/>
    <cellStyle name="Millares 6 2 2 2 2 2 6 2" xfId="13344" xr:uid="{BF7A38AC-93F8-4B5E-B388-EE5265F47D56}"/>
    <cellStyle name="Millares 6 2 2 2 2 2 6 2 2" xfId="34847" xr:uid="{2BA21637-E147-4C25-86AA-F331DF4BD6BB}"/>
    <cellStyle name="Millares 6 2 2 2 2 2 6 3" xfId="19979" xr:uid="{B7204CA9-C56F-42A4-B944-5BDDE05D449A}"/>
    <cellStyle name="Millares 6 2 2 2 2 2 6 3 2" xfId="41482" xr:uid="{F235C345-A8DB-45A4-9539-F494CFF759C8}"/>
    <cellStyle name="Millares 6 2 2 2 2 2 6 4" xfId="26584" xr:uid="{14C1E7FC-573C-488A-BBD0-A0CECC034744}"/>
    <cellStyle name="Millares 6 2 2 2 2 2 6 5" xfId="48087" xr:uid="{67C604B5-78E7-487E-AAAD-44EE0A425337}"/>
    <cellStyle name="Millares 6 2 2 2 2 2 7" xfId="5752" xr:uid="{9140843F-3DDE-4EF8-877E-2A71C456E586}"/>
    <cellStyle name="Millares 6 2 2 2 2 2 7 2" xfId="14018" xr:uid="{0F0EE0B6-43CB-42B7-A897-2B80D0339DB9}"/>
    <cellStyle name="Millares 6 2 2 2 2 2 7 2 2" xfId="35521" xr:uid="{D521D664-6E68-4348-92EC-40F0B0467CDD}"/>
    <cellStyle name="Millares 6 2 2 2 2 2 7 3" xfId="20653" xr:uid="{8C2589D3-5B5D-4831-8D17-B645239B3ADD}"/>
    <cellStyle name="Millares 6 2 2 2 2 2 7 3 2" xfId="42156" xr:uid="{3DBB7300-BC85-4CDB-AEED-3A1E77B7D840}"/>
    <cellStyle name="Millares 6 2 2 2 2 2 7 4" xfId="27258" xr:uid="{D59E3D48-C48D-4795-89FB-F85511E27E5E}"/>
    <cellStyle name="Millares 6 2 2 2 2 2 7 5" xfId="48761" xr:uid="{88432A04-7B74-49E3-9B6D-797BE066A5E3}"/>
    <cellStyle name="Millares 6 2 2 2 2 2 8" xfId="7393" xr:uid="{56F7D675-59E1-4098-8435-32C729F3A72F}"/>
    <cellStyle name="Millares 6 2 2 2 2 2 8 2" xfId="28896" xr:uid="{713AF663-2E9F-41B8-A65C-AE60484DBAB9}"/>
    <cellStyle name="Millares 6 2 2 2 2 2 9" xfId="9050" xr:uid="{5327C81E-004B-4AB9-8809-49046CDDF722}"/>
    <cellStyle name="Millares 6 2 2 2 2 2 9 2" xfId="30553" xr:uid="{C52904D2-F7EF-49E0-A01F-B662570563D7}"/>
    <cellStyle name="Millares 6 2 2 2 2 3" xfId="1054" xr:uid="{050571EE-E286-42A5-8F01-30E8A596E122}"/>
    <cellStyle name="Millares 6 2 2 2 2 3 2" xfId="3883" xr:uid="{23F9756D-0493-4A05-826F-707B8521328A}"/>
    <cellStyle name="Millares 6 2 2 2 2 3 2 2" xfId="12149" xr:uid="{FBC83685-FDB2-4AE7-AEA0-39CF040CD167}"/>
    <cellStyle name="Millares 6 2 2 2 2 3 2 2 2" xfId="33652" xr:uid="{A0E893F9-C773-49A6-AB7B-3E7131D0AEB7}"/>
    <cellStyle name="Millares 6 2 2 2 2 3 2 3" xfId="18784" xr:uid="{70765CA0-1AC0-4E2D-A4F1-E4BBE7071E1E}"/>
    <cellStyle name="Millares 6 2 2 2 2 3 2 3 2" xfId="40287" xr:uid="{7469DECB-B7F8-403A-8F84-51BC11C52F3A}"/>
    <cellStyle name="Millares 6 2 2 2 2 3 2 4" xfId="25389" xr:uid="{75870B69-FB52-4109-8EC5-FF8FBB0178C1}"/>
    <cellStyle name="Millares 6 2 2 2 2 3 2 5" xfId="46892" xr:uid="{2DE74A74-7A50-4B3B-814D-C70D7235EDDB}"/>
    <cellStyle name="Millares 6 2 2 2 2 3 3" xfId="6022" xr:uid="{09C14C02-CB79-4D71-AF3B-3873E153A624}"/>
    <cellStyle name="Millares 6 2 2 2 2 3 3 2" xfId="14288" xr:uid="{A0AE8581-4B34-4A31-AF36-D7A57708478A}"/>
    <cellStyle name="Millares 6 2 2 2 2 3 3 2 2" xfId="35791" xr:uid="{7A40E8EC-7C0A-4AD7-8DA0-FC94855CE108}"/>
    <cellStyle name="Millares 6 2 2 2 2 3 3 3" xfId="20923" xr:uid="{F90051B7-7003-4A9E-A9CD-C5C3AECD01F9}"/>
    <cellStyle name="Millares 6 2 2 2 2 3 3 3 2" xfId="42426" xr:uid="{EA197698-50B7-48D2-B9FC-AB4C8EFEEFDD}"/>
    <cellStyle name="Millares 6 2 2 2 2 3 3 4" xfId="27528" xr:uid="{1B8DDD8C-CCE7-4959-A420-E8997B00E9FD}"/>
    <cellStyle name="Millares 6 2 2 2 2 3 3 5" xfId="49031" xr:uid="{DC268DB0-0B75-4D3B-A2BE-7762B195914E}"/>
    <cellStyle name="Millares 6 2 2 2 2 3 4" xfId="7663" xr:uid="{B596E651-BDA8-44FD-A5A0-1C2A6A2B80EA}"/>
    <cellStyle name="Millares 6 2 2 2 2 3 4 2" xfId="29166" xr:uid="{E79EB985-9B34-453E-9D00-C9A0173DAE36}"/>
    <cellStyle name="Millares 6 2 2 2 2 3 5" xfId="9320" xr:uid="{A1D8779F-A3AE-4E1E-9F4E-7B8CFF9252E7}"/>
    <cellStyle name="Millares 6 2 2 2 2 3 5 2" xfId="30823" xr:uid="{649D7495-106A-4C13-B4FF-EC14D262F95A}"/>
    <cellStyle name="Millares 6 2 2 2 2 3 6" xfId="15955" xr:uid="{C6CE2F32-6127-48DD-9141-84699D0577B5}"/>
    <cellStyle name="Millares 6 2 2 2 2 3 6 2" xfId="37458" xr:uid="{4948FC25-9C3B-4AC4-81DB-E5A63EAF96DA}"/>
    <cellStyle name="Millares 6 2 2 2 2 3 7" xfId="22560" xr:uid="{A7216682-B8DE-4C99-AD35-C56929951BAD}"/>
    <cellStyle name="Millares 6 2 2 2 2 3 8" xfId="44063" xr:uid="{EB9F0A50-D35B-4CBE-8F7B-262E92B70844}"/>
    <cellStyle name="Millares 6 2 2 2 2 4" xfId="1450" xr:uid="{A67E013E-6D62-46E3-9AE0-88BFFD557A04}"/>
    <cellStyle name="Millares 6 2 2 2 2 4 2" xfId="4279" xr:uid="{AB4AE64F-B613-456A-8BAD-5884CA25FEC4}"/>
    <cellStyle name="Millares 6 2 2 2 2 4 2 2" xfId="12545" xr:uid="{9729C9F3-16B4-4AFD-B2B2-A01E61B27333}"/>
    <cellStyle name="Millares 6 2 2 2 2 4 2 2 2" xfId="34048" xr:uid="{5BE5AD67-170A-4676-9CF3-614716F150A6}"/>
    <cellStyle name="Millares 6 2 2 2 2 4 2 3" xfId="19180" xr:uid="{5EF524A3-F42C-4E95-AE8F-01F5440A05E5}"/>
    <cellStyle name="Millares 6 2 2 2 2 4 2 3 2" xfId="40683" xr:uid="{80416B76-DBAB-4316-BC36-23596E18ABA6}"/>
    <cellStyle name="Millares 6 2 2 2 2 4 2 4" xfId="25785" xr:uid="{0778641A-A3DA-4B19-B328-C78825DDE4D0}"/>
    <cellStyle name="Millares 6 2 2 2 2 4 2 5" xfId="47288" xr:uid="{9CBF1FDE-8D80-4C94-9A49-8A0979F1EFAD}"/>
    <cellStyle name="Millares 6 2 2 2 2 4 3" xfId="6418" xr:uid="{59B7CD1A-3CFC-4D0E-AAE3-5BC4B38C3E3F}"/>
    <cellStyle name="Millares 6 2 2 2 2 4 3 2" xfId="14684" xr:uid="{CCB3EE45-2E46-4CC9-B473-9FC85D691640}"/>
    <cellStyle name="Millares 6 2 2 2 2 4 3 2 2" xfId="36187" xr:uid="{D0E2F0F0-A246-410C-9624-5E9E3C148824}"/>
    <cellStyle name="Millares 6 2 2 2 2 4 3 3" xfId="21319" xr:uid="{25F73B17-43B7-46B9-ADA5-EA9F94F3F6F3}"/>
    <cellStyle name="Millares 6 2 2 2 2 4 3 3 2" xfId="42822" xr:uid="{4B325161-9872-4CC4-B859-AFE33669FFA2}"/>
    <cellStyle name="Millares 6 2 2 2 2 4 3 4" xfId="27924" xr:uid="{CE865C9A-3FFB-4B90-A636-65F781EB14A4}"/>
    <cellStyle name="Millares 6 2 2 2 2 4 3 5" xfId="49427" xr:uid="{DF2FB8DB-F69A-4E45-B974-E5BEE65369C0}"/>
    <cellStyle name="Millares 6 2 2 2 2 4 4" xfId="8059" xr:uid="{292602A5-CA13-4F79-B217-3D7FCDDD6184}"/>
    <cellStyle name="Millares 6 2 2 2 2 4 4 2" xfId="29562" xr:uid="{3442A029-D5C6-47FC-90E3-628EEBACF16D}"/>
    <cellStyle name="Millares 6 2 2 2 2 4 5" xfId="9716" xr:uid="{6336991B-AB2C-4E3F-A6DE-CEE06388DAF5}"/>
    <cellStyle name="Millares 6 2 2 2 2 4 5 2" xfId="31219" xr:uid="{21993F21-B898-4890-8D0C-72F9DD1D08A2}"/>
    <cellStyle name="Millares 6 2 2 2 2 4 6" xfId="16351" xr:uid="{50169463-C977-4EE8-BF13-C0C3CA5D2B60}"/>
    <cellStyle name="Millares 6 2 2 2 2 4 6 2" xfId="37854" xr:uid="{40E2BA02-5A0D-4D03-8110-DB460571E6DF}"/>
    <cellStyle name="Millares 6 2 2 2 2 4 7" xfId="22956" xr:uid="{D517A1FD-AA2C-43F0-B2A8-E5F6B982EF0A}"/>
    <cellStyle name="Millares 6 2 2 2 2 4 8" xfId="44459" xr:uid="{ED1DD502-E1E1-4F59-8457-F7790301694B}"/>
    <cellStyle name="Millares 6 2 2 2 2 5" xfId="2137" xr:uid="{CB5998B1-6E2C-4186-9063-13F2876BA187}"/>
    <cellStyle name="Millares 6 2 2 2 2 5 2" xfId="10403" xr:uid="{B045EC43-9ADC-4379-812A-CE2B0273269E}"/>
    <cellStyle name="Millares 6 2 2 2 2 5 2 2" xfId="31906" xr:uid="{556A0A48-CC41-4944-8B85-32DB3B0254DF}"/>
    <cellStyle name="Millares 6 2 2 2 2 5 3" xfId="17038" xr:uid="{6F7B8BF2-CA2B-46C7-A310-7D53E053E991}"/>
    <cellStyle name="Millares 6 2 2 2 2 5 3 2" xfId="38541" xr:uid="{3142FD5E-37A1-4853-A4B0-4BB91125943B}"/>
    <cellStyle name="Millares 6 2 2 2 2 5 4" xfId="23643" xr:uid="{8D3DC9BC-A8F3-4222-937B-CE0FE0172772}"/>
    <cellStyle name="Millares 6 2 2 2 2 5 5" xfId="45146" xr:uid="{9867022B-E6C0-4555-886A-F59BC3E9849D}"/>
    <cellStyle name="Millares 6 2 2 2 2 6" xfId="2685" xr:uid="{AC803734-97A1-41F3-87E6-D83C0492CDEF}"/>
    <cellStyle name="Millares 6 2 2 2 2 6 2" xfId="10951" xr:uid="{A96BF21D-1C78-4176-A3EF-C8F6E50C4593}"/>
    <cellStyle name="Millares 6 2 2 2 2 6 2 2" xfId="32454" xr:uid="{31DAE9AB-6ADB-454A-AA85-3B1B91DF5FF2}"/>
    <cellStyle name="Millares 6 2 2 2 2 6 3" xfId="17586" xr:uid="{F0497DF6-9221-4D96-BDF4-662B450F8E0D}"/>
    <cellStyle name="Millares 6 2 2 2 2 6 3 2" xfId="39089" xr:uid="{C878EBAE-7309-476C-8344-0FCC6B776D23}"/>
    <cellStyle name="Millares 6 2 2 2 2 6 4" xfId="24191" xr:uid="{DF722224-1D91-4552-BD15-6C09B14900CE}"/>
    <cellStyle name="Millares 6 2 2 2 2 6 5" xfId="45694" xr:uid="{FAB7CF07-278F-4DEE-8444-482B6E3EF7EC}"/>
    <cellStyle name="Millares 6 2 2 2 2 7" xfId="3333" xr:uid="{B78047ED-3E30-4F23-8FF9-C5B2BE3632FF}"/>
    <cellStyle name="Millares 6 2 2 2 2 7 2" xfId="11599" xr:uid="{DBB6ECB3-E901-4FFB-ACD4-884F0D9BB8F8}"/>
    <cellStyle name="Millares 6 2 2 2 2 7 2 2" xfId="33102" xr:uid="{96F17671-BEBB-4060-BCE2-35769F68E37F}"/>
    <cellStyle name="Millares 6 2 2 2 2 7 3" xfId="18234" xr:uid="{6EE31A3D-9E38-4A88-A0DF-D28317CBFB29}"/>
    <cellStyle name="Millares 6 2 2 2 2 7 3 2" xfId="39737" xr:uid="{7CF1ECCD-5E21-4E63-A6F4-BB09542DB458}"/>
    <cellStyle name="Millares 6 2 2 2 2 7 4" xfId="24839" xr:uid="{78C2F1DF-6E86-4279-B122-D4690364444D}"/>
    <cellStyle name="Millares 6 2 2 2 2 7 5" xfId="46342" xr:uid="{CF82BED2-69CA-479B-A4A1-91FE40316C88}"/>
    <cellStyle name="Millares 6 2 2 2 2 8" xfId="4829" xr:uid="{5FCC2E38-0E71-49BA-9DE3-15878FABB91E}"/>
    <cellStyle name="Millares 6 2 2 2 2 8 2" xfId="13095" xr:uid="{A5BBC867-61F5-40A4-B215-48BC0E96CE25}"/>
    <cellStyle name="Millares 6 2 2 2 2 8 2 2" xfId="34598" xr:uid="{B05064FB-9996-47DC-86B6-C21BEF6CCDBA}"/>
    <cellStyle name="Millares 6 2 2 2 2 8 3" xfId="19730" xr:uid="{37DD4C81-CA11-4FE5-8DE6-B3982C105A3E}"/>
    <cellStyle name="Millares 6 2 2 2 2 8 3 2" xfId="41233" xr:uid="{7E69AC38-D187-437A-A2CC-2CDE70D3A465}"/>
    <cellStyle name="Millares 6 2 2 2 2 8 4" xfId="26335" xr:uid="{4C39F9BE-0FEF-4B40-9D16-86252EB7FDFE}"/>
    <cellStyle name="Millares 6 2 2 2 2 8 5" xfId="47838" xr:uid="{097254BB-7E1B-46C8-91AA-6E42A768605B}"/>
    <cellStyle name="Millares 6 2 2 2 2 9" xfId="5472" xr:uid="{30984AE0-E48C-4228-B498-C7AAF0441843}"/>
    <cellStyle name="Millares 6 2 2 2 2 9 2" xfId="13738" xr:uid="{A2EAC832-FC3B-4B6C-9DAD-6829B808DDE5}"/>
    <cellStyle name="Millares 6 2 2 2 2 9 2 2" xfId="35241" xr:uid="{70EDB2CC-850B-4FCA-9633-008309527FB6}"/>
    <cellStyle name="Millares 6 2 2 2 2 9 3" xfId="20373" xr:uid="{4BDF1D44-BF27-475C-B255-1FE082F05A6D}"/>
    <cellStyle name="Millares 6 2 2 2 2 9 3 2" xfId="41876" xr:uid="{EFD4C7D3-2312-47FE-AB06-88FBCFB4F29D}"/>
    <cellStyle name="Millares 6 2 2 2 2 9 4" xfId="26978" xr:uid="{DC4777C9-3688-4865-9BAB-EEEC679B474A}"/>
    <cellStyle name="Millares 6 2 2 2 2 9 5" xfId="48481" xr:uid="{20804D77-4174-44C3-8F09-7380FD3A935C}"/>
    <cellStyle name="Millares 6 2 2 2 3" xfId="375" xr:uid="{8F680E06-DD84-47AC-AD29-FEF48D7E69BE}"/>
    <cellStyle name="Millares 6 2 2 2 3 10" xfId="15278" xr:uid="{0A2206C6-7997-4C8B-B101-9556E1AEAFDB}"/>
    <cellStyle name="Millares 6 2 2 2 3 10 2" xfId="36781" xr:uid="{7C1C8A19-6B95-413C-8C0D-B1936D428480}"/>
    <cellStyle name="Millares 6 2 2 2 3 11" xfId="21883" xr:uid="{AE009A35-D6AE-4D69-861D-10AF583B4A11}"/>
    <cellStyle name="Millares 6 2 2 2 3 12" xfId="43386" xr:uid="{F6854662-282D-4F6B-8298-A4741C5D53B4}"/>
    <cellStyle name="Millares 6 2 2 2 3 2" xfId="1323" xr:uid="{F46C178F-F662-4681-BD7D-C829D772D845}"/>
    <cellStyle name="Millares 6 2 2 2 3 2 2" xfId="4152" xr:uid="{BA315CA4-35B0-4202-B030-398082D2B974}"/>
    <cellStyle name="Millares 6 2 2 2 3 2 2 2" xfId="12418" xr:uid="{622F5D15-7F84-41AB-8BF7-D8867F9F32C8}"/>
    <cellStyle name="Millares 6 2 2 2 3 2 2 2 2" xfId="33921" xr:uid="{D2AE3979-7E30-4D52-803D-2C712857AEB9}"/>
    <cellStyle name="Millares 6 2 2 2 3 2 2 3" xfId="19053" xr:uid="{5C9997E5-87C6-43D3-A816-5FBD0D514C8C}"/>
    <cellStyle name="Millares 6 2 2 2 3 2 2 3 2" xfId="40556" xr:uid="{93EF229E-9C24-4135-A46A-E8EF26F5A664}"/>
    <cellStyle name="Millares 6 2 2 2 3 2 2 4" xfId="25658" xr:uid="{2921CFEA-4B33-40BC-B471-58E6EB1B6D15}"/>
    <cellStyle name="Millares 6 2 2 2 3 2 2 5" xfId="47161" xr:uid="{3607D993-32B3-444B-8EB9-23BCFBF3B331}"/>
    <cellStyle name="Millares 6 2 2 2 3 2 3" xfId="6291" xr:uid="{3310569D-33DD-451B-B983-355138C2C3A0}"/>
    <cellStyle name="Millares 6 2 2 2 3 2 3 2" xfId="14557" xr:uid="{C1692FB2-D68E-4B28-A3A4-9F9CF7EC1909}"/>
    <cellStyle name="Millares 6 2 2 2 3 2 3 2 2" xfId="36060" xr:uid="{63D0EA9F-712B-45A9-A85C-E69FE1B3906F}"/>
    <cellStyle name="Millares 6 2 2 2 3 2 3 3" xfId="21192" xr:uid="{A897B7CF-3212-417B-B979-0089A54A9889}"/>
    <cellStyle name="Millares 6 2 2 2 3 2 3 3 2" xfId="42695" xr:uid="{5DBC96FD-3466-4B84-9FB6-4A0833622BA1}"/>
    <cellStyle name="Millares 6 2 2 2 3 2 3 4" xfId="27797" xr:uid="{988B7A2D-EE2E-472B-B9FF-CF96811B0687}"/>
    <cellStyle name="Millares 6 2 2 2 3 2 3 5" xfId="49300" xr:uid="{DD335767-8427-4F03-9FD4-ECD2EA95DC6B}"/>
    <cellStyle name="Millares 6 2 2 2 3 2 4" xfId="7932" xr:uid="{5109F636-F1AA-4858-B402-B54FAE4B7D66}"/>
    <cellStyle name="Millares 6 2 2 2 3 2 4 2" xfId="29435" xr:uid="{FBB2A273-5CFF-4C02-9F97-9308660B930A}"/>
    <cellStyle name="Millares 6 2 2 2 3 2 5" xfId="9589" xr:uid="{C3F611C9-16EB-44D4-BE6D-E6077A8CC484}"/>
    <cellStyle name="Millares 6 2 2 2 3 2 5 2" xfId="31092" xr:uid="{3675B1C4-04D0-4CA2-9D71-DF1420D1FAC3}"/>
    <cellStyle name="Millares 6 2 2 2 3 2 6" xfId="16224" xr:uid="{9138DF59-52EE-47BC-B085-3E9F08D48BA8}"/>
    <cellStyle name="Millares 6 2 2 2 3 2 6 2" xfId="37727" xr:uid="{14CDFEE3-292A-40E0-BF9B-3039F7C21D48}"/>
    <cellStyle name="Millares 6 2 2 2 3 2 7" xfId="22829" xr:uid="{B0386100-8CA4-4392-A7C8-99FAF251D637}"/>
    <cellStyle name="Millares 6 2 2 2 3 2 8" xfId="44332" xr:uid="{7202EDE6-C2F3-43BA-BB2D-AF0E4F317029}"/>
    <cellStyle name="Millares 6 2 2 2 3 3" xfId="2010" xr:uid="{FF55B6F8-DC92-4B22-9A1F-241F6CB83281}"/>
    <cellStyle name="Millares 6 2 2 2 3 3 2" xfId="10276" xr:uid="{15780AA3-88E7-4AC9-8FD6-89C582760A95}"/>
    <cellStyle name="Millares 6 2 2 2 3 3 2 2" xfId="31779" xr:uid="{7E25DC40-205C-40C9-982D-3721D2D4E67E}"/>
    <cellStyle name="Millares 6 2 2 2 3 3 3" xfId="16911" xr:uid="{62E983F5-7B21-4BA7-B51B-B8A7BAF1A149}"/>
    <cellStyle name="Millares 6 2 2 2 3 3 3 2" xfId="38414" xr:uid="{6E213E06-DB33-4EAE-9CEA-4EAFF18A1D03}"/>
    <cellStyle name="Millares 6 2 2 2 3 3 4" xfId="23516" xr:uid="{652A9875-2FEC-4198-890B-47455EEB3921}"/>
    <cellStyle name="Millares 6 2 2 2 3 3 5" xfId="45019" xr:uid="{EF44289F-BE0A-4258-A8BF-FC222112D7D4}"/>
    <cellStyle name="Millares 6 2 2 2 3 4" xfId="2809" xr:uid="{0136D9DC-6073-4BBB-AB41-6B08EAFAA6A6}"/>
    <cellStyle name="Millares 6 2 2 2 3 4 2" xfId="11075" xr:uid="{8894E70D-984B-452D-A00D-AE446E8BF761}"/>
    <cellStyle name="Millares 6 2 2 2 3 4 2 2" xfId="32578" xr:uid="{F408E163-3F51-4F47-9492-B51816A676F2}"/>
    <cellStyle name="Millares 6 2 2 2 3 4 3" xfId="17710" xr:uid="{1E65B9A1-E08E-482A-A277-88F96424E289}"/>
    <cellStyle name="Millares 6 2 2 2 3 4 3 2" xfId="39213" xr:uid="{1BDF1ECE-9381-4C7F-ABB0-619647D03346}"/>
    <cellStyle name="Millares 6 2 2 2 3 4 4" xfId="24315" xr:uid="{B6CEC272-1562-453B-9853-0696E6C7DFAF}"/>
    <cellStyle name="Millares 6 2 2 2 3 4 5" xfId="45818" xr:uid="{A44FDEC1-D4CA-40A2-80FB-429E35E1D08D}"/>
    <cellStyle name="Millares 6 2 2 2 3 5" xfId="3206" xr:uid="{4B65DA7C-6579-4470-9B65-695CF6CF122A}"/>
    <cellStyle name="Millares 6 2 2 2 3 5 2" xfId="11472" xr:uid="{54C99A55-5386-4ECF-8C78-9A913CFD70BF}"/>
    <cellStyle name="Millares 6 2 2 2 3 5 2 2" xfId="32975" xr:uid="{24BAB024-E89B-4CF7-89EB-CC79A40A9B9A}"/>
    <cellStyle name="Millares 6 2 2 2 3 5 3" xfId="18107" xr:uid="{9C2A8578-95BE-4154-8462-40144A3284DC}"/>
    <cellStyle name="Millares 6 2 2 2 3 5 3 2" xfId="39610" xr:uid="{C09EB85B-96CE-456D-9051-32953141A05E}"/>
    <cellStyle name="Millares 6 2 2 2 3 5 4" xfId="24712" xr:uid="{35860D43-040A-493E-A182-BC7679CBEFF4}"/>
    <cellStyle name="Millares 6 2 2 2 3 5 5" xfId="46215" xr:uid="{BCA3FCFD-0FAE-4EE5-94B3-597951390D6A}"/>
    <cellStyle name="Millares 6 2 2 2 3 6" xfId="4953" xr:uid="{A86C42B8-AAE6-4655-B9C0-A9E0E554CEDF}"/>
    <cellStyle name="Millares 6 2 2 2 3 6 2" xfId="13219" xr:uid="{F96DF32C-8C37-4C54-9C49-0E1F5687B3D2}"/>
    <cellStyle name="Millares 6 2 2 2 3 6 2 2" xfId="34722" xr:uid="{01CB0CED-1334-4019-A6EF-C75F6F11E193}"/>
    <cellStyle name="Millares 6 2 2 2 3 6 3" xfId="19854" xr:uid="{BEB32EC0-487B-4FDF-8756-001193E47E92}"/>
    <cellStyle name="Millares 6 2 2 2 3 6 3 2" xfId="41357" xr:uid="{18A66BCB-6A79-456D-A6B6-3DFFA4465DF3}"/>
    <cellStyle name="Millares 6 2 2 2 3 6 4" xfId="26459" xr:uid="{BFCE7F66-39D2-4054-815E-02B67B1CAFE2}"/>
    <cellStyle name="Millares 6 2 2 2 3 6 5" xfId="47962" xr:uid="{ADF932EF-3AD4-44D6-B6E5-F8C2DD86B69C}"/>
    <cellStyle name="Millares 6 2 2 2 3 7" xfId="5345" xr:uid="{AE4DB55A-FE55-463A-A0B9-D13582F7F9E7}"/>
    <cellStyle name="Millares 6 2 2 2 3 7 2" xfId="13611" xr:uid="{0705A1EF-09CA-47AB-B780-DC93A3C86AF5}"/>
    <cellStyle name="Millares 6 2 2 2 3 7 2 2" xfId="35114" xr:uid="{2FF160DA-387B-4B7E-BBDE-D548FCD2F6B1}"/>
    <cellStyle name="Millares 6 2 2 2 3 7 3" xfId="20246" xr:uid="{CE1E8AB6-232D-492A-9BF6-C65D9F5864A3}"/>
    <cellStyle name="Millares 6 2 2 2 3 7 3 2" xfId="41749" xr:uid="{CC8FB4B9-2777-4F87-9084-CA9BD58300CB}"/>
    <cellStyle name="Millares 6 2 2 2 3 7 4" xfId="26851" xr:uid="{FC81886F-4A0F-4FF2-A7DB-D0E49363EB11}"/>
    <cellStyle name="Millares 6 2 2 2 3 7 5" xfId="48354" xr:uid="{6DC5AFFD-5CE7-4DDB-9988-A824647D2376}"/>
    <cellStyle name="Millares 6 2 2 2 3 8" xfId="6986" xr:uid="{02303A45-C2FB-4338-AC51-C44A7FF26C9A}"/>
    <cellStyle name="Millares 6 2 2 2 3 8 2" xfId="28489" xr:uid="{50F6F505-4E34-4203-B613-221867A7E297}"/>
    <cellStyle name="Millares 6 2 2 2 3 9" xfId="8642" xr:uid="{E1C33C08-7044-467E-A28E-E419922A5E70}"/>
    <cellStyle name="Millares 6 2 2 2 3 9 2" xfId="30145" xr:uid="{2082BF4D-8D9A-4011-8E5F-0EFAABDBDCF1}"/>
    <cellStyle name="Millares 6 2 2 2 4" xfId="659" xr:uid="{FA59BB75-9F48-4972-A248-F9BD2E2EB503}"/>
    <cellStyle name="Millares 6 2 2 2 4 10" xfId="43668" xr:uid="{3ADE084D-C706-4642-8BB0-56B89C86DF2C}"/>
    <cellStyle name="Millares 6 2 2 2 4 2" xfId="1605" xr:uid="{ACE00DD1-7DD1-4EF0-9845-0766C116AC39}"/>
    <cellStyle name="Millares 6 2 2 2 4 2 2" xfId="4434" xr:uid="{BE8C41F7-9307-4C26-8561-829638AFAE2D}"/>
    <cellStyle name="Millares 6 2 2 2 4 2 2 2" xfId="12700" xr:uid="{BB1A3BFA-5F92-4511-B7EF-DC00CE1611F0}"/>
    <cellStyle name="Millares 6 2 2 2 4 2 2 2 2" xfId="34203" xr:uid="{A4D8150E-15B6-4126-8BE2-823725D578F6}"/>
    <cellStyle name="Millares 6 2 2 2 4 2 2 3" xfId="19335" xr:uid="{EFF869C1-6620-46A2-B5CF-02E7310A6504}"/>
    <cellStyle name="Millares 6 2 2 2 4 2 2 3 2" xfId="40838" xr:uid="{AD5128EE-93B1-40EF-A044-3B5C9A80F055}"/>
    <cellStyle name="Millares 6 2 2 2 4 2 2 4" xfId="25940" xr:uid="{143701F5-C8FC-48BC-86D1-0332B085ADC9}"/>
    <cellStyle name="Millares 6 2 2 2 4 2 2 5" xfId="47443" xr:uid="{A85A2A85-FF05-42C4-AB28-B922338BA1B0}"/>
    <cellStyle name="Millares 6 2 2 2 4 2 3" xfId="6573" xr:uid="{BB12201D-309A-4F7F-B7A8-2F22D722D2D5}"/>
    <cellStyle name="Millares 6 2 2 2 4 2 3 2" xfId="14839" xr:uid="{F53C0683-1E4B-4D56-AB83-D604E735556A}"/>
    <cellStyle name="Millares 6 2 2 2 4 2 3 2 2" xfId="36342" xr:uid="{345E045D-F0E3-4FFB-AA9C-998B947729CC}"/>
    <cellStyle name="Millares 6 2 2 2 4 2 3 3" xfId="21474" xr:uid="{7D53401F-4A62-40C7-B379-D22040009CDA}"/>
    <cellStyle name="Millares 6 2 2 2 4 2 3 3 2" xfId="42977" xr:uid="{B8DE4050-5C2B-4055-84F4-997DBF17A961}"/>
    <cellStyle name="Millares 6 2 2 2 4 2 3 4" xfId="28079" xr:uid="{C08634B7-227E-46A2-85CB-2B4FF605A63C}"/>
    <cellStyle name="Millares 6 2 2 2 4 2 3 5" xfId="49582" xr:uid="{767A56F2-BDC3-4C1E-93CD-FAB73033CA01}"/>
    <cellStyle name="Millares 6 2 2 2 4 2 4" xfId="8214" xr:uid="{F050D4D8-6789-4BC1-8A93-1552E02F6C78}"/>
    <cellStyle name="Millares 6 2 2 2 4 2 4 2" xfId="29717" xr:uid="{C5BF55B4-9296-412E-8AFB-59BE978B0338}"/>
    <cellStyle name="Millares 6 2 2 2 4 2 5" xfId="9871" xr:uid="{6E1B2033-BFAF-4F72-92F0-6FDC0BF9B63D}"/>
    <cellStyle name="Millares 6 2 2 2 4 2 5 2" xfId="31374" xr:uid="{F6827E66-A170-4938-9431-3C127D80EDF3}"/>
    <cellStyle name="Millares 6 2 2 2 4 2 6" xfId="16506" xr:uid="{8ECACEF2-DFEA-41A2-B55A-11176A273E69}"/>
    <cellStyle name="Millares 6 2 2 2 4 2 6 2" xfId="38009" xr:uid="{7FD08464-116B-49F3-A8BB-6C0BEAFFB365}"/>
    <cellStyle name="Millares 6 2 2 2 4 2 7" xfId="23111" xr:uid="{A6E34D1D-FE3C-492E-9362-373EFCED5AB8}"/>
    <cellStyle name="Millares 6 2 2 2 4 2 8" xfId="44614" xr:uid="{15AD766D-9FDF-4D10-A8A0-778447A8F4DF}"/>
    <cellStyle name="Millares 6 2 2 2 4 3" xfId="2292" xr:uid="{569AEC89-9831-4653-8B6F-7948215E7822}"/>
    <cellStyle name="Millares 6 2 2 2 4 3 2" xfId="10558" xr:uid="{2127E938-38F0-489D-A3A7-43E5CF47F87C}"/>
    <cellStyle name="Millares 6 2 2 2 4 3 2 2" xfId="32061" xr:uid="{88A83527-2793-4254-8034-BC90AE2AB532}"/>
    <cellStyle name="Millares 6 2 2 2 4 3 3" xfId="17193" xr:uid="{27F534AD-417B-4538-8D92-A65C4EC95DFF}"/>
    <cellStyle name="Millares 6 2 2 2 4 3 3 2" xfId="38696" xr:uid="{A43DFDC8-9428-45D1-8071-8D6944951658}"/>
    <cellStyle name="Millares 6 2 2 2 4 3 4" xfId="23798" xr:uid="{DC1DBE58-B5E4-4BC8-B17D-23DE1AD23A87}"/>
    <cellStyle name="Millares 6 2 2 2 4 3 5" xfId="45301" xr:uid="{43233EE0-67C7-46C3-8830-31923A6805FD}"/>
    <cellStyle name="Millares 6 2 2 2 4 4" xfId="3488" xr:uid="{B5879C48-FDB6-4332-9E07-FAB64F557CD7}"/>
    <cellStyle name="Millares 6 2 2 2 4 4 2" xfId="11754" xr:uid="{33D68940-2682-4F13-8797-3D937A8C6980}"/>
    <cellStyle name="Millares 6 2 2 2 4 4 2 2" xfId="33257" xr:uid="{30FC0A55-7959-470D-82A6-680ED645BA19}"/>
    <cellStyle name="Millares 6 2 2 2 4 4 3" xfId="18389" xr:uid="{B11CF47D-440D-44B0-BFC7-FB0165C8852E}"/>
    <cellStyle name="Millares 6 2 2 2 4 4 3 2" xfId="39892" xr:uid="{EE6CC6D9-7356-4A49-BD47-193E690E4473}"/>
    <cellStyle name="Millares 6 2 2 2 4 4 4" xfId="24994" xr:uid="{12CA3636-B439-448D-B3C3-F131271C7D8E}"/>
    <cellStyle name="Millares 6 2 2 2 4 4 5" xfId="46497" xr:uid="{F41114AA-C6F5-49E0-BC24-AB9003011A0B}"/>
    <cellStyle name="Millares 6 2 2 2 4 5" xfId="5627" xr:uid="{87020BE5-0C24-4548-8562-A9BD0AEE9946}"/>
    <cellStyle name="Millares 6 2 2 2 4 5 2" xfId="13893" xr:uid="{CC56CE51-17C5-4B6C-A2AB-08A45252AAA4}"/>
    <cellStyle name="Millares 6 2 2 2 4 5 2 2" xfId="35396" xr:uid="{2AC7C07F-9C16-4B0D-AD88-43D44100EA47}"/>
    <cellStyle name="Millares 6 2 2 2 4 5 3" xfId="20528" xr:uid="{4F019F95-DBC0-4085-A3CA-0BC26C8AA7A2}"/>
    <cellStyle name="Millares 6 2 2 2 4 5 3 2" xfId="42031" xr:uid="{A62B30FA-EEE3-410F-AFB4-72478DD8781F}"/>
    <cellStyle name="Millares 6 2 2 2 4 5 4" xfId="27133" xr:uid="{8E67FE59-0284-4AA3-A6E6-63E7144F9607}"/>
    <cellStyle name="Millares 6 2 2 2 4 5 5" xfId="48636" xr:uid="{F2C9C624-A618-401D-84D6-F8B95A01B505}"/>
    <cellStyle name="Millares 6 2 2 2 4 6" xfId="7268" xr:uid="{ECC4503A-2AB4-4DC6-A02A-DF3395D17DCF}"/>
    <cellStyle name="Millares 6 2 2 2 4 6 2" xfId="28771" xr:uid="{539CE786-9A1C-431C-A503-FBA26BA365AC}"/>
    <cellStyle name="Millares 6 2 2 2 4 7" xfId="8925" xr:uid="{9BCC31CA-A725-4850-AC99-CC75A004DF10}"/>
    <cellStyle name="Millares 6 2 2 2 4 7 2" xfId="30428" xr:uid="{360ADC18-66DE-4B56-943F-FA162E1B80CA}"/>
    <cellStyle name="Millares 6 2 2 2 4 8" xfId="15560" xr:uid="{341287B5-C4C6-4F7A-B992-3E2CEE99D035}"/>
    <cellStyle name="Millares 6 2 2 2 4 8 2" xfId="37063" xr:uid="{98C0A8D7-F939-4384-A10A-0739CC513E9F}"/>
    <cellStyle name="Millares 6 2 2 2 4 9" xfId="22165" xr:uid="{2130B8DD-40FB-4A01-AD89-983C52497389}"/>
    <cellStyle name="Millares 6 2 2 2 5" xfId="927" xr:uid="{DA2D779D-C7F0-4235-9BDD-66ED199838EE}"/>
    <cellStyle name="Millares 6 2 2 2 5 2" xfId="3756" xr:uid="{1F6B2041-F1E8-4CF5-8ED6-13420693D510}"/>
    <cellStyle name="Millares 6 2 2 2 5 2 2" xfId="12022" xr:uid="{BCFD6490-6CC9-4223-BE4C-624CA1FD82B9}"/>
    <cellStyle name="Millares 6 2 2 2 5 2 2 2" xfId="33525" xr:uid="{0415DEEC-C897-4928-8768-8F64B6634E58}"/>
    <cellStyle name="Millares 6 2 2 2 5 2 3" xfId="18657" xr:uid="{4AB704E7-821A-4809-BF11-6C80DE81B6FA}"/>
    <cellStyle name="Millares 6 2 2 2 5 2 3 2" xfId="40160" xr:uid="{63C89C65-93CD-4E84-8C20-9A4624849578}"/>
    <cellStyle name="Millares 6 2 2 2 5 2 4" xfId="25262" xr:uid="{CD80F85E-0C41-4C76-861F-F108CACCE0C8}"/>
    <cellStyle name="Millares 6 2 2 2 5 2 5" xfId="46765" xr:uid="{DE25A1C0-61B7-49EE-A907-C2DAACEDBD57}"/>
    <cellStyle name="Millares 6 2 2 2 5 3" xfId="5895" xr:uid="{02E3F99A-21EF-4E05-AC6F-8F2953B4C8C6}"/>
    <cellStyle name="Millares 6 2 2 2 5 3 2" xfId="14161" xr:uid="{7C9630A8-6C85-4EEB-832A-459F5EBB79A8}"/>
    <cellStyle name="Millares 6 2 2 2 5 3 2 2" xfId="35664" xr:uid="{0E11E499-DDDB-47B3-A585-A2AF5015E185}"/>
    <cellStyle name="Millares 6 2 2 2 5 3 3" xfId="20796" xr:uid="{82767CDD-E7EC-406A-991E-EBEE25A797EC}"/>
    <cellStyle name="Millares 6 2 2 2 5 3 3 2" xfId="42299" xr:uid="{BC725BC2-4EC4-4FEF-80EA-8B5172E944E6}"/>
    <cellStyle name="Millares 6 2 2 2 5 3 4" xfId="27401" xr:uid="{1AA52E98-C546-4950-A2FB-C1636242460B}"/>
    <cellStyle name="Millares 6 2 2 2 5 3 5" xfId="48904" xr:uid="{0A58DE5D-64C0-40BC-BFD9-8468B31E3808}"/>
    <cellStyle name="Millares 6 2 2 2 5 4" xfId="7536" xr:uid="{FE0FBECB-59E7-406A-A101-B7357DF35E9D}"/>
    <cellStyle name="Millares 6 2 2 2 5 4 2" xfId="29039" xr:uid="{69A13C1E-042C-4B78-8EB5-3BC45C6CC40F}"/>
    <cellStyle name="Millares 6 2 2 2 5 5" xfId="9193" xr:uid="{154E2FD7-6CFA-42E5-868C-5D885BC9CCD0}"/>
    <cellStyle name="Millares 6 2 2 2 5 5 2" xfId="30696" xr:uid="{2A63DDA1-0E2C-49BA-9D71-E0D69F8EFBE1}"/>
    <cellStyle name="Millares 6 2 2 2 5 6" xfId="15828" xr:uid="{1A0D825B-5433-4282-88EF-7DD6D1B78663}"/>
    <cellStyle name="Millares 6 2 2 2 5 6 2" xfId="37331" xr:uid="{912F437A-179D-418E-B1E1-6168D02EB4A9}"/>
    <cellStyle name="Millares 6 2 2 2 5 7" xfId="22433" xr:uid="{6E4326BF-8AA6-488F-9D7B-FF79E78BBC6B}"/>
    <cellStyle name="Millares 6 2 2 2 5 8" xfId="43936" xr:uid="{B1524FF1-13ED-4B6D-877F-8493AF2BB42F}"/>
    <cellStyle name="Millares 6 2 2 2 6" xfId="1188" xr:uid="{C7ED7F7C-6C16-427C-A248-91BD1F148D94}"/>
    <cellStyle name="Millares 6 2 2 2 6 2" xfId="4017" xr:uid="{47266E34-6708-4353-9015-D8FE5D27E2A5}"/>
    <cellStyle name="Millares 6 2 2 2 6 2 2" xfId="12283" xr:uid="{41018C2B-4320-475E-BB98-7C96ECA20F1B}"/>
    <cellStyle name="Millares 6 2 2 2 6 2 2 2" xfId="33786" xr:uid="{9936A649-7729-4688-932A-5D852D781B33}"/>
    <cellStyle name="Millares 6 2 2 2 6 2 3" xfId="18918" xr:uid="{6ABC59F3-40DD-4C78-9594-FAB27384ECEF}"/>
    <cellStyle name="Millares 6 2 2 2 6 2 3 2" xfId="40421" xr:uid="{146293BF-013F-429F-9FDD-43A4653AE5EB}"/>
    <cellStyle name="Millares 6 2 2 2 6 2 4" xfId="25523" xr:uid="{978C662B-6C29-4EF9-B47F-531445CEB22B}"/>
    <cellStyle name="Millares 6 2 2 2 6 2 5" xfId="47026" xr:uid="{ECCA7E9C-66CB-40C0-922A-7C2FB6DF85E6}"/>
    <cellStyle name="Millares 6 2 2 2 6 3" xfId="6156" xr:uid="{8C0AAFE5-FB6C-463F-A014-FB9CD0EE3259}"/>
    <cellStyle name="Millares 6 2 2 2 6 3 2" xfId="14422" xr:uid="{B0999745-4E6F-47E6-9490-8A4C2295D132}"/>
    <cellStyle name="Millares 6 2 2 2 6 3 2 2" xfId="35925" xr:uid="{02CEED0C-691B-4465-8FE7-821A6EFD86A0}"/>
    <cellStyle name="Millares 6 2 2 2 6 3 3" xfId="21057" xr:uid="{25227046-448B-4A54-B7DF-2D2E373EFFB9}"/>
    <cellStyle name="Millares 6 2 2 2 6 3 3 2" xfId="42560" xr:uid="{4A58D310-5870-473F-8E83-A46044C0E581}"/>
    <cellStyle name="Millares 6 2 2 2 6 3 4" xfId="27662" xr:uid="{03890423-5D03-4FBB-A3D8-BF221EEB5575}"/>
    <cellStyle name="Millares 6 2 2 2 6 3 5" xfId="49165" xr:uid="{8F757AD4-3655-4025-A189-BEEDD1EB3594}"/>
    <cellStyle name="Millares 6 2 2 2 6 4" xfId="7797" xr:uid="{EF157D63-4153-492C-8E5F-FB2BDFE57CFA}"/>
    <cellStyle name="Millares 6 2 2 2 6 4 2" xfId="29300" xr:uid="{3C43A063-95BE-4EB1-A369-331F372973F4}"/>
    <cellStyle name="Millares 6 2 2 2 6 5" xfId="9454" xr:uid="{EC307255-298E-4817-ADD3-5D760E01B2FC}"/>
    <cellStyle name="Millares 6 2 2 2 6 5 2" xfId="30957" xr:uid="{E6DB49BA-AC1E-47AD-9331-22A14277CE40}"/>
    <cellStyle name="Millares 6 2 2 2 6 6" xfId="16089" xr:uid="{FDD69CDA-F73A-4EB3-99B9-578BC06E04AA}"/>
    <cellStyle name="Millares 6 2 2 2 6 6 2" xfId="37592" xr:uid="{7533D29D-4206-4FB0-8D70-8720577ED89A}"/>
    <cellStyle name="Millares 6 2 2 2 6 7" xfId="22694" xr:uid="{18BEFE0E-4CFD-40E6-9ED5-7BA88A34F11B}"/>
    <cellStyle name="Millares 6 2 2 2 6 8" xfId="44197" xr:uid="{73137BD8-D254-40A1-9C75-84C0A03146DD}"/>
    <cellStyle name="Millares 6 2 2 2 7" xfId="1876" xr:uid="{B6C175D0-00EC-48DA-B684-0CA1F2B61FA2}"/>
    <cellStyle name="Millares 6 2 2 2 7 2" xfId="10142" xr:uid="{F3C823DA-2FA9-437E-82A9-B56A4D600A8B}"/>
    <cellStyle name="Millares 6 2 2 2 7 2 2" xfId="31645" xr:uid="{43817AF8-ED68-441E-9BC6-A1A780357061}"/>
    <cellStyle name="Millares 6 2 2 2 7 3" xfId="16777" xr:uid="{4B5BCA5D-AF63-4700-BCFC-FB79FBA1373B}"/>
    <cellStyle name="Millares 6 2 2 2 7 3 2" xfId="38280" xr:uid="{D7D3CB61-2FE0-4287-847D-E058827AE93B}"/>
    <cellStyle name="Millares 6 2 2 2 7 4" xfId="23382" xr:uid="{C4D4E2F6-5299-4102-862C-89E9B9C563D3}"/>
    <cellStyle name="Millares 6 2 2 2 7 5" xfId="44885" xr:uid="{C80CD710-3CD5-4C59-B0AE-C7E688B647C2}"/>
    <cellStyle name="Millares 6 2 2 2 8" xfId="2561" xr:uid="{931BAC55-0FF8-426E-857E-1469385A0622}"/>
    <cellStyle name="Millares 6 2 2 2 8 2" xfId="10827" xr:uid="{FD2B210C-6476-4115-81B0-136998739E69}"/>
    <cellStyle name="Millares 6 2 2 2 8 2 2" xfId="32330" xr:uid="{C872DD52-B59C-4868-A615-FDF85BC438F6}"/>
    <cellStyle name="Millares 6 2 2 2 8 3" xfId="17462" xr:uid="{DA7FC6D3-2361-4CF7-ACB2-766818E292F1}"/>
    <cellStyle name="Millares 6 2 2 2 8 3 2" xfId="38965" xr:uid="{2B0EA179-570D-48BB-A3E3-59129DC90485}"/>
    <cellStyle name="Millares 6 2 2 2 8 4" xfId="24067" xr:uid="{B0254609-55B0-4B28-8FE3-5DC05ADEA903}"/>
    <cellStyle name="Millares 6 2 2 2 8 5" xfId="45570" xr:uid="{B0E8A1FD-2071-4990-ABE7-95871FCC6ECB}"/>
    <cellStyle name="Millares 6 2 2 2 9" xfId="3072" xr:uid="{CC7BFF29-7464-462B-8EE1-9D66B3416CDA}"/>
    <cellStyle name="Millares 6 2 2 2 9 2" xfId="11338" xr:uid="{C555E323-FCC0-4E36-AEB8-340ED5D331CD}"/>
    <cellStyle name="Millares 6 2 2 2 9 2 2" xfId="32841" xr:uid="{6390B3B9-831F-441A-876D-B316392739EC}"/>
    <cellStyle name="Millares 6 2 2 2 9 3" xfId="17973" xr:uid="{EEFFDEFF-423A-4512-9FDA-095D4966E9F7}"/>
    <cellStyle name="Millares 6 2 2 2 9 3 2" xfId="39476" xr:uid="{B82BF22B-D4C0-449E-95D1-2A937201A782}"/>
    <cellStyle name="Millares 6 2 2 2 9 4" xfId="24578" xr:uid="{AA5AC0D0-0D19-4B2F-B327-CDB6D488055D}"/>
    <cellStyle name="Millares 6 2 2 2 9 5" xfId="46081" xr:uid="{594556DE-412B-4D84-BFF3-33734CAF065E}"/>
    <cellStyle name="Millares 6 2 2 3" xfId="465" xr:uid="{4EA3E4AF-E2CC-4A76-B710-8E19ED49266A}"/>
    <cellStyle name="Millares 6 2 2 3 10" xfId="7076" xr:uid="{750C0B24-1EE5-4B7C-8D1F-19A3837B57D8}"/>
    <cellStyle name="Millares 6 2 2 3 10 2" xfId="28579" xr:uid="{40CB1EDD-57AB-4293-88C2-EFD9B21032D5}"/>
    <cellStyle name="Millares 6 2 2 3 11" xfId="8732" xr:uid="{7C5D4703-4375-4327-976E-02BD389CFA34}"/>
    <cellStyle name="Millares 6 2 2 3 11 2" xfId="30235" xr:uid="{D1763224-6702-4457-A03E-E1070EB97AE9}"/>
    <cellStyle name="Millares 6 2 2 3 12" xfId="15368" xr:uid="{03F4215C-CD30-489E-89B1-CFEE83598A97}"/>
    <cellStyle name="Millares 6 2 2 3 12 2" xfId="36871" xr:uid="{7C9FB5EF-1104-4502-8072-3D841D773F21}"/>
    <cellStyle name="Millares 6 2 2 3 13" xfId="21973" xr:uid="{0FB80198-9569-43FA-98E1-A349BAFA4FB6}"/>
    <cellStyle name="Millares 6 2 2 3 14" xfId="43476" xr:uid="{9D6986AB-0B26-45BE-9180-4BF4B46BE653}"/>
    <cellStyle name="Millares 6 2 2 3 2" xfId="747" xr:uid="{C5DAC1EE-9285-4105-A9E8-110728A361F7}"/>
    <cellStyle name="Millares 6 2 2 3 2 10" xfId="15648" xr:uid="{B56A118C-449D-435E-BCAA-341E1DFBA0FB}"/>
    <cellStyle name="Millares 6 2 2 3 2 10 2" xfId="37151" xr:uid="{406F3565-19C9-4F9E-857F-4BA090CCBFDD}"/>
    <cellStyle name="Millares 6 2 2 3 2 11" xfId="22253" xr:uid="{C7ED0038-DA30-4D41-8661-796FF3C49B63}"/>
    <cellStyle name="Millares 6 2 2 3 2 12" xfId="43756" xr:uid="{3D3306E4-8E6C-4D6B-BDB8-08452EA909E4}"/>
    <cellStyle name="Millares 6 2 2 3 2 2" xfId="1693" xr:uid="{E48708A3-1B81-4B3A-A66F-472F76AC5109}"/>
    <cellStyle name="Millares 6 2 2 3 2 2 2" xfId="4522" xr:uid="{E8217464-7955-4593-8AC0-BA101B94029F}"/>
    <cellStyle name="Millares 6 2 2 3 2 2 2 2" xfId="12788" xr:uid="{A7450A6B-38DD-4B65-A8A4-C328530E6435}"/>
    <cellStyle name="Millares 6 2 2 3 2 2 2 2 2" xfId="34291" xr:uid="{B2AB45A4-E3DA-447E-BA7F-828D748ABE1B}"/>
    <cellStyle name="Millares 6 2 2 3 2 2 2 3" xfId="19423" xr:uid="{7B9EF7BE-AD19-4F05-BA1F-C86426AFF778}"/>
    <cellStyle name="Millares 6 2 2 3 2 2 2 3 2" xfId="40926" xr:uid="{06BA5F3F-8F72-4ACC-9926-5F6043ACA3DD}"/>
    <cellStyle name="Millares 6 2 2 3 2 2 2 4" xfId="26028" xr:uid="{32C790FD-B659-494C-9ACA-F34607B415B6}"/>
    <cellStyle name="Millares 6 2 2 3 2 2 2 5" xfId="47531" xr:uid="{93EEB8AA-DDC8-4E66-8D1B-25F42E68D0D8}"/>
    <cellStyle name="Millares 6 2 2 3 2 2 3" xfId="6661" xr:uid="{5FE96073-B8AC-4FDC-A318-6AF4976D4517}"/>
    <cellStyle name="Millares 6 2 2 3 2 2 3 2" xfId="14927" xr:uid="{DCAB751F-8E5D-4ABD-A364-35433D8F7592}"/>
    <cellStyle name="Millares 6 2 2 3 2 2 3 2 2" xfId="36430" xr:uid="{5C82DE21-0C0B-4320-AEEB-36EEBBA97E48}"/>
    <cellStyle name="Millares 6 2 2 3 2 2 3 3" xfId="21562" xr:uid="{AB65B293-8EB8-48C9-A612-685CB6B1F7A8}"/>
    <cellStyle name="Millares 6 2 2 3 2 2 3 3 2" xfId="43065" xr:uid="{4D170785-088F-40B9-AC04-0DB354F40072}"/>
    <cellStyle name="Millares 6 2 2 3 2 2 3 4" xfId="28167" xr:uid="{0D75269B-5AD5-46AE-B331-FA2CD1113E61}"/>
    <cellStyle name="Millares 6 2 2 3 2 2 3 5" xfId="49670" xr:uid="{A4CA4F44-A3D8-4A6C-868C-F884C83C218E}"/>
    <cellStyle name="Millares 6 2 2 3 2 2 4" xfId="8302" xr:uid="{96A6FB42-A4B0-475A-965D-F18DD695ED7F}"/>
    <cellStyle name="Millares 6 2 2 3 2 2 4 2" xfId="29805" xr:uid="{325C589D-CF6A-4F2C-A828-9B5F9B6CA04C}"/>
    <cellStyle name="Millares 6 2 2 3 2 2 5" xfId="9959" xr:uid="{6D24845C-19E8-45E3-BAD3-D52F2F88B454}"/>
    <cellStyle name="Millares 6 2 2 3 2 2 5 2" xfId="31462" xr:uid="{5E6BCBC2-C1C7-42BA-A66E-4B412356663E}"/>
    <cellStyle name="Millares 6 2 2 3 2 2 6" xfId="16594" xr:uid="{BE20AD86-4632-4DB9-8DBB-843FA5A89529}"/>
    <cellStyle name="Millares 6 2 2 3 2 2 6 2" xfId="38097" xr:uid="{2C82AC8A-F110-465E-AAF5-F4377FD3EDD2}"/>
    <cellStyle name="Millares 6 2 2 3 2 2 7" xfId="23199" xr:uid="{5B77A1B4-AA0F-4396-A7F2-1235EB497C85}"/>
    <cellStyle name="Millares 6 2 2 3 2 2 8" xfId="44702" xr:uid="{5C2D6537-14AC-4BA6-87D1-3DBF12DC2041}"/>
    <cellStyle name="Millares 6 2 2 3 2 3" xfId="2380" xr:uid="{EA160051-3BFD-4915-BFCC-FF69B38EC278}"/>
    <cellStyle name="Millares 6 2 2 3 2 3 2" xfId="10646" xr:uid="{2FBA3BD5-7186-42A9-B82B-B36081E77FEE}"/>
    <cellStyle name="Millares 6 2 2 3 2 3 2 2" xfId="32149" xr:uid="{51590C94-32BE-48B7-9708-28E2FAC5C2B1}"/>
    <cellStyle name="Millares 6 2 2 3 2 3 3" xfId="17281" xr:uid="{18D09E58-400E-41C4-9808-C44A747D3CC8}"/>
    <cellStyle name="Millares 6 2 2 3 2 3 3 2" xfId="38784" xr:uid="{92440AEA-749C-47FB-A74D-D1585073AF55}"/>
    <cellStyle name="Millares 6 2 2 3 2 3 4" xfId="23886" xr:uid="{B6CAB010-BA83-4458-96B1-7D111A2D0131}"/>
    <cellStyle name="Millares 6 2 2 3 2 3 5" xfId="45389" xr:uid="{88C634A5-F08C-4C25-BE47-C0AD1A8BBA54}"/>
    <cellStyle name="Millares 6 2 2 3 2 4" xfId="2897" xr:uid="{619D45EB-C0CC-41FE-B1BB-2BBF2ED591C7}"/>
    <cellStyle name="Millares 6 2 2 3 2 4 2" xfId="11163" xr:uid="{05AF44A6-B8ED-4AEC-B2BC-F71BF57BF753}"/>
    <cellStyle name="Millares 6 2 2 3 2 4 2 2" xfId="32666" xr:uid="{DB465504-9CED-4C65-9B68-81E3C89D7042}"/>
    <cellStyle name="Millares 6 2 2 3 2 4 3" xfId="17798" xr:uid="{59981E0F-8367-4A57-A173-31F47F2FF918}"/>
    <cellStyle name="Millares 6 2 2 3 2 4 3 2" xfId="39301" xr:uid="{6A8B3F34-2F26-4B35-A965-C1FB8E144D50}"/>
    <cellStyle name="Millares 6 2 2 3 2 4 4" xfId="24403" xr:uid="{24D6813B-CD1C-4957-8BB9-1FEAE5D48985}"/>
    <cellStyle name="Millares 6 2 2 3 2 4 5" xfId="45906" xr:uid="{AA2E342E-D95F-4D7C-8BE5-F1F8B2A95C07}"/>
    <cellStyle name="Millares 6 2 2 3 2 5" xfId="3576" xr:uid="{353A4A2B-51D2-4B48-9608-A31ED7688248}"/>
    <cellStyle name="Millares 6 2 2 3 2 5 2" xfId="11842" xr:uid="{69B49317-144B-4418-9B76-F05426227074}"/>
    <cellStyle name="Millares 6 2 2 3 2 5 2 2" xfId="33345" xr:uid="{4835E08F-8F9D-4101-8796-BC14AE9399AC}"/>
    <cellStyle name="Millares 6 2 2 3 2 5 3" xfId="18477" xr:uid="{74299419-7DAE-4C75-AD27-3E4FA2EF7119}"/>
    <cellStyle name="Millares 6 2 2 3 2 5 3 2" xfId="39980" xr:uid="{26B51241-D07C-4AC3-9A64-A14D0FC00668}"/>
    <cellStyle name="Millares 6 2 2 3 2 5 4" xfId="25082" xr:uid="{1008FB8C-EBA4-430B-8CF2-430BF60E4C2E}"/>
    <cellStyle name="Millares 6 2 2 3 2 5 5" xfId="46585" xr:uid="{DDCF910B-8925-4C85-B582-19BD5E48C15A}"/>
    <cellStyle name="Millares 6 2 2 3 2 6" xfId="5041" xr:uid="{7EFE46B9-041A-410C-A5A3-784882A0CC88}"/>
    <cellStyle name="Millares 6 2 2 3 2 6 2" xfId="13307" xr:uid="{E2F945E4-8EB5-4F4B-A228-681C9487BABD}"/>
    <cellStyle name="Millares 6 2 2 3 2 6 2 2" xfId="34810" xr:uid="{030D9807-E2D4-438D-B314-C7EA39E0BDEE}"/>
    <cellStyle name="Millares 6 2 2 3 2 6 3" xfId="19942" xr:uid="{74D5C84E-C019-4725-971B-B3EA0519D1A4}"/>
    <cellStyle name="Millares 6 2 2 3 2 6 3 2" xfId="41445" xr:uid="{4143B034-A4B2-436E-832C-65A9760C61CE}"/>
    <cellStyle name="Millares 6 2 2 3 2 6 4" xfId="26547" xr:uid="{074FE1E3-F8BD-4375-A591-BFB7AF6B1135}"/>
    <cellStyle name="Millares 6 2 2 3 2 6 5" xfId="48050" xr:uid="{1992EB22-4E3B-4BE4-9F3A-F1E234A6350C}"/>
    <cellStyle name="Millares 6 2 2 3 2 7" xfId="5715" xr:uid="{54736A19-B6F9-42D3-A84A-4FE9EBF5432A}"/>
    <cellStyle name="Millares 6 2 2 3 2 7 2" xfId="13981" xr:uid="{3A47553B-F5E7-4218-8AFE-97E716204709}"/>
    <cellStyle name="Millares 6 2 2 3 2 7 2 2" xfId="35484" xr:uid="{CDDF2036-60B0-4C56-9DA6-90E66B825473}"/>
    <cellStyle name="Millares 6 2 2 3 2 7 3" xfId="20616" xr:uid="{6F1E956F-BBAA-477E-BCF6-89DBD4E164F8}"/>
    <cellStyle name="Millares 6 2 2 3 2 7 3 2" xfId="42119" xr:uid="{35549E74-7379-4FB7-AA01-9A2DDCE9A131}"/>
    <cellStyle name="Millares 6 2 2 3 2 7 4" xfId="27221" xr:uid="{126374E3-B347-46D0-893D-FF9647E2AB67}"/>
    <cellStyle name="Millares 6 2 2 3 2 7 5" xfId="48724" xr:uid="{84FABD2D-3A8A-4059-BDDA-402FA676A0DA}"/>
    <cellStyle name="Millares 6 2 2 3 2 8" xfId="7356" xr:uid="{9055CB78-E3FE-434B-B5DB-52BE3FAD9941}"/>
    <cellStyle name="Millares 6 2 2 3 2 8 2" xfId="28859" xr:uid="{4EC118AC-A2A7-4CB1-8BD7-F805DC040110}"/>
    <cellStyle name="Millares 6 2 2 3 2 9" xfId="9013" xr:uid="{C25EB3DB-34BE-4222-80C4-AD11A1DFB8C7}"/>
    <cellStyle name="Millares 6 2 2 3 2 9 2" xfId="30516" xr:uid="{DF1C284B-84CD-4967-94E6-D0113546B996}"/>
    <cellStyle name="Millares 6 2 2 3 3" xfId="1017" xr:uid="{EEEE04EB-D51A-418F-B571-6465D651CD32}"/>
    <cellStyle name="Millares 6 2 2 3 3 2" xfId="3846" xr:uid="{DB122102-7D92-4FB5-BD5D-60514F4817F6}"/>
    <cellStyle name="Millares 6 2 2 3 3 2 2" xfId="12112" xr:uid="{2143BF89-2517-4E8C-942C-6A670CCA1C33}"/>
    <cellStyle name="Millares 6 2 2 3 3 2 2 2" xfId="33615" xr:uid="{0C64B404-B46B-4FDA-94FF-7BCB52755EAF}"/>
    <cellStyle name="Millares 6 2 2 3 3 2 3" xfId="18747" xr:uid="{8480ADCD-A553-4E80-8A5C-D2AAF3FBE926}"/>
    <cellStyle name="Millares 6 2 2 3 3 2 3 2" xfId="40250" xr:uid="{A58349EF-0694-4CE9-B4B1-923C2D27D5E7}"/>
    <cellStyle name="Millares 6 2 2 3 3 2 4" xfId="25352" xr:uid="{E2E37493-9045-4F58-A058-D9686DBCC9E9}"/>
    <cellStyle name="Millares 6 2 2 3 3 2 5" xfId="46855" xr:uid="{7127238E-0521-41B4-BF05-1955735EFB8B}"/>
    <cellStyle name="Millares 6 2 2 3 3 3" xfId="5985" xr:uid="{51CAA55F-F854-4C2B-9757-DDCAA40A94FE}"/>
    <cellStyle name="Millares 6 2 2 3 3 3 2" xfId="14251" xr:uid="{8B3A2E2A-13B7-46EB-9B74-01AD2CC20817}"/>
    <cellStyle name="Millares 6 2 2 3 3 3 2 2" xfId="35754" xr:uid="{6C9C10D7-BDA1-4A99-B80B-057C3A78CF95}"/>
    <cellStyle name="Millares 6 2 2 3 3 3 3" xfId="20886" xr:uid="{C6F028BB-FE26-45D1-87FE-E4400D808025}"/>
    <cellStyle name="Millares 6 2 2 3 3 3 3 2" xfId="42389" xr:uid="{DCBA6DB2-0407-478F-9AAE-55E8B011D27C}"/>
    <cellStyle name="Millares 6 2 2 3 3 3 4" xfId="27491" xr:uid="{52F55AE3-A997-4CC4-BA3A-D1EA52097BAB}"/>
    <cellStyle name="Millares 6 2 2 3 3 3 5" xfId="48994" xr:uid="{EB838FC8-572B-4275-AFC8-507F016FCC9A}"/>
    <cellStyle name="Millares 6 2 2 3 3 4" xfId="7626" xr:uid="{2C8CA623-4148-4E8E-A24F-D4F9D45FB707}"/>
    <cellStyle name="Millares 6 2 2 3 3 4 2" xfId="29129" xr:uid="{B46ED49F-8D42-49A8-964E-A7B08E01151D}"/>
    <cellStyle name="Millares 6 2 2 3 3 5" xfId="9283" xr:uid="{DAE3841C-7E61-4CFB-9A26-3C6DED100D59}"/>
    <cellStyle name="Millares 6 2 2 3 3 5 2" xfId="30786" xr:uid="{1FBCC081-83FB-4DF4-B443-3EC69E77BABB}"/>
    <cellStyle name="Millares 6 2 2 3 3 6" xfId="15918" xr:uid="{14A006C3-B037-4490-B385-2B061DAA79D9}"/>
    <cellStyle name="Millares 6 2 2 3 3 6 2" xfId="37421" xr:uid="{117FE1DC-BB86-44F4-942F-DE387365EE2C}"/>
    <cellStyle name="Millares 6 2 2 3 3 7" xfId="22523" xr:uid="{2E2F7195-4254-4F39-93F4-ECCF3F144C8E}"/>
    <cellStyle name="Millares 6 2 2 3 3 8" xfId="44026" xr:uid="{D48F470C-AB93-4094-B576-6368193EB5ED}"/>
    <cellStyle name="Millares 6 2 2 3 4" xfId="1413" xr:uid="{060D524B-92BF-48D6-B495-D33A3AFD77DB}"/>
    <cellStyle name="Millares 6 2 2 3 4 2" xfId="4242" xr:uid="{9B87B13B-E4A2-4ED5-8285-3807F8DE3514}"/>
    <cellStyle name="Millares 6 2 2 3 4 2 2" xfId="12508" xr:uid="{AC0F4F7F-5D15-41A8-A514-19F729012CCC}"/>
    <cellStyle name="Millares 6 2 2 3 4 2 2 2" xfId="34011" xr:uid="{D84BDB34-481A-4C52-B38A-CEC0972141CA}"/>
    <cellStyle name="Millares 6 2 2 3 4 2 3" xfId="19143" xr:uid="{675B7270-449C-4B76-BCC2-C60CF730A69F}"/>
    <cellStyle name="Millares 6 2 2 3 4 2 3 2" xfId="40646" xr:uid="{28E002C3-4477-4146-89C6-3476AD6CA29E}"/>
    <cellStyle name="Millares 6 2 2 3 4 2 4" xfId="25748" xr:uid="{061CD2DD-234B-47CA-85F9-7A05DFD8EF48}"/>
    <cellStyle name="Millares 6 2 2 3 4 2 5" xfId="47251" xr:uid="{23561A5F-293A-4E72-99C1-BF104E98F94A}"/>
    <cellStyle name="Millares 6 2 2 3 4 3" xfId="6381" xr:uid="{7E3D474D-7322-4C4A-B361-AC55ED5E8C03}"/>
    <cellStyle name="Millares 6 2 2 3 4 3 2" xfId="14647" xr:uid="{B75B0680-7681-4538-A469-675C6E816861}"/>
    <cellStyle name="Millares 6 2 2 3 4 3 2 2" xfId="36150" xr:uid="{8DB626B3-3D42-4C06-9C38-53956FF54EA2}"/>
    <cellStyle name="Millares 6 2 2 3 4 3 3" xfId="21282" xr:uid="{BE9DC45F-7052-4239-9508-08024F9A05CA}"/>
    <cellStyle name="Millares 6 2 2 3 4 3 3 2" xfId="42785" xr:uid="{55BAF66C-24C2-464A-9A60-8B51962C8866}"/>
    <cellStyle name="Millares 6 2 2 3 4 3 4" xfId="27887" xr:uid="{24332B8C-0E29-4A4E-8847-3EFB1C82EEAE}"/>
    <cellStyle name="Millares 6 2 2 3 4 3 5" xfId="49390" xr:uid="{A665F148-8639-4FEB-AF42-FD8A7A25BE7D}"/>
    <cellStyle name="Millares 6 2 2 3 4 4" xfId="8022" xr:uid="{B7BEBB1D-049E-485D-AFA6-E4044B00ACE4}"/>
    <cellStyle name="Millares 6 2 2 3 4 4 2" xfId="29525" xr:uid="{9683699C-4E09-4E96-8764-E927284126C3}"/>
    <cellStyle name="Millares 6 2 2 3 4 5" xfId="9679" xr:uid="{78668809-7E08-43A0-8ADD-317C39FF88E0}"/>
    <cellStyle name="Millares 6 2 2 3 4 5 2" xfId="31182" xr:uid="{E2E6ACA3-EBB7-414E-A3F7-D0B0BDDB7215}"/>
    <cellStyle name="Millares 6 2 2 3 4 6" xfId="16314" xr:uid="{778B958E-C8C0-40D6-B17D-3CA2DF01A2D5}"/>
    <cellStyle name="Millares 6 2 2 3 4 6 2" xfId="37817" xr:uid="{2A84D02A-FBE2-4652-8D58-778916E6FCA9}"/>
    <cellStyle name="Millares 6 2 2 3 4 7" xfId="22919" xr:uid="{59059822-A76E-4076-9D44-4AD55DFF6FCA}"/>
    <cellStyle name="Millares 6 2 2 3 4 8" xfId="44422" xr:uid="{DBAD3118-2D14-40E8-8039-C9E8621BFC28}"/>
    <cellStyle name="Millares 6 2 2 3 5" xfId="2100" xr:uid="{8FD1E06D-6A04-4054-9406-8F4821D876C2}"/>
    <cellStyle name="Millares 6 2 2 3 5 2" xfId="10366" xr:uid="{4DE4B913-CD77-4725-972E-4A60CAF6C5F6}"/>
    <cellStyle name="Millares 6 2 2 3 5 2 2" xfId="31869" xr:uid="{4E0FF88F-4930-4FD6-BE78-6880CF05B7B3}"/>
    <cellStyle name="Millares 6 2 2 3 5 3" xfId="17001" xr:uid="{B306B998-6F23-48FF-B7F0-875DC0D7C02B}"/>
    <cellStyle name="Millares 6 2 2 3 5 3 2" xfId="38504" xr:uid="{9A27F4B1-EA13-4B0F-811C-9704E7BE2B85}"/>
    <cellStyle name="Millares 6 2 2 3 5 4" xfId="23606" xr:uid="{792B4C30-BF8B-4508-91ED-DE98CEB349DE}"/>
    <cellStyle name="Millares 6 2 2 3 5 5" xfId="45109" xr:uid="{022A98D0-11B4-40AA-9301-4E97137CD10E}"/>
    <cellStyle name="Millares 6 2 2 3 6" xfId="2648" xr:uid="{411ABC14-9E70-46AD-B317-CF8ED87E7DD0}"/>
    <cellStyle name="Millares 6 2 2 3 6 2" xfId="10914" xr:uid="{46222A8B-5947-4F16-9439-FFF99B56E072}"/>
    <cellStyle name="Millares 6 2 2 3 6 2 2" xfId="32417" xr:uid="{D236527C-D91E-45B0-A391-C431BACD2117}"/>
    <cellStyle name="Millares 6 2 2 3 6 3" xfId="17549" xr:uid="{9AA49E86-392F-44A2-9BC1-D502B70F4672}"/>
    <cellStyle name="Millares 6 2 2 3 6 3 2" xfId="39052" xr:uid="{10F172BD-F87A-4535-92F0-838CDF5A3854}"/>
    <cellStyle name="Millares 6 2 2 3 6 4" xfId="24154" xr:uid="{1757C0B6-0ACD-498F-BE91-075042402D52}"/>
    <cellStyle name="Millares 6 2 2 3 6 5" xfId="45657" xr:uid="{972A55BD-FF2E-4608-8D84-A1969F98437D}"/>
    <cellStyle name="Millares 6 2 2 3 7" xfId="3296" xr:uid="{53790EE1-CBD0-4B79-85BC-BB703ACFFF42}"/>
    <cellStyle name="Millares 6 2 2 3 7 2" xfId="11562" xr:uid="{BEC334F5-F944-4220-A46C-D65107F825FF}"/>
    <cellStyle name="Millares 6 2 2 3 7 2 2" xfId="33065" xr:uid="{0B4C871B-9118-475A-AEE4-C6C4DF674EEC}"/>
    <cellStyle name="Millares 6 2 2 3 7 3" xfId="18197" xr:uid="{05C51C39-6AF4-45ED-A3EE-FCF0333C511A}"/>
    <cellStyle name="Millares 6 2 2 3 7 3 2" xfId="39700" xr:uid="{F67AFDB0-A6F7-4272-AEEE-F872E8830916}"/>
    <cellStyle name="Millares 6 2 2 3 7 4" xfId="24802" xr:uid="{8122DFF5-92B3-47DD-BDEF-0AC463E4564A}"/>
    <cellStyle name="Millares 6 2 2 3 7 5" xfId="46305" xr:uid="{04DC5883-D55C-4D41-B5FE-51CFDEFE4741}"/>
    <cellStyle name="Millares 6 2 2 3 8" xfId="4792" xr:uid="{DFDEA6E1-4E9F-4C1A-8F54-7B0EBF7AFBFD}"/>
    <cellStyle name="Millares 6 2 2 3 8 2" xfId="13058" xr:uid="{A9DF095F-4ED9-4CCE-932D-F2A666434849}"/>
    <cellStyle name="Millares 6 2 2 3 8 2 2" xfId="34561" xr:uid="{B04AA42B-7D51-49A7-9DDC-7C7498A85E43}"/>
    <cellStyle name="Millares 6 2 2 3 8 3" xfId="19693" xr:uid="{B15F5842-289B-4B92-9E93-16D702CDAFD7}"/>
    <cellStyle name="Millares 6 2 2 3 8 3 2" xfId="41196" xr:uid="{21686C3F-A54C-4E45-8666-BC0DE8320295}"/>
    <cellStyle name="Millares 6 2 2 3 8 4" xfId="26298" xr:uid="{B485ECB9-E76B-45EA-A8F2-7C81B08ED815}"/>
    <cellStyle name="Millares 6 2 2 3 8 5" xfId="47801" xr:uid="{C98C14EB-CB5E-4DC8-A71D-F8260AB43D2C}"/>
    <cellStyle name="Millares 6 2 2 3 9" xfId="5435" xr:uid="{F8A6A631-AF0F-4184-8481-5E63DE8C091A}"/>
    <cellStyle name="Millares 6 2 2 3 9 2" xfId="13701" xr:uid="{B7346BFF-A89C-494D-B2CF-B99B00E8288F}"/>
    <cellStyle name="Millares 6 2 2 3 9 2 2" xfId="35204" xr:uid="{DD88DDD2-CB82-4C05-8C9D-0A38436F2FB9}"/>
    <cellStyle name="Millares 6 2 2 3 9 3" xfId="20336" xr:uid="{D9A7779C-283E-4673-998D-BF9F8B315A42}"/>
    <cellStyle name="Millares 6 2 2 3 9 3 2" xfId="41839" xr:uid="{D4C1DB7A-EE4C-4D44-94DA-4C31AFDD31C7}"/>
    <cellStyle name="Millares 6 2 2 3 9 4" xfId="26941" xr:uid="{BB464FD7-343A-4F61-AF95-ED541A38F40A}"/>
    <cellStyle name="Millares 6 2 2 3 9 5" xfId="48444" xr:uid="{DC21542E-4853-497A-BB5D-9CE962B42B2C}"/>
    <cellStyle name="Millares 6 2 2 4" xfId="338" xr:uid="{B30817BC-181C-483F-B3AD-16C7FC308C37}"/>
    <cellStyle name="Millares 6 2 2 4 10" xfId="15241" xr:uid="{632EE0B1-89DF-4C19-AA0D-F4ADF661F855}"/>
    <cellStyle name="Millares 6 2 2 4 10 2" xfId="36744" xr:uid="{36FDAB79-6CEE-444D-82CF-8CC30B34F4FE}"/>
    <cellStyle name="Millares 6 2 2 4 11" xfId="21846" xr:uid="{8DA3E09E-B92F-4C88-BC61-B0717B2C57AB}"/>
    <cellStyle name="Millares 6 2 2 4 12" xfId="43349" xr:uid="{1182F321-27F5-417D-B1CD-62C3B18E6BCC}"/>
    <cellStyle name="Millares 6 2 2 4 2" xfId="1286" xr:uid="{CA19F2BA-0552-4464-A70C-49BF146854D9}"/>
    <cellStyle name="Millares 6 2 2 4 2 2" xfId="4115" xr:uid="{BD502808-76AC-458A-A43B-7B6E4636C7FF}"/>
    <cellStyle name="Millares 6 2 2 4 2 2 2" xfId="12381" xr:uid="{FE05BA9E-5B22-4004-BBB3-82AA213E95DE}"/>
    <cellStyle name="Millares 6 2 2 4 2 2 2 2" xfId="33884" xr:uid="{E6D3817D-E486-48F9-AA56-1EFB1CE1DD07}"/>
    <cellStyle name="Millares 6 2 2 4 2 2 3" xfId="19016" xr:uid="{EAC40EF0-F096-4C39-AB5F-BA55A14D341A}"/>
    <cellStyle name="Millares 6 2 2 4 2 2 3 2" xfId="40519" xr:uid="{77836A5E-9958-4C1F-A77B-2A5571C21800}"/>
    <cellStyle name="Millares 6 2 2 4 2 2 4" xfId="25621" xr:uid="{794A9519-46D5-44B1-ACCB-CDEEDE5D9D4B}"/>
    <cellStyle name="Millares 6 2 2 4 2 2 5" xfId="47124" xr:uid="{6C06153D-E661-412B-A5DD-28DB6B2B4091}"/>
    <cellStyle name="Millares 6 2 2 4 2 3" xfId="6254" xr:uid="{B190B6C6-5A05-452D-A8ED-12CEB5912AEA}"/>
    <cellStyle name="Millares 6 2 2 4 2 3 2" xfId="14520" xr:uid="{0FB201BE-2326-47F0-AB51-F497031EA66B}"/>
    <cellStyle name="Millares 6 2 2 4 2 3 2 2" xfId="36023" xr:uid="{67D91FB3-BFF2-4E33-B5E3-517D6AFA1566}"/>
    <cellStyle name="Millares 6 2 2 4 2 3 3" xfId="21155" xr:uid="{865B4E83-171E-409F-AF3D-21DEA4888281}"/>
    <cellStyle name="Millares 6 2 2 4 2 3 3 2" xfId="42658" xr:uid="{D60A02DD-DCBF-4D66-8CA4-DF0CD70F8D63}"/>
    <cellStyle name="Millares 6 2 2 4 2 3 4" xfId="27760" xr:uid="{320192C0-3DAC-4CE0-A217-BAF054BA2645}"/>
    <cellStyle name="Millares 6 2 2 4 2 3 5" xfId="49263" xr:uid="{7AEFF93A-1BEB-43E0-9FF3-331B35350D7E}"/>
    <cellStyle name="Millares 6 2 2 4 2 4" xfId="7895" xr:uid="{925EFB60-5198-4CA6-A701-C52DA9043CF9}"/>
    <cellStyle name="Millares 6 2 2 4 2 4 2" xfId="29398" xr:uid="{957DDEE3-D851-44A6-B9E4-E3B2F5835BEC}"/>
    <cellStyle name="Millares 6 2 2 4 2 5" xfId="9552" xr:uid="{95315C0E-463F-4B84-921F-FB76138D5782}"/>
    <cellStyle name="Millares 6 2 2 4 2 5 2" xfId="31055" xr:uid="{0EC0046E-E439-43CD-ACCB-73E1C3992CD3}"/>
    <cellStyle name="Millares 6 2 2 4 2 6" xfId="16187" xr:uid="{40566DAB-8AD8-46F4-A248-0E20D3C51B25}"/>
    <cellStyle name="Millares 6 2 2 4 2 6 2" xfId="37690" xr:uid="{12A58BF9-74FF-4AE9-8D6E-289860862CF6}"/>
    <cellStyle name="Millares 6 2 2 4 2 7" xfId="22792" xr:uid="{F07562FF-C94E-4862-92B9-F671392B7B59}"/>
    <cellStyle name="Millares 6 2 2 4 2 8" xfId="44295" xr:uid="{FA825252-5DED-44FF-BAC0-B57063B9EF98}"/>
    <cellStyle name="Millares 6 2 2 4 3" xfId="1973" xr:uid="{D37BBA78-071B-4267-A478-13F616E67250}"/>
    <cellStyle name="Millares 6 2 2 4 3 2" xfId="10239" xr:uid="{7B471784-F5EA-4B4B-BDF7-31138F047C8F}"/>
    <cellStyle name="Millares 6 2 2 4 3 2 2" xfId="31742" xr:uid="{BA3154BF-3056-4117-8F73-171331D752C3}"/>
    <cellStyle name="Millares 6 2 2 4 3 3" xfId="16874" xr:uid="{B2B8DD2E-A346-4C15-BD58-9123BCF5C3A3}"/>
    <cellStyle name="Millares 6 2 2 4 3 3 2" xfId="38377" xr:uid="{A52F8697-3913-4275-A88A-288FF5422BEB}"/>
    <cellStyle name="Millares 6 2 2 4 3 4" xfId="23479" xr:uid="{9B260FB0-864A-4AE0-BFBF-7CF186C9B842}"/>
    <cellStyle name="Millares 6 2 2 4 3 5" xfId="44982" xr:uid="{A9E8BDA6-BB30-4688-A65E-9027EAD84B2C}"/>
    <cellStyle name="Millares 6 2 2 4 4" xfId="2772" xr:uid="{E48D302C-C11F-4585-A2BE-8E8B652D82AA}"/>
    <cellStyle name="Millares 6 2 2 4 4 2" xfId="11038" xr:uid="{BEC14645-3115-439A-B8B5-72D09E61FC02}"/>
    <cellStyle name="Millares 6 2 2 4 4 2 2" xfId="32541" xr:uid="{B9B7C9BA-9FDA-4277-B356-E53656B044D8}"/>
    <cellStyle name="Millares 6 2 2 4 4 3" xfId="17673" xr:uid="{4562BFC8-8509-4ED2-B8BE-7A456C543FF8}"/>
    <cellStyle name="Millares 6 2 2 4 4 3 2" xfId="39176" xr:uid="{0442C37A-9169-46B3-990D-83F5074EE58E}"/>
    <cellStyle name="Millares 6 2 2 4 4 4" xfId="24278" xr:uid="{62FCB587-5577-4B9F-A32A-3625F27C6B56}"/>
    <cellStyle name="Millares 6 2 2 4 4 5" xfId="45781" xr:uid="{6C902CCB-E35B-4775-A92A-6BFABDCD6630}"/>
    <cellStyle name="Millares 6 2 2 4 5" xfId="3169" xr:uid="{6DF29C76-E9D5-4240-85A9-633AA21BFAC5}"/>
    <cellStyle name="Millares 6 2 2 4 5 2" xfId="11435" xr:uid="{0E06A5FA-1212-48C8-AD0E-8E1A69C48271}"/>
    <cellStyle name="Millares 6 2 2 4 5 2 2" xfId="32938" xr:uid="{B87E31E6-6551-4F68-B09D-940BF398EFDA}"/>
    <cellStyle name="Millares 6 2 2 4 5 3" xfId="18070" xr:uid="{1FF2CD4B-CAC9-4DC7-9A78-F4E9775E6BD8}"/>
    <cellStyle name="Millares 6 2 2 4 5 3 2" xfId="39573" xr:uid="{6BD1DD78-68D7-4352-A995-DAEFB90368CA}"/>
    <cellStyle name="Millares 6 2 2 4 5 4" xfId="24675" xr:uid="{C5E302CF-1D34-4EF0-AD21-1925C8B242AC}"/>
    <cellStyle name="Millares 6 2 2 4 5 5" xfId="46178" xr:uid="{B43FF800-124A-4665-A398-013B442FB35F}"/>
    <cellStyle name="Millares 6 2 2 4 6" xfId="4916" xr:uid="{A327C9AF-0D16-40EA-A576-296C6DB0F092}"/>
    <cellStyle name="Millares 6 2 2 4 6 2" xfId="13182" xr:uid="{F81469A1-27FE-49C1-8775-F942D8440609}"/>
    <cellStyle name="Millares 6 2 2 4 6 2 2" xfId="34685" xr:uid="{B4486079-480D-4E00-BE8A-E7F3D55D7F88}"/>
    <cellStyle name="Millares 6 2 2 4 6 3" xfId="19817" xr:uid="{2A234E50-A41D-492E-8E1E-D69E98285E25}"/>
    <cellStyle name="Millares 6 2 2 4 6 3 2" xfId="41320" xr:uid="{0DD29EF6-9F3E-4DF4-8E46-CC7856EA8B7C}"/>
    <cellStyle name="Millares 6 2 2 4 6 4" xfId="26422" xr:uid="{7179A0B3-1528-4ABB-A5ED-EF8685625177}"/>
    <cellStyle name="Millares 6 2 2 4 6 5" xfId="47925" xr:uid="{4F82233C-A92B-480C-AC69-8A3AE071FEAB}"/>
    <cellStyle name="Millares 6 2 2 4 7" xfId="5308" xr:uid="{16979B77-4F7E-48AB-93BE-71936B2078A9}"/>
    <cellStyle name="Millares 6 2 2 4 7 2" xfId="13574" xr:uid="{1276A53B-EC19-4780-8375-65648DA86A9A}"/>
    <cellStyle name="Millares 6 2 2 4 7 2 2" xfId="35077" xr:uid="{67B81CF2-4477-40B5-897E-B45FD01AF50A}"/>
    <cellStyle name="Millares 6 2 2 4 7 3" xfId="20209" xr:uid="{11EEBFB5-0A78-4AF6-9B8F-7F18C3EAA98B}"/>
    <cellStyle name="Millares 6 2 2 4 7 3 2" xfId="41712" xr:uid="{71565DAA-E3B6-418B-A60E-C8D86165D270}"/>
    <cellStyle name="Millares 6 2 2 4 7 4" xfId="26814" xr:uid="{3F3D1DA8-4C1A-4D81-AB10-ED38EBA2FB0B}"/>
    <cellStyle name="Millares 6 2 2 4 7 5" xfId="48317" xr:uid="{DFCC5772-A2A6-46B9-9302-4B07B1FA48B0}"/>
    <cellStyle name="Millares 6 2 2 4 8" xfId="6949" xr:uid="{5DC634A7-30D6-41DD-9EB6-DB2393BA65F2}"/>
    <cellStyle name="Millares 6 2 2 4 8 2" xfId="28452" xr:uid="{8C0E93EE-0BFD-4B6B-811E-7437341D7273}"/>
    <cellStyle name="Millares 6 2 2 4 9" xfId="8605" xr:uid="{149C3AB3-5BD5-4953-A83B-46F3E5804620}"/>
    <cellStyle name="Millares 6 2 2 4 9 2" xfId="30108" xr:uid="{10F8263C-8DC5-439B-8EEF-A127051C55D9}"/>
    <cellStyle name="Millares 6 2 2 5" xfId="622" xr:uid="{22159145-9744-4222-ADCA-A7E7610421FC}"/>
    <cellStyle name="Millares 6 2 2 5 10" xfId="43631" xr:uid="{D9F4E955-F5F9-48A4-8BB1-AF48110F7C73}"/>
    <cellStyle name="Millares 6 2 2 5 2" xfId="1568" xr:uid="{81084B37-FDD3-410C-9594-AC2073766901}"/>
    <cellStyle name="Millares 6 2 2 5 2 2" xfId="4397" xr:uid="{31FAF38F-5AE8-4879-9C82-EA5CBD1C2355}"/>
    <cellStyle name="Millares 6 2 2 5 2 2 2" xfId="12663" xr:uid="{B4BAB955-16F2-4C99-9628-B88F0898FEA1}"/>
    <cellStyle name="Millares 6 2 2 5 2 2 2 2" xfId="34166" xr:uid="{2418DB98-DD43-43DA-A8C2-B15433373EC9}"/>
    <cellStyle name="Millares 6 2 2 5 2 2 3" xfId="19298" xr:uid="{AE64AD42-B24B-4BD9-9D9F-83527B30DD4C}"/>
    <cellStyle name="Millares 6 2 2 5 2 2 3 2" xfId="40801" xr:uid="{C598739D-FE8D-4D77-92E7-E6254DCB6533}"/>
    <cellStyle name="Millares 6 2 2 5 2 2 4" xfId="25903" xr:uid="{03C9D8C5-2F80-4CF3-84FA-45E2D4047567}"/>
    <cellStyle name="Millares 6 2 2 5 2 2 5" xfId="47406" xr:uid="{FB697069-B7CF-414C-9222-8043DA0823BD}"/>
    <cellStyle name="Millares 6 2 2 5 2 3" xfId="6536" xr:uid="{D0EE11A2-4D9B-4240-8005-F84202A448ED}"/>
    <cellStyle name="Millares 6 2 2 5 2 3 2" xfId="14802" xr:uid="{3E2B87A7-7902-4893-A373-92EFE6A9BA6C}"/>
    <cellStyle name="Millares 6 2 2 5 2 3 2 2" xfId="36305" xr:uid="{AE4A338A-502C-4A78-9C26-8B5EBD2BEB5C}"/>
    <cellStyle name="Millares 6 2 2 5 2 3 3" xfId="21437" xr:uid="{6895388A-A9B1-4F54-BB6C-819D51495B41}"/>
    <cellStyle name="Millares 6 2 2 5 2 3 3 2" xfId="42940" xr:uid="{4CF7738F-E829-4EEC-B3B7-D42B1FE1C283}"/>
    <cellStyle name="Millares 6 2 2 5 2 3 4" xfId="28042" xr:uid="{407C7CBB-D269-4C39-B97A-75A6037DB32F}"/>
    <cellStyle name="Millares 6 2 2 5 2 3 5" xfId="49545" xr:uid="{AB11D47A-EFB7-4CEC-9D1E-AF0FAD7E36E0}"/>
    <cellStyle name="Millares 6 2 2 5 2 4" xfId="8177" xr:uid="{C3EF8365-6FE8-4B7F-A88E-7773E9DE7CDB}"/>
    <cellStyle name="Millares 6 2 2 5 2 4 2" xfId="29680" xr:uid="{36CC3810-7EAE-4FE9-A98F-2C16CC045FD7}"/>
    <cellStyle name="Millares 6 2 2 5 2 5" xfId="9834" xr:uid="{74B04330-4BB0-42CC-AE27-6EA3A1D886AC}"/>
    <cellStyle name="Millares 6 2 2 5 2 5 2" xfId="31337" xr:uid="{9F481AF0-5494-42F8-83A8-604660F2A89E}"/>
    <cellStyle name="Millares 6 2 2 5 2 6" xfId="16469" xr:uid="{2FE80EB8-1ADB-4FCF-A8AA-8FB88AF6643A}"/>
    <cellStyle name="Millares 6 2 2 5 2 6 2" xfId="37972" xr:uid="{D76ED32C-21FF-455C-BD3C-FCDC8A1CCAD5}"/>
    <cellStyle name="Millares 6 2 2 5 2 7" xfId="23074" xr:uid="{BCB4714A-1691-4B2D-A34C-AF9E3275F9C9}"/>
    <cellStyle name="Millares 6 2 2 5 2 8" xfId="44577" xr:uid="{2F46DB52-8C2A-4E01-8DA8-57B0D91047EA}"/>
    <cellStyle name="Millares 6 2 2 5 3" xfId="2255" xr:uid="{E11B51C7-9B57-4B2C-9242-EE83649FB819}"/>
    <cellStyle name="Millares 6 2 2 5 3 2" xfId="10521" xr:uid="{809BE0DA-152D-49F6-A4EF-D877566FDEC5}"/>
    <cellStyle name="Millares 6 2 2 5 3 2 2" xfId="32024" xr:uid="{D5F612D9-C78C-4D1A-A4DE-9D9C590C593E}"/>
    <cellStyle name="Millares 6 2 2 5 3 3" xfId="17156" xr:uid="{24DE1BDB-225C-4A0D-B578-1ACC3E5BFFAD}"/>
    <cellStyle name="Millares 6 2 2 5 3 3 2" xfId="38659" xr:uid="{E48BD228-708E-405A-9244-61E744ADA696}"/>
    <cellStyle name="Millares 6 2 2 5 3 4" xfId="23761" xr:uid="{660E28FF-A6BE-4926-88F4-5F3C0974FC7E}"/>
    <cellStyle name="Millares 6 2 2 5 3 5" xfId="45264" xr:uid="{A5472E85-41B7-4F10-882A-9EC7CA59F0BE}"/>
    <cellStyle name="Millares 6 2 2 5 4" xfId="3451" xr:uid="{A30D0FE4-6156-4AAF-8211-770250A5DE03}"/>
    <cellStyle name="Millares 6 2 2 5 4 2" xfId="11717" xr:uid="{F9E22C60-39CB-4A9B-87D0-330872C8A78B}"/>
    <cellStyle name="Millares 6 2 2 5 4 2 2" xfId="33220" xr:uid="{E89B9C7B-5BFA-49ED-8B40-77B1048E03CE}"/>
    <cellStyle name="Millares 6 2 2 5 4 3" xfId="18352" xr:uid="{0CF8DECA-F361-4B90-8388-0561F7CB732B}"/>
    <cellStyle name="Millares 6 2 2 5 4 3 2" xfId="39855" xr:uid="{5D766AFF-688C-4ED3-8ED3-4F2BA143EFBD}"/>
    <cellStyle name="Millares 6 2 2 5 4 4" xfId="24957" xr:uid="{4838F7A4-1796-4639-B23C-2146BFFF86EA}"/>
    <cellStyle name="Millares 6 2 2 5 4 5" xfId="46460" xr:uid="{91BCC20C-129B-408E-9D0E-5540F19CEDA1}"/>
    <cellStyle name="Millares 6 2 2 5 5" xfId="5590" xr:uid="{565EE59C-001A-4B0A-9FAF-D35CC37839D7}"/>
    <cellStyle name="Millares 6 2 2 5 5 2" xfId="13856" xr:uid="{33990ED3-3ECE-42AE-9958-6D346B50A57E}"/>
    <cellStyle name="Millares 6 2 2 5 5 2 2" xfId="35359" xr:uid="{7B714F80-DEC0-446A-87FF-F2ECCCC405FD}"/>
    <cellStyle name="Millares 6 2 2 5 5 3" xfId="20491" xr:uid="{D6610AF7-BCBF-4C46-A49C-06A8143E5DE5}"/>
    <cellStyle name="Millares 6 2 2 5 5 3 2" xfId="41994" xr:uid="{B5D2D4F1-F1D2-4570-9B07-6E5718B50F14}"/>
    <cellStyle name="Millares 6 2 2 5 5 4" xfId="27096" xr:uid="{680AD716-4CCA-4188-92BD-64D29549C7F7}"/>
    <cellStyle name="Millares 6 2 2 5 5 5" xfId="48599" xr:uid="{06F2EDF8-8425-456C-B64F-F9B5ACE4F313}"/>
    <cellStyle name="Millares 6 2 2 5 6" xfId="7231" xr:uid="{140EC44E-7366-4EEC-8887-C79A1DADF459}"/>
    <cellStyle name="Millares 6 2 2 5 6 2" xfId="28734" xr:uid="{52F05D19-2066-4817-B2A7-89779620A557}"/>
    <cellStyle name="Millares 6 2 2 5 7" xfId="8888" xr:uid="{61D4627F-2400-44A9-ADC8-A7EBEF2B58AA}"/>
    <cellStyle name="Millares 6 2 2 5 7 2" xfId="30391" xr:uid="{76CF7152-80E4-410D-B89C-42521F045916}"/>
    <cellStyle name="Millares 6 2 2 5 8" xfId="15523" xr:uid="{229DB889-A694-47B4-B5B1-B0717B6825A5}"/>
    <cellStyle name="Millares 6 2 2 5 8 2" xfId="37026" xr:uid="{EE9CD8B4-A755-45E0-9E54-A09433E2136F}"/>
    <cellStyle name="Millares 6 2 2 5 9" xfId="22128" xr:uid="{FD6AB36F-B0B5-499C-A046-4F6C42AB3200}"/>
    <cellStyle name="Millares 6 2 2 6" xfId="890" xr:uid="{E8B861B6-EE31-435E-8884-6ECDC37AE9C9}"/>
    <cellStyle name="Millares 6 2 2 6 2" xfId="3719" xr:uid="{99EEEEDF-C28B-4761-A5B3-E7CAA5832983}"/>
    <cellStyle name="Millares 6 2 2 6 2 2" xfId="11985" xr:uid="{B03F937F-453B-4124-8A59-A03A3DFF6867}"/>
    <cellStyle name="Millares 6 2 2 6 2 2 2" xfId="33488" xr:uid="{3A58350E-1E72-44A8-ACD7-F860206FBDD9}"/>
    <cellStyle name="Millares 6 2 2 6 2 3" xfId="18620" xr:uid="{D0629FD2-8222-47EC-A1A5-727EA099A6C1}"/>
    <cellStyle name="Millares 6 2 2 6 2 3 2" xfId="40123" xr:uid="{21D6F569-45E4-492A-A70B-926A7AB54D3C}"/>
    <cellStyle name="Millares 6 2 2 6 2 4" xfId="25225" xr:uid="{90886F4A-2831-4862-A76C-1EF2F2B391BC}"/>
    <cellStyle name="Millares 6 2 2 6 2 5" xfId="46728" xr:uid="{57267F84-BC11-4486-B60C-0DD6D288A40F}"/>
    <cellStyle name="Millares 6 2 2 6 3" xfId="5858" xr:uid="{B3478EEE-701C-463B-98EE-2595238B52D1}"/>
    <cellStyle name="Millares 6 2 2 6 3 2" xfId="14124" xr:uid="{03BC0E0A-1F47-4DEE-A12F-CA1031B5F56F}"/>
    <cellStyle name="Millares 6 2 2 6 3 2 2" xfId="35627" xr:uid="{C8765934-6F1A-482C-8D82-9220F1C658CE}"/>
    <cellStyle name="Millares 6 2 2 6 3 3" xfId="20759" xr:uid="{88EBBA92-FD78-49A9-A68C-D11F2F111C22}"/>
    <cellStyle name="Millares 6 2 2 6 3 3 2" xfId="42262" xr:uid="{5EA7D2D8-70FC-4887-8050-A0D4CC5D6CE2}"/>
    <cellStyle name="Millares 6 2 2 6 3 4" xfId="27364" xr:uid="{43996E9C-DF84-4216-B438-829A72C4CBA3}"/>
    <cellStyle name="Millares 6 2 2 6 3 5" xfId="48867" xr:uid="{2B068B4F-2B2F-4479-9632-7C601F8B810E}"/>
    <cellStyle name="Millares 6 2 2 6 4" xfId="7499" xr:uid="{211445BB-E086-452F-A01D-79F64983B43F}"/>
    <cellStyle name="Millares 6 2 2 6 4 2" xfId="29002" xr:uid="{68630BC3-3043-482D-B849-7CA600979A19}"/>
    <cellStyle name="Millares 6 2 2 6 5" xfId="9156" xr:uid="{9BEF1A5E-51A2-4C10-BCD3-04C5EBD3CCB8}"/>
    <cellStyle name="Millares 6 2 2 6 5 2" xfId="30659" xr:uid="{695211CE-2DA6-41A4-885F-A1648B365B35}"/>
    <cellStyle name="Millares 6 2 2 6 6" xfId="15791" xr:uid="{FD14D7F2-DB5C-469E-9C0B-54F4AC2D88AC}"/>
    <cellStyle name="Millares 6 2 2 6 6 2" xfId="37294" xr:uid="{F605F8F1-C7FA-42E5-8F2B-CF6103E709B3}"/>
    <cellStyle name="Millares 6 2 2 6 7" xfId="22396" xr:uid="{3E610465-9792-4B92-A0BE-D9265485353A}"/>
    <cellStyle name="Millares 6 2 2 6 8" xfId="43899" xr:uid="{0DF63789-E409-41AC-9759-178273D00129}"/>
    <cellStyle name="Millares 6 2 2 7" xfId="1151" xr:uid="{C7C2B750-EA1C-4F05-9CAD-65C1139E8565}"/>
    <cellStyle name="Millares 6 2 2 7 2" xfId="3980" xr:uid="{BC5AD575-5F02-419E-AD3A-ADC8C822245B}"/>
    <cellStyle name="Millares 6 2 2 7 2 2" xfId="12246" xr:uid="{FBC45C40-99C0-4FCF-9ACB-146D9F302460}"/>
    <cellStyle name="Millares 6 2 2 7 2 2 2" xfId="33749" xr:uid="{A231BDBC-2F9F-48CA-BE24-03A195567FFC}"/>
    <cellStyle name="Millares 6 2 2 7 2 3" xfId="18881" xr:uid="{79D5A151-237C-4015-9AE8-036256607CD5}"/>
    <cellStyle name="Millares 6 2 2 7 2 3 2" xfId="40384" xr:uid="{8D1E82C9-3585-4801-9B09-A86A7C82CA4A}"/>
    <cellStyle name="Millares 6 2 2 7 2 4" xfId="25486" xr:uid="{FDF294F3-33E5-42DC-AF12-E11F4CEABB55}"/>
    <cellStyle name="Millares 6 2 2 7 2 5" xfId="46989" xr:uid="{45414E8A-A0DF-4220-9B1D-266501AD806C}"/>
    <cellStyle name="Millares 6 2 2 7 3" xfId="6119" xr:uid="{02900DC0-D651-402D-B524-BA2B6738C88C}"/>
    <cellStyle name="Millares 6 2 2 7 3 2" xfId="14385" xr:uid="{D306E8AF-34F3-45EC-81DB-6D6AC62AA483}"/>
    <cellStyle name="Millares 6 2 2 7 3 2 2" xfId="35888" xr:uid="{CA76307E-8967-4C8C-8305-503F52F227D8}"/>
    <cellStyle name="Millares 6 2 2 7 3 3" xfId="21020" xr:uid="{9626A76E-34B4-490C-908A-8BC219BB907F}"/>
    <cellStyle name="Millares 6 2 2 7 3 3 2" xfId="42523" xr:uid="{D7459BF1-5252-4F6E-9AD4-7D148D65092A}"/>
    <cellStyle name="Millares 6 2 2 7 3 4" xfId="27625" xr:uid="{0118133A-4D23-4068-8AE6-2A0353CE9F71}"/>
    <cellStyle name="Millares 6 2 2 7 3 5" xfId="49128" xr:uid="{FF991E8C-6439-4F9E-B3A4-9D7B02771C14}"/>
    <cellStyle name="Millares 6 2 2 7 4" xfId="7760" xr:uid="{7F002FE6-CB42-488A-8F11-1911B164FAC6}"/>
    <cellStyle name="Millares 6 2 2 7 4 2" xfId="29263" xr:uid="{8EDB17AF-5FA9-4041-AEE4-128B23B2AD83}"/>
    <cellStyle name="Millares 6 2 2 7 5" xfId="9417" xr:uid="{7C212152-4D9B-4CB3-9EB9-C63FA3B58C53}"/>
    <cellStyle name="Millares 6 2 2 7 5 2" xfId="30920" xr:uid="{DD8BC907-A381-43EC-B828-BA0A221E1D8B}"/>
    <cellStyle name="Millares 6 2 2 7 6" xfId="16052" xr:uid="{813FDA3C-FAD0-4FB4-B1F3-C95CF8742310}"/>
    <cellStyle name="Millares 6 2 2 7 6 2" xfId="37555" xr:uid="{7F1057C2-A4B8-4D30-83B8-907A861765EB}"/>
    <cellStyle name="Millares 6 2 2 7 7" xfId="22657" xr:uid="{3C0D2BDF-DF2D-4B48-B3A2-4A6F71EC8D25}"/>
    <cellStyle name="Millares 6 2 2 7 8" xfId="44160" xr:uid="{E482EF7B-8A4E-4D13-9121-F3469D834DF6}"/>
    <cellStyle name="Millares 6 2 2 8" xfId="1839" xr:uid="{343F3892-D45D-4349-9649-E62A3CD92CBF}"/>
    <cellStyle name="Millares 6 2 2 8 2" xfId="10105" xr:uid="{4967ECA1-348F-4266-948A-621ACD5E265E}"/>
    <cellStyle name="Millares 6 2 2 8 2 2" xfId="31608" xr:uid="{B558865C-C9AC-40B3-9539-B3D5647FCACF}"/>
    <cellStyle name="Millares 6 2 2 8 3" xfId="16740" xr:uid="{A425C9F8-3296-4455-9C93-39635EE2B92C}"/>
    <cellStyle name="Millares 6 2 2 8 3 2" xfId="38243" xr:uid="{817EDAC4-6264-4644-B429-621BA3F61A29}"/>
    <cellStyle name="Millares 6 2 2 8 4" xfId="23345" xr:uid="{538A9077-713D-4AA0-890C-7B02F1994C0D}"/>
    <cellStyle name="Millares 6 2 2 8 5" xfId="44848" xr:uid="{AC741E3F-12CB-45D1-9200-37DE39AB70D4}"/>
    <cellStyle name="Millares 6 2 2 9" xfId="2524" xr:uid="{CA3EF27C-E3B8-42CC-9F05-4A5E9000D73A}"/>
    <cellStyle name="Millares 6 2 2 9 2" xfId="10790" xr:uid="{DE99167E-3A1D-4C13-8232-7C6D00812942}"/>
    <cellStyle name="Millares 6 2 2 9 2 2" xfId="32293" xr:uid="{8EFC20F1-E6E2-4926-857B-CA88A661EA51}"/>
    <cellStyle name="Millares 6 2 2 9 3" xfId="17425" xr:uid="{8B428B48-0306-4BF5-AD5A-9A416705A9B7}"/>
    <cellStyle name="Millares 6 2 2 9 3 2" xfId="38928" xr:uid="{5057CF58-638C-4AE6-A231-6E31622FF831}"/>
    <cellStyle name="Millares 6 2 2 9 4" xfId="24030" xr:uid="{2B279277-4DEC-4BDB-8E53-8E8E20C74C21}"/>
    <cellStyle name="Millares 6 2 2 9 5" xfId="45533" xr:uid="{CA980D2F-6736-4B24-A1CF-4DCD549142DC}"/>
    <cellStyle name="Millares 6 2 20" xfId="21695" xr:uid="{8423BDD6-5EE5-4475-AA9B-DC8C12E1257A}"/>
    <cellStyle name="Millares 6 2 21" xfId="43198" xr:uid="{C82EA0E0-D379-4395-BAD6-22BD581CB9D5}"/>
    <cellStyle name="Millares 6 2 3" xfId="152" xr:uid="{30DC8134-9A64-4160-8D86-530A7ADB1488}"/>
    <cellStyle name="Millares 6 2 3 10" xfId="4689" xr:uid="{64075510-7342-456A-BC73-D33F828C70CD}"/>
    <cellStyle name="Millares 6 2 3 10 2" xfId="12955" xr:uid="{5FAAD62D-D3DB-486E-9901-5303CAD60AC1}"/>
    <cellStyle name="Millares 6 2 3 10 2 2" xfId="34458" xr:uid="{736FD8EA-6131-49D9-8C96-1DD9B4B8D237}"/>
    <cellStyle name="Millares 6 2 3 10 3" xfId="19590" xr:uid="{B167163B-F506-4CE1-875E-80BC81008D93}"/>
    <cellStyle name="Millares 6 2 3 10 3 2" xfId="41093" xr:uid="{6A08834B-05EF-46BE-ABB8-52FA7BB43B49}"/>
    <cellStyle name="Millares 6 2 3 10 4" xfId="26195" xr:uid="{C8FDB12B-1FAA-43FA-A3CA-C2C83C36EA02}"/>
    <cellStyle name="Millares 6 2 3 10 5" xfId="47698" xr:uid="{5D95BDF4-DE37-441B-BF31-11B415CB8418}"/>
    <cellStyle name="Millares 6 2 3 11" xfId="5192" xr:uid="{00C698C0-EA39-411F-A1EC-0D8E776FBE61}"/>
    <cellStyle name="Millares 6 2 3 11 2" xfId="13458" xr:uid="{B0813B86-0D6F-487B-8C75-F75C2B4E2180}"/>
    <cellStyle name="Millares 6 2 3 11 2 2" xfId="34961" xr:uid="{D479D982-A18C-425D-A211-F534F4954397}"/>
    <cellStyle name="Millares 6 2 3 11 3" xfId="20093" xr:uid="{96E0FF75-FDBF-4A40-BF26-B9BDDE54A8E7}"/>
    <cellStyle name="Millares 6 2 3 11 3 2" xfId="41596" xr:uid="{08ED169A-D6FE-4885-B9BE-E13F8524108E}"/>
    <cellStyle name="Millares 6 2 3 11 4" xfId="26698" xr:uid="{D4218381-12EE-410F-905A-C2A76B428A5E}"/>
    <cellStyle name="Millares 6 2 3 11 5" xfId="48201" xr:uid="{6FCAB382-FD7F-4D27-9CD3-36451A138404}"/>
    <cellStyle name="Millares 6 2 3 12" xfId="6833" xr:uid="{E18D04CC-92CE-47CA-AFC3-7CBC9322A2EF}"/>
    <cellStyle name="Millares 6 2 3 12 2" xfId="28336" xr:uid="{AC1CB983-F9CE-4DEA-8B31-09040C3A8608}"/>
    <cellStyle name="Millares 6 2 3 13" xfId="8487" xr:uid="{7F486F54-146B-4731-8675-297FD1B1F2F0}"/>
    <cellStyle name="Millares 6 2 3 13 2" xfId="29990" xr:uid="{7616CB96-58A9-43AA-A34F-D05848682B9F}"/>
    <cellStyle name="Millares 6 2 3 14" xfId="15126" xr:uid="{A8258542-FFFB-481C-A482-0592E9558441}"/>
    <cellStyle name="Millares 6 2 3 14 2" xfId="36629" xr:uid="{956C3197-0751-4D9E-A1F6-A426BA6A37EB}"/>
    <cellStyle name="Millares 6 2 3 15" xfId="21731" xr:uid="{60A354F2-312C-4871-9A57-A29830A7C0EA}"/>
    <cellStyle name="Millares 6 2 3 16" xfId="43234" xr:uid="{A3425C9A-48FC-4D02-9D06-463F597518D4}"/>
    <cellStyle name="Millares 6 2 3 2" xfId="484" xr:uid="{BEDB1EB2-334C-4E54-A4A0-7E9857BFD4F4}"/>
    <cellStyle name="Millares 6 2 3 2 10" xfId="7095" xr:uid="{3D8CEC95-2F3D-45F3-982D-A264CE9F6D2F}"/>
    <cellStyle name="Millares 6 2 3 2 10 2" xfId="28598" xr:uid="{2397413C-EE33-4EB2-AEC3-1DAFB8DB9C11}"/>
    <cellStyle name="Millares 6 2 3 2 11" xfId="8751" xr:uid="{A63E377C-23BF-4D1E-80DF-CC9CC33F589A}"/>
    <cellStyle name="Millares 6 2 3 2 11 2" xfId="30254" xr:uid="{FD0E9327-B9E2-49B8-AC21-BE036CA0E51C}"/>
    <cellStyle name="Millares 6 2 3 2 12" xfId="15387" xr:uid="{D22326EB-C270-4C33-AE0B-6D1015F7297D}"/>
    <cellStyle name="Millares 6 2 3 2 12 2" xfId="36890" xr:uid="{D69869B9-3E45-4B0A-BF5A-9D75F859CE2A}"/>
    <cellStyle name="Millares 6 2 3 2 13" xfId="21992" xr:uid="{642AD170-E217-4163-BDE3-D22744513FA7}"/>
    <cellStyle name="Millares 6 2 3 2 14" xfId="43495" xr:uid="{432D8E30-E0AE-4588-8AFF-7EBBC3069FC0}"/>
    <cellStyle name="Millares 6 2 3 2 2" xfId="766" xr:uid="{03C3465C-46DD-4795-9453-7391F1C6683E}"/>
    <cellStyle name="Millares 6 2 3 2 2 10" xfId="15667" xr:uid="{AA2B617B-0F8E-475E-9340-D1A842F4CCCF}"/>
    <cellStyle name="Millares 6 2 3 2 2 10 2" xfId="37170" xr:uid="{B676424D-925F-4505-B1C0-FA4A31EC19AB}"/>
    <cellStyle name="Millares 6 2 3 2 2 11" xfId="22272" xr:uid="{E75A9C34-8E05-41A9-BB6D-AE60B14AE8ED}"/>
    <cellStyle name="Millares 6 2 3 2 2 12" xfId="43775" xr:uid="{1B91669D-3A85-46A8-BC8E-0EDA65082C79}"/>
    <cellStyle name="Millares 6 2 3 2 2 2" xfId="1712" xr:uid="{4C1F11F1-D3D8-4F52-91CE-A4380E47E644}"/>
    <cellStyle name="Millares 6 2 3 2 2 2 2" xfId="4541" xr:uid="{5D71E35B-ECE9-416C-90F5-EBB5244F9FE7}"/>
    <cellStyle name="Millares 6 2 3 2 2 2 2 2" xfId="12807" xr:uid="{7EEDE8F7-BF24-42A9-9928-8466FF2306F0}"/>
    <cellStyle name="Millares 6 2 3 2 2 2 2 2 2" xfId="34310" xr:uid="{E1766EB7-1481-4507-860E-FF66AC3BA26A}"/>
    <cellStyle name="Millares 6 2 3 2 2 2 2 3" xfId="19442" xr:uid="{98A5B26D-B4ED-450A-B05C-17487818EF03}"/>
    <cellStyle name="Millares 6 2 3 2 2 2 2 3 2" xfId="40945" xr:uid="{444AFC59-F154-4E17-A116-05A3459AAA62}"/>
    <cellStyle name="Millares 6 2 3 2 2 2 2 4" xfId="26047" xr:uid="{CB16A0DD-3EDD-4F0B-A4A3-6C876891B2E9}"/>
    <cellStyle name="Millares 6 2 3 2 2 2 2 5" xfId="47550" xr:uid="{EAFDD9F9-6822-448B-B1DB-D553692F3DE1}"/>
    <cellStyle name="Millares 6 2 3 2 2 2 3" xfId="6680" xr:uid="{562701AB-AFE3-4722-84A9-0AED93CE2E10}"/>
    <cellStyle name="Millares 6 2 3 2 2 2 3 2" xfId="14946" xr:uid="{51307B9B-357C-4FD0-812F-F69418C7F19C}"/>
    <cellStyle name="Millares 6 2 3 2 2 2 3 2 2" xfId="36449" xr:uid="{7A7CD972-E1CF-4EE1-8BB6-B275B98CBA46}"/>
    <cellStyle name="Millares 6 2 3 2 2 2 3 3" xfId="21581" xr:uid="{648FCAE5-47CF-4EDA-8752-74C7E8774AE4}"/>
    <cellStyle name="Millares 6 2 3 2 2 2 3 3 2" xfId="43084" xr:uid="{1290F6F0-56D9-4BD7-9579-CBB38547653E}"/>
    <cellStyle name="Millares 6 2 3 2 2 2 3 4" xfId="28186" xr:uid="{74915F80-A008-420F-847E-2D61282787DC}"/>
    <cellStyle name="Millares 6 2 3 2 2 2 3 5" xfId="49689" xr:uid="{6F4263A8-CB12-4DBA-A97D-A0A3996C83BA}"/>
    <cellStyle name="Millares 6 2 3 2 2 2 4" xfId="8321" xr:uid="{F7D1AA18-DAA9-466D-8FD5-879A06040909}"/>
    <cellStyle name="Millares 6 2 3 2 2 2 4 2" xfId="29824" xr:uid="{9AEF03AF-E26D-4736-B819-64813B4CA8BF}"/>
    <cellStyle name="Millares 6 2 3 2 2 2 5" xfId="9978" xr:uid="{1CBD8BFB-50D3-47C1-87C7-2263A09596F4}"/>
    <cellStyle name="Millares 6 2 3 2 2 2 5 2" xfId="31481" xr:uid="{38F86BC5-2517-4048-85F9-1DBB44EAB745}"/>
    <cellStyle name="Millares 6 2 3 2 2 2 6" xfId="16613" xr:uid="{A54CC7CE-C134-4A33-90F7-9CCD95DD4645}"/>
    <cellStyle name="Millares 6 2 3 2 2 2 6 2" xfId="38116" xr:uid="{DF02FE60-7DE1-4758-A48B-07FCB01E8AD9}"/>
    <cellStyle name="Millares 6 2 3 2 2 2 7" xfId="23218" xr:uid="{E4B114D2-716E-47B6-8B06-89296CB0F450}"/>
    <cellStyle name="Millares 6 2 3 2 2 2 8" xfId="44721" xr:uid="{28EBE3A8-1E25-42ED-A7BB-EA348F8463A1}"/>
    <cellStyle name="Millares 6 2 3 2 2 3" xfId="2399" xr:uid="{7558CBCD-F485-4DA0-8140-241C10F1B0F0}"/>
    <cellStyle name="Millares 6 2 3 2 2 3 2" xfId="10665" xr:uid="{9A1539D3-8F1A-401A-829E-1DC04006B618}"/>
    <cellStyle name="Millares 6 2 3 2 2 3 2 2" xfId="32168" xr:uid="{3E92F122-5730-4E4A-ACF0-58FE478807BA}"/>
    <cellStyle name="Millares 6 2 3 2 2 3 3" xfId="17300" xr:uid="{22CC7820-B915-4DA8-B32F-F8E5F59CB319}"/>
    <cellStyle name="Millares 6 2 3 2 2 3 3 2" xfId="38803" xr:uid="{C9F10ADB-EECE-4C07-81C3-4A6030D92F28}"/>
    <cellStyle name="Millares 6 2 3 2 2 3 4" xfId="23905" xr:uid="{D6DDCD33-C76C-4452-9672-5E0797A8B67E}"/>
    <cellStyle name="Millares 6 2 3 2 2 3 5" xfId="45408" xr:uid="{B0EEC8F2-EE30-4FAB-BB68-452C733A01F5}"/>
    <cellStyle name="Millares 6 2 3 2 2 4" xfId="2916" xr:uid="{6FF6EB7B-5E0D-4255-BD4C-1EAF77F18F80}"/>
    <cellStyle name="Millares 6 2 3 2 2 4 2" xfId="11182" xr:uid="{616E611F-5BAC-4320-A3E1-ED351648A8CA}"/>
    <cellStyle name="Millares 6 2 3 2 2 4 2 2" xfId="32685" xr:uid="{B7DBE010-830A-4832-9313-501F54C6E68B}"/>
    <cellStyle name="Millares 6 2 3 2 2 4 3" xfId="17817" xr:uid="{398896C4-36B8-4BA2-9A89-0D05631C7466}"/>
    <cellStyle name="Millares 6 2 3 2 2 4 3 2" xfId="39320" xr:uid="{EF0F5C53-CFD5-472B-A3C6-AAC13CB75BD8}"/>
    <cellStyle name="Millares 6 2 3 2 2 4 4" xfId="24422" xr:uid="{B11BCA80-2FC8-49FE-83AF-EE8690B491B0}"/>
    <cellStyle name="Millares 6 2 3 2 2 4 5" xfId="45925" xr:uid="{7AD31276-36A5-4194-B93B-77F2D92BC825}"/>
    <cellStyle name="Millares 6 2 3 2 2 5" xfId="3595" xr:uid="{EF6BFB2C-F183-44F5-8AE6-391621DE6498}"/>
    <cellStyle name="Millares 6 2 3 2 2 5 2" xfId="11861" xr:uid="{CD0239F4-489F-49B7-9DDA-1FED2C9A6A09}"/>
    <cellStyle name="Millares 6 2 3 2 2 5 2 2" xfId="33364" xr:uid="{AFB6DD95-9A8F-4CC2-9E67-AF3BDD325056}"/>
    <cellStyle name="Millares 6 2 3 2 2 5 3" xfId="18496" xr:uid="{7ABDC7C6-B4A8-4F13-AF14-18E19CE1B8A0}"/>
    <cellStyle name="Millares 6 2 3 2 2 5 3 2" xfId="39999" xr:uid="{828E8BBB-CE78-4B3F-8F67-E4A50B376D3E}"/>
    <cellStyle name="Millares 6 2 3 2 2 5 4" xfId="25101" xr:uid="{CA50685F-EB2F-42B4-BBBD-0EAB24D4FBCC}"/>
    <cellStyle name="Millares 6 2 3 2 2 5 5" xfId="46604" xr:uid="{6FD8BD14-AE67-4919-BBCE-9DBF03C7E538}"/>
    <cellStyle name="Millares 6 2 3 2 2 6" xfId="5060" xr:uid="{1522748A-DF1E-4693-836D-08D52E26877C}"/>
    <cellStyle name="Millares 6 2 3 2 2 6 2" xfId="13326" xr:uid="{F4A88137-D05C-4B88-9E00-ECB2712459AE}"/>
    <cellStyle name="Millares 6 2 3 2 2 6 2 2" xfId="34829" xr:uid="{A3959DBA-3F88-4092-9AEC-3CC2B3CFCA1B}"/>
    <cellStyle name="Millares 6 2 3 2 2 6 3" xfId="19961" xr:uid="{27D4E508-DED9-4D46-AEEB-D2E5C29A8942}"/>
    <cellStyle name="Millares 6 2 3 2 2 6 3 2" xfId="41464" xr:uid="{E9B506DD-FEA9-463C-85FD-58134A226A2C}"/>
    <cellStyle name="Millares 6 2 3 2 2 6 4" xfId="26566" xr:uid="{C386D0E3-7457-4E32-9520-4CF0AEC58166}"/>
    <cellStyle name="Millares 6 2 3 2 2 6 5" xfId="48069" xr:uid="{5A899E4C-55C6-4E8B-A0D7-FE7774B48663}"/>
    <cellStyle name="Millares 6 2 3 2 2 7" xfId="5734" xr:uid="{DD38275B-AAC2-4DF1-89ED-344F0627BC93}"/>
    <cellStyle name="Millares 6 2 3 2 2 7 2" xfId="14000" xr:uid="{A9C4F17B-E292-4B2B-8F8B-DAB9252B3664}"/>
    <cellStyle name="Millares 6 2 3 2 2 7 2 2" xfId="35503" xr:uid="{0068D026-4EB7-42B8-AEBF-8C245A4040D9}"/>
    <cellStyle name="Millares 6 2 3 2 2 7 3" xfId="20635" xr:uid="{C26958B9-DA8B-4017-97DA-1834B840975C}"/>
    <cellStyle name="Millares 6 2 3 2 2 7 3 2" xfId="42138" xr:uid="{8D6F9A7D-35D4-45FB-BE53-E77C9823E42B}"/>
    <cellStyle name="Millares 6 2 3 2 2 7 4" xfId="27240" xr:uid="{519046B3-DC86-4BC5-B0FB-4491EB0B8464}"/>
    <cellStyle name="Millares 6 2 3 2 2 7 5" xfId="48743" xr:uid="{97ADC7AD-EF60-4867-A9CF-9701EB314F74}"/>
    <cellStyle name="Millares 6 2 3 2 2 8" xfId="7375" xr:uid="{48C3CA60-6F50-433E-84E7-6F0A1A212D64}"/>
    <cellStyle name="Millares 6 2 3 2 2 8 2" xfId="28878" xr:uid="{E1220D98-C7A8-4B15-8718-52BBD715B975}"/>
    <cellStyle name="Millares 6 2 3 2 2 9" xfId="9032" xr:uid="{8666327F-6C44-431C-AC20-95C2653AACF5}"/>
    <cellStyle name="Millares 6 2 3 2 2 9 2" xfId="30535" xr:uid="{05E86C7B-8B4B-413A-830E-11252D4D7785}"/>
    <cellStyle name="Millares 6 2 3 2 3" xfId="1036" xr:uid="{6B636F12-51AF-4F2F-A868-F1325111D0C1}"/>
    <cellStyle name="Millares 6 2 3 2 3 2" xfId="3865" xr:uid="{E250302C-8B39-44D3-B53C-89711141528E}"/>
    <cellStyle name="Millares 6 2 3 2 3 2 2" xfId="12131" xr:uid="{28EA855D-7E8F-4946-87F7-E032CD74123A}"/>
    <cellStyle name="Millares 6 2 3 2 3 2 2 2" xfId="33634" xr:uid="{6B87E551-7EA2-45B2-A683-A6BAB46B65B6}"/>
    <cellStyle name="Millares 6 2 3 2 3 2 3" xfId="18766" xr:uid="{B54A4C6E-9DC7-4717-B3CE-9BEE6389DA2E}"/>
    <cellStyle name="Millares 6 2 3 2 3 2 3 2" xfId="40269" xr:uid="{0C2D32AC-C5AA-418C-96A7-46D6E1F30D8D}"/>
    <cellStyle name="Millares 6 2 3 2 3 2 4" xfId="25371" xr:uid="{311B1B6C-3AFE-4B21-9EAA-39E42D1091D4}"/>
    <cellStyle name="Millares 6 2 3 2 3 2 5" xfId="46874" xr:uid="{FA0E7978-CF57-4F09-A7C0-FD700C7F6C52}"/>
    <cellStyle name="Millares 6 2 3 2 3 3" xfId="6004" xr:uid="{C81780A2-12C8-4900-9245-EE23395F9E17}"/>
    <cellStyle name="Millares 6 2 3 2 3 3 2" xfId="14270" xr:uid="{AF06BE90-F3DE-4F5F-9324-8F2DE31DAE5B}"/>
    <cellStyle name="Millares 6 2 3 2 3 3 2 2" xfId="35773" xr:uid="{CA89AEEC-F4C9-4A0A-87B9-33F38BF14C32}"/>
    <cellStyle name="Millares 6 2 3 2 3 3 3" xfId="20905" xr:uid="{710CD7D7-25BA-4628-AA5A-BBE49D13F608}"/>
    <cellStyle name="Millares 6 2 3 2 3 3 3 2" xfId="42408" xr:uid="{238ABB69-6A31-4F3D-8453-F568513913C5}"/>
    <cellStyle name="Millares 6 2 3 2 3 3 4" xfId="27510" xr:uid="{DB82D701-E22C-49EF-B65A-B26DDDA3DF76}"/>
    <cellStyle name="Millares 6 2 3 2 3 3 5" xfId="49013" xr:uid="{66A739F3-3453-42C3-A468-3BA48D92E666}"/>
    <cellStyle name="Millares 6 2 3 2 3 4" xfId="7645" xr:uid="{CC4AA57F-EFFE-4E55-A619-05ADC6B58088}"/>
    <cellStyle name="Millares 6 2 3 2 3 4 2" xfId="29148" xr:uid="{C90A96DA-3732-4369-8EF9-2C192CEFE8B7}"/>
    <cellStyle name="Millares 6 2 3 2 3 5" xfId="9302" xr:uid="{C2F3CD9B-1FA5-41A7-95E0-1B4511488AF5}"/>
    <cellStyle name="Millares 6 2 3 2 3 5 2" xfId="30805" xr:uid="{B9212431-6AAE-477C-B139-7E1B602CB125}"/>
    <cellStyle name="Millares 6 2 3 2 3 6" xfId="15937" xr:uid="{9E3802B5-7FB9-4BA7-93E0-4A08676F110E}"/>
    <cellStyle name="Millares 6 2 3 2 3 6 2" xfId="37440" xr:uid="{D8CB358D-B9B7-40C7-9EA1-EEA7F2FF88C4}"/>
    <cellStyle name="Millares 6 2 3 2 3 7" xfId="22542" xr:uid="{4A2A1674-9DD0-4ECC-93EA-9A3F09BF04CA}"/>
    <cellStyle name="Millares 6 2 3 2 3 8" xfId="44045" xr:uid="{F7EEAFBF-6AF8-4590-8F72-F64AB147CEA4}"/>
    <cellStyle name="Millares 6 2 3 2 4" xfId="1432" xr:uid="{B2C2DD51-DE04-4F84-94B2-A2C47E6A9A85}"/>
    <cellStyle name="Millares 6 2 3 2 4 2" xfId="4261" xr:uid="{A89575B0-E97B-454A-BC94-8D189A32150B}"/>
    <cellStyle name="Millares 6 2 3 2 4 2 2" xfId="12527" xr:uid="{21F71D11-A04C-4E3D-97AE-9CA95DC43F3D}"/>
    <cellStyle name="Millares 6 2 3 2 4 2 2 2" xfId="34030" xr:uid="{6BE97A6D-61C6-4266-93CC-6B8ACE80B565}"/>
    <cellStyle name="Millares 6 2 3 2 4 2 3" xfId="19162" xr:uid="{CFAEFFF2-7F47-45E8-840B-EEB0407BA189}"/>
    <cellStyle name="Millares 6 2 3 2 4 2 3 2" xfId="40665" xr:uid="{D66D4B97-CC45-4773-BF01-055CDCB029A9}"/>
    <cellStyle name="Millares 6 2 3 2 4 2 4" xfId="25767" xr:uid="{3DD7A6F8-1910-4B75-8856-E9BA7C032EE4}"/>
    <cellStyle name="Millares 6 2 3 2 4 2 5" xfId="47270" xr:uid="{4990869B-D962-4044-BA6C-67C4CA307064}"/>
    <cellStyle name="Millares 6 2 3 2 4 3" xfId="6400" xr:uid="{5BEA7946-D6B2-4B6E-9D8A-2A65840A5B4D}"/>
    <cellStyle name="Millares 6 2 3 2 4 3 2" xfId="14666" xr:uid="{A88CBFC2-8832-4C39-ABD0-7DC0F4BEA448}"/>
    <cellStyle name="Millares 6 2 3 2 4 3 2 2" xfId="36169" xr:uid="{471EAE40-4D03-445D-9ACB-DA8FC7386487}"/>
    <cellStyle name="Millares 6 2 3 2 4 3 3" xfId="21301" xr:uid="{25D5EA7C-EEBF-42E5-91CD-20040CB66E67}"/>
    <cellStyle name="Millares 6 2 3 2 4 3 3 2" xfId="42804" xr:uid="{345DC69E-782C-4932-9491-1D45F3CBCC4F}"/>
    <cellStyle name="Millares 6 2 3 2 4 3 4" xfId="27906" xr:uid="{A7870DC7-CD12-4E1F-88F4-3E9EDD0B2184}"/>
    <cellStyle name="Millares 6 2 3 2 4 3 5" xfId="49409" xr:uid="{90C68D1F-7EBF-4A33-B860-AA9A1ABB2A02}"/>
    <cellStyle name="Millares 6 2 3 2 4 4" xfId="8041" xr:uid="{0E055B9D-9A04-4147-8DCC-11EF609457FD}"/>
    <cellStyle name="Millares 6 2 3 2 4 4 2" xfId="29544" xr:uid="{05278550-21FA-44A7-80B7-E43AF417DC9F}"/>
    <cellStyle name="Millares 6 2 3 2 4 5" xfId="9698" xr:uid="{96E4A1CF-EF38-4540-9F6E-68EEB4225D63}"/>
    <cellStyle name="Millares 6 2 3 2 4 5 2" xfId="31201" xr:uid="{37BD7C76-24BA-485B-BBC0-4988FBEC31B1}"/>
    <cellStyle name="Millares 6 2 3 2 4 6" xfId="16333" xr:uid="{CA10A09D-B76D-4C2F-8187-2B1E3231433C}"/>
    <cellStyle name="Millares 6 2 3 2 4 6 2" xfId="37836" xr:uid="{5F9C80D8-3787-4AEC-9C18-25D51F3B79C9}"/>
    <cellStyle name="Millares 6 2 3 2 4 7" xfId="22938" xr:uid="{3EAA4633-F3FE-4940-84DF-CFAF4528D11C}"/>
    <cellStyle name="Millares 6 2 3 2 4 8" xfId="44441" xr:uid="{A388469C-241F-4BCE-84AE-A3F3D744C026}"/>
    <cellStyle name="Millares 6 2 3 2 5" xfId="2119" xr:uid="{DD430580-44EE-49AE-B5EF-2E3F84DC025B}"/>
    <cellStyle name="Millares 6 2 3 2 5 2" xfId="10385" xr:uid="{1CA11D0B-FE0B-4322-A93B-0C4C5AC319EE}"/>
    <cellStyle name="Millares 6 2 3 2 5 2 2" xfId="31888" xr:uid="{8F42F8A1-1C0E-4AAC-80B0-ABA4F5CA1307}"/>
    <cellStyle name="Millares 6 2 3 2 5 3" xfId="17020" xr:uid="{CC152066-4162-4594-9554-542AB682B3A6}"/>
    <cellStyle name="Millares 6 2 3 2 5 3 2" xfId="38523" xr:uid="{38D3AF08-A150-4E99-AFAA-7EE26DA34017}"/>
    <cellStyle name="Millares 6 2 3 2 5 4" xfId="23625" xr:uid="{000B22A0-B532-47FE-B2CB-9E31F6DC696A}"/>
    <cellStyle name="Millares 6 2 3 2 5 5" xfId="45128" xr:uid="{36154DF8-8C2C-4BB6-A856-2A4FA855EE29}"/>
    <cellStyle name="Millares 6 2 3 2 6" xfId="2667" xr:uid="{945C88AF-9137-4051-A9A3-707658CCB15D}"/>
    <cellStyle name="Millares 6 2 3 2 6 2" xfId="10933" xr:uid="{4A142460-5ACF-4142-822E-C0D05E4AE60C}"/>
    <cellStyle name="Millares 6 2 3 2 6 2 2" xfId="32436" xr:uid="{7FFEE2DD-71A0-4967-AE05-4855861B946B}"/>
    <cellStyle name="Millares 6 2 3 2 6 3" xfId="17568" xr:uid="{BEAF1A71-16E7-474F-8662-AB511EC1E31B}"/>
    <cellStyle name="Millares 6 2 3 2 6 3 2" xfId="39071" xr:uid="{454490B8-9712-4AC1-9D06-D5D5721999DE}"/>
    <cellStyle name="Millares 6 2 3 2 6 4" xfId="24173" xr:uid="{92B03812-4E03-40B8-89A0-A5590193C718}"/>
    <cellStyle name="Millares 6 2 3 2 6 5" xfId="45676" xr:uid="{1FD57AE5-6255-4CD6-8F44-A481687CE163}"/>
    <cellStyle name="Millares 6 2 3 2 7" xfId="3315" xr:uid="{317E5CA0-01A4-45AE-BD7E-0CABD67F8D72}"/>
    <cellStyle name="Millares 6 2 3 2 7 2" xfId="11581" xr:uid="{E0B7E029-C610-4D47-AB5C-8C9E7BD85B12}"/>
    <cellStyle name="Millares 6 2 3 2 7 2 2" xfId="33084" xr:uid="{9F0D8E3C-B372-43AB-BAEC-160B5905FA4F}"/>
    <cellStyle name="Millares 6 2 3 2 7 3" xfId="18216" xr:uid="{B72983DD-A078-40B5-8D7B-E36449E47622}"/>
    <cellStyle name="Millares 6 2 3 2 7 3 2" xfId="39719" xr:uid="{5D40EF08-3F62-4589-AB06-E7A375B330FC}"/>
    <cellStyle name="Millares 6 2 3 2 7 4" xfId="24821" xr:uid="{725408A0-3892-4010-BE23-247EAB287992}"/>
    <cellStyle name="Millares 6 2 3 2 7 5" xfId="46324" xr:uid="{86EDCBF6-E36C-4D4A-AD38-3F70AEB5378A}"/>
    <cellStyle name="Millares 6 2 3 2 8" xfId="4811" xr:uid="{51A5133F-04BC-4AB5-8292-455FD71757C2}"/>
    <cellStyle name="Millares 6 2 3 2 8 2" xfId="13077" xr:uid="{2A5D64BF-75A8-4A60-AAF6-C96DA937DF8E}"/>
    <cellStyle name="Millares 6 2 3 2 8 2 2" xfId="34580" xr:uid="{EE491064-6E99-403A-8CC8-0E2834B6B7C0}"/>
    <cellStyle name="Millares 6 2 3 2 8 3" xfId="19712" xr:uid="{41F76F08-4495-4A08-8810-EA171E35985E}"/>
    <cellStyle name="Millares 6 2 3 2 8 3 2" xfId="41215" xr:uid="{DC1C7D89-22F0-4928-B5D0-3AE3D2A3CFB2}"/>
    <cellStyle name="Millares 6 2 3 2 8 4" xfId="26317" xr:uid="{66DA2C83-28E3-40C5-8BDB-F05D6CA03B34}"/>
    <cellStyle name="Millares 6 2 3 2 8 5" xfId="47820" xr:uid="{86102282-9B96-4F63-A8D9-E3A0A2EA708C}"/>
    <cellStyle name="Millares 6 2 3 2 9" xfId="5454" xr:uid="{783B634E-944A-424D-851E-0AB595F3DD5C}"/>
    <cellStyle name="Millares 6 2 3 2 9 2" xfId="13720" xr:uid="{A311E12E-2920-47AF-B9C2-223D5A8849C1}"/>
    <cellStyle name="Millares 6 2 3 2 9 2 2" xfId="35223" xr:uid="{7A4A8D63-9B43-468A-9445-B5E5AAE6D24B}"/>
    <cellStyle name="Millares 6 2 3 2 9 3" xfId="20355" xr:uid="{CB5139B4-F0A3-40B8-8516-A49D4391029D}"/>
    <cellStyle name="Millares 6 2 3 2 9 3 2" xfId="41858" xr:uid="{10BF2116-5140-46DD-A501-A3AA33674C85}"/>
    <cellStyle name="Millares 6 2 3 2 9 4" xfId="26960" xr:uid="{D8013DF2-D766-4D9D-BA7E-CB88A26436BA}"/>
    <cellStyle name="Millares 6 2 3 2 9 5" xfId="48463" xr:uid="{7670821D-AF14-4690-B863-45042D215427}"/>
    <cellStyle name="Millares 6 2 3 3" xfId="357" xr:uid="{A61C92AB-2D7F-438F-B0A6-94152A5BD846}"/>
    <cellStyle name="Millares 6 2 3 3 10" xfId="15260" xr:uid="{A49DC2F0-2995-42CE-A675-92EA222AE2E0}"/>
    <cellStyle name="Millares 6 2 3 3 10 2" xfId="36763" xr:uid="{82363401-4888-4A06-81B7-AAE6DD92A7BE}"/>
    <cellStyle name="Millares 6 2 3 3 11" xfId="21865" xr:uid="{8722AEC6-5FEC-478C-ABED-9FE0D7626D37}"/>
    <cellStyle name="Millares 6 2 3 3 12" xfId="43368" xr:uid="{40FFCF0F-0642-49B3-87F8-CFD72FC18C83}"/>
    <cellStyle name="Millares 6 2 3 3 2" xfId="1305" xr:uid="{FF713A2A-7036-446D-92D2-0C872C349020}"/>
    <cellStyle name="Millares 6 2 3 3 2 2" xfId="4134" xr:uid="{2AFE3301-1797-4371-83FA-B4050D5846F4}"/>
    <cellStyle name="Millares 6 2 3 3 2 2 2" xfId="12400" xr:uid="{A037D2B0-05EC-4133-9482-DDBF77793A82}"/>
    <cellStyle name="Millares 6 2 3 3 2 2 2 2" xfId="33903" xr:uid="{DCD10E91-F60A-4776-8A26-6AFD091BBFC6}"/>
    <cellStyle name="Millares 6 2 3 3 2 2 3" xfId="19035" xr:uid="{170FC63E-E8A3-4959-82AE-7C525C5EBCF4}"/>
    <cellStyle name="Millares 6 2 3 3 2 2 3 2" xfId="40538" xr:uid="{91B511F6-0047-4B32-AA27-5C283D4C685B}"/>
    <cellStyle name="Millares 6 2 3 3 2 2 4" xfId="25640" xr:uid="{18B23C4A-86E9-44FE-B25C-6F960DEB1B82}"/>
    <cellStyle name="Millares 6 2 3 3 2 2 5" xfId="47143" xr:uid="{4AFCE86E-FD3E-4C03-99F5-8F0699009588}"/>
    <cellStyle name="Millares 6 2 3 3 2 3" xfId="6273" xr:uid="{37C39BD8-37C6-480D-9780-9682296A7CBE}"/>
    <cellStyle name="Millares 6 2 3 3 2 3 2" xfId="14539" xr:uid="{3C967CE2-A05F-48D2-9AAB-70CF3ECA9D66}"/>
    <cellStyle name="Millares 6 2 3 3 2 3 2 2" xfId="36042" xr:uid="{DF4153BF-C2D4-4BBE-B340-96136AB5CEE6}"/>
    <cellStyle name="Millares 6 2 3 3 2 3 3" xfId="21174" xr:uid="{273569A2-E5CE-4D36-BCF5-0BE27EAA8B03}"/>
    <cellStyle name="Millares 6 2 3 3 2 3 3 2" xfId="42677" xr:uid="{82E60BA7-3970-487D-BD24-3C1233344EDB}"/>
    <cellStyle name="Millares 6 2 3 3 2 3 4" xfId="27779" xr:uid="{BC5A9D2D-D758-4705-8ED1-DA35FA31ACE5}"/>
    <cellStyle name="Millares 6 2 3 3 2 3 5" xfId="49282" xr:uid="{FDF8FCB8-E154-4520-9F11-9896AB9E8B50}"/>
    <cellStyle name="Millares 6 2 3 3 2 4" xfId="7914" xr:uid="{551E7C53-701C-4A3D-A3F5-3A8D983945AA}"/>
    <cellStyle name="Millares 6 2 3 3 2 4 2" xfId="29417" xr:uid="{EAC38A01-4BB4-4037-A2AA-631AF2635DF4}"/>
    <cellStyle name="Millares 6 2 3 3 2 5" xfId="9571" xr:uid="{3052839D-B362-4848-A038-85DE2CD3D267}"/>
    <cellStyle name="Millares 6 2 3 3 2 5 2" xfId="31074" xr:uid="{E2FE668B-45BA-457E-9C24-53BCC754FE6D}"/>
    <cellStyle name="Millares 6 2 3 3 2 6" xfId="16206" xr:uid="{74D232A8-8D4D-4ED5-8E1F-F12FE2349A04}"/>
    <cellStyle name="Millares 6 2 3 3 2 6 2" xfId="37709" xr:uid="{3353376F-7B2C-44EF-AEA9-E447168CB63E}"/>
    <cellStyle name="Millares 6 2 3 3 2 7" xfId="22811" xr:uid="{1EE76CB0-E750-4DA5-B396-36F7E29557DD}"/>
    <cellStyle name="Millares 6 2 3 3 2 8" xfId="44314" xr:uid="{1774AE47-37A7-43F8-B294-7AB5D46ED2E5}"/>
    <cellStyle name="Millares 6 2 3 3 3" xfId="1992" xr:uid="{E05FE495-9779-46F0-8A86-2870E3CCB7DC}"/>
    <cellStyle name="Millares 6 2 3 3 3 2" xfId="10258" xr:uid="{B15DB14D-0927-4428-A5DC-7002ACACD8C6}"/>
    <cellStyle name="Millares 6 2 3 3 3 2 2" xfId="31761" xr:uid="{41EF7A27-0832-485B-B790-B0EF739177E8}"/>
    <cellStyle name="Millares 6 2 3 3 3 3" xfId="16893" xr:uid="{F78C3C48-A0E2-49FE-AB70-288A6DF9B0E3}"/>
    <cellStyle name="Millares 6 2 3 3 3 3 2" xfId="38396" xr:uid="{5AA65C94-A760-4DFD-9E7C-B375819EB300}"/>
    <cellStyle name="Millares 6 2 3 3 3 4" xfId="23498" xr:uid="{5636260C-EEC4-493D-B4E2-8F56F8AD9FEF}"/>
    <cellStyle name="Millares 6 2 3 3 3 5" xfId="45001" xr:uid="{A6693EE3-1D31-4C89-BA6F-9F740985B096}"/>
    <cellStyle name="Millares 6 2 3 3 4" xfId="2791" xr:uid="{03C2CA22-53D9-43EA-A3C5-BDE819ADF570}"/>
    <cellStyle name="Millares 6 2 3 3 4 2" xfId="11057" xr:uid="{52D45806-D543-4918-B9C2-0AF4E4DE1637}"/>
    <cellStyle name="Millares 6 2 3 3 4 2 2" xfId="32560" xr:uid="{660531F1-98B2-4B91-8FFE-AAF8CEA33FD8}"/>
    <cellStyle name="Millares 6 2 3 3 4 3" xfId="17692" xr:uid="{3AAC6264-D5C9-4156-BA24-EF5FEE482F1D}"/>
    <cellStyle name="Millares 6 2 3 3 4 3 2" xfId="39195" xr:uid="{445869CF-5EF4-403D-A60D-5CDC8A52DF6E}"/>
    <cellStyle name="Millares 6 2 3 3 4 4" xfId="24297" xr:uid="{49B97D21-872A-491C-AA9F-0D2C76DAED62}"/>
    <cellStyle name="Millares 6 2 3 3 4 5" xfId="45800" xr:uid="{6E451758-559D-4DC2-AB6B-30FDFE33D694}"/>
    <cellStyle name="Millares 6 2 3 3 5" xfId="3188" xr:uid="{EE2EF2DC-C1B1-4677-A3A1-3EFD0979E44B}"/>
    <cellStyle name="Millares 6 2 3 3 5 2" xfId="11454" xr:uid="{447646B2-F395-453E-AEC8-0FACAA58FE98}"/>
    <cellStyle name="Millares 6 2 3 3 5 2 2" xfId="32957" xr:uid="{6018BD7E-E083-48DA-9D3A-A85D4BCFC6DB}"/>
    <cellStyle name="Millares 6 2 3 3 5 3" xfId="18089" xr:uid="{1F73DDF4-75F9-451E-BF3C-EF4B9B54054B}"/>
    <cellStyle name="Millares 6 2 3 3 5 3 2" xfId="39592" xr:uid="{9D204D37-A539-4144-80C9-2402421917EF}"/>
    <cellStyle name="Millares 6 2 3 3 5 4" xfId="24694" xr:uid="{D4F1FD9B-BFCC-4492-98C4-F42EE7251CE0}"/>
    <cellStyle name="Millares 6 2 3 3 5 5" xfId="46197" xr:uid="{FE65500B-CCA6-42EB-9ECC-ADF7034DE81A}"/>
    <cellStyle name="Millares 6 2 3 3 6" xfId="4935" xr:uid="{4830B699-B4F5-45C3-8290-BF6A5E31F9D6}"/>
    <cellStyle name="Millares 6 2 3 3 6 2" xfId="13201" xr:uid="{E730A6EC-1546-4617-AAF2-4FAF66A403E6}"/>
    <cellStyle name="Millares 6 2 3 3 6 2 2" xfId="34704" xr:uid="{5D9A5286-B4C9-4276-8292-593CEDCD7E77}"/>
    <cellStyle name="Millares 6 2 3 3 6 3" xfId="19836" xr:uid="{619C348A-1CFB-4798-9535-86D6E27E587E}"/>
    <cellStyle name="Millares 6 2 3 3 6 3 2" xfId="41339" xr:uid="{B5993872-69B6-4EBE-9E9A-D4FF5BB42417}"/>
    <cellStyle name="Millares 6 2 3 3 6 4" xfId="26441" xr:uid="{CD1C6D29-A4F3-4729-B11E-EC936FA8B812}"/>
    <cellStyle name="Millares 6 2 3 3 6 5" xfId="47944" xr:uid="{772CC590-B93B-4D9E-8DEC-028B9ED44775}"/>
    <cellStyle name="Millares 6 2 3 3 7" xfId="5327" xr:uid="{E05B18D2-C91F-430A-9196-8E0C3CF3E88D}"/>
    <cellStyle name="Millares 6 2 3 3 7 2" xfId="13593" xr:uid="{214AFF1F-4350-4D6F-9615-E7DCAA77982E}"/>
    <cellStyle name="Millares 6 2 3 3 7 2 2" xfId="35096" xr:uid="{3EB158F6-CF03-44D2-8B41-36B306E51387}"/>
    <cellStyle name="Millares 6 2 3 3 7 3" xfId="20228" xr:uid="{8FFBE463-E566-43EA-8ADD-81327C5DC089}"/>
    <cellStyle name="Millares 6 2 3 3 7 3 2" xfId="41731" xr:uid="{C149CBF9-6328-48C3-BC41-3FD17367AD02}"/>
    <cellStyle name="Millares 6 2 3 3 7 4" xfId="26833" xr:uid="{CD00A769-80F7-4F38-A71B-1F240E73AA6B}"/>
    <cellStyle name="Millares 6 2 3 3 7 5" xfId="48336" xr:uid="{2CFF4351-86B1-44B6-843D-06631D357522}"/>
    <cellStyle name="Millares 6 2 3 3 8" xfId="6968" xr:uid="{063F56BA-5A63-4399-B6FE-F6F514583072}"/>
    <cellStyle name="Millares 6 2 3 3 8 2" xfId="28471" xr:uid="{B6A35CE0-493A-4CE3-A706-C6B6B86673EA}"/>
    <cellStyle name="Millares 6 2 3 3 9" xfId="8624" xr:uid="{9DDB0643-69B4-48CB-8A7E-23B72776174D}"/>
    <cellStyle name="Millares 6 2 3 3 9 2" xfId="30127" xr:uid="{824C0B30-AE31-44BE-B1F7-DC8B8BFA32C3}"/>
    <cellStyle name="Millares 6 2 3 4" xfId="641" xr:uid="{39794501-96F7-4B33-8C58-9E5E7BEF7E8F}"/>
    <cellStyle name="Millares 6 2 3 4 10" xfId="43650" xr:uid="{C2659944-72F6-496B-A100-326A921E0B3E}"/>
    <cellStyle name="Millares 6 2 3 4 2" xfId="1587" xr:uid="{89DE7A0F-4F40-4263-A9A8-F2D1EA9723A4}"/>
    <cellStyle name="Millares 6 2 3 4 2 2" xfId="4416" xr:uid="{B47F65BF-EB1C-49A0-AC1B-FFFE82BA9C24}"/>
    <cellStyle name="Millares 6 2 3 4 2 2 2" xfId="12682" xr:uid="{FA446633-A8E1-40EC-AB86-77821F10276E}"/>
    <cellStyle name="Millares 6 2 3 4 2 2 2 2" xfId="34185" xr:uid="{7643EA5A-7837-4CC4-9393-56CC04073D4E}"/>
    <cellStyle name="Millares 6 2 3 4 2 2 3" xfId="19317" xr:uid="{038012C7-3207-49A6-B846-F2E70850D892}"/>
    <cellStyle name="Millares 6 2 3 4 2 2 3 2" xfId="40820" xr:uid="{083F72DE-9DDA-4D18-9FE1-29C181821322}"/>
    <cellStyle name="Millares 6 2 3 4 2 2 4" xfId="25922" xr:uid="{DED7F611-DBE9-4DCB-8A02-C222A789AB1D}"/>
    <cellStyle name="Millares 6 2 3 4 2 2 5" xfId="47425" xr:uid="{2488C11E-9AA8-4ECE-A2C0-A02CC223EE11}"/>
    <cellStyle name="Millares 6 2 3 4 2 3" xfId="6555" xr:uid="{E215BB54-CC3F-4F32-B52E-E34E8A5EB738}"/>
    <cellStyle name="Millares 6 2 3 4 2 3 2" xfId="14821" xr:uid="{E24ED8F5-B419-4A2A-A109-CE93A98A35E4}"/>
    <cellStyle name="Millares 6 2 3 4 2 3 2 2" xfId="36324" xr:uid="{6099171B-DFF5-46C5-9974-360136285A18}"/>
    <cellStyle name="Millares 6 2 3 4 2 3 3" xfId="21456" xr:uid="{8ED8EF39-B3F9-4E93-BAA5-EE16EC5A2C40}"/>
    <cellStyle name="Millares 6 2 3 4 2 3 3 2" xfId="42959" xr:uid="{3D516814-7AC3-4691-9830-FF8CF73D5EBB}"/>
    <cellStyle name="Millares 6 2 3 4 2 3 4" xfId="28061" xr:uid="{9DECD2AE-BE49-4CEE-90BA-229EF6059C13}"/>
    <cellStyle name="Millares 6 2 3 4 2 3 5" xfId="49564" xr:uid="{F25CF4AA-ECB9-48EE-91D5-D2A4FF08609A}"/>
    <cellStyle name="Millares 6 2 3 4 2 4" xfId="8196" xr:uid="{41C8A06B-AFFD-46BD-9B7D-25FE35828FE4}"/>
    <cellStyle name="Millares 6 2 3 4 2 4 2" xfId="29699" xr:uid="{724C535A-9A7C-4BAA-9EE7-FD1B72249C10}"/>
    <cellStyle name="Millares 6 2 3 4 2 5" xfId="9853" xr:uid="{BBDFAE3F-70E2-4470-BC55-F956EE465518}"/>
    <cellStyle name="Millares 6 2 3 4 2 5 2" xfId="31356" xr:uid="{FDB39475-319D-4AE7-A106-DE425CEEFDFF}"/>
    <cellStyle name="Millares 6 2 3 4 2 6" xfId="16488" xr:uid="{C5912923-C23B-40B0-AEB4-418C34AAEC61}"/>
    <cellStyle name="Millares 6 2 3 4 2 6 2" xfId="37991" xr:uid="{6D50AAE1-2CCE-41ED-A3A5-89F27E1DE75C}"/>
    <cellStyle name="Millares 6 2 3 4 2 7" xfId="23093" xr:uid="{02FC31A0-B6BD-43B0-A24D-A8BABBE3B716}"/>
    <cellStyle name="Millares 6 2 3 4 2 8" xfId="44596" xr:uid="{7CA1F8FE-4F28-4179-BCB0-3F3E77E0C1FD}"/>
    <cellStyle name="Millares 6 2 3 4 3" xfId="2274" xr:uid="{58B50A35-65E5-4D38-A8E6-57D2C0CB5AA0}"/>
    <cellStyle name="Millares 6 2 3 4 3 2" xfId="10540" xr:uid="{EE0CEF8F-F007-495C-9F43-BA2EE62F5000}"/>
    <cellStyle name="Millares 6 2 3 4 3 2 2" xfId="32043" xr:uid="{407E48AF-7C48-467E-B3EE-BB03397228FE}"/>
    <cellStyle name="Millares 6 2 3 4 3 3" xfId="17175" xr:uid="{DD387E78-FB10-48C6-858C-530BE89C1BCC}"/>
    <cellStyle name="Millares 6 2 3 4 3 3 2" xfId="38678" xr:uid="{4264A513-AF63-4B44-84F3-1310489BEC76}"/>
    <cellStyle name="Millares 6 2 3 4 3 4" xfId="23780" xr:uid="{EE73DB03-616D-4FCB-AC7F-40F3BA8CB2E6}"/>
    <cellStyle name="Millares 6 2 3 4 3 5" xfId="45283" xr:uid="{D92705A2-5C7E-4737-8316-A3B77A2B66F8}"/>
    <cellStyle name="Millares 6 2 3 4 4" xfId="3470" xr:uid="{9735B3EF-9AA4-45FC-ABEA-C48271DB9934}"/>
    <cellStyle name="Millares 6 2 3 4 4 2" xfId="11736" xr:uid="{C358AF6C-0911-4470-A0D9-82A7934C833A}"/>
    <cellStyle name="Millares 6 2 3 4 4 2 2" xfId="33239" xr:uid="{678E2E32-FF06-493B-B086-86A827B41AC9}"/>
    <cellStyle name="Millares 6 2 3 4 4 3" xfId="18371" xr:uid="{0A9D691F-4C65-4072-879D-1EAE7A1C41B8}"/>
    <cellStyle name="Millares 6 2 3 4 4 3 2" xfId="39874" xr:uid="{593E9871-B905-466E-AE44-9AB7EAA9BAA3}"/>
    <cellStyle name="Millares 6 2 3 4 4 4" xfId="24976" xr:uid="{D0BF6900-CB4C-40D4-AB36-0D3F649AE5AF}"/>
    <cellStyle name="Millares 6 2 3 4 4 5" xfId="46479" xr:uid="{5359C4F9-3513-4637-A5FA-37334593F523}"/>
    <cellStyle name="Millares 6 2 3 4 5" xfId="5609" xr:uid="{3F5240B8-4272-4236-BAF4-0A26DFD5A57D}"/>
    <cellStyle name="Millares 6 2 3 4 5 2" xfId="13875" xr:uid="{3408CA52-EA29-41B9-AC67-94863C0DCD3B}"/>
    <cellStyle name="Millares 6 2 3 4 5 2 2" xfId="35378" xr:uid="{14ED033E-BE10-4213-8A2F-A10D3F8641BE}"/>
    <cellStyle name="Millares 6 2 3 4 5 3" xfId="20510" xr:uid="{B73896CC-D32B-47C2-9A79-B43DC6F9583A}"/>
    <cellStyle name="Millares 6 2 3 4 5 3 2" xfId="42013" xr:uid="{ED9385BD-0D6A-4946-97A8-D559F313C12A}"/>
    <cellStyle name="Millares 6 2 3 4 5 4" xfId="27115" xr:uid="{8ACEB520-DC20-41D0-AB25-777817846BB2}"/>
    <cellStyle name="Millares 6 2 3 4 5 5" xfId="48618" xr:uid="{C8428998-DB09-4174-8D93-9E134776D78E}"/>
    <cellStyle name="Millares 6 2 3 4 6" xfId="7250" xr:uid="{01BA0599-0371-4012-A6C1-C90D7C9D3DE5}"/>
    <cellStyle name="Millares 6 2 3 4 6 2" xfId="28753" xr:uid="{962EF37E-8325-4864-A09C-1DD666C40FD6}"/>
    <cellStyle name="Millares 6 2 3 4 7" xfId="8907" xr:uid="{172B8BF2-2DE2-4A5F-BAA3-9D4EDC4E177D}"/>
    <cellStyle name="Millares 6 2 3 4 7 2" xfId="30410" xr:uid="{85063C31-4350-4B97-AE4C-97F869F450F1}"/>
    <cellStyle name="Millares 6 2 3 4 8" xfId="15542" xr:uid="{6F3DB87E-2657-46F9-A2AA-91C35554BEED}"/>
    <cellStyle name="Millares 6 2 3 4 8 2" xfId="37045" xr:uid="{6DADFC09-FC81-4132-8D6F-5B02355C073E}"/>
    <cellStyle name="Millares 6 2 3 4 9" xfId="22147" xr:uid="{B6BA8BED-59F4-45C5-85A8-4A638C0F3693}"/>
    <cellStyle name="Millares 6 2 3 5" xfId="909" xr:uid="{5A9E3052-B9B7-4E68-9BB7-A52A61243110}"/>
    <cellStyle name="Millares 6 2 3 5 2" xfId="3738" xr:uid="{D76D01F6-E822-4A8F-BDA0-1F537695EDEE}"/>
    <cellStyle name="Millares 6 2 3 5 2 2" xfId="12004" xr:uid="{81412C95-D68B-43D5-A192-0D1F47DD468C}"/>
    <cellStyle name="Millares 6 2 3 5 2 2 2" xfId="33507" xr:uid="{1C4B8248-44D8-420B-8B1F-920511B26033}"/>
    <cellStyle name="Millares 6 2 3 5 2 3" xfId="18639" xr:uid="{B89DF893-6D2D-4327-AE63-063FB78E1A51}"/>
    <cellStyle name="Millares 6 2 3 5 2 3 2" xfId="40142" xr:uid="{3B34AC62-5652-4CC8-ABEB-B0C73D04F027}"/>
    <cellStyle name="Millares 6 2 3 5 2 4" xfId="25244" xr:uid="{E945E3C5-A7D0-411E-BA17-3AEEF8F9F9DD}"/>
    <cellStyle name="Millares 6 2 3 5 2 5" xfId="46747" xr:uid="{24CE887D-EBFF-42B3-85AB-E12D14CD0C7C}"/>
    <cellStyle name="Millares 6 2 3 5 3" xfId="5877" xr:uid="{6EE14C2B-AE18-4AF9-8E06-09F0243B7117}"/>
    <cellStyle name="Millares 6 2 3 5 3 2" xfId="14143" xr:uid="{FCDD50EF-0ADE-47A4-916B-D24122C301C2}"/>
    <cellStyle name="Millares 6 2 3 5 3 2 2" xfId="35646" xr:uid="{3161B160-C355-41F4-A70C-C258EFD0B4A0}"/>
    <cellStyle name="Millares 6 2 3 5 3 3" xfId="20778" xr:uid="{A4515845-5F0D-4839-96AD-7A684499A40F}"/>
    <cellStyle name="Millares 6 2 3 5 3 3 2" xfId="42281" xr:uid="{A3567E3F-EE7A-4B92-BEFE-B746EB21894F}"/>
    <cellStyle name="Millares 6 2 3 5 3 4" xfId="27383" xr:uid="{AA8A93EF-BB1C-4BEE-9034-F59D604C7273}"/>
    <cellStyle name="Millares 6 2 3 5 3 5" xfId="48886" xr:uid="{DF6E02D8-664E-4F47-89BD-A81F0D4E4AB0}"/>
    <cellStyle name="Millares 6 2 3 5 4" xfId="7518" xr:uid="{72C20566-BAA4-40E7-9D49-D178BC0C85E3}"/>
    <cellStyle name="Millares 6 2 3 5 4 2" xfId="29021" xr:uid="{57D20647-E3A2-482E-8139-EC2A34085D1C}"/>
    <cellStyle name="Millares 6 2 3 5 5" xfId="9175" xr:uid="{7A531697-12C8-48E3-B26D-A4274A0B8B7B}"/>
    <cellStyle name="Millares 6 2 3 5 5 2" xfId="30678" xr:uid="{F1211961-4B08-4735-AD32-23557135DE7A}"/>
    <cellStyle name="Millares 6 2 3 5 6" xfId="15810" xr:uid="{1C8DA36F-B1C1-455F-80F0-539B1C798ED0}"/>
    <cellStyle name="Millares 6 2 3 5 6 2" xfId="37313" xr:uid="{B9254E8B-36A0-4B43-95BD-A6DEF2504A01}"/>
    <cellStyle name="Millares 6 2 3 5 7" xfId="22415" xr:uid="{B6CA363E-4695-42B0-93E9-090937797C0D}"/>
    <cellStyle name="Millares 6 2 3 5 8" xfId="43918" xr:uid="{3232FC64-A02A-4550-8F8D-A0FEEF98A72A}"/>
    <cellStyle name="Millares 6 2 3 6" xfId="1170" xr:uid="{AAB40F92-EF24-46BD-B707-1158A5599B97}"/>
    <cellStyle name="Millares 6 2 3 6 2" xfId="3999" xr:uid="{73B5B503-27C1-4441-AFC2-3CEE47C53DCC}"/>
    <cellStyle name="Millares 6 2 3 6 2 2" xfId="12265" xr:uid="{7935072B-E605-4C3C-A35B-DB21DAB5D7B9}"/>
    <cellStyle name="Millares 6 2 3 6 2 2 2" xfId="33768" xr:uid="{A95EE775-D5FA-43DB-BD11-89FD5AA7663E}"/>
    <cellStyle name="Millares 6 2 3 6 2 3" xfId="18900" xr:uid="{7B8DF6FF-02E2-4759-967F-95D5D5DA0594}"/>
    <cellStyle name="Millares 6 2 3 6 2 3 2" xfId="40403" xr:uid="{328FC64F-1F5D-48D3-BCCE-6CFBFC3C2E82}"/>
    <cellStyle name="Millares 6 2 3 6 2 4" xfId="25505" xr:uid="{62DFF678-3B92-4899-B1AC-2FEA2107B6F8}"/>
    <cellStyle name="Millares 6 2 3 6 2 5" xfId="47008" xr:uid="{AF171F74-D8AC-4857-9C8E-A156E281C64B}"/>
    <cellStyle name="Millares 6 2 3 6 3" xfId="6138" xr:uid="{290FE13E-C355-41A2-A9D8-B09188DDC46C}"/>
    <cellStyle name="Millares 6 2 3 6 3 2" xfId="14404" xr:uid="{30A95016-22C7-4351-AF68-183A7B95B773}"/>
    <cellStyle name="Millares 6 2 3 6 3 2 2" xfId="35907" xr:uid="{1C641996-DAAD-42D0-8237-315DA45C6554}"/>
    <cellStyle name="Millares 6 2 3 6 3 3" xfId="21039" xr:uid="{AF8E052F-ADDB-4501-BA90-6B8184B0757D}"/>
    <cellStyle name="Millares 6 2 3 6 3 3 2" xfId="42542" xr:uid="{39E1B184-2971-4503-95CE-D0EEEB3DDC61}"/>
    <cellStyle name="Millares 6 2 3 6 3 4" xfId="27644" xr:uid="{CB779C41-3313-4738-80F7-F5A5796D436F}"/>
    <cellStyle name="Millares 6 2 3 6 3 5" xfId="49147" xr:uid="{3D009819-D472-4B8D-A829-57C9133342A8}"/>
    <cellStyle name="Millares 6 2 3 6 4" xfId="7779" xr:uid="{D4FBFA49-061D-47A0-A830-DB3290E3BC1B}"/>
    <cellStyle name="Millares 6 2 3 6 4 2" xfId="29282" xr:uid="{242AB7EA-7C24-410C-BB9D-A609E999E459}"/>
    <cellStyle name="Millares 6 2 3 6 5" xfId="9436" xr:uid="{5F7B3447-1185-49AA-AF2B-79DADF2724EC}"/>
    <cellStyle name="Millares 6 2 3 6 5 2" xfId="30939" xr:uid="{23949F66-BF85-44F3-B812-CFE586629FD7}"/>
    <cellStyle name="Millares 6 2 3 6 6" xfId="16071" xr:uid="{22F7A065-4B07-4B69-BA8A-30FDA3A92447}"/>
    <cellStyle name="Millares 6 2 3 6 6 2" xfId="37574" xr:uid="{1382E1D1-713A-440A-A9C6-99A7096FE416}"/>
    <cellStyle name="Millares 6 2 3 6 7" xfId="22676" xr:uid="{EFA01BCB-6D3F-4926-8D41-B5769B99C3E8}"/>
    <cellStyle name="Millares 6 2 3 6 8" xfId="44179" xr:uid="{AD0947ED-11B7-4189-957E-7E911AE05E85}"/>
    <cellStyle name="Millares 6 2 3 7" xfId="1858" xr:uid="{87062BEC-8586-4D98-A065-BFD8CB0A0147}"/>
    <cellStyle name="Millares 6 2 3 7 2" xfId="10124" xr:uid="{183E59BC-4BC1-4C3B-BAE6-08530A5F565D}"/>
    <cellStyle name="Millares 6 2 3 7 2 2" xfId="31627" xr:uid="{2AE103F4-C66F-4180-B3E5-A6E32B6F1624}"/>
    <cellStyle name="Millares 6 2 3 7 3" xfId="16759" xr:uid="{FD1EFE28-BC24-42B6-A9FB-93E1E8B020B8}"/>
    <cellStyle name="Millares 6 2 3 7 3 2" xfId="38262" xr:uid="{165C99D8-6050-42DF-A6EF-5F2C56859F9B}"/>
    <cellStyle name="Millares 6 2 3 7 4" xfId="23364" xr:uid="{7BB86833-98B8-4179-8BFA-0D6C0FBCD13A}"/>
    <cellStyle name="Millares 6 2 3 7 5" xfId="44867" xr:uid="{BFCEC6B1-1A7B-485B-AE70-8A8B75BAB1F9}"/>
    <cellStyle name="Millares 6 2 3 8" xfId="2543" xr:uid="{58885572-F61A-4E8F-98DD-575AB42A769E}"/>
    <cellStyle name="Millares 6 2 3 8 2" xfId="10809" xr:uid="{73EB4D8E-ECD2-47AD-AC8A-CE5009A1F738}"/>
    <cellStyle name="Millares 6 2 3 8 2 2" xfId="32312" xr:uid="{05391DAC-D976-4763-A439-4FE20E4686B6}"/>
    <cellStyle name="Millares 6 2 3 8 3" xfId="17444" xr:uid="{15278199-4869-45CF-98C0-61AB49A991F3}"/>
    <cellStyle name="Millares 6 2 3 8 3 2" xfId="38947" xr:uid="{2AF381E1-6247-4878-B877-6237E56AFBDE}"/>
    <cellStyle name="Millares 6 2 3 8 4" xfId="24049" xr:uid="{563F1906-A753-4233-8C56-87EE2A17BD55}"/>
    <cellStyle name="Millares 6 2 3 8 5" xfId="45552" xr:uid="{E4A7F5D8-D113-47AD-9BD7-D166DC2CDAE8}"/>
    <cellStyle name="Millares 6 2 3 9" xfId="3054" xr:uid="{C169ACAB-5965-4985-BA8F-60DCE45DCA6C}"/>
    <cellStyle name="Millares 6 2 3 9 2" xfId="11320" xr:uid="{0365F5C0-19B3-4876-B3E5-D7ED9E61C395}"/>
    <cellStyle name="Millares 6 2 3 9 2 2" xfId="32823" xr:uid="{D2151107-B3A8-4BCE-B88B-7FE109651E1F}"/>
    <cellStyle name="Millares 6 2 3 9 3" xfId="17955" xr:uid="{3E1E4303-6E50-482C-9E93-A6A9A58F08F7}"/>
    <cellStyle name="Millares 6 2 3 9 3 2" xfId="39458" xr:uid="{24BFB1E7-3027-4B79-9048-F7E330F144E0}"/>
    <cellStyle name="Millares 6 2 3 9 4" xfId="24560" xr:uid="{48E3B848-2B49-4679-9191-7747AB2642F7}"/>
    <cellStyle name="Millares 6 2 3 9 5" xfId="46063" xr:uid="{893996D1-BD7A-4825-B7C2-4F624C955C31}"/>
    <cellStyle name="Millares 6 2 4" xfId="211" xr:uid="{80B01054-1448-49FD-912F-E8BABA70C1AC}"/>
    <cellStyle name="Millares 6 2 4 10" xfId="4730" xr:uid="{BEBD1D3B-2F51-4A6D-811D-661BF07DE4B9}"/>
    <cellStyle name="Millares 6 2 4 10 2" xfId="12996" xr:uid="{87F05EFB-A890-4DAF-9057-92D644395AE9}"/>
    <cellStyle name="Millares 6 2 4 10 2 2" xfId="34499" xr:uid="{382F1442-9667-4E15-A266-C3E8C213BD10}"/>
    <cellStyle name="Millares 6 2 4 10 3" xfId="19631" xr:uid="{11FC4A97-1F47-4D41-A7CA-AECB811EE86A}"/>
    <cellStyle name="Millares 6 2 4 10 3 2" xfId="41134" xr:uid="{F01C2AD8-440F-4FB9-A89B-3D8F70FCBB71}"/>
    <cellStyle name="Millares 6 2 4 10 4" xfId="26236" xr:uid="{B95E2116-507B-4D9B-8003-EA3CFDF9CF76}"/>
    <cellStyle name="Millares 6 2 4 10 5" xfId="47739" xr:uid="{EA9A2FAA-3941-4264-872B-E52D57D2F2AA}"/>
    <cellStyle name="Millares 6 2 4 11" xfId="5233" xr:uid="{026C278A-6E05-48D5-BC60-6924BFB36E34}"/>
    <cellStyle name="Millares 6 2 4 11 2" xfId="13499" xr:uid="{1CFA8DA4-C40C-4678-952D-94A636938DB3}"/>
    <cellStyle name="Millares 6 2 4 11 2 2" xfId="35002" xr:uid="{B7122F6E-89E9-4DFE-9275-B4EE7AF9C2C5}"/>
    <cellStyle name="Millares 6 2 4 11 3" xfId="20134" xr:uid="{FFB02F32-75E6-4EA3-B737-BFE3BAF5491E}"/>
    <cellStyle name="Millares 6 2 4 11 3 2" xfId="41637" xr:uid="{8B546880-B07C-40D0-92A9-6532DE7B01A5}"/>
    <cellStyle name="Millares 6 2 4 11 4" xfId="26739" xr:uid="{7EDE33D4-4838-47A8-8774-8C83873C327A}"/>
    <cellStyle name="Millares 6 2 4 11 5" xfId="48242" xr:uid="{767C9299-B2B5-43C4-944F-AC31EFE7693F}"/>
    <cellStyle name="Millares 6 2 4 12" xfId="6874" xr:uid="{0B506335-4C79-44E9-A073-514E2A79BD30}"/>
    <cellStyle name="Millares 6 2 4 12 2" xfId="28377" xr:uid="{631E8825-C55F-4BC5-A20E-6496D3130D25}"/>
    <cellStyle name="Millares 6 2 4 13" xfId="8528" xr:uid="{B81BB228-7434-4D2C-AA4F-D89BB5A3FC14}"/>
    <cellStyle name="Millares 6 2 4 13 2" xfId="30031" xr:uid="{4068F869-0408-4420-8080-D2F875902FC0}"/>
    <cellStyle name="Millares 6 2 4 14" xfId="15167" xr:uid="{A25A8200-5D50-409C-A4E0-D38DDE510A71}"/>
    <cellStyle name="Millares 6 2 4 14 2" xfId="36670" xr:uid="{8D009CE0-3C05-4205-A847-5C216DD3E0C3}"/>
    <cellStyle name="Millares 6 2 4 15" xfId="21772" xr:uid="{8F732BC1-8D70-40FD-8655-BBA5F905B030}"/>
    <cellStyle name="Millares 6 2 4 16" xfId="43275" xr:uid="{2CD5FA97-00BF-4C7A-9BAD-86B7FC5679EC}"/>
    <cellStyle name="Millares 6 2 4 2" xfId="526" xr:uid="{EC5CA0A7-C902-4B5E-B772-08A7FD78F2D1}"/>
    <cellStyle name="Millares 6 2 4 2 10" xfId="7137" xr:uid="{42CA9D5F-7F8B-4A54-807C-38BA2568284F}"/>
    <cellStyle name="Millares 6 2 4 2 10 2" xfId="28640" xr:uid="{2E431D44-66D7-4636-A924-64FF5AE872ED}"/>
    <cellStyle name="Millares 6 2 4 2 11" xfId="8793" xr:uid="{E1704D8A-8CB2-4FF2-BB41-20EA228C2201}"/>
    <cellStyle name="Millares 6 2 4 2 11 2" xfId="30296" xr:uid="{0716D36C-C7CB-458D-BD65-99D97A2CF56A}"/>
    <cellStyle name="Millares 6 2 4 2 12" xfId="15429" xr:uid="{988EDBFB-B7D9-49C8-AD55-2491BC1842DC}"/>
    <cellStyle name="Millares 6 2 4 2 12 2" xfId="36932" xr:uid="{155C034A-511C-4391-9C1A-82DC35131CE0}"/>
    <cellStyle name="Millares 6 2 4 2 13" xfId="22034" xr:uid="{3A8236DA-FF79-4EBA-AFDD-B60F7FB6CE77}"/>
    <cellStyle name="Millares 6 2 4 2 14" xfId="43537" xr:uid="{3E9E3A22-5E5D-4046-B08B-06821BC31227}"/>
    <cellStyle name="Millares 6 2 4 2 2" xfId="808" xr:uid="{F79DB220-E86A-4CD5-A180-B14F12B083DD}"/>
    <cellStyle name="Millares 6 2 4 2 2 10" xfId="15709" xr:uid="{319FCCD8-6DC9-497D-A8A3-8623E92934A7}"/>
    <cellStyle name="Millares 6 2 4 2 2 10 2" xfId="37212" xr:uid="{4DD9749C-F29D-4E1F-982E-ACB3A504B430}"/>
    <cellStyle name="Millares 6 2 4 2 2 11" xfId="22314" xr:uid="{A089EC8D-22B8-46AD-B384-2F2EDDEE713E}"/>
    <cellStyle name="Millares 6 2 4 2 2 12" xfId="43817" xr:uid="{33B6E4C7-EFEB-4390-A373-188AC9BF6304}"/>
    <cellStyle name="Millares 6 2 4 2 2 2" xfId="1754" xr:uid="{F86DB475-5AF0-408C-9BB7-9FBA947420C8}"/>
    <cellStyle name="Millares 6 2 4 2 2 2 2" xfId="4583" xr:uid="{27EF0FE7-F5D4-4DCB-A177-27295CB2AC32}"/>
    <cellStyle name="Millares 6 2 4 2 2 2 2 2" xfId="12849" xr:uid="{CD137B13-D453-4CBD-B07F-011D0C19F5FD}"/>
    <cellStyle name="Millares 6 2 4 2 2 2 2 2 2" xfId="34352" xr:uid="{D0AEB567-AFE8-49C3-A638-A7D7B7D34005}"/>
    <cellStyle name="Millares 6 2 4 2 2 2 2 3" xfId="19484" xr:uid="{FE5630CD-0820-4F3D-AFEC-E2481E64A44D}"/>
    <cellStyle name="Millares 6 2 4 2 2 2 2 3 2" xfId="40987" xr:uid="{061BE9FB-5DD2-4EB2-AD2C-A715960F046D}"/>
    <cellStyle name="Millares 6 2 4 2 2 2 2 4" xfId="26089" xr:uid="{6C97761A-0651-46D9-B5C3-380DD71F52E2}"/>
    <cellStyle name="Millares 6 2 4 2 2 2 2 5" xfId="47592" xr:uid="{15BE2B35-1938-4940-B20E-DF165E75D3CB}"/>
    <cellStyle name="Millares 6 2 4 2 2 2 3" xfId="6722" xr:uid="{2C386731-87F1-4EAA-927C-16AE9538CDBC}"/>
    <cellStyle name="Millares 6 2 4 2 2 2 3 2" xfId="14988" xr:uid="{82CCE38C-AE7E-4611-A144-EF23FBDB365C}"/>
    <cellStyle name="Millares 6 2 4 2 2 2 3 2 2" xfId="36491" xr:uid="{C47277A1-6925-4153-B25E-8586A36C2CC9}"/>
    <cellStyle name="Millares 6 2 4 2 2 2 3 3" xfId="21623" xr:uid="{CBFE8813-722B-4491-8501-F306ECBEFA93}"/>
    <cellStyle name="Millares 6 2 4 2 2 2 3 3 2" xfId="43126" xr:uid="{B99A2496-7319-45F4-A455-9035F2381E68}"/>
    <cellStyle name="Millares 6 2 4 2 2 2 3 4" xfId="28228" xr:uid="{EBD51BFE-2825-4734-82D9-60116DF8085A}"/>
    <cellStyle name="Millares 6 2 4 2 2 2 3 5" xfId="49731" xr:uid="{ACD13123-E74F-4421-8989-7CA0F394D0CA}"/>
    <cellStyle name="Millares 6 2 4 2 2 2 4" xfId="8363" xr:uid="{1E4091F1-C5FA-4041-85DD-5993EEE6DC99}"/>
    <cellStyle name="Millares 6 2 4 2 2 2 4 2" xfId="29866" xr:uid="{C040C80A-B904-4504-836E-E946D08098D8}"/>
    <cellStyle name="Millares 6 2 4 2 2 2 5" xfId="10020" xr:uid="{61080753-A3E8-4AAB-A22E-36F56D82FCE0}"/>
    <cellStyle name="Millares 6 2 4 2 2 2 5 2" xfId="31523" xr:uid="{52BFCCFE-9414-40B8-BFCA-750CF5940C02}"/>
    <cellStyle name="Millares 6 2 4 2 2 2 6" xfId="16655" xr:uid="{E678B643-0E1C-44AE-93C5-9B1A038D644F}"/>
    <cellStyle name="Millares 6 2 4 2 2 2 6 2" xfId="38158" xr:uid="{FFC83E9C-4AD5-49C8-B303-7F9103C3CDE9}"/>
    <cellStyle name="Millares 6 2 4 2 2 2 7" xfId="23260" xr:uid="{330107A2-AEDB-41B8-8375-E865BA08FC3A}"/>
    <cellStyle name="Millares 6 2 4 2 2 2 8" xfId="44763" xr:uid="{2E22F881-8596-42E3-A959-B7244102A205}"/>
    <cellStyle name="Millares 6 2 4 2 2 3" xfId="2441" xr:uid="{197BD3EC-5CB9-4BAD-98E8-9A3F20A357A1}"/>
    <cellStyle name="Millares 6 2 4 2 2 3 2" xfId="10707" xr:uid="{667431CB-852B-4A7B-8A28-456F2EDD5A60}"/>
    <cellStyle name="Millares 6 2 4 2 2 3 2 2" xfId="32210" xr:uid="{DA442FED-9C59-4002-84C2-996FDF6DE58B}"/>
    <cellStyle name="Millares 6 2 4 2 2 3 3" xfId="17342" xr:uid="{1958DAEE-E723-4098-A3A5-63B0FD0F056D}"/>
    <cellStyle name="Millares 6 2 4 2 2 3 3 2" xfId="38845" xr:uid="{8706C3DB-E271-4FF4-A553-88F66B8F3EF9}"/>
    <cellStyle name="Millares 6 2 4 2 2 3 4" xfId="23947" xr:uid="{D635C34B-5A03-449D-86F6-EDD09CC138F9}"/>
    <cellStyle name="Millares 6 2 4 2 2 3 5" xfId="45450" xr:uid="{468E29B6-2F63-4D85-86BE-41FA82749D02}"/>
    <cellStyle name="Millares 6 2 4 2 2 4" xfId="2958" xr:uid="{092359AE-32FE-40C5-B777-FE4842D7F556}"/>
    <cellStyle name="Millares 6 2 4 2 2 4 2" xfId="11224" xr:uid="{B308BB14-87DE-4951-9159-70FC159869F6}"/>
    <cellStyle name="Millares 6 2 4 2 2 4 2 2" xfId="32727" xr:uid="{E2AAE41B-6CF1-43B6-9C71-D2FD723F57BE}"/>
    <cellStyle name="Millares 6 2 4 2 2 4 3" xfId="17859" xr:uid="{353C12F4-02B7-405E-A4C2-598105863009}"/>
    <cellStyle name="Millares 6 2 4 2 2 4 3 2" xfId="39362" xr:uid="{71689B55-3881-4404-A933-EE5F29F5AD1D}"/>
    <cellStyle name="Millares 6 2 4 2 2 4 4" xfId="24464" xr:uid="{E744FDCE-F063-4D74-AF92-F3EF7CD23CF5}"/>
    <cellStyle name="Millares 6 2 4 2 2 4 5" xfId="45967" xr:uid="{6592F771-BFE8-4DD7-B5A4-92494EF7ACDA}"/>
    <cellStyle name="Millares 6 2 4 2 2 5" xfId="3637" xr:uid="{8656B9C2-9CD3-4B75-A653-6EA5EAC49CA7}"/>
    <cellStyle name="Millares 6 2 4 2 2 5 2" xfId="11903" xr:uid="{99DEC2E1-EDA3-4177-BC2D-AE7B24C869DC}"/>
    <cellStyle name="Millares 6 2 4 2 2 5 2 2" xfId="33406" xr:uid="{FA2345A5-E94A-455C-93B2-AAE62EB68AE9}"/>
    <cellStyle name="Millares 6 2 4 2 2 5 3" xfId="18538" xr:uid="{5D21FF1E-6B9F-4064-8D9B-7418D8B9BF95}"/>
    <cellStyle name="Millares 6 2 4 2 2 5 3 2" xfId="40041" xr:uid="{21A60E7C-3C14-4A2A-9978-1C331A5BF1E6}"/>
    <cellStyle name="Millares 6 2 4 2 2 5 4" xfId="25143" xr:uid="{1B7CEDBD-3339-4B22-A74F-817EE5CA2137}"/>
    <cellStyle name="Millares 6 2 4 2 2 5 5" xfId="46646" xr:uid="{C0D80D40-2427-4908-872B-50184B9155B1}"/>
    <cellStyle name="Millares 6 2 4 2 2 6" xfId="5102" xr:uid="{4F6B152D-DEC5-471C-B982-237CAB287B6A}"/>
    <cellStyle name="Millares 6 2 4 2 2 6 2" xfId="13368" xr:uid="{3097E10D-C2BA-4F89-A448-29081D474DB1}"/>
    <cellStyle name="Millares 6 2 4 2 2 6 2 2" xfId="34871" xr:uid="{E76CCFDE-C659-4131-A995-036BAC1C6FB3}"/>
    <cellStyle name="Millares 6 2 4 2 2 6 3" xfId="20003" xr:uid="{758E8D1A-3A6B-4B3C-B220-CDFF4A2EE6ED}"/>
    <cellStyle name="Millares 6 2 4 2 2 6 3 2" xfId="41506" xr:uid="{29EDEC4B-56CB-4089-84CD-9A114E1E6556}"/>
    <cellStyle name="Millares 6 2 4 2 2 6 4" xfId="26608" xr:uid="{A00090CA-8498-48FD-9208-AAA51ED78A16}"/>
    <cellStyle name="Millares 6 2 4 2 2 6 5" xfId="48111" xr:uid="{237B21EE-D6DE-43B0-8FAD-34A7488ED313}"/>
    <cellStyle name="Millares 6 2 4 2 2 7" xfId="5776" xr:uid="{C9F0CFB9-1675-4B72-8663-D1B8D78BFEDD}"/>
    <cellStyle name="Millares 6 2 4 2 2 7 2" xfId="14042" xr:uid="{78085A77-EF57-416B-8F19-07C6B6721B44}"/>
    <cellStyle name="Millares 6 2 4 2 2 7 2 2" xfId="35545" xr:uid="{26E9BD76-73BB-43E4-8F19-7D4BAA0EBE31}"/>
    <cellStyle name="Millares 6 2 4 2 2 7 3" xfId="20677" xr:uid="{912F1496-B4A8-49F6-B590-5D0EE017AB77}"/>
    <cellStyle name="Millares 6 2 4 2 2 7 3 2" xfId="42180" xr:uid="{C5083B91-53EF-408B-9131-A733F6BB8BE7}"/>
    <cellStyle name="Millares 6 2 4 2 2 7 4" xfId="27282" xr:uid="{D7041124-09EB-4C98-8467-39195169491C}"/>
    <cellStyle name="Millares 6 2 4 2 2 7 5" xfId="48785" xr:uid="{B3025120-FCF7-4BBF-B197-41D43DD567C3}"/>
    <cellStyle name="Millares 6 2 4 2 2 8" xfId="7417" xr:uid="{E557BBD5-C954-46DD-A72C-CDE29A401ACF}"/>
    <cellStyle name="Millares 6 2 4 2 2 8 2" xfId="28920" xr:uid="{C31A1375-CFC1-42F5-9996-9A5E9D9F2853}"/>
    <cellStyle name="Millares 6 2 4 2 2 9" xfId="9074" xr:uid="{E7AF57AF-F5A4-4F08-BA61-E491AB537749}"/>
    <cellStyle name="Millares 6 2 4 2 2 9 2" xfId="30577" xr:uid="{127181A1-9297-4E77-AC26-F341A12BDEE0}"/>
    <cellStyle name="Millares 6 2 4 2 3" xfId="1078" xr:uid="{12F3FB57-6F42-4F94-A838-E9EFE1C47DFF}"/>
    <cellStyle name="Millares 6 2 4 2 3 2" xfId="3907" xr:uid="{91BF1A1B-2FDC-4327-A39B-021316662A6B}"/>
    <cellStyle name="Millares 6 2 4 2 3 2 2" xfId="12173" xr:uid="{C7B77FE6-0A55-469F-ACFA-938904032765}"/>
    <cellStyle name="Millares 6 2 4 2 3 2 2 2" xfId="33676" xr:uid="{A5FC0556-DDBD-4F03-BE10-A407963277CC}"/>
    <cellStyle name="Millares 6 2 4 2 3 2 3" xfId="18808" xr:uid="{AFC3AF95-3176-40A3-9B6C-4314FD0E6166}"/>
    <cellStyle name="Millares 6 2 4 2 3 2 3 2" xfId="40311" xr:uid="{F5AE973A-083E-4ADC-ADED-02356C67EBA7}"/>
    <cellStyle name="Millares 6 2 4 2 3 2 4" xfId="25413" xr:uid="{7A885600-1DD3-4BB4-8938-993D45A967B0}"/>
    <cellStyle name="Millares 6 2 4 2 3 2 5" xfId="46916" xr:uid="{B18A3BBA-C5B3-4A2E-BAEC-58C9FF33BEDA}"/>
    <cellStyle name="Millares 6 2 4 2 3 3" xfId="6046" xr:uid="{4759C133-A6A7-4728-9483-16E605087737}"/>
    <cellStyle name="Millares 6 2 4 2 3 3 2" xfId="14312" xr:uid="{D0FCED72-DD1E-49AC-A367-4FCC4372CB85}"/>
    <cellStyle name="Millares 6 2 4 2 3 3 2 2" xfId="35815" xr:uid="{718A7FF7-AFD6-49B0-91D1-B9C1AB286DC5}"/>
    <cellStyle name="Millares 6 2 4 2 3 3 3" xfId="20947" xr:uid="{ABFB5D35-1AB5-429C-BA02-E2E8337926CC}"/>
    <cellStyle name="Millares 6 2 4 2 3 3 3 2" xfId="42450" xr:uid="{A280B58C-7D44-45B8-94E8-C62136AABE8C}"/>
    <cellStyle name="Millares 6 2 4 2 3 3 4" xfId="27552" xr:uid="{17B51163-D3BB-4A74-8DC2-00DE9DB5249F}"/>
    <cellStyle name="Millares 6 2 4 2 3 3 5" xfId="49055" xr:uid="{12A75CBC-FE65-4959-9237-483B3A4B28EA}"/>
    <cellStyle name="Millares 6 2 4 2 3 4" xfId="7687" xr:uid="{6686ADE5-97DE-419C-B999-E9F3DEE06DB2}"/>
    <cellStyle name="Millares 6 2 4 2 3 4 2" xfId="29190" xr:uid="{038D659B-C6B4-477B-817C-6651820327BB}"/>
    <cellStyle name="Millares 6 2 4 2 3 5" xfId="9344" xr:uid="{C0313AB2-FC2D-4EFA-ADEA-9E4828759B7A}"/>
    <cellStyle name="Millares 6 2 4 2 3 5 2" xfId="30847" xr:uid="{C25E43A4-8F76-4A42-8F47-88B7E1C472E7}"/>
    <cellStyle name="Millares 6 2 4 2 3 6" xfId="15979" xr:uid="{09C0D10D-4F9B-4369-8572-F0255819ECBA}"/>
    <cellStyle name="Millares 6 2 4 2 3 6 2" xfId="37482" xr:uid="{CDB69718-1A69-4CE0-A5BA-8E1B927AE243}"/>
    <cellStyle name="Millares 6 2 4 2 3 7" xfId="22584" xr:uid="{291F64F8-21C1-40D7-A904-1A9B861D82C5}"/>
    <cellStyle name="Millares 6 2 4 2 3 8" xfId="44087" xr:uid="{C9B3D749-1F27-4DF4-82BC-131E4849111E}"/>
    <cellStyle name="Millares 6 2 4 2 4" xfId="1474" xr:uid="{EF770A82-FD8C-49DB-86D7-B04A97C28C2F}"/>
    <cellStyle name="Millares 6 2 4 2 4 2" xfId="4303" xr:uid="{1038F642-0452-402B-A5E7-8EC2142D170A}"/>
    <cellStyle name="Millares 6 2 4 2 4 2 2" xfId="12569" xr:uid="{9985A351-8974-4FFF-BB10-918686F706E5}"/>
    <cellStyle name="Millares 6 2 4 2 4 2 2 2" xfId="34072" xr:uid="{BC5D7FAF-E15C-47C3-B6B1-C17B1A070FB2}"/>
    <cellStyle name="Millares 6 2 4 2 4 2 3" xfId="19204" xr:uid="{AD32B091-1B33-488A-8E54-DE919BD39A18}"/>
    <cellStyle name="Millares 6 2 4 2 4 2 3 2" xfId="40707" xr:uid="{C3900A58-EB48-42BE-A0C5-FB9FF3DC20DD}"/>
    <cellStyle name="Millares 6 2 4 2 4 2 4" xfId="25809" xr:uid="{5539EA65-57A7-4F83-8F45-A660664AA410}"/>
    <cellStyle name="Millares 6 2 4 2 4 2 5" xfId="47312" xr:uid="{B26C3382-BA3C-4B26-B490-2B66D547C551}"/>
    <cellStyle name="Millares 6 2 4 2 4 3" xfId="6442" xr:uid="{948B1C2B-5080-4B30-95B1-7CDA25C0C524}"/>
    <cellStyle name="Millares 6 2 4 2 4 3 2" xfId="14708" xr:uid="{A6B85335-D311-41A6-AD14-9B614EF25BF0}"/>
    <cellStyle name="Millares 6 2 4 2 4 3 2 2" xfId="36211" xr:uid="{6DB6504E-6745-4751-A30D-0B37694366DB}"/>
    <cellStyle name="Millares 6 2 4 2 4 3 3" xfId="21343" xr:uid="{06CB3F01-E118-4FF3-A1D1-C93600EAD449}"/>
    <cellStyle name="Millares 6 2 4 2 4 3 3 2" xfId="42846" xr:uid="{B91D74F4-6119-4FAA-82C9-22E4B61FD5D4}"/>
    <cellStyle name="Millares 6 2 4 2 4 3 4" xfId="27948" xr:uid="{8EB60809-ED74-4ED0-A371-9D0313752F4E}"/>
    <cellStyle name="Millares 6 2 4 2 4 3 5" xfId="49451" xr:uid="{26F618DD-9585-4174-B1BE-8DA61BDDC4CC}"/>
    <cellStyle name="Millares 6 2 4 2 4 4" xfId="8083" xr:uid="{920C1081-8EF3-4F5A-A82A-474D9A34FCD9}"/>
    <cellStyle name="Millares 6 2 4 2 4 4 2" xfId="29586" xr:uid="{6AC571FB-DAD3-4F05-8F05-EC67311A02B1}"/>
    <cellStyle name="Millares 6 2 4 2 4 5" xfId="9740" xr:uid="{38BD244B-1745-4E31-A7B9-5A0CABD105BA}"/>
    <cellStyle name="Millares 6 2 4 2 4 5 2" xfId="31243" xr:uid="{81554456-0E2A-473E-BC7E-C9ECA35F6385}"/>
    <cellStyle name="Millares 6 2 4 2 4 6" xfId="16375" xr:uid="{229AF4AE-7751-460E-8773-5F763675DC7B}"/>
    <cellStyle name="Millares 6 2 4 2 4 6 2" xfId="37878" xr:uid="{63C4B820-F98C-47B0-84B8-B30FAC88E0FC}"/>
    <cellStyle name="Millares 6 2 4 2 4 7" xfId="22980" xr:uid="{39392AA2-3334-40A1-BBD1-1B7C88E228B9}"/>
    <cellStyle name="Millares 6 2 4 2 4 8" xfId="44483" xr:uid="{EA2978AF-07DF-4BD7-AF85-485EFC727688}"/>
    <cellStyle name="Millares 6 2 4 2 5" xfId="2161" xr:uid="{65565908-0960-4AD5-9B76-535AF0B3B6A5}"/>
    <cellStyle name="Millares 6 2 4 2 5 2" xfId="10427" xr:uid="{F5F5A1CA-CE55-4982-BA01-0090F41484F0}"/>
    <cellStyle name="Millares 6 2 4 2 5 2 2" xfId="31930" xr:uid="{2B6622CE-4851-4B37-83D3-7D6AA6C654DD}"/>
    <cellStyle name="Millares 6 2 4 2 5 3" xfId="17062" xr:uid="{AD335F00-11EC-4C31-A84B-B681DD33952B}"/>
    <cellStyle name="Millares 6 2 4 2 5 3 2" xfId="38565" xr:uid="{02AD523B-C922-4B1A-8D58-FBE4A77611D6}"/>
    <cellStyle name="Millares 6 2 4 2 5 4" xfId="23667" xr:uid="{6B524DBB-2DF9-45CF-AB28-CFC0C276480E}"/>
    <cellStyle name="Millares 6 2 4 2 5 5" xfId="45170" xr:uid="{D57450B8-58A3-4298-8877-B62AC22A62D8}"/>
    <cellStyle name="Millares 6 2 4 2 6" xfId="2708" xr:uid="{356BAFEC-C5A3-48F9-9599-8112369CA2F7}"/>
    <cellStyle name="Millares 6 2 4 2 6 2" xfId="10974" xr:uid="{AEB841F0-FD33-40A0-8134-49594AA4DE98}"/>
    <cellStyle name="Millares 6 2 4 2 6 2 2" xfId="32477" xr:uid="{FE98730F-762E-4C17-9CB3-0FBCAEA45868}"/>
    <cellStyle name="Millares 6 2 4 2 6 3" xfId="17609" xr:uid="{069184BB-A88C-406E-9544-EF12D7E3A73D}"/>
    <cellStyle name="Millares 6 2 4 2 6 3 2" xfId="39112" xr:uid="{F055B9E7-C078-4787-9AEA-B16721EB43E9}"/>
    <cellStyle name="Millares 6 2 4 2 6 4" xfId="24214" xr:uid="{E29ACFD4-4EF4-46AF-8675-796CDB0E1D4B}"/>
    <cellStyle name="Millares 6 2 4 2 6 5" xfId="45717" xr:uid="{3A38E4D1-2358-415C-AE7E-BA2F33CDEE6D}"/>
    <cellStyle name="Millares 6 2 4 2 7" xfId="3357" xr:uid="{0DE6E037-FA85-42F9-9CFC-4AC6F90C2DBD}"/>
    <cellStyle name="Millares 6 2 4 2 7 2" xfId="11623" xr:uid="{B389DD77-5CA1-4760-99BB-23B117EE2874}"/>
    <cellStyle name="Millares 6 2 4 2 7 2 2" xfId="33126" xr:uid="{B9A84C9E-7F1B-41AA-B6D6-B3DDF2D6994B}"/>
    <cellStyle name="Millares 6 2 4 2 7 3" xfId="18258" xr:uid="{D648657D-51A3-4A6C-BAA1-226871FEA180}"/>
    <cellStyle name="Millares 6 2 4 2 7 3 2" xfId="39761" xr:uid="{8DA3D8CA-C45B-46C9-8A7A-83A69014B50B}"/>
    <cellStyle name="Millares 6 2 4 2 7 4" xfId="24863" xr:uid="{23F54EF9-4A07-4516-B8FD-1401FE866669}"/>
    <cellStyle name="Millares 6 2 4 2 7 5" xfId="46366" xr:uid="{5893C86A-2FCB-4B17-B47A-352EE3892DDD}"/>
    <cellStyle name="Millares 6 2 4 2 8" xfId="4852" xr:uid="{88DCDA31-5B1F-43A9-BE33-F5F069DE2EFD}"/>
    <cellStyle name="Millares 6 2 4 2 8 2" xfId="13118" xr:uid="{E6B57F33-95A9-434B-BEDE-9D3AD818AF6A}"/>
    <cellStyle name="Millares 6 2 4 2 8 2 2" xfId="34621" xr:uid="{91066C26-06BC-4FC6-AF28-BA37ABD00BCC}"/>
    <cellStyle name="Millares 6 2 4 2 8 3" xfId="19753" xr:uid="{D22CD40B-2758-4785-9295-B01EFEDF1B54}"/>
    <cellStyle name="Millares 6 2 4 2 8 3 2" xfId="41256" xr:uid="{7ED80BF3-367C-467B-B3A2-CA0698E49E8D}"/>
    <cellStyle name="Millares 6 2 4 2 8 4" xfId="26358" xr:uid="{96AD10B6-A8C2-4DD1-A9E3-45CCC90DA95B}"/>
    <cellStyle name="Millares 6 2 4 2 8 5" xfId="47861" xr:uid="{C2EB1F18-184F-4E3C-9F7A-895226814A23}"/>
    <cellStyle name="Millares 6 2 4 2 9" xfId="5496" xr:uid="{09628254-BBD2-4363-8159-71978B8DF249}"/>
    <cellStyle name="Millares 6 2 4 2 9 2" xfId="13762" xr:uid="{36003EA5-6E8E-44F9-8494-66CBF1DA4540}"/>
    <cellStyle name="Millares 6 2 4 2 9 2 2" xfId="35265" xr:uid="{7569AB0A-304C-428D-AA96-2940A03D1EAD}"/>
    <cellStyle name="Millares 6 2 4 2 9 3" xfId="20397" xr:uid="{3CE7A81F-C9A8-44EB-9469-6EB705D71EFC}"/>
    <cellStyle name="Millares 6 2 4 2 9 3 2" xfId="41900" xr:uid="{E59D9210-32AE-4D08-B150-80E334D3882A}"/>
    <cellStyle name="Millares 6 2 4 2 9 4" xfId="27002" xr:uid="{03225531-FA4A-4569-9D09-7C01AC974EFC}"/>
    <cellStyle name="Millares 6 2 4 2 9 5" xfId="48505" xr:uid="{98DCB363-B629-4DD5-94B3-CF55D30DCE4C}"/>
    <cellStyle name="Millares 6 2 4 3" xfId="398" xr:uid="{33985557-E1B8-466B-AD92-8241DA6C5CBC}"/>
    <cellStyle name="Millares 6 2 4 3 10" xfId="15301" xr:uid="{F309FDE7-1494-4A0B-AA43-721B8422DAEA}"/>
    <cellStyle name="Millares 6 2 4 3 10 2" xfId="36804" xr:uid="{89FF9419-1D95-4629-A672-895FED112F59}"/>
    <cellStyle name="Millares 6 2 4 3 11" xfId="21906" xr:uid="{549A334F-BB85-4D2B-AB6C-8DB25DA92A9B}"/>
    <cellStyle name="Millares 6 2 4 3 12" xfId="43409" xr:uid="{ACDD8DB8-5307-4233-834C-5D1054F213B1}"/>
    <cellStyle name="Millares 6 2 4 3 2" xfId="1346" xr:uid="{B1D48172-7522-4372-B82E-708F2B89481E}"/>
    <cellStyle name="Millares 6 2 4 3 2 2" xfId="4175" xr:uid="{B8031EDB-8C24-4B3E-AC0F-708668E0D63F}"/>
    <cellStyle name="Millares 6 2 4 3 2 2 2" xfId="12441" xr:uid="{FD445422-A36C-45DB-BC89-CA4830CDFDC8}"/>
    <cellStyle name="Millares 6 2 4 3 2 2 2 2" xfId="33944" xr:uid="{0131A2B0-3C0E-48F1-896D-814A6DAC3B80}"/>
    <cellStyle name="Millares 6 2 4 3 2 2 3" xfId="19076" xr:uid="{C86A910B-575E-4E5F-B0F9-3AAA81341A88}"/>
    <cellStyle name="Millares 6 2 4 3 2 2 3 2" xfId="40579" xr:uid="{E60FEBE5-A1BD-43FA-B842-9DF45D4DD29F}"/>
    <cellStyle name="Millares 6 2 4 3 2 2 4" xfId="25681" xr:uid="{1C861FF3-9A39-4B48-AC76-B673B30E6172}"/>
    <cellStyle name="Millares 6 2 4 3 2 2 5" xfId="47184" xr:uid="{CB7B9953-5846-4F35-AE01-ECAF7FA93A7C}"/>
    <cellStyle name="Millares 6 2 4 3 2 3" xfId="6314" xr:uid="{E19BB315-3672-4F01-9DBA-438448862C52}"/>
    <cellStyle name="Millares 6 2 4 3 2 3 2" xfId="14580" xr:uid="{E3DCC5A8-C522-4D44-933D-1CEEFDF8F414}"/>
    <cellStyle name="Millares 6 2 4 3 2 3 2 2" xfId="36083" xr:uid="{C281EB95-846F-4AC5-AD50-CF3A27E248E4}"/>
    <cellStyle name="Millares 6 2 4 3 2 3 3" xfId="21215" xr:uid="{17150FA7-2BA2-46C2-8984-E9CB62DAF8B1}"/>
    <cellStyle name="Millares 6 2 4 3 2 3 3 2" xfId="42718" xr:uid="{57514D53-139E-4263-AF97-81017FB52E1B}"/>
    <cellStyle name="Millares 6 2 4 3 2 3 4" xfId="27820" xr:uid="{DBD26511-D385-4D5A-96CF-4FD1627F09F2}"/>
    <cellStyle name="Millares 6 2 4 3 2 3 5" xfId="49323" xr:uid="{1DA3B2F7-0300-40BA-B348-18192782BFFD}"/>
    <cellStyle name="Millares 6 2 4 3 2 4" xfId="7955" xr:uid="{0C6F4D17-E366-4A5D-930D-E13D404D3778}"/>
    <cellStyle name="Millares 6 2 4 3 2 4 2" xfId="29458" xr:uid="{5184DAD7-9BCF-42F8-AA55-7B2C6EDDD131}"/>
    <cellStyle name="Millares 6 2 4 3 2 5" xfId="9612" xr:uid="{C4A3BE78-E5EA-4132-9B63-D6B42D010EB0}"/>
    <cellStyle name="Millares 6 2 4 3 2 5 2" xfId="31115" xr:uid="{B391C552-4848-411F-9776-218CE69958B7}"/>
    <cellStyle name="Millares 6 2 4 3 2 6" xfId="16247" xr:uid="{02B5C7E1-D60A-49E7-9582-6D0EAA9AF2A3}"/>
    <cellStyle name="Millares 6 2 4 3 2 6 2" xfId="37750" xr:uid="{070FF069-6AA8-496A-9593-6447C1B89BD6}"/>
    <cellStyle name="Millares 6 2 4 3 2 7" xfId="22852" xr:uid="{E2981183-ABDC-4A32-8C75-A879A5C58190}"/>
    <cellStyle name="Millares 6 2 4 3 2 8" xfId="44355" xr:uid="{196452EF-77E2-4378-A4EC-0C06FC2B5873}"/>
    <cellStyle name="Millares 6 2 4 3 3" xfId="2033" xr:uid="{57601B30-1231-4A14-A78B-030F19A7EFC0}"/>
    <cellStyle name="Millares 6 2 4 3 3 2" xfId="10299" xr:uid="{4DAE3871-DBA4-4534-9208-83DADB6DD152}"/>
    <cellStyle name="Millares 6 2 4 3 3 2 2" xfId="31802" xr:uid="{784EDB82-EF69-414D-A797-062CF564900C}"/>
    <cellStyle name="Millares 6 2 4 3 3 3" xfId="16934" xr:uid="{F43CDAF4-6D09-4C12-8C1B-4E40FDA7271C}"/>
    <cellStyle name="Millares 6 2 4 3 3 3 2" xfId="38437" xr:uid="{4B6683EE-9680-4E0A-82D3-69098E933EC1}"/>
    <cellStyle name="Millares 6 2 4 3 3 4" xfId="23539" xr:uid="{C70417A6-200D-4BE0-8095-BAF2413032BD}"/>
    <cellStyle name="Millares 6 2 4 3 3 5" xfId="45042" xr:uid="{39DBAA61-CD96-44B1-8488-43AB5443F18D}"/>
    <cellStyle name="Millares 6 2 4 3 4" xfId="2832" xr:uid="{2A443D16-91DF-49C6-863A-0167D2B4D98F}"/>
    <cellStyle name="Millares 6 2 4 3 4 2" xfId="11098" xr:uid="{EA9CA6F2-6F12-46FC-9DAD-F37EB3457148}"/>
    <cellStyle name="Millares 6 2 4 3 4 2 2" xfId="32601" xr:uid="{0B8DD29D-F8AA-4F5C-A900-ABBCA3939539}"/>
    <cellStyle name="Millares 6 2 4 3 4 3" xfId="17733" xr:uid="{3BCCCECA-77CA-4EEE-9B9E-D218D3A1DC34}"/>
    <cellStyle name="Millares 6 2 4 3 4 3 2" xfId="39236" xr:uid="{51972684-8A0E-4E2B-B58E-F775A56CB939}"/>
    <cellStyle name="Millares 6 2 4 3 4 4" xfId="24338" xr:uid="{F6983A76-B2AE-495A-AE1B-35B8C552BCBC}"/>
    <cellStyle name="Millares 6 2 4 3 4 5" xfId="45841" xr:uid="{477B214A-EF20-45CD-9205-8FBA301013BA}"/>
    <cellStyle name="Millares 6 2 4 3 5" xfId="3229" xr:uid="{2227125F-7D1A-4ECC-861F-F3BD57C045FC}"/>
    <cellStyle name="Millares 6 2 4 3 5 2" xfId="11495" xr:uid="{153A50A0-6D48-4D90-BB75-ACC3467B12CE}"/>
    <cellStyle name="Millares 6 2 4 3 5 2 2" xfId="32998" xr:uid="{0B7543F4-9A28-4F75-AB4B-0E707B13449C}"/>
    <cellStyle name="Millares 6 2 4 3 5 3" xfId="18130" xr:uid="{C32779E1-3F16-457D-8673-80D5B159BB14}"/>
    <cellStyle name="Millares 6 2 4 3 5 3 2" xfId="39633" xr:uid="{5C08EA0C-6F07-4B0B-BEC6-EFA839003866}"/>
    <cellStyle name="Millares 6 2 4 3 5 4" xfId="24735" xr:uid="{D4535CF6-6A3B-4E75-890C-1CE48F3F1289}"/>
    <cellStyle name="Millares 6 2 4 3 5 5" xfId="46238" xr:uid="{DAD1C154-AEA2-4977-9C96-AD851DEB7066}"/>
    <cellStyle name="Millares 6 2 4 3 6" xfId="4976" xr:uid="{1877175E-40D2-4B8C-81F5-437B7776A55D}"/>
    <cellStyle name="Millares 6 2 4 3 6 2" xfId="13242" xr:uid="{DB86C791-5F17-469E-9962-B6AC32FC304D}"/>
    <cellStyle name="Millares 6 2 4 3 6 2 2" xfId="34745" xr:uid="{E87E7302-A34D-4245-820A-7626DCF7EC23}"/>
    <cellStyle name="Millares 6 2 4 3 6 3" xfId="19877" xr:uid="{7F959A1E-927F-4BF8-99F6-BBBF827D41EB}"/>
    <cellStyle name="Millares 6 2 4 3 6 3 2" xfId="41380" xr:uid="{A0350D0B-AEB9-414D-92F4-DAA6449B09D4}"/>
    <cellStyle name="Millares 6 2 4 3 6 4" xfId="26482" xr:uid="{8C9C33D7-4645-4F36-A244-F8179CA650FF}"/>
    <cellStyle name="Millares 6 2 4 3 6 5" xfId="47985" xr:uid="{5CD22446-CD62-4EE6-AF37-78C92E13506E}"/>
    <cellStyle name="Millares 6 2 4 3 7" xfId="5368" xr:uid="{1D40F7F7-FEDE-4FFB-B630-7C24F8743102}"/>
    <cellStyle name="Millares 6 2 4 3 7 2" xfId="13634" xr:uid="{9B6B4554-10AA-4DE6-A9D6-2F6FC19C6C2C}"/>
    <cellStyle name="Millares 6 2 4 3 7 2 2" xfId="35137" xr:uid="{9AAE25CE-A0AA-4CC8-A678-8F5CC1FA6139}"/>
    <cellStyle name="Millares 6 2 4 3 7 3" xfId="20269" xr:uid="{F114FBD9-6B18-4B40-B9B8-E53BC20DC696}"/>
    <cellStyle name="Millares 6 2 4 3 7 3 2" xfId="41772" xr:uid="{50B1F362-57EB-482D-84CD-C5F2E450ABAA}"/>
    <cellStyle name="Millares 6 2 4 3 7 4" xfId="26874" xr:uid="{8EE697E4-EE74-44DA-B7F8-4CE1EBAD4EFC}"/>
    <cellStyle name="Millares 6 2 4 3 7 5" xfId="48377" xr:uid="{A669CE97-B95A-4242-A4B2-D71D0F55E307}"/>
    <cellStyle name="Millares 6 2 4 3 8" xfId="7009" xr:uid="{1E909646-83A8-40E2-9612-3EC471CF0CBC}"/>
    <cellStyle name="Millares 6 2 4 3 8 2" xfId="28512" xr:uid="{B0F510B1-FF8F-483A-AFC2-07C06B6CCB65}"/>
    <cellStyle name="Millares 6 2 4 3 9" xfId="8665" xr:uid="{993FDA2D-47B1-486A-B8B8-EEFD04A1D241}"/>
    <cellStyle name="Millares 6 2 4 3 9 2" xfId="30168" xr:uid="{BDF75B46-A96E-42B7-82BE-4A0B165814B2}"/>
    <cellStyle name="Millares 6 2 4 4" xfId="682" xr:uid="{F4A4C297-7264-4310-91B0-51393E2C1E16}"/>
    <cellStyle name="Millares 6 2 4 4 10" xfId="43691" xr:uid="{11E5D99B-83D2-4893-9634-1A7C447F626E}"/>
    <cellStyle name="Millares 6 2 4 4 2" xfId="1628" xr:uid="{E55FB2C8-67EE-4B62-9640-71AA6373F56B}"/>
    <cellStyle name="Millares 6 2 4 4 2 2" xfId="4457" xr:uid="{7EBD7D73-25EA-4F3C-856D-F5C305A09184}"/>
    <cellStyle name="Millares 6 2 4 4 2 2 2" xfId="12723" xr:uid="{61DD3D52-B815-4EE2-85FA-AC4495117938}"/>
    <cellStyle name="Millares 6 2 4 4 2 2 2 2" xfId="34226" xr:uid="{E4E2284C-21CC-4422-8661-C282B989A730}"/>
    <cellStyle name="Millares 6 2 4 4 2 2 3" xfId="19358" xr:uid="{1367B6D8-2683-4781-A4BE-74E0DDBAA9E1}"/>
    <cellStyle name="Millares 6 2 4 4 2 2 3 2" xfId="40861" xr:uid="{00ABD62D-8822-4E8A-ACDA-E72AFA26B3E6}"/>
    <cellStyle name="Millares 6 2 4 4 2 2 4" xfId="25963" xr:uid="{F6071E7D-1122-4344-B67B-8A7F300877DD}"/>
    <cellStyle name="Millares 6 2 4 4 2 2 5" xfId="47466" xr:uid="{77A73295-7E45-4263-A769-A8F1E623A255}"/>
    <cellStyle name="Millares 6 2 4 4 2 3" xfId="6596" xr:uid="{D3BDF7F5-91CB-480C-BF21-E875AD937850}"/>
    <cellStyle name="Millares 6 2 4 4 2 3 2" xfId="14862" xr:uid="{094DD740-29AA-4E7F-A708-1B92CFCDD74E}"/>
    <cellStyle name="Millares 6 2 4 4 2 3 2 2" xfId="36365" xr:uid="{65F3C2AD-2169-46D2-88A0-046D2670DD7E}"/>
    <cellStyle name="Millares 6 2 4 4 2 3 3" xfId="21497" xr:uid="{65959E09-0BAD-43C3-BC2B-26D4323D97AF}"/>
    <cellStyle name="Millares 6 2 4 4 2 3 3 2" xfId="43000" xr:uid="{D548EE16-9F53-4051-892C-BCEB04BF65DF}"/>
    <cellStyle name="Millares 6 2 4 4 2 3 4" xfId="28102" xr:uid="{39F26013-5A41-466A-B4C6-A29EC32DBE60}"/>
    <cellStyle name="Millares 6 2 4 4 2 3 5" xfId="49605" xr:uid="{3F5F8679-D12A-40F0-BDB0-1E87718993ED}"/>
    <cellStyle name="Millares 6 2 4 4 2 4" xfId="8237" xr:uid="{FEF09EFE-219C-448B-AFDA-7AEB0C6DEE75}"/>
    <cellStyle name="Millares 6 2 4 4 2 4 2" xfId="29740" xr:uid="{E8C08507-67E6-46CD-89E8-88F491929D48}"/>
    <cellStyle name="Millares 6 2 4 4 2 5" xfId="9894" xr:uid="{07F4F8A1-6971-4A8E-A871-69F18ADD4CE5}"/>
    <cellStyle name="Millares 6 2 4 4 2 5 2" xfId="31397" xr:uid="{576F8D5B-BB16-4612-A82A-B6A288C397C7}"/>
    <cellStyle name="Millares 6 2 4 4 2 6" xfId="16529" xr:uid="{9DB958C0-FF5A-492F-AD23-FA360B86C0F6}"/>
    <cellStyle name="Millares 6 2 4 4 2 6 2" xfId="38032" xr:uid="{05E90779-93FF-44D0-B2AA-5CE704068BD2}"/>
    <cellStyle name="Millares 6 2 4 4 2 7" xfId="23134" xr:uid="{54080B9D-8998-44E0-B37A-B568FCC9A688}"/>
    <cellStyle name="Millares 6 2 4 4 2 8" xfId="44637" xr:uid="{A35FD427-5623-43CF-89C8-DC2742FA4501}"/>
    <cellStyle name="Millares 6 2 4 4 3" xfId="2315" xr:uid="{EB8E6FAD-41D1-4D65-B6F3-C0AD7BF9E3EB}"/>
    <cellStyle name="Millares 6 2 4 4 3 2" xfId="10581" xr:uid="{A6F5633C-EAA4-4A26-B5E6-477352A585F6}"/>
    <cellStyle name="Millares 6 2 4 4 3 2 2" xfId="32084" xr:uid="{DEB11034-E7C2-4D90-8D15-6C506CDD0704}"/>
    <cellStyle name="Millares 6 2 4 4 3 3" xfId="17216" xr:uid="{4523F7EB-DE8D-4565-8ED5-1A8225A180BC}"/>
    <cellStyle name="Millares 6 2 4 4 3 3 2" xfId="38719" xr:uid="{535E8F7F-10D0-4891-98BC-A430001DCB69}"/>
    <cellStyle name="Millares 6 2 4 4 3 4" xfId="23821" xr:uid="{474069C8-4AF1-4206-B40B-7AA673C6EC56}"/>
    <cellStyle name="Millares 6 2 4 4 3 5" xfId="45324" xr:uid="{D6D0AA85-7475-4D5E-88F4-10664CB47BA1}"/>
    <cellStyle name="Millares 6 2 4 4 4" xfId="3511" xr:uid="{2F01D5F7-967B-44CD-B677-765BD43B82D3}"/>
    <cellStyle name="Millares 6 2 4 4 4 2" xfId="11777" xr:uid="{122F2F6E-439B-4C88-8D4E-0F8B0FABC279}"/>
    <cellStyle name="Millares 6 2 4 4 4 2 2" xfId="33280" xr:uid="{10BFE723-8FBF-4915-95E4-87AE109C7B90}"/>
    <cellStyle name="Millares 6 2 4 4 4 3" xfId="18412" xr:uid="{1DBC8CD5-3DC9-4334-A930-65B4D0BFD17F}"/>
    <cellStyle name="Millares 6 2 4 4 4 3 2" xfId="39915" xr:uid="{97ACE634-125C-4197-AE39-3D714A7A9EDB}"/>
    <cellStyle name="Millares 6 2 4 4 4 4" xfId="25017" xr:uid="{1BB1B4B8-FE03-403D-B36E-03D222C9CDE0}"/>
    <cellStyle name="Millares 6 2 4 4 4 5" xfId="46520" xr:uid="{003FFE26-1AFA-4D2A-A726-7F46B28E4CCE}"/>
    <cellStyle name="Millares 6 2 4 4 5" xfId="5650" xr:uid="{154E5FE9-AB6C-45E1-B9D5-93A3CCC782A9}"/>
    <cellStyle name="Millares 6 2 4 4 5 2" xfId="13916" xr:uid="{B0F94B9C-0FDB-47B6-885E-578685A2C367}"/>
    <cellStyle name="Millares 6 2 4 4 5 2 2" xfId="35419" xr:uid="{E7761CA2-18A3-4EF8-8207-C4995A2A2E00}"/>
    <cellStyle name="Millares 6 2 4 4 5 3" xfId="20551" xr:uid="{1DF2D019-807C-42F6-80BF-E8B4B098194C}"/>
    <cellStyle name="Millares 6 2 4 4 5 3 2" xfId="42054" xr:uid="{D2E55CBB-ED00-4FDF-84AA-745B930C6E0C}"/>
    <cellStyle name="Millares 6 2 4 4 5 4" xfId="27156" xr:uid="{ABA7EDF2-5016-488A-883B-9C32B0882E37}"/>
    <cellStyle name="Millares 6 2 4 4 5 5" xfId="48659" xr:uid="{A24C57BB-6A83-4436-ABF9-9E98FB7D9C00}"/>
    <cellStyle name="Millares 6 2 4 4 6" xfId="7291" xr:uid="{BA769F0D-BA33-489C-94BD-C519E3B6DC0B}"/>
    <cellStyle name="Millares 6 2 4 4 6 2" xfId="28794" xr:uid="{63A7399E-28D6-4EAB-83B3-FF2079129546}"/>
    <cellStyle name="Millares 6 2 4 4 7" xfId="8948" xr:uid="{3AE51686-9819-40F9-8D22-95C3AD55D3E3}"/>
    <cellStyle name="Millares 6 2 4 4 7 2" xfId="30451" xr:uid="{F1DC0EA2-7512-4A56-A1AC-B6799160CB5F}"/>
    <cellStyle name="Millares 6 2 4 4 8" xfId="15583" xr:uid="{C2E67800-81C5-4993-A2F6-AC9A437BC8A6}"/>
    <cellStyle name="Millares 6 2 4 4 8 2" xfId="37086" xr:uid="{7B64B917-CE81-410D-8AEC-87E961E50FCD}"/>
    <cellStyle name="Millares 6 2 4 4 9" xfId="22188" xr:uid="{6718BB9C-22D7-492E-B9F5-4789926F7652}"/>
    <cellStyle name="Millares 6 2 4 5" xfId="950" xr:uid="{0ED17D93-3343-4477-B4C0-3CB3D91956F6}"/>
    <cellStyle name="Millares 6 2 4 5 2" xfId="3779" xr:uid="{E4E90F9D-5D9B-45FD-A1A9-C4EDDA3E0034}"/>
    <cellStyle name="Millares 6 2 4 5 2 2" xfId="12045" xr:uid="{0044475F-E0AA-4568-8560-D8C4225C0024}"/>
    <cellStyle name="Millares 6 2 4 5 2 2 2" xfId="33548" xr:uid="{2C625372-F5DA-47EA-8D45-9CCDEB1F9E5E}"/>
    <cellStyle name="Millares 6 2 4 5 2 3" xfId="18680" xr:uid="{6C40D101-4FBD-4D84-BE13-F9766A88C414}"/>
    <cellStyle name="Millares 6 2 4 5 2 3 2" xfId="40183" xr:uid="{6DBDB0A4-B98D-404E-AB17-8FFBAF3790A0}"/>
    <cellStyle name="Millares 6 2 4 5 2 4" xfId="25285" xr:uid="{ECD76EFF-C5FF-4ECE-B454-E01C1685C2CD}"/>
    <cellStyle name="Millares 6 2 4 5 2 5" xfId="46788" xr:uid="{313898F8-BE59-40BE-8CF1-FC78A73097CE}"/>
    <cellStyle name="Millares 6 2 4 5 3" xfId="5918" xr:uid="{5B09D7DC-20C7-4422-8779-24E7656B29E7}"/>
    <cellStyle name="Millares 6 2 4 5 3 2" xfId="14184" xr:uid="{42DEBB53-7F05-451F-A349-1345BC55231F}"/>
    <cellStyle name="Millares 6 2 4 5 3 2 2" xfId="35687" xr:uid="{61B9A3A7-2598-4C01-987A-E6C417EA3B1F}"/>
    <cellStyle name="Millares 6 2 4 5 3 3" xfId="20819" xr:uid="{10B636E3-8FB9-48BA-B64E-D14C439B5704}"/>
    <cellStyle name="Millares 6 2 4 5 3 3 2" xfId="42322" xr:uid="{055C9096-4BAD-4AC1-AA4D-3264CA6F7ADB}"/>
    <cellStyle name="Millares 6 2 4 5 3 4" xfId="27424" xr:uid="{FCD04AF6-7A5B-4972-A982-9C6C33123BA4}"/>
    <cellStyle name="Millares 6 2 4 5 3 5" xfId="48927" xr:uid="{8EF6D367-2A05-4409-87C6-2E0FF0D828AB}"/>
    <cellStyle name="Millares 6 2 4 5 4" xfId="7559" xr:uid="{70A4EB1B-E1B8-48BA-9E31-15C68BA4D102}"/>
    <cellStyle name="Millares 6 2 4 5 4 2" xfId="29062" xr:uid="{62A4C2F2-6014-42A5-809F-5B105C1E44B3}"/>
    <cellStyle name="Millares 6 2 4 5 5" xfId="9216" xr:uid="{EF6A58C4-E135-4658-84F1-AAF04BAD1A85}"/>
    <cellStyle name="Millares 6 2 4 5 5 2" xfId="30719" xr:uid="{8BB61381-280B-445D-BC1F-A5AB1FF08F33}"/>
    <cellStyle name="Millares 6 2 4 5 6" xfId="15851" xr:uid="{3A2BFE90-6049-4655-81DD-76B0ECE8113E}"/>
    <cellStyle name="Millares 6 2 4 5 6 2" xfId="37354" xr:uid="{8B1413E7-1BF2-4C48-A271-93FA2DB4665D}"/>
    <cellStyle name="Millares 6 2 4 5 7" xfId="22456" xr:uid="{5CDE1210-018E-426E-B42F-701142504995}"/>
    <cellStyle name="Millares 6 2 4 5 8" xfId="43959" xr:uid="{FDFBB4B1-FED0-4E1E-9CAD-3DF6E76436E4}"/>
    <cellStyle name="Millares 6 2 4 6" xfId="1211" xr:uid="{21CEC095-CA96-478F-901F-368B1B28E502}"/>
    <cellStyle name="Millares 6 2 4 6 2" xfId="4040" xr:uid="{EF9F167E-ACDA-46D8-A4E0-6B724ED9281D}"/>
    <cellStyle name="Millares 6 2 4 6 2 2" xfId="12306" xr:uid="{CF535C3C-A0D4-482A-A843-604C154A2AFA}"/>
    <cellStyle name="Millares 6 2 4 6 2 2 2" xfId="33809" xr:uid="{306179E0-6A11-4FBA-9C89-D276FBD2A1BF}"/>
    <cellStyle name="Millares 6 2 4 6 2 3" xfId="18941" xr:uid="{C5F6437A-18E7-4DF4-B60D-831D084722AB}"/>
    <cellStyle name="Millares 6 2 4 6 2 3 2" xfId="40444" xr:uid="{4BF34B75-A689-4BDE-ACF8-1696075B90C7}"/>
    <cellStyle name="Millares 6 2 4 6 2 4" xfId="25546" xr:uid="{DF66F685-E4DC-4D27-9382-AE0D330B8103}"/>
    <cellStyle name="Millares 6 2 4 6 2 5" xfId="47049" xr:uid="{F72E01A1-19D4-4BFD-BD03-0AEDF7988B2D}"/>
    <cellStyle name="Millares 6 2 4 6 3" xfId="6179" xr:uid="{AA66E0C2-D5D5-4D04-BBF6-7C3E91B9A02B}"/>
    <cellStyle name="Millares 6 2 4 6 3 2" xfId="14445" xr:uid="{6E38F306-9C1D-4142-A3F2-C14EF038FD8A}"/>
    <cellStyle name="Millares 6 2 4 6 3 2 2" xfId="35948" xr:uid="{C111DB3E-236D-4617-955F-D4EFC96068F4}"/>
    <cellStyle name="Millares 6 2 4 6 3 3" xfId="21080" xr:uid="{8CACA1FF-5391-438E-BB5C-3DC5906AD223}"/>
    <cellStyle name="Millares 6 2 4 6 3 3 2" xfId="42583" xr:uid="{F2E331DE-5614-41AB-BE9D-130E89FEA9ED}"/>
    <cellStyle name="Millares 6 2 4 6 3 4" xfId="27685" xr:uid="{45CD0BC6-EE70-49AE-939A-6CB033E62CAA}"/>
    <cellStyle name="Millares 6 2 4 6 3 5" xfId="49188" xr:uid="{910591AD-67BC-4DC0-869D-4B67E0C1A2AD}"/>
    <cellStyle name="Millares 6 2 4 6 4" xfId="7820" xr:uid="{6655B765-12FF-490C-B61E-BAEDE5C37737}"/>
    <cellStyle name="Millares 6 2 4 6 4 2" xfId="29323" xr:uid="{B1D86396-83BE-4A54-AF29-7C5563200889}"/>
    <cellStyle name="Millares 6 2 4 6 5" xfId="9477" xr:uid="{1E744AB2-4FA0-4D5B-9C5F-52FD49438599}"/>
    <cellStyle name="Millares 6 2 4 6 5 2" xfId="30980" xr:uid="{64EA236F-8611-4D7D-BAE0-D36A1C82FEEF}"/>
    <cellStyle name="Millares 6 2 4 6 6" xfId="16112" xr:uid="{EF2ADD83-AF43-404B-99B1-AB8DF93CEE70}"/>
    <cellStyle name="Millares 6 2 4 6 6 2" xfId="37615" xr:uid="{CCEDEE09-5757-4AF8-8A4F-7BD14768AD69}"/>
    <cellStyle name="Millares 6 2 4 6 7" xfId="22717" xr:uid="{7DD2813D-6219-4819-92B9-303D5D7640B5}"/>
    <cellStyle name="Millares 6 2 4 6 8" xfId="44220" xr:uid="{31E15316-7845-4FBA-BFEC-936A6AD3FB7D}"/>
    <cellStyle name="Millares 6 2 4 7" xfId="1899" xr:uid="{C9FF5249-AB12-4DE9-9CCF-F1EC0B5896E6}"/>
    <cellStyle name="Millares 6 2 4 7 2" xfId="10165" xr:uid="{187EA2B7-A8F4-47AA-8778-EC1C5988BB86}"/>
    <cellStyle name="Millares 6 2 4 7 2 2" xfId="31668" xr:uid="{7313119E-6F09-403E-962B-229F21513B70}"/>
    <cellStyle name="Millares 6 2 4 7 3" xfId="16800" xr:uid="{11FEEBA3-74F9-4F65-A4C8-C3F73A7964A0}"/>
    <cellStyle name="Millares 6 2 4 7 3 2" xfId="38303" xr:uid="{AA274B5E-7EA1-4FD2-9CF4-2AC98781F38D}"/>
    <cellStyle name="Millares 6 2 4 7 4" xfId="23405" xr:uid="{35BC8919-4516-4C64-AF57-568272941D82}"/>
    <cellStyle name="Millares 6 2 4 7 5" xfId="44908" xr:uid="{82DAAC8D-B112-408F-91C6-C7E5412D734C}"/>
    <cellStyle name="Millares 6 2 4 8" xfId="2584" xr:uid="{E8DD2E31-19F8-4203-809E-F029A9A8C7E2}"/>
    <cellStyle name="Millares 6 2 4 8 2" xfId="10850" xr:uid="{87EE509D-7862-4EC6-8BDD-5581FFF7F708}"/>
    <cellStyle name="Millares 6 2 4 8 2 2" xfId="32353" xr:uid="{DA31DD96-78E7-45D1-8F71-2933E270CF40}"/>
    <cellStyle name="Millares 6 2 4 8 3" xfId="17485" xr:uid="{556DD55F-5B51-4557-BF6C-0B4BD05A9C27}"/>
    <cellStyle name="Millares 6 2 4 8 3 2" xfId="38988" xr:uid="{979BD082-435B-42CE-A0AD-138CDC56D5CC}"/>
    <cellStyle name="Millares 6 2 4 8 4" xfId="24090" xr:uid="{C0F5B9DD-8CC8-4F34-8AC7-895B01008CF3}"/>
    <cellStyle name="Millares 6 2 4 8 5" xfId="45593" xr:uid="{8319E59C-2593-43BC-9A3B-1BA07FE46447}"/>
    <cellStyle name="Millares 6 2 4 9" xfId="3095" xr:uid="{4DFAB770-95A6-4812-A6EC-A086CEDCB812}"/>
    <cellStyle name="Millares 6 2 4 9 2" xfId="11361" xr:uid="{54FB9980-22D7-4A38-AE73-715BFA9FA4F7}"/>
    <cellStyle name="Millares 6 2 4 9 2 2" xfId="32864" xr:uid="{FF4B35A4-DA9F-497E-93B9-9EE435DF8164}"/>
    <cellStyle name="Millares 6 2 4 9 3" xfId="17996" xr:uid="{E0118757-33A2-47FC-A454-2F616B83C0F5}"/>
    <cellStyle name="Millares 6 2 4 9 3 2" xfId="39499" xr:uid="{6066B6E8-BE76-46C4-9922-604D74EFF604}"/>
    <cellStyle name="Millares 6 2 4 9 4" xfId="24601" xr:uid="{4358AF06-AEC6-4E46-B88C-1F96D0237EE7}"/>
    <cellStyle name="Millares 6 2 4 9 5" xfId="46104" xr:uid="{63B5A5FE-A921-45EA-B67E-F8CC51F2F513}"/>
    <cellStyle name="Millares 6 2 5" xfId="222" xr:uid="{ADB365D6-93FF-484E-9B6E-C5FE136411D4}"/>
    <cellStyle name="Millares 6 2 5 10" xfId="4741" xr:uid="{F57B4D3A-0D28-4848-B531-5CA366FED892}"/>
    <cellStyle name="Millares 6 2 5 10 2" xfId="13007" xr:uid="{3F61F65B-DECC-4302-AFC6-4568EBAB54FF}"/>
    <cellStyle name="Millares 6 2 5 10 2 2" xfId="34510" xr:uid="{6D0F80AD-0E7F-4DAF-A59D-32659CD0D184}"/>
    <cellStyle name="Millares 6 2 5 10 3" xfId="19642" xr:uid="{E7299258-2330-45A1-B33D-FEE8CF2A9919}"/>
    <cellStyle name="Millares 6 2 5 10 3 2" xfId="41145" xr:uid="{2359673A-0D22-4C19-A28F-2DD35E1E258F}"/>
    <cellStyle name="Millares 6 2 5 10 4" xfId="26247" xr:uid="{2F3ECC1D-7B52-428D-AD9C-56469B6CA2C6}"/>
    <cellStyle name="Millares 6 2 5 10 5" xfId="47750" xr:uid="{43176710-D35A-4633-BB9A-7D870D8E59CF}"/>
    <cellStyle name="Millares 6 2 5 11" xfId="5244" xr:uid="{DB9D0C28-1868-4E6A-A10C-516F11CBFFF1}"/>
    <cellStyle name="Millares 6 2 5 11 2" xfId="13510" xr:uid="{0C8ED878-3117-4B80-A1E6-3BE6A3F0C446}"/>
    <cellStyle name="Millares 6 2 5 11 2 2" xfId="35013" xr:uid="{7CABE613-AB89-425C-ACD6-6BC2732FC070}"/>
    <cellStyle name="Millares 6 2 5 11 3" xfId="20145" xr:uid="{6EA2BA17-AF0E-4838-9B05-B8FF3306067C}"/>
    <cellStyle name="Millares 6 2 5 11 3 2" xfId="41648" xr:uid="{4DE00FC3-8975-4366-8834-2148B4D8A121}"/>
    <cellStyle name="Millares 6 2 5 11 4" xfId="26750" xr:uid="{430BD0AB-609F-4CDA-A05E-7A1E27A9101B}"/>
    <cellStyle name="Millares 6 2 5 11 5" xfId="48253" xr:uid="{BAF0278A-C4A9-4402-9A2A-BD8C13DE2F2E}"/>
    <cellStyle name="Millares 6 2 5 12" xfId="6885" xr:uid="{54FF0A92-C7B4-497C-AF8F-F61B52D3A584}"/>
    <cellStyle name="Millares 6 2 5 12 2" xfId="28388" xr:uid="{869D7EA2-EBE7-470D-9E10-DA0874B7DF0C}"/>
    <cellStyle name="Millares 6 2 5 13" xfId="8539" xr:uid="{9464D464-7D1B-474A-80BF-E86830D9DDEF}"/>
    <cellStyle name="Millares 6 2 5 13 2" xfId="30042" xr:uid="{BF9292FF-48FC-43B7-998B-8D3E36A455D9}"/>
    <cellStyle name="Millares 6 2 5 14" xfId="15178" xr:uid="{B02CCDDC-6702-4A95-AD97-8926733E92B1}"/>
    <cellStyle name="Millares 6 2 5 14 2" xfId="36681" xr:uid="{5664C209-58EF-4B91-94BC-F8C0CD09577A}"/>
    <cellStyle name="Millares 6 2 5 15" xfId="21783" xr:uid="{B9B20AF9-5E62-4CA8-9C1A-578943EF9BB4}"/>
    <cellStyle name="Millares 6 2 5 16" xfId="43286" xr:uid="{F3F10740-A2D7-44BA-831C-06198EEAB4D9}"/>
    <cellStyle name="Millares 6 2 5 2" xfId="537" xr:uid="{7DC4E9F8-593A-4D3C-9A25-25DCA9938592}"/>
    <cellStyle name="Millares 6 2 5 2 10" xfId="7148" xr:uid="{E0AC8273-96C1-483B-BE32-C79C4C853E77}"/>
    <cellStyle name="Millares 6 2 5 2 10 2" xfId="28651" xr:uid="{E7F65663-923F-46FC-8290-1E68897DBB2F}"/>
    <cellStyle name="Millares 6 2 5 2 11" xfId="8804" xr:uid="{5CF4DF02-6979-41B8-BB63-E962C7A2901A}"/>
    <cellStyle name="Millares 6 2 5 2 11 2" xfId="30307" xr:uid="{AD4131C9-B56F-4D77-AB1C-161E6F3202A0}"/>
    <cellStyle name="Millares 6 2 5 2 12" xfId="15440" xr:uid="{B7145A5E-5B38-40BC-B5C0-7BB536AF7887}"/>
    <cellStyle name="Millares 6 2 5 2 12 2" xfId="36943" xr:uid="{B441EFBA-0943-4003-9E84-1D3BBD53162F}"/>
    <cellStyle name="Millares 6 2 5 2 13" xfId="22045" xr:uid="{EAB8EB41-64E1-4065-B1A0-148F2553597E}"/>
    <cellStyle name="Millares 6 2 5 2 14" xfId="43548" xr:uid="{8E551DE6-EF75-4311-BEA3-55D4BAA1B878}"/>
    <cellStyle name="Millares 6 2 5 2 2" xfId="819" xr:uid="{58787E4C-78E9-40D6-8C6A-56EA1D2023DB}"/>
    <cellStyle name="Millares 6 2 5 2 2 10" xfId="15720" xr:uid="{6E4611CF-BCE6-4F20-BDAB-5C2307AA2AE7}"/>
    <cellStyle name="Millares 6 2 5 2 2 10 2" xfId="37223" xr:uid="{C6776A2E-7589-41C8-918E-6D3670719D65}"/>
    <cellStyle name="Millares 6 2 5 2 2 11" xfId="22325" xr:uid="{EDFE3004-D097-4BA2-B560-A6B2A2898583}"/>
    <cellStyle name="Millares 6 2 5 2 2 12" xfId="43828" xr:uid="{FC7A9ED4-4AD2-40BF-A0C2-18A8802EBFE5}"/>
    <cellStyle name="Millares 6 2 5 2 2 2" xfId="1765" xr:uid="{89F40525-7FFE-451F-8E65-853DC14CD6E4}"/>
    <cellStyle name="Millares 6 2 5 2 2 2 2" xfId="4594" xr:uid="{8C8B7C25-AA94-4EC8-9AB7-4401F1DC7AA6}"/>
    <cellStyle name="Millares 6 2 5 2 2 2 2 2" xfId="12860" xr:uid="{E9074BA9-3FE1-47F2-BFF0-750920CE7626}"/>
    <cellStyle name="Millares 6 2 5 2 2 2 2 2 2" xfId="34363" xr:uid="{69EB1017-A433-42F6-9D8C-962D249EAE90}"/>
    <cellStyle name="Millares 6 2 5 2 2 2 2 3" xfId="19495" xr:uid="{296247CF-43B6-4CB9-970E-7A15F3AB8DAD}"/>
    <cellStyle name="Millares 6 2 5 2 2 2 2 3 2" xfId="40998" xr:uid="{AC6C9A7C-9245-4F27-B17A-5D3CE3AA232C}"/>
    <cellStyle name="Millares 6 2 5 2 2 2 2 4" xfId="26100" xr:uid="{C5960438-D130-4D83-AD2D-AE7F2245CF4B}"/>
    <cellStyle name="Millares 6 2 5 2 2 2 2 5" xfId="47603" xr:uid="{4C99B256-1A82-4101-AB75-9456F3B35E58}"/>
    <cellStyle name="Millares 6 2 5 2 2 2 3" xfId="6733" xr:uid="{5F8AA521-BF91-404E-ACAF-6030A179DB88}"/>
    <cellStyle name="Millares 6 2 5 2 2 2 3 2" xfId="14999" xr:uid="{7FCBEF6D-1868-4F5D-A80F-47053C3BF614}"/>
    <cellStyle name="Millares 6 2 5 2 2 2 3 2 2" xfId="36502" xr:uid="{B54AF14B-0F54-408E-A752-6CB87502BAC7}"/>
    <cellStyle name="Millares 6 2 5 2 2 2 3 3" xfId="21634" xr:uid="{B3458876-142C-4ED3-9B70-20C306F0E3EA}"/>
    <cellStyle name="Millares 6 2 5 2 2 2 3 3 2" xfId="43137" xr:uid="{7F692AF5-F260-4858-8425-A2E709A48C8C}"/>
    <cellStyle name="Millares 6 2 5 2 2 2 3 4" xfId="28239" xr:uid="{8512D073-15E8-43EE-8235-3ADC69AC9E08}"/>
    <cellStyle name="Millares 6 2 5 2 2 2 3 5" xfId="49742" xr:uid="{8E87715B-D1B0-4BD0-9D87-2C9EE2DE6A4F}"/>
    <cellStyle name="Millares 6 2 5 2 2 2 4" xfId="8374" xr:uid="{9309A188-C171-49C0-93B1-F4B54C35AD9F}"/>
    <cellStyle name="Millares 6 2 5 2 2 2 4 2" xfId="29877" xr:uid="{FB31AA94-346F-4989-AB51-7B81F07095C2}"/>
    <cellStyle name="Millares 6 2 5 2 2 2 5" xfId="10031" xr:uid="{AD26491F-F03E-46E2-8E1D-FCBAD631D8E7}"/>
    <cellStyle name="Millares 6 2 5 2 2 2 5 2" xfId="31534" xr:uid="{F42AF70B-2BC7-44C9-BEDA-04D05E3AF647}"/>
    <cellStyle name="Millares 6 2 5 2 2 2 6" xfId="16666" xr:uid="{2D1A78A0-78F8-43DC-9AAB-1481DDAF6F17}"/>
    <cellStyle name="Millares 6 2 5 2 2 2 6 2" xfId="38169" xr:uid="{9BB4E0AD-6949-4836-8636-DEC691501DF0}"/>
    <cellStyle name="Millares 6 2 5 2 2 2 7" xfId="23271" xr:uid="{5C6BD597-0776-4331-AD97-1F6CD76554F6}"/>
    <cellStyle name="Millares 6 2 5 2 2 2 8" xfId="44774" xr:uid="{05452B55-4EF0-40ED-9982-A2EC0762075D}"/>
    <cellStyle name="Millares 6 2 5 2 2 3" xfId="2452" xr:uid="{F758223D-E798-4CCF-BE16-BA5281C9C75E}"/>
    <cellStyle name="Millares 6 2 5 2 2 3 2" xfId="10718" xr:uid="{CDEF331D-DCAE-4241-85BE-90E1E8B2DA34}"/>
    <cellStyle name="Millares 6 2 5 2 2 3 2 2" xfId="32221" xr:uid="{54268D6A-B636-4E4B-AB6E-F59E6F1E3FEA}"/>
    <cellStyle name="Millares 6 2 5 2 2 3 3" xfId="17353" xr:uid="{96DF28C6-4358-4038-97AB-B824214A6C7D}"/>
    <cellStyle name="Millares 6 2 5 2 2 3 3 2" xfId="38856" xr:uid="{ED51393C-6E55-4E45-86B8-8D050E6D6D4E}"/>
    <cellStyle name="Millares 6 2 5 2 2 3 4" xfId="23958" xr:uid="{B4AE4BE6-1BE3-4303-9319-06C2417F1929}"/>
    <cellStyle name="Millares 6 2 5 2 2 3 5" xfId="45461" xr:uid="{9CE3B5F5-DA8C-49BE-9F7A-C54ACED3F6A6}"/>
    <cellStyle name="Millares 6 2 5 2 2 4" xfId="2969" xr:uid="{4F0F7934-7D71-48D4-AD8F-52BE2D8619CB}"/>
    <cellStyle name="Millares 6 2 5 2 2 4 2" xfId="11235" xr:uid="{0B35FB23-6A7C-47B7-99B2-13BB164C9485}"/>
    <cellStyle name="Millares 6 2 5 2 2 4 2 2" xfId="32738" xr:uid="{B6EBA0F9-F762-41AA-B7E1-B93F80912357}"/>
    <cellStyle name="Millares 6 2 5 2 2 4 3" xfId="17870" xr:uid="{10C82207-95FF-4DEF-974D-450BE56DEAD8}"/>
    <cellStyle name="Millares 6 2 5 2 2 4 3 2" xfId="39373" xr:uid="{75285E84-DCF8-47DB-9963-D3C908CCA4E4}"/>
    <cellStyle name="Millares 6 2 5 2 2 4 4" xfId="24475" xr:uid="{EC57EA9D-F1C0-4265-90FA-E1791163F579}"/>
    <cellStyle name="Millares 6 2 5 2 2 4 5" xfId="45978" xr:uid="{67F5DA24-4A9C-430D-BA2B-086E03FD6B2A}"/>
    <cellStyle name="Millares 6 2 5 2 2 5" xfId="3648" xr:uid="{283861C1-8D67-4F4E-84FB-C8DA9EF34ECC}"/>
    <cellStyle name="Millares 6 2 5 2 2 5 2" xfId="11914" xr:uid="{98B271FD-7B2D-4882-86FC-972E8AB49B2F}"/>
    <cellStyle name="Millares 6 2 5 2 2 5 2 2" xfId="33417" xr:uid="{16D7F486-F71D-4072-BB2B-58820300D00B}"/>
    <cellStyle name="Millares 6 2 5 2 2 5 3" xfId="18549" xr:uid="{9E55F3D7-CE8E-43F1-BC35-0BD7401E1513}"/>
    <cellStyle name="Millares 6 2 5 2 2 5 3 2" xfId="40052" xr:uid="{000FB8A9-05F5-4AA0-A0DA-7E84DC32F284}"/>
    <cellStyle name="Millares 6 2 5 2 2 5 4" xfId="25154" xr:uid="{D3FB4DDC-F499-46DD-9EBF-DC20C162B764}"/>
    <cellStyle name="Millares 6 2 5 2 2 5 5" xfId="46657" xr:uid="{3B778201-0300-4EEC-96D8-850B62BA8EE5}"/>
    <cellStyle name="Millares 6 2 5 2 2 6" xfId="5113" xr:uid="{6E61782A-9AA5-4A7B-B49F-B1C9EE4D8276}"/>
    <cellStyle name="Millares 6 2 5 2 2 6 2" xfId="13379" xr:uid="{2DE6A36C-D845-424D-99F7-C9DB61A3580A}"/>
    <cellStyle name="Millares 6 2 5 2 2 6 2 2" xfId="34882" xr:uid="{BA7540BF-96D4-4916-92EA-4CC33D7C8990}"/>
    <cellStyle name="Millares 6 2 5 2 2 6 3" xfId="20014" xr:uid="{83C25E40-5023-4759-8FFA-8A3401C4B784}"/>
    <cellStyle name="Millares 6 2 5 2 2 6 3 2" xfId="41517" xr:uid="{B1001387-44A9-4033-A3EF-F3EB51CAB098}"/>
    <cellStyle name="Millares 6 2 5 2 2 6 4" xfId="26619" xr:uid="{3408624B-5A68-43F2-85DA-633DBE5115A1}"/>
    <cellStyle name="Millares 6 2 5 2 2 6 5" xfId="48122" xr:uid="{BEFA4408-AA0D-427A-93D6-5DFCA20AD0DB}"/>
    <cellStyle name="Millares 6 2 5 2 2 7" xfId="5787" xr:uid="{59EF1994-E0B4-437F-A1F4-95F910E411A5}"/>
    <cellStyle name="Millares 6 2 5 2 2 7 2" xfId="14053" xr:uid="{B6A7AC6F-EEC5-4E7D-A418-603A70CAAFF1}"/>
    <cellStyle name="Millares 6 2 5 2 2 7 2 2" xfId="35556" xr:uid="{6B9A12B2-F7A1-42F2-A83C-8435B6D435B5}"/>
    <cellStyle name="Millares 6 2 5 2 2 7 3" xfId="20688" xr:uid="{E209BC00-8316-432F-91EA-60B030DDF336}"/>
    <cellStyle name="Millares 6 2 5 2 2 7 3 2" xfId="42191" xr:uid="{E74EB98C-754B-47AB-991F-E135B724F005}"/>
    <cellStyle name="Millares 6 2 5 2 2 7 4" xfId="27293" xr:uid="{ADB36307-BA9C-4AB8-BB63-D5EA35117BF1}"/>
    <cellStyle name="Millares 6 2 5 2 2 7 5" xfId="48796" xr:uid="{19532929-3911-4ED1-8C2A-A0F2417B7E93}"/>
    <cellStyle name="Millares 6 2 5 2 2 8" xfId="7428" xr:uid="{0879FD93-5F7C-4853-960E-B7C85010CAF5}"/>
    <cellStyle name="Millares 6 2 5 2 2 8 2" xfId="28931" xr:uid="{EF2C35BA-908A-4613-9118-CC0815B761B5}"/>
    <cellStyle name="Millares 6 2 5 2 2 9" xfId="9085" xr:uid="{98F566BE-D0B8-4F48-86DC-C2A36E54F990}"/>
    <cellStyle name="Millares 6 2 5 2 2 9 2" xfId="30588" xr:uid="{7769CF03-6E67-4BB4-BE5B-AE4F3B8E9D76}"/>
    <cellStyle name="Millares 6 2 5 2 3" xfId="1089" xr:uid="{EDEF6875-D0A2-4808-8038-D25E94FEC132}"/>
    <cellStyle name="Millares 6 2 5 2 3 2" xfId="3918" xr:uid="{5C511DC0-3F98-4412-AEDE-41DE8AC294EF}"/>
    <cellStyle name="Millares 6 2 5 2 3 2 2" xfId="12184" xr:uid="{06678DFA-7196-42F4-9E61-2D071CAFC7BD}"/>
    <cellStyle name="Millares 6 2 5 2 3 2 2 2" xfId="33687" xr:uid="{2747B332-0AB1-493C-9393-4F67BFA3782E}"/>
    <cellStyle name="Millares 6 2 5 2 3 2 3" xfId="18819" xr:uid="{5DF332E8-40F9-4D7F-B77F-DC80198F780D}"/>
    <cellStyle name="Millares 6 2 5 2 3 2 3 2" xfId="40322" xr:uid="{E1A02941-D32F-480E-A365-55C0A88B1EC9}"/>
    <cellStyle name="Millares 6 2 5 2 3 2 4" xfId="25424" xr:uid="{1A1E81CF-2648-466E-8213-D009E9E1C351}"/>
    <cellStyle name="Millares 6 2 5 2 3 2 5" xfId="46927" xr:uid="{E4D39ED0-12B9-433C-A279-F4ACFBC7DBFC}"/>
    <cellStyle name="Millares 6 2 5 2 3 3" xfId="6057" xr:uid="{2EAB426C-9CA4-427B-9A5A-97383AA022DE}"/>
    <cellStyle name="Millares 6 2 5 2 3 3 2" xfId="14323" xr:uid="{E53DB14F-A990-4A00-A77A-0AFBCCE8C8D0}"/>
    <cellStyle name="Millares 6 2 5 2 3 3 2 2" xfId="35826" xr:uid="{3762E6B6-DA97-40BF-9357-7E1481F81244}"/>
    <cellStyle name="Millares 6 2 5 2 3 3 3" xfId="20958" xr:uid="{1752274C-B3B4-4157-B2B4-4F0B08FE932C}"/>
    <cellStyle name="Millares 6 2 5 2 3 3 3 2" xfId="42461" xr:uid="{B4266FEF-E98C-415B-AD56-0B222A343653}"/>
    <cellStyle name="Millares 6 2 5 2 3 3 4" xfId="27563" xr:uid="{BE078F80-D660-439A-B58D-74C11959DC63}"/>
    <cellStyle name="Millares 6 2 5 2 3 3 5" xfId="49066" xr:uid="{8E04C0BC-5EFF-4613-814B-D48D63475B88}"/>
    <cellStyle name="Millares 6 2 5 2 3 4" xfId="7698" xr:uid="{7493041A-C2EF-4B94-8226-3540F115864B}"/>
    <cellStyle name="Millares 6 2 5 2 3 4 2" xfId="29201" xr:uid="{F7870049-F0C1-4BCC-A244-3CB6E7F3CC80}"/>
    <cellStyle name="Millares 6 2 5 2 3 5" xfId="9355" xr:uid="{A7AA6708-B287-4D94-8F3C-B14A124504D7}"/>
    <cellStyle name="Millares 6 2 5 2 3 5 2" xfId="30858" xr:uid="{0099DA41-EACF-43FF-BFD7-3B5E7BE321A6}"/>
    <cellStyle name="Millares 6 2 5 2 3 6" xfId="15990" xr:uid="{A42F9A77-C483-42DA-B142-5EBD4F7E6E1A}"/>
    <cellStyle name="Millares 6 2 5 2 3 6 2" xfId="37493" xr:uid="{5FEAAE29-38BB-41CA-AD26-3D26DA2126D5}"/>
    <cellStyle name="Millares 6 2 5 2 3 7" xfId="22595" xr:uid="{C7AC7089-2DBE-41FE-9576-87FF9D57A7A0}"/>
    <cellStyle name="Millares 6 2 5 2 3 8" xfId="44098" xr:uid="{2D1239F9-C6DD-46D9-9D03-1AF0FB6BC785}"/>
    <cellStyle name="Millares 6 2 5 2 4" xfId="1485" xr:uid="{465CC1BB-2714-41E6-A0CD-0FAE8EFDF2AF}"/>
    <cellStyle name="Millares 6 2 5 2 4 2" xfId="4314" xr:uid="{19085F76-87CD-4552-AF1B-600FB2DE9286}"/>
    <cellStyle name="Millares 6 2 5 2 4 2 2" xfId="12580" xr:uid="{EDE2AAEB-4CB4-472D-83FD-D2CE4C0AF8F0}"/>
    <cellStyle name="Millares 6 2 5 2 4 2 2 2" xfId="34083" xr:uid="{46DD5C0B-CD44-4F94-9C50-3D86E9ADC35D}"/>
    <cellStyle name="Millares 6 2 5 2 4 2 3" xfId="19215" xr:uid="{9C841CA2-C5CE-47B3-937D-ECE5F9E1EF71}"/>
    <cellStyle name="Millares 6 2 5 2 4 2 3 2" xfId="40718" xr:uid="{3AEC329B-9009-4B66-945D-9AD29A23FE6B}"/>
    <cellStyle name="Millares 6 2 5 2 4 2 4" xfId="25820" xr:uid="{D4035CDF-935C-43FA-BFC5-EA431E245B1A}"/>
    <cellStyle name="Millares 6 2 5 2 4 2 5" xfId="47323" xr:uid="{F3173727-024E-4086-9D1E-28427D611AE9}"/>
    <cellStyle name="Millares 6 2 5 2 4 3" xfId="6453" xr:uid="{27F106EA-58C4-4E61-9983-12F05E1DC6AD}"/>
    <cellStyle name="Millares 6 2 5 2 4 3 2" xfId="14719" xr:uid="{D21B390E-1A8F-44E3-9C91-2FA46BEF7135}"/>
    <cellStyle name="Millares 6 2 5 2 4 3 2 2" xfId="36222" xr:uid="{76D6B79C-18AA-4193-B5A6-9A011D91CC33}"/>
    <cellStyle name="Millares 6 2 5 2 4 3 3" xfId="21354" xr:uid="{C853ADD8-2D78-4F20-8BC3-B241D8473D53}"/>
    <cellStyle name="Millares 6 2 5 2 4 3 3 2" xfId="42857" xr:uid="{F0662379-9AE8-4428-AD86-C5E6A8A96F73}"/>
    <cellStyle name="Millares 6 2 5 2 4 3 4" xfId="27959" xr:uid="{B8D8BE44-DD73-45F4-A7A0-FDB1FD066C13}"/>
    <cellStyle name="Millares 6 2 5 2 4 3 5" xfId="49462" xr:uid="{8CF431A2-2DB5-4249-A381-550CEC4E8854}"/>
    <cellStyle name="Millares 6 2 5 2 4 4" xfId="8094" xr:uid="{0F1FE118-AF9C-4037-9225-53BBE68B1B51}"/>
    <cellStyle name="Millares 6 2 5 2 4 4 2" xfId="29597" xr:uid="{D71DD369-BC3B-4BA1-89D6-37EA212FB361}"/>
    <cellStyle name="Millares 6 2 5 2 4 5" xfId="9751" xr:uid="{5DB40D4B-C37F-4273-9F56-F245BF5DEA98}"/>
    <cellStyle name="Millares 6 2 5 2 4 5 2" xfId="31254" xr:uid="{E3EA35CD-C99D-40D5-B017-D4A91F518B5F}"/>
    <cellStyle name="Millares 6 2 5 2 4 6" xfId="16386" xr:uid="{3BD27F79-EE02-4FE0-A659-5F72A1244D5D}"/>
    <cellStyle name="Millares 6 2 5 2 4 6 2" xfId="37889" xr:uid="{5866E5C9-C4A1-4FD4-9292-1110D4183CE9}"/>
    <cellStyle name="Millares 6 2 5 2 4 7" xfId="22991" xr:uid="{45C30F62-3470-46B7-AD82-F56DD5801AF2}"/>
    <cellStyle name="Millares 6 2 5 2 4 8" xfId="44494" xr:uid="{789B5486-FF5F-440A-AF51-B0854243D8AA}"/>
    <cellStyle name="Millares 6 2 5 2 5" xfId="2172" xr:uid="{27D356E8-E57D-4AD1-85F3-DD084026CF54}"/>
    <cellStyle name="Millares 6 2 5 2 5 2" xfId="10438" xr:uid="{70E9318C-565D-4B07-ACDD-9A7E2354C4DC}"/>
    <cellStyle name="Millares 6 2 5 2 5 2 2" xfId="31941" xr:uid="{F328AC8C-7533-49AA-B9C5-D3068F5C701B}"/>
    <cellStyle name="Millares 6 2 5 2 5 3" xfId="17073" xr:uid="{B704A1D0-7243-40F3-AE4C-4ECB66C92693}"/>
    <cellStyle name="Millares 6 2 5 2 5 3 2" xfId="38576" xr:uid="{6A698CE7-11AE-4527-8EB4-9AB1FC202547}"/>
    <cellStyle name="Millares 6 2 5 2 5 4" xfId="23678" xr:uid="{D3F4D8A1-56C0-4156-B16E-3A559B351F9E}"/>
    <cellStyle name="Millares 6 2 5 2 5 5" xfId="45181" xr:uid="{417D216D-DB04-49E0-ACC4-30CC793F06CA}"/>
    <cellStyle name="Millares 6 2 5 2 6" xfId="2719" xr:uid="{18C2DD14-D68E-4CF9-B06C-00EAC330C942}"/>
    <cellStyle name="Millares 6 2 5 2 6 2" xfId="10985" xr:uid="{3BC8FC10-7EF6-4709-866B-82288DF63CE6}"/>
    <cellStyle name="Millares 6 2 5 2 6 2 2" xfId="32488" xr:uid="{2D963CB6-3739-43B8-8430-4AA635D4CA9F}"/>
    <cellStyle name="Millares 6 2 5 2 6 3" xfId="17620" xr:uid="{385B8816-97C1-4C4B-A5E6-24455F0FA437}"/>
    <cellStyle name="Millares 6 2 5 2 6 3 2" xfId="39123" xr:uid="{3B79B271-1651-4D27-92EB-A33408426C5E}"/>
    <cellStyle name="Millares 6 2 5 2 6 4" xfId="24225" xr:uid="{D401BCC3-9EE2-484D-8E56-AAF1E2BF980E}"/>
    <cellStyle name="Millares 6 2 5 2 6 5" xfId="45728" xr:uid="{013010F7-B619-40B9-849B-636D90E1F97E}"/>
    <cellStyle name="Millares 6 2 5 2 7" xfId="3368" xr:uid="{7DCF4E63-3F7B-4024-A743-5C6E1EA0228B}"/>
    <cellStyle name="Millares 6 2 5 2 7 2" xfId="11634" xr:uid="{FDC347CC-D60B-43B4-B4CA-EC21F25BDF4C}"/>
    <cellStyle name="Millares 6 2 5 2 7 2 2" xfId="33137" xr:uid="{47A6C96F-DF95-4D92-AD88-4E1580AC6D4A}"/>
    <cellStyle name="Millares 6 2 5 2 7 3" xfId="18269" xr:uid="{A3A22CB8-FC7D-48ED-9AD7-A4C5C3F24670}"/>
    <cellStyle name="Millares 6 2 5 2 7 3 2" xfId="39772" xr:uid="{87F30B6A-2A75-47B3-9B7A-01AC959D2751}"/>
    <cellStyle name="Millares 6 2 5 2 7 4" xfId="24874" xr:uid="{8A3D3ADC-ADE9-45B2-90D5-D4B1E2D7A5BA}"/>
    <cellStyle name="Millares 6 2 5 2 7 5" xfId="46377" xr:uid="{8DB06F03-9939-408B-8AD6-26E7C4B29810}"/>
    <cellStyle name="Millares 6 2 5 2 8" xfId="4863" xr:uid="{AF993EAC-8530-4DA8-819C-36C33903D508}"/>
    <cellStyle name="Millares 6 2 5 2 8 2" xfId="13129" xr:uid="{91E90B54-B572-414B-83FC-A5FC6F24D90B}"/>
    <cellStyle name="Millares 6 2 5 2 8 2 2" xfId="34632" xr:uid="{D8C8D1EB-1D9A-4283-A27F-9E813FAB91CC}"/>
    <cellStyle name="Millares 6 2 5 2 8 3" xfId="19764" xr:uid="{69A75B71-986D-4A28-899A-E7E04AA8210A}"/>
    <cellStyle name="Millares 6 2 5 2 8 3 2" xfId="41267" xr:uid="{2EC0F210-FD71-4F9F-88F2-7C77FCF6F264}"/>
    <cellStyle name="Millares 6 2 5 2 8 4" xfId="26369" xr:uid="{B797645C-D50D-4E17-96FA-741C4507814B}"/>
    <cellStyle name="Millares 6 2 5 2 8 5" xfId="47872" xr:uid="{B7595338-11BF-4BE2-B9D2-31E01FA6EEF9}"/>
    <cellStyle name="Millares 6 2 5 2 9" xfId="5507" xr:uid="{4ADE1219-9A98-4DBD-A441-3E08908A3E3A}"/>
    <cellStyle name="Millares 6 2 5 2 9 2" xfId="13773" xr:uid="{04481A2B-D12D-44A9-A869-559E718AAAF2}"/>
    <cellStyle name="Millares 6 2 5 2 9 2 2" xfId="35276" xr:uid="{0F68C507-F441-4B5D-8820-AB6F04D24E63}"/>
    <cellStyle name="Millares 6 2 5 2 9 3" xfId="20408" xr:uid="{D659651E-5FEE-47EC-A0A5-F6951EDCE482}"/>
    <cellStyle name="Millares 6 2 5 2 9 3 2" xfId="41911" xr:uid="{1D573CE0-BF2B-4707-B64C-B36B6288A870}"/>
    <cellStyle name="Millares 6 2 5 2 9 4" xfId="27013" xr:uid="{41669BB5-7194-4140-A7AE-AB2C8C403DB0}"/>
    <cellStyle name="Millares 6 2 5 2 9 5" xfId="48516" xr:uid="{5A47F1DF-8106-464C-82B9-C640EFC04B92}"/>
    <cellStyle name="Millares 6 2 5 3" xfId="409" xr:uid="{FF29E5DE-781E-45D8-A502-B875A6063191}"/>
    <cellStyle name="Millares 6 2 5 3 10" xfId="15312" xr:uid="{A156385D-F4F7-4428-9E9A-5FD933FBE3E6}"/>
    <cellStyle name="Millares 6 2 5 3 10 2" xfId="36815" xr:uid="{DB31066D-5D79-48B5-B092-B43C74427580}"/>
    <cellStyle name="Millares 6 2 5 3 11" xfId="21917" xr:uid="{F9984028-9D39-430F-ADFD-03601D15B782}"/>
    <cellStyle name="Millares 6 2 5 3 12" xfId="43420" xr:uid="{876F4816-B819-4563-98A3-29D08C778B85}"/>
    <cellStyle name="Millares 6 2 5 3 2" xfId="1357" xr:uid="{1111A304-105F-48FE-8C4B-9384350B0F66}"/>
    <cellStyle name="Millares 6 2 5 3 2 2" xfId="4186" xr:uid="{D23C4395-A554-41B4-B78E-9D51FF88B3F2}"/>
    <cellStyle name="Millares 6 2 5 3 2 2 2" xfId="12452" xr:uid="{9C51EDC8-3705-42F3-9EC5-C61D3383F922}"/>
    <cellStyle name="Millares 6 2 5 3 2 2 2 2" xfId="33955" xr:uid="{2C6A55BF-D34D-4A6A-A32D-558275901E9A}"/>
    <cellStyle name="Millares 6 2 5 3 2 2 3" xfId="19087" xr:uid="{5EBFADF1-AA26-46EA-980C-3C18CFED254C}"/>
    <cellStyle name="Millares 6 2 5 3 2 2 3 2" xfId="40590" xr:uid="{75A53863-2F19-4A5D-9BB5-3714C2EBD086}"/>
    <cellStyle name="Millares 6 2 5 3 2 2 4" xfId="25692" xr:uid="{7AD4AACD-C9C0-4497-932E-1C8DE218BDBA}"/>
    <cellStyle name="Millares 6 2 5 3 2 2 5" xfId="47195" xr:uid="{E4779241-6D65-4217-9032-03391D377C37}"/>
    <cellStyle name="Millares 6 2 5 3 2 3" xfId="6325" xr:uid="{982B218C-3A8D-447F-9F11-9256FD81A50E}"/>
    <cellStyle name="Millares 6 2 5 3 2 3 2" xfId="14591" xr:uid="{23C12DEF-0589-4231-ABC6-129844F73AB7}"/>
    <cellStyle name="Millares 6 2 5 3 2 3 2 2" xfId="36094" xr:uid="{36AC56F6-CE7D-4380-B1A1-FD8DF351107A}"/>
    <cellStyle name="Millares 6 2 5 3 2 3 3" xfId="21226" xr:uid="{AB40AB59-EEDD-47A6-ACD1-355C67D0EF3F}"/>
    <cellStyle name="Millares 6 2 5 3 2 3 3 2" xfId="42729" xr:uid="{B9587F0A-E192-4681-8C2C-8A5C4A51E9E2}"/>
    <cellStyle name="Millares 6 2 5 3 2 3 4" xfId="27831" xr:uid="{0DB5DB6B-A8C8-4988-B666-F39C1DBC6277}"/>
    <cellStyle name="Millares 6 2 5 3 2 3 5" xfId="49334" xr:uid="{F86E880A-BBF7-436D-80CD-2121856246C3}"/>
    <cellStyle name="Millares 6 2 5 3 2 4" xfId="7966" xr:uid="{F81F6B19-17FF-4C4A-A6CB-D1E00A64049C}"/>
    <cellStyle name="Millares 6 2 5 3 2 4 2" xfId="29469" xr:uid="{9EA4AE37-245E-415E-A88E-40AA98FD55E4}"/>
    <cellStyle name="Millares 6 2 5 3 2 5" xfId="9623" xr:uid="{03EACD52-B21D-4C16-B93D-FFCDDD9CCBCE}"/>
    <cellStyle name="Millares 6 2 5 3 2 5 2" xfId="31126" xr:uid="{57B2615B-E4E1-432A-8D79-71C813889DC1}"/>
    <cellStyle name="Millares 6 2 5 3 2 6" xfId="16258" xr:uid="{669BC42D-DEB8-4B11-9850-3784A0FD588B}"/>
    <cellStyle name="Millares 6 2 5 3 2 6 2" xfId="37761" xr:uid="{F66201CE-296E-4F00-9329-7595E2BC493E}"/>
    <cellStyle name="Millares 6 2 5 3 2 7" xfId="22863" xr:uid="{39A37902-2F01-4CE8-A93E-7F08E1838D04}"/>
    <cellStyle name="Millares 6 2 5 3 2 8" xfId="44366" xr:uid="{893A3929-60E1-4199-9DB5-6555D11C1042}"/>
    <cellStyle name="Millares 6 2 5 3 3" xfId="2044" xr:uid="{5DB62C73-0BFF-456B-8527-6CC8B8DE8C31}"/>
    <cellStyle name="Millares 6 2 5 3 3 2" xfId="10310" xr:uid="{1B852FA8-838E-4416-8A9A-DC43B3C48B21}"/>
    <cellStyle name="Millares 6 2 5 3 3 2 2" xfId="31813" xr:uid="{B409C2D3-1037-420C-91E9-AD063D8C4C8B}"/>
    <cellStyle name="Millares 6 2 5 3 3 3" xfId="16945" xr:uid="{B54102DA-A8E4-4919-928B-DF724A1D756A}"/>
    <cellStyle name="Millares 6 2 5 3 3 3 2" xfId="38448" xr:uid="{8D52AA2D-BAF9-4357-B071-36DAF778E25D}"/>
    <cellStyle name="Millares 6 2 5 3 3 4" xfId="23550" xr:uid="{854F0D08-8B53-4927-BFB9-CEBE461FD52B}"/>
    <cellStyle name="Millares 6 2 5 3 3 5" xfId="45053" xr:uid="{E8B9E04E-F79B-448E-BECB-A0515B96AAD4}"/>
    <cellStyle name="Millares 6 2 5 3 4" xfId="2843" xr:uid="{5FEEA4D7-83B0-4704-80ED-98127009D44B}"/>
    <cellStyle name="Millares 6 2 5 3 4 2" xfId="11109" xr:uid="{805578B9-74CA-49A4-BAEB-6AE26603C2F9}"/>
    <cellStyle name="Millares 6 2 5 3 4 2 2" xfId="32612" xr:uid="{DF46DB6D-06C7-4961-ABFA-A948A208E9DB}"/>
    <cellStyle name="Millares 6 2 5 3 4 3" xfId="17744" xr:uid="{CC9AE6BE-DDB7-41A6-B6E3-D4BB285433AE}"/>
    <cellStyle name="Millares 6 2 5 3 4 3 2" xfId="39247" xr:uid="{466DF772-1DA1-469C-9EB9-72C3A85EA9F7}"/>
    <cellStyle name="Millares 6 2 5 3 4 4" xfId="24349" xr:uid="{6868FB2F-83BE-4159-A925-258301B7E8CD}"/>
    <cellStyle name="Millares 6 2 5 3 4 5" xfId="45852" xr:uid="{D3776BEC-49FB-4FB6-9850-A271E7E9E108}"/>
    <cellStyle name="Millares 6 2 5 3 5" xfId="3240" xr:uid="{7C4DDD47-3323-4554-B357-6B9524021696}"/>
    <cellStyle name="Millares 6 2 5 3 5 2" xfId="11506" xr:uid="{AA51AD5F-D8E8-4981-A54F-56B67FE1EF11}"/>
    <cellStyle name="Millares 6 2 5 3 5 2 2" xfId="33009" xr:uid="{9AF32A99-1998-4C46-8F56-2E1527A6DE63}"/>
    <cellStyle name="Millares 6 2 5 3 5 3" xfId="18141" xr:uid="{6BE0A8A4-792E-48A0-B063-D32BDC91B6BE}"/>
    <cellStyle name="Millares 6 2 5 3 5 3 2" xfId="39644" xr:uid="{D29C56DA-3751-448F-AB9E-02C4626F68A2}"/>
    <cellStyle name="Millares 6 2 5 3 5 4" xfId="24746" xr:uid="{8C2229B0-9FF4-48E3-9564-3EA5253F11A2}"/>
    <cellStyle name="Millares 6 2 5 3 5 5" xfId="46249" xr:uid="{EBE8BF49-7C2F-4582-8901-DFB1EB1FAA0C}"/>
    <cellStyle name="Millares 6 2 5 3 6" xfId="4987" xr:uid="{816BD25C-C890-414C-B425-95D68AA5BEFF}"/>
    <cellStyle name="Millares 6 2 5 3 6 2" xfId="13253" xr:uid="{959C05C8-7777-4149-BCCF-14DEEBA0B52C}"/>
    <cellStyle name="Millares 6 2 5 3 6 2 2" xfId="34756" xr:uid="{02A8B969-4D04-43C4-A9D9-46645D6325DE}"/>
    <cellStyle name="Millares 6 2 5 3 6 3" xfId="19888" xr:uid="{8AF89491-F627-4427-935C-150242A7D698}"/>
    <cellStyle name="Millares 6 2 5 3 6 3 2" xfId="41391" xr:uid="{5830447C-DB46-424F-8FB6-5B5370526103}"/>
    <cellStyle name="Millares 6 2 5 3 6 4" xfId="26493" xr:uid="{91C7D962-11FE-41AF-8A5C-A3E69B717F4A}"/>
    <cellStyle name="Millares 6 2 5 3 6 5" xfId="47996" xr:uid="{4240DAA8-EFBE-4DED-A9D2-A724C0B1B07F}"/>
    <cellStyle name="Millares 6 2 5 3 7" xfId="5379" xr:uid="{2690BE1B-1717-4E22-98B0-5A818E0B7940}"/>
    <cellStyle name="Millares 6 2 5 3 7 2" xfId="13645" xr:uid="{DB861971-290E-465D-A052-F8729B87C2A2}"/>
    <cellStyle name="Millares 6 2 5 3 7 2 2" xfId="35148" xr:uid="{1F18187D-E73A-492F-9DA8-697D8478015A}"/>
    <cellStyle name="Millares 6 2 5 3 7 3" xfId="20280" xr:uid="{63444117-99A1-4F6B-90C7-EA8923158D95}"/>
    <cellStyle name="Millares 6 2 5 3 7 3 2" xfId="41783" xr:uid="{17A66E2A-D0AD-4939-BBEA-A8FA9755A122}"/>
    <cellStyle name="Millares 6 2 5 3 7 4" xfId="26885" xr:uid="{FDBB5EEA-ECD7-452E-865E-A91294C6A067}"/>
    <cellStyle name="Millares 6 2 5 3 7 5" xfId="48388" xr:uid="{EA536FFC-8FE4-46DE-8294-639AF4FA7952}"/>
    <cellStyle name="Millares 6 2 5 3 8" xfId="7020" xr:uid="{A5AAEDA8-28C9-4A0A-8C6C-759215C7488A}"/>
    <cellStyle name="Millares 6 2 5 3 8 2" xfId="28523" xr:uid="{1695FD69-B075-4198-923C-136D4A09DAA4}"/>
    <cellStyle name="Millares 6 2 5 3 9" xfId="8676" xr:uid="{4A19CD8E-7F55-4848-9561-4F37FDD32473}"/>
    <cellStyle name="Millares 6 2 5 3 9 2" xfId="30179" xr:uid="{7A0C49C9-98C9-4D7D-90BF-3DFA9CE8EE29}"/>
    <cellStyle name="Millares 6 2 5 4" xfId="693" xr:uid="{853E5699-BBA8-4D22-8254-97DC95C9DE3F}"/>
    <cellStyle name="Millares 6 2 5 4 10" xfId="43702" xr:uid="{2A4DBBD6-F169-4CAF-9AE1-7AC786D42A68}"/>
    <cellStyle name="Millares 6 2 5 4 2" xfId="1639" xr:uid="{13A7EFDD-167C-433A-9F5B-FFF921B30A5B}"/>
    <cellStyle name="Millares 6 2 5 4 2 2" xfId="4468" xr:uid="{06D8DE7A-7539-4171-A18A-8D886D9CC6AC}"/>
    <cellStyle name="Millares 6 2 5 4 2 2 2" xfId="12734" xr:uid="{E6098BE7-6F4E-4121-BFFE-372BA3A8D1EC}"/>
    <cellStyle name="Millares 6 2 5 4 2 2 2 2" xfId="34237" xr:uid="{675B8A08-3EE2-4E59-B381-D6656188A144}"/>
    <cellStyle name="Millares 6 2 5 4 2 2 3" xfId="19369" xr:uid="{C9E01ED2-5580-43A0-A930-F9E0E1CD38D9}"/>
    <cellStyle name="Millares 6 2 5 4 2 2 3 2" xfId="40872" xr:uid="{119687CE-DBB8-4117-A460-C8DF6BE7B92E}"/>
    <cellStyle name="Millares 6 2 5 4 2 2 4" xfId="25974" xr:uid="{566B74D1-9B09-4530-AF2C-DBDE10033F8C}"/>
    <cellStyle name="Millares 6 2 5 4 2 2 5" xfId="47477" xr:uid="{07FD76A1-6442-462B-9E46-7BC720FBD8C3}"/>
    <cellStyle name="Millares 6 2 5 4 2 3" xfId="6607" xr:uid="{7D95FC82-34A7-4F14-B9E7-307345294CD5}"/>
    <cellStyle name="Millares 6 2 5 4 2 3 2" xfId="14873" xr:uid="{BE31EFF8-83DF-4AD8-84CA-966F709EFAA0}"/>
    <cellStyle name="Millares 6 2 5 4 2 3 2 2" xfId="36376" xr:uid="{77A983C6-2F43-49D8-941C-A84185A3A0B6}"/>
    <cellStyle name="Millares 6 2 5 4 2 3 3" xfId="21508" xr:uid="{C83A919C-500E-4397-9243-BF5BE658EA42}"/>
    <cellStyle name="Millares 6 2 5 4 2 3 3 2" xfId="43011" xr:uid="{782A3F8E-D0BE-459B-8BFF-79C94AA56053}"/>
    <cellStyle name="Millares 6 2 5 4 2 3 4" xfId="28113" xr:uid="{A81B40B9-A337-4AD0-A3B5-4D47460286DF}"/>
    <cellStyle name="Millares 6 2 5 4 2 3 5" xfId="49616" xr:uid="{6BC19599-329B-4419-BB78-95604238AB03}"/>
    <cellStyle name="Millares 6 2 5 4 2 4" xfId="8248" xr:uid="{1AE13114-1985-4606-8EA7-47DC7B14441E}"/>
    <cellStyle name="Millares 6 2 5 4 2 4 2" xfId="29751" xr:uid="{FE5AE69B-9331-484C-8CF1-83ACAF4268FC}"/>
    <cellStyle name="Millares 6 2 5 4 2 5" xfId="9905" xr:uid="{C3DA5BAD-9E5B-4990-9C58-13485A51D8E1}"/>
    <cellStyle name="Millares 6 2 5 4 2 5 2" xfId="31408" xr:uid="{72909BAC-6E56-47E7-B465-3E4BE5555B81}"/>
    <cellStyle name="Millares 6 2 5 4 2 6" xfId="16540" xr:uid="{87292A72-127F-4208-BBCF-F7C85BB35F90}"/>
    <cellStyle name="Millares 6 2 5 4 2 6 2" xfId="38043" xr:uid="{229772F1-1129-4C19-A29D-08570DE7194E}"/>
    <cellStyle name="Millares 6 2 5 4 2 7" xfId="23145" xr:uid="{5FB97EF9-0C98-45B4-8F57-F50F7C1F3EA5}"/>
    <cellStyle name="Millares 6 2 5 4 2 8" xfId="44648" xr:uid="{71935817-0D10-4B1B-A5BC-5D2D72A12E50}"/>
    <cellStyle name="Millares 6 2 5 4 3" xfId="2326" xr:uid="{FFFE41D0-66D5-465F-AD70-553702007CE6}"/>
    <cellStyle name="Millares 6 2 5 4 3 2" xfId="10592" xr:uid="{882D998C-3C73-4FC0-B673-C5BB6FBF5D17}"/>
    <cellStyle name="Millares 6 2 5 4 3 2 2" xfId="32095" xr:uid="{F7DBF7F5-8277-42C4-91C1-2AB82F507A98}"/>
    <cellStyle name="Millares 6 2 5 4 3 3" xfId="17227" xr:uid="{E30EB021-D1F2-4DD7-94DA-9850ED67BEB9}"/>
    <cellStyle name="Millares 6 2 5 4 3 3 2" xfId="38730" xr:uid="{29AC6FA8-472E-4C8C-A6C7-FC0CBB7147FB}"/>
    <cellStyle name="Millares 6 2 5 4 3 4" xfId="23832" xr:uid="{03719CF6-AC73-42ED-B8EA-EC15553BE55E}"/>
    <cellStyle name="Millares 6 2 5 4 3 5" xfId="45335" xr:uid="{0EE7F543-1CA9-4BE6-BEA9-325581A54CC0}"/>
    <cellStyle name="Millares 6 2 5 4 4" xfId="3522" xr:uid="{288D5C27-E8CF-447B-9CA2-344BAFA12EA1}"/>
    <cellStyle name="Millares 6 2 5 4 4 2" xfId="11788" xr:uid="{04364F53-2232-4E52-8F20-278BED325B0C}"/>
    <cellStyle name="Millares 6 2 5 4 4 2 2" xfId="33291" xr:uid="{579A9588-E39B-40A1-A5C6-7E5397CBE5F9}"/>
    <cellStyle name="Millares 6 2 5 4 4 3" xfId="18423" xr:uid="{FF569583-66C9-4886-A561-EAD6E9575B9A}"/>
    <cellStyle name="Millares 6 2 5 4 4 3 2" xfId="39926" xr:uid="{CCBBEA96-5E79-44AC-A986-FAF8FFB188D7}"/>
    <cellStyle name="Millares 6 2 5 4 4 4" xfId="25028" xr:uid="{063B2E5B-CCCE-4D05-8C15-320E2A3965E7}"/>
    <cellStyle name="Millares 6 2 5 4 4 5" xfId="46531" xr:uid="{8886CBC5-9B29-4EAF-83CF-A301D9353416}"/>
    <cellStyle name="Millares 6 2 5 4 5" xfId="5661" xr:uid="{65C159E0-3B3A-476B-B12C-1E5A14316C32}"/>
    <cellStyle name="Millares 6 2 5 4 5 2" xfId="13927" xr:uid="{FB009822-6E36-4E61-8A7B-187693D8FF14}"/>
    <cellStyle name="Millares 6 2 5 4 5 2 2" xfId="35430" xr:uid="{89055C70-C4C6-42F6-B57C-C190FDC3A801}"/>
    <cellStyle name="Millares 6 2 5 4 5 3" xfId="20562" xr:uid="{D3CEA819-FCDB-426F-8424-BC78889CB98F}"/>
    <cellStyle name="Millares 6 2 5 4 5 3 2" xfId="42065" xr:uid="{200EAC50-9BE2-43BE-903A-818C6A225E38}"/>
    <cellStyle name="Millares 6 2 5 4 5 4" xfId="27167" xr:uid="{591405B1-6091-4784-B9A3-4D549957ABF0}"/>
    <cellStyle name="Millares 6 2 5 4 5 5" xfId="48670" xr:uid="{7FDEFC52-9924-4F3A-ADCA-B510A3EEB50C}"/>
    <cellStyle name="Millares 6 2 5 4 6" xfId="7302" xr:uid="{A3FDCCA5-BFDF-455E-9723-5B43AB231E65}"/>
    <cellStyle name="Millares 6 2 5 4 6 2" xfId="28805" xr:uid="{0F14F003-1B6C-466F-A4D7-D205889F7E73}"/>
    <cellStyle name="Millares 6 2 5 4 7" xfId="8959" xr:uid="{CCDD0401-2BEB-4F00-8F68-93C40C5DDB89}"/>
    <cellStyle name="Millares 6 2 5 4 7 2" xfId="30462" xr:uid="{D2480A19-A47D-47DE-96B8-5F4CF2D9F9F2}"/>
    <cellStyle name="Millares 6 2 5 4 8" xfId="15594" xr:uid="{D68A87E7-7F6B-4C80-AF52-CBF7E069E70E}"/>
    <cellStyle name="Millares 6 2 5 4 8 2" xfId="37097" xr:uid="{12F39D98-3CC4-48B0-B46A-3D3C3D88E71D}"/>
    <cellStyle name="Millares 6 2 5 4 9" xfId="22199" xr:uid="{3921861E-EFB2-4251-9ADF-2D59F6C366F9}"/>
    <cellStyle name="Millares 6 2 5 5" xfId="961" xr:uid="{AD512C7A-8676-40D8-AA16-C26F7374E5AF}"/>
    <cellStyle name="Millares 6 2 5 5 2" xfId="3790" xr:uid="{20F79BB1-998E-46E8-9A41-604609A11649}"/>
    <cellStyle name="Millares 6 2 5 5 2 2" xfId="12056" xr:uid="{4D9C5953-AAA5-4AE8-B6E8-7738117F411A}"/>
    <cellStyle name="Millares 6 2 5 5 2 2 2" xfId="33559" xr:uid="{06E1E24F-09BB-4638-A965-65C738AB07D6}"/>
    <cellStyle name="Millares 6 2 5 5 2 3" xfId="18691" xr:uid="{B6E0A293-45E7-402E-A785-7B0FC1232F40}"/>
    <cellStyle name="Millares 6 2 5 5 2 3 2" xfId="40194" xr:uid="{5AA857CE-F517-4B13-84E0-47252A8D3540}"/>
    <cellStyle name="Millares 6 2 5 5 2 4" xfId="25296" xr:uid="{505DAA6D-702B-4FB3-9F84-A0878791BDFD}"/>
    <cellStyle name="Millares 6 2 5 5 2 5" xfId="46799" xr:uid="{E22F717C-2F45-45AB-A6DE-7EC9A3150ECE}"/>
    <cellStyle name="Millares 6 2 5 5 3" xfId="5929" xr:uid="{88E90931-1995-4B59-B713-4B343A38FC08}"/>
    <cellStyle name="Millares 6 2 5 5 3 2" xfId="14195" xr:uid="{352F50FF-FBD8-4C85-ACBE-8F5276E3D2B3}"/>
    <cellStyle name="Millares 6 2 5 5 3 2 2" xfId="35698" xr:uid="{26069130-4BEF-4DD7-9C61-3F25CC144B51}"/>
    <cellStyle name="Millares 6 2 5 5 3 3" xfId="20830" xr:uid="{0476456A-9FC1-43FE-A542-CFB08BAF9191}"/>
    <cellStyle name="Millares 6 2 5 5 3 3 2" xfId="42333" xr:uid="{E27A5778-79A4-40D3-B3C8-3003C9797D78}"/>
    <cellStyle name="Millares 6 2 5 5 3 4" xfId="27435" xr:uid="{BDA50D20-DD51-41DA-A852-B51E60681F91}"/>
    <cellStyle name="Millares 6 2 5 5 3 5" xfId="48938" xr:uid="{E4C2B4D2-74CE-494E-9DC4-68E2ECA42360}"/>
    <cellStyle name="Millares 6 2 5 5 4" xfId="7570" xr:uid="{B4B9CDAE-C10A-48AB-9074-EE7B74DA65F3}"/>
    <cellStyle name="Millares 6 2 5 5 4 2" xfId="29073" xr:uid="{C191C949-17DD-4420-B23C-8AC0CFAC8C8B}"/>
    <cellStyle name="Millares 6 2 5 5 5" xfId="9227" xr:uid="{9A41613D-06F6-4FCA-B6EC-6F65265770E0}"/>
    <cellStyle name="Millares 6 2 5 5 5 2" xfId="30730" xr:uid="{FD6ECA44-89B8-4062-AC00-92860D1E3825}"/>
    <cellStyle name="Millares 6 2 5 5 6" xfId="15862" xr:uid="{229721CA-4085-43AE-9F07-478FF46224FD}"/>
    <cellStyle name="Millares 6 2 5 5 6 2" xfId="37365" xr:uid="{B7328810-2C14-4ECF-8969-791926E4DD4D}"/>
    <cellStyle name="Millares 6 2 5 5 7" xfId="22467" xr:uid="{F4ED46C2-FB5F-48B2-BBE2-BBC3D37A50C1}"/>
    <cellStyle name="Millares 6 2 5 5 8" xfId="43970" xr:uid="{169854D2-2451-4B4F-8009-EE81F1F437AC}"/>
    <cellStyle name="Millares 6 2 5 6" xfId="1222" xr:uid="{17D0FDB2-375A-4A1C-B89E-44D6E5A6DC04}"/>
    <cellStyle name="Millares 6 2 5 6 2" xfId="4051" xr:uid="{7CC1A13D-DA0A-4408-892E-7F128672E9F0}"/>
    <cellStyle name="Millares 6 2 5 6 2 2" xfId="12317" xr:uid="{50E72DF2-4738-46F7-BEBA-63ECBD99002D}"/>
    <cellStyle name="Millares 6 2 5 6 2 2 2" xfId="33820" xr:uid="{9B7A8EF8-466E-4B25-86D7-4F5CF8CE71B0}"/>
    <cellStyle name="Millares 6 2 5 6 2 3" xfId="18952" xr:uid="{7C189303-68DA-4B03-955C-599BD147936A}"/>
    <cellStyle name="Millares 6 2 5 6 2 3 2" xfId="40455" xr:uid="{303F9223-9E01-4246-B9B2-27E07244DDB2}"/>
    <cellStyle name="Millares 6 2 5 6 2 4" xfId="25557" xr:uid="{E7997A44-913C-4E3A-80BD-841C9BFF9B24}"/>
    <cellStyle name="Millares 6 2 5 6 2 5" xfId="47060" xr:uid="{23A5DA84-A374-40FD-B7F5-AA1C68965CEA}"/>
    <cellStyle name="Millares 6 2 5 6 3" xfId="6190" xr:uid="{791BBCE2-27F6-4053-9057-86E739FCC571}"/>
    <cellStyle name="Millares 6 2 5 6 3 2" xfId="14456" xr:uid="{CF84451C-70C9-46E2-991B-3C04F987775C}"/>
    <cellStyle name="Millares 6 2 5 6 3 2 2" xfId="35959" xr:uid="{A23F26DF-BCAD-4492-AB8C-25E1B82B668A}"/>
    <cellStyle name="Millares 6 2 5 6 3 3" xfId="21091" xr:uid="{96DDE70A-99FD-4B7E-82BB-FDB7A1F41AE2}"/>
    <cellStyle name="Millares 6 2 5 6 3 3 2" xfId="42594" xr:uid="{0787A11F-6917-4AA6-85C3-D3DA525DD2B0}"/>
    <cellStyle name="Millares 6 2 5 6 3 4" xfId="27696" xr:uid="{9E360F3E-A2F6-4EF9-8540-C8539895868D}"/>
    <cellStyle name="Millares 6 2 5 6 3 5" xfId="49199" xr:uid="{75BA37D2-712D-49E7-984D-4BC1FB762F79}"/>
    <cellStyle name="Millares 6 2 5 6 4" xfId="7831" xr:uid="{968EB7DC-588F-4620-A41C-09C7B0E93447}"/>
    <cellStyle name="Millares 6 2 5 6 4 2" xfId="29334" xr:uid="{C951BBF3-90A0-4EB9-989D-04250F5F1DDA}"/>
    <cellStyle name="Millares 6 2 5 6 5" xfId="9488" xr:uid="{B56349ED-B7C0-48F8-B2BE-9FA1018F5071}"/>
    <cellStyle name="Millares 6 2 5 6 5 2" xfId="30991" xr:uid="{7C708FAE-56CB-4D16-A7EC-8628C9BDE03A}"/>
    <cellStyle name="Millares 6 2 5 6 6" xfId="16123" xr:uid="{8E3572C6-E496-4E80-8ACF-1140E3B01D37}"/>
    <cellStyle name="Millares 6 2 5 6 6 2" xfId="37626" xr:uid="{C563C844-2206-48D6-89D5-D0F830B1DEAA}"/>
    <cellStyle name="Millares 6 2 5 6 7" xfId="22728" xr:uid="{12BD58DE-A59D-449C-9299-6344464089A8}"/>
    <cellStyle name="Millares 6 2 5 6 8" xfId="44231" xr:uid="{1847D7C9-D617-48A5-ABFB-3760039F4185}"/>
    <cellStyle name="Millares 6 2 5 7" xfId="1910" xr:uid="{41BA0C63-4318-48DA-AE92-329B785F78C0}"/>
    <cellStyle name="Millares 6 2 5 7 2" xfId="10176" xr:uid="{C6C82D3C-F53F-4EDB-89AF-4DC78A05F90D}"/>
    <cellStyle name="Millares 6 2 5 7 2 2" xfId="31679" xr:uid="{1BC58498-FF99-4C72-BF1F-2BEC1E3453D4}"/>
    <cellStyle name="Millares 6 2 5 7 3" xfId="16811" xr:uid="{2C559209-A562-499A-9033-14CEFDA00D43}"/>
    <cellStyle name="Millares 6 2 5 7 3 2" xfId="38314" xr:uid="{9C3E1EE0-516C-435F-ABBF-077C096A4300}"/>
    <cellStyle name="Millares 6 2 5 7 4" xfId="23416" xr:uid="{2277E478-353A-41FB-92DE-7F6C6625B351}"/>
    <cellStyle name="Millares 6 2 5 7 5" xfId="44919" xr:uid="{181C65A5-C6BA-4F88-8C7D-37060A87D0A0}"/>
    <cellStyle name="Millares 6 2 5 8" xfId="2595" xr:uid="{C710A033-7FC6-48DD-B222-F904DB1F384F}"/>
    <cellStyle name="Millares 6 2 5 8 2" xfId="10861" xr:uid="{B72C7050-8D63-4699-9959-07705537B05D}"/>
    <cellStyle name="Millares 6 2 5 8 2 2" xfId="32364" xr:uid="{E646F6DF-5401-4D91-ABAA-D5A5E4BC39C0}"/>
    <cellStyle name="Millares 6 2 5 8 3" xfId="17496" xr:uid="{7CAAEE1C-44C6-474F-9613-E9A13444233E}"/>
    <cellStyle name="Millares 6 2 5 8 3 2" xfId="38999" xr:uid="{C88F6F43-45B8-4660-A773-61ED73EBBCD1}"/>
    <cellStyle name="Millares 6 2 5 8 4" xfId="24101" xr:uid="{F93B523E-B7BA-4426-83A9-85D7EC96D740}"/>
    <cellStyle name="Millares 6 2 5 8 5" xfId="45604" xr:uid="{023D4E01-91F3-4DDF-BC37-37FD26309BFD}"/>
    <cellStyle name="Millares 6 2 5 9" xfId="3106" xr:uid="{8642F557-07D3-489A-9DFD-0376FF213725}"/>
    <cellStyle name="Millares 6 2 5 9 2" xfId="11372" xr:uid="{97E094A5-B38D-4E07-89BD-A7E51792D9D7}"/>
    <cellStyle name="Millares 6 2 5 9 2 2" xfId="32875" xr:uid="{FDEBD60B-7FC2-4FD7-BE60-B21B8AA48F21}"/>
    <cellStyle name="Millares 6 2 5 9 3" xfId="18007" xr:uid="{DFA02315-A44E-4C53-9F07-7589B8C8C19A}"/>
    <cellStyle name="Millares 6 2 5 9 3 2" xfId="39510" xr:uid="{DD2C3490-745F-4818-879F-7E0FA343BBC8}"/>
    <cellStyle name="Millares 6 2 5 9 4" xfId="24612" xr:uid="{A8287442-B8E9-44F6-AEFE-E307B0706038}"/>
    <cellStyle name="Millares 6 2 5 9 5" xfId="46115" xr:uid="{F4EE3A54-842C-4B5A-B334-338D7A8625CB}"/>
    <cellStyle name="Millares 6 2 6" xfId="246" xr:uid="{FC874EB4-9503-4783-B5DB-62368C3DF1B1}"/>
    <cellStyle name="Millares 6 2 6 10" xfId="4760" xr:uid="{DC0F07B5-DDD3-420E-9A85-C4E2DDD1281B}"/>
    <cellStyle name="Millares 6 2 6 10 2" xfId="13026" xr:uid="{322C707B-FC47-4094-A260-3AD32670C321}"/>
    <cellStyle name="Millares 6 2 6 10 2 2" xfId="34529" xr:uid="{D865F59B-C183-40F1-A021-A61F1A25CC17}"/>
    <cellStyle name="Millares 6 2 6 10 3" xfId="19661" xr:uid="{19C2236C-444D-4C87-B965-621F8BD2AD87}"/>
    <cellStyle name="Millares 6 2 6 10 3 2" xfId="41164" xr:uid="{81800FCA-F8D2-4904-B024-4F8D2DF93558}"/>
    <cellStyle name="Millares 6 2 6 10 4" xfId="26266" xr:uid="{E18661EC-4900-48B3-822E-EB8F49F183C4}"/>
    <cellStyle name="Millares 6 2 6 10 5" xfId="47769" xr:uid="{1D819C64-3813-4A14-AF58-BD046B8739F1}"/>
    <cellStyle name="Millares 6 2 6 11" xfId="5263" xr:uid="{7EF67757-D53A-4845-9C9D-B8CC6F6DF4B4}"/>
    <cellStyle name="Millares 6 2 6 11 2" xfId="13529" xr:uid="{0AC35FC9-1BD4-44D7-866D-B09CA612A21B}"/>
    <cellStyle name="Millares 6 2 6 11 2 2" xfId="35032" xr:uid="{DBBACD9C-528D-408F-8338-91D84550B913}"/>
    <cellStyle name="Millares 6 2 6 11 3" xfId="20164" xr:uid="{F14B64E0-3D19-48DB-9442-54EF3F20D9E6}"/>
    <cellStyle name="Millares 6 2 6 11 3 2" xfId="41667" xr:uid="{3DE12CC8-9200-406F-90D2-CBB02B08BEE7}"/>
    <cellStyle name="Millares 6 2 6 11 4" xfId="26769" xr:uid="{53050F0A-6D6E-4122-8D51-3AD8B423466C}"/>
    <cellStyle name="Millares 6 2 6 11 5" xfId="48272" xr:uid="{569EA967-D974-449A-AA1E-B0D33A3D35A9}"/>
    <cellStyle name="Millares 6 2 6 12" xfId="6904" xr:uid="{9DA139D6-7BE8-4C40-8400-DD3779DF44ED}"/>
    <cellStyle name="Millares 6 2 6 12 2" xfId="28407" xr:uid="{68BB0CBD-8FFC-4B18-837C-E9998FC05AF3}"/>
    <cellStyle name="Millares 6 2 6 13" xfId="8559" xr:uid="{761DB939-6A18-4789-B2CD-18094C6F226E}"/>
    <cellStyle name="Millares 6 2 6 13 2" xfId="30062" xr:uid="{8F97973E-AB5C-4A56-9575-86EDDC079200}"/>
    <cellStyle name="Millares 6 2 6 14" xfId="15197" xr:uid="{5DCBA23D-A858-4165-AAF2-F8DCE1E7930E}"/>
    <cellStyle name="Millares 6 2 6 14 2" xfId="36700" xr:uid="{9EA3C1E5-2600-4FBB-9F32-4EEA19943382}"/>
    <cellStyle name="Millares 6 2 6 15" xfId="21802" xr:uid="{2FA5F601-6E9A-4A3C-AC7D-75B51BAF4963}"/>
    <cellStyle name="Millares 6 2 6 16" xfId="43305" xr:uid="{79D361E4-8E46-4486-AAA3-1D598545EB9D}"/>
    <cellStyle name="Millares 6 2 6 2" xfId="557" xr:uid="{04CBF73A-BCB7-4D84-91EB-4806384C0D71}"/>
    <cellStyle name="Millares 6 2 6 2 10" xfId="7168" xr:uid="{CE5AB873-B415-4F50-A240-D44BF9141985}"/>
    <cellStyle name="Millares 6 2 6 2 10 2" xfId="28671" xr:uid="{983FEC27-BB57-4794-9738-D8C1C5BABE5A}"/>
    <cellStyle name="Millares 6 2 6 2 11" xfId="8824" xr:uid="{53251CE4-6E3C-4692-A269-716C12C0129B}"/>
    <cellStyle name="Millares 6 2 6 2 11 2" xfId="30327" xr:uid="{71C03743-E4D7-4B4E-B1D3-6DBDED464DEE}"/>
    <cellStyle name="Millares 6 2 6 2 12" xfId="15460" xr:uid="{F5638B62-5040-4C0B-AE97-9F42D1BD31E7}"/>
    <cellStyle name="Millares 6 2 6 2 12 2" xfId="36963" xr:uid="{A9D7036A-0E31-4EAE-915C-943487E25B7A}"/>
    <cellStyle name="Millares 6 2 6 2 13" xfId="22065" xr:uid="{E73A70E4-4DEC-4F14-B7AA-337350D5AD3D}"/>
    <cellStyle name="Millares 6 2 6 2 14" xfId="43568" xr:uid="{F604839D-A201-4102-B688-80A72F7DE825}"/>
    <cellStyle name="Millares 6 2 6 2 2" xfId="839" xr:uid="{6B9CD1CB-1D4C-40CA-967F-BE7BCC7975CD}"/>
    <cellStyle name="Millares 6 2 6 2 2 10" xfId="15740" xr:uid="{395DC871-0594-42CB-9165-9D45163AFEB4}"/>
    <cellStyle name="Millares 6 2 6 2 2 10 2" xfId="37243" xr:uid="{FC7A5337-F583-4D5C-BC1E-F73AA63BCAEB}"/>
    <cellStyle name="Millares 6 2 6 2 2 11" xfId="22345" xr:uid="{9737632A-0357-4E8B-A776-D7A975207097}"/>
    <cellStyle name="Millares 6 2 6 2 2 12" xfId="43848" xr:uid="{02935FAC-2269-45BC-BFBD-6A8BAB56A880}"/>
    <cellStyle name="Millares 6 2 6 2 2 2" xfId="1785" xr:uid="{5EADC25C-5042-484C-AD95-F4081FF95E1C}"/>
    <cellStyle name="Millares 6 2 6 2 2 2 2" xfId="4614" xr:uid="{67CD80A9-0437-4578-8071-0F3F5963CBF8}"/>
    <cellStyle name="Millares 6 2 6 2 2 2 2 2" xfId="12880" xr:uid="{D55A008F-92EC-4508-BB81-4C3C9827590B}"/>
    <cellStyle name="Millares 6 2 6 2 2 2 2 2 2" xfId="34383" xr:uid="{E0754320-D3D6-4E05-B89F-ECF43FE5626F}"/>
    <cellStyle name="Millares 6 2 6 2 2 2 2 3" xfId="19515" xr:uid="{00DBF18E-E391-4043-84D1-C870A63323E2}"/>
    <cellStyle name="Millares 6 2 6 2 2 2 2 3 2" xfId="41018" xr:uid="{16A2310B-80EF-48A4-8EAF-8B5A2D789165}"/>
    <cellStyle name="Millares 6 2 6 2 2 2 2 4" xfId="26120" xr:uid="{EACDD1E4-5710-4C3B-8B0F-1745E88CEA30}"/>
    <cellStyle name="Millares 6 2 6 2 2 2 2 5" xfId="47623" xr:uid="{BE1CED26-A38E-4410-BA4E-EAF19E29A83F}"/>
    <cellStyle name="Millares 6 2 6 2 2 2 3" xfId="6753" xr:uid="{21E701FC-DE8E-4FD6-B18E-F8EB89493592}"/>
    <cellStyle name="Millares 6 2 6 2 2 2 3 2" xfId="15019" xr:uid="{E3C4FC3F-0571-48A8-869A-E43508EAF7F6}"/>
    <cellStyle name="Millares 6 2 6 2 2 2 3 2 2" xfId="36522" xr:uid="{37ABFCDD-E773-4A32-B44A-0B7BD5B18EF7}"/>
    <cellStyle name="Millares 6 2 6 2 2 2 3 3" xfId="21654" xr:uid="{0259A5F3-5CA5-497A-9DE0-146B2CE4A257}"/>
    <cellStyle name="Millares 6 2 6 2 2 2 3 3 2" xfId="43157" xr:uid="{BC1F3D41-E077-401F-8EC9-767BCBDEF3A8}"/>
    <cellStyle name="Millares 6 2 6 2 2 2 3 4" xfId="28259" xr:uid="{010ED00A-5A05-4B9F-8605-2F5B64205426}"/>
    <cellStyle name="Millares 6 2 6 2 2 2 3 5" xfId="49762" xr:uid="{EACC4CC9-EB35-47C1-81DB-5AA3E259E2AC}"/>
    <cellStyle name="Millares 6 2 6 2 2 2 4" xfId="8394" xr:uid="{C2F1D09F-4D50-4467-9BFA-292E23A4B9A1}"/>
    <cellStyle name="Millares 6 2 6 2 2 2 4 2" xfId="29897" xr:uid="{6B993EEB-A8CA-416C-A58C-D1CCDE34AFA8}"/>
    <cellStyle name="Millares 6 2 6 2 2 2 5" xfId="10051" xr:uid="{0B0CECCA-864E-4D50-8684-62AE7CB482B8}"/>
    <cellStyle name="Millares 6 2 6 2 2 2 5 2" xfId="31554" xr:uid="{D5B8DB08-8465-48EF-B785-F59B6CA551B6}"/>
    <cellStyle name="Millares 6 2 6 2 2 2 6" xfId="16686" xr:uid="{1864C650-A51D-4ED9-8E53-1C93C8014523}"/>
    <cellStyle name="Millares 6 2 6 2 2 2 6 2" xfId="38189" xr:uid="{4B1884C9-B82E-4990-B541-DC6E852D3971}"/>
    <cellStyle name="Millares 6 2 6 2 2 2 7" xfId="23291" xr:uid="{AF194349-30C4-4B2B-9987-D58AF4F2F83B}"/>
    <cellStyle name="Millares 6 2 6 2 2 2 8" xfId="44794" xr:uid="{F81BBDFC-C740-4F5D-972B-3E0F6F128E21}"/>
    <cellStyle name="Millares 6 2 6 2 2 3" xfId="2472" xr:uid="{891BBE92-BF6D-4A4D-BF58-DB162C17725D}"/>
    <cellStyle name="Millares 6 2 6 2 2 3 2" xfId="10738" xr:uid="{79162DE3-C4A8-44AC-9365-755111835921}"/>
    <cellStyle name="Millares 6 2 6 2 2 3 2 2" xfId="32241" xr:uid="{D0E15438-11A8-4284-94A7-02C324E91ADF}"/>
    <cellStyle name="Millares 6 2 6 2 2 3 3" xfId="17373" xr:uid="{963C7865-6E2D-4D1B-BD4E-11A654048914}"/>
    <cellStyle name="Millares 6 2 6 2 2 3 3 2" xfId="38876" xr:uid="{B4B63DE7-83B0-41AD-B854-78CBA5E23A6A}"/>
    <cellStyle name="Millares 6 2 6 2 2 3 4" xfId="23978" xr:uid="{0150BA76-1D0E-4A7A-895E-CAA4C79DC7CE}"/>
    <cellStyle name="Millares 6 2 6 2 2 3 5" xfId="45481" xr:uid="{6BF5898E-2889-4C04-8A16-B3167F94A051}"/>
    <cellStyle name="Millares 6 2 6 2 2 4" xfId="2989" xr:uid="{89651D1B-5FE1-474F-82C7-5E98BAF7CCC2}"/>
    <cellStyle name="Millares 6 2 6 2 2 4 2" xfId="11255" xr:uid="{AA318CE5-93D5-4CF0-8F0E-301053F716A1}"/>
    <cellStyle name="Millares 6 2 6 2 2 4 2 2" xfId="32758" xr:uid="{181B52F0-B1FC-4995-BCCA-793E4E5C0407}"/>
    <cellStyle name="Millares 6 2 6 2 2 4 3" xfId="17890" xr:uid="{A32A556F-6938-4922-83FA-2E956DCBAAB2}"/>
    <cellStyle name="Millares 6 2 6 2 2 4 3 2" xfId="39393" xr:uid="{38C95D73-8770-4BD1-9A7C-C878F8470B62}"/>
    <cellStyle name="Millares 6 2 6 2 2 4 4" xfId="24495" xr:uid="{5E65980D-47EA-4B48-B47F-50AA9537FD6E}"/>
    <cellStyle name="Millares 6 2 6 2 2 4 5" xfId="45998" xr:uid="{9E67F04D-0499-4C4C-983A-B4ABB0FDD5FA}"/>
    <cellStyle name="Millares 6 2 6 2 2 5" xfId="3668" xr:uid="{AEE8BC67-B486-400F-A019-8CE9CBF11EB7}"/>
    <cellStyle name="Millares 6 2 6 2 2 5 2" xfId="11934" xr:uid="{C39966B4-7EC5-4B1A-8C87-DF1B554961D0}"/>
    <cellStyle name="Millares 6 2 6 2 2 5 2 2" xfId="33437" xr:uid="{B7CDCD96-9A88-4204-9433-C15B09CB3582}"/>
    <cellStyle name="Millares 6 2 6 2 2 5 3" xfId="18569" xr:uid="{0C0E676A-0018-46A4-8793-30524A4BB4A7}"/>
    <cellStyle name="Millares 6 2 6 2 2 5 3 2" xfId="40072" xr:uid="{D0B8E83E-B196-4B42-9D0E-13E73444EB02}"/>
    <cellStyle name="Millares 6 2 6 2 2 5 4" xfId="25174" xr:uid="{F2571FF1-61AA-4985-B401-02095B9840CD}"/>
    <cellStyle name="Millares 6 2 6 2 2 5 5" xfId="46677" xr:uid="{C2DF0D20-BC79-4CC1-A7E4-7B3866AEC0F1}"/>
    <cellStyle name="Millares 6 2 6 2 2 6" xfId="5133" xr:uid="{C58C01FF-E418-4D71-98BD-A1BCF5D7A30D}"/>
    <cellStyle name="Millares 6 2 6 2 2 6 2" xfId="13399" xr:uid="{048EEC49-6401-4F97-BBAD-91537C867418}"/>
    <cellStyle name="Millares 6 2 6 2 2 6 2 2" xfId="34902" xr:uid="{064EF3C0-3CE6-4266-9AFC-D6F6817EA81D}"/>
    <cellStyle name="Millares 6 2 6 2 2 6 3" xfId="20034" xr:uid="{B63D373B-188A-4AE2-BFD4-22FCAE5D1E10}"/>
    <cellStyle name="Millares 6 2 6 2 2 6 3 2" xfId="41537" xr:uid="{C359D9EB-96EF-4761-A175-9D0DDAD327A1}"/>
    <cellStyle name="Millares 6 2 6 2 2 6 4" xfId="26639" xr:uid="{CAEC3977-BBB3-4096-AE63-CB0743867626}"/>
    <cellStyle name="Millares 6 2 6 2 2 6 5" xfId="48142" xr:uid="{516F8502-1D97-4443-B111-B260F21E8E08}"/>
    <cellStyle name="Millares 6 2 6 2 2 7" xfId="5807" xr:uid="{127AED88-243B-4809-ABB4-991D679CD823}"/>
    <cellStyle name="Millares 6 2 6 2 2 7 2" xfId="14073" xr:uid="{B017F319-B0B5-44DD-8B69-B44A1F4071BD}"/>
    <cellStyle name="Millares 6 2 6 2 2 7 2 2" xfId="35576" xr:uid="{7726285B-A085-4EE0-970D-8782F8E472F7}"/>
    <cellStyle name="Millares 6 2 6 2 2 7 3" xfId="20708" xr:uid="{64B02C7B-DA76-418F-8526-68D2EB01979D}"/>
    <cellStyle name="Millares 6 2 6 2 2 7 3 2" xfId="42211" xr:uid="{B98FFD05-C13F-4A5B-9F3D-88017153D1FA}"/>
    <cellStyle name="Millares 6 2 6 2 2 7 4" xfId="27313" xr:uid="{E0200656-DB20-4E92-857C-E9752F2CC7E9}"/>
    <cellStyle name="Millares 6 2 6 2 2 7 5" xfId="48816" xr:uid="{1E9B733E-13D7-444D-A315-C675C1795C92}"/>
    <cellStyle name="Millares 6 2 6 2 2 8" xfId="7448" xr:uid="{44933B88-39D6-4B31-A955-83387B53A423}"/>
    <cellStyle name="Millares 6 2 6 2 2 8 2" xfId="28951" xr:uid="{AC6162FA-507B-41B9-AE6E-2B50CB7A3833}"/>
    <cellStyle name="Millares 6 2 6 2 2 9" xfId="9105" xr:uid="{3BD81F3D-4E03-4111-BCA4-50E0D82ADFC5}"/>
    <cellStyle name="Millares 6 2 6 2 2 9 2" xfId="30608" xr:uid="{56A576F3-F7DA-405F-8A08-B48FBE777DA3}"/>
    <cellStyle name="Millares 6 2 6 2 3" xfId="1109" xr:uid="{EAA4557E-C3AD-4C99-AFE1-EEA24455673C}"/>
    <cellStyle name="Millares 6 2 6 2 3 2" xfId="3938" xr:uid="{F1641905-DE69-4D39-AFA6-6449B434C7EE}"/>
    <cellStyle name="Millares 6 2 6 2 3 2 2" xfId="12204" xr:uid="{6012A283-901A-43BA-AAF2-34248E6E4C5D}"/>
    <cellStyle name="Millares 6 2 6 2 3 2 2 2" xfId="33707" xr:uid="{C6BD3D9D-1A95-48D3-A51B-FD5996C6B7CF}"/>
    <cellStyle name="Millares 6 2 6 2 3 2 3" xfId="18839" xr:uid="{85ADAB81-1540-4CAA-B649-6027F7E0EB1A}"/>
    <cellStyle name="Millares 6 2 6 2 3 2 3 2" xfId="40342" xr:uid="{AF83FE24-BA05-4BF1-8E95-234A2E3301F8}"/>
    <cellStyle name="Millares 6 2 6 2 3 2 4" xfId="25444" xr:uid="{7FA4A475-4AB9-4CC8-AA48-6843AF9EF8A5}"/>
    <cellStyle name="Millares 6 2 6 2 3 2 5" xfId="46947" xr:uid="{5EA0AEB5-E320-40A5-801F-0931969F8BE8}"/>
    <cellStyle name="Millares 6 2 6 2 3 3" xfId="6077" xr:uid="{900D2B70-8ACA-4FE9-9CA6-81371BC5251F}"/>
    <cellStyle name="Millares 6 2 6 2 3 3 2" xfId="14343" xr:uid="{2222BD52-0F05-4E87-B115-59BB952EC0B8}"/>
    <cellStyle name="Millares 6 2 6 2 3 3 2 2" xfId="35846" xr:uid="{009269F9-B2A5-4075-9B8F-5BC99AE307F1}"/>
    <cellStyle name="Millares 6 2 6 2 3 3 3" xfId="20978" xr:uid="{74258EC8-598A-436B-997D-77F07C19831F}"/>
    <cellStyle name="Millares 6 2 6 2 3 3 3 2" xfId="42481" xr:uid="{F4469AA1-ACC7-42AF-A633-95B4F37CF674}"/>
    <cellStyle name="Millares 6 2 6 2 3 3 4" xfId="27583" xr:uid="{3D3225A3-8EF7-4E6E-AF15-26402CAF50CD}"/>
    <cellStyle name="Millares 6 2 6 2 3 3 5" xfId="49086" xr:uid="{C87A5C49-C867-4404-9A3F-C6F0A39ADA94}"/>
    <cellStyle name="Millares 6 2 6 2 3 4" xfId="7718" xr:uid="{C5055378-B31D-4610-83F7-50F9247BCBE9}"/>
    <cellStyle name="Millares 6 2 6 2 3 4 2" xfId="29221" xr:uid="{BB13807C-08AC-4668-A646-AEACA1FE57D1}"/>
    <cellStyle name="Millares 6 2 6 2 3 5" xfId="9375" xr:uid="{D89F6FD5-EA80-46AE-B371-38B125E21745}"/>
    <cellStyle name="Millares 6 2 6 2 3 5 2" xfId="30878" xr:uid="{0DC9F39F-4D3B-47FA-85C4-E3DEEB5CA54F}"/>
    <cellStyle name="Millares 6 2 6 2 3 6" xfId="16010" xr:uid="{7AA57245-6695-4D25-BB24-FD7C2A36CBD5}"/>
    <cellStyle name="Millares 6 2 6 2 3 6 2" xfId="37513" xr:uid="{6075F245-5B6A-4B85-A3CD-B7800C23DFAA}"/>
    <cellStyle name="Millares 6 2 6 2 3 7" xfId="22615" xr:uid="{F417C726-9119-4B48-870A-880E5D6DACFD}"/>
    <cellStyle name="Millares 6 2 6 2 3 8" xfId="44118" xr:uid="{BC52218B-7305-4D28-8414-E6611B3685EE}"/>
    <cellStyle name="Millares 6 2 6 2 4" xfId="1505" xr:uid="{78FA48A3-28A0-4CF0-B96D-E52F14EC3D6D}"/>
    <cellStyle name="Millares 6 2 6 2 4 2" xfId="4334" xr:uid="{E52AD01E-CBA0-4176-B7ED-61909E3FBC87}"/>
    <cellStyle name="Millares 6 2 6 2 4 2 2" xfId="12600" xr:uid="{8FD05FB8-EC3F-46F5-A620-893873EC34E6}"/>
    <cellStyle name="Millares 6 2 6 2 4 2 2 2" xfId="34103" xr:uid="{4F48FE0C-EAFF-4827-9FAD-D8E6DA6D72C5}"/>
    <cellStyle name="Millares 6 2 6 2 4 2 3" xfId="19235" xr:uid="{03FC2F75-E075-40DE-9D21-D828A298F771}"/>
    <cellStyle name="Millares 6 2 6 2 4 2 3 2" xfId="40738" xr:uid="{097679F9-63A9-440B-933D-04916728CF45}"/>
    <cellStyle name="Millares 6 2 6 2 4 2 4" xfId="25840" xr:uid="{3D503451-160F-4811-AECF-3333C2761337}"/>
    <cellStyle name="Millares 6 2 6 2 4 2 5" xfId="47343" xr:uid="{AEA574D7-C012-4FEB-8605-0D8A9D8175CC}"/>
    <cellStyle name="Millares 6 2 6 2 4 3" xfId="6473" xr:uid="{A576DC7D-2145-432C-9F21-A7B004259136}"/>
    <cellStyle name="Millares 6 2 6 2 4 3 2" xfId="14739" xr:uid="{9CC036A2-8A5C-44B5-B559-958F6FB6F25A}"/>
    <cellStyle name="Millares 6 2 6 2 4 3 2 2" xfId="36242" xr:uid="{44BAA191-A0D2-4240-B3F3-EA7E7806D099}"/>
    <cellStyle name="Millares 6 2 6 2 4 3 3" xfId="21374" xr:uid="{14112C4F-9FC6-480D-BE1B-819BC04E84AE}"/>
    <cellStyle name="Millares 6 2 6 2 4 3 3 2" xfId="42877" xr:uid="{FF631576-C1A1-463A-9587-A906578F0A92}"/>
    <cellStyle name="Millares 6 2 6 2 4 3 4" xfId="27979" xr:uid="{A0C30C6E-8119-45E0-9C30-A747BF9A3F37}"/>
    <cellStyle name="Millares 6 2 6 2 4 3 5" xfId="49482" xr:uid="{828769A1-CE8D-4D9C-9400-3653D4D8A3E5}"/>
    <cellStyle name="Millares 6 2 6 2 4 4" xfId="8114" xr:uid="{36BF165C-8B53-41BC-891D-AC64F169A8A6}"/>
    <cellStyle name="Millares 6 2 6 2 4 4 2" xfId="29617" xr:uid="{559A76D9-623D-4B79-8B4A-57D895AC2156}"/>
    <cellStyle name="Millares 6 2 6 2 4 5" xfId="9771" xr:uid="{AF1DD1FD-427D-49CC-B658-7C9AC9B71260}"/>
    <cellStyle name="Millares 6 2 6 2 4 5 2" xfId="31274" xr:uid="{9C70D245-7F0D-42BA-8C8B-47CD8512E8D0}"/>
    <cellStyle name="Millares 6 2 6 2 4 6" xfId="16406" xr:uid="{4AEA3A78-630E-41AA-B6EE-38CAAD2DD22C}"/>
    <cellStyle name="Millares 6 2 6 2 4 6 2" xfId="37909" xr:uid="{54F4C087-7020-4156-9BE0-9EF7A88BFD15}"/>
    <cellStyle name="Millares 6 2 6 2 4 7" xfId="23011" xr:uid="{106FE918-ACC9-4258-AC64-D2BFA4F96469}"/>
    <cellStyle name="Millares 6 2 6 2 4 8" xfId="44514" xr:uid="{465B31D3-5857-4B45-A490-40743D612CA0}"/>
    <cellStyle name="Millares 6 2 6 2 5" xfId="2192" xr:uid="{77F3774B-52E3-492D-BC21-AC7EB08D713D}"/>
    <cellStyle name="Millares 6 2 6 2 5 2" xfId="10458" xr:uid="{F6A60816-93F2-47FF-A061-04525882F72A}"/>
    <cellStyle name="Millares 6 2 6 2 5 2 2" xfId="31961" xr:uid="{0E48FB10-4A03-4BCC-9C95-CCCBC6BC242B}"/>
    <cellStyle name="Millares 6 2 6 2 5 3" xfId="17093" xr:uid="{9DF12E80-208A-44FC-BCE5-169ED348C0BE}"/>
    <cellStyle name="Millares 6 2 6 2 5 3 2" xfId="38596" xr:uid="{C2362373-71EB-401E-9D9C-2AFF9F60507A}"/>
    <cellStyle name="Millares 6 2 6 2 5 4" xfId="23698" xr:uid="{48FC3958-47ED-4CC9-994E-45FB7FF2E161}"/>
    <cellStyle name="Millares 6 2 6 2 5 5" xfId="45201" xr:uid="{509E65E7-312D-4F03-B095-63C229A0920C}"/>
    <cellStyle name="Millares 6 2 6 2 6" xfId="2738" xr:uid="{38AD9199-D108-4D9C-A9E5-940CD723E62B}"/>
    <cellStyle name="Millares 6 2 6 2 6 2" xfId="11004" xr:uid="{55EA3D71-DB60-4E67-AE33-1E1842CA5CAD}"/>
    <cellStyle name="Millares 6 2 6 2 6 2 2" xfId="32507" xr:uid="{36617995-D9A9-4B6B-81ED-E6F2131E9F4C}"/>
    <cellStyle name="Millares 6 2 6 2 6 3" xfId="17639" xr:uid="{76A6B8DE-0D8A-4328-AE10-D48D557678BA}"/>
    <cellStyle name="Millares 6 2 6 2 6 3 2" xfId="39142" xr:uid="{66E7C777-D78D-4192-B8C7-832D41BDCE16}"/>
    <cellStyle name="Millares 6 2 6 2 6 4" xfId="24244" xr:uid="{7BC791FD-ABE5-4FBA-A214-DCFD958806F5}"/>
    <cellStyle name="Millares 6 2 6 2 6 5" xfId="45747" xr:uid="{1AEDCF64-DBEE-4408-BB79-BB418BB48CD0}"/>
    <cellStyle name="Millares 6 2 6 2 7" xfId="3388" xr:uid="{42B5331F-E9C7-4F30-B5C8-6B199ADAE912}"/>
    <cellStyle name="Millares 6 2 6 2 7 2" xfId="11654" xr:uid="{E7451C59-FC3F-4720-B87E-C184922FCF98}"/>
    <cellStyle name="Millares 6 2 6 2 7 2 2" xfId="33157" xr:uid="{E65B956A-2793-43A5-9CD3-8544ACAFC0B3}"/>
    <cellStyle name="Millares 6 2 6 2 7 3" xfId="18289" xr:uid="{86E711B6-0658-4664-86DE-177231B99530}"/>
    <cellStyle name="Millares 6 2 6 2 7 3 2" xfId="39792" xr:uid="{7A927057-BF92-4687-A8A8-4D8412D1E8A4}"/>
    <cellStyle name="Millares 6 2 6 2 7 4" xfId="24894" xr:uid="{455FFAD2-4282-40CA-8E52-BDE51210403F}"/>
    <cellStyle name="Millares 6 2 6 2 7 5" xfId="46397" xr:uid="{3D9F840A-38B2-4D3A-A6DC-FD31EEFA8095}"/>
    <cellStyle name="Millares 6 2 6 2 8" xfId="4882" xr:uid="{913722DB-4080-4237-AA52-0E2AB26189A5}"/>
    <cellStyle name="Millares 6 2 6 2 8 2" xfId="13148" xr:uid="{086AA7D3-3EEA-4A3A-85FC-41CC04A25718}"/>
    <cellStyle name="Millares 6 2 6 2 8 2 2" xfId="34651" xr:uid="{813FAD8D-983E-48F5-AB87-A65DF0A82D7C}"/>
    <cellStyle name="Millares 6 2 6 2 8 3" xfId="19783" xr:uid="{DEC40BDC-3045-402E-BF83-D92DEF89ECB5}"/>
    <cellStyle name="Millares 6 2 6 2 8 3 2" xfId="41286" xr:uid="{2B94564A-3F2B-46C7-B9C8-EF631F15EF94}"/>
    <cellStyle name="Millares 6 2 6 2 8 4" xfId="26388" xr:uid="{AB11542A-6A12-4D92-A707-46810E92792D}"/>
    <cellStyle name="Millares 6 2 6 2 8 5" xfId="47891" xr:uid="{CA4152A3-6AAF-4C98-B44E-244FE86FD847}"/>
    <cellStyle name="Millares 6 2 6 2 9" xfId="5527" xr:uid="{E22D649C-423A-40C7-86A8-57D5FB5FA888}"/>
    <cellStyle name="Millares 6 2 6 2 9 2" xfId="13793" xr:uid="{7CEAFF90-C590-4F3E-A4B9-D87791B72BAD}"/>
    <cellStyle name="Millares 6 2 6 2 9 2 2" xfId="35296" xr:uid="{BD030D6B-4D0D-4886-971C-6AA4907FDC7F}"/>
    <cellStyle name="Millares 6 2 6 2 9 3" xfId="20428" xr:uid="{EDC676F4-1CF1-483A-8BB0-64B7D1628002}"/>
    <cellStyle name="Millares 6 2 6 2 9 3 2" xfId="41931" xr:uid="{194A248A-6DAB-44A7-88F1-DE738D13D2C9}"/>
    <cellStyle name="Millares 6 2 6 2 9 4" xfId="27033" xr:uid="{8264C3A9-38CD-4A7F-84C3-4348069EBAC9}"/>
    <cellStyle name="Millares 6 2 6 2 9 5" xfId="48536" xr:uid="{E61EADDB-14B8-4FE6-870F-24B6CD19F3A1}"/>
    <cellStyle name="Millares 6 2 6 3" xfId="428" xr:uid="{45EB741A-8660-4167-9D53-3AC9B5CD8DC2}"/>
    <cellStyle name="Millares 6 2 6 3 10" xfId="15331" xr:uid="{6DE2A4F9-39AD-439E-B2F1-AA0B1BE2A5EF}"/>
    <cellStyle name="Millares 6 2 6 3 10 2" xfId="36834" xr:uid="{D874E342-93CA-4FCD-9E71-146E4290B8A4}"/>
    <cellStyle name="Millares 6 2 6 3 11" xfId="21936" xr:uid="{34128CD2-8E54-4122-9054-2F4CC4984C14}"/>
    <cellStyle name="Millares 6 2 6 3 12" xfId="43439" xr:uid="{B05579E1-F977-4B7E-9821-4D960C4AD917}"/>
    <cellStyle name="Millares 6 2 6 3 2" xfId="1376" xr:uid="{AE0D4A4B-9035-4D0D-9C21-F2084DFEF95D}"/>
    <cellStyle name="Millares 6 2 6 3 2 2" xfId="4205" xr:uid="{53334BF5-B18C-4DB0-B942-609EC7C4C282}"/>
    <cellStyle name="Millares 6 2 6 3 2 2 2" xfId="12471" xr:uid="{67C04893-C141-49E2-857A-18B04F51CCCE}"/>
    <cellStyle name="Millares 6 2 6 3 2 2 2 2" xfId="33974" xr:uid="{ACD7953D-B81C-43D3-9EF1-111BECE00BA8}"/>
    <cellStyle name="Millares 6 2 6 3 2 2 3" xfId="19106" xr:uid="{AA7C43F3-4402-4271-8A02-DCF27BAD7F4E}"/>
    <cellStyle name="Millares 6 2 6 3 2 2 3 2" xfId="40609" xr:uid="{7E7305C9-3A8F-4DD2-9B24-2F7608B346CF}"/>
    <cellStyle name="Millares 6 2 6 3 2 2 4" xfId="25711" xr:uid="{85483FBD-AD24-4D45-8988-DDC0EAC2B420}"/>
    <cellStyle name="Millares 6 2 6 3 2 2 5" xfId="47214" xr:uid="{E00390D8-19E3-4392-B6BB-F278A58ACCB6}"/>
    <cellStyle name="Millares 6 2 6 3 2 3" xfId="6344" xr:uid="{7F183D54-A45D-48E3-B77F-2401D00A47F8}"/>
    <cellStyle name="Millares 6 2 6 3 2 3 2" xfId="14610" xr:uid="{9C210EB4-7519-4BBC-A535-4227DD6CD8AD}"/>
    <cellStyle name="Millares 6 2 6 3 2 3 2 2" xfId="36113" xr:uid="{F206A4B0-5B92-4FC2-9CA0-1950BE5F6C1A}"/>
    <cellStyle name="Millares 6 2 6 3 2 3 3" xfId="21245" xr:uid="{08FD7BA7-02E1-46E2-A922-08298C7468DB}"/>
    <cellStyle name="Millares 6 2 6 3 2 3 3 2" xfId="42748" xr:uid="{271B47EC-FB13-4EA8-B51C-1DE8E610F2D9}"/>
    <cellStyle name="Millares 6 2 6 3 2 3 4" xfId="27850" xr:uid="{53074B08-6DCD-49C2-B1CE-B4CA5047F29B}"/>
    <cellStyle name="Millares 6 2 6 3 2 3 5" xfId="49353" xr:uid="{0CAC041C-204B-4CAA-9E5B-1FEA0CE92114}"/>
    <cellStyle name="Millares 6 2 6 3 2 4" xfId="7985" xr:uid="{7CE42C7E-0AE0-4E8A-8A59-7A8C79BDCD78}"/>
    <cellStyle name="Millares 6 2 6 3 2 4 2" xfId="29488" xr:uid="{3F12A2F8-FD54-4716-9ED6-86D470E93676}"/>
    <cellStyle name="Millares 6 2 6 3 2 5" xfId="9642" xr:uid="{F3A9BB4B-1AFC-4FAD-85B1-2BD0DA0D08F7}"/>
    <cellStyle name="Millares 6 2 6 3 2 5 2" xfId="31145" xr:uid="{1DE09BE4-2FC5-47EC-A80F-1147724D37D1}"/>
    <cellStyle name="Millares 6 2 6 3 2 6" xfId="16277" xr:uid="{F942DA61-F45B-43B2-9B28-4ADFD1741659}"/>
    <cellStyle name="Millares 6 2 6 3 2 6 2" xfId="37780" xr:uid="{0D22069C-C3C6-4EFE-B236-47CD316EE60C}"/>
    <cellStyle name="Millares 6 2 6 3 2 7" xfId="22882" xr:uid="{28EDFEB8-5CFF-489C-97BB-0860ADFD5CCE}"/>
    <cellStyle name="Millares 6 2 6 3 2 8" xfId="44385" xr:uid="{C7C03324-6FA8-4333-B188-934943D498B1}"/>
    <cellStyle name="Millares 6 2 6 3 3" xfId="2063" xr:uid="{9D4C6EA6-24BD-4D89-A608-BBAC84AAC18B}"/>
    <cellStyle name="Millares 6 2 6 3 3 2" xfId="10329" xr:uid="{63EC2C29-406E-48BA-8287-094ACF427770}"/>
    <cellStyle name="Millares 6 2 6 3 3 2 2" xfId="31832" xr:uid="{81584F14-4AA9-46BC-8C14-01E31394D5F5}"/>
    <cellStyle name="Millares 6 2 6 3 3 3" xfId="16964" xr:uid="{7663C4B0-0E5B-4E40-B2E0-A7431A1BBA61}"/>
    <cellStyle name="Millares 6 2 6 3 3 3 2" xfId="38467" xr:uid="{FE517B30-9DB8-41DD-9459-873CB84CF30A}"/>
    <cellStyle name="Millares 6 2 6 3 3 4" xfId="23569" xr:uid="{5F1F5121-C770-405F-B48A-417EDB53EF9C}"/>
    <cellStyle name="Millares 6 2 6 3 3 5" xfId="45072" xr:uid="{1BAF9330-B063-4E45-BDD4-5A041B40CFDA}"/>
    <cellStyle name="Millares 6 2 6 3 4" xfId="2862" xr:uid="{E4D7AED4-5293-47F1-88E5-1D4FC4639ABE}"/>
    <cellStyle name="Millares 6 2 6 3 4 2" xfId="11128" xr:uid="{6824EC9D-1AE1-4F9A-98FE-1B8CCDD5CBAD}"/>
    <cellStyle name="Millares 6 2 6 3 4 2 2" xfId="32631" xr:uid="{11A5624A-2AB7-45AE-BE57-0759673522D4}"/>
    <cellStyle name="Millares 6 2 6 3 4 3" xfId="17763" xr:uid="{091F7588-432F-424D-A541-EE3B7BC6D1FF}"/>
    <cellStyle name="Millares 6 2 6 3 4 3 2" xfId="39266" xr:uid="{C032E20B-81C5-42D5-A002-4024FED252E4}"/>
    <cellStyle name="Millares 6 2 6 3 4 4" xfId="24368" xr:uid="{81BD82CA-0D85-4BD8-BCFF-86D0A977DE70}"/>
    <cellStyle name="Millares 6 2 6 3 4 5" xfId="45871" xr:uid="{FA73CB4D-F8BE-4858-95D4-0E80F6585130}"/>
    <cellStyle name="Millares 6 2 6 3 5" xfId="3259" xr:uid="{205268F4-2A2D-46B3-8A72-6C5FCC25A32B}"/>
    <cellStyle name="Millares 6 2 6 3 5 2" xfId="11525" xr:uid="{5E1272F3-51F3-418C-B18B-CEC162A70A7A}"/>
    <cellStyle name="Millares 6 2 6 3 5 2 2" xfId="33028" xr:uid="{C3D472A5-2F5C-457E-8FB3-CF2134D3D407}"/>
    <cellStyle name="Millares 6 2 6 3 5 3" xfId="18160" xr:uid="{BC25A83F-A23F-4CC3-B3F8-EEEA491AAE2A}"/>
    <cellStyle name="Millares 6 2 6 3 5 3 2" xfId="39663" xr:uid="{94573C5E-89A9-4D38-BEA2-72D551A43447}"/>
    <cellStyle name="Millares 6 2 6 3 5 4" xfId="24765" xr:uid="{7DBF0918-45F9-4599-BC3A-DA68DFB826BA}"/>
    <cellStyle name="Millares 6 2 6 3 5 5" xfId="46268" xr:uid="{B454F320-82CA-4246-ADFD-ABCD40BBF616}"/>
    <cellStyle name="Millares 6 2 6 3 6" xfId="5006" xr:uid="{26643CA1-1E03-4783-A8DD-5C3870473554}"/>
    <cellStyle name="Millares 6 2 6 3 6 2" xfId="13272" xr:uid="{FA0F43FD-FF99-455D-B61E-1F55098FD899}"/>
    <cellStyle name="Millares 6 2 6 3 6 2 2" xfId="34775" xr:uid="{BE2500C2-0E55-41E5-AE6A-FF21EC6A692F}"/>
    <cellStyle name="Millares 6 2 6 3 6 3" xfId="19907" xr:uid="{0431B92F-4D78-4FCB-BE90-42198BFA752E}"/>
    <cellStyle name="Millares 6 2 6 3 6 3 2" xfId="41410" xr:uid="{CC0D7E07-9946-42DC-B605-03E54B6D0481}"/>
    <cellStyle name="Millares 6 2 6 3 6 4" xfId="26512" xr:uid="{C62C5B53-7D5C-4667-8CC7-60DEBF220BFE}"/>
    <cellStyle name="Millares 6 2 6 3 6 5" xfId="48015" xr:uid="{BC51AE3D-895B-4A16-9402-8BA7831D12C6}"/>
    <cellStyle name="Millares 6 2 6 3 7" xfId="5398" xr:uid="{83CDBEB9-C5ED-404B-8106-9A2233E9ED10}"/>
    <cellStyle name="Millares 6 2 6 3 7 2" xfId="13664" xr:uid="{934B47E6-7222-4392-A9B6-C58BB2C2BCD3}"/>
    <cellStyle name="Millares 6 2 6 3 7 2 2" xfId="35167" xr:uid="{FCD7D6EE-9D0D-4199-9851-F80A5EB31C7F}"/>
    <cellStyle name="Millares 6 2 6 3 7 3" xfId="20299" xr:uid="{23B4F08C-F97B-44C8-B017-643B7B47B7A2}"/>
    <cellStyle name="Millares 6 2 6 3 7 3 2" xfId="41802" xr:uid="{7F152C8D-F635-42A5-AB2D-7129653F5061}"/>
    <cellStyle name="Millares 6 2 6 3 7 4" xfId="26904" xr:uid="{26282752-30B3-499E-804C-2381F9DEA40B}"/>
    <cellStyle name="Millares 6 2 6 3 7 5" xfId="48407" xr:uid="{8FFD4475-EE93-4846-AAA1-96E9B4298BBD}"/>
    <cellStyle name="Millares 6 2 6 3 8" xfId="7039" xr:uid="{A483F2CE-6266-4C5C-BE21-79444E7F1595}"/>
    <cellStyle name="Millares 6 2 6 3 8 2" xfId="28542" xr:uid="{BDF64E04-0EEA-4A3A-A1A3-0D40B24B297E}"/>
    <cellStyle name="Millares 6 2 6 3 9" xfId="8695" xr:uid="{A62D49D6-DF70-4273-99C0-27997A40DCAE}"/>
    <cellStyle name="Millares 6 2 6 3 9 2" xfId="30198" xr:uid="{C3CADD6A-A905-46DD-8B67-17EB1381138A}"/>
    <cellStyle name="Millares 6 2 6 4" xfId="712" xr:uid="{CF6A19B8-16F5-446C-8FFF-7CA49CE7404E}"/>
    <cellStyle name="Millares 6 2 6 4 10" xfId="43721" xr:uid="{20270FD0-C378-4DF5-B107-C2D0151D80AA}"/>
    <cellStyle name="Millares 6 2 6 4 2" xfId="1658" xr:uid="{6643CF30-1D64-4325-A88E-C72495898C50}"/>
    <cellStyle name="Millares 6 2 6 4 2 2" xfId="4487" xr:uid="{12DFC7CA-98CB-4F69-BF25-432EB4A17CEE}"/>
    <cellStyle name="Millares 6 2 6 4 2 2 2" xfId="12753" xr:uid="{DE79974C-867B-4717-B5BF-EDA11A98186C}"/>
    <cellStyle name="Millares 6 2 6 4 2 2 2 2" xfId="34256" xr:uid="{05CD3055-CF78-4B7B-83F8-6BE2EC878F9E}"/>
    <cellStyle name="Millares 6 2 6 4 2 2 3" xfId="19388" xr:uid="{04C1D311-0ECA-4BDD-B7F9-9225FD215EBB}"/>
    <cellStyle name="Millares 6 2 6 4 2 2 3 2" xfId="40891" xr:uid="{A084A03C-6B3E-466E-8D42-791436627B7D}"/>
    <cellStyle name="Millares 6 2 6 4 2 2 4" xfId="25993" xr:uid="{A438F30E-F371-4304-9D23-FA570EAB5982}"/>
    <cellStyle name="Millares 6 2 6 4 2 2 5" xfId="47496" xr:uid="{5D1D18AF-1C9E-4EB0-9E54-04D41DF3D7A4}"/>
    <cellStyle name="Millares 6 2 6 4 2 3" xfId="6626" xr:uid="{E9BCB7EF-AB7B-41CA-B53A-09258F363BFD}"/>
    <cellStyle name="Millares 6 2 6 4 2 3 2" xfId="14892" xr:uid="{247DB784-A4CB-4CDD-A913-1C30952A688E}"/>
    <cellStyle name="Millares 6 2 6 4 2 3 2 2" xfId="36395" xr:uid="{2CBE8A2E-140E-4C77-8183-3E4DDBB0CA2C}"/>
    <cellStyle name="Millares 6 2 6 4 2 3 3" xfId="21527" xr:uid="{E8804BBF-67B1-424C-95D3-6380582FB613}"/>
    <cellStyle name="Millares 6 2 6 4 2 3 3 2" xfId="43030" xr:uid="{50F0C2C2-3CB5-447C-8440-CD45230D7774}"/>
    <cellStyle name="Millares 6 2 6 4 2 3 4" xfId="28132" xr:uid="{D5F455C8-A1F3-46B8-8BCC-59CD5ED02B90}"/>
    <cellStyle name="Millares 6 2 6 4 2 3 5" xfId="49635" xr:uid="{078C1BEA-7DE0-46E3-8B0A-5C7B818453BE}"/>
    <cellStyle name="Millares 6 2 6 4 2 4" xfId="8267" xr:uid="{95F89F51-5469-4187-8EBC-762C0BDDFAF5}"/>
    <cellStyle name="Millares 6 2 6 4 2 4 2" xfId="29770" xr:uid="{C76190D6-D74D-437F-82E0-EAFE2DA2C836}"/>
    <cellStyle name="Millares 6 2 6 4 2 5" xfId="9924" xr:uid="{8B45B6E2-1816-4972-901A-05A240BCA5CA}"/>
    <cellStyle name="Millares 6 2 6 4 2 5 2" xfId="31427" xr:uid="{B14D06B8-1B49-401C-9B0F-93F140E9DE5E}"/>
    <cellStyle name="Millares 6 2 6 4 2 6" xfId="16559" xr:uid="{B55A074E-84DE-4A90-BA6B-E87B8CF56A0B}"/>
    <cellStyle name="Millares 6 2 6 4 2 6 2" xfId="38062" xr:uid="{93F0F9DA-BB20-4778-8DC2-0688E1179A98}"/>
    <cellStyle name="Millares 6 2 6 4 2 7" xfId="23164" xr:uid="{89AFADDB-5F02-4718-B324-B576AC240276}"/>
    <cellStyle name="Millares 6 2 6 4 2 8" xfId="44667" xr:uid="{E7AF6EEE-11D0-4294-A45F-80C5E06F522C}"/>
    <cellStyle name="Millares 6 2 6 4 3" xfId="2345" xr:uid="{BD95A977-F02B-4E1D-903F-09DD9F582AB2}"/>
    <cellStyle name="Millares 6 2 6 4 3 2" xfId="10611" xr:uid="{3909DCE0-B1B2-49BC-A76A-7BFDAE290295}"/>
    <cellStyle name="Millares 6 2 6 4 3 2 2" xfId="32114" xr:uid="{F742CB86-0360-4BC7-8CE9-BAA1B53F19CC}"/>
    <cellStyle name="Millares 6 2 6 4 3 3" xfId="17246" xr:uid="{34080791-CD9E-4CE6-ABF3-7699ADA775D7}"/>
    <cellStyle name="Millares 6 2 6 4 3 3 2" xfId="38749" xr:uid="{D37BB899-4942-498C-9347-167C560BD653}"/>
    <cellStyle name="Millares 6 2 6 4 3 4" xfId="23851" xr:uid="{50AA43DF-932D-449F-B596-593B366494D7}"/>
    <cellStyle name="Millares 6 2 6 4 3 5" xfId="45354" xr:uid="{7BF05C34-A35D-4BC0-8536-CE12902701A0}"/>
    <cellStyle name="Millares 6 2 6 4 4" xfId="3541" xr:uid="{71E51903-8BF8-419A-908C-5F38AE24666B}"/>
    <cellStyle name="Millares 6 2 6 4 4 2" xfId="11807" xr:uid="{2412D1B9-AAD3-47D8-8A9D-DE6A003B4FDD}"/>
    <cellStyle name="Millares 6 2 6 4 4 2 2" xfId="33310" xr:uid="{0D24373B-E750-43A7-B3A8-C550791FCEF4}"/>
    <cellStyle name="Millares 6 2 6 4 4 3" xfId="18442" xr:uid="{9BA4CEC8-0F54-4EE7-A94B-36369C038E21}"/>
    <cellStyle name="Millares 6 2 6 4 4 3 2" xfId="39945" xr:uid="{1C00679C-D3A5-4116-B03C-5D88FE5F6148}"/>
    <cellStyle name="Millares 6 2 6 4 4 4" xfId="25047" xr:uid="{D6F44407-FF91-4930-9EDE-FE7B3C098C3B}"/>
    <cellStyle name="Millares 6 2 6 4 4 5" xfId="46550" xr:uid="{66FE1531-3EF1-4E8E-AFEB-2A6876C8D68B}"/>
    <cellStyle name="Millares 6 2 6 4 5" xfId="5680" xr:uid="{6ED58127-FB1F-4C38-8D9A-B259B7D9943C}"/>
    <cellStyle name="Millares 6 2 6 4 5 2" xfId="13946" xr:uid="{A471C669-F5F2-4BD1-9566-CC46893F300B}"/>
    <cellStyle name="Millares 6 2 6 4 5 2 2" xfId="35449" xr:uid="{267A5AA6-F206-4BDF-B272-2EC039E760A5}"/>
    <cellStyle name="Millares 6 2 6 4 5 3" xfId="20581" xr:uid="{86357595-184A-45EC-AC65-4220F1871DAC}"/>
    <cellStyle name="Millares 6 2 6 4 5 3 2" xfId="42084" xr:uid="{432DF0E4-CA9C-4467-8A67-8D83CF23ED37}"/>
    <cellStyle name="Millares 6 2 6 4 5 4" xfId="27186" xr:uid="{EE8C7013-0E7F-48F4-BEA7-ADC6B63040C5}"/>
    <cellStyle name="Millares 6 2 6 4 5 5" xfId="48689" xr:uid="{F58A6878-2605-49F6-86A9-23E2B7C6E091}"/>
    <cellStyle name="Millares 6 2 6 4 6" xfId="7321" xr:uid="{EF9958D4-97A9-45E0-8C37-1538DBCA1B30}"/>
    <cellStyle name="Millares 6 2 6 4 6 2" xfId="28824" xr:uid="{A59135C1-3200-4C1E-86EE-7E222E9E9BEA}"/>
    <cellStyle name="Millares 6 2 6 4 7" xfId="8978" xr:uid="{7AB76EB2-ACDF-4A81-B914-80CC7C9F7E54}"/>
    <cellStyle name="Millares 6 2 6 4 7 2" xfId="30481" xr:uid="{913CEB7D-843C-416B-BCEC-8CBEE3F0F3F7}"/>
    <cellStyle name="Millares 6 2 6 4 8" xfId="15613" xr:uid="{39FFDACA-02AB-4116-9963-C4D0CAAB12F6}"/>
    <cellStyle name="Millares 6 2 6 4 8 2" xfId="37116" xr:uid="{9E9C045C-E1BD-4EC3-B59B-0FD4BD0B68DA}"/>
    <cellStyle name="Millares 6 2 6 4 9" xfId="22218" xr:uid="{20177F0B-9B6C-4CA7-A5ED-05CC54CF050F}"/>
    <cellStyle name="Millares 6 2 6 5" xfId="981" xr:uid="{A300F6DA-D52C-485D-B143-332D37E0D1EA}"/>
    <cellStyle name="Millares 6 2 6 5 2" xfId="3810" xr:uid="{42CB3638-6771-417F-9132-359BE8ABE8A4}"/>
    <cellStyle name="Millares 6 2 6 5 2 2" xfId="12076" xr:uid="{11510DFA-E16B-4523-90FD-CEB1DA4CC7A7}"/>
    <cellStyle name="Millares 6 2 6 5 2 2 2" xfId="33579" xr:uid="{DBF61E71-31CE-4B00-9E86-85FFA202C2FC}"/>
    <cellStyle name="Millares 6 2 6 5 2 3" xfId="18711" xr:uid="{85468285-999E-4554-B9A4-5EDA99CA7C27}"/>
    <cellStyle name="Millares 6 2 6 5 2 3 2" xfId="40214" xr:uid="{5CCE36E4-6243-489B-8E58-08F968710B11}"/>
    <cellStyle name="Millares 6 2 6 5 2 4" xfId="25316" xr:uid="{80A249B1-5776-4909-9216-A56A640D8DFE}"/>
    <cellStyle name="Millares 6 2 6 5 2 5" xfId="46819" xr:uid="{1C51667C-0E59-4D73-87CE-C60FF615D5B8}"/>
    <cellStyle name="Millares 6 2 6 5 3" xfId="5949" xr:uid="{E3C8A827-D79C-4325-BC27-D3A1B4DB736A}"/>
    <cellStyle name="Millares 6 2 6 5 3 2" xfId="14215" xr:uid="{DAF35699-B46B-475C-B977-1902086E0487}"/>
    <cellStyle name="Millares 6 2 6 5 3 2 2" xfId="35718" xr:uid="{059791E8-0B2D-4984-BED8-2E0EF669D05E}"/>
    <cellStyle name="Millares 6 2 6 5 3 3" xfId="20850" xr:uid="{EB3D7E22-A7A2-4B7E-AD58-B93E46B27A13}"/>
    <cellStyle name="Millares 6 2 6 5 3 3 2" xfId="42353" xr:uid="{4B30392B-CF37-4892-8909-561E707AFEEF}"/>
    <cellStyle name="Millares 6 2 6 5 3 4" xfId="27455" xr:uid="{65B420C3-5636-4BB6-B087-D57842812927}"/>
    <cellStyle name="Millares 6 2 6 5 3 5" xfId="48958" xr:uid="{01F8E0ED-8C30-4DCD-9C23-C1221708ABEB}"/>
    <cellStyle name="Millares 6 2 6 5 4" xfId="7590" xr:uid="{F4DD4E6D-59D0-4B00-9CCB-54B761F5F007}"/>
    <cellStyle name="Millares 6 2 6 5 4 2" xfId="29093" xr:uid="{0B46B81D-A503-4057-AA8E-0CA7EEA98104}"/>
    <cellStyle name="Millares 6 2 6 5 5" xfId="9247" xr:uid="{E94FD666-E19D-4B2E-88E5-312A94497920}"/>
    <cellStyle name="Millares 6 2 6 5 5 2" xfId="30750" xr:uid="{C296ADEC-7919-4E4B-9FE5-12AE7154900A}"/>
    <cellStyle name="Millares 6 2 6 5 6" xfId="15882" xr:uid="{83813F13-FB3B-4E52-8903-B9D193E085DE}"/>
    <cellStyle name="Millares 6 2 6 5 6 2" xfId="37385" xr:uid="{B9D950E5-E2BF-4ED4-9D84-D37A67FF4701}"/>
    <cellStyle name="Millares 6 2 6 5 7" xfId="22487" xr:uid="{C2A398D6-7296-44EE-87AF-71734C1B4E58}"/>
    <cellStyle name="Millares 6 2 6 5 8" xfId="43990" xr:uid="{AF2A1E78-EB60-42D9-B1B2-2730084F5F26}"/>
    <cellStyle name="Millares 6 2 6 6" xfId="1241" xr:uid="{E16EACD1-2445-4175-94CB-F3A36E22DD17}"/>
    <cellStyle name="Millares 6 2 6 6 2" xfId="4070" xr:uid="{1AC7657D-9F0F-4A61-85B0-3B37AD928B29}"/>
    <cellStyle name="Millares 6 2 6 6 2 2" xfId="12336" xr:uid="{3035459C-253C-42A9-8FC4-3C492828D040}"/>
    <cellStyle name="Millares 6 2 6 6 2 2 2" xfId="33839" xr:uid="{CEF80C29-4C42-420B-B745-6151E0D450C7}"/>
    <cellStyle name="Millares 6 2 6 6 2 3" xfId="18971" xr:uid="{84BBFDBA-A2F6-4781-8C4C-EFDCC555DA88}"/>
    <cellStyle name="Millares 6 2 6 6 2 3 2" xfId="40474" xr:uid="{0BFBFC21-B008-4E26-A2B3-8AB841AF53C4}"/>
    <cellStyle name="Millares 6 2 6 6 2 4" xfId="25576" xr:uid="{83912D53-B42F-4F35-A984-E26C1999EDBE}"/>
    <cellStyle name="Millares 6 2 6 6 2 5" xfId="47079" xr:uid="{21902DA6-2D92-4C1F-9660-1A38ED9AE032}"/>
    <cellStyle name="Millares 6 2 6 6 3" xfId="6209" xr:uid="{5169AD28-67D1-48CE-9669-8D9D9E41463D}"/>
    <cellStyle name="Millares 6 2 6 6 3 2" xfId="14475" xr:uid="{E6A27D14-EA8A-4FE1-B340-2275C552F962}"/>
    <cellStyle name="Millares 6 2 6 6 3 2 2" xfId="35978" xr:uid="{AC63AADF-D2B7-4B4D-9A79-12C96504769B}"/>
    <cellStyle name="Millares 6 2 6 6 3 3" xfId="21110" xr:uid="{7CD98C4D-46CD-43D0-A057-07ACB44E9857}"/>
    <cellStyle name="Millares 6 2 6 6 3 3 2" xfId="42613" xr:uid="{217FE0BC-6C59-4B8F-B2AF-22E86AA8D45B}"/>
    <cellStyle name="Millares 6 2 6 6 3 4" xfId="27715" xr:uid="{78243807-CD1F-4F2D-BDA1-A7977210C009}"/>
    <cellStyle name="Millares 6 2 6 6 3 5" xfId="49218" xr:uid="{C8AD6452-C0FB-4F52-8E12-108CC2704EA3}"/>
    <cellStyle name="Millares 6 2 6 6 4" xfId="7850" xr:uid="{F213E75B-C630-4E4C-87DE-8A1DDF15DF8B}"/>
    <cellStyle name="Millares 6 2 6 6 4 2" xfId="29353" xr:uid="{2DA33AD7-0123-4DAA-BF5A-D14E491CBC19}"/>
    <cellStyle name="Millares 6 2 6 6 5" xfId="9507" xr:uid="{BB73A51A-57C6-45CA-A643-E0E9D532F88C}"/>
    <cellStyle name="Millares 6 2 6 6 5 2" xfId="31010" xr:uid="{B30EB3F5-59E4-42E6-8F2F-E44C03629277}"/>
    <cellStyle name="Millares 6 2 6 6 6" xfId="16142" xr:uid="{792CFFE8-8FC5-47ED-A055-25E630A8E7E4}"/>
    <cellStyle name="Millares 6 2 6 6 6 2" xfId="37645" xr:uid="{AF7C4F3E-DEC0-47FD-A997-39425695BD68}"/>
    <cellStyle name="Millares 6 2 6 6 7" xfId="22747" xr:uid="{3D65C08E-7FB5-49DD-80F6-A6239B67312B}"/>
    <cellStyle name="Millares 6 2 6 6 8" xfId="44250" xr:uid="{88C29F23-355E-42D1-A64D-F7FEEF93FAC3}"/>
    <cellStyle name="Millares 6 2 6 7" xfId="1929" xr:uid="{A7531F12-9571-44B3-8B05-93C0A2E2522A}"/>
    <cellStyle name="Millares 6 2 6 7 2" xfId="10195" xr:uid="{1940AF86-79EB-4BD5-B6DC-61BA131C896A}"/>
    <cellStyle name="Millares 6 2 6 7 2 2" xfId="31698" xr:uid="{F296658A-8823-44E1-BD32-32286F98A7CF}"/>
    <cellStyle name="Millares 6 2 6 7 3" xfId="16830" xr:uid="{6F630165-47EC-48E8-A551-A2B9C5CEAB7B}"/>
    <cellStyle name="Millares 6 2 6 7 3 2" xfId="38333" xr:uid="{F09C761C-159F-4206-B84B-89DDE8939AEB}"/>
    <cellStyle name="Millares 6 2 6 7 4" xfId="23435" xr:uid="{09DCE8AB-A708-4190-9880-11226F97C4F5}"/>
    <cellStyle name="Millares 6 2 6 7 5" xfId="44938" xr:uid="{7E13CB13-0EAD-4634-A927-47E21A2E5BDE}"/>
    <cellStyle name="Millares 6 2 6 8" xfId="2614" xr:uid="{5D19D6F9-260F-4548-A106-D824F530B8C9}"/>
    <cellStyle name="Millares 6 2 6 8 2" xfId="10880" xr:uid="{2D95C34B-638F-492C-B15D-FF0AE522AE4A}"/>
    <cellStyle name="Millares 6 2 6 8 2 2" xfId="32383" xr:uid="{89355D1C-0CFC-4220-BA79-82CD1DA0A9F3}"/>
    <cellStyle name="Millares 6 2 6 8 3" xfId="17515" xr:uid="{BC30B176-E3EB-461A-B059-DB297D2D4DE1}"/>
    <cellStyle name="Millares 6 2 6 8 3 2" xfId="39018" xr:uid="{AEBB8D3B-9471-48C4-B457-63CB0079FAD5}"/>
    <cellStyle name="Millares 6 2 6 8 4" xfId="24120" xr:uid="{6BE71D9A-EE3F-4DF6-841B-AE4CD53F2FA8}"/>
    <cellStyle name="Millares 6 2 6 8 5" xfId="45623" xr:uid="{F29F7F52-BCCD-4C13-9BF3-D4B95706716D}"/>
    <cellStyle name="Millares 6 2 6 9" xfId="3125" xr:uid="{7957A7BD-7676-4C02-87F9-10F3943C2384}"/>
    <cellStyle name="Millares 6 2 6 9 2" xfId="11391" xr:uid="{77417AA2-660D-476A-8153-9B15376BB820}"/>
    <cellStyle name="Millares 6 2 6 9 2 2" xfId="32894" xr:uid="{98EC43BA-A6D9-40B9-8CC1-0D781DEF7C23}"/>
    <cellStyle name="Millares 6 2 6 9 3" xfId="18026" xr:uid="{0816825C-CFF1-4F17-87DB-D65B6835D82A}"/>
    <cellStyle name="Millares 6 2 6 9 3 2" xfId="39529" xr:uid="{6392607F-A3AD-46DD-A11B-45CB81039EA8}"/>
    <cellStyle name="Millares 6 2 6 9 4" xfId="24631" xr:uid="{CAD20322-2C5C-438A-BDF4-4AF830CFA37E}"/>
    <cellStyle name="Millares 6 2 6 9 5" xfId="46134" xr:uid="{97B230BF-C344-4662-BB27-D8588389106E}"/>
    <cellStyle name="Millares 6 2 7" xfId="309" xr:uid="{16499545-9AA1-4B83-84DD-C3BC1870F2D1}"/>
    <cellStyle name="Millares 6 2 7 10" xfId="5279" xr:uid="{1B814B0C-1C56-419E-92DA-83C95883F0E3}"/>
    <cellStyle name="Millares 6 2 7 10 2" xfId="13545" xr:uid="{EB63E850-EB05-4027-AD9D-FE5D7159DC9F}"/>
    <cellStyle name="Millares 6 2 7 10 2 2" xfId="35048" xr:uid="{FCBE515D-5277-48E0-867B-1CC174CD3B26}"/>
    <cellStyle name="Millares 6 2 7 10 3" xfId="20180" xr:uid="{6BB3A1DB-F279-4809-B122-0AA449144860}"/>
    <cellStyle name="Millares 6 2 7 10 3 2" xfId="41683" xr:uid="{B5CF41F1-5E18-41EF-AB72-642FDC3DC6EA}"/>
    <cellStyle name="Millares 6 2 7 10 4" xfId="26785" xr:uid="{2D51F6FC-9784-4BD9-89FC-DBBCEE1EFE6F}"/>
    <cellStyle name="Millares 6 2 7 10 5" xfId="48288" xr:uid="{929C5D76-C974-41B1-9FEE-C80D1523E4EC}"/>
    <cellStyle name="Millares 6 2 7 11" xfId="6920" xr:uid="{7D186B36-D3E3-4907-977A-5C1FB77FA214}"/>
    <cellStyle name="Millares 6 2 7 11 2" xfId="28423" xr:uid="{0A57D17B-C930-48E1-B1AA-22991C3BB493}"/>
    <cellStyle name="Millares 6 2 7 12" xfId="8576" xr:uid="{875EAC04-BA65-4E71-8AD8-064477F67D06}"/>
    <cellStyle name="Millares 6 2 7 12 2" xfId="30079" xr:uid="{BE6EAB6D-9A4B-4D5C-A2AA-B4A545473486}"/>
    <cellStyle name="Millares 6 2 7 13" xfId="15212" xr:uid="{C6904B01-0597-4638-98A2-2B195E28FE3C}"/>
    <cellStyle name="Millares 6 2 7 13 2" xfId="36715" xr:uid="{B143827D-3D4D-4A40-AD17-2072AE054E51}"/>
    <cellStyle name="Millares 6 2 7 14" xfId="21817" xr:uid="{F8FAE7E3-0179-4571-A5A6-2CF024EF33FD}"/>
    <cellStyle name="Millares 6 2 7 15" xfId="43320" xr:uid="{8D74C937-B752-4D01-ADEB-FA74637D2321}"/>
    <cellStyle name="Millares 6 2 7 2" xfId="448" xr:uid="{EDCAD12B-7FCF-4F97-A0E1-A26C2ED9BAC4}"/>
    <cellStyle name="Millares 6 2 7 2 10" xfId="15351" xr:uid="{00D2183D-55AA-4242-8FAC-59B00D7225FA}"/>
    <cellStyle name="Millares 6 2 7 2 10 2" xfId="36854" xr:uid="{B06E35D1-049F-46F2-8EED-2F55F0521B23}"/>
    <cellStyle name="Millares 6 2 7 2 11" xfId="21956" xr:uid="{CD827BAD-E954-43C2-BAF2-17E781184A72}"/>
    <cellStyle name="Millares 6 2 7 2 12" xfId="43459" xr:uid="{1F83BFD6-6F93-4F3C-A19D-CCC499609B17}"/>
    <cellStyle name="Millares 6 2 7 2 2" xfId="1396" xr:uid="{9566AEA3-B8CF-43D5-BE6E-908827D62C5C}"/>
    <cellStyle name="Millares 6 2 7 2 2 2" xfId="4225" xr:uid="{F8ED2320-8CD1-45FA-A033-87E37C24743A}"/>
    <cellStyle name="Millares 6 2 7 2 2 2 2" xfId="12491" xr:uid="{F596BD8F-67E2-4BBD-87B0-4CEB77BDAE6D}"/>
    <cellStyle name="Millares 6 2 7 2 2 2 2 2" xfId="33994" xr:uid="{E24EFF11-BDF2-42CF-B520-57F35F9C9AF2}"/>
    <cellStyle name="Millares 6 2 7 2 2 2 3" xfId="19126" xr:uid="{596203FB-BE7C-43B1-80E5-5AA67FE7CC48}"/>
    <cellStyle name="Millares 6 2 7 2 2 2 3 2" xfId="40629" xr:uid="{A03C19F0-04FA-4BAC-B399-6F97E673EDFA}"/>
    <cellStyle name="Millares 6 2 7 2 2 2 4" xfId="25731" xr:uid="{A72084E3-36B6-4763-94C3-61E2828FD98D}"/>
    <cellStyle name="Millares 6 2 7 2 2 2 5" xfId="47234" xr:uid="{69E534A0-2834-4579-9BD1-503295CF032C}"/>
    <cellStyle name="Millares 6 2 7 2 2 3" xfId="6364" xr:uid="{261A1010-0FB6-4E6B-85B5-960ED130695C}"/>
    <cellStyle name="Millares 6 2 7 2 2 3 2" xfId="14630" xr:uid="{87EA858A-C50D-4A29-BE0B-19E19FD897F7}"/>
    <cellStyle name="Millares 6 2 7 2 2 3 2 2" xfId="36133" xr:uid="{A5149958-3858-49F0-B21E-060077AA5837}"/>
    <cellStyle name="Millares 6 2 7 2 2 3 3" xfId="21265" xr:uid="{B6B1E641-3CBE-4A4F-9625-811826F4BF6C}"/>
    <cellStyle name="Millares 6 2 7 2 2 3 3 2" xfId="42768" xr:uid="{AB3AA84D-7EF0-491B-82E9-C92882FED526}"/>
    <cellStyle name="Millares 6 2 7 2 2 3 4" xfId="27870" xr:uid="{E127DDA1-703C-43FE-9507-FAAD350A72E6}"/>
    <cellStyle name="Millares 6 2 7 2 2 3 5" xfId="49373" xr:uid="{0F094C16-B939-49ED-9546-0FA5B8673745}"/>
    <cellStyle name="Millares 6 2 7 2 2 4" xfId="8005" xr:uid="{612792D6-7E82-480D-B6C4-F1AE7D7F2071}"/>
    <cellStyle name="Millares 6 2 7 2 2 4 2" xfId="29508" xr:uid="{A3541D66-F585-4456-92A5-23B7F863A975}"/>
    <cellStyle name="Millares 6 2 7 2 2 5" xfId="9662" xr:uid="{D37B2DAD-F108-4196-BA74-11AAFA26D88B}"/>
    <cellStyle name="Millares 6 2 7 2 2 5 2" xfId="31165" xr:uid="{989838E5-5A0E-4C93-8AB8-F8E9240280A5}"/>
    <cellStyle name="Millares 6 2 7 2 2 6" xfId="16297" xr:uid="{E3EA9A55-8864-4FC5-A95F-5BBBB5A6FB8A}"/>
    <cellStyle name="Millares 6 2 7 2 2 6 2" xfId="37800" xr:uid="{EA4FDD21-BCE8-4EF3-96BB-44232D375544}"/>
    <cellStyle name="Millares 6 2 7 2 2 7" xfId="22902" xr:uid="{A46AF427-8FF3-4FA1-944F-5A2197ECF860}"/>
    <cellStyle name="Millares 6 2 7 2 2 8" xfId="44405" xr:uid="{64D738B1-1B58-4541-9CA6-534B3C6FB20C}"/>
    <cellStyle name="Millares 6 2 7 2 3" xfId="2083" xr:uid="{AF9AE342-4A78-4CE1-A40F-C65F56AD79B6}"/>
    <cellStyle name="Millares 6 2 7 2 3 2" xfId="10349" xr:uid="{A5F47878-5C3F-44BC-9110-71524E883757}"/>
    <cellStyle name="Millares 6 2 7 2 3 2 2" xfId="31852" xr:uid="{02F3EAC2-650C-4B4B-860F-516B192CF625}"/>
    <cellStyle name="Millares 6 2 7 2 3 3" xfId="16984" xr:uid="{4D0BADC8-F91A-4174-ABD1-A0B8A19DC56F}"/>
    <cellStyle name="Millares 6 2 7 2 3 3 2" xfId="38487" xr:uid="{DC004180-59DA-4162-BB44-20AB6A225768}"/>
    <cellStyle name="Millares 6 2 7 2 3 4" xfId="23589" xr:uid="{2354F6DA-B9CB-473C-BD9A-86607E91F74C}"/>
    <cellStyle name="Millares 6 2 7 2 3 5" xfId="45092" xr:uid="{492851CF-F974-4CD0-A356-D162504ACA24}"/>
    <cellStyle name="Millares 6 2 7 2 4" xfId="2880" xr:uid="{83B4D0D5-BB88-4F4F-9ECA-FEF19CA1D445}"/>
    <cellStyle name="Millares 6 2 7 2 4 2" xfId="11146" xr:uid="{EEAED456-2A57-4965-9024-45C31CA64902}"/>
    <cellStyle name="Millares 6 2 7 2 4 2 2" xfId="32649" xr:uid="{66FC9C85-F73A-449E-BF5E-31797CBB090D}"/>
    <cellStyle name="Millares 6 2 7 2 4 3" xfId="17781" xr:uid="{E66CBE5D-F9F4-4716-B469-004B7DD04FF2}"/>
    <cellStyle name="Millares 6 2 7 2 4 3 2" xfId="39284" xr:uid="{E3F65F91-E23B-4E40-8D95-6FE5D63D4C21}"/>
    <cellStyle name="Millares 6 2 7 2 4 4" xfId="24386" xr:uid="{741B304E-3EE5-4658-BE1D-609579A1BC3B}"/>
    <cellStyle name="Millares 6 2 7 2 4 5" xfId="45889" xr:uid="{7DCBE35A-A3A2-47BE-8269-ADBB4D701202}"/>
    <cellStyle name="Millares 6 2 7 2 5" xfId="3279" xr:uid="{6766D368-FC6C-4A89-BB04-76F6FAF309B9}"/>
    <cellStyle name="Millares 6 2 7 2 5 2" xfId="11545" xr:uid="{6970EF7E-2656-47D3-A912-1C55F24C9B5A}"/>
    <cellStyle name="Millares 6 2 7 2 5 2 2" xfId="33048" xr:uid="{6DCCBE5F-B8AE-4442-8CAD-BFB3B3F9C685}"/>
    <cellStyle name="Millares 6 2 7 2 5 3" xfId="18180" xr:uid="{858E02DB-0150-4DD3-9DF3-BC30F6B5D86B}"/>
    <cellStyle name="Millares 6 2 7 2 5 3 2" xfId="39683" xr:uid="{D512482E-B9C1-4736-B7CE-6FD3EC204554}"/>
    <cellStyle name="Millares 6 2 7 2 5 4" xfId="24785" xr:uid="{64421E6C-1928-4788-99FD-F1BFE557C650}"/>
    <cellStyle name="Millares 6 2 7 2 5 5" xfId="46288" xr:uid="{F7197DE6-E72B-49B4-B166-A74985E0203B}"/>
    <cellStyle name="Millares 6 2 7 2 6" xfId="5024" xr:uid="{BB693947-4BB5-40D9-99B9-A79EDCA5107E}"/>
    <cellStyle name="Millares 6 2 7 2 6 2" xfId="13290" xr:uid="{6AD18D4A-206A-4E57-8E8C-DCA230B89F15}"/>
    <cellStyle name="Millares 6 2 7 2 6 2 2" xfId="34793" xr:uid="{AF35C235-8336-47F4-A77A-E224844458DD}"/>
    <cellStyle name="Millares 6 2 7 2 6 3" xfId="19925" xr:uid="{F02BEAA7-1FD6-4167-BC30-72CB307B9081}"/>
    <cellStyle name="Millares 6 2 7 2 6 3 2" xfId="41428" xr:uid="{6736D809-86C6-4D32-8334-A19E9B11D220}"/>
    <cellStyle name="Millares 6 2 7 2 6 4" xfId="26530" xr:uid="{4D4D46FA-D63C-49E8-A516-5E06331DA1AE}"/>
    <cellStyle name="Millares 6 2 7 2 6 5" xfId="48033" xr:uid="{9990F39E-CD68-41D5-869F-94E2634FC0C0}"/>
    <cellStyle name="Millares 6 2 7 2 7" xfId="5418" xr:uid="{6F088407-C15A-4769-B398-97D2C110B43C}"/>
    <cellStyle name="Millares 6 2 7 2 7 2" xfId="13684" xr:uid="{80111F86-C024-488A-A1A3-0E82B4C35FC4}"/>
    <cellStyle name="Millares 6 2 7 2 7 2 2" xfId="35187" xr:uid="{ED6F89CB-0B03-4AEC-8DCC-989B09A10C7D}"/>
    <cellStyle name="Millares 6 2 7 2 7 3" xfId="20319" xr:uid="{D83D2E87-C85F-44B4-8640-4720C279B743}"/>
    <cellStyle name="Millares 6 2 7 2 7 3 2" xfId="41822" xr:uid="{41421857-8E60-4F1C-82C0-76632C568A53}"/>
    <cellStyle name="Millares 6 2 7 2 7 4" xfId="26924" xr:uid="{902B90AC-97FC-452B-830B-67B6430FEFD1}"/>
    <cellStyle name="Millares 6 2 7 2 7 5" xfId="48427" xr:uid="{92EFDE3D-1220-4DAD-94B9-ED1C70AE2426}"/>
    <cellStyle name="Millares 6 2 7 2 8" xfId="7059" xr:uid="{37C4AB57-44ED-445B-AF4C-31F520CC6C39}"/>
    <cellStyle name="Millares 6 2 7 2 8 2" xfId="28562" xr:uid="{D051A569-37BE-4EAC-87A5-34F9A10FF36B}"/>
    <cellStyle name="Millares 6 2 7 2 9" xfId="8715" xr:uid="{446C6965-1442-4E60-B58C-7910AC404407}"/>
    <cellStyle name="Millares 6 2 7 2 9 2" xfId="30218" xr:uid="{6C12DE14-7FAF-40C0-80FC-2F99B634E957}"/>
    <cellStyle name="Millares 6 2 7 3" xfId="730" xr:uid="{F9ABF414-9F64-489C-8224-9B6081518E50}"/>
    <cellStyle name="Millares 6 2 7 3 10" xfId="43739" xr:uid="{A8A981C8-AEE1-4C86-8A43-52BDB1B64A31}"/>
    <cellStyle name="Millares 6 2 7 3 2" xfId="1676" xr:uid="{2B5E7281-C95C-474B-A23E-F502426F8EA8}"/>
    <cellStyle name="Millares 6 2 7 3 2 2" xfId="4505" xr:uid="{8566F8C5-0B5C-48E3-A683-753EC8DB7DF9}"/>
    <cellStyle name="Millares 6 2 7 3 2 2 2" xfId="12771" xr:uid="{766DA24B-05D8-4CDF-991E-5FA8FEF8F225}"/>
    <cellStyle name="Millares 6 2 7 3 2 2 2 2" xfId="34274" xr:uid="{C3BD513E-E38C-48DD-8AE2-97F7B3D7AF0F}"/>
    <cellStyle name="Millares 6 2 7 3 2 2 3" xfId="19406" xr:uid="{23194356-D853-438D-9346-B0CDAB47E586}"/>
    <cellStyle name="Millares 6 2 7 3 2 2 3 2" xfId="40909" xr:uid="{A9535F1D-FA9E-40C1-B409-CA6503AF3655}"/>
    <cellStyle name="Millares 6 2 7 3 2 2 4" xfId="26011" xr:uid="{6B4AEE1A-5414-4422-A2B5-7F7E271D511C}"/>
    <cellStyle name="Millares 6 2 7 3 2 2 5" xfId="47514" xr:uid="{926847C2-FB90-449B-A7D3-1E5D31521D2E}"/>
    <cellStyle name="Millares 6 2 7 3 2 3" xfId="6644" xr:uid="{87CD9D95-4164-4764-8F11-E3A9BBFEEB9C}"/>
    <cellStyle name="Millares 6 2 7 3 2 3 2" xfId="14910" xr:uid="{75C703CB-A2C5-4031-97FC-B591F3B717CF}"/>
    <cellStyle name="Millares 6 2 7 3 2 3 2 2" xfId="36413" xr:uid="{22A8BF1C-4E6F-4EC2-812A-0FBF618BDB24}"/>
    <cellStyle name="Millares 6 2 7 3 2 3 3" xfId="21545" xr:uid="{1704337D-C671-4497-ABA7-1966B44A2CA0}"/>
    <cellStyle name="Millares 6 2 7 3 2 3 3 2" xfId="43048" xr:uid="{16A33DA4-9E0F-47B8-8A15-87A844F2758C}"/>
    <cellStyle name="Millares 6 2 7 3 2 3 4" xfId="28150" xr:uid="{646C5753-1F41-4448-B712-F4E6A673956D}"/>
    <cellStyle name="Millares 6 2 7 3 2 3 5" xfId="49653" xr:uid="{7CA924CA-FBE0-4AEF-A7AE-3CD37D607BFF}"/>
    <cellStyle name="Millares 6 2 7 3 2 4" xfId="8285" xr:uid="{87CB334B-6F4D-4E5B-94A6-21F64A4D1EE6}"/>
    <cellStyle name="Millares 6 2 7 3 2 4 2" xfId="29788" xr:uid="{875516BF-84D1-4D65-8A51-3376EA6429D0}"/>
    <cellStyle name="Millares 6 2 7 3 2 5" xfId="9942" xr:uid="{D2994E59-37B6-4557-BDBE-DA99B88C3E11}"/>
    <cellStyle name="Millares 6 2 7 3 2 5 2" xfId="31445" xr:uid="{59FDCA20-DD06-4BAE-9B94-DDE39977DBF4}"/>
    <cellStyle name="Millares 6 2 7 3 2 6" xfId="16577" xr:uid="{ADDB03FE-8E7D-4EDC-9139-04A187F80394}"/>
    <cellStyle name="Millares 6 2 7 3 2 6 2" xfId="38080" xr:uid="{0EF48FC8-44C6-451C-810A-0F9D02C39359}"/>
    <cellStyle name="Millares 6 2 7 3 2 7" xfId="23182" xr:uid="{FF642A14-D04A-45F5-8557-B0D2FD2EB4E2}"/>
    <cellStyle name="Millares 6 2 7 3 2 8" xfId="44685" xr:uid="{50C2D276-D539-40A8-A4E5-A779B99333F0}"/>
    <cellStyle name="Millares 6 2 7 3 3" xfId="2363" xr:uid="{518F84DE-5F3F-425D-90F3-6C08B36FA35E}"/>
    <cellStyle name="Millares 6 2 7 3 3 2" xfId="10629" xr:uid="{58FB5BF5-27E5-44F8-A2A1-CB1D7C4FE86A}"/>
    <cellStyle name="Millares 6 2 7 3 3 2 2" xfId="32132" xr:uid="{FAF92199-661D-4367-988F-42CAE53BD17F}"/>
    <cellStyle name="Millares 6 2 7 3 3 3" xfId="17264" xr:uid="{CE21C1B6-F13C-49A1-9F5F-CD30D8A98A29}"/>
    <cellStyle name="Millares 6 2 7 3 3 3 2" xfId="38767" xr:uid="{2AE22DB2-40C6-4BE9-9AD4-FED41757F515}"/>
    <cellStyle name="Millares 6 2 7 3 3 4" xfId="23869" xr:uid="{AC1AA15F-C580-4169-9A72-5DCCF217DE22}"/>
    <cellStyle name="Millares 6 2 7 3 3 5" xfId="45372" xr:uid="{3E2F0596-BA0F-42F5-806F-7E27B015EE3A}"/>
    <cellStyle name="Millares 6 2 7 3 4" xfId="3559" xr:uid="{8579BBA5-313C-4D0B-9B96-C2392812B7AE}"/>
    <cellStyle name="Millares 6 2 7 3 4 2" xfId="11825" xr:uid="{2BB7389A-EE02-4FE2-BF61-0607B4A1C51E}"/>
    <cellStyle name="Millares 6 2 7 3 4 2 2" xfId="33328" xr:uid="{3533894C-6457-4EFF-8263-DD3D3030DFDF}"/>
    <cellStyle name="Millares 6 2 7 3 4 3" xfId="18460" xr:uid="{9CFCB36F-118C-49C4-9CA5-1F4F7B04412D}"/>
    <cellStyle name="Millares 6 2 7 3 4 3 2" xfId="39963" xr:uid="{FDFD49E9-280D-4474-B67B-2E5F057BDC05}"/>
    <cellStyle name="Millares 6 2 7 3 4 4" xfId="25065" xr:uid="{6788FDFD-CDE7-468B-BACE-5402A3D3AEC0}"/>
    <cellStyle name="Millares 6 2 7 3 4 5" xfId="46568" xr:uid="{E647B65F-7C7F-4D6D-8C69-F2BDDB2F6AB0}"/>
    <cellStyle name="Millares 6 2 7 3 5" xfId="5698" xr:uid="{94E2C4D6-72E2-4FF9-A65B-4B67778694EE}"/>
    <cellStyle name="Millares 6 2 7 3 5 2" xfId="13964" xr:uid="{BCC6ACAB-9903-4766-B93C-C0BE23410D38}"/>
    <cellStyle name="Millares 6 2 7 3 5 2 2" xfId="35467" xr:uid="{F833446D-4DE0-413C-91EE-E6D76842BFB4}"/>
    <cellStyle name="Millares 6 2 7 3 5 3" xfId="20599" xr:uid="{F8140B93-F195-4D7E-8F47-668E4B5FB5F2}"/>
    <cellStyle name="Millares 6 2 7 3 5 3 2" xfId="42102" xr:uid="{EE9FFA61-FEC9-4F18-AFD4-D082D1316AFE}"/>
    <cellStyle name="Millares 6 2 7 3 5 4" xfId="27204" xr:uid="{ECFB3C57-9387-47CC-80A2-95F70914AD06}"/>
    <cellStyle name="Millares 6 2 7 3 5 5" xfId="48707" xr:uid="{E68004FA-2666-4B3C-8688-EECF3FF27450}"/>
    <cellStyle name="Millares 6 2 7 3 6" xfId="7339" xr:uid="{CD57E56D-63F9-472A-8034-24DB85408AF1}"/>
    <cellStyle name="Millares 6 2 7 3 6 2" xfId="28842" xr:uid="{6AD7840C-53D9-42CF-9DE7-6C6F5E090C03}"/>
    <cellStyle name="Millares 6 2 7 3 7" xfId="8996" xr:uid="{3050872E-0B86-4EC2-A2FF-AB25BBE4AC2F}"/>
    <cellStyle name="Millares 6 2 7 3 7 2" xfId="30499" xr:uid="{18158D6D-6835-46EC-ADEC-FAC83D7C12F9}"/>
    <cellStyle name="Millares 6 2 7 3 8" xfId="15631" xr:uid="{FD4AAD4A-AE01-4A2A-B21E-8A6EA91CF02B}"/>
    <cellStyle name="Millares 6 2 7 3 8 2" xfId="37134" xr:uid="{680412BE-6A17-4F10-B346-1223F5BC69AF}"/>
    <cellStyle name="Millares 6 2 7 3 9" xfId="22236" xr:uid="{9B83E6C3-55C6-44E7-9D85-5F7002E3D6F7}"/>
    <cellStyle name="Millares 6 2 7 4" xfId="1000" xr:uid="{CB029FED-CAAF-4D7B-9807-797DE617A20B}"/>
    <cellStyle name="Millares 6 2 7 4 2" xfId="3829" xr:uid="{4BF6571E-8146-4BE8-9DAA-475664B85A6D}"/>
    <cellStyle name="Millares 6 2 7 4 2 2" xfId="12095" xr:uid="{5BADF6D7-C124-43BD-BE4B-62B0712F8CEF}"/>
    <cellStyle name="Millares 6 2 7 4 2 2 2" xfId="33598" xr:uid="{560684DA-DCD8-4A46-B2D0-E0BE6544B7C2}"/>
    <cellStyle name="Millares 6 2 7 4 2 3" xfId="18730" xr:uid="{4E86D8FD-5CE9-4518-A5D2-66DAE8A58F67}"/>
    <cellStyle name="Millares 6 2 7 4 2 3 2" xfId="40233" xr:uid="{64016870-4D21-41B4-A33F-AFBE714CD9FD}"/>
    <cellStyle name="Millares 6 2 7 4 2 4" xfId="25335" xr:uid="{28FF588B-56E3-4AFE-B92D-D31536E016B4}"/>
    <cellStyle name="Millares 6 2 7 4 2 5" xfId="46838" xr:uid="{4A4A4D5A-DE00-4DA8-9057-34A051BE6845}"/>
    <cellStyle name="Millares 6 2 7 4 3" xfId="5968" xr:uid="{994DB8E8-F342-4E61-B368-0A6D4C0D3344}"/>
    <cellStyle name="Millares 6 2 7 4 3 2" xfId="14234" xr:uid="{CD4DDDD1-8E46-4166-8F5B-90F8B580B69D}"/>
    <cellStyle name="Millares 6 2 7 4 3 2 2" xfId="35737" xr:uid="{E258D0CD-9E67-4662-A1B7-2B9474E3E70D}"/>
    <cellStyle name="Millares 6 2 7 4 3 3" xfId="20869" xr:uid="{0E118075-DF79-4FEF-B7DF-D78D8A47E630}"/>
    <cellStyle name="Millares 6 2 7 4 3 3 2" xfId="42372" xr:uid="{B6482DFC-A813-4259-B509-15D5E04B50BE}"/>
    <cellStyle name="Millares 6 2 7 4 3 4" xfId="27474" xr:uid="{97641521-EE5B-4CE0-A835-6F0ADA52CE53}"/>
    <cellStyle name="Millares 6 2 7 4 3 5" xfId="48977" xr:uid="{EB9FE6C0-D0F5-42FB-B7A3-4BEEDEC22BE3}"/>
    <cellStyle name="Millares 6 2 7 4 4" xfId="7609" xr:uid="{28FFB4EC-5FF9-416C-874C-EB6FEA859F7B}"/>
    <cellStyle name="Millares 6 2 7 4 4 2" xfId="29112" xr:uid="{86CB08AA-9DF4-4E1B-A7CE-D0F5F63FDBF0}"/>
    <cellStyle name="Millares 6 2 7 4 5" xfId="9266" xr:uid="{EC6A1DDD-D437-494B-BA4A-90D407B71E09}"/>
    <cellStyle name="Millares 6 2 7 4 5 2" xfId="30769" xr:uid="{C08A9B58-4D6B-4718-BB81-788E462215CF}"/>
    <cellStyle name="Millares 6 2 7 4 6" xfId="15901" xr:uid="{C420C352-8713-4FC8-8C2C-E92DB4BB2D89}"/>
    <cellStyle name="Millares 6 2 7 4 6 2" xfId="37404" xr:uid="{6174EB84-8250-4398-8164-20CDF626EEEE}"/>
    <cellStyle name="Millares 6 2 7 4 7" xfId="22506" xr:uid="{D6D6298D-8BFC-4C68-9E21-4AB9396C67B2}"/>
    <cellStyle name="Millares 6 2 7 4 8" xfId="44009" xr:uid="{99142689-27F7-4B3B-AF3F-44543FA6C77A}"/>
    <cellStyle name="Millares 6 2 7 5" xfId="1257" xr:uid="{8421C3C3-2977-4628-A541-A5A641863637}"/>
    <cellStyle name="Millares 6 2 7 5 2" xfId="4086" xr:uid="{886D8B4F-771F-4E92-BFB4-08DC36C97D51}"/>
    <cellStyle name="Millares 6 2 7 5 2 2" xfId="12352" xr:uid="{1C5DF24B-7823-439D-B1C0-9C4D2DD4DE24}"/>
    <cellStyle name="Millares 6 2 7 5 2 2 2" xfId="33855" xr:uid="{8864FF84-C0CB-4EBE-BF2A-5A0B2A2DDEFD}"/>
    <cellStyle name="Millares 6 2 7 5 2 3" xfId="18987" xr:uid="{FC0FEE13-7EEF-4DAE-AD35-DCC0AF5F1319}"/>
    <cellStyle name="Millares 6 2 7 5 2 3 2" xfId="40490" xr:uid="{91851561-A883-4DFE-9D34-E7AAE7322E54}"/>
    <cellStyle name="Millares 6 2 7 5 2 4" xfId="25592" xr:uid="{E0626078-FFBB-4A24-A00D-23A8911BBD62}"/>
    <cellStyle name="Millares 6 2 7 5 2 5" xfId="47095" xr:uid="{16475ADD-D6A0-44BC-B6C7-711084D1388C}"/>
    <cellStyle name="Millares 6 2 7 5 3" xfId="6225" xr:uid="{675949B6-8AB9-4C6E-B665-7DA1081090E2}"/>
    <cellStyle name="Millares 6 2 7 5 3 2" xfId="14491" xr:uid="{352ABE26-E56D-429F-80EB-969A40B2E69E}"/>
    <cellStyle name="Millares 6 2 7 5 3 2 2" xfId="35994" xr:uid="{A9A114F2-AEC7-4BCE-8951-52B03ABB449F}"/>
    <cellStyle name="Millares 6 2 7 5 3 3" xfId="21126" xr:uid="{16FD0E59-85B0-4C77-AEAA-11A02BFC897D}"/>
    <cellStyle name="Millares 6 2 7 5 3 3 2" xfId="42629" xr:uid="{1B8CCA92-452C-4BE5-B94F-6E474FF8AE30}"/>
    <cellStyle name="Millares 6 2 7 5 3 4" xfId="27731" xr:uid="{659795B5-8601-4B7D-AEB6-91D84C5FC103}"/>
    <cellStyle name="Millares 6 2 7 5 3 5" xfId="49234" xr:uid="{35BCF9BB-A045-4125-A338-2B8119C8CE53}"/>
    <cellStyle name="Millares 6 2 7 5 4" xfId="7866" xr:uid="{E455C84B-E398-4FB7-88CD-AEFE30F44A71}"/>
    <cellStyle name="Millares 6 2 7 5 4 2" xfId="29369" xr:uid="{9086F1E8-7CAD-4137-A289-924C52BA4681}"/>
    <cellStyle name="Millares 6 2 7 5 5" xfId="9523" xr:uid="{0EAFC271-15C9-4B2F-8445-CE1E6E442F30}"/>
    <cellStyle name="Millares 6 2 7 5 5 2" xfId="31026" xr:uid="{94A7215E-A10F-412B-A916-817F020F2224}"/>
    <cellStyle name="Millares 6 2 7 5 6" xfId="16158" xr:uid="{34E16FAC-D9BA-4843-8B10-E3DB8C7796D0}"/>
    <cellStyle name="Millares 6 2 7 5 6 2" xfId="37661" xr:uid="{BB8B07C1-1F1F-4AF0-A758-5FFCE4910F45}"/>
    <cellStyle name="Millares 6 2 7 5 7" xfId="22763" xr:uid="{2CFB8C03-56DF-4AE6-825E-EBE10D850573}"/>
    <cellStyle name="Millares 6 2 7 5 8" xfId="44266" xr:uid="{4E9A5C87-3A22-4F9B-82E0-5B90993DC34D}"/>
    <cellStyle name="Millares 6 2 7 6" xfId="1944" xr:uid="{AE516709-6EE9-438E-872E-09FDD6866D8D}"/>
    <cellStyle name="Millares 6 2 7 6 2" xfId="10210" xr:uid="{BE60537C-93DD-4050-8E30-DAEC19A6EC23}"/>
    <cellStyle name="Millares 6 2 7 6 2 2" xfId="31713" xr:uid="{DAD40438-7170-43AD-8557-6CB0C060D3D4}"/>
    <cellStyle name="Millares 6 2 7 6 3" xfId="16845" xr:uid="{0C73EA6C-07D3-473C-8F9B-7A4D97FD36A0}"/>
    <cellStyle name="Millares 6 2 7 6 3 2" xfId="38348" xr:uid="{F8ED12F4-4735-4B95-B6AB-1F276B5C33BD}"/>
    <cellStyle name="Millares 6 2 7 6 4" xfId="23450" xr:uid="{BA78B0D0-22C5-48D5-904A-083B043AF00A}"/>
    <cellStyle name="Millares 6 2 7 6 5" xfId="44953" xr:uid="{EC9CF8D4-8083-432C-B948-586F7F8C4FA2}"/>
    <cellStyle name="Millares 6 2 7 7" xfId="2631" xr:uid="{83FED690-90B5-4CA8-B3DA-5CDEA6A1D014}"/>
    <cellStyle name="Millares 6 2 7 7 2" xfId="10897" xr:uid="{21DAD752-9CCD-47D0-BF8B-5921A3D1340E}"/>
    <cellStyle name="Millares 6 2 7 7 2 2" xfId="32400" xr:uid="{E855C485-89D5-46C1-8DEE-C3381C709CC4}"/>
    <cellStyle name="Millares 6 2 7 7 3" xfId="17532" xr:uid="{564F5C68-647C-4BEC-AD4C-060D40141C53}"/>
    <cellStyle name="Millares 6 2 7 7 3 2" xfId="39035" xr:uid="{EBFB598A-2161-4088-AF1B-2AE9EB38D224}"/>
    <cellStyle name="Millares 6 2 7 7 4" xfId="24137" xr:uid="{7585EC6C-C726-4664-B834-ECD7CE878931}"/>
    <cellStyle name="Millares 6 2 7 7 5" xfId="45640" xr:uid="{BA299187-39C0-4039-AB4E-D612FE0C5A67}"/>
    <cellStyle name="Millares 6 2 7 8" xfId="3140" xr:uid="{C9D13D0C-381C-4CF7-B9EC-289C2D4B5D4E}"/>
    <cellStyle name="Millares 6 2 7 8 2" xfId="11406" xr:uid="{C26812DC-8E86-4983-AD63-4F26D4E89D7C}"/>
    <cellStyle name="Millares 6 2 7 8 2 2" xfId="32909" xr:uid="{B1B472A5-BEE8-4B88-B837-36552BF20C30}"/>
    <cellStyle name="Millares 6 2 7 8 3" xfId="18041" xr:uid="{27561B80-03F4-493E-A249-6247E06A898E}"/>
    <cellStyle name="Millares 6 2 7 8 3 2" xfId="39544" xr:uid="{FF07A9AF-3564-421D-8C20-DBF70D533D47}"/>
    <cellStyle name="Millares 6 2 7 8 4" xfId="24646" xr:uid="{E6436D49-5C6E-4D82-B377-FA1A2B6BE47B}"/>
    <cellStyle name="Millares 6 2 7 8 5" xfId="46149" xr:uid="{782925E9-8CB5-4BBD-818A-B47DEFB23266}"/>
    <cellStyle name="Millares 6 2 7 9" xfId="4775" xr:uid="{C5529D92-9185-4057-84B5-E0F2E9A68478}"/>
    <cellStyle name="Millares 6 2 7 9 2" xfId="13041" xr:uid="{3FA912D1-8412-4157-A374-782EBC55A026}"/>
    <cellStyle name="Millares 6 2 7 9 2 2" xfId="34544" xr:uid="{CF2F923E-0098-4686-ABCF-A6478F45F7F5}"/>
    <cellStyle name="Millares 6 2 7 9 3" xfId="19676" xr:uid="{6EA2AD13-A7DE-4906-A3CA-6B62FB25BF79}"/>
    <cellStyle name="Millares 6 2 7 9 3 2" xfId="41179" xr:uid="{52E1F35D-B1F8-4631-BC04-B37CF2649249}"/>
    <cellStyle name="Millares 6 2 7 9 4" xfId="26281" xr:uid="{C3718B14-5256-4D7F-8F4A-760137E22E9C}"/>
    <cellStyle name="Millares 6 2 7 9 5" xfId="47784" xr:uid="{99CB6160-61E5-45DA-8E5C-1FEF2408EA51}"/>
    <cellStyle name="Millares 6 2 8" xfId="321" xr:uid="{EE9529EF-31B4-4BC8-917A-1AF191FF0B25}"/>
    <cellStyle name="Millares 6 2 8 10" xfId="15224" xr:uid="{85138002-2F95-4A85-A10F-6D317832D01B}"/>
    <cellStyle name="Millares 6 2 8 10 2" xfId="36727" xr:uid="{530BD161-0999-491D-92B0-CC5108C56729}"/>
    <cellStyle name="Millares 6 2 8 11" xfId="21829" xr:uid="{D2EED31E-0812-4FA1-8D72-6487E5E1234F}"/>
    <cellStyle name="Millares 6 2 8 12" xfId="43332" xr:uid="{A03B500A-7AF7-4F83-986B-8600CF16541E}"/>
    <cellStyle name="Millares 6 2 8 2" xfId="1269" xr:uid="{BEBBD4B4-B305-41FE-BDB0-A56BE3F8A046}"/>
    <cellStyle name="Millares 6 2 8 2 2" xfId="4098" xr:uid="{34D6D116-5443-4864-8ED8-9B4A7B7CD5E1}"/>
    <cellStyle name="Millares 6 2 8 2 2 2" xfId="12364" xr:uid="{13F518E7-7DAE-424A-B0FF-3C8ABAEF63B6}"/>
    <cellStyle name="Millares 6 2 8 2 2 2 2" xfId="33867" xr:uid="{8245E536-D25C-4C72-BA63-902B61CA3076}"/>
    <cellStyle name="Millares 6 2 8 2 2 3" xfId="18999" xr:uid="{814E0403-0E24-468B-9697-A41B81137E12}"/>
    <cellStyle name="Millares 6 2 8 2 2 3 2" xfId="40502" xr:uid="{2A1EB24D-876B-4E6E-8F3B-C81357EB5650}"/>
    <cellStyle name="Millares 6 2 8 2 2 4" xfId="25604" xr:uid="{E15D12B0-0255-4E99-9625-60CFA8A16E12}"/>
    <cellStyle name="Millares 6 2 8 2 2 5" xfId="47107" xr:uid="{820DEAE0-2F15-4451-B161-ADD78AF1FFA7}"/>
    <cellStyle name="Millares 6 2 8 2 3" xfId="6237" xr:uid="{60B68DAF-7176-44C2-8557-B54BED72ABF3}"/>
    <cellStyle name="Millares 6 2 8 2 3 2" xfId="14503" xr:uid="{47F38FC4-9BBB-473C-8264-775950027D70}"/>
    <cellStyle name="Millares 6 2 8 2 3 2 2" xfId="36006" xr:uid="{179B9985-F8E6-4812-A0D6-5D9C5CD0664F}"/>
    <cellStyle name="Millares 6 2 8 2 3 3" xfId="21138" xr:uid="{97F2CF9B-2571-4FAD-B1A9-14D015B29AC6}"/>
    <cellStyle name="Millares 6 2 8 2 3 3 2" xfId="42641" xr:uid="{7E49C0E7-6E7D-420B-B21C-70E0D0183C52}"/>
    <cellStyle name="Millares 6 2 8 2 3 4" xfId="27743" xr:uid="{BC5A70C0-B348-44CA-A5CB-4C8006B86AB1}"/>
    <cellStyle name="Millares 6 2 8 2 3 5" xfId="49246" xr:uid="{8109E667-DFD0-4CF3-8A4B-B96F1E7F07FB}"/>
    <cellStyle name="Millares 6 2 8 2 4" xfId="7878" xr:uid="{F9A34E75-D0C1-45BC-8959-5B5A4D2AACA8}"/>
    <cellStyle name="Millares 6 2 8 2 4 2" xfId="29381" xr:uid="{FF8129E5-2963-475F-AE64-2DF98CA197DD}"/>
    <cellStyle name="Millares 6 2 8 2 5" xfId="9535" xr:uid="{FD4158BF-7892-4E16-A76C-553B79AC9998}"/>
    <cellStyle name="Millares 6 2 8 2 5 2" xfId="31038" xr:uid="{D0B179AC-CCCF-4943-8F76-B1D7C9459BB3}"/>
    <cellStyle name="Millares 6 2 8 2 6" xfId="16170" xr:uid="{6BE5E710-4CBD-45AE-846A-B91EC250458F}"/>
    <cellStyle name="Millares 6 2 8 2 6 2" xfId="37673" xr:uid="{AF75B004-D46F-4989-8EBD-55A8BEDF562F}"/>
    <cellStyle name="Millares 6 2 8 2 7" xfId="22775" xr:uid="{D800390C-85CD-47DC-BDD3-B1632974A21D}"/>
    <cellStyle name="Millares 6 2 8 2 8" xfId="44278" xr:uid="{09E91A58-9398-40D4-8DA6-2561759611C1}"/>
    <cellStyle name="Millares 6 2 8 3" xfId="1956" xr:uid="{8639BDDE-0899-44FF-B6FF-839EA95757DB}"/>
    <cellStyle name="Millares 6 2 8 3 2" xfId="10222" xr:uid="{92256B87-5EFC-4559-8B21-79DCD855C32C}"/>
    <cellStyle name="Millares 6 2 8 3 2 2" xfId="31725" xr:uid="{B47035C2-FC49-4548-B699-D86AD32AC7CF}"/>
    <cellStyle name="Millares 6 2 8 3 3" xfId="16857" xr:uid="{8C1D7F5A-23B4-46F5-BD66-D2AC73B6C290}"/>
    <cellStyle name="Millares 6 2 8 3 3 2" xfId="38360" xr:uid="{06831DBD-0299-43E4-9846-55A2619635BF}"/>
    <cellStyle name="Millares 6 2 8 3 4" xfId="23462" xr:uid="{AF6D614A-5ED4-4475-9F18-6ED772CCC69D}"/>
    <cellStyle name="Millares 6 2 8 3 5" xfId="44965" xr:uid="{F673AC2F-9D47-45DB-AC0E-427F65FCCFE3}"/>
    <cellStyle name="Millares 6 2 8 4" xfId="2755" xr:uid="{912262EB-DCE4-42F3-AB64-15CA76B23367}"/>
    <cellStyle name="Millares 6 2 8 4 2" xfId="11021" xr:uid="{5C095F31-99D7-4F17-BEA4-7BFA891AEB44}"/>
    <cellStyle name="Millares 6 2 8 4 2 2" xfId="32524" xr:uid="{8A909014-8080-468F-B388-D773CAD6C64C}"/>
    <cellStyle name="Millares 6 2 8 4 3" xfId="17656" xr:uid="{62FA6A85-A919-4C3B-AC52-763FBA1ACA78}"/>
    <cellStyle name="Millares 6 2 8 4 3 2" xfId="39159" xr:uid="{27F2B3AC-9033-4424-9740-336CB776192E}"/>
    <cellStyle name="Millares 6 2 8 4 4" xfId="24261" xr:uid="{0CD0A750-EE4E-4608-8653-B425D36B9E03}"/>
    <cellStyle name="Millares 6 2 8 4 5" xfId="45764" xr:uid="{FE2F22FD-A492-40BC-8EF0-301C2EC1DA51}"/>
    <cellStyle name="Millares 6 2 8 5" xfId="3152" xr:uid="{D6A95639-0E35-4149-B37D-B45C2CDC2F48}"/>
    <cellStyle name="Millares 6 2 8 5 2" xfId="11418" xr:uid="{577EF29B-E850-44E9-ACA1-2A4608EC6231}"/>
    <cellStyle name="Millares 6 2 8 5 2 2" xfId="32921" xr:uid="{502AC9C2-4105-470E-B6A2-39C062CA0CCE}"/>
    <cellStyle name="Millares 6 2 8 5 3" xfId="18053" xr:uid="{8B9B7498-D566-49F8-9C99-FB398B0A8DF8}"/>
    <cellStyle name="Millares 6 2 8 5 3 2" xfId="39556" xr:uid="{89BDAEC6-0BB9-44C5-8E8D-BA2FA4B59CE3}"/>
    <cellStyle name="Millares 6 2 8 5 4" xfId="24658" xr:uid="{6FF3FD80-9332-4F74-AD9A-3DB1CD2F5D28}"/>
    <cellStyle name="Millares 6 2 8 5 5" xfId="46161" xr:uid="{4005F3D8-6859-45DD-B9C9-85A00F09B72F}"/>
    <cellStyle name="Millares 6 2 8 6" xfId="4899" xr:uid="{48CE84DC-DCEA-4597-B6B2-AE7239F65D1C}"/>
    <cellStyle name="Millares 6 2 8 6 2" xfId="13165" xr:uid="{D5ECAB12-1CBE-4B28-B660-BB8250F01A42}"/>
    <cellStyle name="Millares 6 2 8 6 2 2" xfId="34668" xr:uid="{703BDFD4-D7DB-4D39-89AB-BAFC7835FE55}"/>
    <cellStyle name="Millares 6 2 8 6 3" xfId="19800" xr:uid="{1D925F16-6343-4BE0-A140-2D5503450E94}"/>
    <cellStyle name="Millares 6 2 8 6 3 2" xfId="41303" xr:uid="{885EC579-C1AF-4D79-AB56-2B22D3A0C761}"/>
    <cellStyle name="Millares 6 2 8 6 4" xfId="26405" xr:uid="{8B4AE3BD-4CE5-4C7E-82CC-B90143320D00}"/>
    <cellStyle name="Millares 6 2 8 6 5" xfId="47908" xr:uid="{BBFB8709-93B4-40A3-9AE2-62EB27EFDB8A}"/>
    <cellStyle name="Millares 6 2 8 7" xfId="5291" xr:uid="{0CA4316E-118E-42AA-BDD0-A378FEC52CE5}"/>
    <cellStyle name="Millares 6 2 8 7 2" xfId="13557" xr:uid="{F4D07FB8-7BCC-438D-95DA-7F8DFDCE2505}"/>
    <cellStyle name="Millares 6 2 8 7 2 2" xfId="35060" xr:uid="{15077755-5988-4CFE-80D5-0C9CCE25DEBA}"/>
    <cellStyle name="Millares 6 2 8 7 3" xfId="20192" xr:uid="{EBA75FAB-4D9F-4A3C-B250-660276AAA90B}"/>
    <cellStyle name="Millares 6 2 8 7 3 2" xfId="41695" xr:uid="{A1099EFB-D20E-4F79-A2B0-9C88778AECB5}"/>
    <cellStyle name="Millares 6 2 8 7 4" xfId="26797" xr:uid="{1E9D3DCD-B70D-452A-8172-99BD7632A904}"/>
    <cellStyle name="Millares 6 2 8 7 5" xfId="48300" xr:uid="{038464C7-8BF6-4EAE-B307-33CC24FF747F}"/>
    <cellStyle name="Millares 6 2 8 8" xfId="6932" xr:uid="{A522A1A1-EB07-427F-9A98-E0A024DFA8F4}"/>
    <cellStyle name="Millares 6 2 8 8 2" xfId="28435" xr:uid="{055A4FF1-E91D-446C-BFF8-788E4B5FB794}"/>
    <cellStyle name="Millares 6 2 8 9" xfId="8588" xr:uid="{EABDC06F-4332-4E7A-9779-30453AC5BF25}"/>
    <cellStyle name="Millares 6 2 8 9 2" xfId="30091" xr:uid="{0C35B320-163F-417E-B1A9-60756A2407C4}"/>
    <cellStyle name="Millares 6 2 9" xfId="605" xr:uid="{3CC27A08-0722-4737-9274-64A44DFE5A23}"/>
    <cellStyle name="Millares 6 2 9 10" xfId="43614" xr:uid="{717B433F-A3F4-45D9-9379-0092996BBC96}"/>
    <cellStyle name="Millares 6 2 9 2" xfId="1551" xr:uid="{F031D5D1-63BB-41B1-86D6-35CA2BE08CD3}"/>
    <cellStyle name="Millares 6 2 9 2 2" xfId="4380" xr:uid="{1ABA1272-3D5F-4D4D-A819-8352993C4562}"/>
    <cellStyle name="Millares 6 2 9 2 2 2" xfId="12646" xr:uid="{DB7AF3BA-FF85-46B4-8521-6E299F2D6B78}"/>
    <cellStyle name="Millares 6 2 9 2 2 2 2" xfId="34149" xr:uid="{089C6BE1-8C1E-499F-9E8C-F109E43157CD}"/>
    <cellStyle name="Millares 6 2 9 2 2 3" xfId="19281" xr:uid="{A851D594-ABC4-408C-984F-8FE23C96CCC6}"/>
    <cellStyle name="Millares 6 2 9 2 2 3 2" xfId="40784" xr:uid="{1B337978-F999-433B-BCE2-FDB5788C89E1}"/>
    <cellStyle name="Millares 6 2 9 2 2 4" xfId="25886" xr:uid="{60EE4974-8599-45AC-9094-9029A68D7719}"/>
    <cellStyle name="Millares 6 2 9 2 2 5" xfId="47389" xr:uid="{3333BAF6-FCB2-4551-A60D-AAEB3D4633D8}"/>
    <cellStyle name="Millares 6 2 9 2 3" xfId="6519" xr:uid="{65758881-4018-457E-B945-5E1689D5752C}"/>
    <cellStyle name="Millares 6 2 9 2 3 2" xfId="14785" xr:uid="{C5852867-6B01-4683-BABE-E9085214F722}"/>
    <cellStyle name="Millares 6 2 9 2 3 2 2" xfId="36288" xr:uid="{C8ACA043-1A08-4CD3-BBE0-69362A881001}"/>
    <cellStyle name="Millares 6 2 9 2 3 3" xfId="21420" xr:uid="{49143EAA-B069-484C-B757-E2A44620D040}"/>
    <cellStyle name="Millares 6 2 9 2 3 3 2" xfId="42923" xr:uid="{885B6FF8-0BBD-4BCC-8839-13608D484A58}"/>
    <cellStyle name="Millares 6 2 9 2 3 4" xfId="28025" xr:uid="{7B456468-7C9B-4E7F-ADDF-F10CE30E19A4}"/>
    <cellStyle name="Millares 6 2 9 2 3 5" xfId="49528" xr:uid="{87A97B3D-C5F2-43EC-A6A1-5FF8A360F1BC}"/>
    <cellStyle name="Millares 6 2 9 2 4" xfId="8160" xr:uid="{53CDA46C-104D-4C5A-BEF2-13675AB277E0}"/>
    <cellStyle name="Millares 6 2 9 2 4 2" xfId="29663" xr:uid="{35AF3B40-E044-47EC-83DF-FE9D3A018A2D}"/>
    <cellStyle name="Millares 6 2 9 2 5" xfId="9817" xr:uid="{76263B25-6FAA-4636-B28B-D485C92B46C9}"/>
    <cellStyle name="Millares 6 2 9 2 5 2" xfId="31320" xr:uid="{A3424A88-FCA4-4F7E-9E03-C925F3FACA12}"/>
    <cellStyle name="Millares 6 2 9 2 6" xfId="16452" xr:uid="{8906C362-6B2A-4D6B-8A6B-2736F182BD46}"/>
    <cellStyle name="Millares 6 2 9 2 6 2" xfId="37955" xr:uid="{6693D84D-34F2-4728-BCD1-2850DFFFBC3C}"/>
    <cellStyle name="Millares 6 2 9 2 7" xfId="23057" xr:uid="{880B0187-F5FF-4D1D-9871-9AD37CB9A314}"/>
    <cellStyle name="Millares 6 2 9 2 8" xfId="44560" xr:uid="{73B378C4-8FAB-41F2-ABD0-503EA60A6674}"/>
    <cellStyle name="Millares 6 2 9 3" xfId="2238" xr:uid="{7EE7C8FD-71B0-4D45-9954-C0C35BB9D730}"/>
    <cellStyle name="Millares 6 2 9 3 2" xfId="10504" xr:uid="{5B3DA933-D37D-489D-A16A-AF534E06598E}"/>
    <cellStyle name="Millares 6 2 9 3 2 2" xfId="32007" xr:uid="{F37B809A-1A04-4FC9-88F4-0EAD684168A7}"/>
    <cellStyle name="Millares 6 2 9 3 3" xfId="17139" xr:uid="{D22DF438-DBB6-4002-8876-C890FCB4DE61}"/>
    <cellStyle name="Millares 6 2 9 3 3 2" xfId="38642" xr:uid="{74F653C4-FF58-4B1C-8E5E-C9A6B77707B8}"/>
    <cellStyle name="Millares 6 2 9 3 4" xfId="23744" xr:uid="{C1EDB153-51D8-413A-963C-64FABD4DA730}"/>
    <cellStyle name="Millares 6 2 9 3 5" xfId="45247" xr:uid="{E4684543-8CB8-4FFC-9E7A-59DED4A9D66B}"/>
    <cellStyle name="Millares 6 2 9 4" xfId="3434" xr:uid="{845DC8D5-AE2E-491D-9E0F-5453BD66F77B}"/>
    <cellStyle name="Millares 6 2 9 4 2" xfId="11700" xr:uid="{A4BCABFF-A33E-4D68-9451-43161EFD4148}"/>
    <cellStyle name="Millares 6 2 9 4 2 2" xfId="33203" xr:uid="{E33C62D1-3143-47CB-A2A6-78B0E438FF01}"/>
    <cellStyle name="Millares 6 2 9 4 3" xfId="18335" xr:uid="{8F767D38-6E1A-4056-82C5-61F24B698C54}"/>
    <cellStyle name="Millares 6 2 9 4 3 2" xfId="39838" xr:uid="{9A15242B-951D-49FC-A4EB-E2E96277D107}"/>
    <cellStyle name="Millares 6 2 9 4 4" xfId="24940" xr:uid="{8EB75D55-323F-48FF-B80D-01A75B75B7F8}"/>
    <cellStyle name="Millares 6 2 9 4 5" xfId="46443" xr:uid="{51099427-094C-4D2B-9BCF-E52CCE293B4D}"/>
    <cellStyle name="Millares 6 2 9 5" xfId="5573" xr:uid="{F57A2619-79B1-48AB-98F5-C4B75FA8F4A1}"/>
    <cellStyle name="Millares 6 2 9 5 2" xfId="13839" xr:uid="{9ADD57EA-5EE2-47C5-A68C-F190A2BC9F1E}"/>
    <cellStyle name="Millares 6 2 9 5 2 2" xfId="35342" xr:uid="{81C26198-24C5-46A7-9367-88E92C7660C5}"/>
    <cellStyle name="Millares 6 2 9 5 3" xfId="20474" xr:uid="{624D237B-094F-48FE-B8FB-A99C75C56F68}"/>
    <cellStyle name="Millares 6 2 9 5 3 2" xfId="41977" xr:uid="{E332A2C6-6B78-4304-824C-4354528F28BB}"/>
    <cellStyle name="Millares 6 2 9 5 4" xfId="27079" xr:uid="{EB5E12AE-86FB-4E1B-BC3F-32525113B6C0}"/>
    <cellStyle name="Millares 6 2 9 5 5" xfId="48582" xr:uid="{A89B3A17-D6E6-4FBC-9070-6222D519F91E}"/>
    <cellStyle name="Millares 6 2 9 6" xfId="7214" xr:uid="{C6842C1C-B7F4-4913-A2BF-C27172A4513F}"/>
    <cellStyle name="Millares 6 2 9 6 2" xfId="28717" xr:uid="{D4046F40-6CAA-4414-A75F-5C1A5F6E4A34}"/>
    <cellStyle name="Millares 6 2 9 7" xfId="8871" xr:uid="{B716460F-6EEC-41BC-B705-1E09B895BF3A}"/>
    <cellStyle name="Millares 6 2 9 7 2" xfId="30374" xr:uid="{59FF947A-CDDC-4456-94F3-EEAA9F0900A8}"/>
    <cellStyle name="Millares 6 2 9 8" xfId="15506" xr:uid="{3D6ED775-BC4C-4E27-83DA-6EA76BE079FB}"/>
    <cellStyle name="Millares 6 2 9 8 2" xfId="37009" xr:uid="{7288F061-D52B-4537-BF83-02D0F0A9426C}"/>
    <cellStyle name="Millares 6 2 9 9" xfId="22111" xr:uid="{7F4175F9-5A90-4CEA-8A8C-FBACBFD8A2EA}"/>
    <cellStyle name="Millares 6 20" xfId="8452" xr:uid="{C847761D-088E-4E8A-953F-AB1BAF22C3E4}"/>
    <cellStyle name="Millares 6 20 2" xfId="29955" xr:uid="{3789C4F5-37E8-428D-B5AD-0BC33E11485E}"/>
    <cellStyle name="Millares 6 21" xfId="15092" xr:uid="{60C43417-75A3-4295-837D-8ACA006477AF}"/>
    <cellStyle name="Millares 6 21 2" xfId="36595" xr:uid="{7D876732-80DD-4F05-A09A-C0CE87F030FE}"/>
    <cellStyle name="Millares 6 22" xfId="21697" xr:uid="{BA8C1A00-3AC0-4D0A-88A2-A7D2949327FE}"/>
    <cellStyle name="Millares 6 23" xfId="43200" xr:uid="{C77955EA-62B3-4344-940E-522D2AF3FF9F}"/>
    <cellStyle name="Millares 6 3" xfId="134" xr:uid="{5F872E5B-B955-4B00-A538-11536F7EFDC0}"/>
    <cellStyle name="Millares 6 3 10" xfId="3037" xr:uid="{AE57DD64-59CF-4D48-845B-A439421E62FE}"/>
    <cellStyle name="Millares 6 3 10 2" xfId="11303" xr:uid="{0A0B3000-3F9F-4F04-90A5-C89701EAB66D}"/>
    <cellStyle name="Millares 6 3 10 2 2" xfId="32806" xr:uid="{7F5E5124-8364-4DA6-98C0-CE505632FD3D}"/>
    <cellStyle name="Millares 6 3 10 3" xfId="17938" xr:uid="{AC2B53D0-668A-4AF7-AF5F-F3D0361CF512}"/>
    <cellStyle name="Millares 6 3 10 3 2" xfId="39441" xr:uid="{E73EAE2F-69DF-4804-903A-FC9B4885C4F7}"/>
    <cellStyle name="Millares 6 3 10 4" xfId="24543" xr:uid="{9CD3DAFB-F2C0-49B2-A2D3-38112A232363}"/>
    <cellStyle name="Millares 6 3 10 5" xfId="46046" xr:uid="{C9E70467-C610-4F03-ACAE-BF5054336B35}"/>
    <cellStyle name="Millares 6 3 11" xfId="4672" xr:uid="{3E637546-C8F3-4D0D-925A-C3CB9B2BF37E}"/>
    <cellStyle name="Millares 6 3 11 2" xfId="12938" xr:uid="{FE65AB54-1AF6-48E1-A14E-2C76E2309F99}"/>
    <cellStyle name="Millares 6 3 11 2 2" xfId="34441" xr:uid="{C7C08A1E-72EF-421E-9C8B-54B3CCEED935}"/>
    <cellStyle name="Millares 6 3 11 3" xfId="19573" xr:uid="{4E5E77E4-59AB-4F0C-92D9-DCAD95C11F24}"/>
    <cellStyle name="Millares 6 3 11 3 2" xfId="41076" xr:uid="{E9F6A8F5-5C30-4904-9913-2B4D801BA3E7}"/>
    <cellStyle name="Millares 6 3 11 4" xfId="26178" xr:uid="{95843228-4730-4EA9-9407-54AB1E6C0E54}"/>
    <cellStyle name="Millares 6 3 11 5" xfId="47681" xr:uid="{F6D2BBDA-1757-4541-8880-0929C8B5463A}"/>
    <cellStyle name="Millares 6 3 12" xfId="5175" xr:uid="{4CA62FE9-76A5-43E5-BD14-504A7D6EFF82}"/>
    <cellStyle name="Millares 6 3 12 2" xfId="13441" xr:uid="{8A64D453-ABFD-45FE-AC70-48202588FFB3}"/>
    <cellStyle name="Millares 6 3 12 2 2" xfId="34944" xr:uid="{A4084649-05AA-4241-87AE-A26A77DEDCAC}"/>
    <cellStyle name="Millares 6 3 12 3" xfId="20076" xr:uid="{EB5C5FE6-11C2-4432-AB7B-020E214614B0}"/>
    <cellStyle name="Millares 6 3 12 3 2" xfId="41579" xr:uid="{D9BFB8FA-680A-441C-BED3-3823DBC472D0}"/>
    <cellStyle name="Millares 6 3 12 4" xfId="26681" xr:uid="{DE234F8D-C95D-482D-BADA-0A6A35655DC4}"/>
    <cellStyle name="Millares 6 3 12 5" xfId="48184" xr:uid="{3F5C74BA-002D-4716-90AC-567108A053BC}"/>
    <cellStyle name="Millares 6 3 13" xfId="6816" xr:uid="{28B583A6-0E10-4BA0-8F50-45226D73824F}"/>
    <cellStyle name="Millares 6 3 13 2" xfId="28319" xr:uid="{CF53D0E8-A060-45DB-A70C-9B9C32A54E15}"/>
    <cellStyle name="Millares 6 3 14" xfId="8470" xr:uid="{05C587F8-EFAA-414C-BAB7-97CB02FB364A}"/>
    <cellStyle name="Millares 6 3 14 2" xfId="29973" xr:uid="{7A8F64C2-7194-4D4F-ADCD-52291E52884D}"/>
    <cellStyle name="Millares 6 3 15" xfId="15109" xr:uid="{29C83058-7B6E-424F-88BE-C1CCC9DE7ADD}"/>
    <cellStyle name="Millares 6 3 15 2" xfId="36612" xr:uid="{42EA88E4-6A54-4FC6-865F-B149674D3853}"/>
    <cellStyle name="Millares 6 3 16" xfId="21714" xr:uid="{C4BBDF28-163D-4D7A-90B1-A7DC1EA2BC77}"/>
    <cellStyle name="Millares 6 3 17" xfId="43217" xr:uid="{A499AB00-F61A-4D33-90A0-034F7E786AE4}"/>
    <cellStyle name="Millares 6 3 2" xfId="172" xr:uid="{43FD1AB1-C243-4640-9B88-E87AEF3CCA2A}"/>
    <cellStyle name="Millares 6 3 2 10" xfId="4709" xr:uid="{DBE3B175-E678-44B2-B9F7-E7270E53A205}"/>
    <cellStyle name="Millares 6 3 2 10 2" xfId="12975" xr:uid="{D1ED8E4E-71BE-407E-8DBB-728D5A09A15B}"/>
    <cellStyle name="Millares 6 3 2 10 2 2" xfId="34478" xr:uid="{75589747-C9A2-445B-95EF-CC0C91EA4FC6}"/>
    <cellStyle name="Millares 6 3 2 10 3" xfId="19610" xr:uid="{F3A651E7-C5E0-4C1A-9491-CEEED86B5C84}"/>
    <cellStyle name="Millares 6 3 2 10 3 2" xfId="41113" xr:uid="{32DDB8AE-A40B-4364-8FF6-7281619DA029}"/>
    <cellStyle name="Millares 6 3 2 10 4" xfId="26215" xr:uid="{687E1359-8885-43B9-8DD7-A5E9CB30703B}"/>
    <cellStyle name="Millares 6 3 2 10 5" xfId="47718" xr:uid="{8855A15E-95A4-4F92-B03B-C4FFE0AFB9F8}"/>
    <cellStyle name="Millares 6 3 2 11" xfId="5212" xr:uid="{35F845AF-C112-4E81-BE1F-A6A856D92526}"/>
    <cellStyle name="Millares 6 3 2 11 2" xfId="13478" xr:uid="{2B25959B-4074-48D9-99BB-FD1D7F555AE8}"/>
    <cellStyle name="Millares 6 3 2 11 2 2" xfId="34981" xr:uid="{9F7C73AB-70BB-4D42-82B5-31DB7FDE824E}"/>
    <cellStyle name="Millares 6 3 2 11 3" xfId="20113" xr:uid="{56ADC16D-0012-4D39-9DFB-0870B2256ACF}"/>
    <cellStyle name="Millares 6 3 2 11 3 2" xfId="41616" xr:uid="{F28EAA31-80A7-459F-962F-0BA014E28746}"/>
    <cellStyle name="Millares 6 3 2 11 4" xfId="26718" xr:uid="{FAD3472D-49AC-4659-B69E-22C6FA198475}"/>
    <cellStyle name="Millares 6 3 2 11 5" xfId="48221" xr:uid="{0A2609BA-A7D9-46B8-BA5A-7223C59AC158}"/>
    <cellStyle name="Millares 6 3 2 12" xfId="6853" xr:uid="{23A70B11-E87E-4ACF-9594-B2721FA88868}"/>
    <cellStyle name="Millares 6 3 2 12 2" xfId="28356" xr:uid="{54A228F5-1313-494D-A010-1D674AB8BE8D}"/>
    <cellStyle name="Millares 6 3 2 13" xfId="8507" xr:uid="{0AD5F4D0-7123-4633-A5C2-E38DF4D2735D}"/>
    <cellStyle name="Millares 6 3 2 13 2" xfId="30010" xr:uid="{05E48FCC-8A79-44B1-AAEC-167263760483}"/>
    <cellStyle name="Millares 6 3 2 14" xfId="15146" xr:uid="{6CA3BDE9-7E7B-4BEE-9C93-34AE7002BB8E}"/>
    <cellStyle name="Millares 6 3 2 14 2" xfId="36649" xr:uid="{F5A3F4AA-5055-4152-BB03-1D628BE73F14}"/>
    <cellStyle name="Millares 6 3 2 15" xfId="21751" xr:uid="{6342A58D-FD3C-4BF0-B4DF-2220F7C16443}"/>
    <cellStyle name="Millares 6 3 2 16" xfId="43254" xr:uid="{8374FC53-B9EC-4F6A-9E44-E71E95E37FBF}"/>
    <cellStyle name="Millares 6 3 2 2" xfId="504" xr:uid="{139EC667-B6A2-45AC-BCF8-63B580320E43}"/>
    <cellStyle name="Millares 6 3 2 2 10" xfId="7115" xr:uid="{B3B65BDC-107B-40CA-BE4C-DC809202DF3F}"/>
    <cellStyle name="Millares 6 3 2 2 10 2" xfId="28618" xr:uid="{735ACF03-4A05-44DB-A45F-36ED97B91032}"/>
    <cellStyle name="Millares 6 3 2 2 11" xfId="8771" xr:uid="{FAE1E17D-179E-4CD7-9939-F11AAA9D1A5A}"/>
    <cellStyle name="Millares 6 3 2 2 11 2" xfId="30274" xr:uid="{09129F6B-CD91-403B-B4AC-EABDA187DAC0}"/>
    <cellStyle name="Millares 6 3 2 2 12" xfId="15407" xr:uid="{10B4B7E6-CF94-4A3A-A62D-6753744713A6}"/>
    <cellStyle name="Millares 6 3 2 2 12 2" xfId="36910" xr:uid="{0D3CB098-DDBD-43B3-A0A0-8989E1AC48C4}"/>
    <cellStyle name="Millares 6 3 2 2 13" xfId="22012" xr:uid="{E480C1E6-3C0D-4B9E-A357-5F81EAB04E93}"/>
    <cellStyle name="Millares 6 3 2 2 14" xfId="43515" xr:uid="{ADB8DD3C-F3B1-47F0-9FF8-61F63903E97E}"/>
    <cellStyle name="Millares 6 3 2 2 2" xfId="786" xr:uid="{B04FBCA6-3E84-4861-8AE1-EAFDC33260B8}"/>
    <cellStyle name="Millares 6 3 2 2 2 10" xfId="15687" xr:uid="{9946785C-8E01-4E32-98EF-CEB6A48D5303}"/>
    <cellStyle name="Millares 6 3 2 2 2 10 2" xfId="37190" xr:uid="{57D07001-C399-489B-8060-878D502C9115}"/>
    <cellStyle name="Millares 6 3 2 2 2 11" xfId="22292" xr:uid="{29B823C7-4A4D-4FB6-9BD5-22D65710EED0}"/>
    <cellStyle name="Millares 6 3 2 2 2 12" xfId="43795" xr:uid="{BC704D37-D1F7-4BED-86FB-0211BE5C680D}"/>
    <cellStyle name="Millares 6 3 2 2 2 2" xfId="1732" xr:uid="{F40A189B-7BD1-4120-92D3-098FC12E780A}"/>
    <cellStyle name="Millares 6 3 2 2 2 2 2" xfId="4561" xr:uid="{7C947FC9-07B8-4CA7-A648-9DEC1D4E7852}"/>
    <cellStyle name="Millares 6 3 2 2 2 2 2 2" xfId="12827" xr:uid="{FB419218-7B9F-4B13-8E2C-A3F50FD5CD48}"/>
    <cellStyle name="Millares 6 3 2 2 2 2 2 2 2" xfId="34330" xr:uid="{1CEAF982-86B0-41FE-9F68-48D3AB1EFBA2}"/>
    <cellStyle name="Millares 6 3 2 2 2 2 2 3" xfId="19462" xr:uid="{EEB5A2D1-8A73-48AB-8BC0-31D5E99B368E}"/>
    <cellStyle name="Millares 6 3 2 2 2 2 2 3 2" xfId="40965" xr:uid="{076F446C-2B22-4C3C-987A-97EFB59DA1DB}"/>
    <cellStyle name="Millares 6 3 2 2 2 2 2 4" xfId="26067" xr:uid="{B808B5CE-8896-4F91-A78F-C4C1BB5E8F71}"/>
    <cellStyle name="Millares 6 3 2 2 2 2 2 5" xfId="47570" xr:uid="{917C6673-1D16-490C-B317-1EAF128CC9B4}"/>
    <cellStyle name="Millares 6 3 2 2 2 2 3" xfId="6700" xr:uid="{6CA1000F-14DC-43E4-A99D-95AFEE6F78CD}"/>
    <cellStyle name="Millares 6 3 2 2 2 2 3 2" xfId="14966" xr:uid="{B0A84B8E-88A0-4FAD-AD7F-AB1F11D9CF6D}"/>
    <cellStyle name="Millares 6 3 2 2 2 2 3 2 2" xfId="36469" xr:uid="{6B9BDA30-CCDD-4C7B-8A00-08C7AF822551}"/>
    <cellStyle name="Millares 6 3 2 2 2 2 3 3" xfId="21601" xr:uid="{B3C7AB11-BBF3-474E-B472-C7127EB0F85F}"/>
    <cellStyle name="Millares 6 3 2 2 2 2 3 3 2" xfId="43104" xr:uid="{28A2D8CB-0ACF-4725-AAB2-B0B3BDC1B3D7}"/>
    <cellStyle name="Millares 6 3 2 2 2 2 3 4" xfId="28206" xr:uid="{F6BDAEEE-14AD-47AA-8613-868C86D837E0}"/>
    <cellStyle name="Millares 6 3 2 2 2 2 3 5" xfId="49709" xr:uid="{5E0E8BA1-162D-46D4-BC89-76DE5040FD97}"/>
    <cellStyle name="Millares 6 3 2 2 2 2 4" xfId="8341" xr:uid="{6845A62F-5C9C-480A-AD46-F10067227E63}"/>
    <cellStyle name="Millares 6 3 2 2 2 2 4 2" xfId="29844" xr:uid="{6EE47FB6-671E-425C-B947-ABC92EF620AE}"/>
    <cellStyle name="Millares 6 3 2 2 2 2 5" xfId="9998" xr:uid="{EEA98EA6-1EB0-48ED-9C97-1FA1BFB21905}"/>
    <cellStyle name="Millares 6 3 2 2 2 2 5 2" xfId="31501" xr:uid="{DC228379-AF7D-4D22-891C-501E12BC3D39}"/>
    <cellStyle name="Millares 6 3 2 2 2 2 6" xfId="16633" xr:uid="{AD541EC0-A82F-424B-BE2A-B0DBE6487422}"/>
    <cellStyle name="Millares 6 3 2 2 2 2 6 2" xfId="38136" xr:uid="{7E87C270-A5D1-4029-BE5A-C42948C5443B}"/>
    <cellStyle name="Millares 6 3 2 2 2 2 7" xfId="23238" xr:uid="{A19EABC4-A04D-47E1-AAFA-0D3284130ED3}"/>
    <cellStyle name="Millares 6 3 2 2 2 2 8" xfId="44741" xr:uid="{4F953FCB-8751-40AD-A20F-254A15F8960A}"/>
    <cellStyle name="Millares 6 3 2 2 2 3" xfId="2419" xr:uid="{6B23FC20-AF24-4692-9C0E-7DD757B678B2}"/>
    <cellStyle name="Millares 6 3 2 2 2 3 2" xfId="10685" xr:uid="{317330A3-B1E9-4375-A0E5-6FF023AA9932}"/>
    <cellStyle name="Millares 6 3 2 2 2 3 2 2" xfId="32188" xr:uid="{406F3816-2DF6-4001-A4AE-2F6ED2664FE5}"/>
    <cellStyle name="Millares 6 3 2 2 2 3 3" xfId="17320" xr:uid="{140F5A08-A95E-4BCD-B59E-E9E5D4730493}"/>
    <cellStyle name="Millares 6 3 2 2 2 3 3 2" xfId="38823" xr:uid="{A0C0577C-3359-4879-A410-C56D986201A4}"/>
    <cellStyle name="Millares 6 3 2 2 2 3 4" xfId="23925" xr:uid="{46E8D575-4B72-468E-9201-8BEA430D7D81}"/>
    <cellStyle name="Millares 6 3 2 2 2 3 5" xfId="45428" xr:uid="{EACA9EE0-85B1-462B-9E85-7EA85976F94B}"/>
    <cellStyle name="Millares 6 3 2 2 2 4" xfId="2936" xr:uid="{A69E7DA0-C8BA-443D-811F-EE0A350B6C88}"/>
    <cellStyle name="Millares 6 3 2 2 2 4 2" xfId="11202" xr:uid="{2EEC9844-B110-4A9C-98B9-09CB049DB845}"/>
    <cellStyle name="Millares 6 3 2 2 2 4 2 2" xfId="32705" xr:uid="{1D044206-4288-4224-80C3-F7AD9E0C458A}"/>
    <cellStyle name="Millares 6 3 2 2 2 4 3" xfId="17837" xr:uid="{28622DFB-1DA1-43DE-BD3E-CD70144A6298}"/>
    <cellStyle name="Millares 6 3 2 2 2 4 3 2" xfId="39340" xr:uid="{AA516842-258C-4A40-B4B5-3ED88E6274E1}"/>
    <cellStyle name="Millares 6 3 2 2 2 4 4" xfId="24442" xr:uid="{1858383F-D528-45E4-ACF3-B8636AE5912A}"/>
    <cellStyle name="Millares 6 3 2 2 2 4 5" xfId="45945" xr:uid="{C93E6215-A567-4FAD-9AE5-43C360DE8DE7}"/>
    <cellStyle name="Millares 6 3 2 2 2 5" xfId="3615" xr:uid="{EDE91C44-4BF3-43F1-8BB5-E3C77BC24E1E}"/>
    <cellStyle name="Millares 6 3 2 2 2 5 2" xfId="11881" xr:uid="{AA261F28-AD3A-4C0A-8753-3775D6ED5812}"/>
    <cellStyle name="Millares 6 3 2 2 2 5 2 2" xfId="33384" xr:uid="{21C790BE-4DE9-425A-8776-92F844971579}"/>
    <cellStyle name="Millares 6 3 2 2 2 5 3" xfId="18516" xr:uid="{C3A6855B-F3C2-4122-BE06-CFDEA0B4DACA}"/>
    <cellStyle name="Millares 6 3 2 2 2 5 3 2" xfId="40019" xr:uid="{D8D56E7B-818C-4B17-877F-5418EB916DF9}"/>
    <cellStyle name="Millares 6 3 2 2 2 5 4" xfId="25121" xr:uid="{128672BB-3BE4-414A-BE08-52B5C6B8E0F5}"/>
    <cellStyle name="Millares 6 3 2 2 2 5 5" xfId="46624" xr:uid="{5A538AD1-7052-41E2-A518-11A78E2C1CC4}"/>
    <cellStyle name="Millares 6 3 2 2 2 6" xfId="5080" xr:uid="{1DE52223-3BFA-4173-BAB6-6C6F9609B75A}"/>
    <cellStyle name="Millares 6 3 2 2 2 6 2" xfId="13346" xr:uid="{44257C8A-8C37-4299-832B-F6BCE742A6E7}"/>
    <cellStyle name="Millares 6 3 2 2 2 6 2 2" xfId="34849" xr:uid="{0F961F46-2228-4407-98E2-B3A3498F37ED}"/>
    <cellStyle name="Millares 6 3 2 2 2 6 3" xfId="19981" xr:uid="{40F7E189-59B3-47F6-A600-DE80AA752830}"/>
    <cellStyle name="Millares 6 3 2 2 2 6 3 2" xfId="41484" xr:uid="{85369F06-8765-45FB-9F99-AA31DB1178A7}"/>
    <cellStyle name="Millares 6 3 2 2 2 6 4" xfId="26586" xr:uid="{75895EBF-C5B1-4232-8244-E79D71B2C8C0}"/>
    <cellStyle name="Millares 6 3 2 2 2 6 5" xfId="48089" xr:uid="{D399B2A3-5724-4F5E-A78A-DC1CC087FFE3}"/>
    <cellStyle name="Millares 6 3 2 2 2 7" xfId="5754" xr:uid="{38B3F76E-D696-4CDD-A542-21B0AA58224B}"/>
    <cellStyle name="Millares 6 3 2 2 2 7 2" xfId="14020" xr:uid="{F0330870-D26D-469A-ABF6-67311C786C82}"/>
    <cellStyle name="Millares 6 3 2 2 2 7 2 2" xfId="35523" xr:uid="{D38AFC08-31BE-47D5-93EA-024DF99D2385}"/>
    <cellStyle name="Millares 6 3 2 2 2 7 3" xfId="20655" xr:uid="{2A8A461B-B287-46C1-8F9E-78C3E4361B8A}"/>
    <cellStyle name="Millares 6 3 2 2 2 7 3 2" xfId="42158" xr:uid="{12B3F08B-9A36-4A89-B857-4F90398957F6}"/>
    <cellStyle name="Millares 6 3 2 2 2 7 4" xfId="27260" xr:uid="{4893663D-2565-46D8-99FD-6590A7B7F01A}"/>
    <cellStyle name="Millares 6 3 2 2 2 7 5" xfId="48763" xr:uid="{A6FBBBE9-8EE5-43D6-A073-5F623408B997}"/>
    <cellStyle name="Millares 6 3 2 2 2 8" xfId="7395" xr:uid="{33ADA280-61C0-474D-B092-050C3C9E8705}"/>
    <cellStyle name="Millares 6 3 2 2 2 8 2" xfId="28898" xr:uid="{47DBD04F-DC2A-4674-BAC4-27E2260B3ADC}"/>
    <cellStyle name="Millares 6 3 2 2 2 9" xfId="9052" xr:uid="{DF4FC738-E91D-4717-B3D2-04A93EDEC8BB}"/>
    <cellStyle name="Millares 6 3 2 2 2 9 2" xfId="30555" xr:uid="{CF6EFF27-CAD4-47A0-B39B-20D3DF8A10D8}"/>
    <cellStyle name="Millares 6 3 2 2 3" xfId="1056" xr:uid="{4D18787F-5806-484B-A20F-D5A6E0FDF514}"/>
    <cellStyle name="Millares 6 3 2 2 3 2" xfId="3885" xr:uid="{546F7853-F4F6-469A-BA3D-2D4FE711F409}"/>
    <cellStyle name="Millares 6 3 2 2 3 2 2" xfId="12151" xr:uid="{DE1A1A7B-899A-4872-88FA-0C106532687C}"/>
    <cellStyle name="Millares 6 3 2 2 3 2 2 2" xfId="33654" xr:uid="{2BA8C034-1736-48AB-A8F8-1483D85A6C79}"/>
    <cellStyle name="Millares 6 3 2 2 3 2 3" xfId="18786" xr:uid="{66D826C3-C41C-4617-9D5D-A2F907242749}"/>
    <cellStyle name="Millares 6 3 2 2 3 2 3 2" xfId="40289" xr:uid="{ACF47DB6-D751-4CA1-A85E-C2934F8C1041}"/>
    <cellStyle name="Millares 6 3 2 2 3 2 4" xfId="25391" xr:uid="{4CCE39B5-1761-446C-8389-69AD10CBACCC}"/>
    <cellStyle name="Millares 6 3 2 2 3 2 5" xfId="46894" xr:uid="{59A42B02-01DE-4FB4-ABF9-49F1D1C478A3}"/>
    <cellStyle name="Millares 6 3 2 2 3 3" xfId="6024" xr:uid="{0CEE971F-E0E4-4C09-940F-57625790D14E}"/>
    <cellStyle name="Millares 6 3 2 2 3 3 2" xfId="14290" xr:uid="{7433D4B1-933C-4C15-B13A-19A69993E106}"/>
    <cellStyle name="Millares 6 3 2 2 3 3 2 2" xfId="35793" xr:uid="{BF88D53F-3172-458C-BC59-8040982373F2}"/>
    <cellStyle name="Millares 6 3 2 2 3 3 3" xfId="20925" xr:uid="{C3E445E2-0F12-4EC7-B5AC-8103026715A8}"/>
    <cellStyle name="Millares 6 3 2 2 3 3 3 2" xfId="42428" xr:uid="{78DF34B3-5374-4785-BE39-DA4E40279A78}"/>
    <cellStyle name="Millares 6 3 2 2 3 3 4" xfId="27530" xr:uid="{A94EAE15-FD1B-41D0-9B1C-6B6AD8F8A932}"/>
    <cellStyle name="Millares 6 3 2 2 3 3 5" xfId="49033" xr:uid="{DF68F079-EEA2-44D3-9ABA-DED70158C7C0}"/>
    <cellStyle name="Millares 6 3 2 2 3 4" xfId="7665" xr:uid="{A6CDB4B9-FA03-46D4-9EE0-26AC16AC071D}"/>
    <cellStyle name="Millares 6 3 2 2 3 4 2" xfId="29168" xr:uid="{586331B9-DED5-4FB0-8414-8EEDB4D5DA35}"/>
    <cellStyle name="Millares 6 3 2 2 3 5" xfId="9322" xr:uid="{468FA140-6616-4055-BECD-C40B99E5BA11}"/>
    <cellStyle name="Millares 6 3 2 2 3 5 2" xfId="30825" xr:uid="{4C9E3A18-44D6-423E-87C0-D60F6042899C}"/>
    <cellStyle name="Millares 6 3 2 2 3 6" xfId="15957" xr:uid="{1D397D81-B83A-40C9-9B60-8D832D40FD6A}"/>
    <cellStyle name="Millares 6 3 2 2 3 6 2" xfId="37460" xr:uid="{1E5CE08C-C576-4929-A81B-C2292DF4D5EC}"/>
    <cellStyle name="Millares 6 3 2 2 3 7" xfId="22562" xr:uid="{643BBD80-963F-4114-8434-560C979AA3BD}"/>
    <cellStyle name="Millares 6 3 2 2 3 8" xfId="44065" xr:uid="{D9F4E13E-D822-45D2-8BAB-6344967A0BA1}"/>
    <cellStyle name="Millares 6 3 2 2 4" xfId="1452" xr:uid="{CA095BE0-A4C7-4B02-897F-5F2294D8E227}"/>
    <cellStyle name="Millares 6 3 2 2 4 2" xfId="4281" xr:uid="{4F02B6D2-14FE-431D-9EFE-AF9A940A096C}"/>
    <cellStyle name="Millares 6 3 2 2 4 2 2" xfId="12547" xr:uid="{C78B22F1-3B42-45A9-83D6-41ADF3D50325}"/>
    <cellStyle name="Millares 6 3 2 2 4 2 2 2" xfId="34050" xr:uid="{4878E70E-49E6-4CDB-BA55-ACCBB66BA3F9}"/>
    <cellStyle name="Millares 6 3 2 2 4 2 3" xfId="19182" xr:uid="{B10FAE5D-E7F4-4D75-B88A-86DC32DA1D67}"/>
    <cellStyle name="Millares 6 3 2 2 4 2 3 2" xfId="40685" xr:uid="{06FEEE20-C8DD-4A4F-B107-AE3D874F4C31}"/>
    <cellStyle name="Millares 6 3 2 2 4 2 4" xfId="25787" xr:uid="{462E3B13-85A8-454A-A2ED-2643D0EB650C}"/>
    <cellStyle name="Millares 6 3 2 2 4 2 5" xfId="47290" xr:uid="{4B46A2F6-7DB7-467B-985F-98A8C360F4CC}"/>
    <cellStyle name="Millares 6 3 2 2 4 3" xfId="6420" xr:uid="{9F54A041-3661-4EB3-8025-90409FEFF379}"/>
    <cellStyle name="Millares 6 3 2 2 4 3 2" xfId="14686" xr:uid="{25FCF97C-3F5B-4E73-BAC7-4A799F0E4A5F}"/>
    <cellStyle name="Millares 6 3 2 2 4 3 2 2" xfId="36189" xr:uid="{448957DD-BCBC-43D6-91A8-391833849BE4}"/>
    <cellStyle name="Millares 6 3 2 2 4 3 3" xfId="21321" xr:uid="{40D85324-0A81-4D09-BED7-AAF2F9E82591}"/>
    <cellStyle name="Millares 6 3 2 2 4 3 3 2" xfId="42824" xr:uid="{67D6A137-43B6-4452-9464-14538D814E0E}"/>
    <cellStyle name="Millares 6 3 2 2 4 3 4" xfId="27926" xr:uid="{3A14BC54-AFFA-4764-A3DB-B02CFC0CD668}"/>
    <cellStyle name="Millares 6 3 2 2 4 3 5" xfId="49429" xr:uid="{1703ADE1-1000-459E-9855-4B2DBFC3D55D}"/>
    <cellStyle name="Millares 6 3 2 2 4 4" xfId="8061" xr:uid="{917CABF3-B5E6-407A-ADDA-258473920F61}"/>
    <cellStyle name="Millares 6 3 2 2 4 4 2" xfId="29564" xr:uid="{268E7074-A76D-403C-96CB-403BC3A4DD1D}"/>
    <cellStyle name="Millares 6 3 2 2 4 5" xfId="9718" xr:uid="{38DDCFFA-226E-4372-BD33-57460D07B4B2}"/>
    <cellStyle name="Millares 6 3 2 2 4 5 2" xfId="31221" xr:uid="{04671292-CDC2-499D-9761-6AB5F2C6BE3D}"/>
    <cellStyle name="Millares 6 3 2 2 4 6" xfId="16353" xr:uid="{79B28497-EDBB-4017-939E-8C0D358CE884}"/>
    <cellStyle name="Millares 6 3 2 2 4 6 2" xfId="37856" xr:uid="{D5D8AFDE-746E-48D6-85AB-69166A1EEEF1}"/>
    <cellStyle name="Millares 6 3 2 2 4 7" xfId="22958" xr:uid="{25D2B2AE-2746-4D98-9FF1-DB285E7A9701}"/>
    <cellStyle name="Millares 6 3 2 2 4 8" xfId="44461" xr:uid="{5344F104-8E75-4BFE-8241-C8AAE572447B}"/>
    <cellStyle name="Millares 6 3 2 2 5" xfId="2139" xr:uid="{17FFBD36-1CB5-47FE-B913-0316257129CC}"/>
    <cellStyle name="Millares 6 3 2 2 5 2" xfId="10405" xr:uid="{F3C74CA4-B115-4759-B257-199747DFC00A}"/>
    <cellStyle name="Millares 6 3 2 2 5 2 2" xfId="31908" xr:uid="{43F6C767-5477-4694-9451-C9606A1CA9A3}"/>
    <cellStyle name="Millares 6 3 2 2 5 3" xfId="17040" xr:uid="{D199BC9B-254E-4066-A5F9-EAD1B650EB25}"/>
    <cellStyle name="Millares 6 3 2 2 5 3 2" xfId="38543" xr:uid="{4016B65F-D27E-4F40-84B8-91C925265EE7}"/>
    <cellStyle name="Millares 6 3 2 2 5 4" xfId="23645" xr:uid="{1CF6DA78-5827-4288-AB88-FB813CDA2455}"/>
    <cellStyle name="Millares 6 3 2 2 5 5" xfId="45148" xr:uid="{B777ADF6-F379-4F7C-A8A3-0684B699C6D0}"/>
    <cellStyle name="Millares 6 3 2 2 6" xfId="2687" xr:uid="{05631B5A-B725-4650-9570-FFFEB726870D}"/>
    <cellStyle name="Millares 6 3 2 2 6 2" xfId="10953" xr:uid="{428509A8-08DB-4FD9-8374-BD2BA9043A31}"/>
    <cellStyle name="Millares 6 3 2 2 6 2 2" xfId="32456" xr:uid="{330B3B6A-D6A1-4DAE-9594-7F54D802A044}"/>
    <cellStyle name="Millares 6 3 2 2 6 3" xfId="17588" xr:uid="{D93DEE1E-1B3E-46EE-AA14-0E5F348A126F}"/>
    <cellStyle name="Millares 6 3 2 2 6 3 2" xfId="39091" xr:uid="{F4EF6C60-B415-4850-85BD-DB7C5BE79BE0}"/>
    <cellStyle name="Millares 6 3 2 2 6 4" xfId="24193" xr:uid="{2C50EA0D-DCB3-4D8D-B29C-348B6274E977}"/>
    <cellStyle name="Millares 6 3 2 2 6 5" xfId="45696" xr:uid="{DBA9A275-BB61-4603-BBC4-8E04D42A1C61}"/>
    <cellStyle name="Millares 6 3 2 2 7" xfId="3335" xr:uid="{E8E69835-60F8-43C4-A7AE-C77F0FBE4492}"/>
    <cellStyle name="Millares 6 3 2 2 7 2" xfId="11601" xr:uid="{99F3BBD2-0980-4D2C-828F-ADE7A52B11D5}"/>
    <cellStyle name="Millares 6 3 2 2 7 2 2" xfId="33104" xr:uid="{ED6B74F2-EE9A-4EDA-899E-7B1B7873C7CE}"/>
    <cellStyle name="Millares 6 3 2 2 7 3" xfId="18236" xr:uid="{F9EEC04A-312D-46AB-A660-C3088EEEC9E1}"/>
    <cellStyle name="Millares 6 3 2 2 7 3 2" xfId="39739" xr:uid="{C1E59D1F-80D0-4958-805F-6E9B7239547D}"/>
    <cellStyle name="Millares 6 3 2 2 7 4" xfId="24841" xr:uid="{9B19EE3F-EE88-43CE-ABA1-E302532A2D4E}"/>
    <cellStyle name="Millares 6 3 2 2 7 5" xfId="46344" xr:uid="{952809AA-0246-4517-824F-C87212C784AD}"/>
    <cellStyle name="Millares 6 3 2 2 8" xfId="4831" xr:uid="{964399BD-1C96-4E09-BA98-11BD7149236E}"/>
    <cellStyle name="Millares 6 3 2 2 8 2" xfId="13097" xr:uid="{518AFCF8-E0A8-4C97-8716-D281F53D0D76}"/>
    <cellStyle name="Millares 6 3 2 2 8 2 2" xfId="34600" xr:uid="{F2343CC9-2A4F-48CC-A29B-2328550235F4}"/>
    <cellStyle name="Millares 6 3 2 2 8 3" xfId="19732" xr:uid="{BB4FEC67-FC38-4D63-B42B-C6B17230379F}"/>
    <cellStyle name="Millares 6 3 2 2 8 3 2" xfId="41235" xr:uid="{5C186CF9-FE23-4A97-B03C-E676095ABCFC}"/>
    <cellStyle name="Millares 6 3 2 2 8 4" xfId="26337" xr:uid="{92A5DEF6-C515-40C6-9826-27783905DBB3}"/>
    <cellStyle name="Millares 6 3 2 2 8 5" xfId="47840" xr:uid="{67C88823-B80B-4107-86E1-3C482EA8E5CA}"/>
    <cellStyle name="Millares 6 3 2 2 9" xfId="5474" xr:uid="{039D6018-17DB-4B91-ABEA-434B4A303C95}"/>
    <cellStyle name="Millares 6 3 2 2 9 2" xfId="13740" xr:uid="{5D54A9F7-D630-437D-9C74-36BD766C668C}"/>
    <cellStyle name="Millares 6 3 2 2 9 2 2" xfId="35243" xr:uid="{8D6E87FB-2C97-4890-A0C2-B0D8FA385B25}"/>
    <cellStyle name="Millares 6 3 2 2 9 3" xfId="20375" xr:uid="{3A1DAEB1-84C1-4287-8A43-3497445E6475}"/>
    <cellStyle name="Millares 6 3 2 2 9 3 2" xfId="41878" xr:uid="{1A06C060-D099-4F17-A7DF-2B203993B067}"/>
    <cellStyle name="Millares 6 3 2 2 9 4" xfId="26980" xr:uid="{91599F18-3E4D-43A8-9E6E-56251217E190}"/>
    <cellStyle name="Millares 6 3 2 2 9 5" xfId="48483" xr:uid="{CE86E7E1-D0CA-4242-A0D5-A47F81480EA4}"/>
    <cellStyle name="Millares 6 3 2 3" xfId="377" xr:uid="{0F0954B1-A195-438F-A9B4-5B7F937109D9}"/>
    <cellStyle name="Millares 6 3 2 3 10" xfId="15280" xr:uid="{8554BFD1-7998-48EB-861A-97FA95E15F26}"/>
    <cellStyle name="Millares 6 3 2 3 10 2" xfId="36783" xr:uid="{55F7A520-10D2-4185-B5BF-C534D83D17BD}"/>
    <cellStyle name="Millares 6 3 2 3 11" xfId="21885" xr:uid="{353ABCC2-9F11-435F-A2B9-682B02AE6028}"/>
    <cellStyle name="Millares 6 3 2 3 12" xfId="43388" xr:uid="{BC653D32-FE56-4AE1-82CA-BB159BC8162C}"/>
    <cellStyle name="Millares 6 3 2 3 2" xfId="1325" xr:uid="{78C9FD2B-1CE4-4612-A8DD-6553AD94AF09}"/>
    <cellStyle name="Millares 6 3 2 3 2 2" xfId="4154" xr:uid="{41D777AF-904E-44BF-998A-8DB58621275F}"/>
    <cellStyle name="Millares 6 3 2 3 2 2 2" xfId="12420" xr:uid="{972DCADE-F057-4DBF-B1BB-B066D41F3CE0}"/>
    <cellStyle name="Millares 6 3 2 3 2 2 2 2" xfId="33923" xr:uid="{031823C9-79FF-4DA3-9260-8DD03F45567F}"/>
    <cellStyle name="Millares 6 3 2 3 2 2 3" xfId="19055" xr:uid="{2E7A28EC-9EDC-49D0-ADBE-5D0D289A9218}"/>
    <cellStyle name="Millares 6 3 2 3 2 2 3 2" xfId="40558" xr:uid="{1AF5344C-8F32-42DC-926F-6B487DB27169}"/>
    <cellStyle name="Millares 6 3 2 3 2 2 4" xfId="25660" xr:uid="{5C94F735-149F-45CC-AE25-6B3F7CD021D7}"/>
    <cellStyle name="Millares 6 3 2 3 2 2 5" xfId="47163" xr:uid="{1F7BA7BB-E604-423F-A946-A2274303E1B2}"/>
    <cellStyle name="Millares 6 3 2 3 2 3" xfId="6293" xr:uid="{AB8205E6-5A1F-49F5-869B-5F9D412482FE}"/>
    <cellStyle name="Millares 6 3 2 3 2 3 2" xfId="14559" xr:uid="{DEC37A89-132D-473C-96F4-9BB118738095}"/>
    <cellStyle name="Millares 6 3 2 3 2 3 2 2" xfId="36062" xr:uid="{687CFCAA-B6B9-4175-8FAE-58CB7F412268}"/>
    <cellStyle name="Millares 6 3 2 3 2 3 3" xfId="21194" xr:uid="{11447DFD-BB9E-48AE-8310-9AE23139BFAB}"/>
    <cellStyle name="Millares 6 3 2 3 2 3 3 2" xfId="42697" xr:uid="{4E8441FF-B552-4A59-AE39-ED63025DB48E}"/>
    <cellStyle name="Millares 6 3 2 3 2 3 4" xfId="27799" xr:uid="{2286AB0A-C415-42FD-BFD9-ECDF24771224}"/>
    <cellStyle name="Millares 6 3 2 3 2 3 5" xfId="49302" xr:uid="{BC217BD5-663D-4EA9-8F7F-DEF53E524025}"/>
    <cellStyle name="Millares 6 3 2 3 2 4" xfId="7934" xr:uid="{36B51D1A-4588-4B84-8B12-D9784E828A28}"/>
    <cellStyle name="Millares 6 3 2 3 2 4 2" xfId="29437" xr:uid="{8B774B7D-9975-480A-9AFE-B399E0EE9113}"/>
    <cellStyle name="Millares 6 3 2 3 2 5" xfId="9591" xr:uid="{0FFF2605-D202-4843-94AD-AEAB45A0639D}"/>
    <cellStyle name="Millares 6 3 2 3 2 5 2" xfId="31094" xr:uid="{0DEDB4C2-D46F-49BD-8500-54B1118CAEA1}"/>
    <cellStyle name="Millares 6 3 2 3 2 6" xfId="16226" xr:uid="{14F9BEB2-A5A3-4C9A-B02B-D0868AC46E58}"/>
    <cellStyle name="Millares 6 3 2 3 2 6 2" xfId="37729" xr:uid="{80B7E6EE-6E2B-4B3E-8E4E-64FF7E4DC325}"/>
    <cellStyle name="Millares 6 3 2 3 2 7" xfId="22831" xr:uid="{28FD9219-0E68-4EC1-8BEA-224BD6AA354A}"/>
    <cellStyle name="Millares 6 3 2 3 2 8" xfId="44334" xr:uid="{6C840DC2-6A68-4FE0-954D-AB9B62E4335E}"/>
    <cellStyle name="Millares 6 3 2 3 3" xfId="2012" xr:uid="{9FCB3AD4-7BF9-4E7C-947E-EB1F09CC7C62}"/>
    <cellStyle name="Millares 6 3 2 3 3 2" xfId="10278" xr:uid="{6A7B5F1A-2330-4565-9FFB-A4FC03E246DC}"/>
    <cellStyle name="Millares 6 3 2 3 3 2 2" xfId="31781" xr:uid="{71F20A8B-8242-49BA-90C5-66202FC2CCEC}"/>
    <cellStyle name="Millares 6 3 2 3 3 3" xfId="16913" xr:uid="{02212E45-A36F-4C0C-95EE-C73DB0777A09}"/>
    <cellStyle name="Millares 6 3 2 3 3 3 2" xfId="38416" xr:uid="{DB2BC52D-49F0-4656-BED3-AB8045E2D3C8}"/>
    <cellStyle name="Millares 6 3 2 3 3 4" xfId="23518" xr:uid="{69834F8F-DD0C-446D-8BB6-2342B11E0651}"/>
    <cellStyle name="Millares 6 3 2 3 3 5" xfId="45021" xr:uid="{351C0A07-747F-402A-8382-579E235E5988}"/>
    <cellStyle name="Millares 6 3 2 3 4" xfId="2811" xr:uid="{1FB46124-25A6-48DD-A228-ED63696BCD98}"/>
    <cellStyle name="Millares 6 3 2 3 4 2" xfId="11077" xr:uid="{E4BF9BAD-A3E8-4D90-8819-2FB30152406A}"/>
    <cellStyle name="Millares 6 3 2 3 4 2 2" xfId="32580" xr:uid="{60809EEB-FC20-452F-9ABC-8D4722FB1518}"/>
    <cellStyle name="Millares 6 3 2 3 4 3" xfId="17712" xr:uid="{45E5754B-1DED-4065-B1A9-1A642896BF2B}"/>
    <cellStyle name="Millares 6 3 2 3 4 3 2" xfId="39215" xr:uid="{40AF4B21-CFF0-49E1-B2FF-F27EADF091FA}"/>
    <cellStyle name="Millares 6 3 2 3 4 4" xfId="24317" xr:uid="{C5413BF0-6BCE-470D-80AC-DB95FB80F121}"/>
    <cellStyle name="Millares 6 3 2 3 4 5" xfId="45820" xr:uid="{7463AAE9-3D7E-4B6E-A5FA-4A89C46B7434}"/>
    <cellStyle name="Millares 6 3 2 3 5" xfId="3208" xr:uid="{548E2DEA-8A0E-4995-BF2F-E7CA6BE7FA82}"/>
    <cellStyle name="Millares 6 3 2 3 5 2" xfId="11474" xr:uid="{DFE3768D-740E-4B51-A0A6-45EE384881AB}"/>
    <cellStyle name="Millares 6 3 2 3 5 2 2" xfId="32977" xr:uid="{562C3C86-4C4B-453F-8C05-7FF3183000DC}"/>
    <cellStyle name="Millares 6 3 2 3 5 3" xfId="18109" xr:uid="{9814FA75-69A5-4F9B-8B81-4DB6D25450F6}"/>
    <cellStyle name="Millares 6 3 2 3 5 3 2" xfId="39612" xr:uid="{B0DD1AF4-220C-4425-9A2D-D2A6A9312AE5}"/>
    <cellStyle name="Millares 6 3 2 3 5 4" xfId="24714" xr:uid="{1F0CE92B-549B-4A5E-BE01-C96C4E8CB73F}"/>
    <cellStyle name="Millares 6 3 2 3 5 5" xfId="46217" xr:uid="{A2573ABF-30D5-4C07-97E8-E0C06D0190F3}"/>
    <cellStyle name="Millares 6 3 2 3 6" xfId="4955" xr:uid="{2AE7BE30-1D0E-43D7-8EE5-2FACAFDFC56E}"/>
    <cellStyle name="Millares 6 3 2 3 6 2" xfId="13221" xr:uid="{06A948C1-87EA-4024-BA7B-9C4E59FEE7E4}"/>
    <cellStyle name="Millares 6 3 2 3 6 2 2" xfId="34724" xr:uid="{D774B4FA-40DA-426F-B468-B857C43BB679}"/>
    <cellStyle name="Millares 6 3 2 3 6 3" xfId="19856" xr:uid="{04919AA4-D6DB-4A88-BF07-2F05BADBF50C}"/>
    <cellStyle name="Millares 6 3 2 3 6 3 2" xfId="41359" xr:uid="{C8BDAC5D-EDFD-469A-B84C-671EB6856BCD}"/>
    <cellStyle name="Millares 6 3 2 3 6 4" xfId="26461" xr:uid="{AA46545B-FE3F-43A0-BC01-665FF83B75E7}"/>
    <cellStyle name="Millares 6 3 2 3 6 5" xfId="47964" xr:uid="{BAB39329-C3EB-41AD-90B9-E5E13EA2F76B}"/>
    <cellStyle name="Millares 6 3 2 3 7" xfId="5347" xr:uid="{3A596425-7BFD-4982-8676-C3EE5EB49666}"/>
    <cellStyle name="Millares 6 3 2 3 7 2" xfId="13613" xr:uid="{7C2A221D-30E3-47E4-AE24-C6747E35C926}"/>
    <cellStyle name="Millares 6 3 2 3 7 2 2" xfId="35116" xr:uid="{C2FB6C18-A1D6-461D-9988-85B469B51201}"/>
    <cellStyle name="Millares 6 3 2 3 7 3" xfId="20248" xr:uid="{52D1BE2E-181D-4570-91D6-6F6E73690DCF}"/>
    <cellStyle name="Millares 6 3 2 3 7 3 2" xfId="41751" xr:uid="{B7F5547B-4C89-4B42-BD39-B39D247BEE42}"/>
    <cellStyle name="Millares 6 3 2 3 7 4" xfId="26853" xr:uid="{4B3F054C-8321-4D88-B0D4-605686531E37}"/>
    <cellStyle name="Millares 6 3 2 3 7 5" xfId="48356" xr:uid="{A3BF578D-66A7-4D7C-A624-60093F835677}"/>
    <cellStyle name="Millares 6 3 2 3 8" xfId="6988" xr:uid="{DE008A55-B040-451A-831D-AAB19A2D9874}"/>
    <cellStyle name="Millares 6 3 2 3 8 2" xfId="28491" xr:uid="{282A6331-8E8B-4A32-98B2-213C347D4ED0}"/>
    <cellStyle name="Millares 6 3 2 3 9" xfId="8644" xr:uid="{6D2D7A3A-AEA9-49E6-929A-2FEFF0844281}"/>
    <cellStyle name="Millares 6 3 2 3 9 2" xfId="30147" xr:uid="{BD66D660-A573-4F96-A5E4-2020D9A09FD3}"/>
    <cellStyle name="Millares 6 3 2 4" xfId="661" xr:uid="{36EB05EB-AAC0-432D-899B-DDAEFAA26448}"/>
    <cellStyle name="Millares 6 3 2 4 10" xfId="43670" xr:uid="{6087A53F-8BAD-4733-99AD-E8067F5FE970}"/>
    <cellStyle name="Millares 6 3 2 4 2" xfId="1607" xr:uid="{AD21359F-F0C3-4A00-81BA-0A2CA6E26E41}"/>
    <cellStyle name="Millares 6 3 2 4 2 2" xfId="4436" xr:uid="{D4B31D93-5AEB-4A15-AE8C-2C98FF1B4868}"/>
    <cellStyle name="Millares 6 3 2 4 2 2 2" xfId="12702" xr:uid="{AFDB4EEB-6E9D-4CCC-8A28-0056FF52C8A1}"/>
    <cellStyle name="Millares 6 3 2 4 2 2 2 2" xfId="34205" xr:uid="{91BB4511-38F3-474B-98F9-B26DA7CD8C32}"/>
    <cellStyle name="Millares 6 3 2 4 2 2 3" xfId="19337" xr:uid="{47F948DB-F6CD-4765-A2A4-4A8FFDA9D6CA}"/>
    <cellStyle name="Millares 6 3 2 4 2 2 3 2" xfId="40840" xr:uid="{A0FD7174-2397-4B01-A815-30C105122F4E}"/>
    <cellStyle name="Millares 6 3 2 4 2 2 4" xfId="25942" xr:uid="{BA753299-7427-4A86-A9C5-582BEBFB80D1}"/>
    <cellStyle name="Millares 6 3 2 4 2 2 5" xfId="47445" xr:uid="{12F56700-1FC7-45F5-87B0-2865A7F38BDA}"/>
    <cellStyle name="Millares 6 3 2 4 2 3" xfId="6575" xr:uid="{8C4FAB7E-8897-4F27-8DA0-D4D8C3B7D1F2}"/>
    <cellStyle name="Millares 6 3 2 4 2 3 2" xfId="14841" xr:uid="{14B77EE9-581B-4049-B5C5-A38A4DBFE202}"/>
    <cellStyle name="Millares 6 3 2 4 2 3 2 2" xfId="36344" xr:uid="{4420188E-7730-42F8-90C3-B399937FDD31}"/>
    <cellStyle name="Millares 6 3 2 4 2 3 3" xfId="21476" xr:uid="{72BD2CCE-BB1E-4BDF-915F-A862BAB21550}"/>
    <cellStyle name="Millares 6 3 2 4 2 3 3 2" xfId="42979" xr:uid="{C22904E7-66DE-47FE-8766-1C6976FBC6AB}"/>
    <cellStyle name="Millares 6 3 2 4 2 3 4" xfId="28081" xr:uid="{5411D9C7-3B5E-4EAD-BC58-79D43416E504}"/>
    <cellStyle name="Millares 6 3 2 4 2 3 5" xfId="49584" xr:uid="{84ECB8B6-AB74-4FC1-A16E-6799E291C93E}"/>
    <cellStyle name="Millares 6 3 2 4 2 4" xfId="8216" xr:uid="{28BFC44B-F2F7-469B-8D69-69B6FE8CD387}"/>
    <cellStyle name="Millares 6 3 2 4 2 4 2" xfId="29719" xr:uid="{BFF6E1F3-ADB2-4986-B05F-4E9021D1B66B}"/>
    <cellStyle name="Millares 6 3 2 4 2 5" xfId="9873" xr:uid="{9F5BD302-26C8-40F3-852D-BD4DC33F172C}"/>
    <cellStyle name="Millares 6 3 2 4 2 5 2" xfId="31376" xr:uid="{39A61A00-2411-458D-9BA1-326756AE7437}"/>
    <cellStyle name="Millares 6 3 2 4 2 6" xfId="16508" xr:uid="{F7635694-BD84-4787-A4D7-BFB3C9D3FB56}"/>
    <cellStyle name="Millares 6 3 2 4 2 6 2" xfId="38011" xr:uid="{1579AD64-2988-4B0F-A4A4-E3DAB98EF49B}"/>
    <cellStyle name="Millares 6 3 2 4 2 7" xfId="23113" xr:uid="{223BBF15-6224-418F-89A7-CDB083895430}"/>
    <cellStyle name="Millares 6 3 2 4 2 8" xfId="44616" xr:uid="{ED7706F4-CB4B-4E35-B49A-2C3D6EF55744}"/>
    <cellStyle name="Millares 6 3 2 4 3" xfId="2294" xr:uid="{A4B72FF2-9CDF-42B8-87B9-F56E4F0DE174}"/>
    <cellStyle name="Millares 6 3 2 4 3 2" xfId="10560" xr:uid="{CFAC8B35-ED04-4EBF-BFF8-06B9AA0EDA5C}"/>
    <cellStyle name="Millares 6 3 2 4 3 2 2" xfId="32063" xr:uid="{C324348B-1D39-4813-A51F-41AB8AD0FD2C}"/>
    <cellStyle name="Millares 6 3 2 4 3 3" xfId="17195" xr:uid="{52165E84-5568-475B-A271-2A9A0713AF66}"/>
    <cellStyle name="Millares 6 3 2 4 3 3 2" xfId="38698" xr:uid="{7CB6D84A-12F2-4440-84EC-ED63C5FD121B}"/>
    <cellStyle name="Millares 6 3 2 4 3 4" xfId="23800" xr:uid="{9F231BA1-0EDF-4750-9415-19C5A1D2683A}"/>
    <cellStyle name="Millares 6 3 2 4 3 5" xfId="45303" xr:uid="{62399EE1-7EEC-4A0D-B6C0-F6AE0601A0C8}"/>
    <cellStyle name="Millares 6 3 2 4 4" xfId="3490" xr:uid="{584AE5CD-9B6B-4914-A54D-229E937CFED9}"/>
    <cellStyle name="Millares 6 3 2 4 4 2" xfId="11756" xr:uid="{A9BC8242-AAB9-4F0A-B0D4-B09EE9E636F8}"/>
    <cellStyle name="Millares 6 3 2 4 4 2 2" xfId="33259" xr:uid="{5660C505-82AF-4853-96B5-F6A95FDC68CD}"/>
    <cellStyle name="Millares 6 3 2 4 4 3" xfId="18391" xr:uid="{E9DDCEBF-4D9F-45C1-B946-55E63E30A882}"/>
    <cellStyle name="Millares 6 3 2 4 4 3 2" xfId="39894" xr:uid="{D912FADF-0159-4BDE-86DB-3E7B8CAD43CE}"/>
    <cellStyle name="Millares 6 3 2 4 4 4" xfId="24996" xr:uid="{CB56C4C4-DD4E-467C-B21E-08386D30377F}"/>
    <cellStyle name="Millares 6 3 2 4 4 5" xfId="46499" xr:uid="{BF0DEB8E-2FC5-41AB-A565-B7E8429160A1}"/>
    <cellStyle name="Millares 6 3 2 4 5" xfId="5629" xr:uid="{DC470B72-39C3-4919-B200-5D52CE3154EB}"/>
    <cellStyle name="Millares 6 3 2 4 5 2" xfId="13895" xr:uid="{CAEA611F-2EE1-4AD8-A8B7-0015C16BC718}"/>
    <cellStyle name="Millares 6 3 2 4 5 2 2" xfId="35398" xr:uid="{34452A0E-3F63-4656-A48E-D85066D93B9C}"/>
    <cellStyle name="Millares 6 3 2 4 5 3" xfId="20530" xr:uid="{DF5BE140-0468-40BA-B55D-09BD28DEFB5D}"/>
    <cellStyle name="Millares 6 3 2 4 5 3 2" xfId="42033" xr:uid="{88A21CAF-DEF8-4F57-A342-8CF6D32C44B4}"/>
    <cellStyle name="Millares 6 3 2 4 5 4" xfId="27135" xr:uid="{4C455D65-263F-467A-B1C1-A237F9FB010E}"/>
    <cellStyle name="Millares 6 3 2 4 5 5" xfId="48638" xr:uid="{B3EA0E72-7783-4170-A9EA-5A402BB39B21}"/>
    <cellStyle name="Millares 6 3 2 4 6" xfId="7270" xr:uid="{3DA42D29-4ABB-4EBE-B02E-F8EB51E37225}"/>
    <cellStyle name="Millares 6 3 2 4 6 2" xfId="28773" xr:uid="{A0F441B4-0D68-435F-BA8F-EF358EC3BDB2}"/>
    <cellStyle name="Millares 6 3 2 4 7" xfId="8927" xr:uid="{D66C818B-A9D3-43C7-BFB0-C16691479FCC}"/>
    <cellStyle name="Millares 6 3 2 4 7 2" xfId="30430" xr:uid="{076EA1D1-67DE-40F6-B49B-9DD7527B1B04}"/>
    <cellStyle name="Millares 6 3 2 4 8" xfId="15562" xr:uid="{2A0CA2ED-AA6C-441F-A186-165853B37219}"/>
    <cellStyle name="Millares 6 3 2 4 8 2" xfId="37065" xr:uid="{782714DE-14E1-480A-9023-BE2B0AE2FDB6}"/>
    <cellStyle name="Millares 6 3 2 4 9" xfId="22167" xr:uid="{2FBD6C75-099E-4477-9E44-98235518C9A5}"/>
    <cellStyle name="Millares 6 3 2 5" xfId="929" xr:uid="{C10A7DE4-F3D5-4C51-9224-C6E93A95597B}"/>
    <cellStyle name="Millares 6 3 2 5 2" xfId="3758" xr:uid="{E3961379-3BCD-4FB4-8D54-D8A3D0268007}"/>
    <cellStyle name="Millares 6 3 2 5 2 2" xfId="12024" xr:uid="{5B03F7E0-CE87-4027-A655-C3689221BB59}"/>
    <cellStyle name="Millares 6 3 2 5 2 2 2" xfId="33527" xr:uid="{D2079D56-F734-4E2B-85BF-EE57B18A1F59}"/>
    <cellStyle name="Millares 6 3 2 5 2 3" xfId="18659" xr:uid="{32DAC95D-F35C-4196-BEBB-AA03EA77D1BD}"/>
    <cellStyle name="Millares 6 3 2 5 2 3 2" xfId="40162" xr:uid="{EC6A0CBA-13D9-4105-91E8-638376EB80EE}"/>
    <cellStyle name="Millares 6 3 2 5 2 4" xfId="25264" xr:uid="{729E28D5-3E2C-4F9D-B197-71229435509B}"/>
    <cellStyle name="Millares 6 3 2 5 2 5" xfId="46767" xr:uid="{5C7115A0-EA47-46B5-B288-874BDDBA404A}"/>
    <cellStyle name="Millares 6 3 2 5 3" xfId="5897" xr:uid="{61CB6CEE-E954-49C6-B8CC-ACB48902EB83}"/>
    <cellStyle name="Millares 6 3 2 5 3 2" xfId="14163" xr:uid="{B780E6D0-ED1F-40A6-813F-E9B5239504C0}"/>
    <cellStyle name="Millares 6 3 2 5 3 2 2" xfId="35666" xr:uid="{968E8634-1F63-4B0F-985A-B6F20089A145}"/>
    <cellStyle name="Millares 6 3 2 5 3 3" xfId="20798" xr:uid="{6DE753E0-6DC3-4E5A-986B-EEB42AD69DE5}"/>
    <cellStyle name="Millares 6 3 2 5 3 3 2" xfId="42301" xr:uid="{1451264C-6C69-42C8-A90A-4D66FE3FBCFE}"/>
    <cellStyle name="Millares 6 3 2 5 3 4" xfId="27403" xr:uid="{E6684F61-4537-433F-A9D6-4382BC5C5A24}"/>
    <cellStyle name="Millares 6 3 2 5 3 5" xfId="48906" xr:uid="{D8C33190-953A-4F44-A96F-4C7F6735E464}"/>
    <cellStyle name="Millares 6 3 2 5 4" xfId="7538" xr:uid="{2D19AC1A-6561-4EA8-A024-4106978C6168}"/>
    <cellStyle name="Millares 6 3 2 5 4 2" xfId="29041" xr:uid="{368CBDC6-41A1-438F-B6B1-08051B1814DA}"/>
    <cellStyle name="Millares 6 3 2 5 5" xfId="9195" xr:uid="{9F676AA3-C845-4EDA-AA7B-E1C340D216B6}"/>
    <cellStyle name="Millares 6 3 2 5 5 2" xfId="30698" xr:uid="{B5D55B0D-11E7-4BB3-8080-A11638429951}"/>
    <cellStyle name="Millares 6 3 2 5 6" xfId="15830" xr:uid="{40F0530B-F437-4444-87A7-3B0E34048859}"/>
    <cellStyle name="Millares 6 3 2 5 6 2" xfId="37333" xr:uid="{C6F05AAA-3B0F-4DB4-A405-92C0405E54C3}"/>
    <cellStyle name="Millares 6 3 2 5 7" xfId="22435" xr:uid="{F94768D3-C93B-4939-819B-D1954DC40A36}"/>
    <cellStyle name="Millares 6 3 2 5 8" xfId="43938" xr:uid="{385C51AE-5AFF-43EA-BA4F-3A2CDA5ECBBC}"/>
    <cellStyle name="Millares 6 3 2 6" xfId="1190" xr:uid="{4135876B-9BFE-41BF-8F66-F9B6D595BEB2}"/>
    <cellStyle name="Millares 6 3 2 6 2" xfId="4019" xr:uid="{02D7C428-4729-4448-967A-FBC23BC48341}"/>
    <cellStyle name="Millares 6 3 2 6 2 2" xfId="12285" xr:uid="{F2B4C7A5-DE26-48A8-9ABC-02FB7D958056}"/>
    <cellStyle name="Millares 6 3 2 6 2 2 2" xfId="33788" xr:uid="{8EB5CD0A-FBDB-4204-AC70-CEB64D0E4419}"/>
    <cellStyle name="Millares 6 3 2 6 2 3" xfId="18920" xr:uid="{B36C9FDC-F1A4-42C3-B894-6D614ABE28AA}"/>
    <cellStyle name="Millares 6 3 2 6 2 3 2" xfId="40423" xr:uid="{5CA71C72-1811-41AE-8B23-9DC55B871FAF}"/>
    <cellStyle name="Millares 6 3 2 6 2 4" xfId="25525" xr:uid="{168B13F4-EFB4-44E0-BD3E-4237419E7ABB}"/>
    <cellStyle name="Millares 6 3 2 6 2 5" xfId="47028" xr:uid="{F97A80E1-218F-4323-AF0A-9806490DB07F}"/>
    <cellStyle name="Millares 6 3 2 6 3" xfId="6158" xr:uid="{F24291A5-28A9-4DED-AC00-88E78D51F1E7}"/>
    <cellStyle name="Millares 6 3 2 6 3 2" xfId="14424" xr:uid="{20EC6357-F448-480E-B2C0-CC5418D1F82B}"/>
    <cellStyle name="Millares 6 3 2 6 3 2 2" xfId="35927" xr:uid="{3A902098-4DF3-41FD-9CC9-F2F16D8DEC86}"/>
    <cellStyle name="Millares 6 3 2 6 3 3" xfId="21059" xr:uid="{7C426B1F-D0D9-44AA-B214-152B381BA88C}"/>
    <cellStyle name="Millares 6 3 2 6 3 3 2" xfId="42562" xr:uid="{3263F571-394C-4F11-8D92-B748818B3DDB}"/>
    <cellStyle name="Millares 6 3 2 6 3 4" xfId="27664" xr:uid="{AF01A340-DD58-4C23-8821-F7741E528460}"/>
    <cellStyle name="Millares 6 3 2 6 3 5" xfId="49167" xr:uid="{7D4A2004-0288-4CAC-8832-59C5ABEBB150}"/>
    <cellStyle name="Millares 6 3 2 6 4" xfId="7799" xr:uid="{23882AA5-7416-4177-BA94-F4CD3920E639}"/>
    <cellStyle name="Millares 6 3 2 6 4 2" xfId="29302" xr:uid="{551AAD92-EE17-43CA-BC34-0ED4B1B69BEE}"/>
    <cellStyle name="Millares 6 3 2 6 5" xfId="9456" xr:uid="{B206FD61-DD03-46DC-8572-226E9CDB5C1F}"/>
    <cellStyle name="Millares 6 3 2 6 5 2" xfId="30959" xr:uid="{F6CA2EAE-9EF0-4107-9C2F-0CFF76A2DEA4}"/>
    <cellStyle name="Millares 6 3 2 6 6" xfId="16091" xr:uid="{F104D5B0-9292-4D7B-A86A-6AA87EABAD03}"/>
    <cellStyle name="Millares 6 3 2 6 6 2" xfId="37594" xr:uid="{82557F5F-1063-4DA7-8BEB-0243A06F3C5C}"/>
    <cellStyle name="Millares 6 3 2 6 7" xfId="22696" xr:uid="{7B64FAE5-5EC6-4F7F-A8CA-CCBBB11F53CD}"/>
    <cellStyle name="Millares 6 3 2 6 8" xfId="44199" xr:uid="{AED35C99-F620-48E6-88A6-C76A8DE08489}"/>
    <cellStyle name="Millares 6 3 2 7" xfId="1878" xr:uid="{FE0639C5-826D-4164-9839-00EC482D0DEA}"/>
    <cellStyle name="Millares 6 3 2 7 2" xfId="10144" xr:uid="{10308EC5-81A0-4042-95AE-B0B89DE054B2}"/>
    <cellStyle name="Millares 6 3 2 7 2 2" xfId="31647" xr:uid="{EA35B392-D5C2-4B6C-A3D6-9F7F94264102}"/>
    <cellStyle name="Millares 6 3 2 7 3" xfId="16779" xr:uid="{E970C362-3CA7-427E-8C17-08F4F2650348}"/>
    <cellStyle name="Millares 6 3 2 7 3 2" xfId="38282" xr:uid="{3D72F979-0385-4F9D-B988-63D41EB9D2AE}"/>
    <cellStyle name="Millares 6 3 2 7 4" xfId="23384" xr:uid="{F4488608-9CAD-46C4-81F9-FBE17E4BA7C8}"/>
    <cellStyle name="Millares 6 3 2 7 5" xfId="44887" xr:uid="{C322A1FF-3793-4741-A54C-B6BE5EE4C0EA}"/>
    <cellStyle name="Millares 6 3 2 8" xfId="2563" xr:uid="{27E10B2F-6E55-4ADF-A841-73809A224820}"/>
    <cellStyle name="Millares 6 3 2 8 2" xfId="10829" xr:uid="{649249D4-3463-40B7-AD20-09CBA51E31F1}"/>
    <cellStyle name="Millares 6 3 2 8 2 2" xfId="32332" xr:uid="{48BBCF3E-585B-4C35-B381-8BF32A2A4780}"/>
    <cellStyle name="Millares 6 3 2 8 3" xfId="17464" xr:uid="{F434A0CA-DDC2-41E9-A7E5-C74D41D78358}"/>
    <cellStyle name="Millares 6 3 2 8 3 2" xfId="38967" xr:uid="{3102B64A-5DFE-4F2B-8B7F-5A154CCF3A2E}"/>
    <cellStyle name="Millares 6 3 2 8 4" xfId="24069" xr:uid="{6C216A34-FFAB-4657-B0FB-2B5DBA1FFE29}"/>
    <cellStyle name="Millares 6 3 2 8 5" xfId="45572" xr:uid="{91642040-FC4A-4ADD-AE4B-E928041802D0}"/>
    <cellStyle name="Millares 6 3 2 9" xfId="3074" xr:uid="{D573795C-13BE-4C61-AF58-E897CEA9823E}"/>
    <cellStyle name="Millares 6 3 2 9 2" xfId="11340" xr:uid="{6103C327-E854-4A97-97DE-D289646F2FEF}"/>
    <cellStyle name="Millares 6 3 2 9 2 2" xfId="32843" xr:uid="{13DF7663-2880-491E-A122-157A0664FF4D}"/>
    <cellStyle name="Millares 6 3 2 9 3" xfId="17975" xr:uid="{E7E9756F-2CBF-4F02-9C49-2AB258AB3A48}"/>
    <cellStyle name="Millares 6 3 2 9 3 2" xfId="39478" xr:uid="{A8EC42C2-6664-40B7-8F8A-5EEFF114A432}"/>
    <cellStyle name="Millares 6 3 2 9 4" xfId="24580" xr:uid="{2FB68D12-987B-471C-B07B-6FAF10E109A1}"/>
    <cellStyle name="Millares 6 3 2 9 5" xfId="46083" xr:uid="{C3F2E092-A5D2-4FD6-AD0A-2993E64D031D}"/>
    <cellStyle name="Millares 6 3 3" xfId="467" xr:uid="{2D05CF0E-6118-4320-A1AF-B1E3B7767798}"/>
    <cellStyle name="Millares 6 3 3 10" xfId="7078" xr:uid="{BAABAF47-6391-469C-B8A4-902AFC14531C}"/>
    <cellStyle name="Millares 6 3 3 10 2" xfId="28581" xr:uid="{AD2C4C8F-FFB7-4CB3-8A79-97038E66B4B1}"/>
    <cellStyle name="Millares 6 3 3 11" xfId="8734" xr:uid="{2C4A999F-2DA7-493D-949A-D521D4A696D4}"/>
    <cellStyle name="Millares 6 3 3 11 2" xfId="30237" xr:uid="{E4B0081C-9E9B-4821-A805-41E75CD7CBBC}"/>
    <cellStyle name="Millares 6 3 3 12" xfId="15370" xr:uid="{7151857F-5995-4558-A924-64D4906D979C}"/>
    <cellStyle name="Millares 6 3 3 12 2" xfId="36873" xr:uid="{FF14D01B-7CE8-4E50-9F9D-09DD67E3DCCA}"/>
    <cellStyle name="Millares 6 3 3 13" xfId="21975" xr:uid="{C4B4E32A-C0C1-4612-BCD4-162BE6BB71B9}"/>
    <cellStyle name="Millares 6 3 3 14" xfId="43478" xr:uid="{5C21B9C5-303E-48C5-BE02-A4DDBFFEDEB0}"/>
    <cellStyle name="Millares 6 3 3 2" xfId="749" xr:uid="{76740B74-2E97-4501-B04B-A680CA6AE1FC}"/>
    <cellStyle name="Millares 6 3 3 2 10" xfId="15650" xr:uid="{BA06D461-6508-42B3-BB11-B989DC772E78}"/>
    <cellStyle name="Millares 6 3 3 2 10 2" xfId="37153" xr:uid="{0437C95D-8123-4704-B516-4DA7B8572DA0}"/>
    <cellStyle name="Millares 6 3 3 2 11" xfId="22255" xr:uid="{B5058D54-C3C0-4DD8-826F-3D43236650B5}"/>
    <cellStyle name="Millares 6 3 3 2 12" xfId="43758" xr:uid="{8CD48B78-5D16-4A90-96F4-99DAF9F9FF00}"/>
    <cellStyle name="Millares 6 3 3 2 2" xfId="1695" xr:uid="{AFC3AD96-B4AF-4C66-AF06-744E26932DBC}"/>
    <cellStyle name="Millares 6 3 3 2 2 2" xfId="4524" xr:uid="{C3BE5934-2F13-4ADB-B91D-A896729711B0}"/>
    <cellStyle name="Millares 6 3 3 2 2 2 2" xfId="12790" xr:uid="{CE301D9D-857A-4DC2-B6A2-D6FDE96DA932}"/>
    <cellStyle name="Millares 6 3 3 2 2 2 2 2" xfId="34293" xr:uid="{8DB37D7E-E631-4D7F-8DFD-C9B250C507D6}"/>
    <cellStyle name="Millares 6 3 3 2 2 2 3" xfId="19425" xr:uid="{5736D8D2-C7F0-4E99-8A46-FB1835DFBB8F}"/>
    <cellStyle name="Millares 6 3 3 2 2 2 3 2" xfId="40928" xr:uid="{488E0219-BE81-4DE6-8069-CD7C1D8A73E7}"/>
    <cellStyle name="Millares 6 3 3 2 2 2 4" xfId="26030" xr:uid="{C3F5D58A-65AD-4386-BA3D-728095EE56D4}"/>
    <cellStyle name="Millares 6 3 3 2 2 2 5" xfId="47533" xr:uid="{BFD975D1-1BD4-4E17-9C44-19877F11A05A}"/>
    <cellStyle name="Millares 6 3 3 2 2 3" xfId="6663" xr:uid="{6F9A577C-44A7-4CB3-8050-F1B50832F038}"/>
    <cellStyle name="Millares 6 3 3 2 2 3 2" xfId="14929" xr:uid="{1E165509-72E0-45EB-A417-AB695DE0D57B}"/>
    <cellStyle name="Millares 6 3 3 2 2 3 2 2" xfId="36432" xr:uid="{9590FCE1-DE49-4E9B-A653-4CE83940B26B}"/>
    <cellStyle name="Millares 6 3 3 2 2 3 3" xfId="21564" xr:uid="{48B83AAD-9AD6-4244-A1E2-110D4B786DE0}"/>
    <cellStyle name="Millares 6 3 3 2 2 3 3 2" xfId="43067" xr:uid="{CEDE6802-61FA-4D67-836F-92A20B626A44}"/>
    <cellStyle name="Millares 6 3 3 2 2 3 4" xfId="28169" xr:uid="{0F296152-4B51-4A0A-9713-C00668B9B2BE}"/>
    <cellStyle name="Millares 6 3 3 2 2 3 5" xfId="49672" xr:uid="{2D704F3F-9E3E-4740-B0DA-589A12431BA3}"/>
    <cellStyle name="Millares 6 3 3 2 2 4" xfId="8304" xr:uid="{E4BBC540-49BF-4A92-8B9A-FEB2F91EB973}"/>
    <cellStyle name="Millares 6 3 3 2 2 4 2" xfId="29807" xr:uid="{043E17B5-D183-438B-B2B2-AC014715FC0D}"/>
    <cellStyle name="Millares 6 3 3 2 2 5" xfId="9961" xr:uid="{2E683CA0-4CF4-431F-BC21-C05358A184F8}"/>
    <cellStyle name="Millares 6 3 3 2 2 5 2" xfId="31464" xr:uid="{4F4653B5-6979-43BD-9437-C048C2730E80}"/>
    <cellStyle name="Millares 6 3 3 2 2 6" xfId="16596" xr:uid="{98CAB859-B09F-4B80-8A3C-B535BDC370B2}"/>
    <cellStyle name="Millares 6 3 3 2 2 6 2" xfId="38099" xr:uid="{9ACE03CE-E371-46AC-8692-2541085B15DE}"/>
    <cellStyle name="Millares 6 3 3 2 2 7" xfId="23201" xr:uid="{25F785D1-9AEE-4A68-BE74-2EF3C0402194}"/>
    <cellStyle name="Millares 6 3 3 2 2 8" xfId="44704" xr:uid="{6BC830B1-AB9D-4CF1-A1FD-4CB4C0A85267}"/>
    <cellStyle name="Millares 6 3 3 2 3" xfId="2382" xr:uid="{82F9C5F2-6AB7-429A-8CD6-839B8875AFB6}"/>
    <cellStyle name="Millares 6 3 3 2 3 2" xfId="10648" xr:uid="{18F1D740-7EB9-4A56-B70C-743597015AA3}"/>
    <cellStyle name="Millares 6 3 3 2 3 2 2" xfId="32151" xr:uid="{B25EBF4B-8EF0-41BF-96E9-43AC2F810AA9}"/>
    <cellStyle name="Millares 6 3 3 2 3 3" xfId="17283" xr:uid="{99A0CB95-29AF-4380-848E-6D0C42E50DD9}"/>
    <cellStyle name="Millares 6 3 3 2 3 3 2" xfId="38786" xr:uid="{35C79E23-617A-49DA-BD70-027F600B3E8F}"/>
    <cellStyle name="Millares 6 3 3 2 3 4" xfId="23888" xr:uid="{29D0CCD4-7EAC-4CBD-A994-F90D8FAB72AB}"/>
    <cellStyle name="Millares 6 3 3 2 3 5" xfId="45391" xr:uid="{42DCD826-8287-43E3-9D82-2461B4C94B5C}"/>
    <cellStyle name="Millares 6 3 3 2 4" xfId="2899" xr:uid="{B1CB8ADA-C770-4D78-AC5A-307F1CA9D2C7}"/>
    <cellStyle name="Millares 6 3 3 2 4 2" xfId="11165" xr:uid="{A049B1BB-5847-40E2-B760-419B375A006E}"/>
    <cellStyle name="Millares 6 3 3 2 4 2 2" xfId="32668" xr:uid="{F903EE9E-0F26-423F-9D51-7FDF2F26DEF9}"/>
    <cellStyle name="Millares 6 3 3 2 4 3" xfId="17800" xr:uid="{B3509441-17B1-4806-9572-FE35CFD11D3B}"/>
    <cellStyle name="Millares 6 3 3 2 4 3 2" xfId="39303" xr:uid="{CE57C3E9-2685-4479-856C-48ACA939FF78}"/>
    <cellStyle name="Millares 6 3 3 2 4 4" xfId="24405" xr:uid="{79271800-FD9D-44E6-8AD9-A57BBEF48066}"/>
    <cellStyle name="Millares 6 3 3 2 4 5" xfId="45908" xr:uid="{9924C079-7DDF-4200-A3DF-6C02A69D03DE}"/>
    <cellStyle name="Millares 6 3 3 2 5" xfId="3578" xr:uid="{5E0A144C-D367-40DC-A856-F971FFA450D0}"/>
    <cellStyle name="Millares 6 3 3 2 5 2" xfId="11844" xr:uid="{0652D583-FD17-4C0C-AF62-125EA0CC633F}"/>
    <cellStyle name="Millares 6 3 3 2 5 2 2" xfId="33347" xr:uid="{1EBC9EE4-E9D4-4DD5-AF85-2C294C92CE35}"/>
    <cellStyle name="Millares 6 3 3 2 5 3" xfId="18479" xr:uid="{95CD8811-3BE5-4B20-931E-3EB31A92FFA3}"/>
    <cellStyle name="Millares 6 3 3 2 5 3 2" xfId="39982" xr:uid="{8165ECDC-E7B9-4DA5-940F-12CB0BEBECC2}"/>
    <cellStyle name="Millares 6 3 3 2 5 4" xfId="25084" xr:uid="{22D9ABAC-323D-4C18-82A1-219DE8640670}"/>
    <cellStyle name="Millares 6 3 3 2 5 5" xfId="46587" xr:uid="{A488AC83-750C-451A-8A76-C95FF62B1842}"/>
    <cellStyle name="Millares 6 3 3 2 6" xfId="5043" xr:uid="{2C75A2E5-E563-4C3B-BEEF-AEEC740451DD}"/>
    <cellStyle name="Millares 6 3 3 2 6 2" xfId="13309" xr:uid="{621D52BC-65B8-43C6-925E-93FBA8EEAC55}"/>
    <cellStyle name="Millares 6 3 3 2 6 2 2" xfId="34812" xr:uid="{7DD62E9C-7246-4DD7-84EC-1DA876FD02CA}"/>
    <cellStyle name="Millares 6 3 3 2 6 3" xfId="19944" xr:uid="{8C3B1BD0-184F-4D3A-B689-C44FFCCE88AC}"/>
    <cellStyle name="Millares 6 3 3 2 6 3 2" xfId="41447" xr:uid="{F1170870-CAB9-4ED5-8EC0-65B9DC42393D}"/>
    <cellStyle name="Millares 6 3 3 2 6 4" xfId="26549" xr:uid="{2DC0A378-1848-42B8-8A5B-24D5A242D128}"/>
    <cellStyle name="Millares 6 3 3 2 6 5" xfId="48052" xr:uid="{4604BE77-E331-4519-995E-8FD3EEB5526A}"/>
    <cellStyle name="Millares 6 3 3 2 7" xfId="5717" xr:uid="{01D487C9-3D3E-4C36-B5B4-963975D85A15}"/>
    <cellStyle name="Millares 6 3 3 2 7 2" xfId="13983" xr:uid="{56C483EC-9D82-4AC0-87D7-F503ABEF8B0C}"/>
    <cellStyle name="Millares 6 3 3 2 7 2 2" xfId="35486" xr:uid="{DDB78C48-0FF0-434D-B721-23ABA2F029BD}"/>
    <cellStyle name="Millares 6 3 3 2 7 3" xfId="20618" xr:uid="{CFFA446D-3E39-4A53-A82B-9998DCF3B8E6}"/>
    <cellStyle name="Millares 6 3 3 2 7 3 2" xfId="42121" xr:uid="{692BF9B9-163B-4A8B-A8F1-64B1E670F0FF}"/>
    <cellStyle name="Millares 6 3 3 2 7 4" xfId="27223" xr:uid="{754CCA4F-778B-4449-A10C-374900096195}"/>
    <cellStyle name="Millares 6 3 3 2 7 5" xfId="48726" xr:uid="{A1742E07-525B-4C10-B87F-FAD510EF0EAA}"/>
    <cellStyle name="Millares 6 3 3 2 8" xfId="7358" xr:uid="{40F62B6A-256B-4C18-AFF3-F1795565FD6C}"/>
    <cellStyle name="Millares 6 3 3 2 8 2" xfId="28861" xr:uid="{B6463E31-A4D6-4144-90EE-5F453BE0EFA4}"/>
    <cellStyle name="Millares 6 3 3 2 9" xfId="9015" xr:uid="{0CEF2867-2ED0-4A53-B4C4-4D06ECD41723}"/>
    <cellStyle name="Millares 6 3 3 2 9 2" xfId="30518" xr:uid="{37EEA39E-BB5C-4312-836C-AF3C5D9BA949}"/>
    <cellStyle name="Millares 6 3 3 3" xfId="1019" xr:uid="{AFDA74DF-C366-4EA7-9693-A615DB1151EF}"/>
    <cellStyle name="Millares 6 3 3 3 2" xfId="3848" xr:uid="{8A9D3A3D-EE19-4E37-9948-F3E6DB3F6EDF}"/>
    <cellStyle name="Millares 6 3 3 3 2 2" xfId="12114" xr:uid="{7FC1B743-DE77-4A4F-BEEB-2B96635C34DC}"/>
    <cellStyle name="Millares 6 3 3 3 2 2 2" xfId="33617" xr:uid="{94401EEE-65B0-421E-B418-041142465415}"/>
    <cellStyle name="Millares 6 3 3 3 2 3" xfId="18749" xr:uid="{564FBB94-7720-4293-8811-F86F6A184DF2}"/>
    <cellStyle name="Millares 6 3 3 3 2 3 2" xfId="40252" xr:uid="{E48EB486-EECF-4E67-86B3-211D3B3BC548}"/>
    <cellStyle name="Millares 6 3 3 3 2 4" xfId="25354" xr:uid="{36D7AF43-FBA3-441C-997A-28770862EF10}"/>
    <cellStyle name="Millares 6 3 3 3 2 5" xfId="46857" xr:uid="{AC4DCAC7-8BAB-4CEE-A6B1-EF1669C81C41}"/>
    <cellStyle name="Millares 6 3 3 3 3" xfId="5987" xr:uid="{576012F2-3533-4317-BB2B-1C87D6D96E74}"/>
    <cellStyle name="Millares 6 3 3 3 3 2" xfId="14253" xr:uid="{80481E61-0114-487E-A626-7ACD8BD4B608}"/>
    <cellStyle name="Millares 6 3 3 3 3 2 2" xfId="35756" xr:uid="{A351F1A6-F906-44A4-9261-BB96958B4374}"/>
    <cellStyle name="Millares 6 3 3 3 3 3" xfId="20888" xr:uid="{2DAF9D0C-9A2F-4161-A2F6-4ACB080188C8}"/>
    <cellStyle name="Millares 6 3 3 3 3 3 2" xfId="42391" xr:uid="{CC6D8D62-4F53-400E-A54B-0BB193A9222D}"/>
    <cellStyle name="Millares 6 3 3 3 3 4" xfId="27493" xr:uid="{CE5FFEE0-C14A-4487-80EC-B910FE2BABCA}"/>
    <cellStyle name="Millares 6 3 3 3 3 5" xfId="48996" xr:uid="{EB82FB4B-8E91-4446-84A6-12C54742E972}"/>
    <cellStyle name="Millares 6 3 3 3 4" xfId="7628" xr:uid="{AAC1E014-849E-43C7-B4DF-4824F4540C91}"/>
    <cellStyle name="Millares 6 3 3 3 4 2" xfId="29131" xr:uid="{D8A0E1A1-6A96-407B-8D0A-2FDAB40FCC1B}"/>
    <cellStyle name="Millares 6 3 3 3 5" xfId="9285" xr:uid="{1A7D4200-EB5A-42ED-8388-85617159DDF5}"/>
    <cellStyle name="Millares 6 3 3 3 5 2" xfId="30788" xr:uid="{CC6723A9-CB38-4030-A15E-377DDDEE4A2E}"/>
    <cellStyle name="Millares 6 3 3 3 6" xfId="15920" xr:uid="{54A6BE90-08B2-4C65-A145-DB672949DFB7}"/>
    <cellStyle name="Millares 6 3 3 3 6 2" xfId="37423" xr:uid="{95C7D7E3-B18B-4E97-8893-8AF6531416E3}"/>
    <cellStyle name="Millares 6 3 3 3 7" xfId="22525" xr:uid="{E6477981-CD59-4E0F-8B4F-5B9F96ED56ED}"/>
    <cellStyle name="Millares 6 3 3 3 8" xfId="44028" xr:uid="{7C095BA7-3144-49B1-9EAA-EA4571B928CB}"/>
    <cellStyle name="Millares 6 3 3 4" xfId="1415" xr:uid="{C0C4055E-7121-4B47-83CD-D329BFE8DC0A}"/>
    <cellStyle name="Millares 6 3 3 4 2" xfId="4244" xr:uid="{EF55CA12-7C2B-4E1C-A51F-67A7BB28135E}"/>
    <cellStyle name="Millares 6 3 3 4 2 2" xfId="12510" xr:uid="{DDDEF003-703E-4D44-9B84-B5FB9704DC50}"/>
    <cellStyle name="Millares 6 3 3 4 2 2 2" xfId="34013" xr:uid="{EFC02F8A-2EA7-4D60-9D5A-0D95A7B0D491}"/>
    <cellStyle name="Millares 6 3 3 4 2 3" xfId="19145" xr:uid="{94FF4E6B-E833-4C17-AEB1-80C2ED25ECFA}"/>
    <cellStyle name="Millares 6 3 3 4 2 3 2" xfId="40648" xr:uid="{9ED27BCE-A940-4C37-BEEB-9A53209C241F}"/>
    <cellStyle name="Millares 6 3 3 4 2 4" xfId="25750" xr:uid="{0376B11B-5B2F-4ED4-B941-30DE7BBB6F59}"/>
    <cellStyle name="Millares 6 3 3 4 2 5" xfId="47253" xr:uid="{2FF9B855-3CEF-47C6-9C2F-2A817A6D109E}"/>
    <cellStyle name="Millares 6 3 3 4 3" xfId="6383" xr:uid="{B799B13B-02D3-4F98-8246-DE6F1ACF877B}"/>
    <cellStyle name="Millares 6 3 3 4 3 2" xfId="14649" xr:uid="{7B3C4B99-6F63-4195-933C-817E62E3A1EF}"/>
    <cellStyle name="Millares 6 3 3 4 3 2 2" xfId="36152" xr:uid="{33DCB529-AF9A-4110-92B7-A02E58CBFBA9}"/>
    <cellStyle name="Millares 6 3 3 4 3 3" xfId="21284" xr:uid="{13C7FDD9-9539-4E51-B4F9-502387D5C9A0}"/>
    <cellStyle name="Millares 6 3 3 4 3 3 2" xfId="42787" xr:uid="{F67CA07A-4514-4831-8635-83570754A5E6}"/>
    <cellStyle name="Millares 6 3 3 4 3 4" xfId="27889" xr:uid="{454B703C-57B7-402C-939E-EA2E2A22E394}"/>
    <cellStyle name="Millares 6 3 3 4 3 5" xfId="49392" xr:uid="{D95679EF-C8CD-436D-A982-476ABDF3F5E3}"/>
    <cellStyle name="Millares 6 3 3 4 4" xfId="8024" xr:uid="{7624DF57-407B-4CB4-A6D0-73F5D7CFF170}"/>
    <cellStyle name="Millares 6 3 3 4 4 2" xfId="29527" xr:uid="{386E4CBA-96AE-4E68-86B7-86231AFBC8B5}"/>
    <cellStyle name="Millares 6 3 3 4 5" xfId="9681" xr:uid="{4E2D2228-CFCD-4C4D-B8EE-CC09F740F371}"/>
    <cellStyle name="Millares 6 3 3 4 5 2" xfId="31184" xr:uid="{CE662E8C-275B-4236-B978-4FF60C64A3DF}"/>
    <cellStyle name="Millares 6 3 3 4 6" xfId="16316" xr:uid="{54CB90CB-C3AF-4EDE-9031-346E851F1607}"/>
    <cellStyle name="Millares 6 3 3 4 6 2" xfId="37819" xr:uid="{EA4B8A15-BF2D-4B33-A857-69DED08405C5}"/>
    <cellStyle name="Millares 6 3 3 4 7" xfId="22921" xr:uid="{5D701FF5-59D8-41FC-A9B4-0C3E3C59595B}"/>
    <cellStyle name="Millares 6 3 3 4 8" xfId="44424" xr:uid="{17EF9FBA-DAC1-4EA7-A8F5-B9872BE0AF0F}"/>
    <cellStyle name="Millares 6 3 3 5" xfId="2102" xr:uid="{2D2B67E7-8843-436E-BD4A-215197024CA6}"/>
    <cellStyle name="Millares 6 3 3 5 2" xfId="10368" xr:uid="{C02B6362-2F52-4E4A-B1D9-1554447A8A84}"/>
    <cellStyle name="Millares 6 3 3 5 2 2" xfId="31871" xr:uid="{E18B5028-1D06-40C6-BF96-849D645C66E8}"/>
    <cellStyle name="Millares 6 3 3 5 3" xfId="17003" xr:uid="{D3B4B321-CD18-4741-A617-1BC0F4A77912}"/>
    <cellStyle name="Millares 6 3 3 5 3 2" xfId="38506" xr:uid="{DDB73D5C-12F9-41B4-8D8D-C034CD29EBBA}"/>
    <cellStyle name="Millares 6 3 3 5 4" xfId="23608" xr:uid="{C5454261-5CF8-4A37-A52A-368AA4A50899}"/>
    <cellStyle name="Millares 6 3 3 5 5" xfId="45111" xr:uid="{382E3707-BA23-4687-AFEC-48C2CA13F8AF}"/>
    <cellStyle name="Millares 6 3 3 6" xfId="2650" xr:uid="{639A3693-5AC0-4DAF-8733-DE9B1165ECA0}"/>
    <cellStyle name="Millares 6 3 3 6 2" xfId="10916" xr:uid="{27839FAE-0681-450E-A04D-216147163CD1}"/>
    <cellStyle name="Millares 6 3 3 6 2 2" xfId="32419" xr:uid="{3152A556-77ED-414B-BEB3-5A42686C5807}"/>
    <cellStyle name="Millares 6 3 3 6 3" xfId="17551" xr:uid="{138CD217-7C0A-4DE1-BC14-66DBC8765397}"/>
    <cellStyle name="Millares 6 3 3 6 3 2" xfId="39054" xr:uid="{90A2F173-4047-4F01-889E-F489023E4EED}"/>
    <cellStyle name="Millares 6 3 3 6 4" xfId="24156" xr:uid="{C619CEAD-A6BF-423E-8B5A-60E101D4BFBF}"/>
    <cellStyle name="Millares 6 3 3 6 5" xfId="45659" xr:uid="{C9F3E999-2B69-4AC1-943A-02655660771A}"/>
    <cellStyle name="Millares 6 3 3 7" xfId="3298" xr:uid="{BBE0CA9D-76FA-4DAE-BA05-058D6BDDAB05}"/>
    <cellStyle name="Millares 6 3 3 7 2" xfId="11564" xr:uid="{F8D3B3C3-9CAA-4617-A417-89F12DE1D915}"/>
    <cellStyle name="Millares 6 3 3 7 2 2" xfId="33067" xr:uid="{C14D554B-DD09-407C-BCD9-B9D1F95B714C}"/>
    <cellStyle name="Millares 6 3 3 7 3" xfId="18199" xr:uid="{B9626C7A-D3E3-4048-A0FA-71F6E17435F8}"/>
    <cellStyle name="Millares 6 3 3 7 3 2" xfId="39702" xr:uid="{1DBE92D4-7C5D-4585-BBB3-2F91F4A4C812}"/>
    <cellStyle name="Millares 6 3 3 7 4" xfId="24804" xr:uid="{710F671E-92C2-423D-8698-4AD34E63FEF0}"/>
    <cellStyle name="Millares 6 3 3 7 5" xfId="46307" xr:uid="{2A49CA1C-1F75-490B-B048-C50083350E99}"/>
    <cellStyle name="Millares 6 3 3 8" xfId="4794" xr:uid="{284C447F-F640-4CF0-8FF3-A984A9702AD7}"/>
    <cellStyle name="Millares 6 3 3 8 2" xfId="13060" xr:uid="{ED675563-FE27-4DA2-9EEA-207C8C951E48}"/>
    <cellStyle name="Millares 6 3 3 8 2 2" xfId="34563" xr:uid="{CDB6D764-9354-4CFC-A063-073059DAF3CE}"/>
    <cellStyle name="Millares 6 3 3 8 3" xfId="19695" xr:uid="{FE8C94DC-6F71-4ED8-8106-71E6BA5B9BC2}"/>
    <cellStyle name="Millares 6 3 3 8 3 2" xfId="41198" xr:uid="{A7618E8D-0BA4-4E92-A240-A80B74D968B3}"/>
    <cellStyle name="Millares 6 3 3 8 4" xfId="26300" xr:uid="{E8072AA4-4897-4B90-B24D-35E6C03CDBDD}"/>
    <cellStyle name="Millares 6 3 3 8 5" xfId="47803" xr:uid="{EB9CAE62-9F3A-4EE3-ACFA-0243B3ADDF13}"/>
    <cellStyle name="Millares 6 3 3 9" xfId="5437" xr:uid="{8B9E178B-8BAD-45F4-AAB9-142E95F4DA44}"/>
    <cellStyle name="Millares 6 3 3 9 2" xfId="13703" xr:uid="{119D8A9A-F503-414C-804F-58C280F7B366}"/>
    <cellStyle name="Millares 6 3 3 9 2 2" xfId="35206" xr:uid="{2080BFC4-4AC9-45DB-8A16-BBEFB7A203E5}"/>
    <cellStyle name="Millares 6 3 3 9 3" xfId="20338" xr:uid="{C1773B9D-0ABC-46E9-8C72-9B5BCE67F442}"/>
    <cellStyle name="Millares 6 3 3 9 3 2" xfId="41841" xr:uid="{7D3359EF-28EE-418C-9689-EC5CB7768233}"/>
    <cellStyle name="Millares 6 3 3 9 4" xfId="26943" xr:uid="{9E54F005-B6AA-4E98-911B-794BCA8E714F}"/>
    <cellStyle name="Millares 6 3 3 9 5" xfId="48446" xr:uid="{245AB26E-78DC-409E-9EF4-EA34CFFE16CE}"/>
    <cellStyle name="Millares 6 3 4" xfId="340" xr:uid="{8669D4E2-8194-4D44-BCD8-BA32B2862CC5}"/>
    <cellStyle name="Millares 6 3 4 10" xfId="15243" xr:uid="{4B29C35B-85E9-42F8-9F8D-3D87C88264AD}"/>
    <cellStyle name="Millares 6 3 4 10 2" xfId="36746" xr:uid="{238D4D6D-E4B4-4608-A1FE-D4CCE860B7FB}"/>
    <cellStyle name="Millares 6 3 4 11" xfId="21848" xr:uid="{1BD54465-5C67-48B0-9E16-2A1D1398E0BC}"/>
    <cellStyle name="Millares 6 3 4 12" xfId="43351" xr:uid="{BB277448-37F8-445D-A7A3-CCCD8A7D16BB}"/>
    <cellStyle name="Millares 6 3 4 2" xfId="1288" xr:uid="{E518FE52-FB3E-4E95-8C55-FFAAEF0051C7}"/>
    <cellStyle name="Millares 6 3 4 2 2" xfId="4117" xr:uid="{D334FDB7-AD1E-4700-910D-4EDD9ECA31A1}"/>
    <cellStyle name="Millares 6 3 4 2 2 2" xfId="12383" xr:uid="{FD824685-3FB0-4DCD-BFC0-F5656754DAB6}"/>
    <cellStyle name="Millares 6 3 4 2 2 2 2" xfId="33886" xr:uid="{2A05A904-060D-4CFA-AE1E-6BAD96557E95}"/>
    <cellStyle name="Millares 6 3 4 2 2 3" xfId="19018" xr:uid="{B389A950-E516-4375-963A-2A2E0D6B07FF}"/>
    <cellStyle name="Millares 6 3 4 2 2 3 2" xfId="40521" xr:uid="{A5AD0464-EF16-42B2-B2F7-A96F0C5CC454}"/>
    <cellStyle name="Millares 6 3 4 2 2 4" xfId="25623" xr:uid="{422562E9-C904-462E-B1A8-31C85082DED4}"/>
    <cellStyle name="Millares 6 3 4 2 2 5" xfId="47126" xr:uid="{65293B07-E1C6-4433-A4AB-E9B736B1422B}"/>
    <cellStyle name="Millares 6 3 4 2 3" xfId="6256" xr:uid="{38183532-4102-4EC1-B8CB-66F98C0584A2}"/>
    <cellStyle name="Millares 6 3 4 2 3 2" xfId="14522" xr:uid="{009047BA-9326-451D-B8EB-1A62BDBEC561}"/>
    <cellStyle name="Millares 6 3 4 2 3 2 2" xfId="36025" xr:uid="{900AC792-0880-4705-87ED-4119A3375BDD}"/>
    <cellStyle name="Millares 6 3 4 2 3 3" xfId="21157" xr:uid="{295A0DD6-9B1B-4E95-8ACD-6FDFE842A2DA}"/>
    <cellStyle name="Millares 6 3 4 2 3 3 2" xfId="42660" xr:uid="{FC11BD60-ECCF-403F-9F9B-8836536DEFE6}"/>
    <cellStyle name="Millares 6 3 4 2 3 4" xfId="27762" xr:uid="{E02FDF08-DC56-4E6E-A4A2-EC53DD613809}"/>
    <cellStyle name="Millares 6 3 4 2 3 5" xfId="49265" xr:uid="{B540563B-CD09-43E8-8FA1-4B85878819CC}"/>
    <cellStyle name="Millares 6 3 4 2 4" xfId="7897" xr:uid="{228FB2DF-A942-4B90-A247-31C8510B0463}"/>
    <cellStyle name="Millares 6 3 4 2 4 2" xfId="29400" xr:uid="{A5B7965D-6D93-4ACA-B333-49933EE59C37}"/>
    <cellStyle name="Millares 6 3 4 2 5" xfId="9554" xr:uid="{4C2C3031-7A95-4DD5-A5E6-33F410CE892D}"/>
    <cellStyle name="Millares 6 3 4 2 5 2" xfId="31057" xr:uid="{089FA3E8-205A-4713-9F83-5223CB0586D2}"/>
    <cellStyle name="Millares 6 3 4 2 6" xfId="16189" xr:uid="{FBE9A12E-060A-43B2-95D7-4E0B742D21E8}"/>
    <cellStyle name="Millares 6 3 4 2 6 2" xfId="37692" xr:uid="{4D752EEA-7DF5-43F7-8B8E-598977E31708}"/>
    <cellStyle name="Millares 6 3 4 2 7" xfId="22794" xr:uid="{6B6E4745-EA35-45E2-8D38-CF76EB836DB2}"/>
    <cellStyle name="Millares 6 3 4 2 8" xfId="44297" xr:uid="{E6DCDC96-B053-4C3E-8D81-E1F0E782F0D9}"/>
    <cellStyle name="Millares 6 3 4 3" xfId="1975" xr:uid="{E1CDAA26-93F7-457F-8A78-96EC62A0AEB3}"/>
    <cellStyle name="Millares 6 3 4 3 2" xfId="10241" xr:uid="{E78CB7BF-0A60-4844-963A-D0A9AB50E154}"/>
    <cellStyle name="Millares 6 3 4 3 2 2" xfId="31744" xr:uid="{98D2CF83-2A2B-4115-A6C2-19FC70FD4A81}"/>
    <cellStyle name="Millares 6 3 4 3 3" xfId="16876" xr:uid="{242F1426-F7A6-488B-A616-117BF778DE09}"/>
    <cellStyle name="Millares 6 3 4 3 3 2" xfId="38379" xr:uid="{6C83434C-6A91-40B7-8EFD-6CF74B164C61}"/>
    <cellStyle name="Millares 6 3 4 3 4" xfId="23481" xr:uid="{1AD8F79C-5EB2-4A2A-8CA3-B3906A8D19B0}"/>
    <cellStyle name="Millares 6 3 4 3 5" xfId="44984" xr:uid="{AC363781-02B8-4C8E-8114-4FD69EB2044D}"/>
    <cellStyle name="Millares 6 3 4 4" xfId="2774" xr:uid="{F7FB63E8-3599-44D4-92E2-97272B1C4830}"/>
    <cellStyle name="Millares 6 3 4 4 2" xfId="11040" xr:uid="{6AEBCB46-C96A-4561-BD1A-414A30BA16BE}"/>
    <cellStyle name="Millares 6 3 4 4 2 2" xfId="32543" xr:uid="{490A4EF0-5BE4-47BF-BC68-A561B30B3F27}"/>
    <cellStyle name="Millares 6 3 4 4 3" xfId="17675" xr:uid="{97BB4269-32ED-4212-A2FB-2A1113993D0F}"/>
    <cellStyle name="Millares 6 3 4 4 3 2" xfId="39178" xr:uid="{08CF876B-5C5D-4C9D-B88A-A1A35F95E34C}"/>
    <cellStyle name="Millares 6 3 4 4 4" xfId="24280" xr:uid="{BB3D0885-CF2C-44AA-97E3-E8CA9A10657E}"/>
    <cellStyle name="Millares 6 3 4 4 5" xfId="45783" xr:uid="{72D28A41-B2F0-46A2-B14B-B3752AF8A427}"/>
    <cellStyle name="Millares 6 3 4 5" xfId="3171" xr:uid="{9E4175CC-1DF2-4829-A858-E583A94D158F}"/>
    <cellStyle name="Millares 6 3 4 5 2" xfId="11437" xr:uid="{A82310D2-FF04-4DAD-AB0A-FAF3249D4D32}"/>
    <cellStyle name="Millares 6 3 4 5 2 2" xfId="32940" xr:uid="{C3EED5D3-6893-492E-9430-5EEA290DBAA7}"/>
    <cellStyle name="Millares 6 3 4 5 3" xfId="18072" xr:uid="{7B4BE97A-E911-4BE3-99B3-7D224A86624C}"/>
    <cellStyle name="Millares 6 3 4 5 3 2" xfId="39575" xr:uid="{E0D0E6EF-EB01-42D7-8E6E-E732FDB2AE8F}"/>
    <cellStyle name="Millares 6 3 4 5 4" xfId="24677" xr:uid="{78B55612-58A7-4097-9A35-42090EAB14F2}"/>
    <cellStyle name="Millares 6 3 4 5 5" xfId="46180" xr:uid="{B861262D-5AB8-47E8-89CE-CB52E2C9CD5E}"/>
    <cellStyle name="Millares 6 3 4 6" xfId="4918" xr:uid="{AD83D684-34A4-4A4A-8F63-E5C58BB87896}"/>
    <cellStyle name="Millares 6 3 4 6 2" xfId="13184" xr:uid="{E901E39D-F195-4696-8CAF-E0C613452DF4}"/>
    <cellStyle name="Millares 6 3 4 6 2 2" xfId="34687" xr:uid="{66BB309D-6C7C-465C-BE2A-4BAB49C48C02}"/>
    <cellStyle name="Millares 6 3 4 6 3" xfId="19819" xr:uid="{CF026A10-A4F2-42B5-9670-A8778DAE0690}"/>
    <cellStyle name="Millares 6 3 4 6 3 2" xfId="41322" xr:uid="{63356336-F15E-4BB1-8718-DF7044B4A59A}"/>
    <cellStyle name="Millares 6 3 4 6 4" xfId="26424" xr:uid="{34B72532-FDE6-45CB-8B3A-DED4BA141358}"/>
    <cellStyle name="Millares 6 3 4 6 5" xfId="47927" xr:uid="{89AD52FF-FB6B-4E65-8AA8-E55631D71725}"/>
    <cellStyle name="Millares 6 3 4 7" xfId="5310" xr:uid="{750676F7-23EA-45F4-9E9C-7743DA81A647}"/>
    <cellStyle name="Millares 6 3 4 7 2" xfId="13576" xr:uid="{C77D5E0D-C15B-44D4-9062-2C32D36CB2C4}"/>
    <cellStyle name="Millares 6 3 4 7 2 2" xfId="35079" xr:uid="{31C1BCBC-D914-47EF-9AF0-FB26CFADB1D6}"/>
    <cellStyle name="Millares 6 3 4 7 3" xfId="20211" xr:uid="{9C05638D-75ED-41AC-8727-0BBE49406EE4}"/>
    <cellStyle name="Millares 6 3 4 7 3 2" xfId="41714" xr:uid="{2D1820EC-EEA7-4E8A-8263-2F8BB88EEFD6}"/>
    <cellStyle name="Millares 6 3 4 7 4" xfId="26816" xr:uid="{5D1BC47B-4CA6-4E7B-A901-AE555AAB210D}"/>
    <cellStyle name="Millares 6 3 4 7 5" xfId="48319" xr:uid="{A6C72A34-7D0D-4326-BBF5-6C4E6131C50E}"/>
    <cellStyle name="Millares 6 3 4 8" xfId="6951" xr:uid="{AFF2F545-05F4-4B95-9EEE-9FF8B890C252}"/>
    <cellStyle name="Millares 6 3 4 8 2" xfId="28454" xr:uid="{59EB059C-21E4-40F7-B7D6-A5A29EF50C5A}"/>
    <cellStyle name="Millares 6 3 4 9" xfId="8607" xr:uid="{7EB3F3FD-4C27-4D68-978F-145029D8572C}"/>
    <cellStyle name="Millares 6 3 4 9 2" xfId="30110" xr:uid="{851FF8EB-0D22-4F6F-800E-857DCE463074}"/>
    <cellStyle name="Millares 6 3 5" xfId="624" xr:uid="{4DADFAA8-690D-4526-880A-FFC13A6EA66B}"/>
    <cellStyle name="Millares 6 3 5 10" xfId="43633" xr:uid="{B5E41325-CFAC-434D-B1BE-FFFFECD5B38C}"/>
    <cellStyle name="Millares 6 3 5 2" xfId="1570" xr:uid="{D53E5F1D-0961-4EEF-8F14-AD8DF944EA47}"/>
    <cellStyle name="Millares 6 3 5 2 2" xfId="4399" xr:uid="{75ED2251-F70D-482D-9636-952626C29D28}"/>
    <cellStyle name="Millares 6 3 5 2 2 2" xfId="12665" xr:uid="{1234763C-E628-4AD7-AE5A-EF98F57D817F}"/>
    <cellStyle name="Millares 6 3 5 2 2 2 2" xfId="34168" xr:uid="{E5AE6179-B11A-46B9-8D77-AE004657F452}"/>
    <cellStyle name="Millares 6 3 5 2 2 3" xfId="19300" xr:uid="{AA3CC840-3C34-42AD-9E50-3DE007E7907D}"/>
    <cellStyle name="Millares 6 3 5 2 2 3 2" xfId="40803" xr:uid="{8CFF36A5-8E35-43E4-A94B-4BB75AEA60C3}"/>
    <cellStyle name="Millares 6 3 5 2 2 4" xfId="25905" xr:uid="{6495451D-4053-4590-8256-8EC1472D8B27}"/>
    <cellStyle name="Millares 6 3 5 2 2 5" xfId="47408" xr:uid="{A44104B8-73DB-48B6-AF22-60943FDA2A49}"/>
    <cellStyle name="Millares 6 3 5 2 3" xfId="6538" xr:uid="{FF60C032-1919-4E79-A019-D3D2661C8A3F}"/>
    <cellStyle name="Millares 6 3 5 2 3 2" xfId="14804" xr:uid="{885EAD06-F6C2-4264-ACE6-69E7CBAA169D}"/>
    <cellStyle name="Millares 6 3 5 2 3 2 2" xfId="36307" xr:uid="{E26B2E88-10CA-468B-A694-57E34F2D35DF}"/>
    <cellStyle name="Millares 6 3 5 2 3 3" xfId="21439" xr:uid="{93D721B9-3B7C-4AA2-8CDC-17E5BE9269B1}"/>
    <cellStyle name="Millares 6 3 5 2 3 3 2" xfId="42942" xr:uid="{9F0181AA-5017-49AD-A2BF-9B2A8D4C5726}"/>
    <cellStyle name="Millares 6 3 5 2 3 4" xfId="28044" xr:uid="{4D80D0AC-9756-4D68-9E48-3B9BCD4308C5}"/>
    <cellStyle name="Millares 6 3 5 2 3 5" xfId="49547" xr:uid="{695C7235-E787-4E77-B967-CB0DBA6309B4}"/>
    <cellStyle name="Millares 6 3 5 2 4" xfId="8179" xr:uid="{63A2F26D-7769-40D1-B1CE-C6A6EF27F0D9}"/>
    <cellStyle name="Millares 6 3 5 2 4 2" xfId="29682" xr:uid="{6A8A1AE8-6660-4535-95AE-6C717DB34021}"/>
    <cellStyle name="Millares 6 3 5 2 5" xfId="9836" xr:uid="{DFB9D31B-79F9-450F-B477-181F6A29DCEC}"/>
    <cellStyle name="Millares 6 3 5 2 5 2" xfId="31339" xr:uid="{D5A7E3ED-6DA0-41F5-8073-5D082A77E6B6}"/>
    <cellStyle name="Millares 6 3 5 2 6" xfId="16471" xr:uid="{1289A1DA-7263-4F73-BBD5-EFA114E03421}"/>
    <cellStyle name="Millares 6 3 5 2 6 2" xfId="37974" xr:uid="{97F89712-6670-4EEB-888E-490BCEEB1C05}"/>
    <cellStyle name="Millares 6 3 5 2 7" xfId="23076" xr:uid="{A434EEA5-335C-4C1D-893E-2E0FC8729D23}"/>
    <cellStyle name="Millares 6 3 5 2 8" xfId="44579" xr:uid="{F9E637BF-D0DC-475A-B44D-88244817A471}"/>
    <cellStyle name="Millares 6 3 5 3" xfId="2257" xr:uid="{448512B4-5DD7-431C-9384-BAFB2132165B}"/>
    <cellStyle name="Millares 6 3 5 3 2" xfId="10523" xr:uid="{9AB3E3B9-4722-4DE4-8795-6192BC116DE9}"/>
    <cellStyle name="Millares 6 3 5 3 2 2" xfId="32026" xr:uid="{53D04B55-6F5E-41AE-8610-F4DC8773B073}"/>
    <cellStyle name="Millares 6 3 5 3 3" xfId="17158" xr:uid="{7238E6E0-8856-4113-B5F0-D16530BD6A92}"/>
    <cellStyle name="Millares 6 3 5 3 3 2" xfId="38661" xr:uid="{FAF8FF8F-1351-47FB-86DE-733B11F8BEE3}"/>
    <cellStyle name="Millares 6 3 5 3 4" xfId="23763" xr:uid="{7BBA3EE3-8F64-4383-9219-59CEF2489EC8}"/>
    <cellStyle name="Millares 6 3 5 3 5" xfId="45266" xr:uid="{35EE4F72-8111-445E-9F38-D70AB2EC9353}"/>
    <cellStyle name="Millares 6 3 5 4" xfId="3453" xr:uid="{31D166EB-08C5-4CDA-A5C2-000413938721}"/>
    <cellStyle name="Millares 6 3 5 4 2" xfId="11719" xr:uid="{A0B3347C-56CB-4323-B140-CDD64A5DF309}"/>
    <cellStyle name="Millares 6 3 5 4 2 2" xfId="33222" xr:uid="{93F462BF-E843-4997-990E-57AEE552C414}"/>
    <cellStyle name="Millares 6 3 5 4 3" xfId="18354" xr:uid="{1EE8E75B-0F21-4B08-8C6C-0233151913B9}"/>
    <cellStyle name="Millares 6 3 5 4 3 2" xfId="39857" xr:uid="{E30E02B6-90B0-47A7-8797-E34C22170831}"/>
    <cellStyle name="Millares 6 3 5 4 4" xfId="24959" xr:uid="{2F5CB9DD-7464-4EC2-8C0F-5DEAC14B5950}"/>
    <cellStyle name="Millares 6 3 5 4 5" xfId="46462" xr:uid="{47F6D27D-357E-41E0-B621-10DB13896850}"/>
    <cellStyle name="Millares 6 3 5 5" xfId="5592" xr:uid="{B48AFA8C-9F42-4AB8-BE2F-496AFFF120EC}"/>
    <cellStyle name="Millares 6 3 5 5 2" xfId="13858" xr:uid="{8197EB30-DF7C-461D-B90D-B1B1B9142092}"/>
    <cellStyle name="Millares 6 3 5 5 2 2" xfId="35361" xr:uid="{F4E95B76-96EA-4D07-85DC-9D6C1182C9E4}"/>
    <cellStyle name="Millares 6 3 5 5 3" xfId="20493" xr:uid="{0C11D75F-59BD-45CD-B143-1F4EB533EA72}"/>
    <cellStyle name="Millares 6 3 5 5 3 2" xfId="41996" xr:uid="{AC2A89B2-1CC3-43B9-B9F7-FFA23D03A758}"/>
    <cellStyle name="Millares 6 3 5 5 4" xfId="27098" xr:uid="{5EC06915-D68F-4E1B-BD84-6FACE70A08BE}"/>
    <cellStyle name="Millares 6 3 5 5 5" xfId="48601" xr:uid="{C1D3D658-7380-4FBF-B8CD-425D7F7001B4}"/>
    <cellStyle name="Millares 6 3 5 6" xfId="7233" xr:uid="{845B9418-0840-4672-A0EE-B49B703C1840}"/>
    <cellStyle name="Millares 6 3 5 6 2" xfId="28736" xr:uid="{3B5D34BF-18E4-4DEE-804D-6209BA901856}"/>
    <cellStyle name="Millares 6 3 5 7" xfId="8890" xr:uid="{76653AC8-A50B-4A0B-971C-F8C192460D0B}"/>
    <cellStyle name="Millares 6 3 5 7 2" xfId="30393" xr:uid="{858E2717-A5ED-4ECF-ACFC-B4A17C307C52}"/>
    <cellStyle name="Millares 6 3 5 8" xfId="15525" xr:uid="{3ADA7B46-9E97-4C9B-AD26-B317B53D8762}"/>
    <cellStyle name="Millares 6 3 5 8 2" xfId="37028" xr:uid="{94C0EE61-2578-4B3C-A254-A1E810D12DC5}"/>
    <cellStyle name="Millares 6 3 5 9" xfId="22130" xr:uid="{CCC3856B-6D0E-4504-876D-ABD7C6A0029C}"/>
    <cellStyle name="Millares 6 3 6" xfId="892" xr:uid="{D8B70478-9369-43FE-964F-4FDECB5D53B4}"/>
    <cellStyle name="Millares 6 3 6 2" xfId="3721" xr:uid="{FA01ECE1-4E7C-49C4-A558-2FBBD71ECF5C}"/>
    <cellStyle name="Millares 6 3 6 2 2" xfId="11987" xr:uid="{E1331150-D115-43E8-91CD-4471481F22AB}"/>
    <cellStyle name="Millares 6 3 6 2 2 2" xfId="33490" xr:uid="{2283C916-F0E5-40EE-A4D0-FD559EF5FA81}"/>
    <cellStyle name="Millares 6 3 6 2 3" xfId="18622" xr:uid="{3C9946FF-AABE-4975-8575-FBA91B233324}"/>
    <cellStyle name="Millares 6 3 6 2 3 2" xfId="40125" xr:uid="{F491C0E0-448B-4B93-8715-580F84AE7C5D}"/>
    <cellStyle name="Millares 6 3 6 2 4" xfId="25227" xr:uid="{E678F223-104E-44A6-B6C7-A56E660A65CA}"/>
    <cellStyle name="Millares 6 3 6 2 5" xfId="46730" xr:uid="{CECB72D5-BB8E-4F34-B662-210CC50F812F}"/>
    <cellStyle name="Millares 6 3 6 3" xfId="5860" xr:uid="{1317FA6B-2036-41C5-BEBA-8C02E9EF0C98}"/>
    <cellStyle name="Millares 6 3 6 3 2" xfId="14126" xr:uid="{FC35C172-1AFD-45B5-89E4-242AA2162FB2}"/>
    <cellStyle name="Millares 6 3 6 3 2 2" xfId="35629" xr:uid="{81609FD2-C6F7-4F6A-BE79-A47D72E2C7F9}"/>
    <cellStyle name="Millares 6 3 6 3 3" xfId="20761" xr:uid="{95C58FC3-1ACE-4864-BCE0-E59EA269DB0F}"/>
    <cellStyle name="Millares 6 3 6 3 3 2" xfId="42264" xr:uid="{823D6872-7E95-44BC-B1D8-AA58B1B54E61}"/>
    <cellStyle name="Millares 6 3 6 3 4" xfId="27366" xr:uid="{43A5E87B-2A3C-4DBE-9938-F203FC11F33E}"/>
    <cellStyle name="Millares 6 3 6 3 5" xfId="48869" xr:uid="{D6B99AD4-B5F0-4E87-A59A-49A07418E4F7}"/>
    <cellStyle name="Millares 6 3 6 4" xfId="7501" xr:uid="{C7992691-D4BC-4C1A-BC92-68F2C3626E0A}"/>
    <cellStyle name="Millares 6 3 6 4 2" xfId="29004" xr:uid="{76966FCF-CBA1-4617-BD20-60B6E3859F0F}"/>
    <cellStyle name="Millares 6 3 6 5" xfId="9158" xr:uid="{48CE5868-90F7-4EE0-83E8-562CFBB7B54C}"/>
    <cellStyle name="Millares 6 3 6 5 2" xfId="30661" xr:uid="{14E66954-783A-4658-8E41-B02DA03E4A56}"/>
    <cellStyle name="Millares 6 3 6 6" xfId="15793" xr:uid="{610881A1-E03E-4E72-9B04-54FEC8434789}"/>
    <cellStyle name="Millares 6 3 6 6 2" xfId="37296" xr:uid="{6E38BF11-17B8-426A-9AB0-FB0CD61FF37A}"/>
    <cellStyle name="Millares 6 3 6 7" xfId="22398" xr:uid="{8665EE54-FED4-4C0D-B21C-B5F1A25E6C3C}"/>
    <cellStyle name="Millares 6 3 6 8" xfId="43901" xr:uid="{CCFB147F-4A34-4133-A78A-1928997A34CC}"/>
    <cellStyle name="Millares 6 3 7" xfId="1153" xr:uid="{6750AC65-1D6E-49BC-A619-C4C596D62AB2}"/>
    <cellStyle name="Millares 6 3 7 2" xfId="3982" xr:uid="{D5447AE1-4E4C-4BC0-9496-DCE4A7BF9CAC}"/>
    <cellStyle name="Millares 6 3 7 2 2" xfId="12248" xr:uid="{F9F7436A-299F-4FB4-9BE9-44499593FAD4}"/>
    <cellStyle name="Millares 6 3 7 2 2 2" xfId="33751" xr:uid="{B7447CC1-7747-4DF6-B941-F5E20317B629}"/>
    <cellStyle name="Millares 6 3 7 2 3" xfId="18883" xr:uid="{2EA16904-C824-4AB0-90E7-827D4A095DBB}"/>
    <cellStyle name="Millares 6 3 7 2 3 2" xfId="40386" xr:uid="{2931249A-3FB2-4188-A48C-08FCBE184367}"/>
    <cellStyle name="Millares 6 3 7 2 4" xfId="25488" xr:uid="{99C090BB-7B13-41C9-AF93-A745371B7506}"/>
    <cellStyle name="Millares 6 3 7 2 5" xfId="46991" xr:uid="{67A9A0DD-E077-4CC7-A21E-4E0B006E7325}"/>
    <cellStyle name="Millares 6 3 7 3" xfId="6121" xr:uid="{0DA6DB50-AA5A-4E13-8DD5-051ABEF1EDB5}"/>
    <cellStyle name="Millares 6 3 7 3 2" xfId="14387" xr:uid="{58521EB9-70AB-4261-AB6A-4AC401BE2444}"/>
    <cellStyle name="Millares 6 3 7 3 2 2" xfId="35890" xr:uid="{AFDA0097-543C-43A0-8762-BA1F1373C9BF}"/>
    <cellStyle name="Millares 6 3 7 3 3" xfId="21022" xr:uid="{8F73CA55-7C32-48D6-A2F7-C4F87DF3D061}"/>
    <cellStyle name="Millares 6 3 7 3 3 2" xfId="42525" xr:uid="{353B9145-3ABC-4FE2-AF56-EB3059C82A14}"/>
    <cellStyle name="Millares 6 3 7 3 4" xfId="27627" xr:uid="{4E14FD18-F231-474A-8780-8EAFAF01188B}"/>
    <cellStyle name="Millares 6 3 7 3 5" xfId="49130" xr:uid="{B9734B64-CC00-435C-A5DC-9C22DA85218A}"/>
    <cellStyle name="Millares 6 3 7 4" xfId="7762" xr:uid="{529DFED6-F5CC-4CB8-A0FE-BEFF62BEEE93}"/>
    <cellStyle name="Millares 6 3 7 4 2" xfId="29265" xr:uid="{B108C757-F00B-46FA-B1A8-7A882C210F4C}"/>
    <cellStyle name="Millares 6 3 7 5" xfId="9419" xr:uid="{692EE618-2376-4981-8430-F00CD82798B1}"/>
    <cellStyle name="Millares 6 3 7 5 2" xfId="30922" xr:uid="{B9D517AB-E4F8-4185-975A-34F29ED79EAB}"/>
    <cellStyle name="Millares 6 3 7 6" xfId="16054" xr:uid="{4F57C90D-3F94-47AA-8486-0BC321A2D4C1}"/>
    <cellStyle name="Millares 6 3 7 6 2" xfId="37557" xr:uid="{26881F28-896A-412C-96FD-81B0A2308CC1}"/>
    <cellStyle name="Millares 6 3 7 7" xfId="22659" xr:uid="{82CB0487-6FFD-46CF-BBBA-99173D938931}"/>
    <cellStyle name="Millares 6 3 7 8" xfId="44162" xr:uid="{CC689ACA-B7C4-472B-83A6-8BE23C95DD4E}"/>
    <cellStyle name="Millares 6 3 8" xfId="1841" xr:uid="{22778EA9-48B3-43E6-889A-195A7404573B}"/>
    <cellStyle name="Millares 6 3 8 2" xfId="10107" xr:uid="{1570383E-6549-455E-85C8-804E4771A6EB}"/>
    <cellStyle name="Millares 6 3 8 2 2" xfId="31610" xr:uid="{050D4539-6A6A-4594-AD58-1878CBD6AC8B}"/>
    <cellStyle name="Millares 6 3 8 3" xfId="16742" xr:uid="{8C5A9FB5-9F74-47CC-99FD-D407886011E4}"/>
    <cellStyle name="Millares 6 3 8 3 2" xfId="38245" xr:uid="{02111A4D-4EC9-4110-96AF-BB80E2EC36B4}"/>
    <cellStyle name="Millares 6 3 8 4" xfId="23347" xr:uid="{598D10FB-E1F0-41D0-AAC6-587020BA5908}"/>
    <cellStyle name="Millares 6 3 8 5" xfId="44850" xr:uid="{EBA9CC77-4581-49BE-B2F1-C4E305CA9A13}"/>
    <cellStyle name="Millares 6 3 9" xfId="2526" xr:uid="{A0097ED3-BB5E-4DA6-8C13-C53089DBCB13}"/>
    <cellStyle name="Millares 6 3 9 2" xfId="10792" xr:uid="{2DF8F04C-8B18-4D9F-84C5-C18DF823961C}"/>
    <cellStyle name="Millares 6 3 9 2 2" xfId="32295" xr:uid="{CFDC5020-6643-4BB7-BB8A-4E090E0CC19B}"/>
    <cellStyle name="Millares 6 3 9 3" xfId="17427" xr:uid="{06CC8952-1E91-4E62-B1A8-DAA1C5D1AA8C}"/>
    <cellStyle name="Millares 6 3 9 3 2" xfId="38930" xr:uid="{05E22FAC-FB90-444F-8433-86C255AC8571}"/>
    <cellStyle name="Millares 6 3 9 4" xfId="24032" xr:uid="{EEF5625C-470B-41C1-B398-8265157C3AD5}"/>
    <cellStyle name="Millares 6 3 9 5" xfId="45535" xr:uid="{99A040AC-9FBF-40BD-A0EE-3CA03591F337}"/>
    <cellStyle name="Millares 6 4" xfId="154" xr:uid="{F42B2A21-9AC1-4FD9-82BB-055E4A7DF9A0}"/>
    <cellStyle name="Millares 6 4 10" xfId="4691" xr:uid="{F59361A7-DD42-4789-9700-0D2BF51F5F5E}"/>
    <cellStyle name="Millares 6 4 10 2" xfId="12957" xr:uid="{7EED7A56-19C5-486D-8F7E-1E5D33B4DA70}"/>
    <cellStyle name="Millares 6 4 10 2 2" xfId="34460" xr:uid="{E6C6B92B-C7C8-48DB-8189-BD9852BA7ACA}"/>
    <cellStyle name="Millares 6 4 10 3" xfId="19592" xr:uid="{F3B3DB1A-B924-4FD5-B5D1-4BABC5DA0FAC}"/>
    <cellStyle name="Millares 6 4 10 3 2" xfId="41095" xr:uid="{84F9EC35-C4FF-4CFD-9380-F42EC7967FB4}"/>
    <cellStyle name="Millares 6 4 10 4" xfId="26197" xr:uid="{23B2B2BB-C078-4BE5-84C2-9A59124BBF9A}"/>
    <cellStyle name="Millares 6 4 10 5" xfId="47700" xr:uid="{A7464599-0F68-4A9A-9A18-7412DCB83A18}"/>
    <cellStyle name="Millares 6 4 11" xfId="5194" xr:uid="{B0819B4E-42FE-44BB-BBEE-C03BE76363BB}"/>
    <cellStyle name="Millares 6 4 11 2" xfId="13460" xr:uid="{5E0ECEBF-CAF2-4E70-95AE-15A5671E94B0}"/>
    <cellStyle name="Millares 6 4 11 2 2" xfId="34963" xr:uid="{6A7EF4ED-3454-4617-9AB5-FB4145EF7B33}"/>
    <cellStyle name="Millares 6 4 11 3" xfId="20095" xr:uid="{2B589011-96CF-4D7A-B7CE-DA675E854B32}"/>
    <cellStyle name="Millares 6 4 11 3 2" xfId="41598" xr:uid="{68AF3523-2C6A-48B0-A061-92CBB6641AB5}"/>
    <cellStyle name="Millares 6 4 11 4" xfId="26700" xr:uid="{58692912-6B4A-4DBB-9D4B-9C60E8325E28}"/>
    <cellStyle name="Millares 6 4 11 5" xfId="48203" xr:uid="{177136E5-2ACC-4996-8520-19BC53F9A04C}"/>
    <cellStyle name="Millares 6 4 12" xfId="6835" xr:uid="{D1A394E1-D03A-4FC1-AAB2-39E14DCE1225}"/>
    <cellStyle name="Millares 6 4 12 2" xfId="28338" xr:uid="{98CD4C88-918C-45FB-A683-7FEB7C4426D1}"/>
    <cellStyle name="Millares 6 4 13" xfId="8489" xr:uid="{0FD59E58-D68E-46D6-9A01-437CCBA914A8}"/>
    <cellStyle name="Millares 6 4 13 2" xfId="29992" xr:uid="{77A3C0A0-322C-4F7E-8E1C-1542821CD5D3}"/>
    <cellStyle name="Millares 6 4 14" xfId="15128" xr:uid="{383D02A1-4085-49BF-B238-7F5A3A640500}"/>
    <cellStyle name="Millares 6 4 14 2" xfId="36631" xr:uid="{E6BEE892-783B-4C0C-97E7-A3CDDF357D67}"/>
    <cellStyle name="Millares 6 4 15" xfId="21733" xr:uid="{6FCA6756-D093-4913-91C2-0962CD6317F7}"/>
    <cellStyle name="Millares 6 4 16" xfId="43236" xr:uid="{33334DC1-D377-4ABC-9346-7C662E91127E}"/>
    <cellStyle name="Millares 6 4 2" xfId="486" xr:uid="{95D193BE-CA05-45B7-B3A2-AFCEB34DC89C}"/>
    <cellStyle name="Millares 6 4 2 10" xfId="7097" xr:uid="{96D705EC-75BF-4F1D-9F1C-90700E581E50}"/>
    <cellStyle name="Millares 6 4 2 10 2" xfId="28600" xr:uid="{E7539058-9F33-4560-B438-228AE55D9B18}"/>
    <cellStyle name="Millares 6 4 2 11" xfId="8753" xr:uid="{837FCB54-1D01-4026-B921-EEC4F0FB6D91}"/>
    <cellStyle name="Millares 6 4 2 11 2" xfId="30256" xr:uid="{88994C73-3472-4576-8428-B79EB5BF9F8D}"/>
    <cellStyle name="Millares 6 4 2 12" xfId="15389" xr:uid="{C25C2073-39A9-4CE6-A22F-173811D3CFEF}"/>
    <cellStyle name="Millares 6 4 2 12 2" xfId="36892" xr:uid="{57E5C786-82BB-4F01-8F7E-A64A15E207D7}"/>
    <cellStyle name="Millares 6 4 2 13" xfId="21994" xr:uid="{188BFEBF-562D-4BEB-97E0-664212FA7EEA}"/>
    <cellStyle name="Millares 6 4 2 14" xfId="43497" xr:uid="{BC578E05-F26B-4948-A537-61649A589C49}"/>
    <cellStyle name="Millares 6 4 2 2" xfId="768" xr:uid="{09874258-FC1A-46EC-AEC6-4CD6490299A6}"/>
    <cellStyle name="Millares 6 4 2 2 10" xfId="15669" xr:uid="{9EC313F9-5D22-440B-8A24-20712DFCB92D}"/>
    <cellStyle name="Millares 6 4 2 2 10 2" xfId="37172" xr:uid="{2ECA6E95-D885-448B-8C37-A7336A393870}"/>
    <cellStyle name="Millares 6 4 2 2 11" xfId="22274" xr:uid="{B5A1517F-87B9-472A-9BE1-4BFA9BCC53F0}"/>
    <cellStyle name="Millares 6 4 2 2 12" xfId="43777" xr:uid="{E1FD7029-3D43-4CF4-A8C7-CE433FBE1134}"/>
    <cellStyle name="Millares 6 4 2 2 2" xfId="1714" xr:uid="{4C497A58-2EA0-4617-BCF9-A286199DE099}"/>
    <cellStyle name="Millares 6 4 2 2 2 2" xfId="4543" xr:uid="{5F915409-2B42-415E-B8AB-42169AC67103}"/>
    <cellStyle name="Millares 6 4 2 2 2 2 2" xfId="12809" xr:uid="{D42F9802-7E5B-491E-B296-9B2B01AFD1E8}"/>
    <cellStyle name="Millares 6 4 2 2 2 2 2 2" xfId="34312" xr:uid="{1A4FA256-951A-426F-B931-DEF9F07F83B8}"/>
    <cellStyle name="Millares 6 4 2 2 2 2 3" xfId="19444" xr:uid="{16851E50-3ED2-4D5A-AA6D-75ADF2FB811E}"/>
    <cellStyle name="Millares 6 4 2 2 2 2 3 2" xfId="40947" xr:uid="{B65F1FC9-C0E0-400B-8EA2-A3A834BB1296}"/>
    <cellStyle name="Millares 6 4 2 2 2 2 4" xfId="26049" xr:uid="{5157A0B7-8683-40EF-B4BA-8C7A2E378089}"/>
    <cellStyle name="Millares 6 4 2 2 2 2 5" xfId="47552" xr:uid="{C8151FF6-ED0E-41F3-B2FD-000E1F131083}"/>
    <cellStyle name="Millares 6 4 2 2 2 3" xfId="6682" xr:uid="{57EBE647-2881-4DBF-8C78-89FFCEF4043F}"/>
    <cellStyle name="Millares 6 4 2 2 2 3 2" xfId="14948" xr:uid="{8B02FF97-6CA5-4CD1-B447-581EBB25EFBB}"/>
    <cellStyle name="Millares 6 4 2 2 2 3 2 2" xfId="36451" xr:uid="{14B42916-9802-4D90-823C-32F668601EC1}"/>
    <cellStyle name="Millares 6 4 2 2 2 3 3" xfId="21583" xr:uid="{27F27394-6AA3-4E85-B52C-F2D7865E105B}"/>
    <cellStyle name="Millares 6 4 2 2 2 3 3 2" xfId="43086" xr:uid="{9B10322E-2B56-488C-8E29-0A726F013F91}"/>
    <cellStyle name="Millares 6 4 2 2 2 3 4" xfId="28188" xr:uid="{D0D46FFE-D396-41BC-B547-FF1DAB3C0C6F}"/>
    <cellStyle name="Millares 6 4 2 2 2 3 5" xfId="49691" xr:uid="{F97F6F13-B92B-4596-AF61-3FFAB19DA107}"/>
    <cellStyle name="Millares 6 4 2 2 2 4" xfId="8323" xr:uid="{2F89DC26-C7EA-47F4-BEDB-F6B6F016F250}"/>
    <cellStyle name="Millares 6 4 2 2 2 4 2" xfId="29826" xr:uid="{65521D92-20A7-4D43-9482-B79E254837F9}"/>
    <cellStyle name="Millares 6 4 2 2 2 5" xfId="9980" xr:uid="{D1BDACDD-F3D7-4504-9D29-2827BF1B371D}"/>
    <cellStyle name="Millares 6 4 2 2 2 5 2" xfId="31483" xr:uid="{BFECBCD0-667D-45F8-ADCC-3B6329E64080}"/>
    <cellStyle name="Millares 6 4 2 2 2 6" xfId="16615" xr:uid="{514FBBFB-BFAB-4C4F-A10C-B5450AB025A1}"/>
    <cellStyle name="Millares 6 4 2 2 2 6 2" xfId="38118" xr:uid="{AB18FE31-F018-4009-A8A9-8543110FBC7A}"/>
    <cellStyle name="Millares 6 4 2 2 2 7" xfId="23220" xr:uid="{F6125D95-9D05-4B5C-A0AE-54F489517DDC}"/>
    <cellStyle name="Millares 6 4 2 2 2 8" xfId="44723" xr:uid="{CDD158C6-ACCF-4AD3-95E4-1AD7343B5D4E}"/>
    <cellStyle name="Millares 6 4 2 2 3" xfId="2401" xr:uid="{677C1A44-9938-4171-B17E-A7C63E1C0281}"/>
    <cellStyle name="Millares 6 4 2 2 3 2" xfId="10667" xr:uid="{F13A49D6-52CA-40C5-8556-CBEDE9F38EFB}"/>
    <cellStyle name="Millares 6 4 2 2 3 2 2" xfId="32170" xr:uid="{63852BD3-6327-4323-9960-FDF0CB7987FC}"/>
    <cellStyle name="Millares 6 4 2 2 3 3" xfId="17302" xr:uid="{1D6B60DD-81B6-475A-A3B7-9B8CB8D02A2F}"/>
    <cellStyle name="Millares 6 4 2 2 3 3 2" xfId="38805" xr:uid="{1FBA5E49-9B38-4E84-AB11-C79BBEE826E0}"/>
    <cellStyle name="Millares 6 4 2 2 3 4" xfId="23907" xr:uid="{9C7C709F-4CCE-4EE3-A733-C029CC1A3677}"/>
    <cellStyle name="Millares 6 4 2 2 3 5" xfId="45410" xr:uid="{7320C8BF-E05C-4EDC-A0BF-5CAC2E0817B6}"/>
    <cellStyle name="Millares 6 4 2 2 4" xfId="2918" xr:uid="{683723F0-9F70-4BCC-80C0-7B9C0766C772}"/>
    <cellStyle name="Millares 6 4 2 2 4 2" xfId="11184" xr:uid="{EAA74A99-04F2-438B-84DC-F6D2B8BAA07E}"/>
    <cellStyle name="Millares 6 4 2 2 4 2 2" xfId="32687" xr:uid="{1EF46149-97BA-48DA-8BA9-F31761F44415}"/>
    <cellStyle name="Millares 6 4 2 2 4 3" xfId="17819" xr:uid="{993063AD-7F04-4E4A-A7C2-F8B3CAD2443F}"/>
    <cellStyle name="Millares 6 4 2 2 4 3 2" xfId="39322" xr:uid="{3989D765-C904-4005-BE5E-EE95B84A99DB}"/>
    <cellStyle name="Millares 6 4 2 2 4 4" xfId="24424" xr:uid="{B523D2C1-D59F-4599-A277-72BE58264ECA}"/>
    <cellStyle name="Millares 6 4 2 2 4 5" xfId="45927" xr:uid="{B6E3F154-20A6-4E7D-8797-031C4875B363}"/>
    <cellStyle name="Millares 6 4 2 2 5" xfId="3597" xr:uid="{6C7C6954-DDAC-4D94-8E09-7D2720CA90FE}"/>
    <cellStyle name="Millares 6 4 2 2 5 2" xfId="11863" xr:uid="{D4EA6017-11C3-448A-A664-A3FFCA493E85}"/>
    <cellStyle name="Millares 6 4 2 2 5 2 2" xfId="33366" xr:uid="{C438B2F3-E4E1-47D9-B448-7424BB8C2988}"/>
    <cellStyle name="Millares 6 4 2 2 5 3" xfId="18498" xr:uid="{4B9A2FED-4C79-4ED3-95A0-3A3060AE06F1}"/>
    <cellStyle name="Millares 6 4 2 2 5 3 2" xfId="40001" xr:uid="{B71F28D3-9765-443B-8B55-6544AF64CDEB}"/>
    <cellStyle name="Millares 6 4 2 2 5 4" xfId="25103" xr:uid="{06FFEC8D-13C0-4A7C-A6A9-4A1522A05E49}"/>
    <cellStyle name="Millares 6 4 2 2 5 5" xfId="46606" xr:uid="{6AF0AA75-00C4-433E-BF38-A7ADEB16793F}"/>
    <cellStyle name="Millares 6 4 2 2 6" xfId="5062" xr:uid="{FD541931-4573-4FCB-B2F0-7F3CD1F60A14}"/>
    <cellStyle name="Millares 6 4 2 2 6 2" xfId="13328" xr:uid="{9AE4BD40-858B-4EE9-A9E8-BAB1789C25E6}"/>
    <cellStyle name="Millares 6 4 2 2 6 2 2" xfId="34831" xr:uid="{343AC620-4DA5-4399-BDC2-BF8A6677C31D}"/>
    <cellStyle name="Millares 6 4 2 2 6 3" xfId="19963" xr:uid="{897585A8-C847-4EB5-B9EB-7E461C15CDB3}"/>
    <cellStyle name="Millares 6 4 2 2 6 3 2" xfId="41466" xr:uid="{2C21594F-AB96-4A75-AF76-ECF18438A386}"/>
    <cellStyle name="Millares 6 4 2 2 6 4" xfId="26568" xr:uid="{726A6F9A-C58B-440F-A28F-CCBB6748B99D}"/>
    <cellStyle name="Millares 6 4 2 2 6 5" xfId="48071" xr:uid="{A45489A6-6727-4BC9-BF1A-4DC8F158E894}"/>
    <cellStyle name="Millares 6 4 2 2 7" xfId="5736" xr:uid="{073FECDD-9496-4F58-BA81-409155C81D1E}"/>
    <cellStyle name="Millares 6 4 2 2 7 2" xfId="14002" xr:uid="{894DD9E5-A924-4930-BDB3-17E0607E285B}"/>
    <cellStyle name="Millares 6 4 2 2 7 2 2" xfId="35505" xr:uid="{A36F4CD4-BC9A-4D5C-A474-AF9B19FD1E11}"/>
    <cellStyle name="Millares 6 4 2 2 7 3" xfId="20637" xr:uid="{FFA6BE1A-0B55-4182-A820-597B0B79B986}"/>
    <cellStyle name="Millares 6 4 2 2 7 3 2" xfId="42140" xr:uid="{1D6DB32E-A852-4F52-AA52-A991F5114DD7}"/>
    <cellStyle name="Millares 6 4 2 2 7 4" xfId="27242" xr:uid="{D2C2238B-A690-45B6-85E7-53C9F381409C}"/>
    <cellStyle name="Millares 6 4 2 2 7 5" xfId="48745" xr:uid="{88DE7DD7-3B99-438C-8E25-B10AD031A301}"/>
    <cellStyle name="Millares 6 4 2 2 8" xfId="7377" xr:uid="{4486A5B8-ED62-40B0-ACC7-A441833807FA}"/>
    <cellStyle name="Millares 6 4 2 2 8 2" xfId="28880" xr:uid="{F3E13ACB-D319-4EEF-AC83-DBDDE1A92E1B}"/>
    <cellStyle name="Millares 6 4 2 2 9" xfId="9034" xr:uid="{2A6C9879-4B20-4912-A6E8-A4D38324B753}"/>
    <cellStyle name="Millares 6 4 2 2 9 2" xfId="30537" xr:uid="{F0B2BE61-D566-4EFB-AD3B-A31898BE260A}"/>
    <cellStyle name="Millares 6 4 2 3" xfId="1038" xr:uid="{B1114F62-7A3D-495B-A14D-B003160BF9A8}"/>
    <cellStyle name="Millares 6 4 2 3 2" xfId="3867" xr:uid="{E166D1D6-0FE8-4052-A47B-941388B4FE78}"/>
    <cellStyle name="Millares 6 4 2 3 2 2" xfId="12133" xr:uid="{4FB40E06-5986-4C96-AF96-4E7C36CFFB52}"/>
    <cellStyle name="Millares 6 4 2 3 2 2 2" xfId="33636" xr:uid="{336C4171-1CB2-40D4-B224-136D7FA80BD2}"/>
    <cellStyle name="Millares 6 4 2 3 2 3" xfId="18768" xr:uid="{2BF026EE-C2D1-40E3-BA65-24AB4353D579}"/>
    <cellStyle name="Millares 6 4 2 3 2 3 2" xfId="40271" xr:uid="{E37EBED9-ADE8-40B5-8888-9B9C11ABCDB5}"/>
    <cellStyle name="Millares 6 4 2 3 2 4" xfId="25373" xr:uid="{23F41AD7-9342-4095-8E63-307FF7C318A2}"/>
    <cellStyle name="Millares 6 4 2 3 2 5" xfId="46876" xr:uid="{F78F3321-9004-4BB2-8C4D-14156232E941}"/>
    <cellStyle name="Millares 6 4 2 3 3" xfId="6006" xr:uid="{5DFA4A78-7720-45A9-985F-58C5D767B6D5}"/>
    <cellStyle name="Millares 6 4 2 3 3 2" xfId="14272" xr:uid="{D555C884-4B50-46CB-95AF-67510116B84F}"/>
    <cellStyle name="Millares 6 4 2 3 3 2 2" xfId="35775" xr:uid="{7F47CF3A-0A89-40F8-837A-E21BB04FC8AE}"/>
    <cellStyle name="Millares 6 4 2 3 3 3" xfId="20907" xr:uid="{433F78EE-C4A4-4D3D-BED4-B737356B8DA6}"/>
    <cellStyle name="Millares 6 4 2 3 3 3 2" xfId="42410" xr:uid="{8D17C436-1D87-48CC-B130-711E15E044A5}"/>
    <cellStyle name="Millares 6 4 2 3 3 4" xfId="27512" xr:uid="{9E587B20-2AB7-4CE0-A24F-B9A2DDE7BF59}"/>
    <cellStyle name="Millares 6 4 2 3 3 5" xfId="49015" xr:uid="{2AB08B82-9A63-41DE-8E3C-180565052A83}"/>
    <cellStyle name="Millares 6 4 2 3 4" xfId="7647" xr:uid="{8FE9ECB9-8526-4ECD-94B7-041AFE856C28}"/>
    <cellStyle name="Millares 6 4 2 3 4 2" xfId="29150" xr:uid="{DFAA1A42-3119-40B1-97D2-D2A2A46699BC}"/>
    <cellStyle name="Millares 6 4 2 3 5" xfId="9304" xr:uid="{A8259FCC-27FB-43EE-99BF-500FD586D5B7}"/>
    <cellStyle name="Millares 6 4 2 3 5 2" xfId="30807" xr:uid="{4AD23ED2-30B9-4FCC-A709-BFD6681A5EF4}"/>
    <cellStyle name="Millares 6 4 2 3 6" xfId="15939" xr:uid="{0B31A8B4-8A88-4013-B66A-DAB46E96D925}"/>
    <cellStyle name="Millares 6 4 2 3 6 2" xfId="37442" xr:uid="{F9A63B67-090E-4CA2-B242-F5D685E15EB6}"/>
    <cellStyle name="Millares 6 4 2 3 7" xfId="22544" xr:uid="{3EC29809-F087-42DB-906F-A641F31B65F7}"/>
    <cellStyle name="Millares 6 4 2 3 8" xfId="44047" xr:uid="{20359AC2-1BF2-4F92-BFD8-4FE70079E841}"/>
    <cellStyle name="Millares 6 4 2 4" xfId="1434" xr:uid="{2F591879-729B-4F30-B417-A0C9649252D1}"/>
    <cellStyle name="Millares 6 4 2 4 2" xfId="4263" xr:uid="{0252757D-230F-42A6-A7BC-CAB68707B3B5}"/>
    <cellStyle name="Millares 6 4 2 4 2 2" xfId="12529" xr:uid="{25DDBAAD-05C0-4337-A6B1-033A38F4B133}"/>
    <cellStyle name="Millares 6 4 2 4 2 2 2" xfId="34032" xr:uid="{51FD88BC-566D-4F98-82DB-52079664DCFD}"/>
    <cellStyle name="Millares 6 4 2 4 2 3" xfId="19164" xr:uid="{6ABDF769-2309-4EFD-A1A7-21D804C0B7CC}"/>
    <cellStyle name="Millares 6 4 2 4 2 3 2" xfId="40667" xr:uid="{E436F914-7ED6-4257-B495-E6A03232AE6C}"/>
    <cellStyle name="Millares 6 4 2 4 2 4" xfId="25769" xr:uid="{E703D9B7-0F42-4587-9452-96BC8F1B2C79}"/>
    <cellStyle name="Millares 6 4 2 4 2 5" xfId="47272" xr:uid="{5CC5F91A-2897-49C2-9331-4C66AC225916}"/>
    <cellStyle name="Millares 6 4 2 4 3" xfId="6402" xr:uid="{8463D071-9953-4D3F-BE0B-9047EF45F05F}"/>
    <cellStyle name="Millares 6 4 2 4 3 2" xfId="14668" xr:uid="{1E4E5EC1-9C99-4C0E-9ED6-FB8ACD6CBF32}"/>
    <cellStyle name="Millares 6 4 2 4 3 2 2" xfId="36171" xr:uid="{AA197623-807B-4DC7-8CA9-5713CFB3CF92}"/>
    <cellStyle name="Millares 6 4 2 4 3 3" xfId="21303" xr:uid="{D98D9E32-1A38-4683-8D8B-14F2E90E6FF0}"/>
    <cellStyle name="Millares 6 4 2 4 3 3 2" xfId="42806" xr:uid="{6CC678C1-F36E-461F-BC09-21A02AAEE807}"/>
    <cellStyle name="Millares 6 4 2 4 3 4" xfId="27908" xr:uid="{C09B734B-FA95-4C50-AE7E-0021AE0DEBFD}"/>
    <cellStyle name="Millares 6 4 2 4 3 5" xfId="49411" xr:uid="{7A836991-C195-48E5-B637-A119A8A80507}"/>
    <cellStyle name="Millares 6 4 2 4 4" xfId="8043" xr:uid="{07C2F062-C0F6-42F8-BD1C-2BAD210BB98B}"/>
    <cellStyle name="Millares 6 4 2 4 4 2" xfId="29546" xr:uid="{4735D154-6B51-43A0-AE72-0B908F0AD0DD}"/>
    <cellStyle name="Millares 6 4 2 4 5" xfId="9700" xr:uid="{726E27E6-F799-49DD-94D6-E867C7B84714}"/>
    <cellStyle name="Millares 6 4 2 4 5 2" xfId="31203" xr:uid="{8427AAEF-2DA0-450A-9AA4-5416EBC42853}"/>
    <cellStyle name="Millares 6 4 2 4 6" xfId="16335" xr:uid="{28EACC4B-5960-4494-9B87-6E60E937B7FE}"/>
    <cellStyle name="Millares 6 4 2 4 6 2" xfId="37838" xr:uid="{F19DF1E3-4479-4A38-ADCA-8A4C2EF1DC02}"/>
    <cellStyle name="Millares 6 4 2 4 7" xfId="22940" xr:uid="{D926A790-FFD5-4A6E-A8F5-613B8AF878EF}"/>
    <cellStyle name="Millares 6 4 2 4 8" xfId="44443" xr:uid="{3DB874C8-50D8-4C0B-B25B-A4C076C9E143}"/>
    <cellStyle name="Millares 6 4 2 5" xfId="2121" xr:uid="{CB251052-E7F6-4658-A1D6-CCCA8C0C1BC5}"/>
    <cellStyle name="Millares 6 4 2 5 2" xfId="10387" xr:uid="{3B21D83D-E905-4D7E-8E26-9C27E3523BB9}"/>
    <cellStyle name="Millares 6 4 2 5 2 2" xfId="31890" xr:uid="{61C75781-422F-43CA-9044-64CB0451722C}"/>
    <cellStyle name="Millares 6 4 2 5 3" xfId="17022" xr:uid="{8ACB8B2D-E93B-47CD-861B-5C576218A29A}"/>
    <cellStyle name="Millares 6 4 2 5 3 2" xfId="38525" xr:uid="{3C31B958-553A-44F8-937F-C5AB1075BD8C}"/>
    <cellStyle name="Millares 6 4 2 5 4" xfId="23627" xr:uid="{FA03AAD6-E977-421F-905B-5D2FFE232DC1}"/>
    <cellStyle name="Millares 6 4 2 5 5" xfId="45130" xr:uid="{7758EF16-401F-4D01-8A61-DAA7E6489496}"/>
    <cellStyle name="Millares 6 4 2 6" xfId="2669" xr:uid="{0961E447-7797-4E25-86E3-79D6AF0CABB7}"/>
    <cellStyle name="Millares 6 4 2 6 2" xfId="10935" xr:uid="{D7680AA3-BE96-41B0-A3FD-4631E989DE60}"/>
    <cellStyle name="Millares 6 4 2 6 2 2" xfId="32438" xr:uid="{9A82E91B-B720-496E-B3CC-6C7EDDCD3F55}"/>
    <cellStyle name="Millares 6 4 2 6 3" xfId="17570" xr:uid="{BD19C834-2732-47FF-8DC8-3056A5E86D6A}"/>
    <cellStyle name="Millares 6 4 2 6 3 2" xfId="39073" xr:uid="{FA496014-07D8-4CE6-BAFC-284031413643}"/>
    <cellStyle name="Millares 6 4 2 6 4" xfId="24175" xr:uid="{232C6108-4A31-4E7C-A8F3-64974F8F904F}"/>
    <cellStyle name="Millares 6 4 2 6 5" xfId="45678" xr:uid="{D0074C39-A725-460D-A2BB-DAE9785CE2F1}"/>
    <cellStyle name="Millares 6 4 2 7" xfId="3317" xr:uid="{3F74B968-1BBB-4D20-8AEA-09BF5B4C8FE3}"/>
    <cellStyle name="Millares 6 4 2 7 2" xfId="11583" xr:uid="{8EE8FD73-F986-4227-AF85-B056ED427253}"/>
    <cellStyle name="Millares 6 4 2 7 2 2" xfId="33086" xr:uid="{81B1C383-1021-4057-9460-A12DCEB3558A}"/>
    <cellStyle name="Millares 6 4 2 7 3" xfId="18218" xr:uid="{C3490FD5-02CC-446F-A989-0D11C9C7461F}"/>
    <cellStyle name="Millares 6 4 2 7 3 2" xfId="39721" xr:uid="{CEE38163-91D8-4533-83D0-079EF4C45F58}"/>
    <cellStyle name="Millares 6 4 2 7 4" xfId="24823" xr:uid="{AAD99C18-486D-40B8-A572-7593380F5C64}"/>
    <cellStyle name="Millares 6 4 2 7 5" xfId="46326" xr:uid="{49DAD844-ADF8-49D0-9182-CDDBFD4A8DC7}"/>
    <cellStyle name="Millares 6 4 2 8" xfId="4813" xr:uid="{62B77120-B45D-4464-973C-988F3A5A79DB}"/>
    <cellStyle name="Millares 6 4 2 8 2" xfId="13079" xr:uid="{7C63A3E1-3FB6-4C48-9DCE-64D577255A1C}"/>
    <cellStyle name="Millares 6 4 2 8 2 2" xfId="34582" xr:uid="{90CC444F-7F72-407F-AA9B-1BE79E59BEB5}"/>
    <cellStyle name="Millares 6 4 2 8 3" xfId="19714" xr:uid="{3A746B1E-E35F-496D-85AD-211F788136A7}"/>
    <cellStyle name="Millares 6 4 2 8 3 2" xfId="41217" xr:uid="{012B2A34-D315-4600-8427-79CFDD2C46A3}"/>
    <cellStyle name="Millares 6 4 2 8 4" xfId="26319" xr:uid="{64A45055-2854-4706-BD19-8AFFD448C952}"/>
    <cellStyle name="Millares 6 4 2 8 5" xfId="47822" xr:uid="{9E5AFF28-D306-4234-A626-33BD13EA64EA}"/>
    <cellStyle name="Millares 6 4 2 9" xfId="5456" xr:uid="{0E7F9EC6-8A2B-4E51-9055-FAA686AD314C}"/>
    <cellStyle name="Millares 6 4 2 9 2" xfId="13722" xr:uid="{F1D94885-3181-4EF6-A1A2-F7F51B873F85}"/>
    <cellStyle name="Millares 6 4 2 9 2 2" xfId="35225" xr:uid="{7499573C-2078-4B9A-9050-6CC80229FC82}"/>
    <cellStyle name="Millares 6 4 2 9 3" xfId="20357" xr:uid="{713DBDAA-550E-400A-99E3-0C98364650A9}"/>
    <cellStyle name="Millares 6 4 2 9 3 2" xfId="41860" xr:uid="{0C611B89-7C7D-49EC-A223-6F47FD11D867}"/>
    <cellStyle name="Millares 6 4 2 9 4" xfId="26962" xr:uid="{0170FBA6-F8D0-4201-A1B2-F30061B77AC5}"/>
    <cellStyle name="Millares 6 4 2 9 5" xfId="48465" xr:uid="{B1299E20-B529-4DE8-A711-C005F0F46786}"/>
    <cellStyle name="Millares 6 4 3" xfId="359" xr:uid="{B58E39BE-E67F-4A9D-A8CC-0F565CED8147}"/>
    <cellStyle name="Millares 6 4 3 10" xfId="15262" xr:uid="{6CD350F4-2C05-4644-85A3-25EF002CB375}"/>
    <cellStyle name="Millares 6 4 3 10 2" xfId="36765" xr:uid="{10AB0363-7AF0-4C96-80E3-AC0E062D146D}"/>
    <cellStyle name="Millares 6 4 3 11" xfId="21867" xr:uid="{4B0FC63C-9203-46AF-AD29-9A908108DEBA}"/>
    <cellStyle name="Millares 6 4 3 12" xfId="43370" xr:uid="{E4A08F9A-9D79-4194-87A8-81B1544DAEEA}"/>
    <cellStyle name="Millares 6 4 3 2" xfId="1307" xr:uid="{8C2EFEFB-F7EF-4EAA-BEB7-ED92ACE80E09}"/>
    <cellStyle name="Millares 6 4 3 2 2" xfId="4136" xr:uid="{5758B422-9E53-46B4-8EAE-ED6EA4461AA3}"/>
    <cellStyle name="Millares 6 4 3 2 2 2" xfId="12402" xr:uid="{DD63AD57-9657-405C-95ED-3E0ECC765A97}"/>
    <cellStyle name="Millares 6 4 3 2 2 2 2" xfId="33905" xr:uid="{BA476844-0A1E-49DF-B482-05D9DDE96C07}"/>
    <cellStyle name="Millares 6 4 3 2 2 3" xfId="19037" xr:uid="{2A26DC00-625A-48D7-A8AF-19B822E40161}"/>
    <cellStyle name="Millares 6 4 3 2 2 3 2" xfId="40540" xr:uid="{E6DAAF3C-A928-42B5-90FD-1274C02240A2}"/>
    <cellStyle name="Millares 6 4 3 2 2 4" xfId="25642" xr:uid="{804EFB0D-F0EC-4B36-A730-E30731CBE4F0}"/>
    <cellStyle name="Millares 6 4 3 2 2 5" xfId="47145" xr:uid="{19511CF2-9E04-4273-8B01-138E87B3E90D}"/>
    <cellStyle name="Millares 6 4 3 2 3" xfId="6275" xr:uid="{7AAA4CFF-1713-488C-84F7-E82A951428D2}"/>
    <cellStyle name="Millares 6 4 3 2 3 2" xfId="14541" xr:uid="{3F645AE9-77E6-4404-B520-7A5FC9527861}"/>
    <cellStyle name="Millares 6 4 3 2 3 2 2" xfId="36044" xr:uid="{47D4314D-71DF-4712-A836-3275317E6E5D}"/>
    <cellStyle name="Millares 6 4 3 2 3 3" xfId="21176" xr:uid="{D3FBA633-C6B8-4F0D-AEB3-D05739E931BC}"/>
    <cellStyle name="Millares 6 4 3 2 3 3 2" xfId="42679" xr:uid="{D4964532-640D-484D-B684-F7F4AD005F58}"/>
    <cellStyle name="Millares 6 4 3 2 3 4" xfId="27781" xr:uid="{ABFAD71F-3A6C-4526-8B30-F1D846743F1F}"/>
    <cellStyle name="Millares 6 4 3 2 3 5" xfId="49284" xr:uid="{39667E34-E870-417E-8B52-5A7B75D96667}"/>
    <cellStyle name="Millares 6 4 3 2 4" xfId="7916" xr:uid="{A40F9A88-A053-4AD1-A31E-F807F9AAD8E4}"/>
    <cellStyle name="Millares 6 4 3 2 4 2" xfId="29419" xr:uid="{B1396545-D6F0-4A7F-B8DE-24B6D7E281CB}"/>
    <cellStyle name="Millares 6 4 3 2 5" xfId="9573" xr:uid="{F64F1F28-BA32-4CA6-B3D6-4AD4C0945C1C}"/>
    <cellStyle name="Millares 6 4 3 2 5 2" xfId="31076" xr:uid="{7688A980-0451-4976-ABEA-24E9C42D4C05}"/>
    <cellStyle name="Millares 6 4 3 2 6" xfId="16208" xr:uid="{ED01B61A-84AB-4EA5-9A13-13A2D1F699C6}"/>
    <cellStyle name="Millares 6 4 3 2 6 2" xfId="37711" xr:uid="{B5B38E63-2DA5-42F9-A00D-635D124EC796}"/>
    <cellStyle name="Millares 6 4 3 2 7" xfId="22813" xr:uid="{ACF7094B-904F-441A-B8F5-B6393E23BB19}"/>
    <cellStyle name="Millares 6 4 3 2 8" xfId="44316" xr:uid="{36AD4646-8141-4C42-9C55-D0C642995D32}"/>
    <cellStyle name="Millares 6 4 3 3" xfId="1994" xr:uid="{359F4FF4-4715-4646-9F29-AFD28E786031}"/>
    <cellStyle name="Millares 6 4 3 3 2" xfId="10260" xr:uid="{339A85F5-06F6-426F-A046-F5B36F2DAB37}"/>
    <cellStyle name="Millares 6 4 3 3 2 2" xfId="31763" xr:uid="{20FFC9BB-08DC-4AE3-8325-FC7237D414DA}"/>
    <cellStyle name="Millares 6 4 3 3 3" xfId="16895" xr:uid="{BFC89479-AF57-4D54-BC7D-E3E646FA6462}"/>
    <cellStyle name="Millares 6 4 3 3 3 2" xfId="38398" xr:uid="{F7ABD51A-2461-448C-A800-C0972F4F218A}"/>
    <cellStyle name="Millares 6 4 3 3 4" xfId="23500" xr:uid="{2E7949C8-F198-46A3-9084-B3C944EF01C7}"/>
    <cellStyle name="Millares 6 4 3 3 5" xfId="45003" xr:uid="{6D126990-BA2C-4273-AECE-3BA21F1D126F}"/>
    <cellStyle name="Millares 6 4 3 4" xfId="2793" xr:uid="{B2F7E898-5EBC-4AC0-A373-A324D2EF3437}"/>
    <cellStyle name="Millares 6 4 3 4 2" xfId="11059" xr:uid="{C306A823-83BB-45A6-B29F-BE4BEB91C3FC}"/>
    <cellStyle name="Millares 6 4 3 4 2 2" xfId="32562" xr:uid="{7542B8B4-92AD-4E16-9824-5FC5F90F6657}"/>
    <cellStyle name="Millares 6 4 3 4 3" xfId="17694" xr:uid="{37FF25C0-1345-447A-BC41-2B5F031FE898}"/>
    <cellStyle name="Millares 6 4 3 4 3 2" xfId="39197" xr:uid="{8AFFC2B1-FB60-44A8-9858-992D623E9DB4}"/>
    <cellStyle name="Millares 6 4 3 4 4" xfId="24299" xr:uid="{7A64AA98-7017-4237-8E90-A63C1BC464B6}"/>
    <cellStyle name="Millares 6 4 3 4 5" xfId="45802" xr:uid="{B5F50F97-07EA-43D9-8CFA-2ADAD39AE04E}"/>
    <cellStyle name="Millares 6 4 3 5" xfId="3190" xr:uid="{66CBA0C7-9E46-4E64-A8F5-D8992F8B7A9F}"/>
    <cellStyle name="Millares 6 4 3 5 2" xfId="11456" xr:uid="{CDB57430-4CB4-48B0-8305-C07D7E3906FF}"/>
    <cellStyle name="Millares 6 4 3 5 2 2" xfId="32959" xr:uid="{3955B4BE-645D-45C0-BA2A-579CC6778EB3}"/>
    <cellStyle name="Millares 6 4 3 5 3" xfId="18091" xr:uid="{CB76105B-C9B0-46A6-9994-EB5BB2B711E4}"/>
    <cellStyle name="Millares 6 4 3 5 3 2" xfId="39594" xr:uid="{6810730C-4A49-4E93-B9A1-BFAC97848542}"/>
    <cellStyle name="Millares 6 4 3 5 4" xfId="24696" xr:uid="{860FD7A8-4D76-4243-AB8D-DBB9CDACA33D}"/>
    <cellStyle name="Millares 6 4 3 5 5" xfId="46199" xr:uid="{4FF8A008-2A26-470F-99D3-64227B21F296}"/>
    <cellStyle name="Millares 6 4 3 6" xfId="4937" xr:uid="{A22B5F4A-F2F0-4CBE-8A78-5172981B8071}"/>
    <cellStyle name="Millares 6 4 3 6 2" xfId="13203" xr:uid="{EC2547B3-05B1-4582-BFD2-C911D67D7CEF}"/>
    <cellStyle name="Millares 6 4 3 6 2 2" xfId="34706" xr:uid="{67D6E385-06BF-465C-9335-4A39983FEF2E}"/>
    <cellStyle name="Millares 6 4 3 6 3" xfId="19838" xr:uid="{5977192F-F740-4946-9DB5-92F5923213F1}"/>
    <cellStyle name="Millares 6 4 3 6 3 2" xfId="41341" xr:uid="{5DD92548-AE47-4E0D-8EC9-BFE6E19D8B35}"/>
    <cellStyle name="Millares 6 4 3 6 4" xfId="26443" xr:uid="{41F22B9A-13EC-4CAB-B5E9-853F34B66187}"/>
    <cellStyle name="Millares 6 4 3 6 5" xfId="47946" xr:uid="{A1547416-C4FA-4C06-80E1-2C3EFFBF6AA9}"/>
    <cellStyle name="Millares 6 4 3 7" xfId="5329" xr:uid="{E7A3233E-2347-4126-A63A-CC1F756CFFFD}"/>
    <cellStyle name="Millares 6 4 3 7 2" xfId="13595" xr:uid="{CDF1900A-7FEB-410F-A5A8-CED9411CA14A}"/>
    <cellStyle name="Millares 6 4 3 7 2 2" xfId="35098" xr:uid="{75DDCCF7-2732-4485-8AA5-FC4B638EDF22}"/>
    <cellStyle name="Millares 6 4 3 7 3" xfId="20230" xr:uid="{D370BE55-0084-4D78-8B6B-D049FC9747B8}"/>
    <cellStyle name="Millares 6 4 3 7 3 2" xfId="41733" xr:uid="{BBEF081C-9073-403B-89C0-2679EC88EF84}"/>
    <cellStyle name="Millares 6 4 3 7 4" xfId="26835" xr:uid="{DE7EB5BF-7F51-4717-BAA5-FD480CEDEA4E}"/>
    <cellStyle name="Millares 6 4 3 7 5" xfId="48338" xr:uid="{A08AD366-AAC0-43DE-B77D-B43DA3F6D388}"/>
    <cellStyle name="Millares 6 4 3 8" xfId="6970" xr:uid="{C59E9A98-2905-416D-9EE1-8260505E8897}"/>
    <cellStyle name="Millares 6 4 3 8 2" xfId="28473" xr:uid="{7C926DE5-9A53-4C06-9FB3-446CCB3FF709}"/>
    <cellStyle name="Millares 6 4 3 9" xfId="8626" xr:uid="{5687B3B3-60CF-4579-9EA7-ED86FEA63884}"/>
    <cellStyle name="Millares 6 4 3 9 2" xfId="30129" xr:uid="{7FD9B636-2DEB-431F-8C70-B24F7F3EB9BC}"/>
    <cellStyle name="Millares 6 4 4" xfId="643" xr:uid="{0EBCA955-B9EF-4FD1-8D54-6BF4279862B0}"/>
    <cellStyle name="Millares 6 4 4 10" xfId="43652" xr:uid="{A59D76A7-B9E9-436B-9D07-5DF13C372225}"/>
    <cellStyle name="Millares 6 4 4 2" xfId="1589" xr:uid="{366F4B9F-278F-4BC2-900B-62CF8AC11E46}"/>
    <cellStyle name="Millares 6 4 4 2 2" xfId="4418" xr:uid="{C51C49B1-BEE0-4A31-A009-87439FD36C34}"/>
    <cellStyle name="Millares 6 4 4 2 2 2" xfId="12684" xr:uid="{C1CA4ED6-648B-4400-92CA-AAFB3570BDB7}"/>
    <cellStyle name="Millares 6 4 4 2 2 2 2" xfId="34187" xr:uid="{8D30A88B-F636-4E5A-9A4B-97F78124E86B}"/>
    <cellStyle name="Millares 6 4 4 2 2 3" xfId="19319" xr:uid="{6CF26B3E-8963-44E0-80F8-745CF8958794}"/>
    <cellStyle name="Millares 6 4 4 2 2 3 2" xfId="40822" xr:uid="{019D2A3A-0D2A-417A-9D0B-0654B80194A1}"/>
    <cellStyle name="Millares 6 4 4 2 2 4" xfId="25924" xr:uid="{A5DC0FC6-A8AB-4AAA-B82B-3E69A7949229}"/>
    <cellStyle name="Millares 6 4 4 2 2 5" xfId="47427" xr:uid="{709D2E2C-10DC-4BF3-99A8-E75C80BDBF48}"/>
    <cellStyle name="Millares 6 4 4 2 3" xfId="6557" xr:uid="{BB5F7575-7B27-4D93-B4E6-D2F6F17603A9}"/>
    <cellStyle name="Millares 6 4 4 2 3 2" xfId="14823" xr:uid="{34DE62D4-61F8-402A-9878-619C8998A45B}"/>
    <cellStyle name="Millares 6 4 4 2 3 2 2" xfId="36326" xr:uid="{9A1DC21F-8F81-4F26-BA92-7C785D2F61F1}"/>
    <cellStyle name="Millares 6 4 4 2 3 3" xfId="21458" xr:uid="{DE220D42-F2AE-42B4-AE68-3E3102CDA745}"/>
    <cellStyle name="Millares 6 4 4 2 3 3 2" xfId="42961" xr:uid="{3BD6D3AC-F4A3-4129-8C53-0A93E968E279}"/>
    <cellStyle name="Millares 6 4 4 2 3 4" xfId="28063" xr:uid="{A2FABA2B-6E98-4A4A-B9FB-5784198D97F0}"/>
    <cellStyle name="Millares 6 4 4 2 3 5" xfId="49566" xr:uid="{F91ECC25-E130-499F-9A97-C7872C8C0CB2}"/>
    <cellStyle name="Millares 6 4 4 2 4" xfId="8198" xr:uid="{BDB3B709-97BF-48C0-A22C-E1CAC71EBCA7}"/>
    <cellStyle name="Millares 6 4 4 2 4 2" xfId="29701" xr:uid="{DF872337-EB38-42CF-90FF-BD2EAA9E5872}"/>
    <cellStyle name="Millares 6 4 4 2 5" xfId="9855" xr:uid="{8F1D0B77-1DBC-464F-868B-F09405612B0A}"/>
    <cellStyle name="Millares 6 4 4 2 5 2" xfId="31358" xr:uid="{2217EBD4-BAC9-480F-A9B3-78BBFFA55AAB}"/>
    <cellStyle name="Millares 6 4 4 2 6" xfId="16490" xr:uid="{F2C9ED20-D133-4606-83F0-5651F906FADD}"/>
    <cellStyle name="Millares 6 4 4 2 6 2" xfId="37993" xr:uid="{F1365E17-7E7B-4359-B6C2-79D3ABF182C8}"/>
    <cellStyle name="Millares 6 4 4 2 7" xfId="23095" xr:uid="{64B066D6-53CE-4C27-9ED4-8C5C6997EC52}"/>
    <cellStyle name="Millares 6 4 4 2 8" xfId="44598" xr:uid="{FEE992D7-D726-4B98-81EA-ECD008D30A35}"/>
    <cellStyle name="Millares 6 4 4 3" xfId="2276" xr:uid="{E985C7C0-4514-474D-953F-F75E43746BDA}"/>
    <cellStyle name="Millares 6 4 4 3 2" xfId="10542" xr:uid="{98495404-27EF-4C58-A2CC-D2E0DD8DDF0D}"/>
    <cellStyle name="Millares 6 4 4 3 2 2" xfId="32045" xr:uid="{2F1ED831-26EB-43D3-9DFD-7DB967E000AA}"/>
    <cellStyle name="Millares 6 4 4 3 3" xfId="17177" xr:uid="{949A583B-DCE9-44F8-A845-F4BA86FB454A}"/>
    <cellStyle name="Millares 6 4 4 3 3 2" xfId="38680" xr:uid="{B4C5B5B4-A57C-4B4F-B637-DD2C039B1D61}"/>
    <cellStyle name="Millares 6 4 4 3 4" xfId="23782" xr:uid="{A2BC8B96-9B29-4233-8FB6-CEA4E9B5E33A}"/>
    <cellStyle name="Millares 6 4 4 3 5" xfId="45285" xr:uid="{FED62A32-40A5-46EC-A342-6AF1FBAA93D5}"/>
    <cellStyle name="Millares 6 4 4 4" xfId="3472" xr:uid="{022DCEDA-6A35-4C5C-8977-04820E070562}"/>
    <cellStyle name="Millares 6 4 4 4 2" xfId="11738" xr:uid="{C312E02A-A87F-44D2-8A3A-F8A31B5BD111}"/>
    <cellStyle name="Millares 6 4 4 4 2 2" xfId="33241" xr:uid="{3ED500D1-4D86-4921-9693-91842B2EEFB7}"/>
    <cellStyle name="Millares 6 4 4 4 3" xfId="18373" xr:uid="{C8797981-0C8F-4E2F-8B2A-30FCEE9CB2ED}"/>
    <cellStyle name="Millares 6 4 4 4 3 2" xfId="39876" xr:uid="{9FDCF513-EEBE-4488-983D-36C03A08D09B}"/>
    <cellStyle name="Millares 6 4 4 4 4" xfId="24978" xr:uid="{CF53CA9C-3931-4916-BEFF-BB2CD872453D}"/>
    <cellStyle name="Millares 6 4 4 4 5" xfId="46481" xr:uid="{63D78542-7815-46DF-92A5-F3B2F670034C}"/>
    <cellStyle name="Millares 6 4 4 5" xfId="5611" xr:uid="{0381E46F-73D6-404B-B635-72F0030FA08A}"/>
    <cellStyle name="Millares 6 4 4 5 2" xfId="13877" xr:uid="{8E085118-8894-4290-BACD-71383D28B19A}"/>
    <cellStyle name="Millares 6 4 4 5 2 2" xfId="35380" xr:uid="{B69610BC-8D46-4D66-B947-37912FA1604A}"/>
    <cellStyle name="Millares 6 4 4 5 3" xfId="20512" xr:uid="{5704606A-974E-4684-847C-B273EDBB027A}"/>
    <cellStyle name="Millares 6 4 4 5 3 2" xfId="42015" xr:uid="{342B060A-E7F8-4BB1-9151-01D45A998AFA}"/>
    <cellStyle name="Millares 6 4 4 5 4" xfId="27117" xr:uid="{C78B1314-9FA0-4BFC-B456-F1BB46F6F1C1}"/>
    <cellStyle name="Millares 6 4 4 5 5" xfId="48620" xr:uid="{013CB525-1352-4744-84F3-C68764A698D9}"/>
    <cellStyle name="Millares 6 4 4 6" xfId="7252" xr:uid="{7585DCAF-017D-4B57-952F-56996D0AB877}"/>
    <cellStyle name="Millares 6 4 4 6 2" xfId="28755" xr:uid="{88071FD1-5F79-4A2C-B9F7-98BE590BAFAE}"/>
    <cellStyle name="Millares 6 4 4 7" xfId="8909" xr:uid="{65626CF2-9B3A-401F-98DE-A892F7C41986}"/>
    <cellStyle name="Millares 6 4 4 7 2" xfId="30412" xr:uid="{E9D13F3B-A55A-4288-BD68-4A33D72CA85A}"/>
    <cellStyle name="Millares 6 4 4 8" xfId="15544" xr:uid="{62B50311-B3C5-4444-AE75-4805B2B811C3}"/>
    <cellStyle name="Millares 6 4 4 8 2" xfId="37047" xr:uid="{A5A5C190-4CC7-4289-8FDC-162CFD50C5D0}"/>
    <cellStyle name="Millares 6 4 4 9" xfId="22149" xr:uid="{C01FE38D-B0FC-4588-9A45-D06647957DB4}"/>
    <cellStyle name="Millares 6 4 5" xfId="911" xr:uid="{761372A8-0648-4F63-8BA9-0E65B00A7C15}"/>
    <cellStyle name="Millares 6 4 5 2" xfId="3740" xr:uid="{BCA608A0-7048-4FAC-A61A-AD12CB6C10D1}"/>
    <cellStyle name="Millares 6 4 5 2 2" xfId="12006" xr:uid="{D092C0B4-C8DE-4288-A569-D50FC6C0EB00}"/>
    <cellStyle name="Millares 6 4 5 2 2 2" xfId="33509" xr:uid="{54518828-A4C4-404A-9089-49C852B7C4D7}"/>
    <cellStyle name="Millares 6 4 5 2 3" xfId="18641" xr:uid="{E0E1EBB1-70CD-4738-B9EF-20E9D93B82F9}"/>
    <cellStyle name="Millares 6 4 5 2 3 2" xfId="40144" xr:uid="{B28F5757-DE6B-4832-8594-965506940732}"/>
    <cellStyle name="Millares 6 4 5 2 4" xfId="25246" xr:uid="{EF4357B9-3B9D-4827-8CFC-8FF4707856D7}"/>
    <cellStyle name="Millares 6 4 5 2 5" xfId="46749" xr:uid="{8DE55A33-BB77-4512-B0A4-0B29ED97D0E8}"/>
    <cellStyle name="Millares 6 4 5 3" xfId="5879" xr:uid="{16A3A71B-3A18-4951-9F6E-C7AC3BFF89A8}"/>
    <cellStyle name="Millares 6 4 5 3 2" xfId="14145" xr:uid="{04C0740E-4968-4B62-8E88-81673225588D}"/>
    <cellStyle name="Millares 6 4 5 3 2 2" xfId="35648" xr:uid="{22E09F96-5238-4170-BEE1-2A2BD1EADCEC}"/>
    <cellStyle name="Millares 6 4 5 3 3" xfId="20780" xr:uid="{ABBA1BE6-F48D-44C8-86BB-A131AE47DFBC}"/>
    <cellStyle name="Millares 6 4 5 3 3 2" xfId="42283" xr:uid="{0610FFB6-D120-43B3-BB20-3E1BC1E17E73}"/>
    <cellStyle name="Millares 6 4 5 3 4" xfId="27385" xr:uid="{D66FDCE3-043D-4DE1-B3E8-7F81CB18FAB4}"/>
    <cellStyle name="Millares 6 4 5 3 5" xfId="48888" xr:uid="{D1121F3E-553B-487E-B753-12DC8A862F51}"/>
    <cellStyle name="Millares 6 4 5 4" xfId="7520" xr:uid="{D1D4DDA9-71CE-4817-BF30-3C466544D4D5}"/>
    <cellStyle name="Millares 6 4 5 4 2" xfId="29023" xr:uid="{09DCFE8D-BF96-4006-98E8-864D0017D9EE}"/>
    <cellStyle name="Millares 6 4 5 5" xfId="9177" xr:uid="{0F7F434E-470D-48C4-B6FF-65C1A836CD50}"/>
    <cellStyle name="Millares 6 4 5 5 2" xfId="30680" xr:uid="{2DE62E1E-4006-4475-8668-8DF88379383E}"/>
    <cellStyle name="Millares 6 4 5 6" xfId="15812" xr:uid="{AFC36781-378D-4F58-9CE8-B8EE08099D36}"/>
    <cellStyle name="Millares 6 4 5 6 2" xfId="37315" xr:uid="{04A3DDC0-2101-4DDE-8DD6-F873FAAFF66A}"/>
    <cellStyle name="Millares 6 4 5 7" xfId="22417" xr:uid="{A634A50F-C695-4FAB-83B4-A62C69E65C34}"/>
    <cellStyle name="Millares 6 4 5 8" xfId="43920" xr:uid="{42FDE3A6-EF9A-4A0F-A4CB-6EF610443F77}"/>
    <cellStyle name="Millares 6 4 6" xfId="1172" xr:uid="{C3D8E92D-BD3A-42AC-B458-51C88D7E669A}"/>
    <cellStyle name="Millares 6 4 6 2" xfId="4001" xr:uid="{4E995372-EF6A-4F52-9945-ACF80244E94D}"/>
    <cellStyle name="Millares 6 4 6 2 2" xfId="12267" xr:uid="{B6361F9C-D3DD-494A-B7B5-CA5F3EB4DAA3}"/>
    <cellStyle name="Millares 6 4 6 2 2 2" xfId="33770" xr:uid="{EF81FFC8-2DB3-4308-B1C1-D3912CE70711}"/>
    <cellStyle name="Millares 6 4 6 2 3" xfId="18902" xr:uid="{C5F2F455-2F34-4AC2-828F-056D3D8F8E5D}"/>
    <cellStyle name="Millares 6 4 6 2 3 2" xfId="40405" xr:uid="{0BFAD7CA-AE6A-4B92-8B31-F86BEC9B70FE}"/>
    <cellStyle name="Millares 6 4 6 2 4" xfId="25507" xr:uid="{5DBAA866-D961-46E4-B88A-808046C62388}"/>
    <cellStyle name="Millares 6 4 6 2 5" xfId="47010" xr:uid="{EA68A9C8-8F55-49C4-8812-D17B3E59C0DF}"/>
    <cellStyle name="Millares 6 4 6 3" xfId="6140" xr:uid="{C755F503-11EB-498C-A50F-5655459B47F6}"/>
    <cellStyle name="Millares 6 4 6 3 2" xfId="14406" xr:uid="{A16AF64A-4DC6-4CDC-9470-4AE829BDC2DC}"/>
    <cellStyle name="Millares 6 4 6 3 2 2" xfId="35909" xr:uid="{5ECE5800-68C4-4077-AD17-2C93451A369C}"/>
    <cellStyle name="Millares 6 4 6 3 3" xfId="21041" xr:uid="{50771F31-3024-45D6-943F-C36C6D3DE7B9}"/>
    <cellStyle name="Millares 6 4 6 3 3 2" xfId="42544" xr:uid="{28B14357-735E-49CB-A46F-255562B2AFFB}"/>
    <cellStyle name="Millares 6 4 6 3 4" xfId="27646" xr:uid="{CC1EAF73-9FCD-4E77-B46F-99C38DA15B89}"/>
    <cellStyle name="Millares 6 4 6 3 5" xfId="49149" xr:uid="{34A63150-7584-45E0-BF13-4FCB5C9BB336}"/>
    <cellStyle name="Millares 6 4 6 4" xfId="7781" xr:uid="{B21426BC-1814-44D3-8601-CED6280026E6}"/>
    <cellStyle name="Millares 6 4 6 4 2" xfId="29284" xr:uid="{A884794A-B23C-481E-9146-0F3AE9811F7A}"/>
    <cellStyle name="Millares 6 4 6 5" xfId="9438" xr:uid="{AF0668D9-F698-4451-92B1-DF95D9863F11}"/>
    <cellStyle name="Millares 6 4 6 5 2" xfId="30941" xr:uid="{B17CF247-899F-4A9A-B135-3C2DD897D9C6}"/>
    <cellStyle name="Millares 6 4 6 6" xfId="16073" xr:uid="{03225E1F-7275-4D50-A48D-BBCE97F8A218}"/>
    <cellStyle name="Millares 6 4 6 6 2" xfId="37576" xr:uid="{42FCE7DC-85DE-47A4-BCC3-D8F524F42E5E}"/>
    <cellStyle name="Millares 6 4 6 7" xfId="22678" xr:uid="{EA8C1131-F1A9-426B-91FC-34910BE4F83B}"/>
    <cellStyle name="Millares 6 4 6 8" xfId="44181" xr:uid="{B8278562-DFFF-402C-808B-34933BE4557A}"/>
    <cellStyle name="Millares 6 4 7" xfId="1860" xr:uid="{2A5EDA6F-BB70-4EA2-A12D-303AC530E0E4}"/>
    <cellStyle name="Millares 6 4 7 2" xfId="10126" xr:uid="{6B78C205-13D7-48F0-8C28-6A362E355FDF}"/>
    <cellStyle name="Millares 6 4 7 2 2" xfId="31629" xr:uid="{D23975D7-3A6F-4AD3-BD61-7CA4610BEC3B}"/>
    <cellStyle name="Millares 6 4 7 3" xfId="16761" xr:uid="{26E3DBD2-166C-4DCE-8CBB-677C0D52C376}"/>
    <cellStyle name="Millares 6 4 7 3 2" xfId="38264" xr:uid="{12043CAF-D016-4F5D-98A7-AC9D607F48EC}"/>
    <cellStyle name="Millares 6 4 7 4" xfId="23366" xr:uid="{6C2AC437-9998-42A6-A3E6-6CE89704CB09}"/>
    <cellStyle name="Millares 6 4 7 5" xfId="44869" xr:uid="{C1ACD6FD-A93C-4E4D-A16F-C70B485FE846}"/>
    <cellStyle name="Millares 6 4 8" xfId="2545" xr:uid="{D76C14CD-0DDE-4295-9DA2-DDF53CC46241}"/>
    <cellStyle name="Millares 6 4 8 2" xfId="10811" xr:uid="{60C533A2-F10B-4C70-B0AF-1B102CA4C668}"/>
    <cellStyle name="Millares 6 4 8 2 2" xfId="32314" xr:uid="{49AEEA83-3279-43D5-9DF3-A8552057A00A}"/>
    <cellStyle name="Millares 6 4 8 3" xfId="17446" xr:uid="{944B8E63-E85B-4227-92B0-6AA7A1BDA795}"/>
    <cellStyle name="Millares 6 4 8 3 2" xfId="38949" xr:uid="{0BC87A2A-85E4-476E-98A5-219154335A62}"/>
    <cellStyle name="Millares 6 4 8 4" xfId="24051" xr:uid="{A5F33907-C95E-4E73-8A32-DEFC6766448F}"/>
    <cellStyle name="Millares 6 4 8 5" xfId="45554" xr:uid="{E2CAE8D0-E8E1-4E98-BED6-341A19137685}"/>
    <cellStyle name="Millares 6 4 9" xfId="3056" xr:uid="{6891853A-355E-4F25-8631-27B375141837}"/>
    <cellStyle name="Millares 6 4 9 2" xfId="11322" xr:uid="{46300DD4-BA0D-471E-8B18-4CE07D75A779}"/>
    <cellStyle name="Millares 6 4 9 2 2" xfId="32825" xr:uid="{C0A48370-7B9F-47B9-9BBA-D6D613B33D19}"/>
    <cellStyle name="Millares 6 4 9 3" xfId="17957" xr:uid="{2C35FF7F-DE58-4544-AA0B-8194EF0ECDB1}"/>
    <cellStyle name="Millares 6 4 9 3 2" xfId="39460" xr:uid="{D4570500-BDC0-41EA-9D43-5AEACD42741C}"/>
    <cellStyle name="Millares 6 4 9 4" xfId="24562" xr:uid="{91EF2802-A395-4F5D-8546-26049092BC33}"/>
    <cellStyle name="Millares 6 4 9 5" xfId="46065" xr:uid="{03355DC3-CC40-4C04-B6D6-86FFCEFA3A72}"/>
    <cellStyle name="Millares 6 5" xfId="213" xr:uid="{CA8BA978-F36B-40C1-A8DB-EBC52097274A}"/>
    <cellStyle name="Millares 6 5 10" xfId="4732" xr:uid="{6CB71A96-6892-481E-9DD6-FFCC67B10BAF}"/>
    <cellStyle name="Millares 6 5 10 2" xfId="12998" xr:uid="{56F655DE-4D7C-4F29-AF15-285B49121A04}"/>
    <cellStyle name="Millares 6 5 10 2 2" xfId="34501" xr:uid="{2F04E778-7544-4A25-A2C7-5930D2BFA1A4}"/>
    <cellStyle name="Millares 6 5 10 3" xfId="19633" xr:uid="{8C5C9F10-1E42-431F-A53C-71C5F48BF19C}"/>
    <cellStyle name="Millares 6 5 10 3 2" xfId="41136" xr:uid="{20180828-B566-4792-A145-C50A8AE4F3A5}"/>
    <cellStyle name="Millares 6 5 10 4" xfId="26238" xr:uid="{8261413D-DA70-4F50-8DA8-BCF114052723}"/>
    <cellStyle name="Millares 6 5 10 5" xfId="47741" xr:uid="{591FFB35-80CC-48CB-9924-6BE2E7627C52}"/>
    <cellStyle name="Millares 6 5 11" xfId="5235" xr:uid="{C539565E-C45C-48BF-87F6-1FD3C1C990EE}"/>
    <cellStyle name="Millares 6 5 11 2" xfId="13501" xr:uid="{34BE222B-9574-47A5-8A8B-ECF1F042FE2D}"/>
    <cellStyle name="Millares 6 5 11 2 2" xfId="35004" xr:uid="{10631C2A-17B3-4501-AA65-C5792897E002}"/>
    <cellStyle name="Millares 6 5 11 3" xfId="20136" xr:uid="{1F21BB43-3835-44D6-BCF8-6D2D556AAEDD}"/>
    <cellStyle name="Millares 6 5 11 3 2" xfId="41639" xr:uid="{A0783C60-0679-44CA-B764-8082B79A6FAB}"/>
    <cellStyle name="Millares 6 5 11 4" xfId="26741" xr:uid="{B84CBAC1-4E45-413D-B404-BAEC7F7FE4EE}"/>
    <cellStyle name="Millares 6 5 11 5" xfId="48244" xr:uid="{95AB4068-094D-4709-B764-38401CA938DE}"/>
    <cellStyle name="Millares 6 5 12" xfId="6876" xr:uid="{18B4A0C3-517F-466C-AECE-481BE5468250}"/>
    <cellStyle name="Millares 6 5 12 2" xfId="28379" xr:uid="{A002CAF2-AC67-499E-9947-E189E89C8E77}"/>
    <cellStyle name="Millares 6 5 13" xfId="8530" xr:uid="{6E9F8ED0-9EDF-4677-8FC7-AD4B3C12E345}"/>
    <cellStyle name="Millares 6 5 13 2" xfId="30033" xr:uid="{2162CE26-78D5-4A9E-9FF6-1766BBA14F54}"/>
    <cellStyle name="Millares 6 5 14" xfId="15169" xr:uid="{2E93B370-428F-41BB-827F-5902C19A1BCA}"/>
    <cellStyle name="Millares 6 5 14 2" xfId="36672" xr:uid="{DD7396D4-B37A-4C13-944D-27A8C95A3A0F}"/>
    <cellStyle name="Millares 6 5 15" xfId="21774" xr:uid="{2BD2E2AD-1320-4CC4-B2E6-7839AC476D27}"/>
    <cellStyle name="Millares 6 5 16" xfId="43277" xr:uid="{42F72E10-6CFF-443C-9549-A3A1BB94B5C4}"/>
    <cellStyle name="Millares 6 5 2" xfId="528" xr:uid="{A2091731-1291-41B3-823B-3B4A4040E4A0}"/>
    <cellStyle name="Millares 6 5 2 10" xfId="7139" xr:uid="{A0079F66-38BD-4E67-AF86-9B5F0B4BAB9D}"/>
    <cellStyle name="Millares 6 5 2 10 2" xfId="28642" xr:uid="{2A79C7E8-784D-4922-8A9F-F5BA1907D55A}"/>
    <cellStyle name="Millares 6 5 2 11" xfId="8795" xr:uid="{DCB9AB3D-81EC-4277-B92E-F72B97732D76}"/>
    <cellStyle name="Millares 6 5 2 11 2" xfId="30298" xr:uid="{2B3AABE1-B061-4F72-A568-2F933F85AA1A}"/>
    <cellStyle name="Millares 6 5 2 12" xfId="15431" xr:uid="{958F4424-45DF-41FF-8A8A-2B105FAE818A}"/>
    <cellStyle name="Millares 6 5 2 12 2" xfId="36934" xr:uid="{0B869057-C89D-46FA-BA04-0BFFF2FD06D0}"/>
    <cellStyle name="Millares 6 5 2 13" xfId="22036" xr:uid="{480707C5-7429-4F6D-B4B9-7CDBEBF3D15E}"/>
    <cellStyle name="Millares 6 5 2 14" xfId="43539" xr:uid="{AD4647F6-1068-488C-B8E4-4EADF8E09A46}"/>
    <cellStyle name="Millares 6 5 2 2" xfId="810" xr:uid="{574575A8-EE85-48CE-80F5-6003ACEE79F2}"/>
    <cellStyle name="Millares 6 5 2 2 10" xfId="15711" xr:uid="{B67B1F9D-9044-4814-BEBE-D163BE2E0D16}"/>
    <cellStyle name="Millares 6 5 2 2 10 2" xfId="37214" xr:uid="{017CA147-85E0-466A-A10D-748ED00DAE13}"/>
    <cellStyle name="Millares 6 5 2 2 11" xfId="22316" xr:uid="{73A2910B-8C7B-4F07-B63D-151909505238}"/>
    <cellStyle name="Millares 6 5 2 2 12" xfId="43819" xr:uid="{013D3B9C-2793-4797-A2DC-8114AF8D7918}"/>
    <cellStyle name="Millares 6 5 2 2 2" xfId="1756" xr:uid="{47FDB466-0B44-44CF-A2A8-FAA266C900A8}"/>
    <cellStyle name="Millares 6 5 2 2 2 2" xfId="4585" xr:uid="{665A847A-A563-4897-8A04-FCC7E1E2BE9C}"/>
    <cellStyle name="Millares 6 5 2 2 2 2 2" xfId="12851" xr:uid="{40AB2FC1-3CC0-4C42-9633-57924615F25B}"/>
    <cellStyle name="Millares 6 5 2 2 2 2 2 2" xfId="34354" xr:uid="{C71A6702-42BA-4AA7-90B2-A157DA354927}"/>
    <cellStyle name="Millares 6 5 2 2 2 2 3" xfId="19486" xr:uid="{AFC50AC3-97DD-47CD-A2D6-6F0C21A766E6}"/>
    <cellStyle name="Millares 6 5 2 2 2 2 3 2" xfId="40989" xr:uid="{F30E901D-4C0A-4EA4-9DDF-22C71C5B6C30}"/>
    <cellStyle name="Millares 6 5 2 2 2 2 4" xfId="26091" xr:uid="{200625DA-0B80-42BE-8720-2E7F61CF6B80}"/>
    <cellStyle name="Millares 6 5 2 2 2 2 5" xfId="47594" xr:uid="{CCFE4C5B-5056-4BBF-B9DF-4954C03E66E1}"/>
    <cellStyle name="Millares 6 5 2 2 2 3" xfId="6724" xr:uid="{14F8AF44-48B8-4B12-B090-C7BC5D5AC87A}"/>
    <cellStyle name="Millares 6 5 2 2 2 3 2" xfId="14990" xr:uid="{9AAE695D-9D6B-48AC-98C2-ACEA3FF0FD0E}"/>
    <cellStyle name="Millares 6 5 2 2 2 3 2 2" xfId="36493" xr:uid="{FCD08F30-EACE-4A3F-87DC-C8BB815448E8}"/>
    <cellStyle name="Millares 6 5 2 2 2 3 3" xfId="21625" xr:uid="{A22A4422-997C-4C48-9D7F-734037447025}"/>
    <cellStyle name="Millares 6 5 2 2 2 3 3 2" xfId="43128" xr:uid="{8C49F25E-DAAB-4AA5-BD2B-A24F310BD6FE}"/>
    <cellStyle name="Millares 6 5 2 2 2 3 4" xfId="28230" xr:uid="{A4A8E9C1-0619-4EDE-BF12-C98F7F34CD59}"/>
    <cellStyle name="Millares 6 5 2 2 2 3 5" xfId="49733" xr:uid="{A22DBA54-DF94-4DA8-9313-882B3FC9E3A0}"/>
    <cellStyle name="Millares 6 5 2 2 2 4" xfId="8365" xr:uid="{A29FC0D4-65E8-4A0F-8B3F-5B7E944E40EF}"/>
    <cellStyle name="Millares 6 5 2 2 2 4 2" xfId="29868" xr:uid="{86E453AC-DDB9-414E-ACF0-01B62A66E3F3}"/>
    <cellStyle name="Millares 6 5 2 2 2 5" xfId="10022" xr:uid="{B3F14457-1E8D-407E-B544-2DD4118C1E86}"/>
    <cellStyle name="Millares 6 5 2 2 2 5 2" xfId="31525" xr:uid="{97152162-0A16-4B6F-A6E0-EE6396958DA0}"/>
    <cellStyle name="Millares 6 5 2 2 2 6" xfId="16657" xr:uid="{5AA8485D-CE25-42E0-B860-CDC8C99B1990}"/>
    <cellStyle name="Millares 6 5 2 2 2 6 2" xfId="38160" xr:uid="{B529A41B-A441-454A-917F-FE8130FBD255}"/>
    <cellStyle name="Millares 6 5 2 2 2 7" xfId="23262" xr:uid="{6A430412-00DF-4172-BEE3-77760D8BD1FA}"/>
    <cellStyle name="Millares 6 5 2 2 2 8" xfId="44765" xr:uid="{37A49AA8-74DA-4933-AA71-2542A2C2950C}"/>
    <cellStyle name="Millares 6 5 2 2 3" xfId="2443" xr:uid="{AEC350B8-DDE5-4807-B14B-0B78E06B05EF}"/>
    <cellStyle name="Millares 6 5 2 2 3 2" xfId="10709" xr:uid="{BC2FA694-23F7-452B-A5FE-147B00379209}"/>
    <cellStyle name="Millares 6 5 2 2 3 2 2" xfId="32212" xr:uid="{14C313C3-DF63-4041-B0A9-F6EAEAD3E48F}"/>
    <cellStyle name="Millares 6 5 2 2 3 3" xfId="17344" xr:uid="{25B80137-4C62-45D6-9E15-29999FC8D4DC}"/>
    <cellStyle name="Millares 6 5 2 2 3 3 2" xfId="38847" xr:uid="{24EE7F5A-20EC-43EC-A55C-1D01A8211D3F}"/>
    <cellStyle name="Millares 6 5 2 2 3 4" xfId="23949" xr:uid="{0135E983-E679-4815-82B4-EFDC1E7020D5}"/>
    <cellStyle name="Millares 6 5 2 2 3 5" xfId="45452" xr:uid="{9D0D367B-C322-44D5-97F7-81367599AAA8}"/>
    <cellStyle name="Millares 6 5 2 2 4" xfId="2960" xr:uid="{35355115-AD6E-4187-9126-2DB4AB91416A}"/>
    <cellStyle name="Millares 6 5 2 2 4 2" xfId="11226" xr:uid="{23659E44-4E13-43F3-85A2-F0ECB41CA702}"/>
    <cellStyle name="Millares 6 5 2 2 4 2 2" xfId="32729" xr:uid="{28D5972D-6AFD-48BD-849F-20025DF4704A}"/>
    <cellStyle name="Millares 6 5 2 2 4 3" xfId="17861" xr:uid="{39CB4F51-AE39-42B1-B741-4BB1D3F7967F}"/>
    <cellStyle name="Millares 6 5 2 2 4 3 2" xfId="39364" xr:uid="{2879AC33-C640-409E-A836-8A9D078E3BD3}"/>
    <cellStyle name="Millares 6 5 2 2 4 4" xfId="24466" xr:uid="{3B25D032-6CE3-49D8-8C31-A0CA3472ECC4}"/>
    <cellStyle name="Millares 6 5 2 2 4 5" xfId="45969" xr:uid="{060F4BCA-9F62-4DD1-9AC8-80FB5B60AF48}"/>
    <cellStyle name="Millares 6 5 2 2 5" xfId="3639" xr:uid="{30FB62B5-B8DC-42D8-8D3A-F25FF4286F84}"/>
    <cellStyle name="Millares 6 5 2 2 5 2" xfId="11905" xr:uid="{F59DCAE4-805A-413C-A84E-28FF046FAF79}"/>
    <cellStyle name="Millares 6 5 2 2 5 2 2" xfId="33408" xr:uid="{9281CDB0-5043-455F-ACAB-16626D809A41}"/>
    <cellStyle name="Millares 6 5 2 2 5 3" xfId="18540" xr:uid="{DF950844-7FFF-47F1-AFAC-EBAF806B9F17}"/>
    <cellStyle name="Millares 6 5 2 2 5 3 2" xfId="40043" xr:uid="{B6C2030E-FFF7-41DD-B649-AEE37B12112A}"/>
    <cellStyle name="Millares 6 5 2 2 5 4" xfId="25145" xr:uid="{AACE7AC3-4FA5-4809-815E-DAA42A163012}"/>
    <cellStyle name="Millares 6 5 2 2 5 5" xfId="46648" xr:uid="{9C82B217-60C7-4DB5-9AF6-02425AEC626A}"/>
    <cellStyle name="Millares 6 5 2 2 6" xfId="5104" xr:uid="{7FB26F42-D016-4C8A-8DC2-7E7D7C0F66E1}"/>
    <cellStyle name="Millares 6 5 2 2 6 2" xfId="13370" xr:uid="{D95A9F13-716C-46DB-BE04-86776D843334}"/>
    <cellStyle name="Millares 6 5 2 2 6 2 2" xfId="34873" xr:uid="{94AE6928-108E-410C-80DC-1101E5CAFCBF}"/>
    <cellStyle name="Millares 6 5 2 2 6 3" xfId="20005" xr:uid="{03294201-35E1-4CE7-8D6A-D2C7A2A77002}"/>
    <cellStyle name="Millares 6 5 2 2 6 3 2" xfId="41508" xr:uid="{132F8B31-07D1-401C-89BC-32C37B3550AE}"/>
    <cellStyle name="Millares 6 5 2 2 6 4" xfId="26610" xr:uid="{6598BAEF-CDE6-4FB9-AEBB-D0CA80BBB4BC}"/>
    <cellStyle name="Millares 6 5 2 2 6 5" xfId="48113" xr:uid="{F4B937FD-E118-4F01-BE28-EBB5AA1B42DA}"/>
    <cellStyle name="Millares 6 5 2 2 7" xfId="5778" xr:uid="{92BC74AF-B007-4E6B-A7E4-EDFA86805E7D}"/>
    <cellStyle name="Millares 6 5 2 2 7 2" xfId="14044" xr:uid="{BA910474-8C9E-4760-A1FF-C2B11E62BC01}"/>
    <cellStyle name="Millares 6 5 2 2 7 2 2" xfId="35547" xr:uid="{F891EA5B-90A5-46C5-8068-D6734F3B550F}"/>
    <cellStyle name="Millares 6 5 2 2 7 3" xfId="20679" xr:uid="{B13437E1-C5DE-4884-B9C9-92E848584FE1}"/>
    <cellStyle name="Millares 6 5 2 2 7 3 2" xfId="42182" xr:uid="{DD367810-FB31-4248-9A84-5A06BD1B083D}"/>
    <cellStyle name="Millares 6 5 2 2 7 4" xfId="27284" xr:uid="{5A702D42-97C1-411E-9244-E5DC57EE7288}"/>
    <cellStyle name="Millares 6 5 2 2 7 5" xfId="48787" xr:uid="{7954AD0A-2848-4CCE-8478-DBC287F4DABA}"/>
    <cellStyle name="Millares 6 5 2 2 8" xfId="7419" xr:uid="{9798034C-4AE9-4AA4-93C5-1C7C3827F33C}"/>
    <cellStyle name="Millares 6 5 2 2 8 2" xfId="28922" xr:uid="{A8EA35C2-E839-4DF5-88C9-E9F3EF6595D2}"/>
    <cellStyle name="Millares 6 5 2 2 9" xfId="9076" xr:uid="{A16108FD-98EC-4434-84CE-8BDA8B894E9F}"/>
    <cellStyle name="Millares 6 5 2 2 9 2" xfId="30579" xr:uid="{EAAC1B1C-4CC2-44D6-A30A-D60A84F4E33C}"/>
    <cellStyle name="Millares 6 5 2 3" xfId="1080" xr:uid="{54468C87-15FC-4F7C-8AED-E24383D3033D}"/>
    <cellStyle name="Millares 6 5 2 3 2" xfId="3909" xr:uid="{CC5BE0CC-3AD4-43B9-849C-5E3EC9C35CF7}"/>
    <cellStyle name="Millares 6 5 2 3 2 2" xfId="12175" xr:uid="{33D1E226-C6F4-4055-A1BB-4E8704200A71}"/>
    <cellStyle name="Millares 6 5 2 3 2 2 2" xfId="33678" xr:uid="{576326A1-74EC-493E-8D1E-4F80585C809A}"/>
    <cellStyle name="Millares 6 5 2 3 2 3" xfId="18810" xr:uid="{87828D42-C84E-469D-A706-809EEC6C860D}"/>
    <cellStyle name="Millares 6 5 2 3 2 3 2" xfId="40313" xr:uid="{8461ABE4-C0C0-43E2-9D94-A028867D5232}"/>
    <cellStyle name="Millares 6 5 2 3 2 4" xfId="25415" xr:uid="{2AC0C3F7-FD33-4C46-8450-1FE914774C1C}"/>
    <cellStyle name="Millares 6 5 2 3 2 5" xfId="46918" xr:uid="{389CFF2F-F678-43E6-9359-4DE02FD984D9}"/>
    <cellStyle name="Millares 6 5 2 3 3" xfId="6048" xr:uid="{CBEBE6D9-BF7F-4443-BC33-014E7C9B9F77}"/>
    <cellStyle name="Millares 6 5 2 3 3 2" xfId="14314" xr:uid="{DE900844-9FE6-4D08-AECA-612B0B90F48E}"/>
    <cellStyle name="Millares 6 5 2 3 3 2 2" xfId="35817" xr:uid="{4F4DEA87-DB76-46FC-A27B-FBD814E83F2C}"/>
    <cellStyle name="Millares 6 5 2 3 3 3" xfId="20949" xr:uid="{69BD2961-4BCD-4BAE-B8FB-5F36608B22A1}"/>
    <cellStyle name="Millares 6 5 2 3 3 3 2" xfId="42452" xr:uid="{9F1732C7-6E1B-4B82-8E53-DFC9A7BB066B}"/>
    <cellStyle name="Millares 6 5 2 3 3 4" xfId="27554" xr:uid="{F7B780A6-C5A2-4BEB-A998-F04B36A497D5}"/>
    <cellStyle name="Millares 6 5 2 3 3 5" xfId="49057" xr:uid="{A5DCE8B6-6670-4B6E-90B8-F40651632A0A}"/>
    <cellStyle name="Millares 6 5 2 3 4" xfId="7689" xr:uid="{E0F79A3E-24A9-489C-8817-986CA03098AC}"/>
    <cellStyle name="Millares 6 5 2 3 4 2" xfId="29192" xr:uid="{8E57E90F-8ACB-44FF-B8BC-E45A2B4D1C73}"/>
    <cellStyle name="Millares 6 5 2 3 5" xfId="9346" xr:uid="{F8C68394-5686-4363-A599-0D68D3248295}"/>
    <cellStyle name="Millares 6 5 2 3 5 2" xfId="30849" xr:uid="{2B61C203-59D7-470C-A8AF-51F3B7953946}"/>
    <cellStyle name="Millares 6 5 2 3 6" xfId="15981" xr:uid="{2ABA15EF-F3B0-4799-84C0-2A8551EBD8E2}"/>
    <cellStyle name="Millares 6 5 2 3 6 2" xfId="37484" xr:uid="{783D37E0-E6F6-4352-BF86-41D862D87490}"/>
    <cellStyle name="Millares 6 5 2 3 7" xfId="22586" xr:uid="{2AB2B1DE-A4AD-49BC-A5B6-6E063CA6C630}"/>
    <cellStyle name="Millares 6 5 2 3 8" xfId="44089" xr:uid="{D9118E5F-7481-42FC-975F-F2A42FE88BBF}"/>
    <cellStyle name="Millares 6 5 2 4" xfId="1476" xr:uid="{DA462705-3D41-40AB-A478-4448D8CF904B}"/>
    <cellStyle name="Millares 6 5 2 4 2" xfId="4305" xr:uid="{413E6B21-CDC5-4120-9661-A55D7B06BCDE}"/>
    <cellStyle name="Millares 6 5 2 4 2 2" xfId="12571" xr:uid="{8E41711B-886F-4D9D-91A0-0EAD8A50A147}"/>
    <cellStyle name="Millares 6 5 2 4 2 2 2" xfId="34074" xr:uid="{EA142228-0B2A-497B-834F-3A57171D321E}"/>
    <cellStyle name="Millares 6 5 2 4 2 3" xfId="19206" xr:uid="{AB14C19C-5C3A-45A1-A496-C86C0F77F0B3}"/>
    <cellStyle name="Millares 6 5 2 4 2 3 2" xfId="40709" xr:uid="{E1234747-A797-4499-97B5-2467F869019F}"/>
    <cellStyle name="Millares 6 5 2 4 2 4" xfId="25811" xr:uid="{36010CB5-AFF1-4CB5-8740-95C4348301FA}"/>
    <cellStyle name="Millares 6 5 2 4 2 5" xfId="47314" xr:uid="{242CCF39-5BE2-48B6-B735-AE454A488720}"/>
    <cellStyle name="Millares 6 5 2 4 3" xfId="6444" xr:uid="{CAB3F663-F0DC-4A29-99F7-794E2D8E4141}"/>
    <cellStyle name="Millares 6 5 2 4 3 2" xfId="14710" xr:uid="{3EECDAAD-6CAB-4582-9F20-C9AED9EA9FD0}"/>
    <cellStyle name="Millares 6 5 2 4 3 2 2" xfId="36213" xr:uid="{9E4FDE1B-5261-4326-9EE5-05EAE0B814E5}"/>
    <cellStyle name="Millares 6 5 2 4 3 3" xfId="21345" xr:uid="{08C10EB8-72DC-4621-A5F6-0B738C5CA0EB}"/>
    <cellStyle name="Millares 6 5 2 4 3 3 2" xfId="42848" xr:uid="{7B27AC0A-7DC4-40BE-9E72-3363463B549D}"/>
    <cellStyle name="Millares 6 5 2 4 3 4" xfId="27950" xr:uid="{AD6A9D76-E04A-4DC7-B099-FB42CFB31F46}"/>
    <cellStyle name="Millares 6 5 2 4 3 5" xfId="49453" xr:uid="{7C80BAB9-7097-4A08-B06C-14B77A59008D}"/>
    <cellStyle name="Millares 6 5 2 4 4" xfId="8085" xr:uid="{8F94F6B4-B307-4439-BC34-D314BD12E5E5}"/>
    <cellStyle name="Millares 6 5 2 4 4 2" xfId="29588" xr:uid="{DE345DA9-CB1F-4C3B-8195-FB15D3AD23E6}"/>
    <cellStyle name="Millares 6 5 2 4 5" xfId="9742" xr:uid="{D6E4AA55-F8E5-4227-BECE-076AF612299E}"/>
    <cellStyle name="Millares 6 5 2 4 5 2" xfId="31245" xr:uid="{141D6C28-181F-4EDD-9701-EAA12DA377C6}"/>
    <cellStyle name="Millares 6 5 2 4 6" xfId="16377" xr:uid="{BC248DEB-1B91-438F-AA11-C748477AED8E}"/>
    <cellStyle name="Millares 6 5 2 4 6 2" xfId="37880" xr:uid="{DF9826CA-2371-40DA-A978-7089C14ECBFE}"/>
    <cellStyle name="Millares 6 5 2 4 7" xfId="22982" xr:uid="{EB7D4A40-042A-405D-8F09-AE612A3BB70F}"/>
    <cellStyle name="Millares 6 5 2 4 8" xfId="44485" xr:uid="{40D1448B-2DCC-48B0-BA05-21F378E81677}"/>
    <cellStyle name="Millares 6 5 2 5" xfId="2163" xr:uid="{21776AD0-4E2C-4D7F-9C4C-87652251E646}"/>
    <cellStyle name="Millares 6 5 2 5 2" xfId="10429" xr:uid="{8BF0D967-EB14-4864-A494-998524325EFB}"/>
    <cellStyle name="Millares 6 5 2 5 2 2" xfId="31932" xr:uid="{EC5C0382-CAC3-45C7-8DB7-5D27C2E16B21}"/>
    <cellStyle name="Millares 6 5 2 5 3" xfId="17064" xr:uid="{60E2AD43-88D5-45F9-AC1B-27FF53AD1A9C}"/>
    <cellStyle name="Millares 6 5 2 5 3 2" xfId="38567" xr:uid="{F279538C-76E6-42FB-B95C-9AEEB4A4A653}"/>
    <cellStyle name="Millares 6 5 2 5 4" xfId="23669" xr:uid="{CDB78D63-FE6D-4182-A5E1-26653C79D379}"/>
    <cellStyle name="Millares 6 5 2 5 5" xfId="45172" xr:uid="{B24BACBD-5565-46DF-8889-DAF5D904BCD0}"/>
    <cellStyle name="Millares 6 5 2 6" xfId="2710" xr:uid="{59D66F43-E79A-47C9-BD5A-9E04E872F274}"/>
    <cellStyle name="Millares 6 5 2 6 2" xfId="10976" xr:uid="{58E4556C-0F85-4E71-81E5-F9BA8EAD4F50}"/>
    <cellStyle name="Millares 6 5 2 6 2 2" xfId="32479" xr:uid="{1F607DDD-5B84-446F-922D-C4B6867237E7}"/>
    <cellStyle name="Millares 6 5 2 6 3" xfId="17611" xr:uid="{895170A6-D85B-4F05-A44A-F56A17A442CB}"/>
    <cellStyle name="Millares 6 5 2 6 3 2" xfId="39114" xr:uid="{24C1DD62-5001-451B-9C0B-AE47684DCCC6}"/>
    <cellStyle name="Millares 6 5 2 6 4" xfId="24216" xr:uid="{0858DAC2-1AD2-41A8-B560-A1CE97837596}"/>
    <cellStyle name="Millares 6 5 2 6 5" xfId="45719" xr:uid="{E8894BBA-7BBA-44DE-9E94-6284BDED7666}"/>
    <cellStyle name="Millares 6 5 2 7" xfId="3359" xr:uid="{3F382D43-9CD3-4E0A-AF9E-563F6143AD15}"/>
    <cellStyle name="Millares 6 5 2 7 2" xfId="11625" xr:uid="{CBFF4AA7-9C91-4980-ADC7-31B8D8E3BB8B}"/>
    <cellStyle name="Millares 6 5 2 7 2 2" xfId="33128" xr:uid="{2A2B974B-C5FA-45DB-B90F-13EC5343FE0A}"/>
    <cellStyle name="Millares 6 5 2 7 3" xfId="18260" xr:uid="{03136D76-3E5A-462D-8446-5BB6F3CF4B7E}"/>
    <cellStyle name="Millares 6 5 2 7 3 2" xfId="39763" xr:uid="{4046CC96-FAD7-4A49-BE7E-C93E532E76A7}"/>
    <cellStyle name="Millares 6 5 2 7 4" xfId="24865" xr:uid="{68F0FD50-A9F0-421D-BEE0-D64942F035E7}"/>
    <cellStyle name="Millares 6 5 2 7 5" xfId="46368" xr:uid="{D60AACEA-A267-4F4D-A471-F2A8FAA70B23}"/>
    <cellStyle name="Millares 6 5 2 8" xfId="4854" xr:uid="{E70AA233-BAE7-48F9-B725-9C5ED88154B4}"/>
    <cellStyle name="Millares 6 5 2 8 2" xfId="13120" xr:uid="{CB246F51-9966-49A5-BF34-70CBCFBA31A2}"/>
    <cellStyle name="Millares 6 5 2 8 2 2" xfId="34623" xr:uid="{18E17496-9C23-4EA9-9722-49E2791A7731}"/>
    <cellStyle name="Millares 6 5 2 8 3" xfId="19755" xr:uid="{65100197-006E-47B9-AEAB-862D49A9F4A9}"/>
    <cellStyle name="Millares 6 5 2 8 3 2" xfId="41258" xr:uid="{D1944F14-85B9-4F02-98C6-AF152F242E05}"/>
    <cellStyle name="Millares 6 5 2 8 4" xfId="26360" xr:uid="{6A1AFB4C-3308-44BB-A584-84C8D6668013}"/>
    <cellStyle name="Millares 6 5 2 8 5" xfId="47863" xr:uid="{885AF453-FC17-45D6-8D84-99E63CD1A39E}"/>
    <cellStyle name="Millares 6 5 2 9" xfId="5498" xr:uid="{7418FC64-5041-44A2-A34F-39015A590E36}"/>
    <cellStyle name="Millares 6 5 2 9 2" xfId="13764" xr:uid="{FE6CD6B0-9010-4D2E-9A3B-C7EB93B8356C}"/>
    <cellStyle name="Millares 6 5 2 9 2 2" xfId="35267" xr:uid="{20B1D942-9253-4B6A-AD33-D2E85E6EBC29}"/>
    <cellStyle name="Millares 6 5 2 9 3" xfId="20399" xr:uid="{B0FA0C7D-2C71-4F82-B96D-6EF833C03B15}"/>
    <cellStyle name="Millares 6 5 2 9 3 2" xfId="41902" xr:uid="{D1FABE79-E7E1-4D46-8BDF-1E6A91D9652F}"/>
    <cellStyle name="Millares 6 5 2 9 4" xfId="27004" xr:uid="{72B13053-2D29-4F53-8685-C8E4C078B026}"/>
    <cellStyle name="Millares 6 5 2 9 5" xfId="48507" xr:uid="{0864710D-A6C6-4314-A4AB-375C6DDD81D7}"/>
    <cellStyle name="Millares 6 5 3" xfId="400" xr:uid="{5EEC059E-140F-4F2A-B140-A0F75AD071D4}"/>
    <cellStyle name="Millares 6 5 3 10" xfId="15303" xr:uid="{A3F09BCD-2987-4EEE-821B-57B77781245B}"/>
    <cellStyle name="Millares 6 5 3 10 2" xfId="36806" xr:uid="{49CE6833-DCD4-43BD-9A0A-C59B05ABACAA}"/>
    <cellStyle name="Millares 6 5 3 11" xfId="21908" xr:uid="{BC2B6970-82A8-4F40-9176-E815048BE42D}"/>
    <cellStyle name="Millares 6 5 3 12" xfId="43411" xr:uid="{BCBB4857-3036-441A-AF84-A6DD4C6295A3}"/>
    <cellStyle name="Millares 6 5 3 2" xfId="1348" xr:uid="{671B17BF-66BD-49A1-8BE8-23276D29D0E9}"/>
    <cellStyle name="Millares 6 5 3 2 2" xfId="4177" xr:uid="{B754B1C4-3A16-474F-BCD1-064CBE72A220}"/>
    <cellStyle name="Millares 6 5 3 2 2 2" xfId="12443" xr:uid="{509F25D9-7D5D-4DCF-B58F-E044C7BDA974}"/>
    <cellStyle name="Millares 6 5 3 2 2 2 2" xfId="33946" xr:uid="{C4BEBD41-88BF-4632-8EEF-253276650B7C}"/>
    <cellStyle name="Millares 6 5 3 2 2 3" xfId="19078" xr:uid="{810308A7-1C7E-437E-BE49-5E281570428F}"/>
    <cellStyle name="Millares 6 5 3 2 2 3 2" xfId="40581" xr:uid="{BCDBEA29-7484-4F9F-8FA7-BDB54FD42F8A}"/>
    <cellStyle name="Millares 6 5 3 2 2 4" xfId="25683" xr:uid="{72441090-0BA6-4355-A8F7-0DAE4F93093F}"/>
    <cellStyle name="Millares 6 5 3 2 2 5" xfId="47186" xr:uid="{778581EF-E111-40BD-8A40-7C6FD611FCE4}"/>
    <cellStyle name="Millares 6 5 3 2 3" xfId="6316" xr:uid="{D271132D-FF28-417A-AA79-49A165834A74}"/>
    <cellStyle name="Millares 6 5 3 2 3 2" xfId="14582" xr:uid="{F568E608-DB78-4E2B-9555-3293CFF2F0AB}"/>
    <cellStyle name="Millares 6 5 3 2 3 2 2" xfId="36085" xr:uid="{DC504111-D545-45ED-846E-1D21D75DD3EF}"/>
    <cellStyle name="Millares 6 5 3 2 3 3" xfId="21217" xr:uid="{A41BC9D0-3048-4144-B2C0-FA8A35627365}"/>
    <cellStyle name="Millares 6 5 3 2 3 3 2" xfId="42720" xr:uid="{F166773C-0E40-4AEF-9FB2-A2FC968A51D4}"/>
    <cellStyle name="Millares 6 5 3 2 3 4" xfId="27822" xr:uid="{14A68A6E-C840-4371-8D17-1431DA14FC2A}"/>
    <cellStyle name="Millares 6 5 3 2 3 5" xfId="49325" xr:uid="{ADA2A2F5-405F-4A93-958D-1954295CA839}"/>
    <cellStyle name="Millares 6 5 3 2 4" xfId="7957" xr:uid="{AF19C125-A85A-4D11-A3AE-4B928AB10C8E}"/>
    <cellStyle name="Millares 6 5 3 2 4 2" xfId="29460" xr:uid="{2B7BE7D3-32EA-4D22-9031-40D204CB2EBE}"/>
    <cellStyle name="Millares 6 5 3 2 5" xfId="9614" xr:uid="{962AA928-1DF5-4D54-8B50-33F39CE26CE7}"/>
    <cellStyle name="Millares 6 5 3 2 5 2" xfId="31117" xr:uid="{EC68CEAA-3750-4115-956C-D5D335D985A3}"/>
    <cellStyle name="Millares 6 5 3 2 6" xfId="16249" xr:uid="{BCEDF22D-3B6F-47D4-88DE-FC1271DE471A}"/>
    <cellStyle name="Millares 6 5 3 2 6 2" xfId="37752" xr:uid="{D9B23EA4-E5F2-4A45-9B06-E057F20CBE74}"/>
    <cellStyle name="Millares 6 5 3 2 7" xfId="22854" xr:uid="{32C71F09-DE3C-451E-8CE6-4EA665983AAE}"/>
    <cellStyle name="Millares 6 5 3 2 8" xfId="44357" xr:uid="{B69E6E78-B9BF-4AFF-8B27-C6124C1F5673}"/>
    <cellStyle name="Millares 6 5 3 3" xfId="2035" xr:uid="{2AC60750-0F9D-44CD-81AF-6B46FACA6704}"/>
    <cellStyle name="Millares 6 5 3 3 2" xfId="10301" xr:uid="{DC135347-CD3D-49C9-8E25-F25FB22A00A4}"/>
    <cellStyle name="Millares 6 5 3 3 2 2" xfId="31804" xr:uid="{2CDE0652-8C01-4AB5-A371-8BC762D78911}"/>
    <cellStyle name="Millares 6 5 3 3 3" xfId="16936" xr:uid="{17A1252A-7B31-446D-9F17-D20E42E447A6}"/>
    <cellStyle name="Millares 6 5 3 3 3 2" xfId="38439" xr:uid="{5D857CEF-301D-4251-8547-F3FD3BC15C11}"/>
    <cellStyle name="Millares 6 5 3 3 4" xfId="23541" xr:uid="{351EE161-89EE-4C9E-965D-22C745E574B8}"/>
    <cellStyle name="Millares 6 5 3 3 5" xfId="45044" xr:uid="{F3CDB381-77F8-4F57-A76F-A754D07DF3B0}"/>
    <cellStyle name="Millares 6 5 3 4" xfId="2834" xr:uid="{4E3B4EF9-E41B-4311-951C-7117E366579E}"/>
    <cellStyle name="Millares 6 5 3 4 2" xfId="11100" xr:uid="{1684EFB7-2561-4D85-8BBE-F7B52F6383CA}"/>
    <cellStyle name="Millares 6 5 3 4 2 2" xfId="32603" xr:uid="{06BE4E29-0483-4DD0-BE38-A971B3F4A5C4}"/>
    <cellStyle name="Millares 6 5 3 4 3" xfId="17735" xr:uid="{A0C06A4D-5578-405C-A95A-7D4A3422A03D}"/>
    <cellStyle name="Millares 6 5 3 4 3 2" xfId="39238" xr:uid="{D453ABA4-AEAA-431F-A475-96071E95A2C7}"/>
    <cellStyle name="Millares 6 5 3 4 4" xfId="24340" xr:uid="{C2656161-7AA1-4A50-BA3E-4AF9FB545F1F}"/>
    <cellStyle name="Millares 6 5 3 4 5" xfId="45843" xr:uid="{1156A99F-8EE6-4A53-A59D-FCF7896CAAC1}"/>
    <cellStyle name="Millares 6 5 3 5" xfId="3231" xr:uid="{4B96AF48-E996-465A-BF1E-A8B06108CE8D}"/>
    <cellStyle name="Millares 6 5 3 5 2" xfId="11497" xr:uid="{29619206-FF20-4747-AA5C-8AEAE0304060}"/>
    <cellStyle name="Millares 6 5 3 5 2 2" xfId="33000" xr:uid="{D6CD3AF5-6476-4867-A351-8769EACAFF01}"/>
    <cellStyle name="Millares 6 5 3 5 3" xfId="18132" xr:uid="{7ABAB7B1-A5DB-4448-B7A0-A75A1A301B70}"/>
    <cellStyle name="Millares 6 5 3 5 3 2" xfId="39635" xr:uid="{AA799643-AD89-434B-8EBA-F04664C78177}"/>
    <cellStyle name="Millares 6 5 3 5 4" xfId="24737" xr:uid="{684E2D3B-A0B7-4A2E-85A0-500DD86C7D6B}"/>
    <cellStyle name="Millares 6 5 3 5 5" xfId="46240" xr:uid="{35CC6473-BE37-4F51-990D-E3B5A3FAE9CB}"/>
    <cellStyle name="Millares 6 5 3 6" xfId="4978" xr:uid="{E442F501-D325-4A82-B2BB-D562A0868C0C}"/>
    <cellStyle name="Millares 6 5 3 6 2" xfId="13244" xr:uid="{F3766A08-4DE8-4505-BE29-27C79C637987}"/>
    <cellStyle name="Millares 6 5 3 6 2 2" xfId="34747" xr:uid="{08BD953B-0E88-42B4-8808-42809F52D803}"/>
    <cellStyle name="Millares 6 5 3 6 3" xfId="19879" xr:uid="{B5E5C465-94F9-4FC1-B69A-1ADC6010FBEC}"/>
    <cellStyle name="Millares 6 5 3 6 3 2" xfId="41382" xr:uid="{4321DE2B-B273-4366-AE34-49E455814C74}"/>
    <cellStyle name="Millares 6 5 3 6 4" xfId="26484" xr:uid="{6EB8647F-785E-40F2-B21F-A830EF86A3D8}"/>
    <cellStyle name="Millares 6 5 3 6 5" xfId="47987" xr:uid="{DCAC5A7A-9CC2-4C0B-AD6D-2384D83BB05C}"/>
    <cellStyle name="Millares 6 5 3 7" xfId="5370" xr:uid="{4FE71DD5-DA5C-44E8-B67A-358AAD8B80B8}"/>
    <cellStyle name="Millares 6 5 3 7 2" xfId="13636" xr:uid="{293117A8-5DD3-472D-86CB-68CD363A4850}"/>
    <cellStyle name="Millares 6 5 3 7 2 2" xfId="35139" xr:uid="{EB361326-D8FA-43EF-A8CC-A17BD4BE089F}"/>
    <cellStyle name="Millares 6 5 3 7 3" xfId="20271" xr:uid="{708937AF-182A-4100-B0B9-4E3039CB0675}"/>
    <cellStyle name="Millares 6 5 3 7 3 2" xfId="41774" xr:uid="{0022CB34-F917-441B-9D46-614E7F984F47}"/>
    <cellStyle name="Millares 6 5 3 7 4" xfId="26876" xr:uid="{476A78CE-2125-460E-8FDB-0C2B94AC692F}"/>
    <cellStyle name="Millares 6 5 3 7 5" xfId="48379" xr:uid="{54C94C6A-8793-494C-99F0-A50B4AD54E7B}"/>
    <cellStyle name="Millares 6 5 3 8" xfId="7011" xr:uid="{E22A6061-94D6-4898-B4FE-A415A33E86B0}"/>
    <cellStyle name="Millares 6 5 3 8 2" xfId="28514" xr:uid="{148C0055-F09B-4344-B513-7CD1736D8BB6}"/>
    <cellStyle name="Millares 6 5 3 9" xfId="8667" xr:uid="{7A4D838A-9BB4-4339-8ECE-324AF927ACF9}"/>
    <cellStyle name="Millares 6 5 3 9 2" xfId="30170" xr:uid="{E303B294-23E8-4268-806E-ECBCC8C8C4AF}"/>
    <cellStyle name="Millares 6 5 4" xfId="684" xr:uid="{A5C459AC-1A1B-4317-9BF5-8D37C774EF51}"/>
    <cellStyle name="Millares 6 5 4 10" xfId="43693" xr:uid="{F571522C-6533-4CEA-BE43-1AC06B103AD5}"/>
    <cellStyle name="Millares 6 5 4 2" xfId="1630" xr:uid="{ADE87A5B-CFD9-4921-844A-B11EC66481CC}"/>
    <cellStyle name="Millares 6 5 4 2 2" xfId="4459" xr:uid="{6D6CF89D-D648-44C5-AF0C-DE212C39B0CF}"/>
    <cellStyle name="Millares 6 5 4 2 2 2" xfId="12725" xr:uid="{5559FC10-57F0-4E15-9F76-E6652C5861C4}"/>
    <cellStyle name="Millares 6 5 4 2 2 2 2" xfId="34228" xr:uid="{4859A46E-E543-4FD7-B8B2-507F87B0EA01}"/>
    <cellStyle name="Millares 6 5 4 2 2 3" xfId="19360" xr:uid="{C9E4742A-0B96-4CFB-8BC3-3E6B6606BCDC}"/>
    <cellStyle name="Millares 6 5 4 2 2 3 2" xfId="40863" xr:uid="{85FA3377-D211-445F-935A-FB8D21785B24}"/>
    <cellStyle name="Millares 6 5 4 2 2 4" xfId="25965" xr:uid="{D120EC11-B88F-4973-9CDC-009742838F88}"/>
    <cellStyle name="Millares 6 5 4 2 2 5" xfId="47468" xr:uid="{5D508CA1-861A-47BB-8084-0E66CB29FC26}"/>
    <cellStyle name="Millares 6 5 4 2 3" xfId="6598" xr:uid="{486DB2FF-C5B9-4319-B0F7-BF2EB8D0C972}"/>
    <cellStyle name="Millares 6 5 4 2 3 2" xfId="14864" xr:uid="{ECA71E6C-9F11-4DD0-9AC1-3CC76E8B04F9}"/>
    <cellStyle name="Millares 6 5 4 2 3 2 2" xfId="36367" xr:uid="{97A94744-C681-489F-B0F0-B822A2C520FD}"/>
    <cellStyle name="Millares 6 5 4 2 3 3" xfId="21499" xr:uid="{3ED23F7F-0B63-4F14-A7D0-42242B2C6EA1}"/>
    <cellStyle name="Millares 6 5 4 2 3 3 2" xfId="43002" xr:uid="{7740B047-70E5-43FF-98FD-E61C9D46910A}"/>
    <cellStyle name="Millares 6 5 4 2 3 4" xfId="28104" xr:uid="{027CC2B1-811C-49D3-8898-26385DFFB918}"/>
    <cellStyle name="Millares 6 5 4 2 3 5" xfId="49607" xr:uid="{C6DE0177-A54D-479F-BB43-C530FF3016B4}"/>
    <cellStyle name="Millares 6 5 4 2 4" xfId="8239" xr:uid="{DBCF9F99-61B7-4016-82CB-C964106D2D24}"/>
    <cellStyle name="Millares 6 5 4 2 4 2" xfId="29742" xr:uid="{5A3282FF-CC44-4964-9E80-1EF7B28AAA5D}"/>
    <cellStyle name="Millares 6 5 4 2 5" xfId="9896" xr:uid="{86999B34-CF8F-4AEC-A5B9-43348B8A9826}"/>
    <cellStyle name="Millares 6 5 4 2 5 2" xfId="31399" xr:uid="{16A6A956-0F01-44D2-B851-89E5CE958DE2}"/>
    <cellStyle name="Millares 6 5 4 2 6" xfId="16531" xr:uid="{D632BD14-2DF5-4C92-A855-2BD83E1DC7DB}"/>
    <cellStyle name="Millares 6 5 4 2 6 2" xfId="38034" xr:uid="{BC5FEBB9-B48F-4AB5-9A88-FAE795A554BE}"/>
    <cellStyle name="Millares 6 5 4 2 7" xfId="23136" xr:uid="{7B68F0C8-0D99-4884-AA88-02E13748E927}"/>
    <cellStyle name="Millares 6 5 4 2 8" xfId="44639" xr:uid="{094956E2-20B3-49E0-8BBA-81458D16B6B4}"/>
    <cellStyle name="Millares 6 5 4 3" xfId="2317" xr:uid="{D43F03CF-B190-4EC1-9578-74662EAC267D}"/>
    <cellStyle name="Millares 6 5 4 3 2" xfId="10583" xr:uid="{E6056196-C266-4FD6-A758-50BA73816874}"/>
    <cellStyle name="Millares 6 5 4 3 2 2" xfId="32086" xr:uid="{34D7D89F-B254-4114-B12D-77F632C40BDF}"/>
    <cellStyle name="Millares 6 5 4 3 3" xfId="17218" xr:uid="{FCBD0C95-6DAE-40AF-A9F0-6217783E069C}"/>
    <cellStyle name="Millares 6 5 4 3 3 2" xfId="38721" xr:uid="{7754F652-2572-4BFD-A477-4EB61FF43BAE}"/>
    <cellStyle name="Millares 6 5 4 3 4" xfId="23823" xr:uid="{2F7E28DB-75D4-47A2-A277-1E48C282AE2D}"/>
    <cellStyle name="Millares 6 5 4 3 5" xfId="45326" xr:uid="{B006B30C-000B-4214-B0AA-FA8C7BCD2866}"/>
    <cellStyle name="Millares 6 5 4 4" xfId="3513" xr:uid="{03F24BAA-D322-4994-85BE-511290E09076}"/>
    <cellStyle name="Millares 6 5 4 4 2" xfId="11779" xr:uid="{ABF17D2E-8FC7-43EF-96FB-3BAC90C78D73}"/>
    <cellStyle name="Millares 6 5 4 4 2 2" xfId="33282" xr:uid="{4805561D-77D3-44AE-B56E-751DC9663194}"/>
    <cellStyle name="Millares 6 5 4 4 3" xfId="18414" xr:uid="{08F2C514-FC7D-46FF-905F-55DD685C94F8}"/>
    <cellStyle name="Millares 6 5 4 4 3 2" xfId="39917" xr:uid="{7E6D2787-28D3-46BE-81C5-B665F483410D}"/>
    <cellStyle name="Millares 6 5 4 4 4" xfId="25019" xr:uid="{7D9939EE-5D52-4414-A226-FB61197AF52A}"/>
    <cellStyle name="Millares 6 5 4 4 5" xfId="46522" xr:uid="{B7233BBB-7AA4-4130-AE5A-93D22904ADAC}"/>
    <cellStyle name="Millares 6 5 4 5" xfId="5652" xr:uid="{F47CF649-2716-48C6-B68A-24D24A2028CC}"/>
    <cellStyle name="Millares 6 5 4 5 2" xfId="13918" xr:uid="{2DEDE04E-E243-415A-A399-EC74E531609C}"/>
    <cellStyle name="Millares 6 5 4 5 2 2" xfId="35421" xr:uid="{CA6F3728-FC0A-4A08-9342-871DE38F8573}"/>
    <cellStyle name="Millares 6 5 4 5 3" xfId="20553" xr:uid="{BA033A21-D5EC-473D-9B5A-0EB5CD549EEF}"/>
    <cellStyle name="Millares 6 5 4 5 3 2" xfId="42056" xr:uid="{074D8240-55D1-41E2-AC3D-63682AFEFC40}"/>
    <cellStyle name="Millares 6 5 4 5 4" xfId="27158" xr:uid="{C6E55202-6BE5-4B9C-8A06-28BE0987C654}"/>
    <cellStyle name="Millares 6 5 4 5 5" xfId="48661" xr:uid="{9525A747-2508-486C-9153-C06E59923435}"/>
    <cellStyle name="Millares 6 5 4 6" xfId="7293" xr:uid="{F491E458-8443-4366-ABBB-F3A13A6B5A62}"/>
    <cellStyle name="Millares 6 5 4 6 2" xfId="28796" xr:uid="{1354C8F0-2A99-4036-B553-A7CB0DF4E88C}"/>
    <cellStyle name="Millares 6 5 4 7" xfId="8950" xr:uid="{8F94DA50-36F8-4056-B42D-ED2A4FF330F5}"/>
    <cellStyle name="Millares 6 5 4 7 2" xfId="30453" xr:uid="{1B092382-4896-4DCD-B604-C27FCFDD746A}"/>
    <cellStyle name="Millares 6 5 4 8" xfId="15585" xr:uid="{9F0085A2-95D7-4D98-9196-DD0E404EC386}"/>
    <cellStyle name="Millares 6 5 4 8 2" xfId="37088" xr:uid="{0033CFD8-105B-4181-B855-8C0172A45861}"/>
    <cellStyle name="Millares 6 5 4 9" xfId="22190" xr:uid="{3053FB80-9C7A-4EE5-AD57-47AEBC76EC87}"/>
    <cellStyle name="Millares 6 5 5" xfId="952" xr:uid="{72982FD7-6061-4A32-B13F-B455A087CD54}"/>
    <cellStyle name="Millares 6 5 5 2" xfId="3781" xr:uid="{BFEDFB22-6AC7-406A-8849-1A3379490C01}"/>
    <cellStyle name="Millares 6 5 5 2 2" xfId="12047" xr:uid="{1379693B-083A-4360-A060-1B8EC244A8B9}"/>
    <cellStyle name="Millares 6 5 5 2 2 2" xfId="33550" xr:uid="{E8594815-5448-459F-A323-692B787DD3FA}"/>
    <cellStyle name="Millares 6 5 5 2 3" xfId="18682" xr:uid="{FAE26659-4680-4A9E-843A-8E8E2426320B}"/>
    <cellStyle name="Millares 6 5 5 2 3 2" xfId="40185" xr:uid="{A0ABF5F2-7D69-467B-97BD-FC2B5DF8F9DE}"/>
    <cellStyle name="Millares 6 5 5 2 4" xfId="25287" xr:uid="{888E84B5-3812-4616-8563-9F1B98CFBF08}"/>
    <cellStyle name="Millares 6 5 5 2 5" xfId="46790" xr:uid="{48B726BB-C2F5-4A9C-B897-EDAE3E0BEF95}"/>
    <cellStyle name="Millares 6 5 5 3" xfId="5920" xr:uid="{00F45DA4-7795-4025-A468-B6CB319EE9F4}"/>
    <cellStyle name="Millares 6 5 5 3 2" xfId="14186" xr:uid="{CC304E2B-14D4-4450-8DB9-D516381BB6C1}"/>
    <cellStyle name="Millares 6 5 5 3 2 2" xfId="35689" xr:uid="{56C7E06E-FA20-4E9F-8BE5-3C91C7581523}"/>
    <cellStyle name="Millares 6 5 5 3 3" xfId="20821" xr:uid="{8D5A1B29-103C-43F0-8FC1-2A15ACCA59AC}"/>
    <cellStyle name="Millares 6 5 5 3 3 2" xfId="42324" xr:uid="{52E39C8B-DBD4-4D71-B356-8456048F6B1A}"/>
    <cellStyle name="Millares 6 5 5 3 4" xfId="27426" xr:uid="{01D9B657-6F13-47AE-862B-2D83A9470704}"/>
    <cellStyle name="Millares 6 5 5 3 5" xfId="48929" xr:uid="{4389E66D-558A-47B7-BDEC-6AD14C816E55}"/>
    <cellStyle name="Millares 6 5 5 4" xfId="7561" xr:uid="{B0A4AF70-5DCD-4D04-82B2-8F950AB360D0}"/>
    <cellStyle name="Millares 6 5 5 4 2" xfId="29064" xr:uid="{EA8B99BD-BC7A-4301-A1F7-25502620F13C}"/>
    <cellStyle name="Millares 6 5 5 5" xfId="9218" xr:uid="{B003D60F-F5EB-47AB-B911-07A4F6D68475}"/>
    <cellStyle name="Millares 6 5 5 5 2" xfId="30721" xr:uid="{1E6EEC21-5AB8-4B2D-A6A3-F47D9FEFF3EC}"/>
    <cellStyle name="Millares 6 5 5 6" xfId="15853" xr:uid="{1528D275-C4F2-4BC2-A95F-0981F9BD26E7}"/>
    <cellStyle name="Millares 6 5 5 6 2" xfId="37356" xr:uid="{65B47735-B09B-4B67-91E7-61FD62DF698E}"/>
    <cellStyle name="Millares 6 5 5 7" xfId="22458" xr:uid="{EC937731-2186-4C60-9267-13FED022CD15}"/>
    <cellStyle name="Millares 6 5 5 8" xfId="43961" xr:uid="{777DA6CE-3DB6-4D70-AA1D-459243139AE2}"/>
    <cellStyle name="Millares 6 5 6" xfId="1213" xr:uid="{80D985DF-4222-4E18-982F-9FC597D06B6A}"/>
    <cellStyle name="Millares 6 5 6 2" xfId="4042" xr:uid="{BB4715E4-5E2C-419E-8130-13E17D9B6B98}"/>
    <cellStyle name="Millares 6 5 6 2 2" xfId="12308" xr:uid="{DF9399D7-5529-410A-8785-607A14D6AA72}"/>
    <cellStyle name="Millares 6 5 6 2 2 2" xfId="33811" xr:uid="{2770D7AA-C179-48FC-A1F3-4DC10243C18C}"/>
    <cellStyle name="Millares 6 5 6 2 3" xfId="18943" xr:uid="{B9FFB376-1C0B-412E-8F28-57C47DBBB146}"/>
    <cellStyle name="Millares 6 5 6 2 3 2" xfId="40446" xr:uid="{D2FC37FD-7EC6-435E-9CAD-8185B1E16C2C}"/>
    <cellStyle name="Millares 6 5 6 2 4" xfId="25548" xr:uid="{70757F61-C27A-477F-B319-FDC485B52B64}"/>
    <cellStyle name="Millares 6 5 6 2 5" xfId="47051" xr:uid="{6DC3E8DC-E5E1-4303-B682-564F19585826}"/>
    <cellStyle name="Millares 6 5 6 3" xfId="6181" xr:uid="{079EC3E6-0579-4F0B-9E0F-E9A87E64DF73}"/>
    <cellStyle name="Millares 6 5 6 3 2" xfId="14447" xr:uid="{F8D00E63-05DB-484F-ADAD-25EA822D93EF}"/>
    <cellStyle name="Millares 6 5 6 3 2 2" xfId="35950" xr:uid="{38FEDB38-3D61-48CE-8543-8DD68F58DED7}"/>
    <cellStyle name="Millares 6 5 6 3 3" xfId="21082" xr:uid="{077B9752-1AE5-436E-9FB0-28365F571233}"/>
    <cellStyle name="Millares 6 5 6 3 3 2" xfId="42585" xr:uid="{600EF839-7F05-42D3-8FC9-580E5F76B122}"/>
    <cellStyle name="Millares 6 5 6 3 4" xfId="27687" xr:uid="{5BBDE9FC-FDB5-4E03-B79F-1D7B2C7AECF6}"/>
    <cellStyle name="Millares 6 5 6 3 5" xfId="49190" xr:uid="{4E1B776F-DE5C-42DA-BFE0-65F442E764C2}"/>
    <cellStyle name="Millares 6 5 6 4" xfId="7822" xr:uid="{806C7E1A-1CCD-4ACE-BFC5-66F4D3E87BE2}"/>
    <cellStyle name="Millares 6 5 6 4 2" xfId="29325" xr:uid="{AC31AFD3-6797-48EA-98AE-3EC814B3B8C2}"/>
    <cellStyle name="Millares 6 5 6 5" xfId="9479" xr:uid="{69C5121F-8559-4D02-9AEB-424C28309311}"/>
    <cellStyle name="Millares 6 5 6 5 2" xfId="30982" xr:uid="{31AA2A88-5A78-4211-A39E-BABB15F8361C}"/>
    <cellStyle name="Millares 6 5 6 6" xfId="16114" xr:uid="{4A3ACCE6-6328-4AE3-803C-A4FC2E338D24}"/>
    <cellStyle name="Millares 6 5 6 6 2" xfId="37617" xr:uid="{D3F0919D-1774-4B98-B543-ECD890270527}"/>
    <cellStyle name="Millares 6 5 6 7" xfId="22719" xr:uid="{9FA2F458-5F1C-4D68-BE8C-C31083057D99}"/>
    <cellStyle name="Millares 6 5 6 8" xfId="44222" xr:uid="{A5A4AFE5-EA60-4890-9E78-B1BE9B98369A}"/>
    <cellStyle name="Millares 6 5 7" xfId="1901" xr:uid="{DA0BF6E6-E654-4AB2-ADB7-B7FDB877CDC5}"/>
    <cellStyle name="Millares 6 5 7 2" xfId="10167" xr:uid="{FF312956-FCA8-45E0-9884-9EBC0505B0E4}"/>
    <cellStyle name="Millares 6 5 7 2 2" xfId="31670" xr:uid="{F7A20DD9-00DF-4BA6-9CF0-E9B707ADA9F3}"/>
    <cellStyle name="Millares 6 5 7 3" xfId="16802" xr:uid="{BEB940EF-4272-4D64-886D-7E0CB55B423F}"/>
    <cellStyle name="Millares 6 5 7 3 2" xfId="38305" xr:uid="{C6DD0A2F-26B1-4A7A-A8B4-F73F4EF795C3}"/>
    <cellStyle name="Millares 6 5 7 4" xfId="23407" xr:uid="{46F356AC-846C-4B7F-9169-C995C79BD549}"/>
    <cellStyle name="Millares 6 5 7 5" xfId="44910" xr:uid="{1B705C9C-459B-4C03-A362-4E48A8874940}"/>
    <cellStyle name="Millares 6 5 8" xfId="2586" xr:uid="{A19EF044-BD6C-4563-841D-B062CAFDEACB}"/>
    <cellStyle name="Millares 6 5 8 2" xfId="10852" xr:uid="{FFF47F26-ABF4-42DD-956F-5BEB51BFC5BC}"/>
    <cellStyle name="Millares 6 5 8 2 2" xfId="32355" xr:uid="{2D1D60F3-6233-4752-9970-D4DAC250A7D0}"/>
    <cellStyle name="Millares 6 5 8 3" xfId="17487" xr:uid="{089B72EE-BCF1-4490-9013-FC3BFD2EBCCA}"/>
    <cellStyle name="Millares 6 5 8 3 2" xfId="38990" xr:uid="{C5335BBC-4630-43A1-924A-0B7324F8A724}"/>
    <cellStyle name="Millares 6 5 8 4" xfId="24092" xr:uid="{CC58C3FC-7631-4D1D-AE22-F00B983E720F}"/>
    <cellStyle name="Millares 6 5 8 5" xfId="45595" xr:uid="{E588D219-989A-4BEE-A7C6-785D81904F8F}"/>
    <cellStyle name="Millares 6 5 9" xfId="3097" xr:uid="{5A440611-BD9B-4220-A41D-51565D5E1C5C}"/>
    <cellStyle name="Millares 6 5 9 2" xfId="11363" xr:uid="{9C2D5194-9BF1-45ED-B444-CD6507E7FABE}"/>
    <cellStyle name="Millares 6 5 9 2 2" xfId="32866" xr:uid="{665A94EB-3FB9-444C-AE75-E6BFEBA273B9}"/>
    <cellStyle name="Millares 6 5 9 3" xfId="17998" xr:uid="{D3A411AD-ED54-42B9-84BD-6B78350C08E0}"/>
    <cellStyle name="Millares 6 5 9 3 2" xfId="39501" xr:uid="{B7B90BBC-9DC1-45E9-97DE-2B0F2D73ABF8}"/>
    <cellStyle name="Millares 6 5 9 4" xfId="24603" xr:uid="{F3D6C66C-CA01-47D4-919D-F658794D4D3B}"/>
    <cellStyle name="Millares 6 5 9 5" xfId="46106" xr:uid="{6E106ECB-0F7D-4F11-9D34-AE6ABF1ACE02}"/>
    <cellStyle name="Millares 6 6" xfId="224" xr:uid="{6403DA89-F4B0-41F7-9FE5-B71E5F8F1798}"/>
    <cellStyle name="Millares 6 6 10" xfId="4743" xr:uid="{3D9C428A-6B30-46D0-BC0B-42835F50CA3D}"/>
    <cellStyle name="Millares 6 6 10 2" xfId="13009" xr:uid="{7E354024-52CC-4A5F-B801-8873017C49DD}"/>
    <cellStyle name="Millares 6 6 10 2 2" xfId="34512" xr:uid="{CE006052-4576-4239-9AD9-7FAB6E5831A3}"/>
    <cellStyle name="Millares 6 6 10 3" xfId="19644" xr:uid="{39BFF579-95F6-43F4-B8B8-C002070E67E2}"/>
    <cellStyle name="Millares 6 6 10 3 2" xfId="41147" xr:uid="{13699D64-FFDD-46A2-8CFD-91A75587933C}"/>
    <cellStyle name="Millares 6 6 10 4" xfId="26249" xr:uid="{CEC7DEA7-E0BB-4786-A6EA-8B3984E34ACA}"/>
    <cellStyle name="Millares 6 6 10 5" xfId="47752" xr:uid="{1664587F-552A-4F45-B635-FC8666D9FA31}"/>
    <cellStyle name="Millares 6 6 11" xfId="5246" xr:uid="{28DD7C2F-7D40-47B9-97DB-971F733D208D}"/>
    <cellStyle name="Millares 6 6 11 2" xfId="13512" xr:uid="{26771CE0-4FA2-4063-8DD0-5569E33A4C6F}"/>
    <cellStyle name="Millares 6 6 11 2 2" xfId="35015" xr:uid="{E29A74DE-C8BD-44BC-84D4-8FFAA89F68FE}"/>
    <cellStyle name="Millares 6 6 11 3" xfId="20147" xr:uid="{FF319497-FB86-4171-BFAD-68C072D5EE83}"/>
    <cellStyle name="Millares 6 6 11 3 2" xfId="41650" xr:uid="{2F646BF1-C5F9-4723-89F9-C2EFB4934515}"/>
    <cellStyle name="Millares 6 6 11 4" xfId="26752" xr:uid="{479259C8-AAD1-4502-B24F-A4B432726F8D}"/>
    <cellStyle name="Millares 6 6 11 5" xfId="48255" xr:uid="{7C0FD4C7-7090-40DE-9923-8541A471DCE1}"/>
    <cellStyle name="Millares 6 6 12" xfId="6887" xr:uid="{470E8A27-95BF-4F07-ABC8-AFD9E90E3F66}"/>
    <cellStyle name="Millares 6 6 12 2" xfId="28390" xr:uid="{D2FAEA28-0460-46A9-BC00-49CA3599C7EA}"/>
    <cellStyle name="Millares 6 6 13" xfId="8541" xr:uid="{5EC4BD4E-28D4-4507-A308-A25290F989AB}"/>
    <cellStyle name="Millares 6 6 13 2" xfId="30044" xr:uid="{D6B74713-6F1D-4136-949B-42131245DFCE}"/>
    <cellStyle name="Millares 6 6 14" xfId="15180" xr:uid="{1155CEEC-DC04-4FD9-9102-75B984DF8D75}"/>
    <cellStyle name="Millares 6 6 14 2" xfId="36683" xr:uid="{6635C15F-AC41-4532-BD11-DF4B755CF1A2}"/>
    <cellStyle name="Millares 6 6 15" xfId="21785" xr:uid="{7D1D1E98-ED5D-4A00-80A1-58B040A6DF99}"/>
    <cellStyle name="Millares 6 6 16" xfId="43288" xr:uid="{0E88BC94-03C7-4407-83CC-1E833DE354B7}"/>
    <cellStyle name="Millares 6 6 2" xfId="539" xr:uid="{8ED5683F-ECA9-4BD9-8E6C-72EF8AE43DD7}"/>
    <cellStyle name="Millares 6 6 2 10" xfId="7150" xr:uid="{D9ABC9D0-29C7-4C50-810A-AAAA245940E4}"/>
    <cellStyle name="Millares 6 6 2 10 2" xfId="28653" xr:uid="{EA9D8111-B4BD-4C03-A99F-464E2EC8E899}"/>
    <cellStyle name="Millares 6 6 2 11" xfId="8806" xr:uid="{53105BFC-562B-4418-9F8A-10FE066F514C}"/>
    <cellStyle name="Millares 6 6 2 11 2" xfId="30309" xr:uid="{1116E5C9-43DA-4C19-8388-DEF0313C01A6}"/>
    <cellStyle name="Millares 6 6 2 12" xfId="15442" xr:uid="{DF69120A-AA6F-46AB-B95D-EF161C752C6D}"/>
    <cellStyle name="Millares 6 6 2 12 2" xfId="36945" xr:uid="{8E61A7A9-0D82-4C73-A81C-1518370AF698}"/>
    <cellStyle name="Millares 6 6 2 13" xfId="22047" xr:uid="{6AEB8046-A2A3-435D-8574-98FA69496F08}"/>
    <cellStyle name="Millares 6 6 2 14" xfId="43550" xr:uid="{0C84F472-740C-40D5-AAA1-F56D95291445}"/>
    <cellStyle name="Millares 6 6 2 2" xfId="821" xr:uid="{71CFE1F4-7638-4A91-9E66-802A6E112AFC}"/>
    <cellStyle name="Millares 6 6 2 2 10" xfId="15722" xr:uid="{82A2BEB0-DB6E-4E9C-A8A5-C5D74A4C02AB}"/>
    <cellStyle name="Millares 6 6 2 2 10 2" xfId="37225" xr:uid="{E546FD9E-5D29-48D6-BE90-B8C19BED6454}"/>
    <cellStyle name="Millares 6 6 2 2 11" xfId="22327" xr:uid="{F5A05665-41D6-4C96-B675-24EB01518CDB}"/>
    <cellStyle name="Millares 6 6 2 2 12" xfId="43830" xr:uid="{013439C0-B859-4FA1-ACE2-C44A673162A8}"/>
    <cellStyle name="Millares 6 6 2 2 2" xfId="1767" xr:uid="{DF6DB40C-EC10-474F-AE20-03CA4EE85D3C}"/>
    <cellStyle name="Millares 6 6 2 2 2 2" xfId="4596" xr:uid="{4B39509C-BFCD-4E23-834A-81475CD5DA5C}"/>
    <cellStyle name="Millares 6 6 2 2 2 2 2" xfId="12862" xr:uid="{B3BDBC66-C210-475C-9FB4-72D5273C0DBC}"/>
    <cellStyle name="Millares 6 6 2 2 2 2 2 2" xfId="34365" xr:uid="{0EEBE5C5-5516-41D7-9797-8A8F5E60E739}"/>
    <cellStyle name="Millares 6 6 2 2 2 2 3" xfId="19497" xr:uid="{FAE9774A-2477-4B61-A755-5888C1EB3A8C}"/>
    <cellStyle name="Millares 6 6 2 2 2 2 3 2" xfId="41000" xr:uid="{75E05727-FEE7-4772-9139-D3D83DE9AAA8}"/>
    <cellStyle name="Millares 6 6 2 2 2 2 4" xfId="26102" xr:uid="{053E646C-821E-4B6C-B540-43A9A5FE13D8}"/>
    <cellStyle name="Millares 6 6 2 2 2 2 5" xfId="47605" xr:uid="{155548ED-50EC-4A54-AE5C-806231B4CE51}"/>
    <cellStyle name="Millares 6 6 2 2 2 3" xfId="6735" xr:uid="{E9654F5A-6E3B-4C16-82D7-9BE78D719427}"/>
    <cellStyle name="Millares 6 6 2 2 2 3 2" xfId="15001" xr:uid="{11568405-1971-418A-B04B-C24B9621FF33}"/>
    <cellStyle name="Millares 6 6 2 2 2 3 2 2" xfId="36504" xr:uid="{9EC1B224-6E48-441C-97D6-9E47C6F25A9B}"/>
    <cellStyle name="Millares 6 6 2 2 2 3 3" xfId="21636" xr:uid="{4BF9E1EA-475B-4EDF-8AAE-B345CDCA7C0E}"/>
    <cellStyle name="Millares 6 6 2 2 2 3 3 2" xfId="43139" xr:uid="{6933673F-63A4-4B06-9360-2AD74A8BE9E0}"/>
    <cellStyle name="Millares 6 6 2 2 2 3 4" xfId="28241" xr:uid="{1B88E693-0BDA-427E-A531-A44007058E5D}"/>
    <cellStyle name="Millares 6 6 2 2 2 3 5" xfId="49744" xr:uid="{CFEC19B4-549E-41AA-9EF4-A75551C5CD96}"/>
    <cellStyle name="Millares 6 6 2 2 2 4" xfId="8376" xr:uid="{349DEC6F-FDCD-4906-AA77-B9E22801DAC0}"/>
    <cellStyle name="Millares 6 6 2 2 2 4 2" xfId="29879" xr:uid="{947D1A64-CAF9-46EC-AE08-2E540A07F85B}"/>
    <cellStyle name="Millares 6 6 2 2 2 5" xfId="10033" xr:uid="{12D6FED0-F41D-4F8B-B528-FE8643B31CD5}"/>
    <cellStyle name="Millares 6 6 2 2 2 5 2" xfId="31536" xr:uid="{53E5BE93-B59E-430D-BCCE-82CA5D845E14}"/>
    <cellStyle name="Millares 6 6 2 2 2 6" xfId="16668" xr:uid="{E6C8E744-B788-4476-B94C-D2DCBA87CFE3}"/>
    <cellStyle name="Millares 6 6 2 2 2 6 2" xfId="38171" xr:uid="{EE904270-CA83-4986-97A2-3C1B548A9509}"/>
    <cellStyle name="Millares 6 6 2 2 2 7" xfId="23273" xr:uid="{59905976-7FE2-456F-A25E-E0198F1E693F}"/>
    <cellStyle name="Millares 6 6 2 2 2 8" xfId="44776" xr:uid="{D540059F-853E-4088-9DEB-AB2D2557BCFF}"/>
    <cellStyle name="Millares 6 6 2 2 3" xfId="2454" xr:uid="{35C37636-09FE-4F1E-97AF-282599BFD394}"/>
    <cellStyle name="Millares 6 6 2 2 3 2" xfId="10720" xr:uid="{95A8C92F-733A-44AF-8099-BC663A155D41}"/>
    <cellStyle name="Millares 6 6 2 2 3 2 2" xfId="32223" xr:uid="{742727AC-9987-4610-AEBF-1FB51A5B65AB}"/>
    <cellStyle name="Millares 6 6 2 2 3 3" xfId="17355" xr:uid="{CEB62D52-1D4B-461F-99A7-3F9856CD4680}"/>
    <cellStyle name="Millares 6 6 2 2 3 3 2" xfId="38858" xr:uid="{9D00E14D-A343-4695-9C9B-92E1B219B349}"/>
    <cellStyle name="Millares 6 6 2 2 3 4" xfId="23960" xr:uid="{B568B57C-B7B4-4179-AB55-EAE0956D8DA4}"/>
    <cellStyle name="Millares 6 6 2 2 3 5" xfId="45463" xr:uid="{6298FA87-6AC7-489B-813F-5DCA4B9F7127}"/>
    <cellStyle name="Millares 6 6 2 2 4" xfId="2971" xr:uid="{5ABF68AB-921B-49FE-983E-3613FB10016B}"/>
    <cellStyle name="Millares 6 6 2 2 4 2" xfId="11237" xr:uid="{4AAFBE6A-2A5E-4695-AED4-BAE9F69177A2}"/>
    <cellStyle name="Millares 6 6 2 2 4 2 2" xfId="32740" xr:uid="{7BAFB9CC-CEF4-4DB6-A090-F8E659FF8471}"/>
    <cellStyle name="Millares 6 6 2 2 4 3" xfId="17872" xr:uid="{A7F417A1-7996-4D59-8E41-4CBE721B0919}"/>
    <cellStyle name="Millares 6 6 2 2 4 3 2" xfId="39375" xr:uid="{40A01C67-3E65-4160-AB9C-73C8865FC772}"/>
    <cellStyle name="Millares 6 6 2 2 4 4" xfId="24477" xr:uid="{A7A4C842-A82D-46C4-9EB7-E31E7F6B29A2}"/>
    <cellStyle name="Millares 6 6 2 2 4 5" xfId="45980" xr:uid="{AF4CF80C-09B9-49A5-811D-76021D6FA96F}"/>
    <cellStyle name="Millares 6 6 2 2 5" xfId="3650" xr:uid="{C9C74ACF-4234-4190-A2E6-352E1B769BA2}"/>
    <cellStyle name="Millares 6 6 2 2 5 2" xfId="11916" xr:uid="{A0B4B618-9956-45C5-A3BC-17350CBB6174}"/>
    <cellStyle name="Millares 6 6 2 2 5 2 2" xfId="33419" xr:uid="{A6956F0D-E588-4757-B362-0053B7BA68A7}"/>
    <cellStyle name="Millares 6 6 2 2 5 3" xfId="18551" xr:uid="{FB8E52E0-FB56-4447-B830-4213272DC5D7}"/>
    <cellStyle name="Millares 6 6 2 2 5 3 2" xfId="40054" xr:uid="{658186B5-A298-4900-8F0F-BFCE8C2B9B17}"/>
    <cellStyle name="Millares 6 6 2 2 5 4" xfId="25156" xr:uid="{7AF6A28B-FC56-4367-AC6E-02DAD468F13D}"/>
    <cellStyle name="Millares 6 6 2 2 5 5" xfId="46659" xr:uid="{77B1EB7B-DE49-46BA-9C84-326494C0B56E}"/>
    <cellStyle name="Millares 6 6 2 2 6" xfId="5115" xr:uid="{743C43A9-B4A7-4211-B2CD-3870DB36C6A1}"/>
    <cellStyle name="Millares 6 6 2 2 6 2" xfId="13381" xr:uid="{BD46D0DF-173B-4697-BEAC-E6E77F63CF58}"/>
    <cellStyle name="Millares 6 6 2 2 6 2 2" xfId="34884" xr:uid="{B1995C90-4201-47C7-B527-AD1A422E6CB4}"/>
    <cellStyle name="Millares 6 6 2 2 6 3" xfId="20016" xr:uid="{9511E84C-55AC-412D-9685-4F70A2FA87EB}"/>
    <cellStyle name="Millares 6 6 2 2 6 3 2" xfId="41519" xr:uid="{9E32A374-C6BE-4EBC-BC24-3808CD605FAD}"/>
    <cellStyle name="Millares 6 6 2 2 6 4" xfId="26621" xr:uid="{D0EE83F7-D6DC-485F-9288-3FE467DA3DCC}"/>
    <cellStyle name="Millares 6 6 2 2 6 5" xfId="48124" xr:uid="{C07B43AD-1F0D-40CB-84D0-336AEA8B5EAA}"/>
    <cellStyle name="Millares 6 6 2 2 7" xfId="5789" xr:uid="{2C54F285-6FBE-4B17-87CA-B4D2C5E4DB70}"/>
    <cellStyle name="Millares 6 6 2 2 7 2" xfId="14055" xr:uid="{071FCE89-2ED7-4E53-B15E-22FE6FFD29FE}"/>
    <cellStyle name="Millares 6 6 2 2 7 2 2" xfId="35558" xr:uid="{9EA7545A-F15A-42AC-AE61-23F569C9577D}"/>
    <cellStyle name="Millares 6 6 2 2 7 3" xfId="20690" xr:uid="{D949079D-2486-4512-8648-F421F03937E8}"/>
    <cellStyle name="Millares 6 6 2 2 7 3 2" xfId="42193" xr:uid="{04774094-93E4-4CFC-AADE-BE9CC33412C8}"/>
    <cellStyle name="Millares 6 6 2 2 7 4" xfId="27295" xr:uid="{EC9CC6EC-ED9B-4290-B9EA-7BB9F915158A}"/>
    <cellStyle name="Millares 6 6 2 2 7 5" xfId="48798" xr:uid="{3C5245EC-AEE0-45DF-BBFE-4946098C34EE}"/>
    <cellStyle name="Millares 6 6 2 2 8" xfId="7430" xr:uid="{CD2EF812-73B4-4810-B776-E940D617AF3F}"/>
    <cellStyle name="Millares 6 6 2 2 8 2" xfId="28933" xr:uid="{79FD3868-117C-408F-9253-E7C0CB11CAF7}"/>
    <cellStyle name="Millares 6 6 2 2 9" xfId="9087" xr:uid="{0C3ED516-479D-4A26-A250-6B213061457C}"/>
    <cellStyle name="Millares 6 6 2 2 9 2" xfId="30590" xr:uid="{AFB3769C-46B1-4E62-B828-1569AC9557E8}"/>
    <cellStyle name="Millares 6 6 2 3" xfId="1091" xr:uid="{A6A5EB2B-066D-460B-84BB-8607342B3460}"/>
    <cellStyle name="Millares 6 6 2 3 2" xfId="3920" xr:uid="{349D8CEC-E3A3-4D0D-8317-1B52232B85C8}"/>
    <cellStyle name="Millares 6 6 2 3 2 2" xfId="12186" xr:uid="{B88AF7A4-378A-4978-8398-60EDE05765FA}"/>
    <cellStyle name="Millares 6 6 2 3 2 2 2" xfId="33689" xr:uid="{1607936D-4DD3-463B-BA08-63AF8FBB7A14}"/>
    <cellStyle name="Millares 6 6 2 3 2 3" xfId="18821" xr:uid="{C4139DD5-4F04-4919-884C-646C2B15D74D}"/>
    <cellStyle name="Millares 6 6 2 3 2 3 2" xfId="40324" xr:uid="{1C701EEC-AA80-43EF-B75A-6B6A10244771}"/>
    <cellStyle name="Millares 6 6 2 3 2 4" xfId="25426" xr:uid="{DDD28B89-41FE-4AD6-916B-910D56A63D5C}"/>
    <cellStyle name="Millares 6 6 2 3 2 5" xfId="46929" xr:uid="{4944391B-FFF1-49AC-BCE6-A45CBC207D23}"/>
    <cellStyle name="Millares 6 6 2 3 3" xfId="6059" xr:uid="{29262B7E-FB16-43DC-9112-E4EBF59D4D0C}"/>
    <cellStyle name="Millares 6 6 2 3 3 2" xfId="14325" xr:uid="{A35D5691-7199-4E52-9CE7-C982709B4D27}"/>
    <cellStyle name="Millares 6 6 2 3 3 2 2" xfId="35828" xr:uid="{FC9D63AC-0F16-4190-BD45-4A372FC43BC4}"/>
    <cellStyle name="Millares 6 6 2 3 3 3" xfId="20960" xr:uid="{D15A24BB-F481-4652-A8A4-C2607AE2EACF}"/>
    <cellStyle name="Millares 6 6 2 3 3 3 2" xfId="42463" xr:uid="{0EDF4CF0-F54A-40E9-9672-848B73897339}"/>
    <cellStyle name="Millares 6 6 2 3 3 4" xfId="27565" xr:uid="{F420BF0D-245F-4618-B392-B76E01488E66}"/>
    <cellStyle name="Millares 6 6 2 3 3 5" xfId="49068" xr:uid="{F2C049C6-460E-43DA-87A4-DF7ED084E0D7}"/>
    <cellStyle name="Millares 6 6 2 3 4" xfId="7700" xr:uid="{CA2DD027-AC33-43E2-B28C-666793B8043C}"/>
    <cellStyle name="Millares 6 6 2 3 4 2" xfId="29203" xr:uid="{6B4DBFE0-9B45-41D4-8827-138283147AA0}"/>
    <cellStyle name="Millares 6 6 2 3 5" xfId="9357" xr:uid="{67D29FCD-15AF-4A2E-9541-D50E6596EF8E}"/>
    <cellStyle name="Millares 6 6 2 3 5 2" xfId="30860" xr:uid="{CA4825F6-62B9-4114-9F61-10859D369F4F}"/>
    <cellStyle name="Millares 6 6 2 3 6" xfId="15992" xr:uid="{A731A979-2408-40B4-950D-E6381EE54DAA}"/>
    <cellStyle name="Millares 6 6 2 3 6 2" xfId="37495" xr:uid="{8A158121-1EBA-4D42-9B3F-E76315395BB7}"/>
    <cellStyle name="Millares 6 6 2 3 7" xfId="22597" xr:uid="{7CD6C075-F85F-4CBF-9A9A-998104A1714C}"/>
    <cellStyle name="Millares 6 6 2 3 8" xfId="44100" xr:uid="{63F5AC83-3573-4972-A523-52DAC2D7F01C}"/>
    <cellStyle name="Millares 6 6 2 4" xfId="1487" xr:uid="{818F054F-B9B5-4C04-AF2A-08E2A848362E}"/>
    <cellStyle name="Millares 6 6 2 4 2" xfId="4316" xr:uid="{75325D29-5402-452D-8100-D2B3931CCC3F}"/>
    <cellStyle name="Millares 6 6 2 4 2 2" xfId="12582" xr:uid="{C90D819B-0502-4064-9067-0CA0CAFE3FA8}"/>
    <cellStyle name="Millares 6 6 2 4 2 2 2" xfId="34085" xr:uid="{352A3342-3332-4F03-8399-29A2A159AF64}"/>
    <cellStyle name="Millares 6 6 2 4 2 3" xfId="19217" xr:uid="{506491E8-E38B-4496-B7EA-35F7DBF2EACD}"/>
    <cellStyle name="Millares 6 6 2 4 2 3 2" xfId="40720" xr:uid="{259766A3-4513-476C-AC5C-ACC46E302536}"/>
    <cellStyle name="Millares 6 6 2 4 2 4" xfId="25822" xr:uid="{1BE6CF72-409D-4441-B8C2-C2079DADE3B0}"/>
    <cellStyle name="Millares 6 6 2 4 2 5" xfId="47325" xr:uid="{EDA81E5A-B785-4F3F-B374-01752124F8E8}"/>
    <cellStyle name="Millares 6 6 2 4 3" xfId="6455" xr:uid="{AD7A91A0-D940-4707-A638-34D6B2872D0D}"/>
    <cellStyle name="Millares 6 6 2 4 3 2" xfId="14721" xr:uid="{F77C3E10-CA97-46D5-A81B-9BED90480149}"/>
    <cellStyle name="Millares 6 6 2 4 3 2 2" xfId="36224" xr:uid="{81FAD89D-356E-49DD-B254-150CEDD43AE5}"/>
    <cellStyle name="Millares 6 6 2 4 3 3" xfId="21356" xr:uid="{383D4E1A-D700-4D03-B1EE-8837E18BFC01}"/>
    <cellStyle name="Millares 6 6 2 4 3 3 2" xfId="42859" xr:uid="{346FCC31-DE54-43E4-92CD-2CBBADCFC086}"/>
    <cellStyle name="Millares 6 6 2 4 3 4" xfId="27961" xr:uid="{46E4E3BF-D22A-4920-9D6F-E64820A62376}"/>
    <cellStyle name="Millares 6 6 2 4 3 5" xfId="49464" xr:uid="{18CE44AC-97B7-4D37-A3AE-9B37259C6217}"/>
    <cellStyle name="Millares 6 6 2 4 4" xfId="8096" xr:uid="{C7BFACBF-5F73-4DFD-94AF-15FC3D0CC0AA}"/>
    <cellStyle name="Millares 6 6 2 4 4 2" xfId="29599" xr:uid="{3F4E4AC1-B123-407B-B5C3-5FB7C9C6EF87}"/>
    <cellStyle name="Millares 6 6 2 4 5" xfId="9753" xr:uid="{488B3FB1-2AD5-4E7E-A347-BA12C424E76F}"/>
    <cellStyle name="Millares 6 6 2 4 5 2" xfId="31256" xr:uid="{EA5C3EC3-50D2-4A05-814D-C3229990E011}"/>
    <cellStyle name="Millares 6 6 2 4 6" xfId="16388" xr:uid="{E52C9538-9E50-4598-AF92-24F5D463B0F8}"/>
    <cellStyle name="Millares 6 6 2 4 6 2" xfId="37891" xr:uid="{3E363EE3-7B93-4372-8D24-731914A9BD81}"/>
    <cellStyle name="Millares 6 6 2 4 7" xfId="22993" xr:uid="{354DC2C6-2546-41E8-90E2-F1F125CE413B}"/>
    <cellStyle name="Millares 6 6 2 4 8" xfId="44496" xr:uid="{27493AEF-3710-4662-9337-05EE4EF31EC4}"/>
    <cellStyle name="Millares 6 6 2 5" xfId="2174" xr:uid="{B3ECA0B4-5442-417B-9381-6D6E74B39E81}"/>
    <cellStyle name="Millares 6 6 2 5 2" xfId="10440" xr:uid="{F7AF9DEC-E83F-43E4-B3D1-0B851818C932}"/>
    <cellStyle name="Millares 6 6 2 5 2 2" xfId="31943" xr:uid="{0B698DB0-756B-4EB0-8872-726E2290DEE1}"/>
    <cellStyle name="Millares 6 6 2 5 3" xfId="17075" xr:uid="{9CDBAF39-C622-4393-85E2-E353BA22887D}"/>
    <cellStyle name="Millares 6 6 2 5 3 2" xfId="38578" xr:uid="{6D6D7DF5-1DCB-4181-811D-8B48E1BA37B8}"/>
    <cellStyle name="Millares 6 6 2 5 4" xfId="23680" xr:uid="{AAAFCE3C-94ED-4970-B2F6-59AEB7C08CE6}"/>
    <cellStyle name="Millares 6 6 2 5 5" xfId="45183" xr:uid="{1D96DD81-38AD-4CF1-A2F6-CB02020DE7AE}"/>
    <cellStyle name="Millares 6 6 2 6" xfId="2721" xr:uid="{7C60EC0A-3078-49C2-AC89-C28EF42F20CB}"/>
    <cellStyle name="Millares 6 6 2 6 2" xfId="10987" xr:uid="{322C0C05-E98C-401A-B0B5-ACBC899BCB6F}"/>
    <cellStyle name="Millares 6 6 2 6 2 2" xfId="32490" xr:uid="{E75E493C-D914-4DD4-9127-B3CC9187BC7C}"/>
    <cellStyle name="Millares 6 6 2 6 3" xfId="17622" xr:uid="{EF09CBFF-73DF-40A5-993D-0146323B4E63}"/>
    <cellStyle name="Millares 6 6 2 6 3 2" xfId="39125" xr:uid="{4F53DC9D-B5EC-4B8E-B095-33F50509666D}"/>
    <cellStyle name="Millares 6 6 2 6 4" xfId="24227" xr:uid="{0D4075EA-23E5-478A-9AE6-1D77B2101D60}"/>
    <cellStyle name="Millares 6 6 2 6 5" xfId="45730" xr:uid="{28E31E0C-84D4-4A66-BF62-39EDC8A495C2}"/>
    <cellStyle name="Millares 6 6 2 7" xfId="3370" xr:uid="{ADD141DF-9602-4580-9703-39996F25B8D6}"/>
    <cellStyle name="Millares 6 6 2 7 2" xfId="11636" xr:uid="{F735C7CA-6643-42DB-9A98-55DF8B429C9D}"/>
    <cellStyle name="Millares 6 6 2 7 2 2" xfId="33139" xr:uid="{78371166-D183-4E63-9065-24C915B815B0}"/>
    <cellStyle name="Millares 6 6 2 7 3" xfId="18271" xr:uid="{6CFEAF5F-E1A4-47FB-B3FC-DA11BA71250D}"/>
    <cellStyle name="Millares 6 6 2 7 3 2" xfId="39774" xr:uid="{6FC4EABD-E916-41CA-AF69-16FEC9F260E0}"/>
    <cellStyle name="Millares 6 6 2 7 4" xfId="24876" xr:uid="{475FEF3C-09ED-4A4F-B7C9-2C2A6FAA19D6}"/>
    <cellStyle name="Millares 6 6 2 7 5" xfId="46379" xr:uid="{C3F2636B-C82F-45E5-A736-D80ECD03E730}"/>
    <cellStyle name="Millares 6 6 2 8" xfId="4865" xr:uid="{4FD2DEF4-1D64-4A25-A82D-955A0506AC29}"/>
    <cellStyle name="Millares 6 6 2 8 2" xfId="13131" xr:uid="{77E530F2-C7FC-451B-937F-6905D718F1EE}"/>
    <cellStyle name="Millares 6 6 2 8 2 2" xfId="34634" xr:uid="{08B92B97-7BFE-439B-BA4C-21ADAA777F6D}"/>
    <cellStyle name="Millares 6 6 2 8 3" xfId="19766" xr:uid="{25CCCD97-5005-4D00-831A-20847C9FF7CE}"/>
    <cellStyle name="Millares 6 6 2 8 3 2" xfId="41269" xr:uid="{640B3368-336A-4EB6-B1A5-8787489FB93D}"/>
    <cellStyle name="Millares 6 6 2 8 4" xfId="26371" xr:uid="{78549B44-F19F-4ADE-8CD7-FDBDAAFA9324}"/>
    <cellStyle name="Millares 6 6 2 8 5" xfId="47874" xr:uid="{CE0D5A91-8C6C-4409-A889-2B5471262D64}"/>
    <cellStyle name="Millares 6 6 2 9" xfId="5509" xr:uid="{1901D682-A09D-4116-BB21-1F8BC86E8924}"/>
    <cellStyle name="Millares 6 6 2 9 2" xfId="13775" xr:uid="{517FFC23-8C0D-40F7-8F0D-C54B6E5A978D}"/>
    <cellStyle name="Millares 6 6 2 9 2 2" xfId="35278" xr:uid="{8C2D648F-0E21-43C0-8437-67DB68118783}"/>
    <cellStyle name="Millares 6 6 2 9 3" xfId="20410" xr:uid="{15DD6D52-7D52-4CC3-9B08-DDE6C580787C}"/>
    <cellStyle name="Millares 6 6 2 9 3 2" xfId="41913" xr:uid="{D5AC970B-AE12-4254-8D47-440FE46CA863}"/>
    <cellStyle name="Millares 6 6 2 9 4" xfId="27015" xr:uid="{019F65F4-DF11-434F-A8C7-FE1E8276E44A}"/>
    <cellStyle name="Millares 6 6 2 9 5" xfId="48518" xr:uid="{95C6DBF0-38C9-49AA-B8E7-29136B4C771E}"/>
    <cellStyle name="Millares 6 6 3" xfId="411" xr:uid="{2ECA6E33-0C6F-4232-BBDD-09430D9C8A53}"/>
    <cellStyle name="Millares 6 6 3 10" xfId="15314" xr:uid="{CCB8AE78-9C32-4167-9FFE-2597D09CD685}"/>
    <cellStyle name="Millares 6 6 3 10 2" xfId="36817" xr:uid="{58CAC269-C9D4-4ADD-9E7F-0AA6BCE30329}"/>
    <cellStyle name="Millares 6 6 3 11" xfId="21919" xr:uid="{6F2BEC91-9A65-41E8-A53D-0C7A6FA0B287}"/>
    <cellStyle name="Millares 6 6 3 12" xfId="43422" xr:uid="{8DA91391-5CF0-46EC-ADC3-1D2E5B4E17B2}"/>
    <cellStyle name="Millares 6 6 3 2" xfId="1359" xr:uid="{2DBDE7EC-3C0B-40DE-8CA3-594631DB5912}"/>
    <cellStyle name="Millares 6 6 3 2 2" xfId="4188" xr:uid="{FB7B139A-E254-45D7-BF7E-0A28B7CC51F3}"/>
    <cellStyle name="Millares 6 6 3 2 2 2" xfId="12454" xr:uid="{88FDA09D-D64D-4432-982A-45BCE075690C}"/>
    <cellStyle name="Millares 6 6 3 2 2 2 2" xfId="33957" xr:uid="{DC087925-D8D1-4E24-ADCF-1F28B34880F2}"/>
    <cellStyle name="Millares 6 6 3 2 2 3" xfId="19089" xr:uid="{213FD9EF-8ACB-4161-AAC9-4DC60BC60A84}"/>
    <cellStyle name="Millares 6 6 3 2 2 3 2" xfId="40592" xr:uid="{50EE12F4-37F6-41B2-A980-4E87EEE7935D}"/>
    <cellStyle name="Millares 6 6 3 2 2 4" xfId="25694" xr:uid="{28BFE9C6-D463-4F22-858F-50EB2FA72420}"/>
    <cellStyle name="Millares 6 6 3 2 2 5" xfId="47197" xr:uid="{2D5ACE9C-F29F-4B17-8600-C2E4FB6DF359}"/>
    <cellStyle name="Millares 6 6 3 2 3" xfId="6327" xr:uid="{DCCBA98B-CC2E-4643-9BF9-7B296BAE3C48}"/>
    <cellStyle name="Millares 6 6 3 2 3 2" xfId="14593" xr:uid="{F646AAB8-70C2-4110-ABDC-A368DC162E1C}"/>
    <cellStyle name="Millares 6 6 3 2 3 2 2" xfId="36096" xr:uid="{18F17FC0-0D67-413A-9C78-09EDAEA3CDF5}"/>
    <cellStyle name="Millares 6 6 3 2 3 3" xfId="21228" xr:uid="{0B537642-6D1E-426B-93EB-7E2CF180D180}"/>
    <cellStyle name="Millares 6 6 3 2 3 3 2" xfId="42731" xr:uid="{370BE750-5F66-4FC5-9E1A-94198E2F3FDE}"/>
    <cellStyle name="Millares 6 6 3 2 3 4" xfId="27833" xr:uid="{E87E344D-4607-410E-92DF-8B0A864B5E38}"/>
    <cellStyle name="Millares 6 6 3 2 3 5" xfId="49336" xr:uid="{70E32438-F890-469B-A4CB-A6E67C105EFB}"/>
    <cellStyle name="Millares 6 6 3 2 4" xfId="7968" xr:uid="{3ED7DD56-065E-47BE-9DE9-F85C08412C0C}"/>
    <cellStyle name="Millares 6 6 3 2 4 2" xfId="29471" xr:uid="{0AE7F4DA-170F-40A9-9859-38A012C94B2C}"/>
    <cellStyle name="Millares 6 6 3 2 5" xfId="9625" xr:uid="{24F0B431-40D9-48ED-9383-EA1CF3786073}"/>
    <cellStyle name="Millares 6 6 3 2 5 2" xfId="31128" xr:uid="{97BCBF2A-2F9A-46B9-8D86-41E2D5707A9D}"/>
    <cellStyle name="Millares 6 6 3 2 6" xfId="16260" xr:uid="{B2F324BE-7B4E-4E0B-8499-1A5E2A616AB9}"/>
    <cellStyle name="Millares 6 6 3 2 6 2" xfId="37763" xr:uid="{EE0B4BF2-3467-4962-9A34-67D797C5E613}"/>
    <cellStyle name="Millares 6 6 3 2 7" xfId="22865" xr:uid="{C3105A11-6BFB-46F2-84E7-546FB8297F01}"/>
    <cellStyle name="Millares 6 6 3 2 8" xfId="44368" xr:uid="{00B602FD-5D71-4372-B6F5-4EB69D9284A6}"/>
    <cellStyle name="Millares 6 6 3 3" xfId="2046" xr:uid="{8DFAB2A0-DD50-488C-A9D0-DA90A5AE2DDF}"/>
    <cellStyle name="Millares 6 6 3 3 2" xfId="10312" xr:uid="{45806D58-A347-45A0-8276-A35D514CF16A}"/>
    <cellStyle name="Millares 6 6 3 3 2 2" xfId="31815" xr:uid="{4F5107D2-8D09-451B-B953-8A8A710CCAE5}"/>
    <cellStyle name="Millares 6 6 3 3 3" xfId="16947" xr:uid="{6E79E250-B458-4F91-91C3-60D6E313229A}"/>
    <cellStyle name="Millares 6 6 3 3 3 2" xfId="38450" xr:uid="{618F0254-8B19-4F20-89C1-D7BB453371CB}"/>
    <cellStyle name="Millares 6 6 3 3 4" xfId="23552" xr:uid="{2C6BCD23-5C07-4280-B335-DD359BF9C964}"/>
    <cellStyle name="Millares 6 6 3 3 5" xfId="45055" xr:uid="{B676481C-F25C-4F99-9C61-5680FFFD4B32}"/>
    <cellStyle name="Millares 6 6 3 4" xfId="2845" xr:uid="{4AD60435-94E5-46C5-B6D5-9641C0C812BC}"/>
    <cellStyle name="Millares 6 6 3 4 2" xfId="11111" xr:uid="{67C5D263-BC00-446D-8D4B-D6C47E59EE4C}"/>
    <cellStyle name="Millares 6 6 3 4 2 2" xfId="32614" xr:uid="{BCD48731-037E-461B-9A50-CE38FE28B714}"/>
    <cellStyle name="Millares 6 6 3 4 3" xfId="17746" xr:uid="{62BC5B06-374B-453A-A224-0BDDF3B092F4}"/>
    <cellStyle name="Millares 6 6 3 4 3 2" xfId="39249" xr:uid="{97B7BCF3-FBCF-4F38-B59D-1A91E03BFFF1}"/>
    <cellStyle name="Millares 6 6 3 4 4" xfId="24351" xr:uid="{D1CD998B-45F8-44DF-9F60-94CCA0C718A3}"/>
    <cellStyle name="Millares 6 6 3 4 5" xfId="45854" xr:uid="{BE3F3F40-222C-4D0D-844C-A37E97ACF237}"/>
    <cellStyle name="Millares 6 6 3 5" xfId="3242" xr:uid="{2DD6FB6B-DD7F-4218-A463-FC3FEDE71858}"/>
    <cellStyle name="Millares 6 6 3 5 2" xfId="11508" xr:uid="{CCBEC190-034E-4E50-A6B6-395921228874}"/>
    <cellStyle name="Millares 6 6 3 5 2 2" xfId="33011" xr:uid="{6173911F-71A7-4FFD-B891-A8565B548061}"/>
    <cellStyle name="Millares 6 6 3 5 3" xfId="18143" xr:uid="{6B7BF420-0570-46FA-88E6-6B174A8811DE}"/>
    <cellStyle name="Millares 6 6 3 5 3 2" xfId="39646" xr:uid="{632C7364-797C-479D-A07A-51DAB06E1F6D}"/>
    <cellStyle name="Millares 6 6 3 5 4" xfId="24748" xr:uid="{C31A2E7E-CB40-40FC-8565-A14B1B6D1218}"/>
    <cellStyle name="Millares 6 6 3 5 5" xfId="46251" xr:uid="{2C6DAD26-D990-48D2-95D1-18FBAB8366BF}"/>
    <cellStyle name="Millares 6 6 3 6" xfId="4989" xr:uid="{33DA61B6-BCDA-414A-9DA0-E5FDD83F0A07}"/>
    <cellStyle name="Millares 6 6 3 6 2" xfId="13255" xr:uid="{AD622505-1351-4E1D-A140-755E87DDCFB1}"/>
    <cellStyle name="Millares 6 6 3 6 2 2" xfId="34758" xr:uid="{6FB5EB55-CD15-47FD-A90B-A35D1DD863E9}"/>
    <cellStyle name="Millares 6 6 3 6 3" xfId="19890" xr:uid="{E4E2324B-6F65-44A3-BD4C-50C961EC2AE6}"/>
    <cellStyle name="Millares 6 6 3 6 3 2" xfId="41393" xr:uid="{6EABBF99-3AD8-42BB-9B7E-5B2346733013}"/>
    <cellStyle name="Millares 6 6 3 6 4" xfId="26495" xr:uid="{7C9BAE8D-072A-453B-A1EE-62AFDBD25815}"/>
    <cellStyle name="Millares 6 6 3 6 5" xfId="47998" xr:uid="{AE579F89-33D8-4317-953F-C5960514E0F0}"/>
    <cellStyle name="Millares 6 6 3 7" xfId="5381" xr:uid="{F639CB7E-89B3-4E26-B0CB-1C5783C0786D}"/>
    <cellStyle name="Millares 6 6 3 7 2" xfId="13647" xr:uid="{AC19FC0E-8B31-49DF-B574-BD22FCC78110}"/>
    <cellStyle name="Millares 6 6 3 7 2 2" xfId="35150" xr:uid="{617712F7-AD10-4C15-BD35-F4DE4CEDF9DC}"/>
    <cellStyle name="Millares 6 6 3 7 3" xfId="20282" xr:uid="{E50BA538-FA5A-4EF0-8159-F3DFDFDEDCE0}"/>
    <cellStyle name="Millares 6 6 3 7 3 2" xfId="41785" xr:uid="{A93A9967-AB3E-4892-9808-34EFADAFF367}"/>
    <cellStyle name="Millares 6 6 3 7 4" xfId="26887" xr:uid="{FCA32492-7DDC-4B1B-BBAD-CFCEDE46FD2C}"/>
    <cellStyle name="Millares 6 6 3 7 5" xfId="48390" xr:uid="{5F21F7E9-7153-4EF9-A40B-4ACBDEB8388A}"/>
    <cellStyle name="Millares 6 6 3 8" xfId="7022" xr:uid="{0B1EAD7F-7B75-40E3-A148-7CF0E1490293}"/>
    <cellStyle name="Millares 6 6 3 8 2" xfId="28525" xr:uid="{37090B2F-9F1B-4E9C-B4D2-4A2C1377A4F6}"/>
    <cellStyle name="Millares 6 6 3 9" xfId="8678" xr:uid="{F7F981EF-34B4-4E5F-838F-66F9A7A31A13}"/>
    <cellStyle name="Millares 6 6 3 9 2" xfId="30181" xr:uid="{D1FBC772-57C5-4099-A0C2-8980C24BA0B8}"/>
    <cellStyle name="Millares 6 6 4" xfId="695" xr:uid="{F7603C8D-CC7B-4A6D-96A4-24CA1BE6B84A}"/>
    <cellStyle name="Millares 6 6 4 10" xfId="43704" xr:uid="{09029C29-60C6-4DB2-A22C-88CB85450C8C}"/>
    <cellStyle name="Millares 6 6 4 2" xfId="1641" xr:uid="{83352AB4-1C23-4D4E-AB48-8AFBE1EDC407}"/>
    <cellStyle name="Millares 6 6 4 2 2" xfId="4470" xr:uid="{53097381-3AAD-422C-83D1-5163DD515FBE}"/>
    <cellStyle name="Millares 6 6 4 2 2 2" xfId="12736" xr:uid="{1F8384BB-BEE3-4DB4-90CA-56635C56F90F}"/>
    <cellStyle name="Millares 6 6 4 2 2 2 2" xfId="34239" xr:uid="{EA84CD49-4BF4-47D7-B0C0-38D45665CAFA}"/>
    <cellStyle name="Millares 6 6 4 2 2 3" xfId="19371" xr:uid="{43BCDA6B-B17F-4789-96A2-3D4CE7FFA731}"/>
    <cellStyle name="Millares 6 6 4 2 2 3 2" xfId="40874" xr:uid="{894E0BEF-4EB9-4158-9FE1-7AC49374A682}"/>
    <cellStyle name="Millares 6 6 4 2 2 4" xfId="25976" xr:uid="{6624D536-B331-4A28-8625-6E3837760C09}"/>
    <cellStyle name="Millares 6 6 4 2 2 5" xfId="47479" xr:uid="{C66B819A-E3E8-4537-9B0A-020D887C917A}"/>
    <cellStyle name="Millares 6 6 4 2 3" xfId="6609" xr:uid="{3A2B832B-9EFB-4BE4-9F89-01D4DDCF9E04}"/>
    <cellStyle name="Millares 6 6 4 2 3 2" xfId="14875" xr:uid="{BC373E40-1677-4C88-8777-52FC62AB13B0}"/>
    <cellStyle name="Millares 6 6 4 2 3 2 2" xfId="36378" xr:uid="{74D348F1-0EC6-4D23-A9D8-70E7591927B0}"/>
    <cellStyle name="Millares 6 6 4 2 3 3" xfId="21510" xr:uid="{0F7E7120-372F-45BF-851D-134D9E34B342}"/>
    <cellStyle name="Millares 6 6 4 2 3 3 2" xfId="43013" xr:uid="{7B34F723-5B79-4F0B-894B-F26A0E5A919E}"/>
    <cellStyle name="Millares 6 6 4 2 3 4" xfId="28115" xr:uid="{89A7B6BF-E1C0-4079-B8CA-35A4BB5F14C8}"/>
    <cellStyle name="Millares 6 6 4 2 3 5" xfId="49618" xr:uid="{051425F6-D96A-4CD1-990F-3254CAB1831B}"/>
    <cellStyle name="Millares 6 6 4 2 4" xfId="8250" xr:uid="{6D96810A-15B4-4A04-BA31-F71BCFFD1E33}"/>
    <cellStyle name="Millares 6 6 4 2 4 2" xfId="29753" xr:uid="{51655FEE-E9C0-492E-BDEA-F5C0C047372B}"/>
    <cellStyle name="Millares 6 6 4 2 5" xfId="9907" xr:uid="{8F6E058E-D4B9-4CE8-A0A0-8F6D8D314DC6}"/>
    <cellStyle name="Millares 6 6 4 2 5 2" xfId="31410" xr:uid="{CA7C7A29-18BA-4529-A70E-932D9192D6CD}"/>
    <cellStyle name="Millares 6 6 4 2 6" xfId="16542" xr:uid="{B3E7E96B-34A5-4B17-9948-194016D442F7}"/>
    <cellStyle name="Millares 6 6 4 2 6 2" xfId="38045" xr:uid="{7854A61D-77D1-4C23-8608-BEEE3EF12800}"/>
    <cellStyle name="Millares 6 6 4 2 7" xfId="23147" xr:uid="{7E131B08-986E-4E9B-B03A-4B1AD611B0C7}"/>
    <cellStyle name="Millares 6 6 4 2 8" xfId="44650" xr:uid="{E0F5FFCA-285D-49D6-9538-5756899535C0}"/>
    <cellStyle name="Millares 6 6 4 3" xfId="2328" xr:uid="{63665A54-5A99-4C9C-930A-D6B42C29A5E1}"/>
    <cellStyle name="Millares 6 6 4 3 2" xfId="10594" xr:uid="{B7DC3850-3CDD-423D-8CB1-055ACE77417D}"/>
    <cellStyle name="Millares 6 6 4 3 2 2" xfId="32097" xr:uid="{8066CA60-5D05-40F1-89AD-2613841AFD72}"/>
    <cellStyle name="Millares 6 6 4 3 3" xfId="17229" xr:uid="{FF8340AE-6712-4EAE-BD65-0FAC13C6A2FB}"/>
    <cellStyle name="Millares 6 6 4 3 3 2" xfId="38732" xr:uid="{68330FA2-F3F6-48BC-9D0C-24E1D3D7F78B}"/>
    <cellStyle name="Millares 6 6 4 3 4" xfId="23834" xr:uid="{C6339085-F54B-4304-8946-70A5AEFD44A5}"/>
    <cellStyle name="Millares 6 6 4 3 5" xfId="45337" xr:uid="{281250AD-464F-48D3-A98A-8EDF0AA7A228}"/>
    <cellStyle name="Millares 6 6 4 4" xfId="3524" xr:uid="{5EE474DC-4B7C-4EE5-9FE4-5E16632A1EF1}"/>
    <cellStyle name="Millares 6 6 4 4 2" xfId="11790" xr:uid="{9D69B87E-F56C-4675-9E68-FACD92630AC7}"/>
    <cellStyle name="Millares 6 6 4 4 2 2" xfId="33293" xr:uid="{29E19B5B-E29D-4B28-B2C8-D6B46ADB7E87}"/>
    <cellStyle name="Millares 6 6 4 4 3" xfId="18425" xr:uid="{57B5FCD0-2549-49EC-9DB0-45A3F0303069}"/>
    <cellStyle name="Millares 6 6 4 4 3 2" xfId="39928" xr:uid="{06541DF8-B1E5-45A9-BF78-F2D6DF2F6D29}"/>
    <cellStyle name="Millares 6 6 4 4 4" xfId="25030" xr:uid="{A9D5F551-57C6-47E1-A7B7-44B8B013503E}"/>
    <cellStyle name="Millares 6 6 4 4 5" xfId="46533" xr:uid="{662C3526-7974-4114-B61E-C52A8EC0DED2}"/>
    <cellStyle name="Millares 6 6 4 5" xfId="5663" xr:uid="{EDDFA50A-E0B6-4A8B-8499-B32A5D7ABB0B}"/>
    <cellStyle name="Millares 6 6 4 5 2" xfId="13929" xr:uid="{70186DCB-964F-4301-A2EE-317DB53E6D65}"/>
    <cellStyle name="Millares 6 6 4 5 2 2" xfId="35432" xr:uid="{0A069717-6B8F-4FE8-BDB4-D0EDD6804763}"/>
    <cellStyle name="Millares 6 6 4 5 3" xfId="20564" xr:uid="{6D54B919-FDE1-4CF6-A5D6-A090BFCD0797}"/>
    <cellStyle name="Millares 6 6 4 5 3 2" xfId="42067" xr:uid="{45509C75-EEBC-4FB8-A8C5-21C553DCDEB5}"/>
    <cellStyle name="Millares 6 6 4 5 4" xfId="27169" xr:uid="{3661A9C6-9EBA-4F75-987C-C91208231BF3}"/>
    <cellStyle name="Millares 6 6 4 5 5" xfId="48672" xr:uid="{AE54B8C8-ED3F-4DE4-A38A-29B899876F81}"/>
    <cellStyle name="Millares 6 6 4 6" xfId="7304" xr:uid="{47CC8D6D-F5DA-48E6-BD01-D1509475485F}"/>
    <cellStyle name="Millares 6 6 4 6 2" xfId="28807" xr:uid="{A0934C30-3BB7-42DB-B5D4-9CE391738015}"/>
    <cellStyle name="Millares 6 6 4 7" xfId="8961" xr:uid="{30172E08-F049-4AAB-ACA2-683DFC0F7E29}"/>
    <cellStyle name="Millares 6 6 4 7 2" xfId="30464" xr:uid="{C2DAAD06-6944-4E9F-BE3F-4C6269269090}"/>
    <cellStyle name="Millares 6 6 4 8" xfId="15596" xr:uid="{13F5ED71-6CD6-420B-BB7E-572C76D79255}"/>
    <cellStyle name="Millares 6 6 4 8 2" xfId="37099" xr:uid="{CC619345-20B3-48BE-B591-C47A2CE03B4C}"/>
    <cellStyle name="Millares 6 6 4 9" xfId="22201" xr:uid="{E4958650-7A62-403E-86E0-FBE29CD0010F}"/>
    <cellStyle name="Millares 6 6 5" xfId="963" xr:uid="{DC8F4181-8BAB-4D4E-B9A9-CEB2B33BEC53}"/>
    <cellStyle name="Millares 6 6 5 2" xfId="3792" xr:uid="{A74A8C00-A93B-4114-BEA1-B288D66F40EA}"/>
    <cellStyle name="Millares 6 6 5 2 2" xfId="12058" xr:uid="{AFDA381F-91BD-4147-BD73-514EDBE3B244}"/>
    <cellStyle name="Millares 6 6 5 2 2 2" xfId="33561" xr:uid="{304DB957-4974-44EF-908A-71595976EA48}"/>
    <cellStyle name="Millares 6 6 5 2 3" xfId="18693" xr:uid="{164CE85E-87C4-42B5-867A-456358B22CAB}"/>
    <cellStyle name="Millares 6 6 5 2 3 2" xfId="40196" xr:uid="{A215CCED-B3AA-42B6-B51C-806CD5BBD804}"/>
    <cellStyle name="Millares 6 6 5 2 4" xfId="25298" xr:uid="{DDB2139F-61D9-4DB6-9636-3BDA486937CE}"/>
    <cellStyle name="Millares 6 6 5 2 5" xfId="46801" xr:uid="{4BA1631C-AA27-4A64-AA85-C712C6D6CE6F}"/>
    <cellStyle name="Millares 6 6 5 3" xfId="5931" xr:uid="{8B6F2DA2-FD4C-40B7-8C7C-ADA4EDD99574}"/>
    <cellStyle name="Millares 6 6 5 3 2" xfId="14197" xr:uid="{D1774762-D9B6-4F58-8DEB-F503028A900A}"/>
    <cellStyle name="Millares 6 6 5 3 2 2" xfId="35700" xr:uid="{AEFC17DF-31DA-4343-BB49-90FF651579EE}"/>
    <cellStyle name="Millares 6 6 5 3 3" xfId="20832" xr:uid="{A230598F-B6C8-4C3F-8C0D-148359C851C0}"/>
    <cellStyle name="Millares 6 6 5 3 3 2" xfId="42335" xr:uid="{B6513A4B-8A73-4B57-874F-CA50FFD122E3}"/>
    <cellStyle name="Millares 6 6 5 3 4" xfId="27437" xr:uid="{9E51C017-D483-4B19-8557-D37D03BB3102}"/>
    <cellStyle name="Millares 6 6 5 3 5" xfId="48940" xr:uid="{8C04F623-652F-4C53-B246-122800648BF8}"/>
    <cellStyle name="Millares 6 6 5 4" xfId="7572" xr:uid="{4E46E077-EC93-41AE-B25A-7D2AED4AA58E}"/>
    <cellStyle name="Millares 6 6 5 4 2" xfId="29075" xr:uid="{6DDBC358-8AB1-418B-A578-631173C7A1D9}"/>
    <cellStyle name="Millares 6 6 5 5" xfId="9229" xr:uid="{7B988724-3B9D-40B4-8286-6C7742C2D6A9}"/>
    <cellStyle name="Millares 6 6 5 5 2" xfId="30732" xr:uid="{17147B96-C4B9-478A-BA40-98BD85FB7231}"/>
    <cellStyle name="Millares 6 6 5 6" xfId="15864" xr:uid="{11EBCBCB-3622-4118-9205-6B4FDC51306D}"/>
    <cellStyle name="Millares 6 6 5 6 2" xfId="37367" xr:uid="{B92C5240-2CD6-4A6C-BC15-087EB06022C6}"/>
    <cellStyle name="Millares 6 6 5 7" xfId="22469" xr:uid="{630ACA68-2DF0-4333-B4FA-3DB016D94158}"/>
    <cellStyle name="Millares 6 6 5 8" xfId="43972" xr:uid="{3CF2AA9B-9423-4F71-A25E-6B030754A30D}"/>
    <cellStyle name="Millares 6 6 6" xfId="1224" xr:uid="{473D23FC-CF51-47A2-8B3B-C373DC0A90CF}"/>
    <cellStyle name="Millares 6 6 6 2" xfId="4053" xr:uid="{06448AE0-CB3B-4F6C-A9C5-383A15125A0C}"/>
    <cellStyle name="Millares 6 6 6 2 2" xfId="12319" xr:uid="{7A7E1C7E-D9C0-469B-A789-D413F9918700}"/>
    <cellStyle name="Millares 6 6 6 2 2 2" xfId="33822" xr:uid="{23FB4777-8C09-434F-83DE-EF9DEE40E0C7}"/>
    <cellStyle name="Millares 6 6 6 2 3" xfId="18954" xr:uid="{E68A5C43-85B6-4B58-92BA-82F47B187756}"/>
    <cellStyle name="Millares 6 6 6 2 3 2" xfId="40457" xr:uid="{95B2590C-1A11-4DE0-9433-A6184EFDF055}"/>
    <cellStyle name="Millares 6 6 6 2 4" xfId="25559" xr:uid="{F9BFB1E7-E61E-4145-A698-4B0A51396B74}"/>
    <cellStyle name="Millares 6 6 6 2 5" xfId="47062" xr:uid="{1C2E1020-3A4C-4ABF-8E4C-93F92C393890}"/>
    <cellStyle name="Millares 6 6 6 3" xfId="6192" xr:uid="{4EBB55C8-9FAB-446A-94DE-D52E4CDD0BD0}"/>
    <cellStyle name="Millares 6 6 6 3 2" xfId="14458" xr:uid="{53E4B844-0A5E-49FE-96C9-EDD513D8FCB5}"/>
    <cellStyle name="Millares 6 6 6 3 2 2" xfId="35961" xr:uid="{38307A3C-278A-4D57-A737-CE357DC1655D}"/>
    <cellStyle name="Millares 6 6 6 3 3" xfId="21093" xr:uid="{092115E7-A7EA-45D1-9317-541B72DEFC6A}"/>
    <cellStyle name="Millares 6 6 6 3 3 2" xfId="42596" xr:uid="{3157E1C8-3CAA-43F7-986B-0274F1713E26}"/>
    <cellStyle name="Millares 6 6 6 3 4" xfId="27698" xr:uid="{191B2B5A-C5E7-4E87-ABC7-985D2CD4034D}"/>
    <cellStyle name="Millares 6 6 6 3 5" xfId="49201" xr:uid="{B9AB9313-92E7-48F9-A7CA-B664498949FD}"/>
    <cellStyle name="Millares 6 6 6 4" xfId="7833" xr:uid="{52913E2A-29F4-4FBF-9DC2-906BE3A80FC5}"/>
    <cellStyle name="Millares 6 6 6 4 2" xfId="29336" xr:uid="{E5CB1145-A95E-4950-BAA5-5E5EC3283DCC}"/>
    <cellStyle name="Millares 6 6 6 5" xfId="9490" xr:uid="{3D383B89-40F4-441D-8716-48E1A89DF38C}"/>
    <cellStyle name="Millares 6 6 6 5 2" xfId="30993" xr:uid="{130DDC81-E036-4E1B-89B2-DB98F62F6830}"/>
    <cellStyle name="Millares 6 6 6 6" xfId="16125" xr:uid="{60259840-6744-4DDF-B7EC-44057669AA41}"/>
    <cellStyle name="Millares 6 6 6 6 2" xfId="37628" xr:uid="{67DA55FE-5E58-40F1-AA4E-7F9FC380D2FF}"/>
    <cellStyle name="Millares 6 6 6 7" xfId="22730" xr:uid="{AEB5362C-0B35-4AE7-A6E8-B9E5BA8DAD8B}"/>
    <cellStyle name="Millares 6 6 6 8" xfId="44233" xr:uid="{8EDFFF3C-384F-4558-B565-16B18F1ABE51}"/>
    <cellStyle name="Millares 6 6 7" xfId="1912" xr:uid="{F34D0D8E-EA54-4E87-9BD5-023E4299E7F0}"/>
    <cellStyle name="Millares 6 6 7 2" xfId="10178" xr:uid="{DEDC80A8-0038-41EF-B1C6-A1C11D1DBC1D}"/>
    <cellStyle name="Millares 6 6 7 2 2" xfId="31681" xr:uid="{285DD699-9D27-406F-A8EB-89009BFAC46F}"/>
    <cellStyle name="Millares 6 6 7 3" xfId="16813" xr:uid="{9AA2CA4F-AD34-4000-A3D9-271598558174}"/>
    <cellStyle name="Millares 6 6 7 3 2" xfId="38316" xr:uid="{DCD684C3-54D2-4C1B-8422-97CA8CDC015B}"/>
    <cellStyle name="Millares 6 6 7 4" xfId="23418" xr:uid="{BCB52B48-8E4D-45C0-88A3-44F2BCFE280E}"/>
    <cellStyle name="Millares 6 6 7 5" xfId="44921" xr:uid="{A81C2528-7E91-4714-8AC3-E40134B0AF19}"/>
    <cellStyle name="Millares 6 6 8" xfId="2597" xr:uid="{82FDDA49-F33B-4EC9-895E-31AA17807DBE}"/>
    <cellStyle name="Millares 6 6 8 2" xfId="10863" xr:uid="{98768D48-2F97-49B6-88CD-981F0AFE40A1}"/>
    <cellStyle name="Millares 6 6 8 2 2" xfId="32366" xr:uid="{AAF3AE05-5C41-441F-B04C-FF0033116D2E}"/>
    <cellStyle name="Millares 6 6 8 3" xfId="17498" xr:uid="{36BBE780-6E70-45C6-8E85-9A0F314BBCB1}"/>
    <cellStyle name="Millares 6 6 8 3 2" xfId="39001" xr:uid="{A439863B-1520-4F22-8268-6D14DCDAEA59}"/>
    <cellStyle name="Millares 6 6 8 4" xfId="24103" xr:uid="{DFE90E1F-B345-484D-8732-9FF7245A0C5F}"/>
    <cellStyle name="Millares 6 6 8 5" xfId="45606" xr:uid="{ED23898F-0E84-43B9-8870-5DB752382F96}"/>
    <cellStyle name="Millares 6 6 9" xfId="3108" xr:uid="{09D90E70-0A9A-4DE6-AFF3-35DEE36F3879}"/>
    <cellStyle name="Millares 6 6 9 2" xfId="11374" xr:uid="{9992B20E-9C6D-4FCC-AA6F-8707FA966AFC}"/>
    <cellStyle name="Millares 6 6 9 2 2" xfId="32877" xr:uid="{5E2FA646-9B59-4538-8212-E01301B2F8EB}"/>
    <cellStyle name="Millares 6 6 9 3" xfId="18009" xr:uid="{1F7E43F6-3302-4C8F-9E18-86AC18A5B8DF}"/>
    <cellStyle name="Millares 6 6 9 3 2" xfId="39512" xr:uid="{0B1AD5CA-4E87-47C9-B5A4-BF6ED7E7922B}"/>
    <cellStyle name="Millares 6 6 9 4" xfId="24614" xr:uid="{3635EAF9-9499-44A8-9017-A52D986360BD}"/>
    <cellStyle name="Millares 6 6 9 5" xfId="46117" xr:uid="{CB2C1D6C-0A14-4631-B537-BB44E76E7F80}"/>
    <cellStyle name="Millares 6 7" xfId="248" xr:uid="{941F1949-36F3-49B8-9B5D-0924109F667D}"/>
    <cellStyle name="Millares 6 7 10" xfId="4762" xr:uid="{F632693A-1340-41C2-91B4-7B13D94D3E7F}"/>
    <cellStyle name="Millares 6 7 10 2" xfId="13028" xr:uid="{58F93535-EB4B-4ED5-B8A3-DD060613BFAC}"/>
    <cellStyle name="Millares 6 7 10 2 2" xfId="34531" xr:uid="{A3118366-33DC-40F7-9FB6-292D14B6FAEF}"/>
    <cellStyle name="Millares 6 7 10 3" xfId="19663" xr:uid="{D06324AC-5C9C-4ACC-A247-8CE581323BA8}"/>
    <cellStyle name="Millares 6 7 10 3 2" xfId="41166" xr:uid="{52A8F773-A655-49F6-A745-8C13FE6ED4CA}"/>
    <cellStyle name="Millares 6 7 10 4" xfId="26268" xr:uid="{7F489911-7E57-45D2-B83E-5069D18E78A2}"/>
    <cellStyle name="Millares 6 7 10 5" xfId="47771" xr:uid="{BE015698-4B05-4941-87BE-42154CEFEDB8}"/>
    <cellStyle name="Millares 6 7 11" xfId="5265" xr:uid="{16766A6A-2CCD-4FA5-BEB0-39FB21EFC99C}"/>
    <cellStyle name="Millares 6 7 11 2" xfId="13531" xr:uid="{F01D01C5-6764-4E0D-B03E-6DDDE3BCC0B6}"/>
    <cellStyle name="Millares 6 7 11 2 2" xfId="35034" xr:uid="{DCF8AF08-3E8F-4AC3-B132-2BA0E20C498A}"/>
    <cellStyle name="Millares 6 7 11 3" xfId="20166" xr:uid="{682B589C-B708-4175-B5AB-CA4B703BF391}"/>
    <cellStyle name="Millares 6 7 11 3 2" xfId="41669" xr:uid="{D64FECC4-7F63-44FC-BE98-FA6F0CD383FE}"/>
    <cellStyle name="Millares 6 7 11 4" xfId="26771" xr:uid="{27315044-346E-41E5-A309-033CE3EF4D91}"/>
    <cellStyle name="Millares 6 7 11 5" xfId="48274" xr:uid="{BB4F6D81-EA73-4EAA-82F4-5A7C1439BD41}"/>
    <cellStyle name="Millares 6 7 12" xfId="6906" xr:uid="{FEEBAA35-B062-40CE-BCDA-C4ED8170F7DA}"/>
    <cellStyle name="Millares 6 7 12 2" xfId="28409" xr:uid="{CC3094E9-8A9F-4C7D-B709-774A4103DAB7}"/>
    <cellStyle name="Millares 6 7 13" xfId="8561" xr:uid="{70995861-D9F3-48C0-8D30-5DEC38FB43D2}"/>
    <cellStyle name="Millares 6 7 13 2" xfId="30064" xr:uid="{5FFBD3B6-8341-4234-9710-5A2C80F97D42}"/>
    <cellStyle name="Millares 6 7 14" xfId="15199" xr:uid="{7B161B3B-E3F7-49D0-9436-FCFC076F0C9B}"/>
    <cellStyle name="Millares 6 7 14 2" xfId="36702" xr:uid="{6A493060-8CBF-4A6E-90DE-9BE4322E2A16}"/>
    <cellStyle name="Millares 6 7 15" xfId="21804" xr:uid="{62074A21-D7AF-42D8-BF4D-14311572277A}"/>
    <cellStyle name="Millares 6 7 16" xfId="43307" xr:uid="{3125811A-845D-440A-97C9-44E5C4C531DC}"/>
    <cellStyle name="Millares 6 7 2" xfId="559" xr:uid="{09FF3E7A-BE4F-4075-B2BB-35E160E173AB}"/>
    <cellStyle name="Millares 6 7 2 10" xfId="7170" xr:uid="{1808B975-D8DD-47A0-93B9-1BA4CCEDDE9F}"/>
    <cellStyle name="Millares 6 7 2 10 2" xfId="28673" xr:uid="{384EFA9D-E9F3-42CE-9ACB-85BAD54B67B9}"/>
    <cellStyle name="Millares 6 7 2 11" xfId="8826" xr:uid="{050BF11E-6E4C-4292-9F5E-B7E0790C1F52}"/>
    <cellStyle name="Millares 6 7 2 11 2" xfId="30329" xr:uid="{0ABE359D-1BCD-4AC1-8C6F-B7241F201499}"/>
    <cellStyle name="Millares 6 7 2 12" xfId="15462" xr:uid="{B240E074-014A-471B-B6A9-6394E230F488}"/>
    <cellStyle name="Millares 6 7 2 12 2" xfId="36965" xr:uid="{DED0BCD7-DC1C-42B9-9B2B-C6A328F1B72F}"/>
    <cellStyle name="Millares 6 7 2 13" xfId="22067" xr:uid="{E878F440-1BBA-4B6F-9F44-7F2F0A9FB565}"/>
    <cellStyle name="Millares 6 7 2 14" xfId="43570" xr:uid="{28937B95-0A30-4642-813D-67F63F928A14}"/>
    <cellStyle name="Millares 6 7 2 2" xfId="841" xr:uid="{0D18BC82-85EB-43BC-90B6-071866B6CE28}"/>
    <cellStyle name="Millares 6 7 2 2 10" xfId="15742" xr:uid="{A68E3733-7C95-43CD-B9B2-E4963F59DC33}"/>
    <cellStyle name="Millares 6 7 2 2 10 2" xfId="37245" xr:uid="{AAB6B6A4-1BF0-4A73-866D-212550258357}"/>
    <cellStyle name="Millares 6 7 2 2 11" xfId="22347" xr:uid="{ED4CAF75-B52C-4839-9318-361182D008D8}"/>
    <cellStyle name="Millares 6 7 2 2 12" xfId="43850" xr:uid="{6FE0F111-3F37-4057-8945-A5026BE52C4F}"/>
    <cellStyle name="Millares 6 7 2 2 2" xfId="1787" xr:uid="{462B98A5-23E5-4F30-AE61-54843ED1974F}"/>
    <cellStyle name="Millares 6 7 2 2 2 2" xfId="4616" xr:uid="{D31BF92A-DEB9-4B4E-A229-4A4624E26252}"/>
    <cellStyle name="Millares 6 7 2 2 2 2 2" xfId="12882" xr:uid="{4FD6A202-78BB-4D79-A1FC-60F4089BDC3C}"/>
    <cellStyle name="Millares 6 7 2 2 2 2 2 2" xfId="34385" xr:uid="{69F4E958-2303-4762-9CCA-FBFB45C24AD2}"/>
    <cellStyle name="Millares 6 7 2 2 2 2 3" xfId="19517" xr:uid="{20C56DC2-4FA0-4048-BA07-DC43AD5F91C9}"/>
    <cellStyle name="Millares 6 7 2 2 2 2 3 2" xfId="41020" xr:uid="{C8B791AE-404C-4057-A613-8EA227FA32B8}"/>
    <cellStyle name="Millares 6 7 2 2 2 2 4" xfId="26122" xr:uid="{81735488-B8EE-4094-9202-160F936AD3B7}"/>
    <cellStyle name="Millares 6 7 2 2 2 2 5" xfId="47625" xr:uid="{5B580840-3361-4484-B633-FB14FF9228FB}"/>
    <cellStyle name="Millares 6 7 2 2 2 3" xfId="6755" xr:uid="{1CAC7DC9-6E28-4561-A9D4-E6D01D5AB637}"/>
    <cellStyle name="Millares 6 7 2 2 2 3 2" xfId="15021" xr:uid="{C170D9B4-BD2F-41E5-80F7-424BDA89556E}"/>
    <cellStyle name="Millares 6 7 2 2 2 3 2 2" xfId="36524" xr:uid="{749918AA-DCC7-4838-9DD5-9CFA50D2B784}"/>
    <cellStyle name="Millares 6 7 2 2 2 3 3" xfId="21656" xr:uid="{344565DB-E732-46E0-9275-DF97E89F354A}"/>
    <cellStyle name="Millares 6 7 2 2 2 3 3 2" xfId="43159" xr:uid="{3AB14A41-E9DE-4A6D-9A11-A50B1446865C}"/>
    <cellStyle name="Millares 6 7 2 2 2 3 4" xfId="28261" xr:uid="{77B915F8-7FE3-40F4-99A4-620D653EC8BC}"/>
    <cellStyle name="Millares 6 7 2 2 2 3 5" xfId="49764" xr:uid="{272AFB37-EA57-4600-8807-3FD7AD2D82F9}"/>
    <cellStyle name="Millares 6 7 2 2 2 4" xfId="8396" xr:uid="{F91B4E49-5EB7-43C1-8AD9-55A5BDE2E877}"/>
    <cellStyle name="Millares 6 7 2 2 2 4 2" xfId="29899" xr:uid="{D1D77F28-FA0F-4ABF-8BEF-0F008482C452}"/>
    <cellStyle name="Millares 6 7 2 2 2 5" xfId="10053" xr:uid="{F3457D1C-8CE1-44C4-BF97-1338559020FA}"/>
    <cellStyle name="Millares 6 7 2 2 2 5 2" xfId="31556" xr:uid="{9C9BEE13-9CF3-45EB-8E2B-39C9D10A7F22}"/>
    <cellStyle name="Millares 6 7 2 2 2 6" xfId="16688" xr:uid="{A8756156-5AF1-4CDC-A86E-1F22E168F224}"/>
    <cellStyle name="Millares 6 7 2 2 2 6 2" xfId="38191" xr:uid="{B134374E-1E59-4AD1-9C0F-ED59EBFC334C}"/>
    <cellStyle name="Millares 6 7 2 2 2 7" xfId="23293" xr:uid="{FCE5C7FA-EB9B-4036-B84A-55A1A84B0506}"/>
    <cellStyle name="Millares 6 7 2 2 2 8" xfId="44796" xr:uid="{93F2BB45-E9D5-4E94-A1BD-CDD214AC03F3}"/>
    <cellStyle name="Millares 6 7 2 2 3" xfId="2474" xr:uid="{B657844A-52B6-4327-85BF-C1B1FB394798}"/>
    <cellStyle name="Millares 6 7 2 2 3 2" xfId="10740" xr:uid="{33CE2915-9AD6-4539-865B-30A048F2CF10}"/>
    <cellStyle name="Millares 6 7 2 2 3 2 2" xfId="32243" xr:uid="{26F18CD4-88CF-4BEB-ADB7-C8DE7CB0A427}"/>
    <cellStyle name="Millares 6 7 2 2 3 3" xfId="17375" xr:uid="{6B414D8A-160C-4E90-8091-0066BC7CA328}"/>
    <cellStyle name="Millares 6 7 2 2 3 3 2" xfId="38878" xr:uid="{7A665B2A-EAA4-43FB-BAD2-EFBE0C176B2D}"/>
    <cellStyle name="Millares 6 7 2 2 3 4" xfId="23980" xr:uid="{62D6EFF8-6F7C-4BF8-99F8-924896D0F547}"/>
    <cellStyle name="Millares 6 7 2 2 3 5" xfId="45483" xr:uid="{F01B5C4F-A13D-4A7E-B168-E153914EB52C}"/>
    <cellStyle name="Millares 6 7 2 2 4" xfId="2991" xr:uid="{EFA1A824-D6F1-4329-81BB-406AB8CD006B}"/>
    <cellStyle name="Millares 6 7 2 2 4 2" xfId="11257" xr:uid="{0C6841B4-CDFF-4071-A34D-0774042AF708}"/>
    <cellStyle name="Millares 6 7 2 2 4 2 2" xfId="32760" xr:uid="{534B0035-3AD1-42EB-9D16-F2EEEF1D035C}"/>
    <cellStyle name="Millares 6 7 2 2 4 3" xfId="17892" xr:uid="{B09A5321-FE2C-4D7E-8E5D-7CC0DDED980F}"/>
    <cellStyle name="Millares 6 7 2 2 4 3 2" xfId="39395" xr:uid="{708A7416-0D7D-4D76-8620-1788AC38D28D}"/>
    <cellStyle name="Millares 6 7 2 2 4 4" xfId="24497" xr:uid="{691C6D70-064D-4DEA-8EE6-654F5B266717}"/>
    <cellStyle name="Millares 6 7 2 2 4 5" xfId="46000" xr:uid="{BB582B8A-CEAB-4EA0-B4F2-9A244470C94D}"/>
    <cellStyle name="Millares 6 7 2 2 5" xfId="3670" xr:uid="{9586AD4A-1EE8-4E2B-BF9D-AD19AE0E2581}"/>
    <cellStyle name="Millares 6 7 2 2 5 2" xfId="11936" xr:uid="{A013895D-2332-4484-B425-DE269A3FF4A0}"/>
    <cellStyle name="Millares 6 7 2 2 5 2 2" xfId="33439" xr:uid="{FD11C1C4-A45C-472E-AE27-016E89CA0D97}"/>
    <cellStyle name="Millares 6 7 2 2 5 3" xfId="18571" xr:uid="{B4602BDA-973D-47A8-AEA6-0B15B7EA3A5F}"/>
    <cellStyle name="Millares 6 7 2 2 5 3 2" xfId="40074" xr:uid="{63AFD8BE-5468-4813-8FBB-D7E24284A623}"/>
    <cellStyle name="Millares 6 7 2 2 5 4" xfId="25176" xr:uid="{11A62ABA-D4BD-458B-A9B2-C429ADFA8E19}"/>
    <cellStyle name="Millares 6 7 2 2 5 5" xfId="46679" xr:uid="{ED6AEED2-762C-4DE3-BECD-DCD70924B792}"/>
    <cellStyle name="Millares 6 7 2 2 6" xfId="5135" xr:uid="{1E8046EA-C3FD-4500-8C71-B2342E66F4DD}"/>
    <cellStyle name="Millares 6 7 2 2 6 2" xfId="13401" xr:uid="{3221A31E-23BD-43BA-B15B-07997B9C67A3}"/>
    <cellStyle name="Millares 6 7 2 2 6 2 2" xfId="34904" xr:uid="{B80456CB-BE1A-4FEC-9F6E-402FDDB42C38}"/>
    <cellStyle name="Millares 6 7 2 2 6 3" xfId="20036" xr:uid="{92EECEC6-65B4-4AAD-AAE5-B330E68A3278}"/>
    <cellStyle name="Millares 6 7 2 2 6 3 2" xfId="41539" xr:uid="{81C41470-B35B-407D-A676-9BF973BCE36A}"/>
    <cellStyle name="Millares 6 7 2 2 6 4" xfId="26641" xr:uid="{71F84DC1-4516-48A1-BAB3-6716FA0BDD92}"/>
    <cellStyle name="Millares 6 7 2 2 6 5" xfId="48144" xr:uid="{498976C1-E2D1-4AEA-A2D1-34C2461F9E8E}"/>
    <cellStyle name="Millares 6 7 2 2 7" xfId="5809" xr:uid="{824E0ACD-EB2D-4247-ABBC-4266C4DC4801}"/>
    <cellStyle name="Millares 6 7 2 2 7 2" xfId="14075" xr:uid="{D2B3ACF7-27D6-4D87-BB3A-2F815F00CB37}"/>
    <cellStyle name="Millares 6 7 2 2 7 2 2" xfId="35578" xr:uid="{14AD378D-370C-4F88-8675-653D76D611C9}"/>
    <cellStyle name="Millares 6 7 2 2 7 3" xfId="20710" xr:uid="{B673CF93-25BF-4AFD-9870-62EB625A1B5D}"/>
    <cellStyle name="Millares 6 7 2 2 7 3 2" xfId="42213" xr:uid="{CA47CBE0-1F14-4F3B-BD97-9D68FC99E3A6}"/>
    <cellStyle name="Millares 6 7 2 2 7 4" xfId="27315" xr:uid="{675446D0-1C45-4C65-AC8C-0D8F85DCB3E5}"/>
    <cellStyle name="Millares 6 7 2 2 7 5" xfId="48818" xr:uid="{51E14E91-D746-4A29-89BF-73F2ADBAF294}"/>
    <cellStyle name="Millares 6 7 2 2 8" xfId="7450" xr:uid="{10302BFA-4E19-486B-9E73-53E51EF44AAF}"/>
    <cellStyle name="Millares 6 7 2 2 8 2" xfId="28953" xr:uid="{CAE64A25-0CCE-40DE-A31A-7B5892EBEDAF}"/>
    <cellStyle name="Millares 6 7 2 2 9" xfId="9107" xr:uid="{7015C5B0-EA7B-4B60-ADF6-B5FF449DEBA3}"/>
    <cellStyle name="Millares 6 7 2 2 9 2" xfId="30610" xr:uid="{25D56C03-5A38-4C03-BE46-973A6F2FEE2F}"/>
    <cellStyle name="Millares 6 7 2 3" xfId="1111" xr:uid="{A26ED22B-0E8E-413C-A325-D0E68CA5FBC1}"/>
    <cellStyle name="Millares 6 7 2 3 2" xfId="3940" xr:uid="{B2DA8885-C2A1-4618-BD76-BD81CD1F9476}"/>
    <cellStyle name="Millares 6 7 2 3 2 2" xfId="12206" xr:uid="{50D005E5-B73B-469F-897D-3B9D3F026BDB}"/>
    <cellStyle name="Millares 6 7 2 3 2 2 2" xfId="33709" xr:uid="{2B95A1E4-F6BA-4222-A8B9-A6BDA5FF0EE2}"/>
    <cellStyle name="Millares 6 7 2 3 2 3" xfId="18841" xr:uid="{9085582A-6021-487F-8D0E-0484470BDA5F}"/>
    <cellStyle name="Millares 6 7 2 3 2 3 2" xfId="40344" xr:uid="{47450C9D-8C23-44D4-B746-1198F1F6B1CB}"/>
    <cellStyle name="Millares 6 7 2 3 2 4" xfId="25446" xr:uid="{FC3C192D-025B-46D0-9A36-16DC032A581D}"/>
    <cellStyle name="Millares 6 7 2 3 2 5" xfId="46949" xr:uid="{9804CF1E-5253-4599-A7DC-63FD049241F6}"/>
    <cellStyle name="Millares 6 7 2 3 3" xfId="6079" xr:uid="{6910712B-DC42-4356-95A9-99CEE5FBE4E1}"/>
    <cellStyle name="Millares 6 7 2 3 3 2" xfId="14345" xr:uid="{FA44AF48-E855-4EB1-A9C0-EA961EDF7140}"/>
    <cellStyle name="Millares 6 7 2 3 3 2 2" xfId="35848" xr:uid="{71AE0F67-3683-43B0-8FE2-D917E448BCE0}"/>
    <cellStyle name="Millares 6 7 2 3 3 3" xfId="20980" xr:uid="{152ACB26-24D1-4A69-A518-D69D13571A24}"/>
    <cellStyle name="Millares 6 7 2 3 3 3 2" xfId="42483" xr:uid="{CB995F0E-7AB0-4CCB-84C3-761D4212F98E}"/>
    <cellStyle name="Millares 6 7 2 3 3 4" xfId="27585" xr:uid="{25AE6C35-6BF4-4F2F-8A89-3660737139C7}"/>
    <cellStyle name="Millares 6 7 2 3 3 5" xfId="49088" xr:uid="{A92FFCE5-2F93-4C4C-AB0A-FC38881E2C71}"/>
    <cellStyle name="Millares 6 7 2 3 4" xfId="7720" xr:uid="{459B6D89-E476-4365-A094-26582FC7A3E8}"/>
    <cellStyle name="Millares 6 7 2 3 4 2" xfId="29223" xr:uid="{67B918E2-B59D-44F1-ABE3-88F34CD7718C}"/>
    <cellStyle name="Millares 6 7 2 3 5" xfId="9377" xr:uid="{6629CA00-279A-4616-A25D-0EFF0DC1870F}"/>
    <cellStyle name="Millares 6 7 2 3 5 2" xfId="30880" xr:uid="{10D567A9-A70A-4A65-AB02-71B74FB39BEC}"/>
    <cellStyle name="Millares 6 7 2 3 6" xfId="16012" xr:uid="{9BE4A7DC-4F05-4591-B823-39C430B2AC5F}"/>
    <cellStyle name="Millares 6 7 2 3 6 2" xfId="37515" xr:uid="{91CBE9FA-71C5-4F49-A9FE-6FC7E51B43B5}"/>
    <cellStyle name="Millares 6 7 2 3 7" xfId="22617" xr:uid="{BBD4F411-3C8D-412A-B867-444A09099F90}"/>
    <cellStyle name="Millares 6 7 2 3 8" xfId="44120" xr:uid="{39EA3AC6-888A-47F8-8834-732FF36F5DAD}"/>
    <cellStyle name="Millares 6 7 2 4" xfId="1507" xr:uid="{2AE045C4-096A-4E5A-90A0-A00369647B06}"/>
    <cellStyle name="Millares 6 7 2 4 2" xfId="4336" xr:uid="{BBAB9ACA-9072-4299-ABAB-1931E0957FA3}"/>
    <cellStyle name="Millares 6 7 2 4 2 2" xfId="12602" xr:uid="{B2E6D9D3-3EDA-4CBA-BE1A-E44480CD0517}"/>
    <cellStyle name="Millares 6 7 2 4 2 2 2" xfId="34105" xr:uid="{22C9F1B3-E7D9-40D6-A401-FB4DE9C9BC09}"/>
    <cellStyle name="Millares 6 7 2 4 2 3" xfId="19237" xr:uid="{221E93B7-05CB-4B78-8A5F-10273852B80A}"/>
    <cellStyle name="Millares 6 7 2 4 2 3 2" xfId="40740" xr:uid="{62C4E681-CE14-42E4-A62B-C2B1D62B8081}"/>
    <cellStyle name="Millares 6 7 2 4 2 4" xfId="25842" xr:uid="{91D0754A-053D-4064-8437-A3801604370C}"/>
    <cellStyle name="Millares 6 7 2 4 2 5" xfId="47345" xr:uid="{B4592606-EBBB-4117-91B8-FC6A83144F68}"/>
    <cellStyle name="Millares 6 7 2 4 3" xfId="6475" xr:uid="{AEF16180-8974-4BFC-85DD-7FE7A19FD054}"/>
    <cellStyle name="Millares 6 7 2 4 3 2" xfId="14741" xr:uid="{9636B588-E2CE-4CAD-B3A3-054DA0EF797E}"/>
    <cellStyle name="Millares 6 7 2 4 3 2 2" xfId="36244" xr:uid="{9C15DE97-037B-4FA3-BD88-F7675B176668}"/>
    <cellStyle name="Millares 6 7 2 4 3 3" xfId="21376" xr:uid="{0472F16D-4B36-49C7-8687-1FC86EBFA288}"/>
    <cellStyle name="Millares 6 7 2 4 3 3 2" xfId="42879" xr:uid="{DDA973D6-5676-4281-A43C-BDDE5CB08D62}"/>
    <cellStyle name="Millares 6 7 2 4 3 4" xfId="27981" xr:uid="{02D88DC0-BA68-4E50-94AE-A766E5024E2E}"/>
    <cellStyle name="Millares 6 7 2 4 3 5" xfId="49484" xr:uid="{91275786-E161-4F08-A7DB-58595D98F0B7}"/>
    <cellStyle name="Millares 6 7 2 4 4" xfId="8116" xr:uid="{61426621-31FA-4B19-9FE4-EFEC21DDD7AD}"/>
    <cellStyle name="Millares 6 7 2 4 4 2" xfId="29619" xr:uid="{677C4F7B-68D7-4FC8-AF68-05E5A5AB1B48}"/>
    <cellStyle name="Millares 6 7 2 4 5" xfId="9773" xr:uid="{7C334F72-4B23-44B5-B499-4481E5AF06F5}"/>
    <cellStyle name="Millares 6 7 2 4 5 2" xfId="31276" xr:uid="{83A839C2-D8D2-41AF-ACD2-BF7738C26D64}"/>
    <cellStyle name="Millares 6 7 2 4 6" xfId="16408" xr:uid="{28D4A25D-AF78-4864-A5A5-CEC3F25E9310}"/>
    <cellStyle name="Millares 6 7 2 4 6 2" xfId="37911" xr:uid="{14533ABF-8F29-4365-B534-389EB657DD20}"/>
    <cellStyle name="Millares 6 7 2 4 7" xfId="23013" xr:uid="{C90CEF44-4D41-4424-A516-B4F13DD557FB}"/>
    <cellStyle name="Millares 6 7 2 4 8" xfId="44516" xr:uid="{0091511C-9C4F-40D6-897B-4D1DFA1ABCB9}"/>
    <cellStyle name="Millares 6 7 2 5" xfId="2194" xr:uid="{9CB17F12-9684-4397-8B84-3A5105C25E99}"/>
    <cellStyle name="Millares 6 7 2 5 2" xfId="10460" xr:uid="{DC8FB401-EB6D-417E-8906-FFBF62FBD881}"/>
    <cellStyle name="Millares 6 7 2 5 2 2" xfId="31963" xr:uid="{B0CDBFBF-0BB9-43BB-A3F6-A5FABB0A0D22}"/>
    <cellStyle name="Millares 6 7 2 5 3" xfId="17095" xr:uid="{036A763B-63AA-4FB2-9686-B94946D78AF0}"/>
    <cellStyle name="Millares 6 7 2 5 3 2" xfId="38598" xr:uid="{5DB4CE35-47A6-4D84-B665-7917B1ADB9E2}"/>
    <cellStyle name="Millares 6 7 2 5 4" xfId="23700" xr:uid="{6A7976A6-B882-43ED-BA68-043C3A40F4F2}"/>
    <cellStyle name="Millares 6 7 2 5 5" xfId="45203" xr:uid="{1ECA350D-FC89-4BD9-9FFF-D5488C959723}"/>
    <cellStyle name="Millares 6 7 2 6" xfId="2740" xr:uid="{1F4226C0-EACE-4594-9A7F-868003A77C37}"/>
    <cellStyle name="Millares 6 7 2 6 2" xfId="11006" xr:uid="{539833B3-F3C4-4CD8-BF0F-3C11E2D20043}"/>
    <cellStyle name="Millares 6 7 2 6 2 2" xfId="32509" xr:uid="{DEB99C52-D21A-4005-8613-1AFA362D1357}"/>
    <cellStyle name="Millares 6 7 2 6 3" xfId="17641" xr:uid="{1A353BFE-E3AC-4A1C-9C80-F9DA710392EC}"/>
    <cellStyle name="Millares 6 7 2 6 3 2" xfId="39144" xr:uid="{C8612424-91AC-40DF-BAF5-8D846C613DEF}"/>
    <cellStyle name="Millares 6 7 2 6 4" xfId="24246" xr:uid="{A7792C7A-82CE-498D-82B0-DCC30063B600}"/>
    <cellStyle name="Millares 6 7 2 6 5" xfId="45749" xr:uid="{BB028EFD-6CC4-4C2D-A22C-DF91377FF564}"/>
    <cellStyle name="Millares 6 7 2 7" xfId="3390" xr:uid="{68837260-4D40-4342-A7B2-9D46531E8C95}"/>
    <cellStyle name="Millares 6 7 2 7 2" xfId="11656" xr:uid="{319E51B9-645A-4F1A-8BBA-F47B2950717A}"/>
    <cellStyle name="Millares 6 7 2 7 2 2" xfId="33159" xr:uid="{D68A4FA1-4362-4CAC-BDAD-366F63D178B8}"/>
    <cellStyle name="Millares 6 7 2 7 3" xfId="18291" xr:uid="{D8D33D93-F0BD-45F7-BCD4-6779E8F990BC}"/>
    <cellStyle name="Millares 6 7 2 7 3 2" xfId="39794" xr:uid="{79CEABA0-6EDD-4CA6-88CE-FB8D9ECA54A4}"/>
    <cellStyle name="Millares 6 7 2 7 4" xfId="24896" xr:uid="{C6F2A7D6-9B18-4FA4-88E1-EF846FCAB3EC}"/>
    <cellStyle name="Millares 6 7 2 7 5" xfId="46399" xr:uid="{96102236-8AAB-47AD-BE60-73BE0EBE1E77}"/>
    <cellStyle name="Millares 6 7 2 8" xfId="4884" xr:uid="{E32952F7-8AFE-45D5-BB5F-5B690D02D811}"/>
    <cellStyle name="Millares 6 7 2 8 2" xfId="13150" xr:uid="{74CE792F-95A2-43DC-8B5D-AEE951EEB65B}"/>
    <cellStyle name="Millares 6 7 2 8 2 2" xfId="34653" xr:uid="{41785667-AA27-4F93-AE41-0E726C525D6F}"/>
    <cellStyle name="Millares 6 7 2 8 3" xfId="19785" xr:uid="{0159ADB9-05CF-477A-A7DD-7C99E76ED361}"/>
    <cellStyle name="Millares 6 7 2 8 3 2" xfId="41288" xr:uid="{3466D8E8-AFF4-4DF5-AF32-7148E5085CFE}"/>
    <cellStyle name="Millares 6 7 2 8 4" xfId="26390" xr:uid="{94008744-F908-4D37-999D-A46142A2DD4E}"/>
    <cellStyle name="Millares 6 7 2 8 5" xfId="47893" xr:uid="{8E1A7237-71A2-4552-AA8C-7A926B8D92A1}"/>
    <cellStyle name="Millares 6 7 2 9" xfId="5529" xr:uid="{4FA13343-B76A-4B27-B46B-B844D2BA8A8D}"/>
    <cellStyle name="Millares 6 7 2 9 2" xfId="13795" xr:uid="{E5856B49-0D60-4EF0-B058-5195F915859D}"/>
    <cellStyle name="Millares 6 7 2 9 2 2" xfId="35298" xr:uid="{707AA9C7-262D-46C6-9BA6-F96EFF2DC334}"/>
    <cellStyle name="Millares 6 7 2 9 3" xfId="20430" xr:uid="{34452598-20D4-4331-8D60-7E07A9D5904A}"/>
    <cellStyle name="Millares 6 7 2 9 3 2" xfId="41933" xr:uid="{B7880266-32DC-446C-A055-99AD2501FF26}"/>
    <cellStyle name="Millares 6 7 2 9 4" xfId="27035" xr:uid="{E2EDDF11-4C9A-472B-98DC-D8A13AE796BC}"/>
    <cellStyle name="Millares 6 7 2 9 5" xfId="48538" xr:uid="{9E46E5FE-D23D-4744-98F3-F0E7ACC26A9D}"/>
    <cellStyle name="Millares 6 7 3" xfId="430" xr:uid="{74CB16BB-FC08-4B4D-9BC9-F33D619190A2}"/>
    <cellStyle name="Millares 6 7 3 10" xfId="15333" xr:uid="{70637C38-0302-4004-8F37-89A35C73612E}"/>
    <cellStyle name="Millares 6 7 3 10 2" xfId="36836" xr:uid="{49D925E5-794E-4FB6-A967-CB789E0ED55A}"/>
    <cellStyle name="Millares 6 7 3 11" xfId="21938" xr:uid="{D065F043-9323-4A86-8016-03780F0308C2}"/>
    <cellStyle name="Millares 6 7 3 12" xfId="43441" xr:uid="{CF883BD5-4B55-4380-85F0-9C4625F49F7D}"/>
    <cellStyle name="Millares 6 7 3 2" xfId="1378" xr:uid="{B6301B01-C014-43E3-8025-A341C87653FB}"/>
    <cellStyle name="Millares 6 7 3 2 2" xfId="4207" xr:uid="{B5799639-C5AC-4E91-A94D-3AD53449E8EA}"/>
    <cellStyle name="Millares 6 7 3 2 2 2" xfId="12473" xr:uid="{C4651E93-B9B4-4061-B8DC-EB234D0D91E4}"/>
    <cellStyle name="Millares 6 7 3 2 2 2 2" xfId="33976" xr:uid="{F9EE4B63-159D-4B64-9A99-51D00DF3E549}"/>
    <cellStyle name="Millares 6 7 3 2 2 3" xfId="19108" xr:uid="{C9F183C1-4791-43AD-B9B5-A2B88FAE025A}"/>
    <cellStyle name="Millares 6 7 3 2 2 3 2" xfId="40611" xr:uid="{3654B664-9652-4C71-8BD4-609FE41FCF6C}"/>
    <cellStyle name="Millares 6 7 3 2 2 4" xfId="25713" xr:uid="{08C165C2-8B88-442D-91B8-96567F3ADF94}"/>
    <cellStyle name="Millares 6 7 3 2 2 5" xfId="47216" xr:uid="{EEAF78D2-1B9A-47C5-9D1A-7158811A7DEA}"/>
    <cellStyle name="Millares 6 7 3 2 3" xfId="6346" xr:uid="{55BC5D31-E690-4015-B707-D2549BBA0D16}"/>
    <cellStyle name="Millares 6 7 3 2 3 2" xfId="14612" xr:uid="{2D02F7FF-E511-4636-9047-58F463339125}"/>
    <cellStyle name="Millares 6 7 3 2 3 2 2" xfId="36115" xr:uid="{6195ECA0-FE85-44FC-9920-0F5A51ACE2A4}"/>
    <cellStyle name="Millares 6 7 3 2 3 3" xfId="21247" xr:uid="{D04B388A-B1AD-4C71-B0F6-168B8F75D0B0}"/>
    <cellStyle name="Millares 6 7 3 2 3 3 2" xfId="42750" xr:uid="{1CA26937-2489-4D8F-AAB1-C15FE5A690AA}"/>
    <cellStyle name="Millares 6 7 3 2 3 4" xfId="27852" xr:uid="{F24038F5-D299-4FFD-A305-E600D6EF0E2C}"/>
    <cellStyle name="Millares 6 7 3 2 3 5" xfId="49355" xr:uid="{31CD54AA-3109-4B42-B605-0B6EDDFC79D9}"/>
    <cellStyle name="Millares 6 7 3 2 4" xfId="7987" xr:uid="{15DA0DA2-CFAC-4E38-BC7E-579CBF5CCE2C}"/>
    <cellStyle name="Millares 6 7 3 2 4 2" xfId="29490" xr:uid="{242E9864-84A1-40B7-8FBD-4CB4B89D5999}"/>
    <cellStyle name="Millares 6 7 3 2 5" xfId="9644" xr:uid="{8670DC89-F8FB-4E30-959E-ACDE826B8CA8}"/>
    <cellStyle name="Millares 6 7 3 2 5 2" xfId="31147" xr:uid="{E56EF1BF-97AA-4770-912D-F7CC57E3063E}"/>
    <cellStyle name="Millares 6 7 3 2 6" xfId="16279" xr:uid="{485CF906-16D4-408E-B791-A904F68DB4BB}"/>
    <cellStyle name="Millares 6 7 3 2 6 2" xfId="37782" xr:uid="{47E0B74A-A05D-41CB-A52A-AD17D2BCCF7C}"/>
    <cellStyle name="Millares 6 7 3 2 7" xfId="22884" xr:uid="{A1CE59F8-B5FA-4FC3-842D-F6101FDAFFD7}"/>
    <cellStyle name="Millares 6 7 3 2 8" xfId="44387" xr:uid="{CC6D5B6E-9A39-4A77-A156-F07073C23E38}"/>
    <cellStyle name="Millares 6 7 3 3" xfId="2065" xr:uid="{E13ED976-E74F-414B-8312-6C90ECDA3BA5}"/>
    <cellStyle name="Millares 6 7 3 3 2" xfId="10331" xr:uid="{6FDC49B3-BF63-49BC-A705-4D6EF51EFD00}"/>
    <cellStyle name="Millares 6 7 3 3 2 2" xfId="31834" xr:uid="{A520CB81-9232-44A7-93A4-4B2F6442B3E0}"/>
    <cellStyle name="Millares 6 7 3 3 3" xfId="16966" xr:uid="{C6F994A9-63FB-47A1-9263-4965571307EC}"/>
    <cellStyle name="Millares 6 7 3 3 3 2" xfId="38469" xr:uid="{962F0F9E-1E1C-4AF3-9C9D-1EF86240C0F1}"/>
    <cellStyle name="Millares 6 7 3 3 4" xfId="23571" xr:uid="{CE197B9E-A132-46A3-8992-C911E18D1E32}"/>
    <cellStyle name="Millares 6 7 3 3 5" xfId="45074" xr:uid="{4021A529-262F-4AE1-B0B7-12AE202C2E71}"/>
    <cellStyle name="Millares 6 7 3 4" xfId="2864" xr:uid="{0B0F7A28-766B-4810-8C00-6F3DFE8165F5}"/>
    <cellStyle name="Millares 6 7 3 4 2" xfId="11130" xr:uid="{B6652049-4A28-4FB6-B8DA-2A29CEF1D34B}"/>
    <cellStyle name="Millares 6 7 3 4 2 2" xfId="32633" xr:uid="{DD86F38C-03E1-4D4D-921F-A391D899A2B7}"/>
    <cellStyle name="Millares 6 7 3 4 3" xfId="17765" xr:uid="{7D3B5D2B-9C2D-470B-998E-AB634DAA88A2}"/>
    <cellStyle name="Millares 6 7 3 4 3 2" xfId="39268" xr:uid="{D1B28FB4-9262-4C5A-9E01-EBD4B6808917}"/>
    <cellStyle name="Millares 6 7 3 4 4" xfId="24370" xr:uid="{96D0C08D-C688-41E8-8807-75ED79793867}"/>
    <cellStyle name="Millares 6 7 3 4 5" xfId="45873" xr:uid="{0BCFD394-F19E-430C-88CA-ADD9EC11B5C7}"/>
    <cellStyle name="Millares 6 7 3 5" xfId="3261" xr:uid="{D4774616-0BB4-43AB-ACD9-97EEE0560ED5}"/>
    <cellStyle name="Millares 6 7 3 5 2" xfId="11527" xr:uid="{D51F5558-7C40-48B9-86BF-3B4FBE629022}"/>
    <cellStyle name="Millares 6 7 3 5 2 2" xfId="33030" xr:uid="{8E6B645E-BBA7-4759-AF8C-CD076DFB35C7}"/>
    <cellStyle name="Millares 6 7 3 5 3" xfId="18162" xr:uid="{284B7519-2526-4489-AD15-E93EB63D22A1}"/>
    <cellStyle name="Millares 6 7 3 5 3 2" xfId="39665" xr:uid="{98D4601C-1B71-4E78-9B15-D114C4247DEC}"/>
    <cellStyle name="Millares 6 7 3 5 4" xfId="24767" xr:uid="{D65FC432-6318-4FAF-BE17-0C5A239B8D0F}"/>
    <cellStyle name="Millares 6 7 3 5 5" xfId="46270" xr:uid="{B880A3E2-B35C-4868-B445-345625C2537D}"/>
    <cellStyle name="Millares 6 7 3 6" xfId="5008" xr:uid="{4DD08E53-28C3-4892-A7DA-782B1E55F23B}"/>
    <cellStyle name="Millares 6 7 3 6 2" xfId="13274" xr:uid="{FF4E9B7C-16B3-450D-AA0D-5B9F51BD7A8B}"/>
    <cellStyle name="Millares 6 7 3 6 2 2" xfId="34777" xr:uid="{AB5149D9-C930-4961-859E-7FA106284F33}"/>
    <cellStyle name="Millares 6 7 3 6 3" xfId="19909" xr:uid="{11A9F85A-D7CC-4CC1-89FD-9C2DF25DBA6B}"/>
    <cellStyle name="Millares 6 7 3 6 3 2" xfId="41412" xr:uid="{9C31A3DD-A5D3-4B13-AD1D-8FFEAADF61E8}"/>
    <cellStyle name="Millares 6 7 3 6 4" xfId="26514" xr:uid="{936C323D-2976-45CC-8BD2-B5972F53347F}"/>
    <cellStyle name="Millares 6 7 3 6 5" xfId="48017" xr:uid="{CC603754-EF54-43BB-BBA0-EA4C1175C32B}"/>
    <cellStyle name="Millares 6 7 3 7" xfId="5400" xr:uid="{484D8D55-7AB9-4544-94B2-39E6F5DDDA78}"/>
    <cellStyle name="Millares 6 7 3 7 2" xfId="13666" xr:uid="{5F955A39-C21E-4D99-B17F-6E932A7B21E5}"/>
    <cellStyle name="Millares 6 7 3 7 2 2" xfId="35169" xr:uid="{ED3DF995-3AE0-40B1-B45B-CCCB52561BD8}"/>
    <cellStyle name="Millares 6 7 3 7 3" xfId="20301" xr:uid="{F441314E-05DC-4DEF-AB0E-9CF80040C80F}"/>
    <cellStyle name="Millares 6 7 3 7 3 2" xfId="41804" xr:uid="{CBB71CC1-8E24-4D77-8932-EA3C74FD7592}"/>
    <cellStyle name="Millares 6 7 3 7 4" xfId="26906" xr:uid="{13870C2C-BE48-4C43-88AF-2B30393F929E}"/>
    <cellStyle name="Millares 6 7 3 7 5" xfId="48409" xr:uid="{AAB0D053-03BC-4C0D-AE05-7AD0BCCBCF29}"/>
    <cellStyle name="Millares 6 7 3 8" xfId="7041" xr:uid="{9BF1ED9A-D9B4-4B75-BE9F-8ACA7A9B64AD}"/>
    <cellStyle name="Millares 6 7 3 8 2" xfId="28544" xr:uid="{AA86F5EF-179A-474F-887B-7A6F2BABEE49}"/>
    <cellStyle name="Millares 6 7 3 9" xfId="8697" xr:uid="{3D46BCE4-5CAD-4072-89C2-8158957B889F}"/>
    <cellStyle name="Millares 6 7 3 9 2" xfId="30200" xr:uid="{CDB5BD16-07F3-41B7-98EF-A80B4E49B5DF}"/>
    <cellStyle name="Millares 6 7 4" xfId="714" xr:uid="{30EF83C4-12F0-473E-A7F8-85B0E0553E52}"/>
    <cellStyle name="Millares 6 7 4 10" xfId="43723" xr:uid="{73038D3C-C76D-4B62-9AD3-EF319AF68437}"/>
    <cellStyle name="Millares 6 7 4 2" xfId="1660" xr:uid="{BA7DB152-1B75-42B2-9757-FE047EE692B7}"/>
    <cellStyle name="Millares 6 7 4 2 2" xfId="4489" xr:uid="{206D8AA8-59CD-40C8-9C63-939AA6AE05FB}"/>
    <cellStyle name="Millares 6 7 4 2 2 2" xfId="12755" xr:uid="{CA6AB54E-54B3-464C-834C-A7E45206B679}"/>
    <cellStyle name="Millares 6 7 4 2 2 2 2" xfId="34258" xr:uid="{57C9BC80-3B3A-4978-BDC6-E298390520A0}"/>
    <cellStyle name="Millares 6 7 4 2 2 3" xfId="19390" xr:uid="{281A6FD2-C236-48C2-88AF-F95BEA80ABDE}"/>
    <cellStyle name="Millares 6 7 4 2 2 3 2" xfId="40893" xr:uid="{71E51BC9-BE4E-4E34-9D87-2D058252042D}"/>
    <cellStyle name="Millares 6 7 4 2 2 4" xfId="25995" xr:uid="{9CB8700E-D9AB-4188-8A31-11C492F54035}"/>
    <cellStyle name="Millares 6 7 4 2 2 5" xfId="47498" xr:uid="{7DD3E03D-99A1-4116-A4EA-1990B69AD788}"/>
    <cellStyle name="Millares 6 7 4 2 3" xfId="6628" xr:uid="{A1C0C7FE-2718-409E-822F-EE16C15B78D1}"/>
    <cellStyle name="Millares 6 7 4 2 3 2" xfId="14894" xr:uid="{CD29B3C0-564D-425F-BEEB-AAC2E23252F8}"/>
    <cellStyle name="Millares 6 7 4 2 3 2 2" xfId="36397" xr:uid="{474D37DA-8319-466E-A3AD-DE3216B5FB12}"/>
    <cellStyle name="Millares 6 7 4 2 3 3" xfId="21529" xr:uid="{AFE07B00-E234-46C0-901D-FE5BEB927F45}"/>
    <cellStyle name="Millares 6 7 4 2 3 3 2" xfId="43032" xr:uid="{1D33E189-20D8-4832-A16F-F39E377D9E4B}"/>
    <cellStyle name="Millares 6 7 4 2 3 4" xfId="28134" xr:uid="{A980398A-4836-468D-A856-C4FECBEA8F05}"/>
    <cellStyle name="Millares 6 7 4 2 3 5" xfId="49637" xr:uid="{E04FEBD6-530F-4C08-8EE7-DE71E6B8C416}"/>
    <cellStyle name="Millares 6 7 4 2 4" xfId="8269" xr:uid="{E6F2E8E7-E400-4BCB-AE22-1770C3D6D26B}"/>
    <cellStyle name="Millares 6 7 4 2 4 2" xfId="29772" xr:uid="{872D1662-60B2-4005-BC50-DA550AF5FBA0}"/>
    <cellStyle name="Millares 6 7 4 2 5" xfId="9926" xr:uid="{9DFA33DE-1CC5-4D89-B666-BFFA001D18C2}"/>
    <cellStyle name="Millares 6 7 4 2 5 2" xfId="31429" xr:uid="{632FA53E-A386-4B16-B3EF-6C076F8068FF}"/>
    <cellStyle name="Millares 6 7 4 2 6" xfId="16561" xr:uid="{27E9D5B6-0A3E-4862-A62D-FE8ED3C977D8}"/>
    <cellStyle name="Millares 6 7 4 2 6 2" xfId="38064" xr:uid="{AD7E35D8-32D4-4AB5-8AE7-9871026762D9}"/>
    <cellStyle name="Millares 6 7 4 2 7" xfId="23166" xr:uid="{28CCAA69-A4E7-4A85-A163-914537061417}"/>
    <cellStyle name="Millares 6 7 4 2 8" xfId="44669" xr:uid="{E38EA73C-2DA3-4929-809D-804905F1B14C}"/>
    <cellStyle name="Millares 6 7 4 3" xfId="2347" xr:uid="{73DFDADC-F609-4D5E-99C2-38228A4957FF}"/>
    <cellStyle name="Millares 6 7 4 3 2" xfId="10613" xr:uid="{255BBF01-019B-4F7C-971C-454C133AE7E8}"/>
    <cellStyle name="Millares 6 7 4 3 2 2" xfId="32116" xr:uid="{57065C67-CC25-40FC-8404-899F361E2506}"/>
    <cellStyle name="Millares 6 7 4 3 3" xfId="17248" xr:uid="{076EB3B2-5987-45BA-B08D-0A71C859AC87}"/>
    <cellStyle name="Millares 6 7 4 3 3 2" xfId="38751" xr:uid="{41DF712F-A3C9-44D8-859B-2AA3129BBB19}"/>
    <cellStyle name="Millares 6 7 4 3 4" xfId="23853" xr:uid="{ABF6D194-39D6-41C9-BD2F-3E5666D4C4AF}"/>
    <cellStyle name="Millares 6 7 4 3 5" xfId="45356" xr:uid="{1BDC2C5F-2177-4B41-B8D8-12BD82C1CB97}"/>
    <cellStyle name="Millares 6 7 4 4" xfId="3543" xr:uid="{F60275DA-6B36-4977-8ADD-4738AA3938FE}"/>
    <cellStyle name="Millares 6 7 4 4 2" xfId="11809" xr:uid="{05FB1A5F-8A10-4F68-A40B-E223099122EC}"/>
    <cellStyle name="Millares 6 7 4 4 2 2" xfId="33312" xr:uid="{AADD5001-306B-4E13-B9F3-3CEE9C87D4AA}"/>
    <cellStyle name="Millares 6 7 4 4 3" xfId="18444" xr:uid="{723D0306-BA85-461E-83AC-815BC6BE3537}"/>
    <cellStyle name="Millares 6 7 4 4 3 2" xfId="39947" xr:uid="{4CDA7C04-BEBB-470F-8398-8A8F55785CDD}"/>
    <cellStyle name="Millares 6 7 4 4 4" xfId="25049" xr:uid="{C51309EE-FE62-4213-BF1B-C1257A649D5D}"/>
    <cellStyle name="Millares 6 7 4 4 5" xfId="46552" xr:uid="{3FB3199A-980D-4765-9DC5-22E684DB8E87}"/>
    <cellStyle name="Millares 6 7 4 5" xfId="5682" xr:uid="{2F38DA46-E054-4CE8-886E-C8A3B4759A53}"/>
    <cellStyle name="Millares 6 7 4 5 2" xfId="13948" xr:uid="{0D9315A7-F2A7-4CE7-B39D-CB58C71A2178}"/>
    <cellStyle name="Millares 6 7 4 5 2 2" xfId="35451" xr:uid="{5FB4B316-98A3-4304-B176-6244F369E5C1}"/>
    <cellStyle name="Millares 6 7 4 5 3" xfId="20583" xr:uid="{CACD4954-043C-4C9C-A84E-3BC2CC36C67B}"/>
    <cellStyle name="Millares 6 7 4 5 3 2" xfId="42086" xr:uid="{90AA2F7A-3440-4C7F-9532-4E4A32E16354}"/>
    <cellStyle name="Millares 6 7 4 5 4" xfId="27188" xr:uid="{441F3DB7-5C27-4777-BBCA-D7785CF17140}"/>
    <cellStyle name="Millares 6 7 4 5 5" xfId="48691" xr:uid="{015FEC12-CB17-4780-9195-8781F52730EA}"/>
    <cellStyle name="Millares 6 7 4 6" xfId="7323" xr:uid="{0D1E15AB-EF41-4316-ADEC-B02274A80515}"/>
    <cellStyle name="Millares 6 7 4 6 2" xfId="28826" xr:uid="{E4640088-53D8-40C2-ADF4-43F4E8D1AB99}"/>
    <cellStyle name="Millares 6 7 4 7" xfId="8980" xr:uid="{1E4C390C-F5DC-4343-9227-B7A90792E279}"/>
    <cellStyle name="Millares 6 7 4 7 2" xfId="30483" xr:uid="{18CD4AD6-D4B8-46E2-80B8-B4A0837DAE9D}"/>
    <cellStyle name="Millares 6 7 4 8" xfId="15615" xr:uid="{B07D4A27-1277-46CB-8166-B07FCF945888}"/>
    <cellStyle name="Millares 6 7 4 8 2" xfId="37118" xr:uid="{C71A6B3F-D62C-4AA8-A790-E0EA698BA563}"/>
    <cellStyle name="Millares 6 7 4 9" xfId="22220" xr:uid="{59E54391-0408-4FAD-9353-BC3EC773F4E2}"/>
    <cellStyle name="Millares 6 7 5" xfId="983" xr:uid="{DBA4B9F1-E0C7-4B0D-930E-EB1AE96CD118}"/>
    <cellStyle name="Millares 6 7 5 2" xfId="3812" xr:uid="{0FB4DFFD-2601-4295-91B5-FDC9D5D402ED}"/>
    <cellStyle name="Millares 6 7 5 2 2" xfId="12078" xr:uid="{98B59DCE-4348-4E5B-AAE7-536A0B3B63D2}"/>
    <cellStyle name="Millares 6 7 5 2 2 2" xfId="33581" xr:uid="{165644C6-5B17-4BF9-A4C4-D3BAC970C049}"/>
    <cellStyle name="Millares 6 7 5 2 3" xfId="18713" xr:uid="{4097D623-1F33-4AE2-A8B8-F3BECBCBD246}"/>
    <cellStyle name="Millares 6 7 5 2 3 2" xfId="40216" xr:uid="{8DE88C20-8680-457A-B91E-B8C2E94D2A9A}"/>
    <cellStyle name="Millares 6 7 5 2 4" xfId="25318" xr:uid="{534FFF08-6480-441D-9D98-D6B20B80AAC5}"/>
    <cellStyle name="Millares 6 7 5 2 5" xfId="46821" xr:uid="{A6106BD3-D5DB-4FE8-9414-088ED84E8FBF}"/>
    <cellStyle name="Millares 6 7 5 3" xfId="5951" xr:uid="{85F10588-553C-4D7E-A727-3DFEBE272697}"/>
    <cellStyle name="Millares 6 7 5 3 2" xfId="14217" xr:uid="{A9F8EBE9-2663-4AA9-9448-056C8E11F7B4}"/>
    <cellStyle name="Millares 6 7 5 3 2 2" xfId="35720" xr:uid="{85EF8649-1087-466C-A2D8-D33A442B7292}"/>
    <cellStyle name="Millares 6 7 5 3 3" xfId="20852" xr:uid="{7B1D2DC9-C544-490B-AB9D-9EE97E39E43C}"/>
    <cellStyle name="Millares 6 7 5 3 3 2" xfId="42355" xr:uid="{285ACE6D-8FA2-4C7B-9C7A-3FEEEE33C703}"/>
    <cellStyle name="Millares 6 7 5 3 4" xfId="27457" xr:uid="{22C58AE1-B966-4658-B819-9581A6313996}"/>
    <cellStyle name="Millares 6 7 5 3 5" xfId="48960" xr:uid="{6D66D65C-CD6E-42C7-820D-6ED364361149}"/>
    <cellStyle name="Millares 6 7 5 4" xfId="7592" xr:uid="{F031A758-0151-45CF-9455-B80853ED4D4F}"/>
    <cellStyle name="Millares 6 7 5 4 2" xfId="29095" xr:uid="{C098CA3F-CC58-48C4-8CFA-EE24C8AB4AAB}"/>
    <cellStyle name="Millares 6 7 5 5" xfId="9249" xr:uid="{384FAB44-4477-4122-BAE0-955F9A3DE6C8}"/>
    <cellStyle name="Millares 6 7 5 5 2" xfId="30752" xr:uid="{5065F699-B1B7-4BC1-83E3-556E2FEB9A36}"/>
    <cellStyle name="Millares 6 7 5 6" xfId="15884" xr:uid="{1CBABE5F-E5FF-4CC6-9D6A-4E3490F3DD27}"/>
    <cellStyle name="Millares 6 7 5 6 2" xfId="37387" xr:uid="{AF6345AE-4AE5-41EB-8347-F1FF2D05A60B}"/>
    <cellStyle name="Millares 6 7 5 7" xfId="22489" xr:uid="{86F06239-A5AD-4175-830B-DC76468E4DA7}"/>
    <cellStyle name="Millares 6 7 5 8" xfId="43992" xr:uid="{FCB99B3F-0782-4ED6-8B36-7F1EE41C6FF2}"/>
    <cellStyle name="Millares 6 7 6" xfId="1243" xr:uid="{5F9C6F48-98DB-452B-B10C-C2246206DB31}"/>
    <cellStyle name="Millares 6 7 6 2" xfId="4072" xr:uid="{186D5ABF-FBF4-4F2D-91B5-E4EF4CD00AE0}"/>
    <cellStyle name="Millares 6 7 6 2 2" xfId="12338" xr:uid="{9ABC9E4F-40E7-46EA-AEE1-689AE1F98649}"/>
    <cellStyle name="Millares 6 7 6 2 2 2" xfId="33841" xr:uid="{F968835D-528E-42F8-897B-F664290068C4}"/>
    <cellStyle name="Millares 6 7 6 2 3" xfId="18973" xr:uid="{EAB6E8FA-DD29-4761-95B9-D8428B30A385}"/>
    <cellStyle name="Millares 6 7 6 2 3 2" xfId="40476" xr:uid="{3B39E1AA-2FB0-44EC-BA17-55E3FF07176E}"/>
    <cellStyle name="Millares 6 7 6 2 4" xfId="25578" xr:uid="{5E375488-7D42-4CF7-A2DB-BEF7075870F3}"/>
    <cellStyle name="Millares 6 7 6 2 5" xfId="47081" xr:uid="{6C8A51C5-2DA2-48B3-978D-0778927565FC}"/>
    <cellStyle name="Millares 6 7 6 3" xfId="6211" xr:uid="{B9D79938-611A-4E3F-AB25-35C4E7642CDC}"/>
    <cellStyle name="Millares 6 7 6 3 2" xfId="14477" xr:uid="{D92A2DBB-0894-4DDC-A7EF-C24743578303}"/>
    <cellStyle name="Millares 6 7 6 3 2 2" xfId="35980" xr:uid="{7D02FEBE-2196-4116-B0F1-F991204B3E85}"/>
    <cellStyle name="Millares 6 7 6 3 3" xfId="21112" xr:uid="{BC9DDF4E-49E3-432E-95C3-66AE141EB1B8}"/>
    <cellStyle name="Millares 6 7 6 3 3 2" xfId="42615" xr:uid="{94BA9811-6677-4C8F-8D80-BC6A1594DE06}"/>
    <cellStyle name="Millares 6 7 6 3 4" xfId="27717" xr:uid="{D90DEE7A-7EC5-4FB6-AE82-6975827DFE18}"/>
    <cellStyle name="Millares 6 7 6 3 5" xfId="49220" xr:uid="{7CECBB04-B9BD-49A0-8B84-B1FBDFDABD06}"/>
    <cellStyle name="Millares 6 7 6 4" xfId="7852" xr:uid="{8C9AB295-0C54-4E42-94AC-9401EE7273C7}"/>
    <cellStyle name="Millares 6 7 6 4 2" xfId="29355" xr:uid="{8DA69205-5A33-4838-9FB2-9652301CF7B3}"/>
    <cellStyle name="Millares 6 7 6 5" xfId="9509" xr:uid="{1B519C28-F3A9-4149-B733-46A72C13F3EC}"/>
    <cellStyle name="Millares 6 7 6 5 2" xfId="31012" xr:uid="{6C969203-F8DB-4C40-85C7-E0406E8EDBA7}"/>
    <cellStyle name="Millares 6 7 6 6" xfId="16144" xr:uid="{BCB91C62-8619-47CF-A63F-A22F8209DE8A}"/>
    <cellStyle name="Millares 6 7 6 6 2" xfId="37647" xr:uid="{556901C6-CA89-4D2E-9907-ADD8C7CD9B4C}"/>
    <cellStyle name="Millares 6 7 6 7" xfId="22749" xr:uid="{0C8B00ED-F27D-4ADF-867A-D29C94F75043}"/>
    <cellStyle name="Millares 6 7 6 8" xfId="44252" xr:uid="{BDF2EC30-05F0-467A-998D-84C0F2DDAF55}"/>
    <cellStyle name="Millares 6 7 7" xfId="1931" xr:uid="{8BE67024-1462-463A-865E-71EBF8F281E8}"/>
    <cellStyle name="Millares 6 7 7 2" xfId="10197" xr:uid="{1AF8C730-2398-49E2-9042-09C913A215C0}"/>
    <cellStyle name="Millares 6 7 7 2 2" xfId="31700" xr:uid="{3F7D8074-8BA4-4144-87D0-3FE52A76FFC1}"/>
    <cellStyle name="Millares 6 7 7 3" xfId="16832" xr:uid="{C7190945-C938-4887-8D24-57E1678D8868}"/>
    <cellStyle name="Millares 6 7 7 3 2" xfId="38335" xr:uid="{40351DC7-0BBD-4964-B3D6-94A92E7AB75F}"/>
    <cellStyle name="Millares 6 7 7 4" xfId="23437" xr:uid="{68C72A75-80AF-416C-8473-B862A6F18932}"/>
    <cellStyle name="Millares 6 7 7 5" xfId="44940" xr:uid="{DE1BC8B4-419A-4022-BDED-BE60BF45DA53}"/>
    <cellStyle name="Millares 6 7 8" xfId="2616" xr:uid="{C0F4B789-F503-4582-BDE8-E0BDAF8EF609}"/>
    <cellStyle name="Millares 6 7 8 2" xfId="10882" xr:uid="{22D1AD89-4F96-4D68-9FC7-034786F051C0}"/>
    <cellStyle name="Millares 6 7 8 2 2" xfId="32385" xr:uid="{F94936CB-1BD4-475F-BCD4-A51935DB3C17}"/>
    <cellStyle name="Millares 6 7 8 3" xfId="17517" xr:uid="{99C12A81-1C6A-4494-AC77-22FC821BD002}"/>
    <cellStyle name="Millares 6 7 8 3 2" xfId="39020" xr:uid="{361C09F3-9E95-49E2-8BB1-444FBEA92F96}"/>
    <cellStyle name="Millares 6 7 8 4" xfId="24122" xr:uid="{41BDEA52-8D59-4093-9306-9BDF8B6382BB}"/>
    <cellStyle name="Millares 6 7 8 5" xfId="45625" xr:uid="{8ED4067C-520B-4E8E-B63E-921277C856B9}"/>
    <cellStyle name="Millares 6 7 9" xfId="3127" xr:uid="{055928AD-6C43-4EFD-81C8-F94AB5D2C438}"/>
    <cellStyle name="Millares 6 7 9 2" xfId="11393" xr:uid="{668E8D78-AF01-487D-AED0-E38855703020}"/>
    <cellStyle name="Millares 6 7 9 2 2" xfId="32896" xr:uid="{CD26C3E0-BBBB-488B-8DB7-95CF897B9672}"/>
    <cellStyle name="Millares 6 7 9 3" xfId="18028" xr:uid="{C3BF9632-FB0B-4BCD-BA87-9F6D6E7BB1E8}"/>
    <cellStyle name="Millares 6 7 9 3 2" xfId="39531" xr:uid="{88D6B2CD-AF8E-4679-81D6-A0ED54B883ED}"/>
    <cellStyle name="Millares 6 7 9 4" xfId="24633" xr:uid="{B9EBC1A0-22C0-4DC6-B3F0-FB5E4ADB5831}"/>
    <cellStyle name="Millares 6 7 9 5" xfId="46136" xr:uid="{3613A74A-19BD-4EE3-AA63-1F47B726D43A}"/>
    <cellStyle name="Millares 6 8" xfId="311" xr:uid="{C7542905-13B5-48A2-AA38-B4403A27C350}"/>
    <cellStyle name="Millares 6 8 10" xfId="5281" xr:uid="{93880CD8-7702-4FE6-B0EA-97608D9484CD}"/>
    <cellStyle name="Millares 6 8 10 2" xfId="13547" xr:uid="{9954C11C-7477-4F2B-A1E1-75AE475F09A0}"/>
    <cellStyle name="Millares 6 8 10 2 2" xfId="35050" xr:uid="{E496A147-73E1-4546-AF89-716E192163DE}"/>
    <cellStyle name="Millares 6 8 10 3" xfId="20182" xr:uid="{C5CA3FC0-817B-40CE-907B-BE65B90CF9CA}"/>
    <cellStyle name="Millares 6 8 10 3 2" xfId="41685" xr:uid="{0F5979BF-8A8A-4FA2-9961-89A623536358}"/>
    <cellStyle name="Millares 6 8 10 4" xfId="26787" xr:uid="{3073F3CC-94D2-403D-8F94-D0EB2B91D769}"/>
    <cellStyle name="Millares 6 8 10 5" xfId="48290" xr:uid="{19BBE0EC-820D-4520-A704-6BE8A56673E5}"/>
    <cellStyle name="Millares 6 8 11" xfId="6922" xr:uid="{BB5660EF-1D3C-4559-BC52-4923BEA3A492}"/>
    <cellStyle name="Millares 6 8 11 2" xfId="28425" xr:uid="{DBA87E8E-42BA-4BA1-8345-825FF6505F6A}"/>
    <cellStyle name="Millares 6 8 12" xfId="8578" xr:uid="{E1DD3EFF-A1EE-4351-A68E-05964451054C}"/>
    <cellStyle name="Millares 6 8 12 2" xfId="30081" xr:uid="{B6D391D8-1B34-453B-A3EE-D73DC354F5D9}"/>
    <cellStyle name="Millares 6 8 13" xfId="15214" xr:uid="{E3B36325-D757-4BCE-8E9D-45576C01217E}"/>
    <cellStyle name="Millares 6 8 13 2" xfId="36717" xr:uid="{C89CC03D-2E0B-40A4-A2A5-E32178CB7BCD}"/>
    <cellStyle name="Millares 6 8 14" xfId="21819" xr:uid="{7ABD7B18-95B0-4076-BEB5-0A8448F52D29}"/>
    <cellStyle name="Millares 6 8 15" xfId="43322" xr:uid="{3DA728EF-5163-430C-BCF7-B9AA84CA6623}"/>
    <cellStyle name="Millares 6 8 2" xfId="450" xr:uid="{F27A9A00-6059-4E72-A735-FFB6A2FB1877}"/>
    <cellStyle name="Millares 6 8 2 10" xfId="15353" xr:uid="{6AD158EC-FA88-4ABB-A915-F7D5B588B656}"/>
    <cellStyle name="Millares 6 8 2 10 2" xfId="36856" xr:uid="{42283D53-8FE2-4D93-8DFA-AEF01772C087}"/>
    <cellStyle name="Millares 6 8 2 11" xfId="21958" xr:uid="{E6F85A00-4D90-4286-9208-AE17537102FB}"/>
    <cellStyle name="Millares 6 8 2 12" xfId="43461" xr:uid="{2AF864BC-C272-444B-8E7D-94A148AF6EC8}"/>
    <cellStyle name="Millares 6 8 2 2" xfId="1398" xr:uid="{C253B14C-3CEA-42EF-AA4D-EC53901409A8}"/>
    <cellStyle name="Millares 6 8 2 2 2" xfId="4227" xr:uid="{0B4D88B3-894E-478F-8A85-A0211582AA6F}"/>
    <cellStyle name="Millares 6 8 2 2 2 2" xfId="12493" xr:uid="{1DE20609-CB9F-4B77-8A2F-D0B77102795E}"/>
    <cellStyle name="Millares 6 8 2 2 2 2 2" xfId="33996" xr:uid="{FF0EFD08-ED5D-46EB-AAE7-96F776C5AE82}"/>
    <cellStyle name="Millares 6 8 2 2 2 3" xfId="19128" xr:uid="{BFBC128A-AB9F-46D0-A5D3-8BDA6B94CCE4}"/>
    <cellStyle name="Millares 6 8 2 2 2 3 2" xfId="40631" xr:uid="{6E13C272-5B69-4F55-9405-E299831315D3}"/>
    <cellStyle name="Millares 6 8 2 2 2 4" xfId="25733" xr:uid="{A7EFA91B-AC0D-45D8-8BAC-0BEEC3AAE483}"/>
    <cellStyle name="Millares 6 8 2 2 2 5" xfId="47236" xr:uid="{9B02B2E8-663A-495E-8D53-675D4196ECED}"/>
    <cellStyle name="Millares 6 8 2 2 3" xfId="6366" xr:uid="{73273B0D-0157-47D7-B5C0-F629175AD6EB}"/>
    <cellStyle name="Millares 6 8 2 2 3 2" xfId="14632" xr:uid="{2BF52358-0862-487F-8CB2-156B5BB65A43}"/>
    <cellStyle name="Millares 6 8 2 2 3 2 2" xfId="36135" xr:uid="{5612B02D-CE1A-4287-B3EA-C84FDF507472}"/>
    <cellStyle name="Millares 6 8 2 2 3 3" xfId="21267" xr:uid="{03140482-BBCC-453D-9D88-E66124B0B496}"/>
    <cellStyle name="Millares 6 8 2 2 3 3 2" xfId="42770" xr:uid="{AA113C05-2AA3-4998-8CFA-4AB90550D82D}"/>
    <cellStyle name="Millares 6 8 2 2 3 4" xfId="27872" xr:uid="{488E5DA3-27E1-40CC-AEAA-015ED4706E9A}"/>
    <cellStyle name="Millares 6 8 2 2 3 5" xfId="49375" xr:uid="{6714A356-4944-43DD-A6B0-28435D61FFCD}"/>
    <cellStyle name="Millares 6 8 2 2 4" xfId="8007" xr:uid="{62B60E31-CB5E-4A4C-9111-12F39AF79479}"/>
    <cellStyle name="Millares 6 8 2 2 4 2" xfId="29510" xr:uid="{8D581225-5B9D-40DB-8B39-AD7F55FB63EF}"/>
    <cellStyle name="Millares 6 8 2 2 5" xfId="9664" xr:uid="{12018C3B-00F8-40D8-8A9C-F369AF07B3E9}"/>
    <cellStyle name="Millares 6 8 2 2 5 2" xfId="31167" xr:uid="{E8A98016-D59E-4090-9A5D-E7BA2263CC5F}"/>
    <cellStyle name="Millares 6 8 2 2 6" xfId="16299" xr:uid="{1EB07B1F-1C6C-4281-99F9-E7C041EFA1BC}"/>
    <cellStyle name="Millares 6 8 2 2 6 2" xfId="37802" xr:uid="{DD595FEE-76AA-492E-A54A-5256628C582B}"/>
    <cellStyle name="Millares 6 8 2 2 7" xfId="22904" xr:uid="{F8A4B79C-1BE6-4CBB-97C1-95251E4CDAEA}"/>
    <cellStyle name="Millares 6 8 2 2 8" xfId="44407" xr:uid="{0B0E9D8B-66F6-433A-B51E-1FDF58652DB0}"/>
    <cellStyle name="Millares 6 8 2 3" xfId="2085" xr:uid="{66103095-250E-46A3-9FC3-B91DE8520CFE}"/>
    <cellStyle name="Millares 6 8 2 3 2" xfId="10351" xr:uid="{EDC91C97-4C4E-47F3-B5A9-56133706C0FA}"/>
    <cellStyle name="Millares 6 8 2 3 2 2" xfId="31854" xr:uid="{9A477089-A0BF-4864-AD30-89FA57C809A7}"/>
    <cellStyle name="Millares 6 8 2 3 3" xfId="16986" xr:uid="{91F0525F-B963-4DFD-941E-A8DCB9539AAA}"/>
    <cellStyle name="Millares 6 8 2 3 3 2" xfId="38489" xr:uid="{3376F830-99B0-4A5B-912D-748CEF6F1DD6}"/>
    <cellStyle name="Millares 6 8 2 3 4" xfId="23591" xr:uid="{7EB7C646-F4D9-499D-BB56-0AC5DCE532E1}"/>
    <cellStyle name="Millares 6 8 2 3 5" xfId="45094" xr:uid="{ACA18748-FF76-4567-90BB-6FE1A025D60E}"/>
    <cellStyle name="Millares 6 8 2 4" xfId="2882" xr:uid="{52A89AD3-A971-4DCC-9877-C01D9B4C64E1}"/>
    <cellStyle name="Millares 6 8 2 4 2" xfId="11148" xr:uid="{01DEB9BC-8983-40E8-A9E8-73E07BA15628}"/>
    <cellStyle name="Millares 6 8 2 4 2 2" xfId="32651" xr:uid="{E153DB1A-3C4D-4401-997B-4A4990E1F18A}"/>
    <cellStyle name="Millares 6 8 2 4 3" xfId="17783" xr:uid="{5238EBE4-CD12-4BCD-A3B4-E7928F78D169}"/>
    <cellStyle name="Millares 6 8 2 4 3 2" xfId="39286" xr:uid="{EB4A33E8-06B9-4122-9EBE-91D1188B3929}"/>
    <cellStyle name="Millares 6 8 2 4 4" xfId="24388" xr:uid="{76D880FC-7A47-4F43-83AE-884305D9FA31}"/>
    <cellStyle name="Millares 6 8 2 4 5" xfId="45891" xr:uid="{DE92F6B6-1903-431F-AEDA-34EEF70652EE}"/>
    <cellStyle name="Millares 6 8 2 5" xfId="3281" xr:uid="{B9B77EFE-4ACC-402A-898A-E0B7285F5A32}"/>
    <cellStyle name="Millares 6 8 2 5 2" xfId="11547" xr:uid="{670BABDD-524D-4F74-B3E9-F7233D0232FC}"/>
    <cellStyle name="Millares 6 8 2 5 2 2" xfId="33050" xr:uid="{A13287A7-FB36-4ADD-9CE0-D9D5CE1333FD}"/>
    <cellStyle name="Millares 6 8 2 5 3" xfId="18182" xr:uid="{CFA2277E-90A9-40F4-A7FF-2FDA8959CACD}"/>
    <cellStyle name="Millares 6 8 2 5 3 2" xfId="39685" xr:uid="{2C3157AA-DE55-4BAA-9DCC-DE18AEBE536F}"/>
    <cellStyle name="Millares 6 8 2 5 4" xfId="24787" xr:uid="{44E0F527-40F8-41BA-9E10-FA294AD7F989}"/>
    <cellStyle name="Millares 6 8 2 5 5" xfId="46290" xr:uid="{EA17E8FE-7FD2-4324-8378-FE2FAEFA831F}"/>
    <cellStyle name="Millares 6 8 2 6" xfId="5026" xr:uid="{85D15EEA-0A2C-4421-9B4B-323F500636BB}"/>
    <cellStyle name="Millares 6 8 2 6 2" xfId="13292" xr:uid="{BCFFEAAB-C6B2-4439-AA8F-799741EF4BFF}"/>
    <cellStyle name="Millares 6 8 2 6 2 2" xfId="34795" xr:uid="{D7EFB3B6-B608-4C0F-BFCC-331EFBE9627A}"/>
    <cellStyle name="Millares 6 8 2 6 3" xfId="19927" xr:uid="{0A215AC3-A290-44C8-B6E5-28C0E1775261}"/>
    <cellStyle name="Millares 6 8 2 6 3 2" xfId="41430" xr:uid="{41E5408D-FE27-4833-BF3B-0431414F50B7}"/>
    <cellStyle name="Millares 6 8 2 6 4" xfId="26532" xr:uid="{EAF5F2B6-15C2-457A-813B-34D5994C041B}"/>
    <cellStyle name="Millares 6 8 2 6 5" xfId="48035" xr:uid="{BB6E763C-6A12-403A-8A2D-DDD33340B067}"/>
    <cellStyle name="Millares 6 8 2 7" xfId="5420" xr:uid="{8252E7E8-1D4A-4276-8E65-447DE3C6EA2D}"/>
    <cellStyle name="Millares 6 8 2 7 2" xfId="13686" xr:uid="{B93A448F-DAEA-4D85-86E2-3F782A630A05}"/>
    <cellStyle name="Millares 6 8 2 7 2 2" xfId="35189" xr:uid="{5E26970A-0729-494E-9B17-7B2BD6A1243B}"/>
    <cellStyle name="Millares 6 8 2 7 3" xfId="20321" xr:uid="{4A2F9DA2-327C-4E2B-AA54-B347A3C049C4}"/>
    <cellStyle name="Millares 6 8 2 7 3 2" xfId="41824" xr:uid="{959EF8BC-95E5-434C-8BB9-80D710F733B4}"/>
    <cellStyle name="Millares 6 8 2 7 4" xfId="26926" xr:uid="{D3D50161-7B5A-44AE-9FEB-B81840978788}"/>
    <cellStyle name="Millares 6 8 2 7 5" xfId="48429" xr:uid="{891040CF-579E-4B1E-B15C-EB28E0B5E2D4}"/>
    <cellStyle name="Millares 6 8 2 8" xfId="7061" xr:uid="{EC94C401-B0BF-4A85-A39D-8F15952769ED}"/>
    <cellStyle name="Millares 6 8 2 8 2" xfId="28564" xr:uid="{22678E20-72E6-4AE4-9612-A2F17D8F2EC3}"/>
    <cellStyle name="Millares 6 8 2 9" xfId="8717" xr:uid="{66931342-4C66-4C57-ADCA-A6E9B5C3C3CB}"/>
    <cellStyle name="Millares 6 8 2 9 2" xfId="30220" xr:uid="{93C2B12F-C4DE-4A3F-BB11-D70F412C4551}"/>
    <cellStyle name="Millares 6 8 3" xfId="732" xr:uid="{625609BC-B13C-4E60-BBA2-7D7998ECF024}"/>
    <cellStyle name="Millares 6 8 3 10" xfId="43741" xr:uid="{082628F9-1B76-4337-B46C-E9068B91A2B9}"/>
    <cellStyle name="Millares 6 8 3 2" xfId="1678" xr:uid="{42BF07B2-7DD6-41AD-B5D6-D4CEE0986E85}"/>
    <cellStyle name="Millares 6 8 3 2 2" xfId="4507" xr:uid="{DC4EC1E6-8255-4BBB-9BBE-0BE19EB5B1BE}"/>
    <cellStyle name="Millares 6 8 3 2 2 2" xfId="12773" xr:uid="{4BE08C3C-B97E-49B7-9CD8-26FF4C39AFAB}"/>
    <cellStyle name="Millares 6 8 3 2 2 2 2" xfId="34276" xr:uid="{2267839B-8BA1-4FF0-BA8E-88D28AF74258}"/>
    <cellStyle name="Millares 6 8 3 2 2 3" xfId="19408" xr:uid="{D46CC8B0-8F5D-43ED-97A3-06FCE8CC0EAF}"/>
    <cellStyle name="Millares 6 8 3 2 2 3 2" xfId="40911" xr:uid="{E376104D-8C3E-47FD-8430-B930E42048B3}"/>
    <cellStyle name="Millares 6 8 3 2 2 4" xfId="26013" xr:uid="{A0B1D0C9-7E76-4DB8-B7C2-8F06F36EBFB1}"/>
    <cellStyle name="Millares 6 8 3 2 2 5" xfId="47516" xr:uid="{BCC1B6E1-B16B-4240-A59E-C1F69BC7A792}"/>
    <cellStyle name="Millares 6 8 3 2 3" xfId="6646" xr:uid="{35472AD9-1D6B-4F2F-9A1D-E8860BE0C96E}"/>
    <cellStyle name="Millares 6 8 3 2 3 2" xfId="14912" xr:uid="{5970C687-CD4D-4348-AC18-FED001C47132}"/>
    <cellStyle name="Millares 6 8 3 2 3 2 2" xfId="36415" xr:uid="{F84985AC-F257-4FB2-8E21-FBC1CFDC9EA4}"/>
    <cellStyle name="Millares 6 8 3 2 3 3" xfId="21547" xr:uid="{D58664B3-680D-4B8C-AC34-739EBA250609}"/>
    <cellStyle name="Millares 6 8 3 2 3 3 2" xfId="43050" xr:uid="{BC09F544-FA81-418F-BCB2-7CCCBDE884B6}"/>
    <cellStyle name="Millares 6 8 3 2 3 4" xfId="28152" xr:uid="{AB666442-6371-411B-B54E-F91D150DD8C2}"/>
    <cellStyle name="Millares 6 8 3 2 3 5" xfId="49655" xr:uid="{6C0C43D4-677B-41E8-8FB5-BBB9755A9420}"/>
    <cellStyle name="Millares 6 8 3 2 4" xfId="8287" xr:uid="{468F390F-0FB0-4808-8DB2-E790B00B1717}"/>
    <cellStyle name="Millares 6 8 3 2 4 2" xfId="29790" xr:uid="{E238CBDF-135B-482D-B44E-ED131DEA07E1}"/>
    <cellStyle name="Millares 6 8 3 2 5" xfId="9944" xr:uid="{9EEF1AF9-3824-4539-A9FC-CC6116320C73}"/>
    <cellStyle name="Millares 6 8 3 2 5 2" xfId="31447" xr:uid="{B6D40142-B2E0-43CC-A64E-B1161E4EB3CA}"/>
    <cellStyle name="Millares 6 8 3 2 6" xfId="16579" xr:uid="{489F004D-3044-43B2-88EE-E68B135E06A1}"/>
    <cellStyle name="Millares 6 8 3 2 6 2" xfId="38082" xr:uid="{FA8D8E47-3FBB-406B-BF0D-BB41DD0FE7AB}"/>
    <cellStyle name="Millares 6 8 3 2 7" xfId="23184" xr:uid="{61E3C326-A5ED-4E0F-9642-4C937AA023DC}"/>
    <cellStyle name="Millares 6 8 3 2 8" xfId="44687" xr:uid="{86D3C433-4579-4693-BEDC-B006A83ED295}"/>
    <cellStyle name="Millares 6 8 3 3" xfId="2365" xr:uid="{757896C6-7659-4C6C-9A5A-96F158D30FF0}"/>
    <cellStyle name="Millares 6 8 3 3 2" xfId="10631" xr:uid="{8722C0CE-2FF5-4601-9D1C-B038D8913C6F}"/>
    <cellStyle name="Millares 6 8 3 3 2 2" xfId="32134" xr:uid="{A277B69F-4057-483A-83BA-27EE9EAC4698}"/>
    <cellStyle name="Millares 6 8 3 3 3" xfId="17266" xr:uid="{A6A33E1B-2766-4CEF-AF7C-FB8502733DAF}"/>
    <cellStyle name="Millares 6 8 3 3 3 2" xfId="38769" xr:uid="{C9616AF1-72A7-4ACB-9B0B-F3A9B4D3F448}"/>
    <cellStyle name="Millares 6 8 3 3 4" xfId="23871" xr:uid="{E950F83B-50C1-4D58-B14B-27F666188849}"/>
    <cellStyle name="Millares 6 8 3 3 5" xfId="45374" xr:uid="{DBCCBBA8-1A74-4E7F-BCBC-1DFF608D1A4A}"/>
    <cellStyle name="Millares 6 8 3 4" xfId="3561" xr:uid="{FF1BC69E-49A3-4963-A493-CD1B89911408}"/>
    <cellStyle name="Millares 6 8 3 4 2" xfId="11827" xr:uid="{1F658AAC-955D-42BC-A2F9-890BF1AC5615}"/>
    <cellStyle name="Millares 6 8 3 4 2 2" xfId="33330" xr:uid="{7D2106EB-C49A-44A2-A0D1-CE4EC18D9902}"/>
    <cellStyle name="Millares 6 8 3 4 3" xfId="18462" xr:uid="{5449F510-10C1-4CDB-A7C2-33C904681686}"/>
    <cellStyle name="Millares 6 8 3 4 3 2" xfId="39965" xr:uid="{9F806779-17EE-497D-845D-E1896C4D31AF}"/>
    <cellStyle name="Millares 6 8 3 4 4" xfId="25067" xr:uid="{7D30856C-0474-4349-8004-5F11FCBA9BDC}"/>
    <cellStyle name="Millares 6 8 3 4 5" xfId="46570" xr:uid="{EE5B6321-45F0-4B69-8A7B-C66BEE9C7FD7}"/>
    <cellStyle name="Millares 6 8 3 5" xfId="5700" xr:uid="{4B429503-4EE3-43BA-9FD9-D50358ECE171}"/>
    <cellStyle name="Millares 6 8 3 5 2" xfId="13966" xr:uid="{AC61822C-947F-462E-8C5E-658BAD02104A}"/>
    <cellStyle name="Millares 6 8 3 5 2 2" xfId="35469" xr:uid="{EFCC33DA-92FB-4CF6-A21F-A5B8C2728D9A}"/>
    <cellStyle name="Millares 6 8 3 5 3" xfId="20601" xr:uid="{7F6B8ADF-9475-44FB-B0AD-413E05332872}"/>
    <cellStyle name="Millares 6 8 3 5 3 2" xfId="42104" xr:uid="{DE576E04-1A3D-4116-8FA8-F3A513C90FB5}"/>
    <cellStyle name="Millares 6 8 3 5 4" xfId="27206" xr:uid="{CE626FD0-E49C-4223-BD5F-29143DEFC756}"/>
    <cellStyle name="Millares 6 8 3 5 5" xfId="48709" xr:uid="{1454ED05-FF4B-409D-833F-4274ADEED6A9}"/>
    <cellStyle name="Millares 6 8 3 6" xfId="7341" xr:uid="{11A060D4-2406-4D00-9226-5D0C4B1D7406}"/>
    <cellStyle name="Millares 6 8 3 6 2" xfId="28844" xr:uid="{383376A7-BF40-4460-B5FA-B0FFD960DFE6}"/>
    <cellStyle name="Millares 6 8 3 7" xfId="8998" xr:uid="{BEC9BFE4-A48F-4635-B083-DF693319C96F}"/>
    <cellStyle name="Millares 6 8 3 7 2" xfId="30501" xr:uid="{E61325B7-B2C0-4C47-90AD-1FFF160F84CA}"/>
    <cellStyle name="Millares 6 8 3 8" xfId="15633" xr:uid="{6BBFC2F6-C379-4AF7-A178-07DFEF5AEE5A}"/>
    <cellStyle name="Millares 6 8 3 8 2" xfId="37136" xr:uid="{25D382F9-8640-4EB0-A59C-CB05AC350F6D}"/>
    <cellStyle name="Millares 6 8 3 9" xfId="22238" xr:uid="{0E6904C1-019E-4AC8-8F64-2C7273ED3697}"/>
    <cellStyle name="Millares 6 8 4" xfId="1002" xr:uid="{B45C9E10-3CDA-4244-BBCE-9C09234C4604}"/>
    <cellStyle name="Millares 6 8 4 2" xfId="3831" xr:uid="{D3F6683B-0F3A-4F43-8315-F4D2E1C4F0B8}"/>
    <cellStyle name="Millares 6 8 4 2 2" xfId="12097" xr:uid="{16E7CD85-1ADB-471F-A918-E2D2E6A28BC4}"/>
    <cellStyle name="Millares 6 8 4 2 2 2" xfId="33600" xr:uid="{BDB59C27-CDD7-403C-8B83-5CE67CE69CD4}"/>
    <cellStyle name="Millares 6 8 4 2 3" xfId="18732" xr:uid="{C011BAE7-C0AB-4DC2-AB78-4615D64DAC26}"/>
    <cellStyle name="Millares 6 8 4 2 3 2" xfId="40235" xr:uid="{FFEB4227-94FD-4F66-B60D-FABC0456EA37}"/>
    <cellStyle name="Millares 6 8 4 2 4" xfId="25337" xr:uid="{0D2467C9-2734-42A8-8435-18FD78161598}"/>
    <cellStyle name="Millares 6 8 4 2 5" xfId="46840" xr:uid="{8F9C2607-54DF-4738-A725-5D0BFD444D84}"/>
    <cellStyle name="Millares 6 8 4 3" xfId="5970" xr:uid="{18FFC328-3A42-4742-9E0D-358144772727}"/>
    <cellStyle name="Millares 6 8 4 3 2" xfId="14236" xr:uid="{57A73E24-F463-4783-B686-F7684E00FC8C}"/>
    <cellStyle name="Millares 6 8 4 3 2 2" xfId="35739" xr:uid="{0106EA43-3FF5-40E5-949D-5A63E8F7CD12}"/>
    <cellStyle name="Millares 6 8 4 3 3" xfId="20871" xr:uid="{478F6636-0EE7-426F-B8A5-A88874817F07}"/>
    <cellStyle name="Millares 6 8 4 3 3 2" xfId="42374" xr:uid="{1CD5ECCB-26D1-462D-9B72-556B5124DAE1}"/>
    <cellStyle name="Millares 6 8 4 3 4" xfId="27476" xr:uid="{2EE3DDEA-ACF4-496D-8B95-CEEDDA07F40E}"/>
    <cellStyle name="Millares 6 8 4 3 5" xfId="48979" xr:uid="{33C58E4D-5E8D-43AF-8491-14F1F8CDE423}"/>
    <cellStyle name="Millares 6 8 4 4" xfId="7611" xr:uid="{74B69AE0-6EF5-42AC-BDC6-8982D35507E4}"/>
    <cellStyle name="Millares 6 8 4 4 2" xfId="29114" xr:uid="{D190BD82-E359-4C30-A446-6371E94C159E}"/>
    <cellStyle name="Millares 6 8 4 5" xfId="9268" xr:uid="{5343BDB5-77C6-4739-AA84-164371ADAD22}"/>
    <cellStyle name="Millares 6 8 4 5 2" xfId="30771" xr:uid="{9F572044-3043-41A3-B86A-3D7014DFBF13}"/>
    <cellStyle name="Millares 6 8 4 6" xfId="15903" xr:uid="{6358FF51-D2A3-4B8B-85C8-1504E5726B46}"/>
    <cellStyle name="Millares 6 8 4 6 2" xfId="37406" xr:uid="{756A1BD7-19E1-48AC-9C8B-CA94FCC308AB}"/>
    <cellStyle name="Millares 6 8 4 7" xfId="22508" xr:uid="{030E228D-64C9-487D-8D46-CCF6230BC8FB}"/>
    <cellStyle name="Millares 6 8 4 8" xfId="44011" xr:uid="{6A344691-15D9-4083-9726-F677CCAC27F9}"/>
    <cellStyle name="Millares 6 8 5" xfId="1259" xr:uid="{83A3F216-7BC4-4675-8A72-35EC5753B903}"/>
    <cellStyle name="Millares 6 8 5 2" xfId="4088" xr:uid="{8E8FDE00-CD6A-401D-B894-DCAB6118F59F}"/>
    <cellStyle name="Millares 6 8 5 2 2" xfId="12354" xr:uid="{E735346B-1D61-46C5-9391-02293DFFF26C}"/>
    <cellStyle name="Millares 6 8 5 2 2 2" xfId="33857" xr:uid="{1C51960C-6BD9-4072-8ACD-E9F0188FD849}"/>
    <cellStyle name="Millares 6 8 5 2 3" xfId="18989" xr:uid="{DAC95024-7214-4C91-8571-5EA1B8874808}"/>
    <cellStyle name="Millares 6 8 5 2 3 2" xfId="40492" xr:uid="{D10C71AC-992D-4940-BD11-4052712A0BF8}"/>
    <cellStyle name="Millares 6 8 5 2 4" xfId="25594" xr:uid="{2AB13CCC-B938-4D1D-AB85-2EB3EF922B75}"/>
    <cellStyle name="Millares 6 8 5 2 5" xfId="47097" xr:uid="{19E4EE9A-10B1-4157-BB6D-7A81DE6FCCD6}"/>
    <cellStyle name="Millares 6 8 5 3" xfId="6227" xr:uid="{D3BC2C71-069E-4655-A357-EB5C2311634D}"/>
    <cellStyle name="Millares 6 8 5 3 2" xfId="14493" xr:uid="{CD0AE595-7FFC-4ABD-BA7A-2A481C6DBAF8}"/>
    <cellStyle name="Millares 6 8 5 3 2 2" xfId="35996" xr:uid="{EF850A86-E047-44DC-81C2-43E729E9AE54}"/>
    <cellStyle name="Millares 6 8 5 3 3" xfId="21128" xr:uid="{76DF6580-4AE9-4C9F-A05F-77FFBD9CE14D}"/>
    <cellStyle name="Millares 6 8 5 3 3 2" xfId="42631" xr:uid="{B9086791-49B3-4C90-88C5-7CCE5C1CD2F2}"/>
    <cellStyle name="Millares 6 8 5 3 4" xfId="27733" xr:uid="{F35B47B1-F60D-4A95-AC55-549F784B35C2}"/>
    <cellStyle name="Millares 6 8 5 3 5" xfId="49236" xr:uid="{5500E4EF-6251-4192-AF1B-947BA9F53C4B}"/>
    <cellStyle name="Millares 6 8 5 4" xfId="7868" xr:uid="{A99041D9-F8FB-4312-8597-47FAC1128848}"/>
    <cellStyle name="Millares 6 8 5 4 2" xfId="29371" xr:uid="{96BB97D3-DDD2-4C5E-9F51-FBFFFBA71895}"/>
    <cellStyle name="Millares 6 8 5 5" xfId="9525" xr:uid="{96B1280B-23EF-4AA3-833F-D2884E2165E5}"/>
    <cellStyle name="Millares 6 8 5 5 2" xfId="31028" xr:uid="{9409CEAB-5B41-4D0E-ADED-00675C75A4A4}"/>
    <cellStyle name="Millares 6 8 5 6" xfId="16160" xr:uid="{380BFDFC-18A5-4444-8D73-CF6FB66F93A3}"/>
    <cellStyle name="Millares 6 8 5 6 2" xfId="37663" xr:uid="{E292C5FE-4293-4EC2-8C55-2476F4EB57CC}"/>
    <cellStyle name="Millares 6 8 5 7" xfId="22765" xr:uid="{560CF37A-B868-4AEA-A03D-09071C85F125}"/>
    <cellStyle name="Millares 6 8 5 8" xfId="44268" xr:uid="{13074671-7657-4413-8F8E-8B91E0BA644D}"/>
    <cellStyle name="Millares 6 8 6" xfId="1946" xr:uid="{5C8D7208-C6B8-403E-875C-9B4A9E2EA040}"/>
    <cellStyle name="Millares 6 8 6 2" xfId="10212" xr:uid="{A89FC17A-1155-4272-A5DA-E7A49A7232DD}"/>
    <cellStyle name="Millares 6 8 6 2 2" xfId="31715" xr:uid="{E919AD85-874C-4296-85FA-F498A77145FC}"/>
    <cellStyle name="Millares 6 8 6 3" xfId="16847" xr:uid="{599D0996-19D2-425D-BE84-5F3FEF58AF33}"/>
    <cellStyle name="Millares 6 8 6 3 2" xfId="38350" xr:uid="{D9353198-BF20-469E-B460-471D0EA87CD8}"/>
    <cellStyle name="Millares 6 8 6 4" xfId="23452" xr:uid="{9DA82EF4-EA7E-4DC8-B390-56E60039498B}"/>
    <cellStyle name="Millares 6 8 6 5" xfId="44955" xr:uid="{9DBCCE53-5919-4721-9F56-A751AAB9C72D}"/>
    <cellStyle name="Millares 6 8 7" xfId="2633" xr:uid="{F8486976-052C-48A4-8036-F440404C3C6E}"/>
    <cellStyle name="Millares 6 8 7 2" xfId="10899" xr:uid="{9B9DC395-1F38-4394-BAAF-F86D04580F4D}"/>
    <cellStyle name="Millares 6 8 7 2 2" xfId="32402" xr:uid="{9B78647A-8598-4657-98D3-223F978FA886}"/>
    <cellStyle name="Millares 6 8 7 3" xfId="17534" xr:uid="{75374E5A-13C5-495B-A795-336596C57143}"/>
    <cellStyle name="Millares 6 8 7 3 2" xfId="39037" xr:uid="{A471C0B1-D835-468C-A70B-D9E0E14B0C0B}"/>
    <cellStyle name="Millares 6 8 7 4" xfId="24139" xr:uid="{01BDAFE7-AE49-4A52-9A83-B5E1202DDBBD}"/>
    <cellStyle name="Millares 6 8 7 5" xfId="45642" xr:uid="{E8D5E2C4-EAF5-4660-87D9-6CBE789EAE6E}"/>
    <cellStyle name="Millares 6 8 8" xfId="3142" xr:uid="{7EF471AD-EA88-42F2-B4F7-8D4D35646582}"/>
    <cellStyle name="Millares 6 8 8 2" xfId="11408" xr:uid="{AF2FF44B-D44E-4CF4-A98B-115EBCB007BE}"/>
    <cellStyle name="Millares 6 8 8 2 2" xfId="32911" xr:uid="{45801627-292C-48E7-BAA5-E8C694A9E933}"/>
    <cellStyle name="Millares 6 8 8 3" xfId="18043" xr:uid="{39076161-8610-4BE3-B8C6-34E19522FB8B}"/>
    <cellStyle name="Millares 6 8 8 3 2" xfId="39546" xr:uid="{9518D324-AE3E-4DB5-B759-553D64CA7CBB}"/>
    <cellStyle name="Millares 6 8 8 4" xfId="24648" xr:uid="{0C8673E5-6981-4A2A-A5C1-9879B91BB218}"/>
    <cellStyle name="Millares 6 8 8 5" xfId="46151" xr:uid="{A7473571-BC91-4489-8FA9-8BF877352826}"/>
    <cellStyle name="Millares 6 8 9" xfId="4777" xr:uid="{C31BE36B-49E1-4B28-AB2E-26CD7499A99B}"/>
    <cellStyle name="Millares 6 8 9 2" xfId="13043" xr:uid="{C4C639CB-69E8-4FD6-BA7F-B8B3A654655F}"/>
    <cellStyle name="Millares 6 8 9 2 2" xfId="34546" xr:uid="{63EBC79F-5F15-4B17-86EF-E9B09BF1B970}"/>
    <cellStyle name="Millares 6 8 9 3" xfId="19678" xr:uid="{9FE98EDD-0E5D-46F4-B1A3-36756A6FD206}"/>
    <cellStyle name="Millares 6 8 9 3 2" xfId="41181" xr:uid="{AADDCB48-754E-4197-A45E-BD34BD113190}"/>
    <cellStyle name="Millares 6 8 9 4" xfId="26283" xr:uid="{2B41ADE7-FF27-4C37-BFAD-2B32726CAD4B}"/>
    <cellStyle name="Millares 6 8 9 5" xfId="47786" xr:uid="{41115408-E6DB-43C7-9AB7-21497315EBBD}"/>
    <cellStyle name="Millares 6 9" xfId="323" xr:uid="{1807A034-B94D-4FAE-9A57-CAA48A8E2592}"/>
    <cellStyle name="Millares 6 9 10" xfId="15226" xr:uid="{281421A8-1ADB-4AF3-84FF-67F148785DF5}"/>
    <cellStyle name="Millares 6 9 10 2" xfId="36729" xr:uid="{96D8060B-D447-4CD1-A561-7AF3406BEDD5}"/>
    <cellStyle name="Millares 6 9 11" xfId="21831" xr:uid="{57A90AEE-27B7-4AAA-96B5-02E4C1ED7379}"/>
    <cellStyle name="Millares 6 9 12" xfId="43334" xr:uid="{E90B570F-27E7-4B46-A2BC-384D4D6D1BE5}"/>
    <cellStyle name="Millares 6 9 2" xfId="1271" xr:uid="{79602EBA-075B-4764-88BE-69BC1BC59CCA}"/>
    <cellStyle name="Millares 6 9 2 2" xfId="4100" xr:uid="{818B04D6-8776-4C48-84F4-05356600F167}"/>
    <cellStyle name="Millares 6 9 2 2 2" xfId="12366" xr:uid="{2D8BF8A7-23A3-40F2-9FA5-5021C38AC942}"/>
    <cellStyle name="Millares 6 9 2 2 2 2" xfId="33869" xr:uid="{93219114-7BC5-40C7-856F-34312E6CC2BD}"/>
    <cellStyle name="Millares 6 9 2 2 3" xfId="19001" xr:uid="{F71D6CD0-DE58-4733-A3F4-5249299307D2}"/>
    <cellStyle name="Millares 6 9 2 2 3 2" xfId="40504" xr:uid="{6094B483-3B33-4211-B616-0CF1F767688B}"/>
    <cellStyle name="Millares 6 9 2 2 4" xfId="25606" xr:uid="{9B40C024-5601-4E14-8428-A333F2F422F3}"/>
    <cellStyle name="Millares 6 9 2 2 5" xfId="47109" xr:uid="{45285F08-48BF-46A5-9182-DB226F715B76}"/>
    <cellStyle name="Millares 6 9 2 3" xfId="6239" xr:uid="{796747AB-D514-4DE3-ACEB-185BE3E908D8}"/>
    <cellStyle name="Millares 6 9 2 3 2" xfId="14505" xr:uid="{47BC0F48-57F0-4421-81F3-B0358DAF42E7}"/>
    <cellStyle name="Millares 6 9 2 3 2 2" xfId="36008" xr:uid="{52458FF3-D22D-4587-B34A-3A2B830F6700}"/>
    <cellStyle name="Millares 6 9 2 3 3" xfId="21140" xr:uid="{5FAE66D2-2515-4430-AE1F-26B752852D1B}"/>
    <cellStyle name="Millares 6 9 2 3 3 2" xfId="42643" xr:uid="{88B99CA4-9580-47AB-ADF6-D24CDEA67CE4}"/>
    <cellStyle name="Millares 6 9 2 3 4" xfId="27745" xr:uid="{5431310E-B510-496A-8DDC-2B1351895FA7}"/>
    <cellStyle name="Millares 6 9 2 3 5" xfId="49248" xr:uid="{4962A056-EC5D-4481-9220-67F4049C6A5F}"/>
    <cellStyle name="Millares 6 9 2 4" xfId="7880" xr:uid="{DD2A9DE8-4F67-432D-8C4D-BBBD0F1E60A7}"/>
    <cellStyle name="Millares 6 9 2 4 2" xfId="29383" xr:uid="{99FCAAC2-AB24-4970-AB7A-C70744ECB733}"/>
    <cellStyle name="Millares 6 9 2 5" xfId="9537" xr:uid="{22BAE1E3-F09F-4D6D-B7CC-C5539FE9EF97}"/>
    <cellStyle name="Millares 6 9 2 5 2" xfId="31040" xr:uid="{527C8BE0-B1CF-4A8D-A7FC-0999D28651A9}"/>
    <cellStyle name="Millares 6 9 2 6" xfId="16172" xr:uid="{B86F1F1D-10CD-498D-AC1E-E8744DEB588A}"/>
    <cellStyle name="Millares 6 9 2 6 2" xfId="37675" xr:uid="{F8AC891F-43B8-4469-BAF2-ED75B45220C1}"/>
    <cellStyle name="Millares 6 9 2 7" xfId="22777" xr:uid="{0FD863A3-4B91-4AB7-B932-C6FFF8D31398}"/>
    <cellStyle name="Millares 6 9 2 8" xfId="44280" xr:uid="{E0A892E8-49F4-4EAD-A38D-D378549E8EA3}"/>
    <cellStyle name="Millares 6 9 3" xfId="1958" xr:uid="{5B9D4937-D18D-4612-83DF-A22B92B61A13}"/>
    <cellStyle name="Millares 6 9 3 2" xfId="10224" xr:uid="{A961BA21-C45D-4CAD-B121-3135256B2DB3}"/>
    <cellStyle name="Millares 6 9 3 2 2" xfId="31727" xr:uid="{D909225B-4688-4F7B-942F-3DEB5CC54963}"/>
    <cellStyle name="Millares 6 9 3 3" xfId="16859" xr:uid="{ABCDADFC-DF3F-4530-A314-EEF1E2DC9BFB}"/>
    <cellStyle name="Millares 6 9 3 3 2" xfId="38362" xr:uid="{8917E65E-8B55-4D98-9DD6-0E304487029B}"/>
    <cellStyle name="Millares 6 9 3 4" xfId="23464" xr:uid="{9A781F02-CAEA-4081-B5B9-07C999D8C701}"/>
    <cellStyle name="Millares 6 9 3 5" xfId="44967" xr:uid="{96F51EC2-36E6-4BB8-9FFD-2B2C1EAF4282}"/>
    <cellStyle name="Millares 6 9 4" xfId="2757" xr:uid="{5FBE2826-0927-493E-9FB0-896466340BB9}"/>
    <cellStyle name="Millares 6 9 4 2" xfId="11023" xr:uid="{36D86DB3-AB38-4BE5-87D5-F9F147A7A429}"/>
    <cellStyle name="Millares 6 9 4 2 2" xfId="32526" xr:uid="{7411906C-3040-48EB-9C62-EC1B069CC8BA}"/>
    <cellStyle name="Millares 6 9 4 3" xfId="17658" xr:uid="{1320B1C0-E4D9-407B-895C-2CEC9B4EA59E}"/>
    <cellStyle name="Millares 6 9 4 3 2" xfId="39161" xr:uid="{999698EA-B390-47B4-AA74-2EC009C48164}"/>
    <cellStyle name="Millares 6 9 4 4" xfId="24263" xr:uid="{C1EA1BFE-0ACE-4A30-9B07-E6CE2030D5CA}"/>
    <cellStyle name="Millares 6 9 4 5" xfId="45766" xr:uid="{C1263329-AD5D-4169-999C-C9B4D11CFADC}"/>
    <cellStyle name="Millares 6 9 5" xfId="3154" xr:uid="{805886B1-0F89-4A15-900F-7EA07998FCDD}"/>
    <cellStyle name="Millares 6 9 5 2" xfId="11420" xr:uid="{3A87C152-B991-4942-A83E-94CE91ABD1C8}"/>
    <cellStyle name="Millares 6 9 5 2 2" xfId="32923" xr:uid="{ACB604E7-5FD0-422D-857F-75FDAA2A367B}"/>
    <cellStyle name="Millares 6 9 5 3" xfId="18055" xr:uid="{B3947751-DF2C-4B83-AD20-B3CCCFE7A7D7}"/>
    <cellStyle name="Millares 6 9 5 3 2" xfId="39558" xr:uid="{4814575E-C6BD-4F42-9BF3-58E315DFC716}"/>
    <cellStyle name="Millares 6 9 5 4" xfId="24660" xr:uid="{024B6DC1-2872-460F-A1BF-17454684F1D4}"/>
    <cellStyle name="Millares 6 9 5 5" xfId="46163" xr:uid="{038CA928-6C10-4354-BED6-04966C541CB9}"/>
    <cellStyle name="Millares 6 9 6" xfId="4901" xr:uid="{9DAE5C95-B116-4E1A-9A46-B821AD4690D3}"/>
    <cellStyle name="Millares 6 9 6 2" xfId="13167" xr:uid="{77378D8E-08B2-4FB6-BEDA-B5CB9EA072AC}"/>
    <cellStyle name="Millares 6 9 6 2 2" xfId="34670" xr:uid="{AEC0199A-0DA7-4927-A540-F1E03253830F}"/>
    <cellStyle name="Millares 6 9 6 3" xfId="19802" xr:uid="{B841319F-13FA-4F27-BF4E-C0EDF8F43CA3}"/>
    <cellStyle name="Millares 6 9 6 3 2" xfId="41305" xr:uid="{765D1A6E-79A1-4999-8EFA-00736640EAB1}"/>
    <cellStyle name="Millares 6 9 6 4" xfId="26407" xr:uid="{01A6B59A-AD5D-4DD8-BD6E-91A72618F7F2}"/>
    <cellStyle name="Millares 6 9 6 5" xfId="47910" xr:uid="{F25B88D8-095F-4FAD-9467-8DD5BEDD919A}"/>
    <cellStyle name="Millares 6 9 7" xfId="5293" xr:uid="{712A5D81-88BE-46E3-8BE1-1E206E4DCF1B}"/>
    <cellStyle name="Millares 6 9 7 2" xfId="13559" xr:uid="{6F1A67AA-FD85-42FF-AA76-DEFC8B25C3D0}"/>
    <cellStyle name="Millares 6 9 7 2 2" xfId="35062" xr:uid="{58789E64-3F6E-4AA0-A534-71FF7A5B524F}"/>
    <cellStyle name="Millares 6 9 7 3" xfId="20194" xr:uid="{9C3A7C84-2F93-432A-82DB-A24DFE1E5A2C}"/>
    <cellStyle name="Millares 6 9 7 3 2" xfId="41697" xr:uid="{D94DAD3D-907A-4B10-B815-03D5D1A70E91}"/>
    <cellStyle name="Millares 6 9 7 4" xfId="26799" xr:uid="{6978F74F-2364-4C1F-98D0-7FE652BFB7B3}"/>
    <cellStyle name="Millares 6 9 7 5" xfId="48302" xr:uid="{96A64937-0BBF-4B8F-AD1A-3C00F1D8F5E5}"/>
    <cellStyle name="Millares 6 9 8" xfId="6934" xr:uid="{41BEB009-3562-44D6-A823-BE5D073AA272}"/>
    <cellStyle name="Millares 6 9 8 2" xfId="28437" xr:uid="{96DE458F-7C33-45F5-9D81-71AA763B5AF7}"/>
    <cellStyle name="Millares 6 9 9" xfId="8590" xr:uid="{7F67C6A9-474C-42EA-9BB5-A698579A4E53}"/>
    <cellStyle name="Millares 6 9 9 2" xfId="30093" xr:uid="{EED5B134-60D2-4460-A320-727FE4B12D3B}"/>
    <cellStyle name="Millares 60" xfId="581" xr:uid="{4D6C2697-C51C-4122-AC68-A20CC547E54C}"/>
    <cellStyle name="Millares 60 10" xfId="43592" xr:uid="{038FFAE2-8751-491C-84FB-F6976C2197F0}"/>
    <cellStyle name="Millares 60 2" xfId="1529" xr:uid="{C4BF160B-F9DE-4144-9720-70CF3C78AA2E}"/>
    <cellStyle name="Millares 60 2 2" xfId="4358" xr:uid="{FFDBB263-5ED7-42ED-913D-38BC7B5BDF1F}"/>
    <cellStyle name="Millares 60 2 2 2" xfId="12624" xr:uid="{E31F8C95-CA04-45D1-BA7B-523785EFB294}"/>
    <cellStyle name="Millares 60 2 2 2 2" xfId="34127" xr:uid="{EBF9E245-F114-4339-A86E-45B029E2243B}"/>
    <cellStyle name="Millares 60 2 2 3" xfId="19259" xr:uid="{617675A4-7685-4F4A-B713-7776032B0BCC}"/>
    <cellStyle name="Millares 60 2 2 3 2" xfId="40762" xr:uid="{2F4BD753-2F91-44D4-9404-7A181AB6BB47}"/>
    <cellStyle name="Millares 60 2 2 4" xfId="25864" xr:uid="{D1E4BB9D-BB34-45D1-8640-C482B50D85C0}"/>
    <cellStyle name="Millares 60 2 2 5" xfId="47367" xr:uid="{A4CB806D-9B66-4135-8192-8538C3A0981B}"/>
    <cellStyle name="Millares 60 2 3" xfId="6497" xr:uid="{276C039C-618D-4765-B234-AFD32AA54719}"/>
    <cellStyle name="Millares 60 2 3 2" xfId="14763" xr:uid="{9102BF63-2DB2-45D6-B773-77B4F3CF9A18}"/>
    <cellStyle name="Millares 60 2 3 2 2" xfId="36266" xr:uid="{EF60D50D-820A-4D29-B70F-F4644DBFA89B}"/>
    <cellStyle name="Millares 60 2 3 3" xfId="21398" xr:uid="{E148CCD7-36B7-43D1-BDDF-8322A4F25E03}"/>
    <cellStyle name="Millares 60 2 3 3 2" xfId="42901" xr:uid="{B37B1BE4-770F-4D1F-8001-9E59DD2C635C}"/>
    <cellStyle name="Millares 60 2 3 4" xfId="28003" xr:uid="{9FFAFEC2-0F1C-42E6-B11A-EF66E96EA8DD}"/>
    <cellStyle name="Millares 60 2 3 5" xfId="49506" xr:uid="{4A8AD57D-C42E-4C2D-BE5F-470552394FF6}"/>
    <cellStyle name="Millares 60 2 4" xfId="8138" xr:uid="{1595F7D4-E669-4871-915D-07E56C999F67}"/>
    <cellStyle name="Millares 60 2 4 2" xfId="29641" xr:uid="{9787B37C-AE9C-4EAA-9321-78ACA3B9C33F}"/>
    <cellStyle name="Millares 60 2 5" xfId="9795" xr:uid="{0043772F-0D70-4C7A-9245-014842BE5EF5}"/>
    <cellStyle name="Millares 60 2 5 2" xfId="31298" xr:uid="{FD3B01CF-C83B-4B89-BE14-FC94537000B2}"/>
    <cellStyle name="Millares 60 2 6" xfId="16430" xr:uid="{D0B4CD27-4DD6-49CE-9F58-821F130FAD2C}"/>
    <cellStyle name="Millares 60 2 6 2" xfId="37933" xr:uid="{6BEBF704-1282-4118-BDA4-0D4F9EA2ABCB}"/>
    <cellStyle name="Millares 60 2 7" xfId="23035" xr:uid="{C2B3FD9F-835C-4730-8CB7-6DCC7DC40377}"/>
    <cellStyle name="Millares 60 2 8" xfId="44538" xr:uid="{B941A296-E368-491E-9734-5DD528454DA8}"/>
    <cellStyle name="Millares 60 3" xfId="2216" xr:uid="{2E92215D-8178-43CF-9B1C-410BC1217E76}"/>
    <cellStyle name="Millares 60 3 2" xfId="10482" xr:uid="{3E219E36-07E2-4CDE-B9E6-8E1F27194D1E}"/>
    <cellStyle name="Millares 60 3 2 2" xfId="31985" xr:uid="{A0FE6EE1-7DE4-48AB-862A-20FE9B3EEABE}"/>
    <cellStyle name="Millares 60 3 3" xfId="17117" xr:uid="{7140FE76-C080-4DB6-AB64-D362694469C4}"/>
    <cellStyle name="Millares 60 3 3 2" xfId="38620" xr:uid="{20529012-1476-4CC7-920E-566446CB5584}"/>
    <cellStyle name="Millares 60 3 4" xfId="23722" xr:uid="{6FB8BA59-15F6-4DD2-8514-903CA9071E82}"/>
    <cellStyle name="Millares 60 3 5" xfId="45225" xr:uid="{B1F9C5BC-361C-4C65-864B-AC557579F8C3}"/>
    <cellStyle name="Millares 60 4" xfId="3412" xr:uid="{1E09F6E5-B109-4D68-99CE-6E1F49B66E6B}"/>
    <cellStyle name="Millares 60 4 2" xfId="11678" xr:uid="{187188B2-F7BA-4F24-92CC-5E30D07AAD26}"/>
    <cellStyle name="Millares 60 4 2 2" xfId="33181" xr:uid="{FA118C09-C9C7-4C3F-A263-2EC2E9F3D44C}"/>
    <cellStyle name="Millares 60 4 3" xfId="18313" xr:uid="{D6C385D0-3ACF-49C7-89CC-3AE85B0A4E1F}"/>
    <cellStyle name="Millares 60 4 3 2" xfId="39816" xr:uid="{0E74200E-554E-4EA9-A79D-3E7E6B477AAD}"/>
    <cellStyle name="Millares 60 4 4" xfId="24918" xr:uid="{61B6DE7A-FB08-4D68-9BF9-A464518CC2B6}"/>
    <cellStyle name="Millares 60 4 5" xfId="46421" xr:uid="{930F8E1C-DB39-4413-A7BE-E472CCD4E608}"/>
    <cellStyle name="Millares 60 5" xfId="5551" xr:uid="{24025E38-91F4-4668-A966-7F4CA10EAADB}"/>
    <cellStyle name="Millares 60 5 2" xfId="13817" xr:uid="{B782422B-7B6A-432F-A3D9-DAF80BB7F128}"/>
    <cellStyle name="Millares 60 5 2 2" xfId="35320" xr:uid="{84774B9A-4736-4AFD-B3A3-0BB20C0818AD}"/>
    <cellStyle name="Millares 60 5 3" xfId="20452" xr:uid="{69410E8B-E78A-45EA-A7E8-B3C33B816BC5}"/>
    <cellStyle name="Millares 60 5 3 2" xfId="41955" xr:uid="{488ABC74-9685-43BA-A4EC-D5807A519E27}"/>
    <cellStyle name="Millares 60 5 4" xfId="27057" xr:uid="{003978BC-B301-451D-B1B1-8E4441D51D62}"/>
    <cellStyle name="Millares 60 5 5" xfId="48560" xr:uid="{E8C03424-589A-40F3-83E4-6299E8C9E633}"/>
    <cellStyle name="Millares 60 6" xfId="7192" xr:uid="{BF762AC6-C49D-4416-9494-A6A51D2FCC7E}"/>
    <cellStyle name="Millares 60 6 2" xfId="28695" xr:uid="{6DEDB071-EBF8-44D6-AA58-D84E7D5809E2}"/>
    <cellStyle name="Millares 60 7" xfId="8848" xr:uid="{8A295537-9644-4861-A5E0-8599A1435D6E}"/>
    <cellStyle name="Millares 60 7 2" xfId="30351" xr:uid="{5B4FB301-ECDB-44D0-BBE3-699AB97D32CF}"/>
    <cellStyle name="Millares 60 8" xfId="15484" xr:uid="{C7698B16-5551-4BA2-A91E-0236F7E694FE}"/>
    <cellStyle name="Millares 60 8 2" xfId="36987" xr:uid="{86EFC921-2089-4962-9232-3FBB6D0241E8}"/>
    <cellStyle name="Millares 60 9" xfId="22089" xr:uid="{8B33F09E-DF5F-4C91-8B2E-77FA112DCE4E}"/>
    <cellStyle name="Millares 61" xfId="582" xr:uid="{A59374BE-E077-49F3-A4D4-71EFE874E6AE}"/>
    <cellStyle name="Millares 61 10" xfId="43593" xr:uid="{F6A04FF5-EC74-430F-B6C3-E3D6403739F0}"/>
    <cellStyle name="Millares 61 2" xfId="1530" xr:uid="{D3404BB4-9954-4ABD-B88E-1DEFD37B101C}"/>
    <cellStyle name="Millares 61 2 2" xfId="4359" xr:uid="{D6AC5360-DDBB-4C1C-8D7E-65D688137919}"/>
    <cellStyle name="Millares 61 2 2 2" xfId="12625" xr:uid="{2FBA58F9-88CA-42F4-A2D5-F4261850D737}"/>
    <cellStyle name="Millares 61 2 2 2 2" xfId="34128" xr:uid="{EA5F3D67-5400-466A-8F70-DB4639F67321}"/>
    <cellStyle name="Millares 61 2 2 3" xfId="19260" xr:uid="{33D3628F-46F4-4164-86F9-0EB2E7339922}"/>
    <cellStyle name="Millares 61 2 2 3 2" xfId="40763" xr:uid="{A01D1A75-C615-4755-9654-C45A74EF5EA2}"/>
    <cellStyle name="Millares 61 2 2 4" xfId="25865" xr:uid="{17ACB4B1-E7A4-4826-BEFA-6AE92419FA2F}"/>
    <cellStyle name="Millares 61 2 2 5" xfId="47368" xr:uid="{BF63CBEC-0248-4CBC-829B-88437C16135C}"/>
    <cellStyle name="Millares 61 2 3" xfId="6498" xr:uid="{297372F0-F042-4B16-9467-B6DFE7F84F1D}"/>
    <cellStyle name="Millares 61 2 3 2" xfId="14764" xr:uid="{FFE21763-9433-4CE5-8755-5989718DF259}"/>
    <cellStyle name="Millares 61 2 3 2 2" xfId="36267" xr:uid="{1556F382-EAEC-47E5-A5BB-6A5BDE3BDB3B}"/>
    <cellStyle name="Millares 61 2 3 3" xfId="21399" xr:uid="{32A964FF-1FDD-49C9-BA84-8EA93D5B26B2}"/>
    <cellStyle name="Millares 61 2 3 3 2" xfId="42902" xr:uid="{F0884074-AC81-4984-B0B7-C3FF5CA2A244}"/>
    <cellStyle name="Millares 61 2 3 4" xfId="28004" xr:uid="{743A5DE6-A74E-49E5-9F28-5C79A078BF48}"/>
    <cellStyle name="Millares 61 2 3 5" xfId="49507" xr:uid="{3FCE0578-A0AF-40B5-ADEC-1675DFC3CB3F}"/>
    <cellStyle name="Millares 61 2 4" xfId="8139" xr:uid="{C2B9CFF4-8FE0-40D2-B8A0-3DB6B39F0914}"/>
    <cellStyle name="Millares 61 2 4 2" xfId="29642" xr:uid="{CBD4816A-A610-4F2E-B905-3EC53A43DF6D}"/>
    <cellStyle name="Millares 61 2 5" xfId="9796" xr:uid="{8C6F3F70-9DE3-4CEC-9C78-C2EBBEDCD2FD}"/>
    <cellStyle name="Millares 61 2 5 2" xfId="31299" xr:uid="{9D98771C-5BB6-4ED0-BAF7-8F1159111B79}"/>
    <cellStyle name="Millares 61 2 6" xfId="16431" xr:uid="{C5F84C19-F5EC-4181-B94F-66F3246A2EB2}"/>
    <cellStyle name="Millares 61 2 6 2" xfId="37934" xr:uid="{5E7CBFFB-906F-40E0-8A1E-0C2A46AA9245}"/>
    <cellStyle name="Millares 61 2 7" xfId="23036" xr:uid="{DE5228A3-1683-4886-9880-F56648551F24}"/>
    <cellStyle name="Millares 61 2 8" xfId="44539" xr:uid="{5B3CA448-F9B1-4393-80C5-0A7B1CDDFD12}"/>
    <cellStyle name="Millares 61 3" xfId="2217" xr:uid="{7E4A9BC4-C7F5-4AAD-9F91-6741FA26914A}"/>
    <cellStyle name="Millares 61 3 2" xfId="10483" xr:uid="{014A70AF-4733-4818-B9A5-82B1F9EADF5A}"/>
    <cellStyle name="Millares 61 3 2 2" xfId="31986" xr:uid="{8358ADC2-F53A-49E2-9874-1BD9299FFA94}"/>
    <cellStyle name="Millares 61 3 3" xfId="17118" xr:uid="{909F2E99-F9EB-487B-BB42-055BC14C3A94}"/>
    <cellStyle name="Millares 61 3 3 2" xfId="38621" xr:uid="{EDEBC4B7-AC0C-4A25-8760-F3D8DB64203A}"/>
    <cellStyle name="Millares 61 3 4" xfId="23723" xr:uid="{D3AF881E-369C-45BC-A848-2EE3845EDCBB}"/>
    <cellStyle name="Millares 61 3 5" xfId="45226" xr:uid="{80193CC3-0E43-4E12-A893-B1C70D82D5A3}"/>
    <cellStyle name="Millares 61 4" xfId="3413" xr:uid="{8348F45A-2B21-4BE2-951B-F4691A1F8D6C}"/>
    <cellStyle name="Millares 61 4 2" xfId="11679" xr:uid="{2EE8FC68-B6B5-4B5B-85CF-540EC8AA6969}"/>
    <cellStyle name="Millares 61 4 2 2" xfId="33182" xr:uid="{396EB208-8B8F-4F87-8DDD-A6DB4DC8B3A3}"/>
    <cellStyle name="Millares 61 4 3" xfId="18314" xr:uid="{FA3D2C20-B470-4F63-AEAC-B5714A2342A1}"/>
    <cellStyle name="Millares 61 4 3 2" xfId="39817" xr:uid="{A947698D-DF5F-456E-94F6-AC263C094BF5}"/>
    <cellStyle name="Millares 61 4 4" xfId="24919" xr:uid="{7091203A-270D-4B2F-98C0-715A664789FC}"/>
    <cellStyle name="Millares 61 4 5" xfId="46422" xr:uid="{57B85195-90A7-40C9-8C05-4CAB4AC43F55}"/>
    <cellStyle name="Millares 61 5" xfId="5552" xr:uid="{090E68EB-B8AF-4561-9DD1-8496B63E34D6}"/>
    <cellStyle name="Millares 61 5 2" xfId="13818" xr:uid="{021FB31F-72D0-47CE-B747-054091DD7DF3}"/>
    <cellStyle name="Millares 61 5 2 2" xfId="35321" xr:uid="{C47E6950-E5A8-4157-9191-F58AE8B54637}"/>
    <cellStyle name="Millares 61 5 3" xfId="20453" xr:uid="{6E3C87E5-2F53-464B-855F-713BE89C1E80}"/>
    <cellStyle name="Millares 61 5 3 2" xfId="41956" xr:uid="{92AADF0E-FFF2-4FA1-9A69-BAFD85A57AEF}"/>
    <cellStyle name="Millares 61 5 4" xfId="27058" xr:uid="{B5312042-08A3-4297-A31C-B74D4B7A9DB7}"/>
    <cellStyle name="Millares 61 5 5" xfId="48561" xr:uid="{36130E19-A33D-4E87-91D2-AA4862741E7D}"/>
    <cellStyle name="Millares 61 6" xfId="7193" xr:uid="{472CCA43-1F15-4E4D-8A5F-EEAA8A558D06}"/>
    <cellStyle name="Millares 61 6 2" xfId="28696" xr:uid="{CC6144A3-20B6-44DF-8E21-51D2EA91E76E}"/>
    <cellStyle name="Millares 61 7" xfId="8849" xr:uid="{527CCDC9-E5E9-4AAE-BFC8-460C630DBA0F}"/>
    <cellStyle name="Millares 61 7 2" xfId="30352" xr:uid="{4EC1E6AC-B87C-4BE2-B014-F55A8973DA66}"/>
    <cellStyle name="Millares 61 8" xfId="15485" xr:uid="{85234DD3-8AE3-49C7-8EE2-51C8FCF5A7AA}"/>
    <cellStyle name="Millares 61 8 2" xfId="36988" xr:uid="{7EFF8062-6B25-469D-B0DD-A7269358702C}"/>
    <cellStyle name="Millares 61 9" xfId="22090" xr:uid="{1DFEFE19-9F49-423E-98C2-9B1D223B30AF}"/>
    <cellStyle name="Millares 62" xfId="591" xr:uid="{C84B76B0-E9B3-4FB9-8A36-8303593AFF19}"/>
    <cellStyle name="Millares 62 10" xfId="43602" xr:uid="{6E1B1293-9078-49F9-A766-382A9E5432B1}"/>
    <cellStyle name="Millares 62 2" xfId="1539" xr:uid="{8B27324D-A5CB-4D15-94A6-5EF8BB249E3C}"/>
    <cellStyle name="Millares 62 2 2" xfId="4368" xr:uid="{BB1F3D51-D5ED-448F-8079-B551B611D108}"/>
    <cellStyle name="Millares 62 2 2 2" xfId="12634" xr:uid="{B3D5322B-4DA2-46EB-A643-956D4ECE971B}"/>
    <cellStyle name="Millares 62 2 2 2 2" xfId="34137" xr:uid="{BDCEA549-7634-46D2-A1A0-A3ABAE7C37B4}"/>
    <cellStyle name="Millares 62 2 2 3" xfId="19269" xr:uid="{4F16AFDB-B789-44F4-8598-0F8A3137F0D4}"/>
    <cellStyle name="Millares 62 2 2 3 2" xfId="40772" xr:uid="{A8ABCFCC-694D-43F1-B65D-9732AC6A4308}"/>
    <cellStyle name="Millares 62 2 2 4" xfId="25874" xr:uid="{F4639980-DC34-426D-B407-36BDB9306673}"/>
    <cellStyle name="Millares 62 2 2 5" xfId="47377" xr:uid="{27AE1C87-67C2-4B3E-8F8F-D60C0B5038CA}"/>
    <cellStyle name="Millares 62 2 3" xfId="6507" xr:uid="{99F22BD8-C891-4459-BDB8-42978AAFBEA5}"/>
    <cellStyle name="Millares 62 2 3 2" xfId="14773" xr:uid="{5AF318AA-983A-4FD1-9FA8-18AD13CA0257}"/>
    <cellStyle name="Millares 62 2 3 2 2" xfId="36276" xr:uid="{DD06243D-D5D7-4DD3-8004-9B0B698BF129}"/>
    <cellStyle name="Millares 62 2 3 3" xfId="21408" xr:uid="{A8B3E989-683E-4783-AB7F-7157641FCE1E}"/>
    <cellStyle name="Millares 62 2 3 3 2" xfId="42911" xr:uid="{825CCD49-40F5-4D5F-BB66-4707EE5D4D25}"/>
    <cellStyle name="Millares 62 2 3 4" xfId="28013" xr:uid="{8F4C81CB-F372-40A4-8E0A-E14946D56CC7}"/>
    <cellStyle name="Millares 62 2 3 5" xfId="49516" xr:uid="{A96B2ADA-5FCB-497A-8D70-3327A1B63556}"/>
    <cellStyle name="Millares 62 2 4" xfId="8148" xr:uid="{93CE1D0E-A724-4C18-81D0-889FDBB69210}"/>
    <cellStyle name="Millares 62 2 4 2" xfId="29651" xr:uid="{BFBF75C4-393C-44CE-AD28-4B57B9772173}"/>
    <cellStyle name="Millares 62 2 5" xfId="9805" xr:uid="{E9D02B20-06E5-497E-BA76-252C00BD1B22}"/>
    <cellStyle name="Millares 62 2 5 2" xfId="31308" xr:uid="{72753060-EDFC-4AC9-B163-94EFCBEFED6D}"/>
    <cellStyle name="Millares 62 2 6" xfId="16440" xr:uid="{D79212FF-F75C-4875-926D-D822F8C393A8}"/>
    <cellStyle name="Millares 62 2 6 2" xfId="37943" xr:uid="{D04EDA6E-2A69-452A-BE3F-9BEE9226D3BF}"/>
    <cellStyle name="Millares 62 2 7" xfId="23045" xr:uid="{89C11AAA-CACC-4B2A-9EAE-8A88FBD37004}"/>
    <cellStyle name="Millares 62 2 8" xfId="44548" xr:uid="{47F211F3-407D-456D-BB94-4CA99B21D83D}"/>
    <cellStyle name="Millares 62 3" xfId="2226" xr:uid="{C6B04485-5E36-4721-BEDF-CE0DA09875AC}"/>
    <cellStyle name="Millares 62 3 2" xfId="10492" xr:uid="{032DC543-DC2E-475B-AD37-422BB5D7A64F}"/>
    <cellStyle name="Millares 62 3 2 2" xfId="31995" xr:uid="{E9800FB1-BE7D-4AB3-B4CB-47C43C21EEED}"/>
    <cellStyle name="Millares 62 3 3" xfId="17127" xr:uid="{EC281C41-8C9E-46A4-B783-5E91EC690591}"/>
    <cellStyle name="Millares 62 3 3 2" xfId="38630" xr:uid="{597E55AD-9315-4BE0-8CE3-2972A3606FEF}"/>
    <cellStyle name="Millares 62 3 4" xfId="23732" xr:uid="{72BB485C-052D-44D5-B4C2-EC5DDEE1CCA7}"/>
    <cellStyle name="Millares 62 3 5" xfId="45235" xr:uid="{00D10DA0-BC57-427A-B419-701074A1177A}"/>
    <cellStyle name="Millares 62 4" xfId="3422" xr:uid="{8DEE90E0-6131-437B-8EF4-17AF58BFF429}"/>
    <cellStyle name="Millares 62 4 2" xfId="11688" xr:uid="{01F8FE73-A022-46DA-8745-0D45D0EC57D4}"/>
    <cellStyle name="Millares 62 4 2 2" xfId="33191" xr:uid="{0FE13BEC-6B79-49F5-B703-2675D221552A}"/>
    <cellStyle name="Millares 62 4 3" xfId="18323" xr:uid="{3FA887F1-D522-4C5D-A16C-1E7630CEB024}"/>
    <cellStyle name="Millares 62 4 3 2" xfId="39826" xr:uid="{1D677377-6A81-4446-AED1-D8CAA58C2EA1}"/>
    <cellStyle name="Millares 62 4 4" xfId="24928" xr:uid="{BBD4545E-E152-4FE4-A668-9CA59E49E008}"/>
    <cellStyle name="Millares 62 4 5" xfId="46431" xr:uid="{FC3B37E6-35FE-4591-A373-F2D4AF67CB5A}"/>
    <cellStyle name="Millares 62 5" xfId="5561" xr:uid="{2EF0304F-4ECE-4A60-81DC-B2EFD3CD87E0}"/>
    <cellStyle name="Millares 62 5 2" xfId="13827" xr:uid="{0D380541-A035-4D0D-BE1B-CFD537A46473}"/>
    <cellStyle name="Millares 62 5 2 2" xfId="35330" xr:uid="{A7825A00-242D-4101-BC4A-73AB5F919455}"/>
    <cellStyle name="Millares 62 5 3" xfId="20462" xr:uid="{E61ED726-8E1B-47EB-86DB-957F3570A63C}"/>
    <cellStyle name="Millares 62 5 3 2" xfId="41965" xr:uid="{FB036012-BF06-49E0-B1C0-22F19C3FD3F8}"/>
    <cellStyle name="Millares 62 5 4" xfId="27067" xr:uid="{8CA2D2FC-3C4E-4771-9AF5-CDF349D47030}"/>
    <cellStyle name="Millares 62 5 5" xfId="48570" xr:uid="{0F0368B1-F706-4AE9-804B-59B807D89925}"/>
    <cellStyle name="Millares 62 6" xfId="7202" xr:uid="{869B5E46-22BD-404C-89A6-BC2E4493EDA2}"/>
    <cellStyle name="Millares 62 6 2" xfId="28705" xr:uid="{225BE9C9-E380-4E79-AF8A-9AB3C0427C5B}"/>
    <cellStyle name="Millares 62 7" xfId="8858" xr:uid="{ADB6CCF4-E47E-4312-98CC-5D79686ADD3E}"/>
    <cellStyle name="Millares 62 7 2" xfId="30361" xr:uid="{8031FF46-87C4-4552-895D-592F79F5E88F}"/>
    <cellStyle name="Millares 62 8" xfId="15494" xr:uid="{5A38A31D-67EC-49D6-9500-F550F4C998D3}"/>
    <cellStyle name="Millares 62 8 2" xfId="36997" xr:uid="{200E2BBB-AD7A-4AAD-90A9-5DD202612F94}"/>
    <cellStyle name="Millares 62 9" xfId="22099" xr:uid="{0476794C-6BE8-499E-A126-4CBF4F0CBC36}"/>
    <cellStyle name="Millares 63" xfId="580" xr:uid="{C054FF35-88B7-4F44-9CEC-2EC3DBD60B63}"/>
    <cellStyle name="Millares 63 10" xfId="43591" xr:uid="{9350F80B-DE96-4E90-93AB-4B8FE5822FB2}"/>
    <cellStyle name="Millares 63 2" xfId="1528" xr:uid="{E9B2E39E-437C-49F3-8694-8F1B134A466A}"/>
    <cellStyle name="Millares 63 2 2" xfId="4357" xr:uid="{5E0BFFC4-DFB0-4900-8830-3C6EBD7C82FB}"/>
    <cellStyle name="Millares 63 2 2 2" xfId="12623" xr:uid="{B611771B-3E4F-4044-89BF-3BE57FDB8D67}"/>
    <cellStyle name="Millares 63 2 2 2 2" xfId="34126" xr:uid="{7F5737F9-01B3-4499-9B0F-C77BA281DEB2}"/>
    <cellStyle name="Millares 63 2 2 3" xfId="19258" xr:uid="{AB5065D6-DB23-466C-BCDE-7EC93E1BDE02}"/>
    <cellStyle name="Millares 63 2 2 3 2" xfId="40761" xr:uid="{5D1106C1-6D25-401B-B52E-B4471A07CB7E}"/>
    <cellStyle name="Millares 63 2 2 4" xfId="25863" xr:uid="{5D6F6044-D815-456C-9A0E-203FE9050D7F}"/>
    <cellStyle name="Millares 63 2 2 5" xfId="47366" xr:uid="{1F6944AF-BCEA-454C-A7ED-4D7FB72DE4D9}"/>
    <cellStyle name="Millares 63 2 3" xfId="6496" xr:uid="{0DA71720-502B-4A3F-98D6-F9591709DDFE}"/>
    <cellStyle name="Millares 63 2 3 2" xfId="14762" xr:uid="{EA72E7B1-D14D-4F1D-87E5-140AC3B21144}"/>
    <cellStyle name="Millares 63 2 3 2 2" xfId="36265" xr:uid="{C3A6ADE0-BF2C-4B74-97D0-440E53BE9A31}"/>
    <cellStyle name="Millares 63 2 3 3" xfId="21397" xr:uid="{48D5A652-AB97-4080-9C72-5EE75109E534}"/>
    <cellStyle name="Millares 63 2 3 3 2" xfId="42900" xr:uid="{11A80B98-1A42-43B2-BA85-72FEA56D5C13}"/>
    <cellStyle name="Millares 63 2 3 4" xfId="28002" xr:uid="{2EB35739-2BDC-4B02-99BD-E635DA913A97}"/>
    <cellStyle name="Millares 63 2 3 5" xfId="49505" xr:uid="{C67FCA8F-F870-4043-8759-A1E378C6E577}"/>
    <cellStyle name="Millares 63 2 4" xfId="8137" xr:uid="{5998C404-FA1E-456F-9DEA-83EEDAA18154}"/>
    <cellStyle name="Millares 63 2 4 2" xfId="29640" xr:uid="{5D67D382-6DCC-4146-B17E-733C3A73B5A1}"/>
    <cellStyle name="Millares 63 2 5" xfId="9794" xr:uid="{A86C46C6-DD9D-4179-9880-F3D773D31537}"/>
    <cellStyle name="Millares 63 2 5 2" xfId="31297" xr:uid="{F7FB70BE-ABA6-486D-964A-8AEDFA0E5B80}"/>
    <cellStyle name="Millares 63 2 6" xfId="16429" xr:uid="{F757044D-AA5D-4820-B162-29DAE90FB4EB}"/>
    <cellStyle name="Millares 63 2 6 2" xfId="37932" xr:uid="{C86EF445-037E-4402-A088-26835C3413CA}"/>
    <cellStyle name="Millares 63 2 7" xfId="23034" xr:uid="{EC00A59D-ED0B-4BB2-81F0-8152CB825CF2}"/>
    <cellStyle name="Millares 63 2 8" xfId="44537" xr:uid="{C94618AB-E57D-4642-A26D-1A0B29764AB7}"/>
    <cellStyle name="Millares 63 3" xfId="2215" xr:uid="{60B5B492-3E04-4A8A-84DA-B6D5BA10BE6B}"/>
    <cellStyle name="Millares 63 3 2" xfId="10481" xr:uid="{13916C0B-A115-44C2-BEB2-A8BD80DA5ECC}"/>
    <cellStyle name="Millares 63 3 2 2" xfId="31984" xr:uid="{6C5F75C9-070F-4FD4-B913-02DC432FC74A}"/>
    <cellStyle name="Millares 63 3 3" xfId="17116" xr:uid="{0510BE49-D716-40AA-A9D1-9BD79B53081D}"/>
    <cellStyle name="Millares 63 3 3 2" xfId="38619" xr:uid="{FFED10D5-4CB2-4725-B90B-38C5F36DAD4A}"/>
    <cellStyle name="Millares 63 3 4" xfId="23721" xr:uid="{85FFE773-B8AA-4A34-8067-AE2A040C884D}"/>
    <cellStyle name="Millares 63 3 5" xfId="45224" xr:uid="{D2CFD7F7-00F5-43C7-AEC3-F7F2EB0855A4}"/>
    <cellStyle name="Millares 63 4" xfId="3411" xr:uid="{6ABE42AE-785F-47DE-96F7-F6814D8DB7D0}"/>
    <cellStyle name="Millares 63 4 2" xfId="11677" xr:uid="{823E738E-4A8B-4379-9A7E-2F6954AE267A}"/>
    <cellStyle name="Millares 63 4 2 2" xfId="33180" xr:uid="{42BC5B07-A05E-4D2F-B37A-87B6345CA03D}"/>
    <cellStyle name="Millares 63 4 3" xfId="18312" xr:uid="{5B762054-789C-41FD-ACE1-9C39DCC9EAB1}"/>
    <cellStyle name="Millares 63 4 3 2" xfId="39815" xr:uid="{2F1C92AD-4D1C-481F-948C-6310FBE01F43}"/>
    <cellStyle name="Millares 63 4 4" xfId="24917" xr:uid="{EE9BD8B8-8571-4F8F-8FFF-87EF1554FB3F}"/>
    <cellStyle name="Millares 63 4 5" xfId="46420" xr:uid="{18CD8F11-4198-4F3B-8B57-657E47CFF8E2}"/>
    <cellStyle name="Millares 63 5" xfId="5550" xr:uid="{A1383ACE-3981-4B12-B7D0-CF0B1B4558F9}"/>
    <cellStyle name="Millares 63 5 2" xfId="13816" xr:uid="{2D3D1587-E951-4775-9475-87DFAACC8615}"/>
    <cellStyle name="Millares 63 5 2 2" xfId="35319" xr:uid="{0A07E998-80DA-41F2-8DB2-D2BC69E35BD4}"/>
    <cellStyle name="Millares 63 5 3" xfId="20451" xr:uid="{C5AC5518-72A1-4DE4-AA46-88BA214CFB4E}"/>
    <cellStyle name="Millares 63 5 3 2" xfId="41954" xr:uid="{10FB6E45-1761-4F16-81FE-B298A9533A33}"/>
    <cellStyle name="Millares 63 5 4" xfId="27056" xr:uid="{619E9B55-B881-4A16-B639-86A4827C0776}"/>
    <cellStyle name="Millares 63 5 5" xfId="48559" xr:uid="{3F7C8FD0-07BE-4794-A233-45767199817F}"/>
    <cellStyle name="Millares 63 6" xfId="7191" xr:uid="{06DE1460-2D8B-4C57-B565-EF0FCF60308F}"/>
    <cellStyle name="Millares 63 6 2" xfId="28694" xr:uid="{B262E82A-4707-492F-9976-44CFD4A20370}"/>
    <cellStyle name="Millares 63 7" xfId="8847" xr:uid="{E2C0BBAB-AFF1-4DA1-9D78-E7FD2EDCBBAE}"/>
    <cellStyle name="Millares 63 7 2" xfId="30350" xr:uid="{A41C75F7-2B3F-4A22-BBF8-0618C30CE009}"/>
    <cellStyle name="Millares 63 8" xfId="15483" xr:uid="{0D2F2BE2-98A3-419B-BE52-9CCFDC6DB075}"/>
    <cellStyle name="Millares 63 8 2" xfId="36986" xr:uid="{549483DD-F685-4834-9049-A99554E75D1E}"/>
    <cellStyle name="Millares 63 9" xfId="22088" xr:uid="{1660C8DE-4DC1-4423-B097-674EFABCE86F}"/>
    <cellStyle name="Millares 64" xfId="592" xr:uid="{6E1E4D95-58D0-4C9B-9A2D-CB6E56C91AAA}"/>
    <cellStyle name="Millares 64 10" xfId="43603" xr:uid="{CAB7A74A-1F40-4639-905F-D7AD775587B8}"/>
    <cellStyle name="Millares 64 2" xfId="1540" xr:uid="{255209B7-2B37-4494-9EB1-E548C9C0A011}"/>
    <cellStyle name="Millares 64 2 2" xfId="4369" xr:uid="{33A57AB3-C8CB-4B30-9082-5671C2FAF4DE}"/>
    <cellStyle name="Millares 64 2 2 2" xfId="12635" xr:uid="{73A3E4DA-8D02-4445-BCF2-944919FC8E7B}"/>
    <cellStyle name="Millares 64 2 2 2 2" xfId="34138" xr:uid="{5EB87615-FE10-4CF6-A26A-DFF9B7974D6A}"/>
    <cellStyle name="Millares 64 2 2 3" xfId="19270" xr:uid="{0EA2C84D-F645-4B39-83C7-A40CFB5E0213}"/>
    <cellStyle name="Millares 64 2 2 3 2" xfId="40773" xr:uid="{08C898BF-86ED-46AA-A9B1-4A3ABEDB0E92}"/>
    <cellStyle name="Millares 64 2 2 4" xfId="25875" xr:uid="{141FF0AA-16C9-4B31-B0A3-49B832C71DFC}"/>
    <cellStyle name="Millares 64 2 2 5" xfId="47378" xr:uid="{77937015-B959-4E29-96B2-D8F73280F917}"/>
    <cellStyle name="Millares 64 2 3" xfId="6508" xr:uid="{EFECD1AE-A176-4E64-92C5-1B00BB994AE2}"/>
    <cellStyle name="Millares 64 2 3 2" xfId="14774" xr:uid="{33BDDF12-40E8-4CA6-B4C8-79363B14FA7C}"/>
    <cellStyle name="Millares 64 2 3 2 2" xfId="36277" xr:uid="{93DB9208-450F-4495-B8CB-023A1539760A}"/>
    <cellStyle name="Millares 64 2 3 3" xfId="21409" xr:uid="{8DA5FE05-7FC8-477B-B3CE-7A5323B1566F}"/>
    <cellStyle name="Millares 64 2 3 3 2" xfId="42912" xr:uid="{0E06A81D-A8BC-4FA3-BA94-C3801478262C}"/>
    <cellStyle name="Millares 64 2 3 4" xfId="28014" xr:uid="{078E43E9-C60F-451A-B98A-AC9F4FEBC064}"/>
    <cellStyle name="Millares 64 2 3 5" xfId="49517" xr:uid="{EBC8649E-FE14-419B-8261-BEFA36DC8984}"/>
    <cellStyle name="Millares 64 2 4" xfId="8149" xr:uid="{19E2C1BD-8EEF-4219-B832-D4E9AC5A79BB}"/>
    <cellStyle name="Millares 64 2 4 2" xfId="29652" xr:uid="{E015A5E4-8A72-4600-A8D0-752083593ECD}"/>
    <cellStyle name="Millares 64 2 5" xfId="9806" xr:uid="{9E422431-7639-4E3D-B0AD-10CA5C979981}"/>
    <cellStyle name="Millares 64 2 5 2" xfId="31309" xr:uid="{A641F878-92ED-4EFB-9BCD-9DA8AD803926}"/>
    <cellStyle name="Millares 64 2 6" xfId="16441" xr:uid="{E48763A1-F6A4-4A4C-AB8C-04FDAC0E034B}"/>
    <cellStyle name="Millares 64 2 6 2" xfId="37944" xr:uid="{8D1B2C1E-1EFC-412A-A16B-CCA39FA40790}"/>
    <cellStyle name="Millares 64 2 7" xfId="23046" xr:uid="{FC99825F-86A9-48F7-BEC4-E6CA8BE64750}"/>
    <cellStyle name="Millares 64 2 8" xfId="44549" xr:uid="{55671969-C3E4-4C0A-9802-D3E7276B4AC2}"/>
    <cellStyle name="Millares 64 3" xfId="2227" xr:uid="{2042A6A6-4A7B-4087-99E9-A139AFAED851}"/>
    <cellStyle name="Millares 64 3 2" xfId="10493" xr:uid="{755D6BE0-D6D3-4469-A77D-F3F183ABFD6E}"/>
    <cellStyle name="Millares 64 3 2 2" xfId="31996" xr:uid="{9111DB60-5ED8-4343-BF40-5D1604C994D1}"/>
    <cellStyle name="Millares 64 3 3" xfId="17128" xr:uid="{37570759-D3A8-4E58-8529-750A601D6CDC}"/>
    <cellStyle name="Millares 64 3 3 2" xfId="38631" xr:uid="{15E4801E-612F-407B-94D6-9F09576D5753}"/>
    <cellStyle name="Millares 64 3 4" xfId="23733" xr:uid="{E528365C-8A7E-4DD5-BA52-0147E7CFDB2F}"/>
    <cellStyle name="Millares 64 3 5" xfId="45236" xr:uid="{1262EC1C-3352-41DA-8ED1-DCB69EA46690}"/>
    <cellStyle name="Millares 64 4" xfId="3423" xr:uid="{7B78D8DE-F90B-46A4-82BE-7B6D7D13902B}"/>
    <cellStyle name="Millares 64 4 2" xfId="11689" xr:uid="{C342056B-A9D2-4658-9CA4-9357572B14B1}"/>
    <cellStyle name="Millares 64 4 2 2" xfId="33192" xr:uid="{19CF0095-4E2B-4CE0-8481-37A8FAC726B5}"/>
    <cellStyle name="Millares 64 4 3" xfId="18324" xr:uid="{F4ECFFC0-69E0-4067-943A-2037246A7BAA}"/>
    <cellStyle name="Millares 64 4 3 2" xfId="39827" xr:uid="{2348516D-DD4B-4395-A5FE-155F5B86EC05}"/>
    <cellStyle name="Millares 64 4 4" xfId="24929" xr:uid="{52279195-97CA-46F7-94E0-45C82783BB15}"/>
    <cellStyle name="Millares 64 4 5" xfId="46432" xr:uid="{56795F6D-C692-49E6-BF91-3B9538879538}"/>
    <cellStyle name="Millares 64 5" xfId="5562" xr:uid="{1226C6CB-7436-4F02-BEF3-229AB9FDEE74}"/>
    <cellStyle name="Millares 64 5 2" xfId="13828" xr:uid="{C1684125-2704-4E90-AAC6-C6BFC56F76CA}"/>
    <cellStyle name="Millares 64 5 2 2" xfId="35331" xr:uid="{CFB8EB4C-68D2-41BD-B549-D02557895F5F}"/>
    <cellStyle name="Millares 64 5 3" xfId="20463" xr:uid="{3CB454EB-A23F-46B4-A708-AFB7E7F63B56}"/>
    <cellStyle name="Millares 64 5 3 2" xfId="41966" xr:uid="{99847FFF-99D5-4414-A9B9-C425ECA7EC9E}"/>
    <cellStyle name="Millares 64 5 4" xfId="27068" xr:uid="{AA81CB0B-756B-47DE-91BA-BEA05DECB0C0}"/>
    <cellStyle name="Millares 64 5 5" xfId="48571" xr:uid="{72C0C470-B82F-47D8-BC4D-0433E59610AD}"/>
    <cellStyle name="Millares 64 6" xfId="7203" xr:uid="{2B7AD17D-AA4E-4CE1-A797-570F031FFA27}"/>
    <cellStyle name="Millares 64 6 2" xfId="28706" xr:uid="{AED6B5F5-0038-4BBD-B99B-33276F555AAB}"/>
    <cellStyle name="Millares 64 7" xfId="8859" xr:uid="{470387E0-967F-474C-B76C-BDE914AA81F3}"/>
    <cellStyle name="Millares 64 7 2" xfId="30362" xr:uid="{21D24858-6D73-48A9-B4C5-9CFD8CB58230}"/>
    <cellStyle name="Millares 64 8" xfId="15495" xr:uid="{C4C5BB9A-3366-4702-8AB3-99F817AE5474}"/>
    <cellStyle name="Millares 64 8 2" xfId="36998" xr:uid="{7BF1F59A-6E70-4C07-8877-A99427D76395}"/>
    <cellStyle name="Millares 64 9" xfId="22100" xr:uid="{3FB4E4A9-AEB3-4494-88D7-F13AE349E17A}"/>
    <cellStyle name="Millares 65" xfId="586" xr:uid="{DD3F0430-E376-48E4-B0D7-DA9DB7A2256B}"/>
    <cellStyle name="Millares 65 10" xfId="43597" xr:uid="{5F8EB8A0-10C7-48C4-A81B-6470FEE8FCF5}"/>
    <cellStyle name="Millares 65 2" xfId="1534" xr:uid="{E416D7B9-DAE2-45B7-A540-D78DBB2828DC}"/>
    <cellStyle name="Millares 65 2 2" xfId="4363" xr:uid="{DB7BF8E7-5433-4AC5-9F88-E14409A4DA05}"/>
    <cellStyle name="Millares 65 2 2 2" xfId="12629" xr:uid="{12F772CC-4CA7-45B5-AEE3-0EB7BB4F9017}"/>
    <cellStyle name="Millares 65 2 2 2 2" xfId="34132" xr:uid="{7F04AD2A-94F1-4EDF-9E7E-BBDC1EDF9B0E}"/>
    <cellStyle name="Millares 65 2 2 3" xfId="19264" xr:uid="{00BEB010-F451-4595-81C7-EE984115DF7D}"/>
    <cellStyle name="Millares 65 2 2 3 2" xfId="40767" xr:uid="{FBF689E7-902E-4A2A-95F9-2917021106E7}"/>
    <cellStyle name="Millares 65 2 2 4" xfId="25869" xr:uid="{A15F67CE-BC74-468F-A6B3-72DADD618C31}"/>
    <cellStyle name="Millares 65 2 2 5" xfId="47372" xr:uid="{EEF87888-434B-4051-8643-4E12B47D3A91}"/>
    <cellStyle name="Millares 65 2 3" xfId="6502" xr:uid="{7E639A72-3F28-430D-8B48-A9926CB867FD}"/>
    <cellStyle name="Millares 65 2 3 2" xfId="14768" xr:uid="{CBF9CBB1-A30B-43EC-86E7-EB1022B8F919}"/>
    <cellStyle name="Millares 65 2 3 2 2" xfId="36271" xr:uid="{C20DE069-D8F1-4FF3-983C-4D7F5F94F9DA}"/>
    <cellStyle name="Millares 65 2 3 3" xfId="21403" xr:uid="{26786A2C-2456-403E-9194-8C5D72AC0261}"/>
    <cellStyle name="Millares 65 2 3 3 2" xfId="42906" xr:uid="{3124D572-86D9-48F3-AA1F-88F94039EFAB}"/>
    <cellStyle name="Millares 65 2 3 4" xfId="28008" xr:uid="{BD7D9209-7907-4931-A8B9-70EC001A8258}"/>
    <cellStyle name="Millares 65 2 3 5" xfId="49511" xr:uid="{92B64557-5A0C-42C8-B35C-1EC77427F3DD}"/>
    <cellStyle name="Millares 65 2 4" xfId="8143" xr:uid="{2B5D1A19-60E4-4574-981C-FEFD73730756}"/>
    <cellStyle name="Millares 65 2 4 2" xfId="29646" xr:uid="{4148BBF1-C3B6-43CD-884D-68AF4BBD805F}"/>
    <cellStyle name="Millares 65 2 5" xfId="9800" xr:uid="{8179F26D-C32D-413B-BDCF-70BE06AE6BEB}"/>
    <cellStyle name="Millares 65 2 5 2" xfId="31303" xr:uid="{CC484FA7-0BA4-4FC6-AC87-DB742C3BBC6F}"/>
    <cellStyle name="Millares 65 2 6" xfId="16435" xr:uid="{FC8A2592-9515-40C3-9CD7-CD5BAAA9B7F9}"/>
    <cellStyle name="Millares 65 2 6 2" xfId="37938" xr:uid="{7C5DCE78-1910-4F84-BCAC-FC79DEFE51D4}"/>
    <cellStyle name="Millares 65 2 7" xfId="23040" xr:uid="{C7F0C7A7-CC24-46B3-94B8-AFE08093ED71}"/>
    <cellStyle name="Millares 65 2 8" xfId="44543" xr:uid="{AF24BA1F-4F13-444B-ABF0-EAADC46CBD2B}"/>
    <cellStyle name="Millares 65 3" xfId="2221" xr:uid="{620A115C-A759-40C3-BD60-394512EA19A3}"/>
    <cellStyle name="Millares 65 3 2" xfId="10487" xr:uid="{BAB73126-B9AC-41B6-A51F-0128376E8D9C}"/>
    <cellStyle name="Millares 65 3 2 2" xfId="31990" xr:uid="{7BBACCF9-A57A-44A4-A108-50B216B2D425}"/>
    <cellStyle name="Millares 65 3 3" xfId="17122" xr:uid="{880C0522-07BE-4D04-994C-1CC2A19FFF2C}"/>
    <cellStyle name="Millares 65 3 3 2" xfId="38625" xr:uid="{BCD82F88-117A-4E37-8AD1-A047C34C2217}"/>
    <cellStyle name="Millares 65 3 4" xfId="23727" xr:uid="{73521C30-B10C-48D9-A397-DB8AE614B177}"/>
    <cellStyle name="Millares 65 3 5" xfId="45230" xr:uid="{B00FF4BE-193B-478E-92D5-12C38EE7BFF4}"/>
    <cellStyle name="Millares 65 4" xfId="3417" xr:uid="{6BE0D2B3-F0A2-4E4A-A736-FB73070CD83C}"/>
    <cellStyle name="Millares 65 4 2" xfId="11683" xr:uid="{661F36A4-8EE6-43CF-8F46-3BA1398A31FA}"/>
    <cellStyle name="Millares 65 4 2 2" xfId="33186" xr:uid="{C91F98D9-471E-4351-942A-F0A62E1AD13B}"/>
    <cellStyle name="Millares 65 4 3" xfId="18318" xr:uid="{7217004C-3EC6-4931-A81E-3BFA8F087860}"/>
    <cellStyle name="Millares 65 4 3 2" xfId="39821" xr:uid="{AF95D94B-4678-47E5-8583-511F0CDEEECB}"/>
    <cellStyle name="Millares 65 4 4" xfId="24923" xr:uid="{8B0FCBDD-66D4-4DE2-BEEC-4B2CC76A5752}"/>
    <cellStyle name="Millares 65 4 5" xfId="46426" xr:uid="{65FA50E0-C958-4A40-9422-6C40EEF540BD}"/>
    <cellStyle name="Millares 65 5" xfId="5556" xr:uid="{F475F3AF-E65D-4B49-A693-056582179919}"/>
    <cellStyle name="Millares 65 5 2" xfId="13822" xr:uid="{41DFE0B5-346D-428F-8B57-9D7009D9D24B}"/>
    <cellStyle name="Millares 65 5 2 2" xfId="35325" xr:uid="{0E87E497-9B67-4028-86E9-281779DDB66F}"/>
    <cellStyle name="Millares 65 5 3" xfId="20457" xr:uid="{36ED014B-A539-45F4-AD6B-6C085DBFABF1}"/>
    <cellStyle name="Millares 65 5 3 2" xfId="41960" xr:uid="{682F3B93-6148-4143-8803-E0D2AC7F31C0}"/>
    <cellStyle name="Millares 65 5 4" xfId="27062" xr:uid="{2E818946-76C3-491C-816F-22E951BC471E}"/>
    <cellStyle name="Millares 65 5 5" xfId="48565" xr:uid="{C79592FB-813E-4D9F-A5FC-C42D90DBBF68}"/>
    <cellStyle name="Millares 65 6" xfId="7197" xr:uid="{6059D698-B7A1-4A66-9673-B8A456035C9E}"/>
    <cellStyle name="Millares 65 6 2" xfId="28700" xr:uid="{7A9A2785-9BD6-408E-ABA7-D73E37F8C44F}"/>
    <cellStyle name="Millares 65 7" xfId="8853" xr:uid="{038EA37E-C309-4E07-94C8-2B0F3B3A7CAB}"/>
    <cellStyle name="Millares 65 7 2" xfId="30356" xr:uid="{37C9157E-D17B-4B11-A384-9FC9E00728BB}"/>
    <cellStyle name="Millares 65 8" xfId="15489" xr:uid="{EF6D2899-3758-4C2A-9B89-D795B65CFC87}"/>
    <cellStyle name="Millares 65 8 2" xfId="36992" xr:uid="{CEA9FA91-3FCC-4C61-83FE-CC6FFB8E64DD}"/>
    <cellStyle name="Millares 65 9" xfId="22094" xr:uid="{1676F086-F3AA-41B0-A257-0758F5AA8A1B}"/>
    <cellStyle name="Millares 654 2 2" xfId="79" xr:uid="{00000000-0005-0000-0000-00000B000000}"/>
    <cellStyle name="Millares 656" xfId="89" xr:uid="{00000000-0005-0000-0000-00000C000000}"/>
    <cellStyle name="Millares 656 2" xfId="130" xr:uid="{04A60C98-01F5-4939-93D7-82468A13FD87}"/>
    <cellStyle name="Millares 656 2 10" xfId="3033" xr:uid="{5CC8CE4A-DA29-4AFD-A69D-6B17CC3C2FB9}"/>
    <cellStyle name="Millares 656 2 10 2" xfId="11299" xr:uid="{CB09F05A-1E5D-4A98-A23A-474858CCE974}"/>
    <cellStyle name="Millares 656 2 10 2 2" xfId="32802" xr:uid="{A1F3713F-DCBA-4F85-8925-FDC133605CA0}"/>
    <cellStyle name="Millares 656 2 10 3" xfId="17934" xr:uid="{58E92830-E945-443F-915A-99FD1BD09AC3}"/>
    <cellStyle name="Millares 656 2 10 3 2" xfId="39437" xr:uid="{7B428E6C-6C19-4B38-9FDB-74FED44A1CF5}"/>
    <cellStyle name="Millares 656 2 10 4" xfId="24539" xr:uid="{2CC77D94-A9A1-4EFF-8CD7-6A8F343DF688}"/>
    <cellStyle name="Millares 656 2 10 5" xfId="46042" xr:uid="{A4857506-046A-41FD-8E98-47BE9367F3C5}"/>
    <cellStyle name="Millares 656 2 11" xfId="4668" xr:uid="{A95B7D5F-C036-40F3-A31C-41F1D52C1267}"/>
    <cellStyle name="Millares 656 2 11 2" xfId="12934" xr:uid="{BC0519DE-9F40-4A2F-B5F5-EE66DD04BA99}"/>
    <cellStyle name="Millares 656 2 11 2 2" xfId="34437" xr:uid="{101D9BAD-F056-4DFB-8DFD-6FAE0ED8A4C6}"/>
    <cellStyle name="Millares 656 2 11 3" xfId="19569" xr:uid="{573254E9-193F-441D-881C-E6317F6FFB09}"/>
    <cellStyle name="Millares 656 2 11 3 2" xfId="41072" xr:uid="{F2CBE4A1-24E9-4BA8-9B4A-82729C4ACBE6}"/>
    <cellStyle name="Millares 656 2 11 4" xfId="26174" xr:uid="{C9BA08FE-C2B3-49FD-847D-EC1953466C2B}"/>
    <cellStyle name="Millares 656 2 11 5" xfId="47677" xr:uid="{3B28DE2C-CAFC-454F-91AB-A3077324909C}"/>
    <cellStyle name="Millares 656 2 12" xfId="5171" xr:uid="{45A3B20A-5803-42B2-8420-34D0BF2CA543}"/>
    <cellStyle name="Millares 656 2 12 2" xfId="13437" xr:uid="{0F4D1F9D-B99B-4F6E-AF20-1E712CBC9180}"/>
    <cellStyle name="Millares 656 2 12 2 2" xfId="34940" xr:uid="{D18482C8-0A05-47B9-AFAC-4EE8936F714A}"/>
    <cellStyle name="Millares 656 2 12 3" xfId="20072" xr:uid="{9C19A965-BC57-4388-ADA5-82CAA93B4EA3}"/>
    <cellStyle name="Millares 656 2 12 3 2" xfId="41575" xr:uid="{FAF28D6C-AF96-4169-B29B-A8C59EC8CF7F}"/>
    <cellStyle name="Millares 656 2 12 4" xfId="26677" xr:uid="{D2BAFEA5-E317-4142-AF05-873AF5D30D00}"/>
    <cellStyle name="Millares 656 2 12 5" xfId="48180" xr:uid="{863FF8C4-5AC1-429F-B13D-E15D1F0F0304}"/>
    <cellStyle name="Millares 656 2 13" xfId="6812" xr:uid="{BE028930-75F2-49EA-8434-DFF4F42833FC}"/>
    <cellStyle name="Millares 656 2 13 2" xfId="28315" xr:uid="{AFF5E936-C82C-4F76-A577-38641ABABFAA}"/>
    <cellStyle name="Millares 656 2 14" xfId="8466" xr:uid="{82BE426D-0873-4CA7-98AD-82B0CB8174A5}"/>
    <cellStyle name="Millares 656 2 14 2" xfId="29969" xr:uid="{CAEEC27F-D2B5-4E84-BF29-D4022D102724}"/>
    <cellStyle name="Millares 656 2 15" xfId="15105" xr:uid="{1404BB23-5EB3-4B74-B416-49E8AAB05218}"/>
    <cellStyle name="Millares 656 2 15 2" xfId="36608" xr:uid="{B9F59755-30C4-4DE8-B77E-53CF79972B28}"/>
    <cellStyle name="Millares 656 2 16" xfId="21710" xr:uid="{D1DFAF06-D96D-4FBA-AD5E-0D1C03CD6950}"/>
    <cellStyle name="Millares 656 2 17" xfId="43213" xr:uid="{15A5180A-F38F-40AC-AC17-964AC5AAD8A3}"/>
    <cellStyle name="Millares 656 2 2" xfId="168" xr:uid="{775364BF-4FF7-4459-81BC-BF9ED96BCD94}"/>
    <cellStyle name="Millares 656 2 2 10" xfId="4705" xr:uid="{C43F93B2-EB8A-4005-93C6-93BD2317655E}"/>
    <cellStyle name="Millares 656 2 2 10 2" xfId="12971" xr:uid="{BFB23265-71C6-444D-AFC8-E8576A7BB7E6}"/>
    <cellStyle name="Millares 656 2 2 10 2 2" xfId="34474" xr:uid="{C6FA7E14-5AEF-49A3-B3FE-E7CBB0A36CA5}"/>
    <cellStyle name="Millares 656 2 2 10 3" xfId="19606" xr:uid="{E1D8973E-A1BC-4189-83A4-9824E6EEB664}"/>
    <cellStyle name="Millares 656 2 2 10 3 2" xfId="41109" xr:uid="{D4897329-90A2-4371-83E0-7EAF6990D4F4}"/>
    <cellStyle name="Millares 656 2 2 10 4" xfId="26211" xr:uid="{2A94B4F3-36D3-47F8-BF05-8DC0EA99EBFF}"/>
    <cellStyle name="Millares 656 2 2 10 5" xfId="47714" xr:uid="{8BEC59FF-5ECB-44A3-AB70-38F7B9B554AF}"/>
    <cellStyle name="Millares 656 2 2 11" xfId="5208" xr:uid="{A886D202-3549-4AC1-A215-6B8E9EB4B6E6}"/>
    <cellStyle name="Millares 656 2 2 11 2" xfId="13474" xr:uid="{09644629-7CA2-4C60-AD43-A73CDB51DE34}"/>
    <cellStyle name="Millares 656 2 2 11 2 2" xfId="34977" xr:uid="{00061812-8A0F-468A-96C7-096D1DE2A5D1}"/>
    <cellStyle name="Millares 656 2 2 11 3" xfId="20109" xr:uid="{B8F96303-0FC7-473F-9921-29F5F70C282A}"/>
    <cellStyle name="Millares 656 2 2 11 3 2" xfId="41612" xr:uid="{014B86E4-46F8-460B-AB77-B5145D33BDD9}"/>
    <cellStyle name="Millares 656 2 2 11 4" xfId="26714" xr:uid="{3DA1527A-421B-455B-B038-32794E9A9A7F}"/>
    <cellStyle name="Millares 656 2 2 11 5" xfId="48217" xr:uid="{5D4B1E40-1A3A-45C7-A1CA-F586909C4E4F}"/>
    <cellStyle name="Millares 656 2 2 12" xfId="6849" xr:uid="{5EC34BF2-6515-4E23-B540-C9D44775CA68}"/>
    <cellStyle name="Millares 656 2 2 12 2" xfId="28352" xr:uid="{422926BF-6C0A-414B-97C7-C53324B6CE9A}"/>
    <cellStyle name="Millares 656 2 2 13" xfId="8503" xr:uid="{D4952934-D228-4833-895D-C581A2BA4324}"/>
    <cellStyle name="Millares 656 2 2 13 2" xfId="30006" xr:uid="{2CD24EED-6FAF-429F-A3BA-6A65F3EF8DBB}"/>
    <cellStyle name="Millares 656 2 2 14" xfId="15142" xr:uid="{1950AEB0-E439-455F-AC92-E75BB65AE30C}"/>
    <cellStyle name="Millares 656 2 2 14 2" xfId="36645" xr:uid="{BC975E36-115D-4565-8048-8C1D00203D7D}"/>
    <cellStyle name="Millares 656 2 2 15" xfId="21747" xr:uid="{CF54607E-CAAE-48FF-BEF3-C49A2BF0B7F1}"/>
    <cellStyle name="Millares 656 2 2 16" xfId="43250" xr:uid="{5371297B-E741-4F06-B04A-E8368466821B}"/>
    <cellStyle name="Millares 656 2 2 2" xfId="500" xr:uid="{0110A86F-DF33-4258-840D-1A1C1101FCD4}"/>
    <cellStyle name="Millares 656 2 2 2 10" xfId="7111" xr:uid="{C5A9962E-480D-43CE-BCE2-E88FA35B7ED4}"/>
    <cellStyle name="Millares 656 2 2 2 10 2" xfId="28614" xr:uid="{E03F280E-A509-4677-8330-077BB4430BF6}"/>
    <cellStyle name="Millares 656 2 2 2 11" xfId="8767" xr:uid="{F73DD036-0A75-4CE8-BD52-6B5B248B2A7A}"/>
    <cellStyle name="Millares 656 2 2 2 11 2" xfId="30270" xr:uid="{92BC38D1-C276-419F-A654-4D5F5B262095}"/>
    <cellStyle name="Millares 656 2 2 2 12" xfId="15403" xr:uid="{B0AAF143-0146-44C1-B6AD-52D1434C624A}"/>
    <cellStyle name="Millares 656 2 2 2 12 2" xfId="36906" xr:uid="{F4F03C57-8F89-411A-A37E-3AA88761CE56}"/>
    <cellStyle name="Millares 656 2 2 2 13" xfId="22008" xr:uid="{17A7C9C1-92AF-4B60-A8A6-D93436DFFFC2}"/>
    <cellStyle name="Millares 656 2 2 2 14" xfId="43511" xr:uid="{AE6CC512-EC63-45C3-B11E-FE585BBF18C2}"/>
    <cellStyle name="Millares 656 2 2 2 2" xfId="782" xr:uid="{F821248D-497E-4E32-8C87-24CA1FACFEE8}"/>
    <cellStyle name="Millares 656 2 2 2 2 10" xfId="15683" xr:uid="{500152CF-349B-4EAA-BE37-035421EECDBE}"/>
    <cellStyle name="Millares 656 2 2 2 2 10 2" xfId="37186" xr:uid="{E1E0F224-C369-4E3D-834F-5CC5CEEAB706}"/>
    <cellStyle name="Millares 656 2 2 2 2 11" xfId="22288" xr:uid="{871232B0-BCEB-4E94-9268-E9D898DA711B}"/>
    <cellStyle name="Millares 656 2 2 2 2 12" xfId="43791" xr:uid="{0A627DE8-5737-41C8-928F-C5C6D5045176}"/>
    <cellStyle name="Millares 656 2 2 2 2 2" xfId="1728" xr:uid="{948C6F6D-0F84-41D4-AB73-3093CA6EB984}"/>
    <cellStyle name="Millares 656 2 2 2 2 2 2" xfId="4557" xr:uid="{C0469A73-F7C7-45DE-8B7D-5D76289CD5DA}"/>
    <cellStyle name="Millares 656 2 2 2 2 2 2 2" xfId="12823" xr:uid="{908E534D-31FC-4960-822F-588F3F2C108B}"/>
    <cellStyle name="Millares 656 2 2 2 2 2 2 2 2" xfId="34326" xr:uid="{A7DA2632-CCFF-45D2-8807-C762326D31A8}"/>
    <cellStyle name="Millares 656 2 2 2 2 2 2 3" xfId="19458" xr:uid="{628CE8B9-5361-4BF2-98D8-AAD7B685B431}"/>
    <cellStyle name="Millares 656 2 2 2 2 2 2 3 2" xfId="40961" xr:uid="{A3CA7191-E6EC-4F58-9913-3791D0AB1744}"/>
    <cellStyle name="Millares 656 2 2 2 2 2 2 4" xfId="26063" xr:uid="{E5AF807F-D445-46C2-8941-4C1FD9E43CFF}"/>
    <cellStyle name="Millares 656 2 2 2 2 2 2 5" xfId="47566" xr:uid="{4F6801A9-3E3D-4A32-AAB3-5016BE729DD5}"/>
    <cellStyle name="Millares 656 2 2 2 2 2 3" xfId="6696" xr:uid="{F27615CE-87B1-4FC3-AD33-F16D6160906C}"/>
    <cellStyle name="Millares 656 2 2 2 2 2 3 2" xfId="14962" xr:uid="{960E6EA5-B548-41B6-835D-92FE2F60A45B}"/>
    <cellStyle name="Millares 656 2 2 2 2 2 3 2 2" xfId="36465" xr:uid="{50735AAB-C4DB-4C58-83B9-D01B22FF1130}"/>
    <cellStyle name="Millares 656 2 2 2 2 2 3 3" xfId="21597" xr:uid="{683D8843-D61A-405A-80C4-8E73555DA817}"/>
    <cellStyle name="Millares 656 2 2 2 2 2 3 3 2" xfId="43100" xr:uid="{9C337DE9-B8B8-4878-8C9D-1D5DFC892930}"/>
    <cellStyle name="Millares 656 2 2 2 2 2 3 4" xfId="28202" xr:uid="{D07A49BF-1F75-425C-A97D-7F74771094A1}"/>
    <cellStyle name="Millares 656 2 2 2 2 2 3 5" xfId="49705" xr:uid="{92BC859C-D72E-466E-824B-E344B734ACC9}"/>
    <cellStyle name="Millares 656 2 2 2 2 2 4" xfId="8337" xr:uid="{8565F596-E379-4845-B977-256910501194}"/>
    <cellStyle name="Millares 656 2 2 2 2 2 4 2" xfId="29840" xr:uid="{9F651779-81AD-4977-A559-4CE7CD6BA624}"/>
    <cellStyle name="Millares 656 2 2 2 2 2 5" xfId="9994" xr:uid="{F40BC2CD-0146-4AFA-8716-9779AF2BFA7E}"/>
    <cellStyle name="Millares 656 2 2 2 2 2 5 2" xfId="31497" xr:uid="{D072F16E-E119-44C2-8C0B-6525BF09C8C8}"/>
    <cellStyle name="Millares 656 2 2 2 2 2 6" xfId="16629" xr:uid="{6DACAC15-8463-4792-917B-CD5114DCB59A}"/>
    <cellStyle name="Millares 656 2 2 2 2 2 6 2" xfId="38132" xr:uid="{6ADD343D-4A07-4E64-9D32-87BB82F9B965}"/>
    <cellStyle name="Millares 656 2 2 2 2 2 7" xfId="23234" xr:uid="{A2AD57CE-C168-45CF-9B71-0F26645BBEBC}"/>
    <cellStyle name="Millares 656 2 2 2 2 2 8" xfId="44737" xr:uid="{3C569C95-D901-41DD-9FD3-E9667E4470AC}"/>
    <cellStyle name="Millares 656 2 2 2 2 3" xfId="2415" xr:uid="{01BFA65A-C49B-496B-95D0-B84C672AA65A}"/>
    <cellStyle name="Millares 656 2 2 2 2 3 2" xfId="10681" xr:uid="{391310ED-1AA1-461B-8A98-1BBD47E58DD1}"/>
    <cellStyle name="Millares 656 2 2 2 2 3 2 2" xfId="32184" xr:uid="{A820CEEF-5CAE-416D-A35C-085961CF8CBB}"/>
    <cellStyle name="Millares 656 2 2 2 2 3 3" xfId="17316" xr:uid="{D6CBA5DD-8EC2-4F74-9E07-B4B1D7CC9067}"/>
    <cellStyle name="Millares 656 2 2 2 2 3 3 2" xfId="38819" xr:uid="{B9594601-5311-4E55-AFA4-19C976C7927A}"/>
    <cellStyle name="Millares 656 2 2 2 2 3 4" xfId="23921" xr:uid="{28E21B53-3E7F-4426-A80D-E565114F6F50}"/>
    <cellStyle name="Millares 656 2 2 2 2 3 5" xfId="45424" xr:uid="{CF3AE417-E45D-4C5D-B839-E4516FE5E887}"/>
    <cellStyle name="Millares 656 2 2 2 2 4" xfId="2932" xr:uid="{D59696D8-DF9D-4E2C-AC05-22E49C8AFF49}"/>
    <cellStyle name="Millares 656 2 2 2 2 4 2" xfId="11198" xr:uid="{0974196E-FD14-4CF8-B199-0317D0DCEB36}"/>
    <cellStyle name="Millares 656 2 2 2 2 4 2 2" xfId="32701" xr:uid="{2AE70EFB-A0F4-4F26-B28A-77CA9D343186}"/>
    <cellStyle name="Millares 656 2 2 2 2 4 3" xfId="17833" xr:uid="{BA41D990-4C1F-4378-893C-1CDDDD10BE5B}"/>
    <cellStyle name="Millares 656 2 2 2 2 4 3 2" xfId="39336" xr:uid="{53DAB76D-7F55-422E-9BCB-BCA1A6CEF459}"/>
    <cellStyle name="Millares 656 2 2 2 2 4 4" xfId="24438" xr:uid="{3253DB11-E192-4385-AD50-5781C006D6EC}"/>
    <cellStyle name="Millares 656 2 2 2 2 4 5" xfId="45941" xr:uid="{D29EF2AD-5315-4F76-BE81-152F7020CCB1}"/>
    <cellStyle name="Millares 656 2 2 2 2 5" xfId="3611" xr:uid="{0CAF4001-8117-4490-8F65-B6F9DDE0D539}"/>
    <cellStyle name="Millares 656 2 2 2 2 5 2" xfId="11877" xr:uid="{AB84A70A-1D4A-4ECC-88DB-8AC2B113F146}"/>
    <cellStyle name="Millares 656 2 2 2 2 5 2 2" xfId="33380" xr:uid="{6BA6C774-5F24-4217-B06A-DEC37302D36F}"/>
    <cellStyle name="Millares 656 2 2 2 2 5 3" xfId="18512" xr:uid="{B581A616-D7B4-48CA-B5D5-F2C85E5F9C33}"/>
    <cellStyle name="Millares 656 2 2 2 2 5 3 2" xfId="40015" xr:uid="{C70D4D38-C56C-4B1C-9238-6CE981393657}"/>
    <cellStyle name="Millares 656 2 2 2 2 5 4" xfId="25117" xr:uid="{F1D9C87C-4D2D-4B8C-A4FC-0EB00B340C16}"/>
    <cellStyle name="Millares 656 2 2 2 2 5 5" xfId="46620" xr:uid="{65D87241-FD49-4885-8001-6FBBAA825EF5}"/>
    <cellStyle name="Millares 656 2 2 2 2 6" xfId="5076" xr:uid="{7364A28B-7CBA-4991-AD98-C941D5A75D0A}"/>
    <cellStyle name="Millares 656 2 2 2 2 6 2" xfId="13342" xr:uid="{F3FA4448-EA89-4675-BB8D-18E7A719A4AD}"/>
    <cellStyle name="Millares 656 2 2 2 2 6 2 2" xfId="34845" xr:uid="{6F661EAF-FC0B-4863-B5B4-ADE9A1E8B3F9}"/>
    <cellStyle name="Millares 656 2 2 2 2 6 3" xfId="19977" xr:uid="{C7E5E185-6274-4C0B-B424-4879D2C49934}"/>
    <cellStyle name="Millares 656 2 2 2 2 6 3 2" xfId="41480" xr:uid="{CBDDDF7C-BA50-40F5-B69E-019C11C22EB8}"/>
    <cellStyle name="Millares 656 2 2 2 2 6 4" xfId="26582" xr:uid="{142D39F3-930C-4063-A256-45C1B47A31D9}"/>
    <cellStyle name="Millares 656 2 2 2 2 6 5" xfId="48085" xr:uid="{DDEDD794-6CBD-4225-A18D-B3116ADB59E8}"/>
    <cellStyle name="Millares 656 2 2 2 2 7" xfId="5750" xr:uid="{5C368BBD-5A6F-46E9-A2D4-6AA5374837E5}"/>
    <cellStyle name="Millares 656 2 2 2 2 7 2" xfId="14016" xr:uid="{98B7EC46-76F5-4969-A083-849B2E98ADEE}"/>
    <cellStyle name="Millares 656 2 2 2 2 7 2 2" xfId="35519" xr:uid="{14D6631F-3435-44BF-9F88-425D0EBF90A0}"/>
    <cellStyle name="Millares 656 2 2 2 2 7 3" xfId="20651" xr:uid="{6B330783-70CE-45AD-BEAE-B3EC3CDA9049}"/>
    <cellStyle name="Millares 656 2 2 2 2 7 3 2" xfId="42154" xr:uid="{EFCEA0C9-C6C0-4A1F-A314-D45DF3A1E647}"/>
    <cellStyle name="Millares 656 2 2 2 2 7 4" xfId="27256" xr:uid="{E05DFE75-52F3-4F94-BC31-7038B0F30648}"/>
    <cellStyle name="Millares 656 2 2 2 2 7 5" xfId="48759" xr:uid="{3FCED213-ABAF-4830-B851-31DB44A414AD}"/>
    <cellStyle name="Millares 656 2 2 2 2 8" xfId="7391" xr:uid="{D34AF25C-13F0-4494-90E3-0513864FA145}"/>
    <cellStyle name="Millares 656 2 2 2 2 8 2" xfId="28894" xr:uid="{7820A759-061B-4692-8269-9E292903530A}"/>
    <cellStyle name="Millares 656 2 2 2 2 9" xfId="9048" xr:uid="{C57D9CF1-B3A3-462A-8A67-813A8C405DE7}"/>
    <cellStyle name="Millares 656 2 2 2 2 9 2" xfId="30551" xr:uid="{8FE5255E-19BB-451B-A8BA-CE1E31E33B93}"/>
    <cellStyle name="Millares 656 2 2 2 3" xfId="1052" xr:uid="{EC06FAC0-E9B8-4176-951B-BB6B040FC578}"/>
    <cellStyle name="Millares 656 2 2 2 3 2" xfId="3881" xr:uid="{45B73B03-D824-44FF-98BB-32EAD9C3A3A0}"/>
    <cellStyle name="Millares 656 2 2 2 3 2 2" xfId="12147" xr:uid="{9D94A86C-76E4-4657-9DE1-03CE4A836FFE}"/>
    <cellStyle name="Millares 656 2 2 2 3 2 2 2" xfId="33650" xr:uid="{791D7109-8C69-4EBB-B672-39823833E766}"/>
    <cellStyle name="Millares 656 2 2 2 3 2 3" xfId="18782" xr:uid="{A5E3CEE7-0836-44F2-85E3-8B7C38814857}"/>
    <cellStyle name="Millares 656 2 2 2 3 2 3 2" xfId="40285" xr:uid="{4ADA73BD-FDF8-4BA2-8E26-CA7342FF14A3}"/>
    <cellStyle name="Millares 656 2 2 2 3 2 4" xfId="25387" xr:uid="{C535F34D-BEA1-4C9E-BAA6-44FAE4D0D748}"/>
    <cellStyle name="Millares 656 2 2 2 3 2 5" xfId="46890" xr:uid="{9CB3A3C5-B7FB-4DDD-9C23-0181C2D69094}"/>
    <cellStyle name="Millares 656 2 2 2 3 3" xfId="6020" xr:uid="{8BB8DC06-A78F-4C83-A490-19787B15441C}"/>
    <cellStyle name="Millares 656 2 2 2 3 3 2" xfId="14286" xr:uid="{0F115A69-2960-4CBE-846C-63A746403B0F}"/>
    <cellStyle name="Millares 656 2 2 2 3 3 2 2" xfId="35789" xr:uid="{027D7089-6F1B-4163-A730-A3AAB492D384}"/>
    <cellStyle name="Millares 656 2 2 2 3 3 3" xfId="20921" xr:uid="{C2F54FFC-240C-4F17-8EE9-827865626CB2}"/>
    <cellStyle name="Millares 656 2 2 2 3 3 3 2" xfId="42424" xr:uid="{A5049A72-D097-4357-96BE-C6B05AEF857B}"/>
    <cellStyle name="Millares 656 2 2 2 3 3 4" xfId="27526" xr:uid="{37FB6C4A-B7D2-4FBD-8924-6A3A0674FBCF}"/>
    <cellStyle name="Millares 656 2 2 2 3 3 5" xfId="49029" xr:uid="{F1D847DD-55F9-4C89-8757-ECCF81DCAAEC}"/>
    <cellStyle name="Millares 656 2 2 2 3 4" xfId="7661" xr:uid="{8915B079-50C9-47FE-8061-0CFEBC2E8562}"/>
    <cellStyle name="Millares 656 2 2 2 3 4 2" xfId="29164" xr:uid="{BF3C2238-DC4C-4A30-BAA2-EA19BF91F6DA}"/>
    <cellStyle name="Millares 656 2 2 2 3 5" xfId="9318" xr:uid="{F1E29BC3-8398-44D3-9B22-4003F3F556A1}"/>
    <cellStyle name="Millares 656 2 2 2 3 5 2" xfId="30821" xr:uid="{FE4A8FA8-8464-432D-B364-242B2811E410}"/>
    <cellStyle name="Millares 656 2 2 2 3 6" xfId="15953" xr:uid="{2275C5A8-ECC7-4CB5-9C91-39A8FE3EFF05}"/>
    <cellStyle name="Millares 656 2 2 2 3 6 2" xfId="37456" xr:uid="{3765D6B0-9D83-4502-B418-B3D68C9D62CE}"/>
    <cellStyle name="Millares 656 2 2 2 3 7" xfId="22558" xr:uid="{F8A7354F-0C14-4788-A434-4D9D634988F7}"/>
    <cellStyle name="Millares 656 2 2 2 3 8" xfId="44061" xr:uid="{6EF9E111-51B3-4FB8-817D-7F20A088AA4E}"/>
    <cellStyle name="Millares 656 2 2 2 4" xfId="1448" xr:uid="{09218169-553B-4567-BDA6-C54B64B61405}"/>
    <cellStyle name="Millares 656 2 2 2 4 2" xfId="4277" xr:uid="{10072FD2-23C0-4CB4-ACF4-57152ABE6EA4}"/>
    <cellStyle name="Millares 656 2 2 2 4 2 2" xfId="12543" xr:uid="{D60EA843-81C8-4EC9-8AB1-822519A07891}"/>
    <cellStyle name="Millares 656 2 2 2 4 2 2 2" xfId="34046" xr:uid="{1F256685-9466-4F8B-8590-E2B73A6873F1}"/>
    <cellStyle name="Millares 656 2 2 2 4 2 3" xfId="19178" xr:uid="{A52AE37A-68D8-4F7C-B816-AD2A66942C49}"/>
    <cellStyle name="Millares 656 2 2 2 4 2 3 2" xfId="40681" xr:uid="{0228BDB7-EDB7-4794-8ECF-70FEE55295E2}"/>
    <cellStyle name="Millares 656 2 2 2 4 2 4" xfId="25783" xr:uid="{15E55A7D-7B4A-4178-888C-9B2D0981D2A0}"/>
    <cellStyle name="Millares 656 2 2 2 4 2 5" xfId="47286" xr:uid="{35A2828B-29AA-4D2F-ACA2-61FEC1883B93}"/>
    <cellStyle name="Millares 656 2 2 2 4 3" xfId="6416" xr:uid="{1DF93216-D3C8-40D5-994F-08763C46DFCD}"/>
    <cellStyle name="Millares 656 2 2 2 4 3 2" xfId="14682" xr:uid="{833DDB79-40D4-46DE-B36D-78D88E82FB88}"/>
    <cellStyle name="Millares 656 2 2 2 4 3 2 2" xfId="36185" xr:uid="{F766E7E5-A53B-4B20-B8A8-A62646F4E101}"/>
    <cellStyle name="Millares 656 2 2 2 4 3 3" xfId="21317" xr:uid="{5A0A34FB-5892-458D-95E6-A6D6E90B2DAE}"/>
    <cellStyle name="Millares 656 2 2 2 4 3 3 2" xfId="42820" xr:uid="{E4020839-7DC7-41AB-9D42-9D639D071D3C}"/>
    <cellStyle name="Millares 656 2 2 2 4 3 4" xfId="27922" xr:uid="{8AE5BB5E-4091-4CFF-92C6-B1A9D9236588}"/>
    <cellStyle name="Millares 656 2 2 2 4 3 5" xfId="49425" xr:uid="{D4B0DDF8-551E-4C5B-BF3A-D85EF38DB7F1}"/>
    <cellStyle name="Millares 656 2 2 2 4 4" xfId="8057" xr:uid="{926AA1F7-6F99-4D90-A1CF-543459EC849F}"/>
    <cellStyle name="Millares 656 2 2 2 4 4 2" xfId="29560" xr:uid="{A0381B89-151D-4A3C-B078-15D49501D67E}"/>
    <cellStyle name="Millares 656 2 2 2 4 5" xfId="9714" xr:uid="{AFB908E0-6C69-4FCD-9C13-D1D4ED7C4B6B}"/>
    <cellStyle name="Millares 656 2 2 2 4 5 2" xfId="31217" xr:uid="{9EA49973-4F19-4585-A73F-A17614A601A3}"/>
    <cellStyle name="Millares 656 2 2 2 4 6" xfId="16349" xr:uid="{1DA9035E-17C9-41EB-A4C2-63A1B9EF2677}"/>
    <cellStyle name="Millares 656 2 2 2 4 6 2" xfId="37852" xr:uid="{1EDA6DF1-A3C7-4063-BD61-EEB050779035}"/>
    <cellStyle name="Millares 656 2 2 2 4 7" xfId="22954" xr:uid="{3C28E2B6-700A-4D11-8A71-D8AD77E92C74}"/>
    <cellStyle name="Millares 656 2 2 2 4 8" xfId="44457" xr:uid="{48BC7642-7D90-4215-AB74-427034D50F66}"/>
    <cellStyle name="Millares 656 2 2 2 5" xfId="2135" xr:uid="{A53E74B9-0593-4686-BB75-F7F34F151275}"/>
    <cellStyle name="Millares 656 2 2 2 5 2" xfId="10401" xr:uid="{2E94EFB5-0D65-4A61-92F3-BBCF805B5126}"/>
    <cellStyle name="Millares 656 2 2 2 5 2 2" xfId="31904" xr:uid="{E30B06DD-99CD-4A08-BA72-40B1E3154147}"/>
    <cellStyle name="Millares 656 2 2 2 5 3" xfId="17036" xr:uid="{7900F197-BAE6-43C3-8AA9-F5E6259593C8}"/>
    <cellStyle name="Millares 656 2 2 2 5 3 2" xfId="38539" xr:uid="{2B46319C-186B-4088-92D2-AE2620E40AC2}"/>
    <cellStyle name="Millares 656 2 2 2 5 4" xfId="23641" xr:uid="{F3F1C163-232F-4CEF-BE89-4D7938CDB62E}"/>
    <cellStyle name="Millares 656 2 2 2 5 5" xfId="45144" xr:uid="{FD626DE1-8807-45AD-AABB-22A5823E7B04}"/>
    <cellStyle name="Millares 656 2 2 2 6" xfId="2683" xr:uid="{D8561002-458A-4708-8A4A-0A918A5AC4A3}"/>
    <cellStyle name="Millares 656 2 2 2 6 2" xfId="10949" xr:uid="{CA66EE33-B6D5-46CA-8DA2-FFDBE02E9248}"/>
    <cellStyle name="Millares 656 2 2 2 6 2 2" xfId="32452" xr:uid="{D44F23E3-B1D9-4CC5-852D-BC87951AAD4B}"/>
    <cellStyle name="Millares 656 2 2 2 6 3" xfId="17584" xr:uid="{0251966F-3B8B-42D8-B010-B7E61D3791D7}"/>
    <cellStyle name="Millares 656 2 2 2 6 3 2" xfId="39087" xr:uid="{4F492BCD-B942-47AE-92FB-3041C899E544}"/>
    <cellStyle name="Millares 656 2 2 2 6 4" xfId="24189" xr:uid="{62DA7ABF-A874-471A-B107-38DEAD59776B}"/>
    <cellStyle name="Millares 656 2 2 2 6 5" xfId="45692" xr:uid="{62B915F3-E1E3-4987-A24D-D89906EF4A8C}"/>
    <cellStyle name="Millares 656 2 2 2 7" xfId="3331" xr:uid="{B4B197C7-751C-48EB-9C7E-1F20F1B57AB1}"/>
    <cellStyle name="Millares 656 2 2 2 7 2" xfId="11597" xr:uid="{5962C923-C040-4130-9728-06AB16FFFD52}"/>
    <cellStyle name="Millares 656 2 2 2 7 2 2" xfId="33100" xr:uid="{A4AD24FA-8B01-4228-B565-1EE44B540581}"/>
    <cellStyle name="Millares 656 2 2 2 7 3" xfId="18232" xr:uid="{7088112E-65B5-40D0-BED8-F2A21E53B0DC}"/>
    <cellStyle name="Millares 656 2 2 2 7 3 2" xfId="39735" xr:uid="{9A8CB651-4E60-448C-8775-C00560AF8838}"/>
    <cellStyle name="Millares 656 2 2 2 7 4" xfId="24837" xr:uid="{792419D8-1D43-47AA-954F-74156EE03E10}"/>
    <cellStyle name="Millares 656 2 2 2 7 5" xfId="46340" xr:uid="{CBFBBD1F-9871-459E-99E5-01EF97DE7B16}"/>
    <cellStyle name="Millares 656 2 2 2 8" xfId="4827" xr:uid="{0CC4AD97-5F09-4365-A015-E32C5AF3AD13}"/>
    <cellStyle name="Millares 656 2 2 2 8 2" xfId="13093" xr:uid="{83F26615-F9DA-442C-BAC5-4A37568249BD}"/>
    <cellStyle name="Millares 656 2 2 2 8 2 2" xfId="34596" xr:uid="{5DB673B2-AF9D-43D8-81C6-67C4EAD0BEB4}"/>
    <cellStyle name="Millares 656 2 2 2 8 3" xfId="19728" xr:uid="{83BFC0A2-C014-4A00-8166-EA5BB4AD72B7}"/>
    <cellStyle name="Millares 656 2 2 2 8 3 2" xfId="41231" xr:uid="{530E7B1A-E3BF-4A55-94E6-8171DC2D34C5}"/>
    <cellStyle name="Millares 656 2 2 2 8 4" xfId="26333" xr:uid="{D05F74A8-7ECE-41D3-BF64-E5572364A466}"/>
    <cellStyle name="Millares 656 2 2 2 8 5" xfId="47836" xr:uid="{50E1B0EB-E578-46F0-937F-D4E7C2C69BC7}"/>
    <cellStyle name="Millares 656 2 2 2 9" xfId="5470" xr:uid="{2B36D6E2-BBDF-49BB-AF64-D6C880501BCC}"/>
    <cellStyle name="Millares 656 2 2 2 9 2" xfId="13736" xr:uid="{4490812D-A8BA-4CDE-BDC1-0402272BE22B}"/>
    <cellStyle name="Millares 656 2 2 2 9 2 2" xfId="35239" xr:uid="{4B996500-A00E-4925-B34D-70E3A7E9F07A}"/>
    <cellStyle name="Millares 656 2 2 2 9 3" xfId="20371" xr:uid="{AD47D602-4B4F-4250-896E-7D6E55FC55A0}"/>
    <cellStyle name="Millares 656 2 2 2 9 3 2" xfId="41874" xr:uid="{E1DE46C3-B1DA-4A4A-A632-B7E23C5B27BB}"/>
    <cellStyle name="Millares 656 2 2 2 9 4" xfId="26976" xr:uid="{671A43F2-F573-4929-BC6E-462EE8ABF8A7}"/>
    <cellStyle name="Millares 656 2 2 2 9 5" xfId="48479" xr:uid="{76A58D9F-6EEE-4AF6-AF13-42FEE65DFF01}"/>
    <cellStyle name="Millares 656 2 2 3" xfId="373" xr:uid="{1D147F60-17E3-4A79-8234-17D902B04222}"/>
    <cellStyle name="Millares 656 2 2 3 10" xfId="15276" xr:uid="{6FE6DCCB-B859-4E3C-A7B8-9E6284AC8878}"/>
    <cellStyle name="Millares 656 2 2 3 10 2" xfId="36779" xr:uid="{0829D5BC-4467-493B-B174-91FA7B043880}"/>
    <cellStyle name="Millares 656 2 2 3 11" xfId="21881" xr:uid="{19FF0E54-795E-4FCB-A1A1-64246508907C}"/>
    <cellStyle name="Millares 656 2 2 3 12" xfId="43384" xr:uid="{2BF78C15-91B0-42B8-8AF1-11F13F1EE330}"/>
    <cellStyle name="Millares 656 2 2 3 2" xfId="1321" xr:uid="{62927CDD-C913-41C7-AC82-4D3C33EABE41}"/>
    <cellStyle name="Millares 656 2 2 3 2 2" xfId="4150" xr:uid="{ABCF8B4F-8BF4-49DB-A365-CA8F3536FE82}"/>
    <cellStyle name="Millares 656 2 2 3 2 2 2" xfId="12416" xr:uid="{A7FFE530-E1FF-460A-99C0-CEF496FC38E1}"/>
    <cellStyle name="Millares 656 2 2 3 2 2 2 2" xfId="33919" xr:uid="{BF96CF75-5425-4642-81EC-76286A7679E4}"/>
    <cellStyle name="Millares 656 2 2 3 2 2 3" xfId="19051" xr:uid="{1EBB71E8-5616-45B6-BD38-17736001C0F9}"/>
    <cellStyle name="Millares 656 2 2 3 2 2 3 2" xfId="40554" xr:uid="{ACF206DB-8C1E-45A6-B313-5EB7721469FD}"/>
    <cellStyle name="Millares 656 2 2 3 2 2 4" xfId="25656" xr:uid="{A6E3D1D5-4F1B-4CD9-8661-E76A2DCD5FCC}"/>
    <cellStyle name="Millares 656 2 2 3 2 2 5" xfId="47159" xr:uid="{3B07B0A8-AA8F-4B08-94C7-201F9C5C9D0C}"/>
    <cellStyle name="Millares 656 2 2 3 2 3" xfId="6289" xr:uid="{FCE2C4D6-248B-48E4-AEAE-E9EC9EECBDFE}"/>
    <cellStyle name="Millares 656 2 2 3 2 3 2" xfId="14555" xr:uid="{A72CCB5B-92DC-4483-91FC-03E67674E506}"/>
    <cellStyle name="Millares 656 2 2 3 2 3 2 2" xfId="36058" xr:uid="{CABA3236-244B-49D6-B590-D17FC4912685}"/>
    <cellStyle name="Millares 656 2 2 3 2 3 3" xfId="21190" xr:uid="{85430F7A-BC70-4D60-8B92-155DDF2DB928}"/>
    <cellStyle name="Millares 656 2 2 3 2 3 3 2" xfId="42693" xr:uid="{B14FD79D-EC43-44F2-BEE4-46B728F1BEDC}"/>
    <cellStyle name="Millares 656 2 2 3 2 3 4" xfId="27795" xr:uid="{E43BFBD1-A525-4CC6-B1D5-E73131F53415}"/>
    <cellStyle name="Millares 656 2 2 3 2 3 5" xfId="49298" xr:uid="{351C4BBB-EA86-4728-BB71-006E9B96022E}"/>
    <cellStyle name="Millares 656 2 2 3 2 4" xfId="7930" xr:uid="{2B829363-0044-43C4-A227-0A8F35E1AB90}"/>
    <cellStyle name="Millares 656 2 2 3 2 4 2" xfId="29433" xr:uid="{07BD9A9E-2FB6-4796-B2FB-C0F11B2E9B3D}"/>
    <cellStyle name="Millares 656 2 2 3 2 5" xfId="9587" xr:uid="{47ABDF95-D773-4E3D-AD8E-A151A84EE786}"/>
    <cellStyle name="Millares 656 2 2 3 2 5 2" xfId="31090" xr:uid="{EC888612-268E-4EA3-970D-F2632D071162}"/>
    <cellStyle name="Millares 656 2 2 3 2 6" xfId="16222" xr:uid="{B9684212-4F91-40E4-8851-E255C2865F77}"/>
    <cellStyle name="Millares 656 2 2 3 2 6 2" xfId="37725" xr:uid="{453A9269-5DD1-4040-9988-E7A21D3BBBE9}"/>
    <cellStyle name="Millares 656 2 2 3 2 7" xfId="22827" xr:uid="{66D73F97-D116-42D8-872A-613A4D9532FD}"/>
    <cellStyle name="Millares 656 2 2 3 2 8" xfId="44330" xr:uid="{473F0F99-61F0-4E37-AFDB-C73C83933F30}"/>
    <cellStyle name="Millares 656 2 2 3 3" xfId="2008" xr:uid="{A3B3DE32-0CCF-4481-A658-7529776F8398}"/>
    <cellStyle name="Millares 656 2 2 3 3 2" xfId="10274" xr:uid="{650CE52F-1F4E-44D7-AE34-CAB5281A768E}"/>
    <cellStyle name="Millares 656 2 2 3 3 2 2" xfId="31777" xr:uid="{90A491B8-A48F-4E9A-9E27-B84C3A500699}"/>
    <cellStyle name="Millares 656 2 2 3 3 3" xfId="16909" xr:uid="{1842B81F-A0B0-4774-A137-11279135A05E}"/>
    <cellStyle name="Millares 656 2 2 3 3 3 2" xfId="38412" xr:uid="{23FFCEFC-AA98-4F45-A6E9-AD3CB8CAB61F}"/>
    <cellStyle name="Millares 656 2 2 3 3 4" xfId="23514" xr:uid="{688BE537-7626-431A-92BC-B7B32B2C8AEE}"/>
    <cellStyle name="Millares 656 2 2 3 3 5" xfId="45017" xr:uid="{513C0A5E-5943-4FA6-A67F-823EFB08E899}"/>
    <cellStyle name="Millares 656 2 2 3 4" xfId="2807" xr:uid="{4FA87ABD-7A3F-4FDC-ABCA-63BF28AC9B24}"/>
    <cellStyle name="Millares 656 2 2 3 4 2" xfId="11073" xr:uid="{FD604ADC-FA38-4BF7-A774-E48D1B4C3449}"/>
    <cellStyle name="Millares 656 2 2 3 4 2 2" xfId="32576" xr:uid="{0A7C7F93-EB5D-4C2B-A176-575661AC28FE}"/>
    <cellStyle name="Millares 656 2 2 3 4 3" xfId="17708" xr:uid="{9F123A4A-3C69-4434-9549-0A0B4804FD81}"/>
    <cellStyle name="Millares 656 2 2 3 4 3 2" xfId="39211" xr:uid="{74D4C446-EAE2-4575-B928-EB4E48CE353C}"/>
    <cellStyle name="Millares 656 2 2 3 4 4" xfId="24313" xr:uid="{9D9AEC21-CF19-4204-89F4-70D338C5AF85}"/>
    <cellStyle name="Millares 656 2 2 3 4 5" xfId="45816" xr:uid="{D6A9FCB7-2EBD-4EFD-86F0-AB196E473AC8}"/>
    <cellStyle name="Millares 656 2 2 3 5" xfId="3204" xr:uid="{3DCADE1A-B503-4EFE-97A5-C171D9348EB5}"/>
    <cellStyle name="Millares 656 2 2 3 5 2" xfId="11470" xr:uid="{C8232E1B-2913-410E-AF21-8C18C0A74662}"/>
    <cellStyle name="Millares 656 2 2 3 5 2 2" xfId="32973" xr:uid="{B35F015E-3B9F-4986-8B8D-756B706F23C3}"/>
    <cellStyle name="Millares 656 2 2 3 5 3" xfId="18105" xr:uid="{74B17EDA-7FB8-4571-8FC7-67F7379E5A8C}"/>
    <cellStyle name="Millares 656 2 2 3 5 3 2" xfId="39608" xr:uid="{0E1F224A-49BF-4FD3-9F93-11191C011BBD}"/>
    <cellStyle name="Millares 656 2 2 3 5 4" xfId="24710" xr:uid="{09143C74-B44A-4A28-AE21-11E6825955CC}"/>
    <cellStyle name="Millares 656 2 2 3 5 5" xfId="46213" xr:uid="{44FE4938-8F6D-4F5E-83DC-3BD77CD84B9B}"/>
    <cellStyle name="Millares 656 2 2 3 6" xfId="4951" xr:uid="{409E92BF-D691-448A-B89B-FEB870BCE7F8}"/>
    <cellStyle name="Millares 656 2 2 3 6 2" xfId="13217" xr:uid="{7DD3E2DC-E900-4F37-93D7-779970F8C4F9}"/>
    <cellStyle name="Millares 656 2 2 3 6 2 2" xfId="34720" xr:uid="{7B3471D1-9684-4B7B-B94C-1E0767C90164}"/>
    <cellStyle name="Millares 656 2 2 3 6 3" xfId="19852" xr:uid="{2267864C-F857-460E-87A7-C6A1190495B7}"/>
    <cellStyle name="Millares 656 2 2 3 6 3 2" xfId="41355" xr:uid="{1BFDCBBA-3F80-445C-8613-065DA670DE76}"/>
    <cellStyle name="Millares 656 2 2 3 6 4" xfId="26457" xr:uid="{2B8DC746-7AFA-493A-A6A2-E7521D89B047}"/>
    <cellStyle name="Millares 656 2 2 3 6 5" xfId="47960" xr:uid="{C440F81D-A020-4BE5-AA9D-2549D9F4D4D1}"/>
    <cellStyle name="Millares 656 2 2 3 7" xfId="5343" xr:uid="{DE2727B9-B10C-4409-B0DA-462957B1E3D8}"/>
    <cellStyle name="Millares 656 2 2 3 7 2" xfId="13609" xr:uid="{55637C1C-FCA1-425A-8678-5372BC7CC4E6}"/>
    <cellStyle name="Millares 656 2 2 3 7 2 2" xfId="35112" xr:uid="{CE9A2537-27BF-41FF-B6B4-96EE4498875A}"/>
    <cellStyle name="Millares 656 2 2 3 7 3" xfId="20244" xr:uid="{04DC769B-D976-4DBA-87FC-3BB4E212A833}"/>
    <cellStyle name="Millares 656 2 2 3 7 3 2" xfId="41747" xr:uid="{DA0F108A-50C4-488E-B743-BE7C4BD88944}"/>
    <cellStyle name="Millares 656 2 2 3 7 4" xfId="26849" xr:uid="{E3DBAD59-3698-4FE4-BB4B-323269F1ADD4}"/>
    <cellStyle name="Millares 656 2 2 3 7 5" xfId="48352" xr:uid="{6BD0135E-5E7D-446B-8DFB-A61E24026434}"/>
    <cellStyle name="Millares 656 2 2 3 8" xfId="6984" xr:uid="{F0450019-2A9C-4CBB-87B4-8D6442C53533}"/>
    <cellStyle name="Millares 656 2 2 3 8 2" xfId="28487" xr:uid="{7BAE284D-762E-4CF5-B762-03EE5C9E307C}"/>
    <cellStyle name="Millares 656 2 2 3 9" xfId="8640" xr:uid="{B035D64B-38C8-4E83-AB35-6125A07CFF3E}"/>
    <cellStyle name="Millares 656 2 2 3 9 2" xfId="30143" xr:uid="{B4C71E48-19BC-4C36-B48B-BAF202CF3AB7}"/>
    <cellStyle name="Millares 656 2 2 4" xfId="657" xr:uid="{50AFCB44-1E9A-4025-9F26-BB6EC9A12D34}"/>
    <cellStyle name="Millares 656 2 2 4 10" xfId="43666" xr:uid="{C89BC803-0F4E-42CE-9032-39CE710ADBCF}"/>
    <cellStyle name="Millares 656 2 2 4 2" xfId="1603" xr:uid="{8D41AECC-0CB4-4275-AD6C-A09C63E4CA79}"/>
    <cellStyle name="Millares 656 2 2 4 2 2" xfId="4432" xr:uid="{9A73D68B-2748-46BE-8D50-F44E8BDD760F}"/>
    <cellStyle name="Millares 656 2 2 4 2 2 2" xfId="12698" xr:uid="{129129C1-0A62-4DAC-8A4F-8C01ED2D23E8}"/>
    <cellStyle name="Millares 656 2 2 4 2 2 2 2" xfId="34201" xr:uid="{7007EF6D-D04C-4761-B18A-A1CEA63BB904}"/>
    <cellStyle name="Millares 656 2 2 4 2 2 3" xfId="19333" xr:uid="{9E5CE736-7697-4385-8798-F52FDABE2667}"/>
    <cellStyle name="Millares 656 2 2 4 2 2 3 2" xfId="40836" xr:uid="{F7A76BE4-39C9-4F6D-9436-BD674A121B83}"/>
    <cellStyle name="Millares 656 2 2 4 2 2 4" xfId="25938" xr:uid="{230B13B1-1A6A-47A4-A537-5831ED874C7E}"/>
    <cellStyle name="Millares 656 2 2 4 2 2 5" xfId="47441" xr:uid="{8741FA03-5652-4870-8E99-4265DDC1BFAA}"/>
    <cellStyle name="Millares 656 2 2 4 2 3" xfId="6571" xr:uid="{9B8C391D-5A41-44D4-B90D-E1DB37B43BD3}"/>
    <cellStyle name="Millares 656 2 2 4 2 3 2" xfId="14837" xr:uid="{9B4C910D-3F18-422F-B792-59D81ADB71F2}"/>
    <cellStyle name="Millares 656 2 2 4 2 3 2 2" xfId="36340" xr:uid="{C55CBD12-2D3C-4E8F-809D-06118CC0E066}"/>
    <cellStyle name="Millares 656 2 2 4 2 3 3" xfId="21472" xr:uid="{44F9EB57-B471-4049-95FD-C5AF583327B4}"/>
    <cellStyle name="Millares 656 2 2 4 2 3 3 2" xfId="42975" xr:uid="{DBA4D0A4-E9C0-45B0-9982-F0C1C54B39E6}"/>
    <cellStyle name="Millares 656 2 2 4 2 3 4" xfId="28077" xr:uid="{8E1F703E-3AFD-4988-8C2E-1BF755E68C76}"/>
    <cellStyle name="Millares 656 2 2 4 2 3 5" xfId="49580" xr:uid="{15A6ED2F-8F92-4A21-A720-7BCE82DD3B47}"/>
    <cellStyle name="Millares 656 2 2 4 2 4" xfId="8212" xr:uid="{82814544-062A-4EF3-98CF-38FB477F3B63}"/>
    <cellStyle name="Millares 656 2 2 4 2 4 2" xfId="29715" xr:uid="{EF38DDD6-8824-4823-B504-58627C8120CC}"/>
    <cellStyle name="Millares 656 2 2 4 2 5" xfId="9869" xr:uid="{7915E785-7F8E-4F7E-8EE4-336E89DD7232}"/>
    <cellStyle name="Millares 656 2 2 4 2 5 2" xfId="31372" xr:uid="{31046BE7-ED38-4C56-8D43-17B83E50C297}"/>
    <cellStyle name="Millares 656 2 2 4 2 6" xfId="16504" xr:uid="{C2DB8F56-0805-49E9-A7D0-70F72561D730}"/>
    <cellStyle name="Millares 656 2 2 4 2 6 2" xfId="38007" xr:uid="{AE2EBAEA-15C2-4F1A-86D8-42D4E3279ABA}"/>
    <cellStyle name="Millares 656 2 2 4 2 7" xfId="23109" xr:uid="{25693FCD-83C0-42E3-AAEB-E45CE87A19F9}"/>
    <cellStyle name="Millares 656 2 2 4 2 8" xfId="44612" xr:uid="{B303506D-CC33-4AF3-8ED2-3CA584CC0BF8}"/>
    <cellStyle name="Millares 656 2 2 4 3" xfId="2290" xr:uid="{BC523DE5-46A5-41E6-A1A3-C8F1F38AF817}"/>
    <cellStyle name="Millares 656 2 2 4 3 2" xfId="10556" xr:uid="{5D73A666-59A0-4403-BEE5-9D6F84E0BFA6}"/>
    <cellStyle name="Millares 656 2 2 4 3 2 2" xfId="32059" xr:uid="{6B58EF5B-5E7E-445C-835A-45962E42C6A8}"/>
    <cellStyle name="Millares 656 2 2 4 3 3" xfId="17191" xr:uid="{96BCA7D0-3CE7-4943-B3F0-8DF1BEC9EA38}"/>
    <cellStyle name="Millares 656 2 2 4 3 3 2" xfId="38694" xr:uid="{213BF5B0-D111-4AC0-B900-FF455F28EF37}"/>
    <cellStyle name="Millares 656 2 2 4 3 4" xfId="23796" xr:uid="{E52C616E-F176-4262-B99F-7D26B3C1323A}"/>
    <cellStyle name="Millares 656 2 2 4 3 5" xfId="45299" xr:uid="{53487D5F-048E-4D1C-9AF3-4B6E0FBB22D7}"/>
    <cellStyle name="Millares 656 2 2 4 4" xfId="3486" xr:uid="{8E7CD035-738E-4DFD-A504-5D172CD403B3}"/>
    <cellStyle name="Millares 656 2 2 4 4 2" xfId="11752" xr:uid="{5128B111-4090-4D12-9ECF-DA2CF4028073}"/>
    <cellStyle name="Millares 656 2 2 4 4 2 2" xfId="33255" xr:uid="{DCD0FC9F-C7F0-48EF-AA2B-6EDFA45CC069}"/>
    <cellStyle name="Millares 656 2 2 4 4 3" xfId="18387" xr:uid="{C2B266E9-8AD7-472E-B088-DF161B92332C}"/>
    <cellStyle name="Millares 656 2 2 4 4 3 2" xfId="39890" xr:uid="{4268BD6F-F790-4921-9A63-1191976CA85A}"/>
    <cellStyle name="Millares 656 2 2 4 4 4" xfId="24992" xr:uid="{37230C70-3D2C-4619-963E-E430A68D222F}"/>
    <cellStyle name="Millares 656 2 2 4 4 5" xfId="46495" xr:uid="{80FDBB57-5DF8-45CF-A840-12CF2015012B}"/>
    <cellStyle name="Millares 656 2 2 4 5" xfId="5625" xr:uid="{0474BD96-2E4D-40E3-A275-731315348FDF}"/>
    <cellStyle name="Millares 656 2 2 4 5 2" xfId="13891" xr:uid="{355EFB25-E70B-425F-90E3-B13B73D33265}"/>
    <cellStyle name="Millares 656 2 2 4 5 2 2" xfId="35394" xr:uid="{72FDA5CE-FCAA-46A4-AA71-9DBF65D8DBE6}"/>
    <cellStyle name="Millares 656 2 2 4 5 3" xfId="20526" xr:uid="{F49E957C-4190-4331-8BDD-AE269B969FED}"/>
    <cellStyle name="Millares 656 2 2 4 5 3 2" xfId="42029" xr:uid="{A58F55FA-90AE-4C6A-BC96-F175E0352C82}"/>
    <cellStyle name="Millares 656 2 2 4 5 4" xfId="27131" xr:uid="{42B0639B-7E7E-467A-8336-054E6B619865}"/>
    <cellStyle name="Millares 656 2 2 4 5 5" xfId="48634" xr:uid="{CC4D5485-3C64-44D2-80E9-8B8D8443F42A}"/>
    <cellStyle name="Millares 656 2 2 4 6" xfId="7266" xr:uid="{D754B0D6-2EEB-467A-843E-26635CD8A067}"/>
    <cellStyle name="Millares 656 2 2 4 6 2" xfId="28769" xr:uid="{86C1CB1F-674F-44A4-B452-F37A9483D69F}"/>
    <cellStyle name="Millares 656 2 2 4 7" xfId="8923" xr:uid="{18A414EE-EDA0-45FA-9103-B4F63A6EC60E}"/>
    <cellStyle name="Millares 656 2 2 4 7 2" xfId="30426" xr:uid="{BA0E8E19-8CD1-45D9-9499-C773FEA2A95C}"/>
    <cellStyle name="Millares 656 2 2 4 8" xfId="15558" xr:uid="{2B43AD14-F26B-4363-A931-B28DA1A47FE0}"/>
    <cellStyle name="Millares 656 2 2 4 8 2" xfId="37061" xr:uid="{1C544FFC-14DB-4353-987B-31F50FA426D9}"/>
    <cellStyle name="Millares 656 2 2 4 9" xfId="22163" xr:uid="{70EA8F95-7CE6-4037-8CD8-C75E0CFC9BDD}"/>
    <cellStyle name="Millares 656 2 2 5" xfId="925" xr:uid="{2FF6A3EC-A5F5-41AA-89F8-4FE4863782D1}"/>
    <cellStyle name="Millares 656 2 2 5 2" xfId="3754" xr:uid="{6B46B9F3-5F01-4C68-ACE4-5ADB2E2BE888}"/>
    <cellStyle name="Millares 656 2 2 5 2 2" xfId="12020" xr:uid="{7B2D1C0B-202A-4A25-A5FB-8C53F3FF5ADE}"/>
    <cellStyle name="Millares 656 2 2 5 2 2 2" xfId="33523" xr:uid="{C799DC03-6CA0-49DB-8DC4-7CDBCB7D4B12}"/>
    <cellStyle name="Millares 656 2 2 5 2 3" xfId="18655" xr:uid="{6FD1118A-40B3-484B-B92C-433D59D67475}"/>
    <cellStyle name="Millares 656 2 2 5 2 3 2" xfId="40158" xr:uid="{D8B6D5FB-65CF-425C-B9C0-AEB66695FD4F}"/>
    <cellStyle name="Millares 656 2 2 5 2 4" xfId="25260" xr:uid="{3ADD91FC-72BF-4A3E-B65B-903C306A8DB7}"/>
    <cellStyle name="Millares 656 2 2 5 2 5" xfId="46763" xr:uid="{E6F4AEEA-B1B5-47AB-BC0B-7372C0484480}"/>
    <cellStyle name="Millares 656 2 2 5 3" xfId="5893" xr:uid="{AD6F597B-7305-4B72-A189-36E9CE8B19C5}"/>
    <cellStyle name="Millares 656 2 2 5 3 2" xfId="14159" xr:uid="{CD76ED06-0BB7-4871-BF19-F681B1AF3BC8}"/>
    <cellStyle name="Millares 656 2 2 5 3 2 2" xfId="35662" xr:uid="{5D25E129-6872-45E7-84DC-138C1E8C46E5}"/>
    <cellStyle name="Millares 656 2 2 5 3 3" xfId="20794" xr:uid="{53D04E53-67DB-4E91-A22B-C977AC7D9EAD}"/>
    <cellStyle name="Millares 656 2 2 5 3 3 2" xfId="42297" xr:uid="{A96DC00F-FFE0-4B0C-B307-E88AD0EC4A80}"/>
    <cellStyle name="Millares 656 2 2 5 3 4" xfId="27399" xr:uid="{7EAA3530-0953-45D6-A9E3-6629D987F42C}"/>
    <cellStyle name="Millares 656 2 2 5 3 5" xfId="48902" xr:uid="{B3D5999C-7AFC-4261-96F3-C22250D45874}"/>
    <cellStyle name="Millares 656 2 2 5 4" xfId="7534" xr:uid="{6D8591F8-B241-4777-99C8-5CB4201A9FD3}"/>
    <cellStyle name="Millares 656 2 2 5 4 2" xfId="29037" xr:uid="{1E188F2B-60A1-44C8-BCBA-0516552824DD}"/>
    <cellStyle name="Millares 656 2 2 5 5" xfId="9191" xr:uid="{70767136-D165-4425-8B92-8133F8DD0546}"/>
    <cellStyle name="Millares 656 2 2 5 5 2" xfId="30694" xr:uid="{A3C871D5-6049-4EA7-B15A-18184373E1E7}"/>
    <cellStyle name="Millares 656 2 2 5 6" xfId="15826" xr:uid="{04588DFF-04E0-4FFD-A025-3ADC7F3BC34F}"/>
    <cellStyle name="Millares 656 2 2 5 6 2" xfId="37329" xr:uid="{22E2941C-8221-4ADC-910A-339A5A8DF072}"/>
    <cellStyle name="Millares 656 2 2 5 7" xfId="22431" xr:uid="{79AC3C17-E5EA-4585-8470-DE77F4B5B763}"/>
    <cellStyle name="Millares 656 2 2 5 8" xfId="43934" xr:uid="{861CECAE-E308-4383-A7C0-674831041599}"/>
    <cellStyle name="Millares 656 2 2 6" xfId="1186" xr:uid="{BF6F48CD-CC04-4F7B-82CC-63C98274FA8D}"/>
    <cellStyle name="Millares 656 2 2 6 2" xfId="4015" xr:uid="{16100978-E41D-4960-BB7F-BDA98EF91AB1}"/>
    <cellStyle name="Millares 656 2 2 6 2 2" xfId="12281" xr:uid="{521EA6E8-4697-4A6A-BD71-52A54E40E2E3}"/>
    <cellStyle name="Millares 656 2 2 6 2 2 2" xfId="33784" xr:uid="{A68D552B-12D0-4E8B-BDBE-0F0615362C91}"/>
    <cellStyle name="Millares 656 2 2 6 2 3" xfId="18916" xr:uid="{F25300BD-E359-485B-8606-7F147A9894EF}"/>
    <cellStyle name="Millares 656 2 2 6 2 3 2" xfId="40419" xr:uid="{E8BC63E8-6127-425E-AA53-E54B8F8655E4}"/>
    <cellStyle name="Millares 656 2 2 6 2 4" xfId="25521" xr:uid="{4F6E620E-35C8-4B23-9A68-3BAF833DFD6D}"/>
    <cellStyle name="Millares 656 2 2 6 2 5" xfId="47024" xr:uid="{C6F2BC54-0A10-44D6-BAAA-62BFB237AE7F}"/>
    <cellStyle name="Millares 656 2 2 6 3" xfId="6154" xr:uid="{12344123-69DB-45A5-A932-A74E1BB056AF}"/>
    <cellStyle name="Millares 656 2 2 6 3 2" xfId="14420" xr:uid="{31037664-74BE-40D8-A578-D630EB0ADF2D}"/>
    <cellStyle name="Millares 656 2 2 6 3 2 2" xfId="35923" xr:uid="{0FEEF7B8-FE71-4D24-BBFB-5D8EAD0C927A}"/>
    <cellStyle name="Millares 656 2 2 6 3 3" xfId="21055" xr:uid="{AD59AB93-55F8-4072-AA04-56C0F08CC0BD}"/>
    <cellStyle name="Millares 656 2 2 6 3 3 2" xfId="42558" xr:uid="{2BD760CD-642D-46C0-B3EF-F97A1F7445E3}"/>
    <cellStyle name="Millares 656 2 2 6 3 4" xfId="27660" xr:uid="{AE2A90A5-8880-4A79-B87F-964FDF178646}"/>
    <cellStyle name="Millares 656 2 2 6 3 5" xfId="49163" xr:uid="{5A0B1DC9-EDDB-4F5C-8F12-CAD291E07827}"/>
    <cellStyle name="Millares 656 2 2 6 4" xfId="7795" xr:uid="{9A532D88-B638-48AA-BA0D-EA37AECBF547}"/>
    <cellStyle name="Millares 656 2 2 6 4 2" xfId="29298" xr:uid="{FD1360F8-322D-4188-8140-2479448DCE1B}"/>
    <cellStyle name="Millares 656 2 2 6 5" xfId="9452" xr:uid="{02575253-DB72-4C10-B12E-35C4867CEEBF}"/>
    <cellStyle name="Millares 656 2 2 6 5 2" xfId="30955" xr:uid="{9AB6508E-D54F-46F0-AF37-7ADCB5579E77}"/>
    <cellStyle name="Millares 656 2 2 6 6" xfId="16087" xr:uid="{14882C28-A34E-4C7D-B21E-7252FA0CB318}"/>
    <cellStyle name="Millares 656 2 2 6 6 2" xfId="37590" xr:uid="{953AC141-F3F6-45EE-9236-436E4AA81D4E}"/>
    <cellStyle name="Millares 656 2 2 6 7" xfId="22692" xr:uid="{13D60491-9B4E-4194-B969-B6439E7DEF4D}"/>
    <cellStyle name="Millares 656 2 2 6 8" xfId="44195" xr:uid="{31ED04EC-A0F5-4B76-8065-F772D73ED9EF}"/>
    <cellStyle name="Millares 656 2 2 7" xfId="1874" xr:uid="{A94496B1-DB0F-4C5E-9CFF-8E46BBDF0FFF}"/>
    <cellStyle name="Millares 656 2 2 7 2" xfId="10140" xr:uid="{A1B76856-988D-4031-A68D-3C9A94730A03}"/>
    <cellStyle name="Millares 656 2 2 7 2 2" xfId="31643" xr:uid="{0E00E937-8785-46F9-92BF-AC809CD920E3}"/>
    <cellStyle name="Millares 656 2 2 7 3" xfId="16775" xr:uid="{18EA4E60-F629-4AC2-A5C7-824EFC5C95BA}"/>
    <cellStyle name="Millares 656 2 2 7 3 2" xfId="38278" xr:uid="{EE6346FD-D730-41EC-B0D6-E8A9272B6CFE}"/>
    <cellStyle name="Millares 656 2 2 7 4" xfId="23380" xr:uid="{40713A10-A799-4E70-9DC2-65B811AD1C8F}"/>
    <cellStyle name="Millares 656 2 2 7 5" xfId="44883" xr:uid="{37FE949A-371D-4C0A-95EE-E16A55A637B8}"/>
    <cellStyle name="Millares 656 2 2 8" xfId="2559" xr:uid="{ACE6A26A-5EBC-413B-BB63-AA94A4706F9E}"/>
    <cellStyle name="Millares 656 2 2 8 2" xfId="10825" xr:uid="{A1F9AD0E-AC53-444B-B728-52F25C5AC3BD}"/>
    <cellStyle name="Millares 656 2 2 8 2 2" xfId="32328" xr:uid="{AB6FABB3-857B-44D6-A334-AC6FB6429AD3}"/>
    <cellStyle name="Millares 656 2 2 8 3" xfId="17460" xr:uid="{E54ADD65-2ED5-41A1-8C06-3CAE05077579}"/>
    <cellStyle name="Millares 656 2 2 8 3 2" xfId="38963" xr:uid="{5A60626F-489F-4AEC-A5AB-D96AE385D575}"/>
    <cellStyle name="Millares 656 2 2 8 4" xfId="24065" xr:uid="{56845A62-ABFD-475B-9FCA-E8EC49709B7D}"/>
    <cellStyle name="Millares 656 2 2 8 5" xfId="45568" xr:uid="{39D1A79B-AAD7-4977-8597-29321760FB3E}"/>
    <cellStyle name="Millares 656 2 2 9" xfId="3070" xr:uid="{3D2ADD8A-95E0-4628-8CA6-F5570514BF6C}"/>
    <cellStyle name="Millares 656 2 2 9 2" xfId="11336" xr:uid="{30066F49-884E-474A-A0B9-A101930387A5}"/>
    <cellStyle name="Millares 656 2 2 9 2 2" xfId="32839" xr:uid="{00F7D31B-53FD-4C97-8CA7-C8718D88F8C7}"/>
    <cellStyle name="Millares 656 2 2 9 3" xfId="17971" xr:uid="{A53C1FDE-F928-45FF-AB66-6F1C87F0DE7B}"/>
    <cellStyle name="Millares 656 2 2 9 3 2" xfId="39474" xr:uid="{F97B9C5A-EA81-4F9F-9CA3-7F622D1E7E6D}"/>
    <cellStyle name="Millares 656 2 2 9 4" xfId="24576" xr:uid="{303E999A-09F8-47CD-88B2-B11943AE08C7}"/>
    <cellStyle name="Millares 656 2 2 9 5" xfId="46079" xr:uid="{CC76D07B-0E66-4F78-A583-01ADFA101576}"/>
    <cellStyle name="Millares 656 2 3" xfId="463" xr:uid="{2F0FBF8A-AC74-4B03-BBC2-E52E78A934A8}"/>
    <cellStyle name="Millares 656 2 3 10" xfId="7074" xr:uid="{B1C6F2FF-B3A2-40D8-9274-1E6A594CF2C3}"/>
    <cellStyle name="Millares 656 2 3 10 2" xfId="28577" xr:uid="{F06D3EB7-1B80-490A-885C-472096D47311}"/>
    <cellStyle name="Millares 656 2 3 11" xfId="8730" xr:uid="{62281339-5F1E-4145-A991-FCE3CE759605}"/>
    <cellStyle name="Millares 656 2 3 11 2" xfId="30233" xr:uid="{EBB7EBD3-1EA1-4B13-A95F-E0E307B2DB71}"/>
    <cellStyle name="Millares 656 2 3 12" xfId="15366" xr:uid="{60C835FB-73CB-4643-90E5-33DE0EFA7F18}"/>
    <cellStyle name="Millares 656 2 3 12 2" xfId="36869" xr:uid="{C09334C0-C9FE-41B5-AF2D-10D356D96B42}"/>
    <cellStyle name="Millares 656 2 3 13" xfId="21971" xr:uid="{9AA0CFB9-3CC4-4148-8553-8D82D5F67B04}"/>
    <cellStyle name="Millares 656 2 3 14" xfId="43474" xr:uid="{9C8264FF-43C5-4D93-95C8-CADCB04ECAA8}"/>
    <cellStyle name="Millares 656 2 3 2" xfId="745" xr:uid="{EE2CB446-044A-4CAB-9D51-6E1792930340}"/>
    <cellStyle name="Millares 656 2 3 2 10" xfId="15646" xr:uid="{461FE3E5-F785-4148-BB85-F5E0A0AC11B9}"/>
    <cellStyle name="Millares 656 2 3 2 10 2" xfId="37149" xr:uid="{2986A6F2-B167-49D2-9F54-9CBD7AB4EBA5}"/>
    <cellStyle name="Millares 656 2 3 2 11" xfId="22251" xr:uid="{E0E352DE-231D-4622-94B4-7FA73D9F0173}"/>
    <cellStyle name="Millares 656 2 3 2 12" xfId="43754" xr:uid="{7D73860A-1BF2-4DD3-AD83-4220CDC84217}"/>
    <cellStyle name="Millares 656 2 3 2 2" xfId="1691" xr:uid="{928E0453-6466-4005-8627-0DD305A5409D}"/>
    <cellStyle name="Millares 656 2 3 2 2 2" xfId="4520" xr:uid="{0A285E0F-C876-4E10-921B-1EBF56BE44FA}"/>
    <cellStyle name="Millares 656 2 3 2 2 2 2" xfId="12786" xr:uid="{C5B73536-4327-4B0A-B75B-3438DB4640A6}"/>
    <cellStyle name="Millares 656 2 3 2 2 2 2 2" xfId="34289" xr:uid="{B083CECD-A97A-4ACE-831A-4258E8DE68DE}"/>
    <cellStyle name="Millares 656 2 3 2 2 2 3" xfId="19421" xr:uid="{2E067FB8-BBCF-4377-A3F7-739AD66C1134}"/>
    <cellStyle name="Millares 656 2 3 2 2 2 3 2" xfId="40924" xr:uid="{04B68981-BAE4-42EF-BBC2-43024D8B0D3F}"/>
    <cellStyle name="Millares 656 2 3 2 2 2 4" xfId="26026" xr:uid="{E22A5E37-031D-4447-B7A7-0649DD8C0203}"/>
    <cellStyle name="Millares 656 2 3 2 2 2 5" xfId="47529" xr:uid="{E8044B36-9036-47CB-910A-75CD06CE98B6}"/>
    <cellStyle name="Millares 656 2 3 2 2 3" xfId="6659" xr:uid="{AD6588D7-BB6A-4832-92EB-B70B252065B5}"/>
    <cellStyle name="Millares 656 2 3 2 2 3 2" xfId="14925" xr:uid="{6365F0D4-2D5E-4F7C-B7FE-26EE6CD7692F}"/>
    <cellStyle name="Millares 656 2 3 2 2 3 2 2" xfId="36428" xr:uid="{65C0CE88-1232-4141-8187-A7C6A5F36A3D}"/>
    <cellStyle name="Millares 656 2 3 2 2 3 3" xfId="21560" xr:uid="{10CC09E2-2B1F-4B0C-A1E3-15B64637A900}"/>
    <cellStyle name="Millares 656 2 3 2 2 3 3 2" xfId="43063" xr:uid="{7887CED9-6F0A-4387-B99A-EF308C073167}"/>
    <cellStyle name="Millares 656 2 3 2 2 3 4" xfId="28165" xr:uid="{16A8E1D6-9F7C-4C9F-8F5D-220C5BE32E88}"/>
    <cellStyle name="Millares 656 2 3 2 2 3 5" xfId="49668" xr:uid="{216F11BD-7FD7-4C88-8AEC-87B24E5B3660}"/>
    <cellStyle name="Millares 656 2 3 2 2 4" xfId="8300" xr:uid="{B7FAFDCB-0743-4580-9B1C-8477E707A0D4}"/>
    <cellStyle name="Millares 656 2 3 2 2 4 2" xfId="29803" xr:uid="{C7FD8ABC-EEF0-4A08-9C52-72D5E56C453A}"/>
    <cellStyle name="Millares 656 2 3 2 2 5" xfId="9957" xr:uid="{686E9394-5C9D-4583-A176-499B05568F62}"/>
    <cellStyle name="Millares 656 2 3 2 2 5 2" xfId="31460" xr:uid="{CC6D5F3D-857F-4C88-BCDB-547400233778}"/>
    <cellStyle name="Millares 656 2 3 2 2 6" xfId="16592" xr:uid="{B1D753F1-FB26-4699-B366-8AD29E3459E5}"/>
    <cellStyle name="Millares 656 2 3 2 2 6 2" xfId="38095" xr:uid="{A9ACC0DB-2938-4F38-ACD4-900C21889B95}"/>
    <cellStyle name="Millares 656 2 3 2 2 7" xfId="23197" xr:uid="{47C0FC53-8345-4262-A1B5-FA583E2842FC}"/>
    <cellStyle name="Millares 656 2 3 2 2 8" xfId="44700" xr:uid="{3C56F6FE-C4E2-4E0C-95A7-0C9E7FB169FB}"/>
    <cellStyle name="Millares 656 2 3 2 3" xfId="2378" xr:uid="{634BBC1F-503A-4614-9BE0-69B055B6516A}"/>
    <cellStyle name="Millares 656 2 3 2 3 2" xfId="10644" xr:uid="{8258D8A5-5C83-4049-B3A2-9CA49E557DB9}"/>
    <cellStyle name="Millares 656 2 3 2 3 2 2" xfId="32147" xr:uid="{413F3FA8-206A-4A61-8F81-9701A66BB53A}"/>
    <cellStyle name="Millares 656 2 3 2 3 3" xfId="17279" xr:uid="{D56BBE50-C6C7-4158-B751-B87E70878B06}"/>
    <cellStyle name="Millares 656 2 3 2 3 3 2" xfId="38782" xr:uid="{0AC6F785-9F6B-41C6-ACD7-0B839B5685DC}"/>
    <cellStyle name="Millares 656 2 3 2 3 4" xfId="23884" xr:uid="{FFF2E34D-1BF8-4125-9C28-547003140420}"/>
    <cellStyle name="Millares 656 2 3 2 3 5" xfId="45387" xr:uid="{11551E72-33FA-4069-AB78-17295A1AA891}"/>
    <cellStyle name="Millares 656 2 3 2 4" xfId="2895" xr:uid="{37175E31-CCC2-4830-B21B-F3B1F38D626F}"/>
    <cellStyle name="Millares 656 2 3 2 4 2" xfId="11161" xr:uid="{742E568E-2876-413E-9E13-1CBF722E748D}"/>
    <cellStyle name="Millares 656 2 3 2 4 2 2" xfId="32664" xr:uid="{2DCE25C2-E02A-48B9-85F7-50838486C022}"/>
    <cellStyle name="Millares 656 2 3 2 4 3" xfId="17796" xr:uid="{DD5A1C65-AEA5-4D69-876A-AFC5DAB61683}"/>
    <cellStyle name="Millares 656 2 3 2 4 3 2" xfId="39299" xr:uid="{C177FC2C-5A53-4372-94EB-43588DC6ECD4}"/>
    <cellStyle name="Millares 656 2 3 2 4 4" xfId="24401" xr:uid="{98562C90-466F-46C3-805C-0481B0E1426F}"/>
    <cellStyle name="Millares 656 2 3 2 4 5" xfId="45904" xr:uid="{1E8C0B30-FB13-4460-9DDF-0B2A46D28F01}"/>
    <cellStyle name="Millares 656 2 3 2 5" xfId="3574" xr:uid="{7FCB95F4-2B68-4EFF-BF21-67E537AFC491}"/>
    <cellStyle name="Millares 656 2 3 2 5 2" xfId="11840" xr:uid="{745C7093-E041-421B-AC74-7448E0AE76AE}"/>
    <cellStyle name="Millares 656 2 3 2 5 2 2" xfId="33343" xr:uid="{E222E0E7-BCD7-429E-AAD8-246CB18323DE}"/>
    <cellStyle name="Millares 656 2 3 2 5 3" xfId="18475" xr:uid="{EB0FCDE1-9F4F-48AB-9142-7A1F4CF9BF16}"/>
    <cellStyle name="Millares 656 2 3 2 5 3 2" xfId="39978" xr:uid="{BF4ACEB3-9362-4F55-A39F-7BF38B8A621A}"/>
    <cellStyle name="Millares 656 2 3 2 5 4" xfId="25080" xr:uid="{E5B46532-629B-4D3E-951C-3ABF591875D1}"/>
    <cellStyle name="Millares 656 2 3 2 5 5" xfId="46583" xr:uid="{18C19A5E-7BAF-4FEA-86D5-86B124BFC5CD}"/>
    <cellStyle name="Millares 656 2 3 2 6" xfId="5039" xr:uid="{83109AC0-9582-4059-833A-912992B8ADE6}"/>
    <cellStyle name="Millares 656 2 3 2 6 2" xfId="13305" xr:uid="{DDC0A35C-FA35-4AA5-8C3F-95F082F45887}"/>
    <cellStyle name="Millares 656 2 3 2 6 2 2" xfId="34808" xr:uid="{056FA734-3977-4264-BF49-7AE17679298C}"/>
    <cellStyle name="Millares 656 2 3 2 6 3" xfId="19940" xr:uid="{34894BAE-0CC8-4D77-B12E-70C0B9268917}"/>
    <cellStyle name="Millares 656 2 3 2 6 3 2" xfId="41443" xr:uid="{A3F20996-F74B-4F42-909A-7C6F7A30122F}"/>
    <cellStyle name="Millares 656 2 3 2 6 4" xfId="26545" xr:uid="{F66CFE06-52E0-4BBB-B7BA-AD2AF32A68A3}"/>
    <cellStyle name="Millares 656 2 3 2 6 5" xfId="48048" xr:uid="{0B96A957-F6F3-4FE1-B4E1-051ABBB22A69}"/>
    <cellStyle name="Millares 656 2 3 2 7" xfId="5713" xr:uid="{91302CA7-0CBB-4D62-AFDF-4302A5F9CDEB}"/>
    <cellStyle name="Millares 656 2 3 2 7 2" xfId="13979" xr:uid="{97A48697-F99C-4FD2-A935-501BCC428049}"/>
    <cellStyle name="Millares 656 2 3 2 7 2 2" xfId="35482" xr:uid="{829776B1-11B3-4BC7-B723-B5860617C8A3}"/>
    <cellStyle name="Millares 656 2 3 2 7 3" xfId="20614" xr:uid="{160E9BB6-957C-49DA-B4D9-5E17D80C873F}"/>
    <cellStyle name="Millares 656 2 3 2 7 3 2" xfId="42117" xr:uid="{D1053504-9699-428A-8D7D-437E60F07D76}"/>
    <cellStyle name="Millares 656 2 3 2 7 4" xfId="27219" xr:uid="{415451F4-6D22-47FE-A59A-71FEE1AAEE55}"/>
    <cellStyle name="Millares 656 2 3 2 7 5" xfId="48722" xr:uid="{B99AD5FE-6D9F-4562-A7DD-1151CD370FC9}"/>
    <cellStyle name="Millares 656 2 3 2 8" xfId="7354" xr:uid="{740E1B54-DD6C-4BB7-96F6-68496941CE06}"/>
    <cellStyle name="Millares 656 2 3 2 8 2" xfId="28857" xr:uid="{082E9D1E-94CB-4AA6-9EAE-6E7C67590488}"/>
    <cellStyle name="Millares 656 2 3 2 9" xfId="9011" xr:uid="{768F8116-E0ED-4B72-88CA-59DCE999017F}"/>
    <cellStyle name="Millares 656 2 3 2 9 2" xfId="30514" xr:uid="{B9101AB6-607A-48B5-81FA-E6B4292B1010}"/>
    <cellStyle name="Millares 656 2 3 3" xfId="1015" xr:uid="{D8E69DF8-68A0-4FB2-8962-494738A9BCE8}"/>
    <cellStyle name="Millares 656 2 3 3 2" xfId="3844" xr:uid="{E17A92C2-7D02-44F0-BBCF-A9675CC72662}"/>
    <cellStyle name="Millares 656 2 3 3 2 2" xfId="12110" xr:uid="{59DCAD04-8AF5-41E5-973C-2F7D88CF9EFC}"/>
    <cellStyle name="Millares 656 2 3 3 2 2 2" xfId="33613" xr:uid="{58CE3C62-7D08-45E1-AF7F-07186B480CA6}"/>
    <cellStyle name="Millares 656 2 3 3 2 3" xfId="18745" xr:uid="{6DCEA8C9-DBB0-401D-82C1-3CD815A047C9}"/>
    <cellStyle name="Millares 656 2 3 3 2 3 2" xfId="40248" xr:uid="{C8F23805-4F3A-4ADE-BB7E-8B0C71C30D0C}"/>
    <cellStyle name="Millares 656 2 3 3 2 4" xfId="25350" xr:uid="{D396727D-7337-4F53-8FA6-9C8C88ABFCBA}"/>
    <cellStyle name="Millares 656 2 3 3 2 5" xfId="46853" xr:uid="{666C90BF-1352-4BB4-A492-F10C7B4AD286}"/>
    <cellStyle name="Millares 656 2 3 3 3" xfId="5983" xr:uid="{CEEF1B8B-D1EE-4339-B82B-C911AD8C032F}"/>
    <cellStyle name="Millares 656 2 3 3 3 2" xfId="14249" xr:uid="{2CD84AEC-A962-4A6D-8EB1-8EFA0734C293}"/>
    <cellStyle name="Millares 656 2 3 3 3 2 2" xfId="35752" xr:uid="{A543AACF-BA39-4A31-80EA-9830746C36A8}"/>
    <cellStyle name="Millares 656 2 3 3 3 3" xfId="20884" xr:uid="{588055B0-3505-4A44-B964-5F26BDAA08A4}"/>
    <cellStyle name="Millares 656 2 3 3 3 3 2" xfId="42387" xr:uid="{497ADE59-22EE-45FD-ADA8-E6DBB051B002}"/>
    <cellStyle name="Millares 656 2 3 3 3 4" xfId="27489" xr:uid="{66AE5E33-ED59-4EF4-84DA-E1C9D4499F31}"/>
    <cellStyle name="Millares 656 2 3 3 3 5" xfId="48992" xr:uid="{F3AD4AD0-0D83-4AEA-BB38-71A05E3A196C}"/>
    <cellStyle name="Millares 656 2 3 3 4" xfId="7624" xr:uid="{A2199B16-2F31-4C49-A1D6-EE52FF76649D}"/>
    <cellStyle name="Millares 656 2 3 3 4 2" xfId="29127" xr:uid="{FD2C8EFB-C497-403D-B0CD-EDCB483AB654}"/>
    <cellStyle name="Millares 656 2 3 3 5" xfId="9281" xr:uid="{BCD71242-6D79-4EF3-ACF0-3D39A78F129A}"/>
    <cellStyle name="Millares 656 2 3 3 5 2" xfId="30784" xr:uid="{7DF1A09B-FF09-4D58-9A03-90989E0141A4}"/>
    <cellStyle name="Millares 656 2 3 3 6" xfId="15916" xr:uid="{6CF6E5A2-C251-44E2-99F9-FD72700F5A14}"/>
    <cellStyle name="Millares 656 2 3 3 6 2" xfId="37419" xr:uid="{C868C21B-20A3-423C-9A27-9FC319E7CE87}"/>
    <cellStyle name="Millares 656 2 3 3 7" xfId="22521" xr:uid="{18D904E8-32FD-4A15-9359-BD886F688CC9}"/>
    <cellStyle name="Millares 656 2 3 3 8" xfId="44024" xr:uid="{D000194D-6515-4EAC-A22A-57FE2BCAB352}"/>
    <cellStyle name="Millares 656 2 3 4" xfId="1411" xr:uid="{A9CA1875-AB5F-4204-9B18-5049CDF9E044}"/>
    <cellStyle name="Millares 656 2 3 4 2" xfId="4240" xr:uid="{E88D815E-693F-4106-B329-E52E936C63A9}"/>
    <cellStyle name="Millares 656 2 3 4 2 2" xfId="12506" xr:uid="{B6060DE9-0B7C-4801-8AD8-3632FBF4D5F9}"/>
    <cellStyle name="Millares 656 2 3 4 2 2 2" xfId="34009" xr:uid="{B5E34AA7-3C2A-4955-8C14-18D81A8B2F6F}"/>
    <cellStyle name="Millares 656 2 3 4 2 3" xfId="19141" xr:uid="{515917FC-6574-4C85-A846-BC6573E29E94}"/>
    <cellStyle name="Millares 656 2 3 4 2 3 2" xfId="40644" xr:uid="{199B1A22-5A72-4174-86E2-DAB144117AF7}"/>
    <cellStyle name="Millares 656 2 3 4 2 4" xfId="25746" xr:uid="{7A3A84C5-E3CA-4E4A-9177-2CC10C59C91E}"/>
    <cellStyle name="Millares 656 2 3 4 2 5" xfId="47249" xr:uid="{63CC79CE-C4CE-4D47-8EC2-F4DF0C098935}"/>
    <cellStyle name="Millares 656 2 3 4 3" xfId="6379" xr:uid="{894ADF4A-F072-447C-B663-F6168BD7F61D}"/>
    <cellStyle name="Millares 656 2 3 4 3 2" xfId="14645" xr:uid="{B122D6D7-61A0-4DEB-9D22-F20F8CBDE4E8}"/>
    <cellStyle name="Millares 656 2 3 4 3 2 2" xfId="36148" xr:uid="{CFD72372-A6AD-4CC2-A217-F92B5FF4FC05}"/>
    <cellStyle name="Millares 656 2 3 4 3 3" xfId="21280" xr:uid="{28494D9A-4544-4CCE-8119-2F1B2224AD3A}"/>
    <cellStyle name="Millares 656 2 3 4 3 3 2" xfId="42783" xr:uid="{1CE39518-AE76-4A28-BA79-B7566BEFA22E}"/>
    <cellStyle name="Millares 656 2 3 4 3 4" xfId="27885" xr:uid="{BEBD91DF-4E5E-4672-8DA5-AFFA2CF34FBA}"/>
    <cellStyle name="Millares 656 2 3 4 3 5" xfId="49388" xr:uid="{ECEA91AF-9451-4EAA-AC3A-1A9926714398}"/>
    <cellStyle name="Millares 656 2 3 4 4" xfId="8020" xr:uid="{1BB29106-5F4A-4711-9B07-E489D15911A4}"/>
    <cellStyle name="Millares 656 2 3 4 4 2" xfId="29523" xr:uid="{14AABA65-D12F-45F8-8CBD-4B70ACE6D10A}"/>
    <cellStyle name="Millares 656 2 3 4 5" xfId="9677" xr:uid="{FFCC138C-B43B-41B8-BB9B-6A036C96B7E8}"/>
    <cellStyle name="Millares 656 2 3 4 5 2" xfId="31180" xr:uid="{9A79A1BB-B0D7-46CA-9EEF-C8DA176F14A9}"/>
    <cellStyle name="Millares 656 2 3 4 6" xfId="16312" xr:uid="{C6E4E1B4-31F3-41CB-A200-CACE74BC730C}"/>
    <cellStyle name="Millares 656 2 3 4 6 2" xfId="37815" xr:uid="{71B26F16-DE87-45BA-A140-BF2AB68665DA}"/>
    <cellStyle name="Millares 656 2 3 4 7" xfId="22917" xr:uid="{BDB84E17-EAF5-42F9-BC17-7F7ED7752B42}"/>
    <cellStyle name="Millares 656 2 3 4 8" xfId="44420" xr:uid="{1D2BAA0E-6FB2-40CA-B278-50DBA87B07BE}"/>
    <cellStyle name="Millares 656 2 3 5" xfId="2098" xr:uid="{40BD71E5-7466-4C75-87EB-33D88491E22E}"/>
    <cellStyle name="Millares 656 2 3 5 2" xfId="10364" xr:uid="{286FEE7C-4295-4D1A-85FB-1CFCE9BBCB1F}"/>
    <cellStyle name="Millares 656 2 3 5 2 2" xfId="31867" xr:uid="{9D579AA8-4FF2-47A9-BA9B-FA687459783C}"/>
    <cellStyle name="Millares 656 2 3 5 3" xfId="16999" xr:uid="{F180D63A-2E3C-4087-BD00-62C32DCDB247}"/>
    <cellStyle name="Millares 656 2 3 5 3 2" xfId="38502" xr:uid="{8752E851-B3F8-4885-9A82-0007AA3189B7}"/>
    <cellStyle name="Millares 656 2 3 5 4" xfId="23604" xr:uid="{DEF0ECE7-7ADB-449C-B293-6786DFF78D22}"/>
    <cellStyle name="Millares 656 2 3 5 5" xfId="45107" xr:uid="{0DD1B815-1B75-4EF5-BD93-2204577E979A}"/>
    <cellStyle name="Millares 656 2 3 6" xfId="2646" xr:uid="{323CB105-40D1-4676-9810-E4C61E9C5619}"/>
    <cellStyle name="Millares 656 2 3 6 2" xfId="10912" xr:uid="{EC860760-0020-49B6-A1A0-802382281D86}"/>
    <cellStyle name="Millares 656 2 3 6 2 2" xfId="32415" xr:uid="{30C9233C-F541-4189-9188-6760E404B304}"/>
    <cellStyle name="Millares 656 2 3 6 3" xfId="17547" xr:uid="{C0D8AB1C-8EBA-4C69-B0AD-A10E9541330F}"/>
    <cellStyle name="Millares 656 2 3 6 3 2" xfId="39050" xr:uid="{5BF49696-1BD8-4CA9-9900-E2228F3F12BD}"/>
    <cellStyle name="Millares 656 2 3 6 4" xfId="24152" xr:uid="{E8BB2CF6-753E-4A27-932A-6CCEE453B8FA}"/>
    <cellStyle name="Millares 656 2 3 6 5" xfId="45655" xr:uid="{68247818-36F5-4E33-8C01-202C26E1D737}"/>
    <cellStyle name="Millares 656 2 3 7" xfId="3294" xr:uid="{02305910-DC06-414C-BABF-19FD48B0F06E}"/>
    <cellStyle name="Millares 656 2 3 7 2" xfId="11560" xr:uid="{D0A4EA2F-0116-4A3B-B3C9-FCBE704FF8A7}"/>
    <cellStyle name="Millares 656 2 3 7 2 2" xfId="33063" xr:uid="{C2B4209E-7197-442E-A22F-648231AEFFC3}"/>
    <cellStyle name="Millares 656 2 3 7 3" xfId="18195" xr:uid="{7C0022A5-A9E3-4C0D-A1EF-496BE4BA6A10}"/>
    <cellStyle name="Millares 656 2 3 7 3 2" xfId="39698" xr:uid="{3CF2BB89-49E2-4537-9387-B3AB583BA03F}"/>
    <cellStyle name="Millares 656 2 3 7 4" xfId="24800" xr:uid="{759B472E-92CF-4C46-9FAA-B494D3BE4309}"/>
    <cellStyle name="Millares 656 2 3 7 5" xfId="46303" xr:uid="{D6FCC9E4-AFA8-4D6A-840D-A0400C5583AD}"/>
    <cellStyle name="Millares 656 2 3 8" xfId="4790" xr:uid="{F2ABD556-04F6-42D3-A86B-F27D210FB4D9}"/>
    <cellStyle name="Millares 656 2 3 8 2" xfId="13056" xr:uid="{A8766E58-B7A8-4472-AE13-E18CD1D4E68E}"/>
    <cellStyle name="Millares 656 2 3 8 2 2" xfId="34559" xr:uid="{84190A9D-F8C3-4878-9B8A-081B56E0BF32}"/>
    <cellStyle name="Millares 656 2 3 8 3" xfId="19691" xr:uid="{F026E0D5-04F8-41F6-95FC-7ABCD5F95120}"/>
    <cellStyle name="Millares 656 2 3 8 3 2" xfId="41194" xr:uid="{D2CA1A63-AC76-49D2-AE4B-58268602E5BC}"/>
    <cellStyle name="Millares 656 2 3 8 4" xfId="26296" xr:uid="{744155DC-1E03-47FB-AA28-631E6FE50AC2}"/>
    <cellStyle name="Millares 656 2 3 8 5" xfId="47799" xr:uid="{AF330D80-B764-4224-8F51-C09AF6F4E88F}"/>
    <cellStyle name="Millares 656 2 3 9" xfId="5433" xr:uid="{F4DB0B8E-561D-4546-8D6F-572DB8CF1265}"/>
    <cellStyle name="Millares 656 2 3 9 2" xfId="13699" xr:uid="{9777A2E8-35A8-4311-9DAC-D097068D35BE}"/>
    <cellStyle name="Millares 656 2 3 9 2 2" xfId="35202" xr:uid="{BD0DAA5D-3C11-4410-AB88-3273405747A6}"/>
    <cellStyle name="Millares 656 2 3 9 3" xfId="20334" xr:uid="{D7916D0A-5A31-48EB-A26C-4F6A1A0E2418}"/>
    <cellStyle name="Millares 656 2 3 9 3 2" xfId="41837" xr:uid="{E6747BF7-2365-4063-B405-9612AF460924}"/>
    <cellStyle name="Millares 656 2 3 9 4" xfId="26939" xr:uid="{A4717353-0FE3-48AE-9B14-AFED06600DD6}"/>
    <cellStyle name="Millares 656 2 3 9 5" xfId="48442" xr:uid="{6E8D6D19-AE6B-4449-BE35-0D05163EB619}"/>
    <cellStyle name="Millares 656 2 4" xfId="336" xr:uid="{2654B6F5-4240-48EE-8976-D253A749BAB9}"/>
    <cellStyle name="Millares 656 2 4 10" xfId="15239" xr:uid="{503F61EB-8579-4DB1-B53B-6757CA0A6E9A}"/>
    <cellStyle name="Millares 656 2 4 10 2" xfId="36742" xr:uid="{D3C29AF7-98C6-4C4B-8136-F77EF7891532}"/>
    <cellStyle name="Millares 656 2 4 11" xfId="21844" xr:uid="{C3DB0056-E373-4433-9AF4-C81C3DEE91CC}"/>
    <cellStyle name="Millares 656 2 4 12" xfId="43347" xr:uid="{81AB6F03-442D-4F99-BF73-76EC97CBA3FF}"/>
    <cellStyle name="Millares 656 2 4 2" xfId="1284" xr:uid="{0107AAF5-B19A-42BD-B074-E2D8523D876C}"/>
    <cellStyle name="Millares 656 2 4 2 2" xfId="4113" xr:uid="{0D0A3FA0-7B63-45B6-821E-7484AAF770A6}"/>
    <cellStyle name="Millares 656 2 4 2 2 2" xfId="12379" xr:uid="{CB497362-5E97-476A-90BE-4A0E4F6224B6}"/>
    <cellStyle name="Millares 656 2 4 2 2 2 2" xfId="33882" xr:uid="{9A79011F-F91E-4166-A3BA-3A8B8680AA17}"/>
    <cellStyle name="Millares 656 2 4 2 2 3" xfId="19014" xr:uid="{3945287E-48AF-47FA-B8F1-055DF51897F2}"/>
    <cellStyle name="Millares 656 2 4 2 2 3 2" xfId="40517" xr:uid="{F48BBA67-BA5B-4578-B4E0-F74D2FD44934}"/>
    <cellStyle name="Millares 656 2 4 2 2 4" xfId="25619" xr:uid="{55BF0680-27B5-40B2-BE9D-3C0B6A5DF376}"/>
    <cellStyle name="Millares 656 2 4 2 2 5" xfId="47122" xr:uid="{DB02C796-900E-4C05-BA93-49739F00ABBC}"/>
    <cellStyle name="Millares 656 2 4 2 3" xfId="6252" xr:uid="{24CEE2F8-C420-485B-87BF-43E420671624}"/>
    <cellStyle name="Millares 656 2 4 2 3 2" xfId="14518" xr:uid="{E5900A79-D729-4E23-8231-3714B4B5E07C}"/>
    <cellStyle name="Millares 656 2 4 2 3 2 2" xfId="36021" xr:uid="{1674D653-58AF-4841-8E9D-4B8FA5F85051}"/>
    <cellStyle name="Millares 656 2 4 2 3 3" xfId="21153" xr:uid="{E01E365C-E6E3-430B-82E1-B6AB154CD33C}"/>
    <cellStyle name="Millares 656 2 4 2 3 3 2" xfId="42656" xr:uid="{45DEA969-12CF-4739-8A52-58008C06B721}"/>
    <cellStyle name="Millares 656 2 4 2 3 4" xfId="27758" xr:uid="{B0EF9F0E-29C7-44AF-B52F-4E26D525CEE1}"/>
    <cellStyle name="Millares 656 2 4 2 3 5" xfId="49261" xr:uid="{74AF795B-294E-4092-8E8A-C0BF7AF57A5C}"/>
    <cellStyle name="Millares 656 2 4 2 4" xfId="7893" xr:uid="{DE2DB19F-595B-4A04-BD52-D0EC33834FB1}"/>
    <cellStyle name="Millares 656 2 4 2 4 2" xfId="29396" xr:uid="{20474185-06A0-4762-B967-B61883421D03}"/>
    <cellStyle name="Millares 656 2 4 2 5" xfId="9550" xr:uid="{848909D7-DD66-492D-80AC-694A06D664BF}"/>
    <cellStyle name="Millares 656 2 4 2 5 2" xfId="31053" xr:uid="{D6C93945-3A28-4936-9BED-36D18C384AAB}"/>
    <cellStyle name="Millares 656 2 4 2 6" xfId="16185" xr:uid="{01FBD8F6-8338-4CA0-AB5E-85ECC07AF623}"/>
    <cellStyle name="Millares 656 2 4 2 6 2" xfId="37688" xr:uid="{397BE84F-5840-4057-BA63-EF44171AA1A3}"/>
    <cellStyle name="Millares 656 2 4 2 7" xfId="22790" xr:uid="{9CF21EBD-86A4-4B5A-9920-719D9ED6B247}"/>
    <cellStyle name="Millares 656 2 4 2 8" xfId="44293" xr:uid="{7DADB7D4-921E-411F-ADB0-8969604D5638}"/>
    <cellStyle name="Millares 656 2 4 3" xfId="1971" xr:uid="{3608CD72-A672-443B-883C-0BD24FC02721}"/>
    <cellStyle name="Millares 656 2 4 3 2" xfId="10237" xr:uid="{9966F81D-13DD-45B0-808A-029ED1705488}"/>
    <cellStyle name="Millares 656 2 4 3 2 2" xfId="31740" xr:uid="{32D7DDA0-4241-4423-8BEF-214A2327DC37}"/>
    <cellStyle name="Millares 656 2 4 3 3" xfId="16872" xr:uid="{B552E405-1974-4AB5-AF5F-3436B8CAE2A9}"/>
    <cellStyle name="Millares 656 2 4 3 3 2" xfId="38375" xr:uid="{90E21976-E53C-4F3B-87DD-CF3BDF61FD72}"/>
    <cellStyle name="Millares 656 2 4 3 4" xfId="23477" xr:uid="{754336D2-EDC9-46B3-8CD1-1B537FD81DE7}"/>
    <cellStyle name="Millares 656 2 4 3 5" xfId="44980" xr:uid="{7E291E22-71F3-4193-8802-DF872B50578D}"/>
    <cellStyle name="Millares 656 2 4 4" xfId="2770" xr:uid="{E0CB4021-B179-4310-B3BB-A5D723F15523}"/>
    <cellStyle name="Millares 656 2 4 4 2" xfId="11036" xr:uid="{D2C14235-B1E2-46AF-A772-45815154E04D}"/>
    <cellStyle name="Millares 656 2 4 4 2 2" xfId="32539" xr:uid="{DE34A17A-F202-4720-83DB-CC8F5E56E782}"/>
    <cellStyle name="Millares 656 2 4 4 3" xfId="17671" xr:uid="{92A323F6-8EE0-4C3D-BE48-E8941A9B1F52}"/>
    <cellStyle name="Millares 656 2 4 4 3 2" xfId="39174" xr:uid="{C2F08A28-5E6F-407D-A712-B4920485E75C}"/>
    <cellStyle name="Millares 656 2 4 4 4" xfId="24276" xr:uid="{DD1787EE-8383-455E-BD4B-789C393EBFD5}"/>
    <cellStyle name="Millares 656 2 4 4 5" xfId="45779" xr:uid="{E4FDB472-41C2-4E72-B03F-669A8A462A78}"/>
    <cellStyle name="Millares 656 2 4 5" xfId="3167" xr:uid="{8C9DEB0D-F2F0-4E9F-B752-FD2646783B21}"/>
    <cellStyle name="Millares 656 2 4 5 2" xfId="11433" xr:uid="{E62DF974-187C-4DDC-BE31-864E3BE16F5B}"/>
    <cellStyle name="Millares 656 2 4 5 2 2" xfId="32936" xr:uid="{A9FBED9F-89D5-4FD4-AC22-45C996658F59}"/>
    <cellStyle name="Millares 656 2 4 5 3" xfId="18068" xr:uid="{33D3795B-BB5F-4B53-84BA-7288550F3A27}"/>
    <cellStyle name="Millares 656 2 4 5 3 2" xfId="39571" xr:uid="{69F607BD-5C17-4333-942E-23BF97DAF7EF}"/>
    <cellStyle name="Millares 656 2 4 5 4" xfId="24673" xr:uid="{D5805458-9ED3-4BB5-ACC8-D44161F9C071}"/>
    <cellStyle name="Millares 656 2 4 5 5" xfId="46176" xr:uid="{A95BE23F-32DA-4836-8B1C-DF1E066DC47E}"/>
    <cellStyle name="Millares 656 2 4 6" xfId="4914" xr:uid="{0E442DEB-343A-42F6-A430-144E3B117D7F}"/>
    <cellStyle name="Millares 656 2 4 6 2" xfId="13180" xr:uid="{5AC43305-6807-480D-9CEA-0BE766ED8423}"/>
    <cellStyle name="Millares 656 2 4 6 2 2" xfId="34683" xr:uid="{B549B69E-3184-49EE-857D-1CC6551F6426}"/>
    <cellStyle name="Millares 656 2 4 6 3" xfId="19815" xr:uid="{A0CF591D-C35D-412F-B220-B1228E16D9B0}"/>
    <cellStyle name="Millares 656 2 4 6 3 2" xfId="41318" xr:uid="{BA75F102-0DB5-4A01-B297-607A2190D309}"/>
    <cellStyle name="Millares 656 2 4 6 4" xfId="26420" xr:uid="{85E823EA-791D-4332-895C-12D6DF69781E}"/>
    <cellStyle name="Millares 656 2 4 6 5" xfId="47923" xr:uid="{01E44B28-90BB-4FE6-8CAC-CFF50F3C3350}"/>
    <cellStyle name="Millares 656 2 4 7" xfId="5306" xr:uid="{73D3DDFC-BE97-4F2E-B973-2B2E521237D1}"/>
    <cellStyle name="Millares 656 2 4 7 2" xfId="13572" xr:uid="{4826D65C-9E09-456D-BD28-1FB73206ECD0}"/>
    <cellStyle name="Millares 656 2 4 7 2 2" xfId="35075" xr:uid="{33551349-5974-4117-9D57-222EBC92C8C6}"/>
    <cellStyle name="Millares 656 2 4 7 3" xfId="20207" xr:uid="{4C9BAC13-4CEC-4803-94C7-EAF7AA5882C6}"/>
    <cellStyle name="Millares 656 2 4 7 3 2" xfId="41710" xr:uid="{67E0F42A-117F-4B95-BE2D-11140BD15FEA}"/>
    <cellStyle name="Millares 656 2 4 7 4" xfId="26812" xr:uid="{B90EE9EC-654B-4216-98FF-8D48A4ED7570}"/>
    <cellStyle name="Millares 656 2 4 7 5" xfId="48315" xr:uid="{3B7341B1-D7F9-4AFD-9BE6-A7474B58D4D3}"/>
    <cellStyle name="Millares 656 2 4 8" xfId="6947" xr:uid="{55A12725-6C9D-4208-8A87-3D3EFA3D17AD}"/>
    <cellStyle name="Millares 656 2 4 8 2" xfId="28450" xr:uid="{C5FA4FEF-FB4E-47C2-8EEB-FE8CC1081BFC}"/>
    <cellStyle name="Millares 656 2 4 9" xfId="8603" xr:uid="{3CC5BFE5-9F03-4CB0-A64D-D16AF549631D}"/>
    <cellStyle name="Millares 656 2 4 9 2" xfId="30106" xr:uid="{C070F40D-7C2C-45A0-8BB1-FC73CFD7FCC4}"/>
    <cellStyle name="Millares 656 2 5" xfId="620" xr:uid="{4A370FC1-2876-424D-B378-59EDB01A4388}"/>
    <cellStyle name="Millares 656 2 5 10" xfId="43629" xr:uid="{CB9227EA-31B3-4CA0-B047-46479E6D8469}"/>
    <cellStyle name="Millares 656 2 5 2" xfId="1566" xr:uid="{DED15086-C4D0-44D7-B833-AA1F05519483}"/>
    <cellStyle name="Millares 656 2 5 2 2" xfId="4395" xr:uid="{E7F23060-BAFB-4B36-AB2A-BC66F94FCC83}"/>
    <cellStyle name="Millares 656 2 5 2 2 2" xfId="12661" xr:uid="{F881F678-50F8-432F-B115-20B7CF08B7C3}"/>
    <cellStyle name="Millares 656 2 5 2 2 2 2" xfId="34164" xr:uid="{88F2A04E-6A32-4D76-ACF1-D04416DD35D9}"/>
    <cellStyle name="Millares 656 2 5 2 2 3" xfId="19296" xr:uid="{AE9DF5BE-D6FA-4794-936A-2952C74C66D2}"/>
    <cellStyle name="Millares 656 2 5 2 2 3 2" xfId="40799" xr:uid="{3101C233-95E5-4E96-9797-F3A352F450FF}"/>
    <cellStyle name="Millares 656 2 5 2 2 4" xfId="25901" xr:uid="{ADA5267B-001C-4529-B8D0-AFE3D3011168}"/>
    <cellStyle name="Millares 656 2 5 2 2 5" xfId="47404" xr:uid="{3581A216-A02F-43F7-9DDC-AA5E23AA8D5D}"/>
    <cellStyle name="Millares 656 2 5 2 3" xfId="6534" xr:uid="{8D8875D2-08AD-48E0-B971-AC55C10CDB32}"/>
    <cellStyle name="Millares 656 2 5 2 3 2" xfId="14800" xr:uid="{2501379C-37CE-45EB-BE82-0AF50D7BF766}"/>
    <cellStyle name="Millares 656 2 5 2 3 2 2" xfId="36303" xr:uid="{99D3EB9B-E746-4E24-8180-45FFFF700F53}"/>
    <cellStyle name="Millares 656 2 5 2 3 3" xfId="21435" xr:uid="{B845B62D-1415-4550-ABB5-A3B0D98E759A}"/>
    <cellStyle name="Millares 656 2 5 2 3 3 2" xfId="42938" xr:uid="{55F38B59-FF6A-4122-90C8-C5CAB6E8F695}"/>
    <cellStyle name="Millares 656 2 5 2 3 4" xfId="28040" xr:uid="{C427F1C2-D8F3-4893-9FD8-7F961F13F27E}"/>
    <cellStyle name="Millares 656 2 5 2 3 5" xfId="49543" xr:uid="{794C3192-07EE-4CA9-96DC-B7AEE27639E5}"/>
    <cellStyle name="Millares 656 2 5 2 4" xfId="8175" xr:uid="{A5463D8A-1F7A-49DB-99E0-560684C35061}"/>
    <cellStyle name="Millares 656 2 5 2 4 2" xfId="29678" xr:uid="{DF323A06-4E7C-4711-8690-FFA1137A3CF3}"/>
    <cellStyle name="Millares 656 2 5 2 5" xfId="9832" xr:uid="{B911B4DD-BE95-4FA9-BEDA-01E5988E8164}"/>
    <cellStyle name="Millares 656 2 5 2 5 2" xfId="31335" xr:uid="{90C8E681-C087-4360-962C-E4C85895B618}"/>
    <cellStyle name="Millares 656 2 5 2 6" xfId="16467" xr:uid="{A20A2903-85C8-424C-82EB-C9FBB229F352}"/>
    <cellStyle name="Millares 656 2 5 2 6 2" xfId="37970" xr:uid="{E3D3B94E-5500-4F2E-9792-7FD4082C110B}"/>
    <cellStyle name="Millares 656 2 5 2 7" xfId="23072" xr:uid="{4D1ACB2D-0CC1-4DFB-BFC5-E9BC3C613C6D}"/>
    <cellStyle name="Millares 656 2 5 2 8" xfId="44575" xr:uid="{979B0AFE-DC17-418C-8DE2-9F815698FDF2}"/>
    <cellStyle name="Millares 656 2 5 3" xfId="2253" xr:uid="{0D155FA8-80E1-4888-8747-67BA261E3715}"/>
    <cellStyle name="Millares 656 2 5 3 2" xfId="10519" xr:uid="{15DD5A6C-60B7-4F52-A0E4-5CF3BAA835E6}"/>
    <cellStyle name="Millares 656 2 5 3 2 2" xfId="32022" xr:uid="{7270EAAD-847E-4CEE-A27B-CAD34534FD43}"/>
    <cellStyle name="Millares 656 2 5 3 3" xfId="17154" xr:uid="{430AC7A2-6106-4A4F-8B56-870C40CA64CA}"/>
    <cellStyle name="Millares 656 2 5 3 3 2" xfId="38657" xr:uid="{5D1FD985-39C4-47AF-A0B1-368E4AC5BCF8}"/>
    <cellStyle name="Millares 656 2 5 3 4" xfId="23759" xr:uid="{4E9DAF29-71A3-4D5C-9EBD-7F89E9BCD146}"/>
    <cellStyle name="Millares 656 2 5 3 5" xfId="45262" xr:uid="{66070B68-0640-4B10-8762-1AFE7F6017A7}"/>
    <cellStyle name="Millares 656 2 5 4" xfId="3449" xr:uid="{4F826D69-A500-4DB5-AA11-FBA1720AC39F}"/>
    <cellStyle name="Millares 656 2 5 4 2" xfId="11715" xr:uid="{1C464689-067B-4EE6-ADFC-FF0A856B7F22}"/>
    <cellStyle name="Millares 656 2 5 4 2 2" xfId="33218" xr:uid="{71590029-5A90-47A8-BB73-860137F5F3E0}"/>
    <cellStyle name="Millares 656 2 5 4 3" xfId="18350" xr:uid="{64B151C2-A178-4C92-8F2D-60EA87515176}"/>
    <cellStyle name="Millares 656 2 5 4 3 2" xfId="39853" xr:uid="{91B11CE6-BBEA-48B9-87FA-B547994FAC4F}"/>
    <cellStyle name="Millares 656 2 5 4 4" xfId="24955" xr:uid="{4D288657-9EF9-4F92-81DB-99616C3278C8}"/>
    <cellStyle name="Millares 656 2 5 4 5" xfId="46458" xr:uid="{C1D586B6-FE2D-493E-8D43-79EE1BC40E73}"/>
    <cellStyle name="Millares 656 2 5 5" xfId="5588" xr:uid="{4342DA69-CF03-478A-935E-5017CAF4FA63}"/>
    <cellStyle name="Millares 656 2 5 5 2" xfId="13854" xr:uid="{239E14CE-5A6A-49E2-8D5B-81B4D05004EA}"/>
    <cellStyle name="Millares 656 2 5 5 2 2" xfId="35357" xr:uid="{DEC8D3BE-F3F7-4EBC-AFA8-D78CFC6D074A}"/>
    <cellStyle name="Millares 656 2 5 5 3" xfId="20489" xr:uid="{29E5BCF6-621C-4A11-8AF4-0B50B3251008}"/>
    <cellStyle name="Millares 656 2 5 5 3 2" xfId="41992" xr:uid="{22865A6C-4326-422B-8986-0967A204F573}"/>
    <cellStyle name="Millares 656 2 5 5 4" xfId="27094" xr:uid="{08393ECB-6786-43ED-BCE7-2B617C8A77C2}"/>
    <cellStyle name="Millares 656 2 5 5 5" xfId="48597" xr:uid="{D25DE86E-3C8F-4ACE-8D3F-7FAD9E439691}"/>
    <cellStyle name="Millares 656 2 5 6" xfId="7229" xr:uid="{4A165B08-412A-452D-9329-33A565EB864C}"/>
    <cellStyle name="Millares 656 2 5 6 2" xfId="28732" xr:uid="{DDD32951-0FF3-455A-B5A0-F342E3B17DF8}"/>
    <cellStyle name="Millares 656 2 5 7" xfId="8886" xr:uid="{D7325491-8B99-48C6-AA16-4F2F64D06E6D}"/>
    <cellStyle name="Millares 656 2 5 7 2" xfId="30389" xr:uid="{C879F67C-7B2B-4C43-8E84-C496EED26D51}"/>
    <cellStyle name="Millares 656 2 5 8" xfId="15521" xr:uid="{F9B1EB9A-600A-4D97-8A7F-7E4FB2A624C0}"/>
    <cellStyle name="Millares 656 2 5 8 2" xfId="37024" xr:uid="{DBA4BB57-869A-4A7F-8444-D31F445E3F17}"/>
    <cellStyle name="Millares 656 2 5 9" xfId="22126" xr:uid="{20DD3438-AC7F-4632-82C2-BF5E20F9D9D9}"/>
    <cellStyle name="Millares 656 2 6" xfId="888" xr:uid="{0DF8EF5C-B690-472F-9A0C-D0093F8083F4}"/>
    <cellStyle name="Millares 656 2 6 2" xfId="3717" xr:uid="{EB59E770-C564-4CA3-8683-5F0F53D15B19}"/>
    <cellStyle name="Millares 656 2 6 2 2" xfId="11983" xr:uid="{31A23400-61A1-467D-BF46-B0D5C45EBE20}"/>
    <cellStyle name="Millares 656 2 6 2 2 2" xfId="33486" xr:uid="{2D9D376F-1080-4D8E-90D9-25AC05AF8EAD}"/>
    <cellStyle name="Millares 656 2 6 2 3" xfId="18618" xr:uid="{1E206AE5-16A2-4574-86AD-47CB7630C808}"/>
    <cellStyle name="Millares 656 2 6 2 3 2" xfId="40121" xr:uid="{0274B78F-A2B0-48E3-A330-0CD731B6D4A2}"/>
    <cellStyle name="Millares 656 2 6 2 4" xfId="25223" xr:uid="{1C2E4600-3A2E-4683-A15E-FB263E81EB67}"/>
    <cellStyle name="Millares 656 2 6 2 5" xfId="46726" xr:uid="{BA0DC18B-ABF1-4CB0-8042-9F8C64F5A0F0}"/>
    <cellStyle name="Millares 656 2 6 3" xfId="5856" xr:uid="{EF6E8532-CA8C-481B-8BAD-476AE8D16136}"/>
    <cellStyle name="Millares 656 2 6 3 2" xfId="14122" xr:uid="{29BD7611-EB67-4D4F-A03D-49631F3C8591}"/>
    <cellStyle name="Millares 656 2 6 3 2 2" xfId="35625" xr:uid="{0EBBC83F-CD48-416E-AF9E-8F48D52483BC}"/>
    <cellStyle name="Millares 656 2 6 3 3" xfId="20757" xr:uid="{023A88AD-DE52-401D-8C29-B501DA9DB7E6}"/>
    <cellStyle name="Millares 656 2 6 3 3 2" xfId="42260" xr:uid="{5A5CBEDB-22DE-4234-8E12-9D6521CDF052}"/>
    <cellStyle name="Millares 656 2 6 3 4" xfId="27362" xr:uid="{AFA438BA-F828-475B-8B81-22286BCAE401}"/>
    <cellStyle name="Millares 656 2 6 3 5" xfId="48865" xr:uid="{067C8145-B3F1-4996-BE17-EB522DF8A0E8}"/>
    <cellStyle name="Millares 656 2 6 4" xfId="7497" xr:uid="{224829CC-3973-48D1-806C-53C131FD6AB6}"/>
    <cellStyle name="Millares 656 2 6 4 2" xfId="29000" xr:uid="{21DB8287-904E-4EBB-90ED-F36341543BA1}"/>
    <cellStyle name="Millares 656 2 6 5" xfId="9154" xr:uid="{154825EA-937D-4DA9-B8F6-BC99CB66CFDA}"/>
    <cellStyle name="Millares 656 2 6 5 2" xfId="30657" xr:uid="{8FEB5075-F4EC-479B-B481-48E2824BC258}"/>
    <cellStyle name="Millares 656 2 6 6" xfId="15789" xr:uid="{192009C8-77F8-47FA-8D80-016341134F3A}"/>
    <cellStyle name="Millares 656 2 6 6 2" xfId="37292" xr:uid="{65BBDE90-A5CF-4C75-8884-74021FFA7648}"/>
    <cellStyle name="Millares 656 2 6 7" xfId="22394" xr:uid="{65B85A05-DF47-4C55-AFF3-45B4A8C3723A}"/>
    <cellStyle name="Millares 656 2 6 8" xfId="43897" xr:uid="{15532F93-F384-4B9F-9A1E-86F69F4E29A8}"/>
    <cellStyle name="Millares 656 2 7" xfId="1149" xr:uid="{02D5E60C-1606-4A5E-A753-F52D37719C30}"/>
    <cellStyle name="Millares 656 2 7 2" xfId="3978" xr:uid="{00E1A5E6-A553-4A73-B4EC-F7501C06E38E}"/>
    <cellStyle name="Millares 656 2 7 2 2" xfId="12244" xr:uid="{DF883DA5-56C0-4D21-84F0-7B92A6EB85CF}"/>
    <cellStyle name="Millares 656 2 7 2 2 2" xfId="33747" xr:uid="{C1E0FA5A-6D37-444D-ACD1-A6BF76652C67}"/>
    <cellStyle name="Millares 656 2 7 2 3" xfId="18879" xr:uid="{DDD58E57-A5CB-47F6-892C-2AE9097F33E1}"/>
    <cellStyle name="Millares 656 2 7 2 3 2" xfId="40382" xr:uid="{66192996-89FC-4ADA-93A8-42ECDEBD37C1}"/>
    <cellStyle name="Millares 656 2 7 2 4" xfId="25484" xr:uid="{4818C014-6022-4BA7-8111-DCBFB9B93EC6}"/>
    <cellStyle name="Millares 656 2 7 2 5" xfId="46987" xr:uid="{3ECB5ECF-DC80-470F-93FB-039BB4600E13}"/>
    <cellStyle name="Millares 656 2 7 3" xfId="6117" xr:uid="{EB773E8E-DA98-49E4-A076-C178D80399BB}"/>
    <cellStyle name="Millares 656 2 7 3 2" xfId="14383" xr:uid="{B4B095F6-C166-49AA-8FE9-6742072EED88}"/>
    <cellStyle name="Millares 656 2 7 3 2 2" xfId="35886" xr:uid="{1CE98EA5-2838-45A8-AC8C-183E5E4EA557}"/>
    <cellStyle name="Millares 656 2 7 3 3" xfId="21018" xr:uid="{EF21FAC1-EC1A-4DBB-AFD3-F9A81D689A55}"/>
    <cellStyle name="Millares 656 2 7 3 3 2" xfId="42521" xr:uid="{C8C57107-E280-4957-A7B5-22F589EF8562}"/>
    <cellStyle name="Millares 656 2 7 3 4" xfId="27623" xr:uid="{1920C55C-4002-44BE-B1D7-9BACCF466DAB}"/>
    <cellStyle name="Millares 656 2 7 3 5" xfId="49126" xr:uid="{E025B9BF-9B53-46BA-9C8A-32802A1C24A3}"/>
    <cellStyle name="Millares 656 2 7 4" xfId="7758" xr:uid="{285C5A17-85BC-4862-A437-FDB075DFB940}"/>
    <cellStyle name="Millares 656 2 7 4 2" xfId="29261" xr:uid="{94D7BE4C-611D-496D-99E9-4AB9394D09AB}"/>
    <cellStyle name="Millares 656 2 7 5" xfId="9415" xr:uid="{9E5F8021-622C-4C68-A4E5-75A86FABAC1C}"/>
    <cellStyle name="Millares 656 2 7 5 2" xfId="30918" xr:uid="{18143D21-BDC4-4F4E-849C-E838C9063326}"/>
    <cellStyle name="Millares 656 2 7 6" xfId="16050" xr:uid="{9317AF8C-D1FA-4494-B76A-35A4FE1D138D}"/>
    <cellStyle name="Millares 656 2 7 6 2" xfId="37553" xr:uid="{A69BDB7C-F4B0-4550-8C02-E70D5C7B856D}"/>
    <cellStyle name="Millares 656 2 7 7" xfId="22655" xr:uid="{483438EF-DE3E-4AFD-AE43-5D500420E6AB}"/>
    <cellStyle name="Millares 656 2 7 8" xfId="44158" xr:uid="{430FC774-B9BD-4935-8627-646010E173A7}"/>
    <cellStyle name="Millares 656 2 8" xfId="1837" xr:uid="{9CF37EBD-34FF-49DF-AFF4-23CEE15B9CBF}"/>
    <cellStyle name="Millares 656 2 8 2" xfId="10103" xr:uid="{70E67DA5-A440-4659-8B5C-E99CD37C79D7}"/>
    <cellStyle name="Millares 656 2 8 2 2" xfId="31606" xr:uid="{1BEDF513-3ED8-4580-AB80-A65ED955C8BB}"/>
    <cellStyle name="Millares 656 2 8 3" xfId="16738" xr:uid="{1543BF54-9499-4A93-9266-ACFBD061E549}"/>
    <cellStyle name="Millares 656 2 8 3 2" xfId="38241" xr:uid="{BF8350CE-96C6-46E7-866D-14398C89BE27}"/>
    <cellStyle name="Millares 656 2 8 4" xfId="23343" xr:uid="{BFFB81D1-5102-4C08-B222-7A0BD7E65BCB}"/>
    <cellStyle name="Millares 656 2 8 5" xfId="44846" xr:uid="{71D9A4F8-B547-4A35-822D-11C21E844B40}"/>
    <cellStyle name="Millares 656 2 9" xfId="2522" xr:uid="{E5A8D39E-2082-43B0-979A-876BBE70EA8A}"/>
    <cellStyle name="Millares 656 2 9 2" xfId="10788" xr:uid="{9F45A40A-BA5A-4BD3-9DB1-7A0E9C0BC6EC}"/>
    <cellStyle name="Millares 656 2 9 2 2" xfId="32291" xr:uid="{4016D3FB-B168-40F1-9348-080363577AB5}"/>
    <cellStyle name="Millares 656 2 9 3" xfId="17423" xr:uid="{084008C4-87E5-483A-8A01-7B0EA78FA7ED}"/>
    <cellStyle name="Millares 656 2 9 3 2" xfId="38926" xr:uid="{CC028DEA-52C0-4498-90E2-115C76CA1DBE}"/>
    <cellStyle name="Millares 656 2 9 4" xfId="24028" xr:uid="{CDF629CB-B6E1-4837-B0DB-030A8A86A2EA}"/>
    <cellStyle name="Millares 656 2 9 5" xfId="45531" xr:uid="{3E7F90B2-B1E5-4778-A9AB-9088C9F7E73B}"/>
    <cellStyle name="Millares 656 3" xfId="150" xr:uid="{E51D768A-FC55-4702-BC87-E109C24C6D6F}"/>
    <cellStyle name="Millares 656 3 10" xfId="4687" xr:uid="{C0C4F4D4-590C-4605-B8F2-3E9BD5363C47}"/>
    <cellStyle name="Millares 656 3 10 2" xfId="12953" xr:uid="{398296C6-BE64-4B8A-BB3C-6E6D9B0531D1}"/>
    <cellStyle name="Millares 656 3 10 2 2" xfId="34456" xr:uid="{25AD41B5-F996-466D-A1AB-F476A8E61B91}"/>
    <cellStyle name="Millares 656 3 10 3" xfId="19588" xr:uid="{B2F8AD1B-AEEB-41D3-A614-6CFA8C7940A2}"/>
    <cellStyle name="Millares 656 3 10 3 2" xfId="41091" xr:uid="{D79D2810-4289-4EE9-824A-1B84C8535CDA}"/>
    <cellStyle name="Millares 656 3 10 4" xfId="26193" xr:uid="{5D16012E-2357-49F4-BF30-CD942A9C544B}"/>
    <cellStyle name="Millares 656 3 10 5" xfId="47696" xr:uid="{FAF109C8-F477-4169-BF41-048C5AC415C4}"/>
    <cellStyle name="Millares 656 3 11" xfId="5190" xr:uid="{2CF4BDDB-C887-44E7-AEF8-B3BCC348C957}"/>
    <cellStyle name="Millares 656 3 11 2" xfId="13456" xr:uid="{61046D55-0D1A-46D0-8A97-A7D109B873D1}"/>
    <cellStyle name="Millares 656 3 11 2 2" xfId="34959" xr:uid="{FB4EEE03-15B7-40A9-929C-32F0FF3CAA88}"/>
    <cellStyle name="Millares 656 3 11 3" xfId="20091" xr:uid="{BBA4D02C-C275-4EB8-AFBF-8BC592CEC51E}"/>
    <cellStyle name="Millares 656 3 11 3 2" xfId="41594" xr:uid="{06E56E12-BE65-4268-A5BD-E5A5644F76C4}"/>
    <cellStyle name="Millares 656 3 11 4" xfId="26696" xr:uid="{ABE6FC38-C0E1-496B-B1DD-E20A6B48501C}"/>
    <cellStyle name="Millares 656 3 11 5" xfId="48199" xr:uid="{1861FB22-32E6-45C1-B177-910D251537C7}"/>
    <cellStyle name="Millares 656 3 12" xfId="6831" xr:uid="{D0CC6B09-76B2-4081-8157-299BE9618DB9}"/>
    <cellStyle name="Millares 656 3 12 2" xfId="28334" xr:uid="{6673BFBA-BC86-4BAA-A9D4-15A2D8B03C82}"/>
    <cellStyle name="Millares 656 3 13" xfId="8485" xr:uid="{2B900074-A75D-48D1-9F7F-662E53985BFC}"/>
    <cellStyle name="Millares 656 3 13 2" xfId="29988" xr:uid="{10DD9755-AA1A-4D51-821C-5A6142EE3344}"/>
    <cellStyle name="Millares 656 3 14" xfId="15124" xr:uid="{D4AAEBD6-52FF-4852-A3DB-E64D151C9C47}"/>
    <cellStyle name="Millares 656 3 14 2" xfId="36627" xr:uid="{5E497696-38AB-4555-9EF8-E2D77577C7D3}"/>
    <cellStyle name="Millares 656 3 15" xfId="21729" xr:uid="{FA0AA7F7-6C2B-40EE-9B5A-BE54BF0F09CE}"/>
    <cellStyle name="Millares 656 3 16" xfId="43232" xr:uid="{368DED22-09DC-413D-85F3-DB5A48A8BD02}"/>
    <cellStyle name="Millares 656 3 2" xfId="482" xr:uid="{4E8DB325-EE37-4423-A80A-3C251A7BA719}"/>
    <cellStyle name="Millares 656 3 2 10" xfId="7093" xr:uid="{217D18D8-EC18-4C61-9268-7FF019A9C81F}"/>
    <cellStyle name="Millares 656 3 2 10 2" xfId="28596" xr:uid="{3FD8EA14-EE24-4FCF-ABFE-4BC2FEEF62EE}"/>
    <cellStyle name="Millares 656 3 2 11" xfId="8749" xr:uid="{3280B502-C783-4788-B8E7-3AC7603928F9}"/>
    <cellStyle name="Millares 656 3 2 11 2" xfId="30252" xr:uid="{C79F0029-6451-45A1-87BF-5EA88F7D92F5}"/>
    <cellStyle name="Millares 656 3 2 12" xfId="15385" xr:uid="{D6E87FA7-050F-406A-B252-150AC5D0AC40}"/>
    <cellStyle name="Millares 656 3 2 12 2" xfId="36888" xr:uid="{3098DA8C-8D03-4681-BB0C-AC90771CF39F}"/>
    <cellStyle name="Millares 656 3 2 13" xfId="21990" xr:uid="{43406F31-3D60-4FBE-BF56-737B0123BC8A}"/>
    <cellStyle name="Millares 656 3 2 14" xfId="43493" xr:uid="{57A55017-FFA1-4518-9359-947DD40EC93B}"/>
    <cellStyle name="Millares 656 3 2 2" xfId="764" xr:uid="{A787B9E3-F9EC-415D-90E9-36E77D33616D}"/>
    <cellStyle name="Millares 656 3 2 2 10" xfId="15665" xr:uid="{CAD54683-E913-41F0-A431-2B80556DF752}"/>
    <cellStyle name="Millares 656 3 2 2 10 2" xfId="37168" xr:uid="{1322132A-C7C4-4F24-9CEF-38EF68CE7250}"/>
    <cellStyle name="Millares 656 3 2 2 11" xfId="22270" xr:uid="{A45817FC-1A33-427E-BA89-5DC276B924A4}"/>
    <cellStyle name="Millares 656 3 2 2 12" xfId="43773" xr:uid="{A612EA37-2229-43F0-8BDA-85C1A5E45898}"/>
    <cellStyle name="Millares 656 3 2 2 2" xfId="1710" xr:uid="{A9D97B7E-FC54-437F-87C8-22F414481D6F}"/>
    <cellStyle name="Millares 656 3 2 2 2 2" xfId="4539" xr:uid="{D14FF9C9-974B-4F34-B47D-47BDE3B03DF3}"/>
    <cellStyle name="Millares 656 3 2 2 2 2 2" xfId="12805" xr:uid="{E96C748E-1609-4C8B-8C44-E848BA9DBF3A}"/>
    <cellStyle name="Millares 656 3 2 2 2 2 2 2" xfId="34308" xr:uid="{2861C342-3CCB-4D76-B2D6-2B21589C6D51}"/>
    <cellStyle name="Millares 656 3 2 2 2 2 3" xfId="19440" xr:uid="{F61EA591-6E74-41DC-B9A9-E9A41EBB9DC9}"/>
    <cellStyle name="Millares 656 3 2 2 2 2 3 2" xfId="40943" xr:uid="{338A81EA-E135-452C-9D4F-5343603C29A2}"/>
    <cellStyle name="Millares 656 3 2 2 2 2 4" xfId="26045" xr:uid="{64EA7588-B033-4229-A6BF-7456EBC28323}"/>
    <cellStyle name="Millares 656 3 2 2 2 2 5" xfId="47548" xr:uid="{7A8369CD-EE1C-473C-9D91-1ACE5754BE4D}"/>
    <cellStyle name="Millares 656 3 2 2 2 3" xfId="6678" xr:uid="{632D7D64-0C88-4AEF-8E56-58C2CB8830AF}"/>
    <cellStyle name="Millares 656 3 2 2 2 3 2" xfId="14944" xr:uid="{E5A335D3-7DC0-4D2E-AF55-B77E5ECFAF25}"/>
    <cellStyle name="Millares 656 3 2 2 2 3 2 2" xfId="36447" xr:uid="{5A5B818D-25BA-4464-B643-62A4513846F2}"/>
    <cellStyle name="Millares 656 3 2 2 2 3 3" xfId="21579" xr:uid="{6674D5E8-9EFC-498D-A824-44014EB14C5A}"/>
    <cellStyle name="Millares 656 3 2 2 2 3 3 2" xfId="43082" xr:uid="{F35AA70D-1369-47DC-A839-996539F8F265}"/>
    <cellStyle name="Millares 656 3 2 2 2 3 4" xfId="28184" xr:uid="{9FF6CA97-5061-4EE4-BDF4-2C5E1FFD3D2A}"/>
    <cellStyle name="Millares 656 3 2 2 2 3 5" xfId="49687" xr:uid="{724B6E43-0D69-448B-911A-E34A9732CCC9}"/>
    <cellStyle name="Millares 656 3 2 2 2 4" xfId="8319" xr:uid="{5D6E7C8E-BE58-468E-81B5-9F75C0695E02}"/>
    <cellStyle name="Millares 656 3 2 2 2 4 2" xfId="29822" xr:uid="{84628716-FFC4-46C6-993C-BC852CCCFBCD}"/>
    <cellStyle name="Millares 656 3 2 2 2 5" xfId="9976" xr:uid="{624D7F8C-067E-44E5-A91C-236138245A12}"/>
    <cellStyle name="Millares 656 3 2 2 2 5 2" xfId="31479" xr:uid="{625D48A9-8571-4804-9937-5B305B67D42A}"/>
    <cellStyle name="Millares 656 3 2 2 2 6" xfId="16611" xr:uid="{C38E58C9-F504-4612-8E56-1FC18511ECEE}"/>
    <cellStyle name="Millares 656 3 2 2 2 6 2" xfId="38114" xr:uid="{DCB6E675-3B85-4A51-833A-6D49304CA460}"/>
    <cellStyle name="Millares 656 3 2 2 2 7" xfId="23216" xr:uid="{08505ED2-DEC0-49EC-9024-73F43D74C10B}"/>
    <cellStyle name="Millares 656 3 2 2 2 8" xfId="44719" xr:uid="{6B109401-3274-4DF0-A298-954C69F7C644}"/>
    <cellStyle name="Millares 656 3 2 2 3" xfId="2397" xr:uid="{65EB690C-BFBD-4EF8-9B82-5A9F3FD13366}"/>
    <cellStyle name="Millares 656 3 2 2 3 2" xfId="10663" xr:uid="{7DC75C74-2AA4-410D-8618-CEAFA87BDB4F}"/>
    <cellStyle name="Millares 656 3 2 2 3 2 2" xfId="32166" xr:uid="{139D42EE-7F01-4AFE-9EDE-BF764EBA7D17}"/>
    <cellStyle name="Millares 656 3 2 2 3 3" xfId="17298" xr:uid="{93405B45-70F1-4A2D-858B-D8408FF5F8E8}"/>
    <cellStyle name="Millares 656 3 2 2 3 3 2" xfId="38801" xr:uid="{B45936C7-18D2-49AE-BE4B-2CDD2665DF57}"/>
    <cellStyle name="Millares 656 3 2 2 3 4" xfId="23903" xr:uid="{4A51FAA5-1409-40E5-8ED6-7E429DEF22E1}"/>
    <cellStyle name="Millares 656 3 2 2 3 5" xfId="45406" xr:uid="{849387F3-6DEF-4C48-A46B-BDD7636D59E3}"/>
    <cellStyle name="Millares 656 3 2 2 4" xfId="2914" xr:uid="{808B2000-063F-4C95-A49E-9A5425959EC7}"/>
    <cellStyle name="Millares 656 3 2 2 4 2" xfId="11180" xr:uid="{DDAB503D-E8C4-438A-B7A6-A92A531BE31B}"/>
    <cellStyle name="Millares 656 3 2 2 4 2 2" xfId="32683" xr:uid="{719C7B4F-DF76-4FBB-94B4-0B1C124CAA30}"/>
    <cellStyle name="Millares 656 3 2 2 4 3" xfId="17815" xr:uid="{61C31A75-ADC0-4A90-BE38-7A4BADB1F5D3}"/>
    <cellStyle name="Millares 656 3 2 2 4 3 2" xfId="39318" xr:uid="{4867B3A7-9937-4A7E-9E39-28C1D925169A}"/>
    <cellStyle name="Millares 656 3 2 2 4 4" xfId="24420" xr:uid="{04C6C49F-EF01-4650-8BF9-BF227AECA2F5}"/>
    <cellStyle name="Millares 656 3 2 2 4 5" xfId="45923" xr:uid="{DEA08DA8-D506-402E-8B92-8CAD7FD55D17}"/>
    <cellStyle name="Millares 656 3 2 2 5" xfId="3593" xr:uid="{C2939ABB-F76B-4FA8-9FE1-C4CB5B1064D4}"/>
    <cellStyle name="Millares 656 3 2 2 5 2" xfId="11859" xr:uid="{B6A8861B-8C0B-4885-94B0-47CB2B6971C8}"/>
    <cellStyle name="Millares 656 3 2 2 5 2 2" xfId="33362" xr:uid="{4C91236D-718E-4FB8-ACC7-60755B406E94}"/>
    <cellStyle name="Millares 656 3 2 2 5 3" xfId="18494" xr:uid="{C9D0E4B1-0922-4FF0-825A-ECFC6A5E75EA}"/>
    <cellStyle name="Millares 656 3 2 2 5 3 2" xfId="39997" xr:uid="{C189049A-92FC-4534-8A41-7A8CDFB8793F}"/>
    <cellStyle name="Millares 656 3 2 2 5 4" xfId="25099" xr:uid="{53363B58-4F3F-49BD-9844-7FB361A16310}"/>
    <cellStyle name="Millares 656 3 2 2 5 5" xfId="46602" xr:uid="{B38114F3-A5D4-4D28-8ABB-99765EE16C74}"/>
    <cellStyle name="Millares 656 3 2 2 6" xfId="5058" xr:uid="{E2AE7E44-D552-4756-9C2C-FA18CF88D9BE}"/>
    <cellStyle name="Millares 656 3 2 2 6 2" xfId="13324" xr:uid="{BA95D21E-B94F-4D76-B4FD-8070C20DD50C}"/>
    <cellStyle name="Millares 656 3 2 2 6 2 2" xfId="34827" xr:uid="{3DB2F8CC-EDAA-409F-A408-F063054185FE}"/>
    <cellStyle name="Millares 656 3 2 2 6 3" xfId="19959" xr:uid="{E8D9B851-82B0-4A76-8C50-743CC7809579}"/>
    <cellStyle name="Millares 656 3 2 2 6 3 2" xfId="41462" xr:uid="{32640510-0D16-45E6-B717-67674C2B75F6}"/>
    <cellStyle name="Millares 656 3 2 2 6 4" xfId="26564" xr:uid="{5981EA57-C57A-44B3-B29D-0C124EFA4BF9}"/>
    <cellStyle name="Millares 656 3 2 2 6 5" xfId="48067" xr:uid="{70A7DE9C-B29C-4270-BCD4-047BBD37C87B}"/>
    <cellStyle name="Millares 656 3 2 2 7" xfId="5732" xr:uid="{AB9492C0-6712-47C8-A76E-ABEC14590575}"/>
    <cellStyle name="Millares 656 3 2 2 7 2" xfId="13998" xr:uid="{6D6A79AF-93C7-4675-A57D-7507BDF30734}"/>
    <cellStyle name="Millares 656 3 2 2 7 2 2" xfId="35501" xr:uid="{31648D7A-5C79-47CF-B666-CC2067F01601}"/>
    <cellStyle name="Millares 656 3 2 2 7 3" xfId="20633" xr:uid="{D39CAEEE-E5A9-43CC-B26A-84CA790BAF15}"/>
    <cellStyle name="Millares 656 3 2 2 7 3 2" xfId="42136" xr:uid="{87831357-74E0-4EF3-B0E1-2FCB9361F895}"/>
    <cellStyle name="Millares 656 3 2 2 7 4" xfId="27238" xr:uid="{011D324C-ED81-44BE-A87A-2BE56F93DF32}"/>
    <cellStyle name="Millares 656 3 2 2 7 5" xfId="48741" xr:uid="{35E876A4-2BA0-4806-86A7-9299DA6108EF}"/>
    <cellStyle name="Millares 656 3 2 2 8" xfId="7373" xr:uid="{20BCBE8B-05D0-4D2B-8213-25B47D7AD3E5}"/>
    <cellStyle name="Millares 656 3 2 2 8 2" xfId="28876" xr:uid="{7C37C969-5080-41F9-BCCD-D51FBB5532C9}"/>
    <cellStyle name="Millares 656 3 2 2 9" xfId="9030" xr:uid="{F000C287-D47D-4810-81C4-3658C0355C11}"/>
    <cellStyle name="Millares 656 3 2 2 9 2" xfId="30533" xr:uid="{084B2585-8D0A-4CCC-852A-DE66E59E88A4}"/>
    <cellStyle name="Millares 656 3 2 3" xfId="1034" xr:uid="{422F32E7-7EE4-4163-BD81-8F12DCCC8067}"/>
    <cellStyle name="Millares 656 3 2 3 2" xfId="3863" xr:uid="{176E9C2D-AB5C-4BAF-95BE-256A0DBA1237}"/>
    <cellStyle name="Millares 656 3 2 3 2 2" xfId="12129" xr:uid="{B51FE883-1BBF-42FC-B325-C2A8417B8741}"/>
    <cellStyle name="Millares 656 3 2 3 2 2 2" xfId="33632" xr:uid="{504FA7F8-8A23-478F-B750-A06D008CDF91}"/>
    <cellStyle name="Millares 656 3 2 3 2 3" xfId="18764" xr:uid="{95A97D54-0850-4D94-B77E-1A51A235B940}"/>
    <cellStyle name="Millares 656 3 2 3 2 3 2" xfId="40267" xr:uid="{59AA6998-90B6-44F3-8348-16FAAF338B8F}"/>
    <cellStyle name="Millares 656 3 2 3 2 4" xfId="25369" xr:uid="{A38CC628-CE9D-4663-86E8-805A331AB2F1}"/>
    <cellStyle name="Millares 656 3 2 3 2 5" xfId="46872" xr:uid="{31E1637B-595A-4DD4-969E-6D8215253703}"/>
    <cellStyle name="Millares 656 3 2 3 3" xfId="6002" xr:uid="{097BB268-706E-4B4A-B206-071C6D2EF746}"/>
    <cellStyle name="Millares 656 3 2 3 3 2" xfId="14268" xr:uid="{E08AC815-82DF-45F1-82FE-6C9A4E849D9C}"/>
    <cellStyle name="Millares 656 3 2 3 3 2 2" xfId="35771" xr:uid="{CEA0D5E9-7145-41DE-A55B-D6536C4B8F78}"/>
    <cellStyle name="Millares 656 3 2 3 3 3" xfId="20903" xr:uid="{0C654AC9-9033-4B7C-9713-0CFA283DB7F8}"/>
    <cellStyle name="Millares 656 3 2 3 3 3 2" xfId="42406" xr:uid="{6DE91CDF-A983-4A29-88E5-A045C23C06FE}"/>
    <cellStyle name="Millares 656 3 2 3 3 4" xfId="27508" xr:uid="{F4CD1A98-76B1-4D5F-A7FF-C34E5AF480DC}"/>
    <cellStyle name="Millares 656 3 2 3 3 5" xfId="49011" xr:uid="{CAAAE39F-D8C4-4160-811F-C18C1D2E067E}"/>
    <cellStyle name="Millares 656 3 2 3 4" xfId="7643" xr:uid="{529B3540-9120-4B52-968F-D2F8425E1F4C}"/>
    <cellStyle name="Millares 656 3 2 3 4 2" xfId="29146" xr:uid="{CB4107C5-F7B1-467A-9E16-293E6C4AA24A}"/>
    <cellStyle name="Millares 656 3 2 3 5" xfId="9300" xr:uid="{31CD217D-6B45-4C2B-B60F-E666B452BFA3}"/>
    <cellStyle name="Millares 656 3 2 3 5 2" xfId="30803" xr:uid="{5714F1E8-876D-4D68-BD68-7E31EDB4E53C}"/>
    <cellStyle name="Millares 656 3 2 3 6" xfId="15935" xr:uid="{9C6E2818-F2BB-4B1F-9DFE-B5763B703F44}"/>
    <cellStyle name="Millares 656 3 2 3 6 2" xfId="37438" xr:uid="{D52BEC67-AAE8-4818-93F5-D9A497BBF7AB}"/>
    <cellStyle name="Millares 656 3 2 3 7" xfId="22540" xr:uid="{3D83398F-8C03-4B68-855E-B27BD8C0AE0E}"/>
    <cellStyle name="Millares 656 3 2 3 8" xfId="44043" xr:uid="{9BC3DDBC-618A-465F-96D9-E3FAAEB5C324}"/>
    <cellStyle name="Millares 656 3 2 4" xfId="1430" xr:uid="{981F1833-0A0C-4269-8368-D7B09C3E1B09}"/>
    <cellStyle name="Millares 656 3 2 4 2" xfId="4259" xr:uid="{0FA65AA3-1A3F-46A9-9A90-A5C0E2427DDD}"/>
    <cellStyle name="Millares 656 3 2 4 2 2" xfId="12525" xr:uid="{22BDD483-816B-4412-86FC-169EA1B99198}"/>
    <cellStyle name="Millares 656 3 2 4 2 2 2" xfId="34028" xr:uid="{3C281C30-0A1D-434A-A809-912F99DC7AF0}"/>
    <cellStyle name="Millares 656 3 2 4 2 3" xfId="19160" xr:uid="{E4B94770-BFC0-4996-B3BA-C4E489C60EC0}"/>
    <cellStyle name="Millares 656 3 2 4 2 3 2" xfId="40663" xr:uid="{EC098D6D-E032-47D4-A143-25681EB80643}"/>
    <cellStyle name="Millares 656 3 2 4 2 4" xfId="25765" xr:uid="{7D27B9D8-9D46-41AA-9AEF-C945DB813770}"/>
    <cellStyle name="Millares 656 3 2 4 2 5" xfId="47268" xr:uid="{2AA8CE54-2402-46E9-A005-B6DC9FEB4963}"/>
    <cellStyle name="Millares 656 3 2 4 3" xfId="6398" xr:uid="{FA668431-2C4C-40B7-A115-6862F80C3229}"/>
    <cellStyle name="Millares 656 3 2 4 3 2" xfId="14664" xr:uid="{BBE94111-980A-40BD-95C4-33A1192DC24F}"/>
    <cellStyle name="Millares 656 3 2 4 3 2 2" xfId="36167" xr:uid="{A121D193-D035-4B49-A56C-2267E68228D2}"/>
    <cellStyle name="Millares 656 3 2 4 3 3" xfId="21299" xr:uid="{E6396B63-6AC1-4B78-94E6-D56F7B5F59B4}"/>
    <cellStyle name="Millares 656 3 2 4 3 3 2" xfId="42802" xr:uid="{12AFD287-54E0-4B00-8885-26023D81547A}"/>
    <cellStyle name="Millares 656 3 2 4 3 4" xfId="27904" xr:uid="{FCB3484F-8C65-4F6F-972B-BCCDF8E4F948}"/>
    <cellStyle name="Millares 656 3 2 4 3 5" xfId="49407" xr:uid="{C46312E8-EA11-4968-B19A-A44320597BF2}"/>
    <cellStyle name="Millares 656 3 2 4 4" xfId="8039" xr:uid="{F4A09C26-C80E-4433-8814-3D59C88786B7}"/>
    <cellStyle name="Millares 656 3 2 4 4 2" xfId="29542" xr:uid="{4FD1CA20-C869-42A7-A265-B66EDE402860}"/>
    <cellStyle name="Millares 656 3 2 4 5" xfId="9696" xr:uid="{BF733C63-733D-42DB-AF11-C220811CC43D}"/>
    <cellStyle name="Millares 656 3 2 4 5 2" xfId="31199" xr:uid="{AAA8577E-244C-4A73-8C19-E1B2303CDBAA}"/>
    <cellStyle name="Millares 656 3 2 4 6" xfId="16331" xr:uid="{B4B8E460-84B3-48C1-810C-0C3892486751}"/>
    <cellStyle name="Millares 656 3 2 4 6 2" xfId="37834" xr:uid="{EA34CAA6-C62C-4FBE-B6AD-378B79F9F48D}"/>
    <cellStyle name="Millares 656 3 2 4 7" xfId="22936" xr:uid="{E82BABE8-C470-43C6-AF1C-756A0A2B8C38}"/>
    <cellStyle name="Millares 656 3 2 4 8" xfId="44439" xr:uid="{5BA81A18-0609-4B76-8663-D9AD17008EEA}"/>
    <cellStyle name="Millares 656 3 2 5" xfId="2117" xr:uid="{8F8CD2B3-92F1-48B7-B9DD-DDD73FB2F315}"/>
    <cellStyle name="Millares 656 3 2 5 2" xfId="10383" xr:uid="{9F3FB272-9C0D-4567-A089-6B1E9029B063}"/>
    <cellStyle name="Millares 656 3 2 5 2 2" xfId="31886" xr:uid="{F5E1419F-534E-4CB8-8C74-2FDFA235AF0C}"/>
    <cellStyle name="Millares 656 3 2 5 3" xfId="17018" xr:uid="{94DE3C70-00E8-4760-B542-D20B987CA1FA}"/>
    <cellStyle name="Millares 656 3 2 5 3 2" xfId="38521" xr:uid="{74647A81-4359-4E20-A8E3-78AB4955F061}"/>
    <cellStyle name="Millares 656 3 2 5 4" xfId="23623" xr:uid="{88D2C4E5-8066-4A8B-AF3D-2FC19020B16A}"/>
    <cellStyle name="Millares 656 3 2 5 5" xfId="45126" xr:uid="{94434CC0-C9DF-4E6A-9E06-424B764011F0}"/>
    <cellStyle name="Millares 656 3 2 6" xfId="2665" xr:uid="{1D5A4C8D-D0C3-4190-91A8-50FE273E9528}"/>
    <cellStyle name="Millares 656 3 2 6 2" xfId="10931" xr:uid="{D5CF4346-B74C-4DED-BD68-EB39D76D8408}"/>
    <cellStyle name="Millares 656 3 2 6 2 2" xfId="32434" xr:uid="{E8ABDC2E-5DA0-484D-9580-0383AD41A3DB}"/>
    <cellStyle name="Millares 656 3 2 6 3" xfId="17566" xr:uid="{10B46076-682E-4905-9636-4BBE3274BB36}"/>
    <cellStyle name="Millares 656 3 2 6 3 2" xfId="39069" xr:uid="{2E15AA23-53B8-408D-9337-483FE3D75797}"/>
    <cellStyle name="Millares 656 3 2 6 4" xfId="24171" xr:uid="{C3C19167-FA53-4246-B698-FC5010850C56}"/>
    <cellStyle name="Millares 656 3 2 6 5" xfId="45674" xr:uid="{8B882841-09D0-46C3-A258-F242524E9AEB}"/>
    <cellStyle name="Millares 656 3 2 7" xfId="3313" xr:uid="{BB6A58CF-B8DE-432A-B4DC-A55DD1292CF5}"/>
    <cellStyle name="Millares 656 3 2 7 2" xfId="11579" xr:uid="{8FA47AB3-907F-46C8-9D2A-CD36134B184C}"/>
    <cellStyle name="Millares 656 3 2 7 2 2" xfId="33082" xr:uid="{E631551E-4B0E-494A-A1D3-CA70426054A9}"/>
    <cellStyle name="Millares 656 3 2 7 3" xfId="18214" xr:uid="{DEB84279-3ED9-4B64-A4E3-1E7603EF648B}"/>
    <cellStyle name="Millares 656 3 2 7 3 2" xfId="39717" xr:uid="{3EC5FDFF-9998-41C4-BBFE-A8812A8197A7}"/>
    <cellStyle name="Millares 656 3 2 7 4" xfId="24819" xr:uid="{BFCF6BFE-FA45-44EC-8446-5166FF86326F}"/>
    <cellStyle name="Millares 656 3 2 7 5" xfId="46322" xr:uid="{AE8FE2F4-B0A0-446C-BD34-63CE2BB919F4}"/>
    <cellStyle name="Millares 656 3 2 8" xfId="4809" xr:uid="{10412ACF-0A61-45E9-ADBF-F6D0AC408A9A}"/>
    <cellStyle name="Millares 656 3 2 8 2" xfId="13075" xr:uid="{32909AF2-B5AE-4EF9-BBF0-84493EBE88C6}"/>
    <cellStyle name="Millares 656 3 2 8 2 2" xfId="34578" xr:uid="{64B4CE91-839C-43DF-9465-70A6527CFF54}"/>
    <cellStyle name="Millares 656 3 2 8 3" xfId="19710" xr:uid="{7166365A-7145-4621-98C6-0DF9A1AC7EE6}"/>
    <cellStyle name="Millares 656 3 2 8 3 2" xfId="41213" xr:uid="{C9964691-EC70-4E35-9A02-256B06E6E311}"/>
    <cellStyle name="Millares 656 3 2 8 4" xfId="26315" xr:uid="{79225585-B8E9-4A33-A087-8660BBD8AC21}"/>
    <cellStyle name="Millares 656 3 2 8 5" xfId="47818" xr:uid="{2031236A-74D3-4040-B5A8-BA90763E3ABA}"/>
    <cellStyle name="Millares 656 3 2 9" xfId="5452" xr:uid="{6DC43933-9172-40C1-A6EC-3D4CE5E09BC3}"/>
    <cellStyle name="Millares 656 3 2 9 2" xfId="13718" xr:uid="{8A6336DE-1D22-422B-B389-705180880554}"/>
    <cellStyle name="Millares 656 3 2 9 2 2" xfId="35221" xr:uid="{43BAEA6F-5D59-4498-A63C-650ECC083544}"/>
    <cellStyle name="Millares 656 3 2 9 3" xfId="20353" xr:uid="{48FE7D49-5C4B-4164-B65A-9C7949457002}"/>
    <cellStyle name="Millares 656 3 2 9 3 2" xfId="41856" xr:uid="{83CFE34C-0912-4213-96DA-2FB8526996F6}"/>
    <cellStyle name="Millares 656 3 2 9 4" xfId="26958" xr:uid="{B6B3EF54-4057-4B9A-A2D5-C59880C9439D}"/>
    <cellStyle name="Millares 656 3 2 9 5" xfId="48461" xr:uid="{8A79F550-3915-400B-947E-176706B25943}"/>
    <cellStyle name="Millares 656 3 3" xfId="355" xr:uid="{CE0A7433-98F8-4FC9-ACA2-30EB1C4D93C3}"/>
    <cellStyle name="Millares 656 3 3 10" xfId="15258" xr:uid="{16E15B88-4340-45B2-8F6B-21F161B5A500}"/>
    <cellStyle name="Millares 656 3 3 10 2" xfId="36761" xr:uid="{009072D4-3F08-4474-833B-D1109EDA749C}"/>
    <cellStyle name="Millares 656 3 3 11" xfId="21863" xr:uid="{DB78C633-9B9D-4519-88B1-5548DE3FBBD0}"/>
    <cellStyle name="Millares 656 3 3 12" xfId="43366" xr:uid="{D84946AB-E25D-4013-84BF-17A793537594}"/>
    <cellStyle name="Millares 656 3 3 2" xfId="1303" xr:uid="{F0038C29-5758-4026-91AE-3CE26D2631FE}"/>
    <cellStyle name="Millares 656 3 3 2 2" xfId="4132" xr:uid="{587A1B6C-D0BE-43D6-B03F-892A13BD48F0}"/>
    <cellStyle name="Millares 656 3 3 2 2 2" xfId="12398" xr:uid="{353804BE-0359-4CB3-B1BA-052D1802F1B7}"/>
    <cellStyle name="Millares 656 3 3 2 2 2 2" xfId="33901" xr:uid="{46B96C67-05CC-4CDA-9B63-52D42CBF0180}"/>
    <cellStyle name="Millares 656 3 3 2 2 3" xfId="19033" xr:uid="{097AFFE8-E4B4-4A39-8C79-2523401E5DB8}"/>
    <cellStyle name="Millares 656 3 3 2 2 3 2" xfId="40536" xr:uid="{0004732F-42F6-4E19-AF6A-2CAB79DB9115}"/>
    <cellStyle name="Millares 656 3 3 2 2 4" xfId="25638" xr:uid="{A5BC1DC2-0018-4D01-98CC-A5593978ED31}"/>
    <cellStyle name="Millares 656 3 3 2 2 5" xfId="47141" xr:uid="{0C7535A0-58AB-4145-A5BF-DABA045764C5}"/>
    <cellStyle name="Millares 656 3 3 2 3" xfId="6271" xr:uid="{2895AA87-7F67-457A-8BF2-5A252E6704D6}"/>
    <cellStyle name="Millares 656 3 3 2 3 2" xfId="14537" xr:uid="{1EAF1262-DCDE-413B-8047-2F34F2924C21}"/>
    <cellStyle name="Millares 656 3 3 2 3 2 2" xfId="36040" xr:uid="{D12C20BC-C559-4F42-82E6-F58F112CBD84}"/>
    <cellStyle name="Millares 656 3 3 2 3 3" xfId="21172" xr:uid="{B4D70BA6-7D64-493A-942C-3E7E519D6FCF}"/>
    <cellStyle name="Millares 656 3 3 2 3 3 2" xfId="42675" xr:uid="{CEDAA38B-7394-4B3D-B552-59FF87644387}"/>
    <cellStyle name="Millares 656 3 3 2 3 4" xfId="27777" xr:uid="{889CFF83-F4A1-446F-9F65-AC0E08DF6F0C}"/>
    <cellStyle name="Millares 656 3 3 2 3 5" xfId="49280" xr:uid="{C5CBD31F-A122-4C37-9008-6C5CD3ECF344}"/>
    <cellStyle name="Millares 656 3 3 2 4" xfId="7912" xr:uid="{2BF0338D-6CB1-43E3-A47F-E04006A71540}"/>
    <cellStyle name="Millares 656 3 3 2 4 2" xfId="29415" xr:uid="{2D7D8271-2FEF-40A1-9160-D93324293AA0}"/>
    <cellStyle name="Millares 656 3 3 2 5" xfId="9569" xr:uid="{728B6EBB-E5A1-4C98-9972-8B73B43BB08F}"/>
    <cellStyle name="Millares 656 3 3 2 5 2" xfId="31072" xr:uid="{51199534-1AF4-4198-8355-06B6EE9B6081}"/>
    <cellStyle name="Millares 656 3 3 2 6" xfId="16204" xr:uid="{6B806EDA-D635-44DD-B0B5-D80347C1D951}"/>
    <cellStyle name="Millares 656 3 3 2 6 2" xfId="37707" xr:uid="{FB6C31FC-82CB-47AC-885B-AE06AB15F35B}"/>
    <cellStyle name="Millares 656 3 3 2 7" xfId="22809" xr:uid="{8003EC94-3A6E-46D4-9CD7-575F04428D16}"/>
    <cellStyle name="Millares 656 3 3 2 8" xfId="44312" xr:uid="{94A53C29-A926-4B0E-9418-E8F73CB30C8D}"/>
    <cellStyle name="Millares 656 3 3 3" xfId="1990" xr:uid="{2AB2EC59-DA53-41DA-907F-F7319D8C0C04}"/>
    <cellStyle name="Millares 656 3 3 3 2" xfId="10256" xr:uid="{EFF3AA57-E7BD-4C56-8B4C-59FF24116D3A}"/>
    <cellStyle name="Millares 656 3 3 3 2 2" xfId="31759" xr:uid="{259E01C3-17B2-4488-8311-69F0D1F61CD8}"/>
    <cellStyle name="Millares 656 3 3 3 3" xfId="16891" xr:uid="{E6618F0B-DEC0-4F8F-9912-4819F9F42795}"/>
    <cellStyle name="Millares 656 3 3 3 3 2" xfId="38394" xr:uid="{EEF0F5BC-F6CD-4F6C-8DDE-F6C6D283D33A}"/>
    <cellStyle name="Millares 656 3 3 3 4" xfId="23496" xr:uid="{CE65840B-B0DA-4FF4-86B3-50E743F948E1}"/>
    <cellStyle name="Millares 656 3 3 3 5" xfId="44999" xr:uid="{5BBCA1DF-3745-4EEF-8F94-5CBAD647345A}"/>
    <cellStyle name="Millares 656 3 3 4" xfId="2789" xr:uid="{61F512AF-9B6E-4D91-A188-906BA39886A8}"/>
    <cellStyle name="Millares 656 3 3 4 2" xfId="11055" xr:uid="{FE4C5629-6704-4174-9FEA-7A7A3EDF516B}"/>
    <cellStyle name="Millares 656 3 3 4 2 2" xfId="32558" xr:uid="{0CB70BE3-DD3D-4114-B223-ED9C01C07265}"/>
    <cellStyle name="Millares 656 3 3 4 3" xfId="17690" xr:uid="{157DB16E-C9C0-48CB-A229-B628BB389EA4}"/>
    <cellStyle name="Millares 656 3 3 4 3 2" xfId="39193" xr:uid="{B78C965E-2550-44DC-821D-9AB2E1A5BC57}"/>
    <cellStyle name="Millares 656 3 3 4 4" xfId="24295" xr:uid="{BC40C265-DA47-45B2-89B0-E6FBF4D51A9D}"/>
    <cellStyle name="Millares 656 3 3 4 5" xfId="45798" xr:uid="{FD6CABEF-359A-4173-8152-504EDB161322}"/>
    <cellStyle name="Millares 656 3 3 5" xfId="3186" xr:uid="{40C9A1E2-25AC-462B-9D99-5829D2DFE9E1}"/>
    <cellStyle name="Millares 656 3 3 5 2" xfId="11452" xr:uid="{B93514AC-64F2-4B9F-9215-A6525F1FE020}"/>
    <cellStyle name="Millares 656 3 3 5 2 2" xfId="32955" xr:uid="{F4248F10-809E-4923-9B9F-49570E9B080F}"/>
    <cellStyle name="Millares 656 3 3 5 3" xfId="18087" xr:uid="{DC276AEF-6E60-4A91-8C30-F67802824578}"/>
    <cellStyle name="Millares 656 3 3 5 3 2" xfId="39590" xr:uid="{1227FD8C-3EBD-4CE0-B405-D9230D2147F8}"/>
    <cellStyle name="Millares 656 3 3 5 4" xfId="24692" xr:uid="{9B789DC5-8CCF-4089-BDC7-D2D9B98D38DD}"/>
    <cellStyle name="Millares 656 3 3 5 5" xfId="46195" xr:uid="{CB0AF8AF-5FF3-424C-B903-C9636C7D421A}"/>
    <cellStyle name="Millares 656 3 3 6" xfId="4933" xr:uid="{94683B21-7E1B-46B2-B239-3A2ECCC9BC1A}"/>
    <cellStyle name="Millares 656 3 3 6 2" xfId="13199" xr:uid="{8D2EE1C1-A211-4AB9-85B3-FA7A65BEA016}"/>
    <cellStyle name="Millares 656 3 3 6 2 2" xfId="34702" xr:uid="{33AF66A2-8C95-41BD-9896-4D8A8088A25B}"/>
    <cellStyle name="Millares 656 3 3 6 3" xfId="19834" xr:uid="{3887E10E-4F4D-4250-A35B-68B4C7903E96}"/>
    <cellStyle name="Millares 656 3 3 6 3 2" xfId="41337" xr:uid="{DCF273EE-C48D-4B2F-B72D-896C35DD0340}"/>
    <cellStyle name="Millares 656 3 3 6 4" xfId="26439" xr:uid="{1A39DD67-F396-4309-B886-B7F07491F8AD}"/>
    <cellStyle name="Millares 656 3 3 6 5" xfId="47942" xr:uid="{8A748CE5-0B18-43DC-BA12-2873E9C20F92}"/>
    <cellStyle name="Millares 656 3 3 7" xfId="5325" xr:uid="{69DDD490-9BCE-4897-A659-388626FA02F5}"/>
    <cellStyle name="Millares 656 3 3 7 2" xfId="13591" xr:uid="{98B795B7-1655-4735-BDA1-2468B07A6607}"/>
    <cellStyle name="Millares 656 3 3 7 2 2" xfId="35094" xr:uid="{F57402BB-2FD5-4BAD-86CA-57E6640BC380}"/>
    <cellStyle name="Millares 656 3 3 7 3" xfId="20226" xr:uid="{E9705F21-37C9-4ECC-8516-F0F50C15F202}"/>
    <cellStyle name="Millares 656 3 3 7 3 2" xfId="41729" xr:uid="{1467D191-3D76-4132-9038-898437E9855D}"/>
    <cellStyle name="Millares 656 3 3 7 4" xfId="26831" xr:uid="{86502BDA-8E11-4D10-ABEC-4AAFCD44598A}"/>
    <cellStyle name="Millares 656 3 3 7 5" xfId="48334" xr:uid="{7064EC1B-AE33-40AD-BCA0-A3FE3AE5FB71}"/>
    <cellStyle name="Millares 656 3 3 8" xfId="6966" xr:uid="{F93BE79D-2ADC-4B8C-9DFB-0A4981E34CFA}"/>
    <cellStyle name="Millares 656 3 3 8 2" xfId="28469" xr:uid="{6855F0DC-37C6-4F16-9E82-25035864AA66}"/>
    <cellStyle name="Millares 656 3 3 9" xfId="8622" xr:uid="{29354EA1-CD9A-43AF-9737-37011FF4E576}"/>
    <cellStyle name="Millares 656 3 3 9 2" xfId="30125" xr:uid="{A933AD54-32B7-46DA-8A29-AA57A730A725}"/>
    <cellStyle name="Millares 656 3 4" xfId="639" xr:uid="{D40A7789-F724-4869-B669-2B94810864A3}"/>
    <cellStyle name="Millares 656 3 4 10" xfId="43648" xr:uid="{5CB448EF-6EC6-47F8-AB6A-179CF81F7287}"/>
    <cellStyle name="Millares 656 3 4 2" xfId="1585" xr:uid="{99796ACD-F415-4B5E-813B-BEE3A2A5B12F}"/>
    <cellStyle name="Millares 656 3 4 2 2" xfId="4414" xr:uid="{B73D7E7B-6BDD-447D-8946-10B9B92D7EFE}"/>
    <cellStyle name="Millares 656 3 4 2 2 2" xfId="12680" xr:uid="{D08958FF-2DDF-4592-8CF4-6F7757890E2C}"/>
    <cellStyle name="Millares 656 3 4 2 2 2 2" xfId="34183" xr:uid="{796A13A7-822E-4FF6-AEB9-EF5AE7D0D715}"/>
    <cellStyle name="Millares 656 3 4 2 2 3" xfId="19315" xr:uid="{E1CA307A-518D-416A-A001-D6AC2AE37E6E}"/>
    <cellStyle name="Millares 656 3 4 2 2 3 2" xfId="40818" xr:uid="{5EC78AFF-913B-45D3-AB2E-8C28EBD6C08F}"/>
    <cellStyle name="Millares 656 3 4 2 2 4" xfId="25920" xr:uid="{A50450CF-BF95-4882-A65F-5D3F9500DC91}"/>
    <cellStyle name="Millares 656 3 4 2 2 5" xfId="47423" xr:uid="{1DA51FAF-8604-40D1-B00E-B0B965CB2519}"/>
    <cellStyle name="Millares 656 3 4 2 3" xfId="6553" xr:uid="{B08EBDD3-3E81-42DF-9A52-5B264F594982}"/>
    <cellStyle name="Millares 656 3 4 2 3 2" xfId="14819" xr:uid="{3FA73902-C472-41F8-981E-ABB31D2274C8}"/>
    <cellStyle name="Millares 656 3 4 2 3 2 2" xfId="36322" xr:uid="{AE190C12-9148-4096-A9ED-A1A400CC4FC4}"/>
    <cellStyle name="Millares 656 3 4 2 3 3" xfId="21454" xr:uid="{4ADE62DD-CB6D-4EAD-9622-618B67F0264F}"/>
    <cellStyle name="Millares 656 3 4 2 3 3 2" xfId="42957" xr:uid="{52C54FE3-A060-4B25-B5D2-2E9FEFF0C329}"/>
    <cellStyle name="Millares 656 3 4 2 3 4" xfId="28059" xr:uid="{D105EB07-FA2C-48FF-91CD-222012B156F7}"/>
    <cellStyle name="Millares 656 3 4 2 3 5" xfId="49562" xr:uid="{773ED8A0-4FD3-4BA0-A146-40042718BF7C}"/>
    <cellStyle name="Millares 656 3 4 2 4" xfId="8194" xr:uid="{1322DC1F-20E6-4746-982E-597B6231A2A1}"/>
    <cellStyle name="Millares 656 3 4 2 4 2" xfId="29697" xr:uid="{00713B62-56E2-4923-9B4B-8E5AA2073C93}"/>
    <cellStyle name="Millares 656 3 4 2 5" xfId="9851" xr:uid="{941419E2-983D-40C7-84B6-EFEE4A015FBA}"/>
    <cellStyle name="Millares 656 3 4 2 5 2" xfId="31354" xr:uid="{3962CF77-6F17-4851-BD98-4A001577EC85}"/>
    <cellStyle name="Millares 656 3 4 2 6" xfId="16486" xr:uid="{F2639635-292D-4B20-9080-A1E49B665525}"/>
    <cellStyle name="Millares 656 3 4 2 6 2" xfId="37989" xr:uid="{A9FEEBA7-6121-4CE3-9DA7-4F89850CB0A7}"/>
    <cellStyle name="Millares 656 3 4 2 7" xfId="23091" xr:uid="{A6D9C682-A1D9-4AAF-B052-094232FE6023}"/>
    <cellStyle name="Millares 656 3 4 2 8" xfId="44594" xr:uid="{B7BF4FD4-D07A-48BA-AAB7-B2229CFFBF14}"/>
    <cellStyle name="Millares 656 3 4 3" xfId="2272" xr:uid="{B49AB3B1-A5C8-49E9-AF76-12242DCBD1D0}"/>
    <cellStyle name="Millares 656 3 4 3 2" xfId="10538" xr:uid="{74F84910-5D03-438A-8784-B10C4056D112}"/>
    <cellStyle name="Millares 656 3 4 3 2 2" xfId="32041" xr:uid="{5B6D72AA-4A5C-4B9A-8E56-D6F85401BC02}"/>
    <cellStyle name="Millares 656 3 4 3 3" xfId="17173" xr:uid="{0281FD5F-A0EF-4F9A-A0BC-66B0AB5DCB44}"/>
    <cellStyle name="Millares 656 3 4 3 3 2" xfId="38676" xr:uid="{D9CBFADA-173A-40BD-B0FD-7308912D1262}"/>
    <cellStyle name="Millares 656 3 4 3 4" xfId="23778" xr:uid="{F4733FD6-12CF-4500-B460-F6199B4A941E}"/>
    <cellStyle name="Millares 656 3 4 3 5" xfId="45281" xr:uid="{4DADC2EF-D4B0-4644-B2D1-5406477718FA}"/>
    <cellStyle name="Millares 656 3 4 4" xfId="3468" xr:uid="{5183C2A6-8F84-43EA-9AA0-F8BA979F6522}"/>
    <cellStyle name="Millares 656 3 4 4 2" xfId="11734" xr:uid="{2EC20AC1-C514-4705-9DAE-4FB9C208A66E}"/>
    <cellStyle name="Millares 656 3 4 4 2 2" xfId="33237" xr:uid="{6E30AFF1-B389-4249-96C3-2467C6157708}"/>
    <cellStyle name="Millares 656 3 4 4 3" xfId="18369" xr:uid="{D3F3BD29-81FE-455A-8E93-4C23C21D3765}"/>
    <cellStyle name="Millares 656 3 4 4 3 2" xfId="39872" xr:uid="{7A6CC1A6-2A3F-4ED9-B7CF-01D52B612458}"/>
    <cellStyle name="Millares 656 3 4 4 4" xfId="24974" xr:uid="{5CAB67C8-55E7-4BEA-9726-253DBBC01AC2}"/>
    <cellStyle name="Millares 656 3 4 4 5" xfId="46477" xr:uid="{BC359209-1432-44A0-8950-9A9C621DD052}"/>
    <cellStyle name="Millares 656 3 4 5" xfId="5607" xr:uid="{530184E4-A694-4838-9C37-95BEF740C076}"/>
    <cellStyle name="Millares 656 3 4 5 2" xfId="13873" xr:uid="{693F885C-B8C4-461F-AA38-7D11AC5C5E9D}"/>
    <cellStyle name="Millares 656 3 4 5 2 2" xfId="35376" xr:uid="{753F7186-73A2-455A-8C81-33CB8602546B}"/>
    <cellStyle name="Millares 656 3 4 5 3" xfId="20508" xr:uid="{3333D330-084E-4195-B057-53A13F7DD4CA}"/>
    <cellStyle name="Millares 656 3 4 5 3 2" xfId="42011" xr:uid="{4CC5F2E1-9C57-4D08-9FBB-0AB3E0E6DDBA}"/>
    <cellStyle name="Millares 656 3 4 5 4" xfId="27113" xr:uid="{CBBE3F5F-2C1A-4786-A47F-FA6DA6A3A567}"/>
    <cellStyle name="Millares 656 3 4 5 5" xfId="48616" xr:uid="{2CBCC514-8A3B-4110-8E96-B9E0FF1C7251}"/>
    <cellStyle name="Millares 656 3 4 6" xfId="7248" xr:uid="{5E7A6B76-E9F2-47FD-AA71-46C643E583E6}"/>
    <cellStyle name="Millares 656 3 4 6 2" xfId="28751" xr:uid="{A19F38F2-BBA9-4D86-B292-511F0CB4A4FE}"/>
    <cellStyle name="Millares 656 3 4 7" xfId="8905" xr:uid="{4AF7C1CD-24BA-41B1-B4D2-F370581FF475}"/>
    <cellStyle name="Millares 656 3 4 7 2" xfId="30408" xr:uid="{3320FE1D-BF5F-4F7C-9659-8C02D82002CA}"/>
    <cellStyle name="Millares 656 3 4 8" xfId="15540" xr:uid="{266B4240-2348-4F50-8B2C-C87F5FEFCB42}"/>
    <cellStyle name="Millares 656 3 4 8 2" xfId="37043" xr:uid="{B0AD6EF0-9688-408F-AC4D-EFFE70A2F20D}"/>
    <cellStyle name="Millares 656 3 4 9" xfId="22145" xr:uid="{506DEDCB-9EEC-4AA7-9853-B7D8010643D1}"/>
    <cellStyle name="Millares 656 3 5" xfId="907" xr:uid="{A95A8C88-A43C-4F04-B875-1BD03267AE02}"/>
    <cellStyle name="Millares 656 3 5 2" xfId="3736" xr:uid="{EFC58993-92EC-4142-9905-14A39305ABDC}"/>
    <cellStyle name="Millares 656 3 5 2 2" xfId="12002" xr:uid="{29A66AF5-14B1-43AD-B1BE-A175FFDA5159}"/>
    <cellStyle name="Millares 656 3 5 2 2 2" xfId="33505" xr:uid="{AACE66D7-8847-4C40-A88B-E1591608020D}"/>
    <cellStyle name="Millares 656 3 5 2 3" xfId="18637" xr:uid="{6915F2A5-D6D5-47F1-A532-04F020480384}"/>
    <cellStyle name="Millares 656 3 5 2 3 2" xfId="40140" xr:uid="{9CDFFCD4-CBD0-4B9D-95C0-B2E92EC0B3F1}"/>
    <cellStyle name="Millares 656 3 5 2 4" xfId="25242" xr:uid="{094D49B4-4518-4441-8CCC-5B47471C0433}"/>
    <cellStyle name="Millares 656 3 5 2 5" xfId="46745" xr:uid="{1FFF5827-0324-4BF2-9AED-289751BA4BA9}"/>
    <cellStyle name="Millares 656 3 5 3" xfId="5875" xr:uid="{8205CADA-D8DE-47C4-8B2F-F07451838805}"/>
    <cellStyle name="Millares 656 3 5 3 2" xfId="14141" xr:uid="{5502D5CC-BFE8-4338-AFEC-4AF60ABC8D49}"/>
    <cellStyle name="Millares 656 3 5 3 2 2" xfId="35644" xr:uid="{176CD01D-DE3D-4B3E-91D8-45911AA27731}"/>
    <cellStyle name="Millares 656 3 5 3 3" xfId="20776" xr:uid="{4218A11A-B67C-4CB1-B72D-F909638BA5BC}"/>
    <cellStyle name="Millares 656 3 5 3 3 2" xfId="42279" xr:uid="{89C027B6-F144-4390-A95E-3FD79370609D}"/>
    <cellStyle name="Millares 656 3 5 3 4" xfId="27381" xr:uid="{E501EE36-4102-4A70-8E9A-E86C66B71478}"/>
    <cellStyle name="Millares 656 3 5 3 5" xfId="48884" xr:uid="{3C3625B0-EF59-4A86-81B6-739B08C80CA3}"/>
    <cellStyle name="Millares 656 3 5 4" xfId="7516" xr:uid="{ED0BFE77-50D6-4E6E-A988-B970620EC36D}"/>
    <cellStyle name="Millares 656 3 5 4 2" xfId="29019" xr:uid="{C54F1AC9-2E79-45AA-80B0-17FA10EC6CF4}"/>
    <cellStyle name="Millares 656 3 5 5" xfId="9173" xr:uid="{25796096-FEBA-418B-910F-09272188467B}"/>
    <cellStyle name="Millares 656 3 5 5 2" xfId="30676" xr:uid="{EFD01AF5-1AC4-4FE3-9736-29025E2CCA6D}"/>
    <cellStyle name="Millares 656 3 5 6" xfId="15808" xr:uid="{2482963B-B881-4879-9410-E66D1942E93B}"/>
    <cellStyle name="Millares 656 3 5 6 2" xfId="37311" xr:uid="{451CA4C3-BCA4-4A7B-96EA-602D6C73501A}"/>
    <cellStyle name="Millares 656 3 5 7" xfId="22413" xr:uid="{9D443818-2AE1-4EB6-8EDD-48ACED46C825}"/>
    <cellStyle name="Millares 656 3 5 8" xfId="43916" xr:uid="{FA40A744-870B-4F86-BC27-2621F5F559E5}"/>
    <cellStyle name="Millares 656 3 6" xfId="1168" xr:uid="{367E4B0F-C373-4DD2-871F-DC98DD96C421}"/>
    <cellStyle name="Millares 656 3 6 2" xfId="3997" xr:uid="{4C6A6205-1F27-4BB0-861E-FCF8D3E973CA}"/>
    <cellStyle name="Millares 656 3 6 2 2" xfId="12263" xr:uid="{F0CC138F-A7AE-4BF7-85CD-D355E9116199}"/>
    <cellStyle name="Millares 656 3 6 2 2 2" xfId="33766" xr:uid="{B91FA592-F8FA-4ABA-B5B9-D1CF199A5DE8}"/>
    <cellStyle name="Millares 656 3 6 2 3" xfId="18898" xr:uid="{17007F88-CB4C-4C5C-86A5-DAE5D77D9C16}"/>
    <cellStyle name="Millares 656 3 6 2 3 2" xfId="40401" xr:uid="{ACEEC846-B3B7-446F-A194-007D1D56A042}"/>
    <cellStyle name="Millares 656 3 6 2 4" xfId="25503" xr:uid="{D65C4707-BA07-45B0-A118-1BD1570E6520}"/>
    <cellStyle name="Millares 656 3 6 2 5" xfId="47006" xr:uid="{3A013306-D8BA-4E3F-A47B-E281D3E2B443}"/>
    <cellStyle name="Millares 656 3 6 3" xfId="6136" xr:uid="{D01B3C09-AF7A-49AA-B5FB-047144AB1C98}"/>
    <cellStyle name="Millares 656 3 6 3 2" xfId="14402" xr:uid="{7A61E7F5-1BFD-432B-8C20-F1E05C63343B}"/>
    <cellStyle name="Millares 656 3 6 3 2 2" xfId="35905" xr:uid="{AED16546-0071-45D5-8E16-87F9ADD219B2}"/>
    <cellStyle name="Millares 656 3 6 3 3" xfId="21037" xr:uid="{4E4FF143-F885-4E70-805E-A877E76A0420}"/>
    <cellStyle name="Millares 656 3 6 3 3 2" xfId="42540" xr:uid="{87BCE1C8-796B-4BA2-BE58-B620A09415F5}"/>
    <cellStyle name="Millares 656 3 6 3 4" xfId="27642" xr:uid="{2678EF48-391A-4B40-A3CA-CCE97C3A73D0}"/>
    <cellStyle name="Millares 656 3 6 3 5" xfId="49145" xr:uid="{BD4D1B62-099C-44BF-AD12-B6D777676ADB}"/>
    <cellStyle name="Millares 656 3 6 4" xfId="7777" xr:uid="{D5056971-75BD-4219-810D-C8E25D1C7AD1}"/>
    <cellStyle name="Millares 656 3 6 4 2" xfId="29280" xr:uid="{1446A179-2B36-4BAD-859A-14B24990FC56}"/>
    <cellStyle name="Millares 656 3 6 5" xfId="9434" xr:uid="{A59A058A-C7AE-4BB2-93B2-E748652D479F}"/>
    <cellStyle name="Millares 656 3 6 5 2" xfId="30937" xr:uid="{EA9BCFD5-CEFC-4C0E-8004-E79780C1B4AD}"/>
    <cellStyle name="Millares 656 3 6 6" xfId="16069" xr:uid="{4E9E9398-C8D1-4171-AF09-E79A99CF2DE9}"/>
    <cellStyle name="Millares 656 3 6 6 2" xfId="37572" xr:uid="{3EBC36E0-014C-4FAF-9501-2317C69B6B01}"/>
    <cellStyle name="Millares 656 3 6 7" xfId="22674" xr:uid="{667F5B52-9022-4C7C-A639-D58C98BA482E}"/>
    <cellStyle name="Millares 656 3 6 8" xfId="44177" xr:uid="{5371585D-928C-43CF-8F9C-E394619708BB}"/>
    <cellStyle name="Millares 656 3 7" xfId="1856" xr:uid="{BB495050-2C8D-4DE5-94F3-4F5B005B344D}"/>
    <cellStyle name="Millares 656 3 7 2" xfId="10122" xr:uid="{561085F9-D339-4941-BC25-4149D802C03F}"/>
    <cellStyle name="Millares 656 3 7 2 2" xfId="31625" xr:uid="{929992FC-E2A2-4229-9101-01496704C2B0}"/>
    <cellStyle name="Millares 656 3 7 3" xfId="16757" xr:uid="{35B88B8B-4845-437A-A3E1-AAFDFBD4A93D}"/>
    <cellStyle name="Millares 656 3 7 3 2" xfId="38260" xr:uid="{40ECDB73-D7AA-4E53-8983-E42311A54669}"/>
    <cellStyle name="Millares 656 3 7 4" xfId="23362" xr:uid="{1B937B26-0B5E-48C5-BC08-87F923BBA915}"/>
    <cellStyle name="Millares 656 3 7 5" xfId="44865" xr:uid="{FB1FF657-9A73-4071-BF6F-046DC14B8B22}"/>
    <cellStyle name="Millares 656 3 8" xfId="2541" xr:uid="{FA3D75A1-9DDA-4821-B1A7-67D1580D4608}"/>
    <cellStyle name="Millares 656 3 8 2" xfId="10807" xr:uid="{4630388E-84C2-4BA2-A319-EC632DCFF6AA}"/>
    <cellStyle name="Millares 656 3 8 2 2" xfId="32310" xr:uid="{BDECB33A-5FD3-46F3-B4F5-DFE05A50E245}"/>
    <cellStyle name="Millares 656 3 8 3" xfId="17442" xr:uid="{0B8598A3-FD1E-4BCC-96B1-81B4F93C1E53}"/>
    <cellStyle name="Millares 656 3 8 3 2" xfId="38945" xr:uid="{BAC36A0A-1A97-428B-AD15-2E17FE1193B4}"/>
    <cellStyle name="Millares 656 3 8 4" xfId="24047" xr:uid="{6A4817A2-2C54-47DC-831E-BD9605E17319}"/>
    <cellStyle name="Millares 656 3 8 5" xfId="45550" xr:uid="{E190ED7D-7D9C-4DF6-AE82-CAE910B08006}"/>
    <cellStyle name="Millares 656 3 9" xfId="3052" xr:uid="{04997494-0A6D-481E-88AD-25BFE71DD84B}"/>
    <cellStyle name="Millares 656 3 9 2" xfId="11318" xr:uid="{E47AA66D-E8B5-417F-B630-3C2E8C491C77}"/>
    <cellStyle name="Millares 656 3 9 2 2" xfId="32821" xr:uid="{F54F42F6-2F41-455E-AEEC-50433D1934BC}"/>
    <cellStyle name="Millares 656 3 9 3" xfId="17953" xr:uid="{F97B590B-7703-41E0-BCDB-DD91D1D52A38}"/>
    <cellStyle name="Millares 656 3 9 3 2" xfId="39456" xr:uid="{E5C43A04-CF23-4AEB-B0B5-A2181162DC3E}"/>
    <cellStyle name="Millares 656 3 9 4" xfId="24558" xr:uid="{E2731CAA-8A74-4B58-A414-C13AD422AC9D}"/>
    <cellStyle name="Millares 656 3 9 5" xfId="46061" xr:uid="{922DE419-40C1-4A2A-AE1B-264113684F24}"/>
    <cellStyle name="Millares 656 4" xfId="209" xr:uid="{D234069F-4686-4539-A6E3-09538E937313}"/>
    <cellStyle name="Millares 656 4 10" xfId="4728" xr:uid="{355E5929-7821-4277-8771-2843D11AE59F}"/>
    <cellStyle name="Millares 656 4 10 2" xfId="12994" xr:uid="{4C1B3B1B-00A8-4B74-A19B-48E232493DA7}"/>
    <cellStyle name="Millares 656 4 10 2 2" xfId="34497" xr:uid="{06C2BBC0-D09F-42DD-A437-E20B511B0CCA}"/>
    <cellStyle name="Millares 656 4 10 3" xfId="19629" xr:uid="{C082AB62-E4C2-405F-B8A6-3E359199611B}"/>
    <cellStyle name="Millares 656 4 10 3 2" xfId="41132" xr:uid="{01C6824D-157C-4301-A012-8812CE356E12}"/>
    <cellStyle name="Millares 656 4 10 4" xfId="26234" xr:uid="{A7580B22-B97A-47C0-9D2C-922451466C84}"/>
    <cellStyle name="Millares 656 4 10 5" xfId="47737" xr:uid="{4A58CDA0-52A8-4C6B-930D-42D2E6F70456}"/>
    <cellStyle name="Millares 656 4 11" xfId="5231" xr:uid="{116BFA72-8206-4C62-BA3B-DC5E8FC30E91}"/>
    <cellStyle name="Millares 656 4 11 2" xfId="13497" xr:uid="{E5EA46AE-1E87-4892-81EA-A569C41EF530}"/>
    <cellStyle name="Millares 656 4 11 2 2" xfId="35000" xr:uid="{E9C03AEF-B9FD-4180-BF7F-BC2521A914E7}"/>
    <cellStyle name="Millares 656 4 11 3" xfId="20132" xr:uid="{88554C3A-EBBE-4947-B68F-D2AA45144340}"/>
    <cellStyle name="Millares 656 4 11 3 2" xfId="41635" xr:uid="{CC45605D-4719-4DA6-A577-076CFAEE928E}"/>
    <cellStyle name="Millares 656 4 11 4" xfId="26737" xr:uid="{6CC3E939-DD49-4986-942D-53683778944D}"/>
    <cellStyle name="Millares 656 4 11 5" xfId="48240" xr:uid="{E610D5E5-4269-4DF7-8B30-E9449687C4EB}"/>
    <cellStyle name="Millares 656 4 12" xfId="6872" xr:uid="{42680A96-5680-42F3-B980-C4E3CE04F959}"/>
    <cellStyle name="Millares 656 4 12 2" xfId="28375" xr:uid="{2153AF59-8562-4029-B4E2-3983B438B70A}"/>
    <cellStyle name="Millares 656 4 13" xfId="8526" xr:uid="{6E3FFFF4-F979-441C-8ADF-988D63B3EE90}"/>
    <cellStyle name="Millares 656 4 13 2" xfId="30029" xr:uid="{85DB679E-3743-4C4A-B065-16DAF924D6B3}"/>
    <cellStyle name="Millares 656 4 14" xfId="15165" xr:uid="{075AC7E9-8615-441D-AACC-36526AA201F6}"/>
    <cellStyle name="Millares 656 4 14 2" xfId="36668" xr:uid="{8473A2E4-9663-4814-BBBA-6AC1CA503649}"/>
    <cellStyle name="Millares 656 4 15" xfId="21770" xr:uid="{32FB9F5A-2FED-4569-8E3E-1628CCA9E26A}"/>
    <cellStyle name="Millares 656 4 16" xfId="43273" xr:uid="{33676F84-3EB3-4D8A-B521-D8012719D3C8}"/>
    <cellStyle name="Millares 656 4 2" xfId="524" xr:uid="{6CE0C2A0-AA85-43E7-9F85-6E533922BD5B}"/>
    <cellStyle name="Millares 656 4 2 10" xfId="7135" xr:uid="{69169D9F-26DD-4BCB-9358-F213CD33465C}"/>
    <cellStyle name="Millares 656 4 2 10 2" xfId="28638" xr:uid="{1D231329-B6E1-4F59-A2AB-0B9F450A1984}"/>
    <cellStyle name="Millares 656 4 2 11" xfId="8791" xr:uid="{04E9CE64-1736-4015-BB52-A19C38B8CCAB}"/>
    <cellStyle name="Millares 656 4 2 11 2" xfId="30294" xr:uid="{76AD20B7-857C-4B66-8966-ADB54F6C136D}"/>
    <cellStyle name="Millares 656 4 2 12" xfId="15427" xr:uid="{E4A02750-51DC-4B79-A274-A2648B6ED3C0}"/>
    <cellStyle name="Millares 656 4 2 12 2" xfId="36930" xr:uid="{C786A5C6-DB21-4EB2-81E6-204000E9DE93}"/>
    <cellStyle name="Millares 656 4 2 13" xfId="22032" xr:uid="{1BFDD41A-AEC8-46E8-B648-0B18B48AB311}"/>
    <cellStyle name="Millares 656 4 2 14" xfId="43535" xr:uid="{3E0F3035-3549-4F58-B6E7-D418AEAB7030}"/>
    <cellStyle name="Millares 656 4 2 2" xfId="806" xr:uid="{3E228830-5513-44A3-8E3B-C8243EBE07F8}"/>
    <cellStyle name="Millares 656 4 2 2 10" xfId="15707" xr:uid="{1CBBAD68-2B6E-4D1E-8E4D-BF594AE5CCF3}"/>
    <cellStyle name="Millares 656 4 2 2 10 2" xfId="37210" xr:uid="{98BDE715-4D4F-4916-9195-075A6159D774}"/>
    <cellStyle name="Millares 656 4 2 2 11" xfId="22312" xr:uid="{00930EBF-1405-4382-B488-8A0058C72059}"/>
    <cellStyle name="Millares 656 4 2 2 12" xfId="43815" xr:uid="{A4F70436-CC78-4C99-BB77-0FA8E6D834D6}"/>
    <cellStyle name="Millares 656 4 2 2 2" xfId="1752" xr:uid="{6BB4F7E6-973E-48CC-8AB2-EC32F5C0C173}"/>
    <cellStyle name="Millares 656 4 2 2 2 2" xfId="4581" xr:uid="{5806E033-45B3-49FB-BDBC-64C08C578F39}"/>
    <cellStyle name="Millares 656 4 2 2 2 2 2" xfId="12847" xr:uid="{6383DF46-E3D3-420B-A600-C170D52C74FD}"/>
    <cellStyle name="Millares 656 4 2 2 2 2 2 2" xfId="34350" xr:uid="{C02DD210-17C0-4842-BA29-35A1B966F0DD}"/>
    <cellStyle name="Millares 656 4 2 2 2 2 3" xfId="19482" xr:uid="{CF6065A3-090A-4FD0-AC52-657A8239C03C}"/>
    <cellStyle name="Millares 656 4 2 2 2 2 3 2" xfId="40985" xr:uid="{E64C753B-1BE2-497B-A886-531A6EC79490}"/>
    <cellStyle name="Millares 656 4 2 2 2 2 4" xfId="26087" xr:uid="{48505446-C801-4E3F-833F-DBD19F62437A}"/>
    <cellStyle name="Millares 656 4 2 2 2 2 5" xfId="47590" xr:uid="{BABF6C15-4815-4C89-87E2-37EB66466ED2}"/>
    <cellStyle name="Millares 656 4 2 2 2 3" xfId="6720" xr:uid="{80FB3675-29AA-4840-8892-3E5B44BD7154}"/>
    <cellStyle name="Millares 656 4 2 2 2 3 2" xfId="14986" xr:uid="{B37D7D7C-EEC3-4610-9F57-4AD254D0D021}"/>
    <cellStyle name="Millares 656 4 2 2 2 3 2 2" xfId="36489" xr:uid="{28271F25-31AE-4984-9A7C-720DADA5336D}"/>
    <cellStyle name="Millares 656 4 2 2 2 3 3" xfId="21621" xr:uid="{2804DD65-BE62-4FD1-BCCC-3847A0B48E0B}"/>
    <cellStyle name="Millares 656 4 2 2 2 3 3 2" xfId="43124" xr:uid="{7242A5F5-841C-495A-B731-CFB3E81F0E56}"/>
    <cellStyle name="Millares 656 4 2 2 2 3 4" xfId="28226" xr:uid="{8F2BC506-FA39-40C7-BDD1-03DCC34314BC}"/>
    <cellStyle name="Millares 656 4 2 2 2 3 5" xfId="49729" xr:uid="{2896A2D0-52E1-4A35-9AC5-DEEB4EC65900}"/>
    <cellStyle name="Millares 656 4 2 2 2 4" xfId="8361" xr:uid="{458AA2EA-AE20-4B64-B967-D1C5B336FFC8}"/>
    <cellStyle name="Millares 656 4 2 2 2 4 2" xfId="29864" xr:uid="{1E10D20C-71B3-4C23-8996-8EF3C8BABF38}"/>
    <cellStyle name="Millares 656 4 2 2 2 5" xfId="10018" xr:uid="{5F61C5BE-64BB-43CA-BA34-895B942ABD9E}"/>
    <cellStyle name="Millares 656 4 2 2 2 5 2" xfId="31521" xr:uid="{F00EB78C-B27B-4CF2-8E33-E9D83824D6E5}"/>
    <cellStyle name="Millares 656 4 2 2 2 6" xfId="16653" xr:uid="{481874E8-8EE1-4385-BD23-E67617468CDD}"/>
    <cellStyle name="Millares 656 4 2 2 2 6 2" xfId="38156" xr:uid="{175715D5-C6B3-4685-BC2F-82545D193D1F}"/>
    <cellStyle name="Millares 656 4 2 2 2 7" xfId="23258" xr:uid="{792DBB2F-3775-4F7B-AC8F-DDF77EA26BE3}"/>
    <cellStyle name="Millares 656 4 2 2 2 8" xfId="44761" xr:uid="{3493D324-3E3E-4EA0-B897-A2579B3D295F}"/>
    <cellStyle name="Millares 656 4 2 2 3" xfId="2439" xr:uid="{4242EF24-25EE-4ED1-A05B-C45347A4D992}"/>
    <cellStyle name="Millares 656 4 2 2 3 2" xfId="10705" xr:uid="{E8F6372A-93BF-4715-83AA-4EC553ECDBEB}"/>
    <cellStyle name="Millares 656 4 2 2 3 2 2" xfId="32208" xr:uid="{43F99BA0-80EA-43B9-87A3-19BE13BDA2DC}"/>
    <cellStyle name="Millares 656 4 2 2 3 3" xfId="17340" xr:uid="{FDCED1F1-173F-4E64-A208-78A1A3707CC5}"/>
    <cellStyle name="Millares 656 4 2 2 3 3 2" xfId="38843" xr:uid="{D5BC021D-3B5B-4D96-AA76-A880FA8D4418}"/>
    <cellStyle name="Millares 656 4 2 2 3 4" xfId="23945" xr:uid="{23034856-239B-442C-9346-9F01617277A0}"/>
    <cellStyle name="Millares 656 4 2 2 3 5" xfId="45448" xr:uid="{AA3B7FEE-7122-4E8D-9588-D83524F3FCF8}"/>
    <cellStyle name="Millares 656 4 2 2 4" xfId="2956" xr:uid="{0C0F2DBF-88FB-4BD3-B6C9-945444B5B9A1}"/>
    <cellStyle name="Millares 656 4 2 2 4 2" xfId="11222" xr:uid="{E7872C45-C1B4-4872-81AA-0136CD474C5C}"/>
    <cellStyle name="Millares 656 4 2 2 4 2 2" xfId="32725" xr:uid="{908F72CB-2B85-4F2F-9595-B174B8C00B1E}"/>
    <cellStyle name="Millares 656 4 2 2 4 3" xfId="17857" xr:uid="{0A62710A-9F16-4B24-9182-ABA5DF50E479}"/>
    <cellStyle name="Millares 656 4 2 2 4 3 2" xfId="39360" xr:uid="{0A18891A-7412-441E-9CF0-25A855AD5826}"/>
    <cellStyle name="Millares 656 4 2 2 4 4" xfId="24462" xr:uid="{B6AA31E0-A9AF-437B-8C16-308F12ADB283}"/>
    <cellStyle name="Millares 656 4 2 2 4 5" xfId="45965" xr:uid="{C34FA0C8-BA9A-4DA7-B105-AAB185488903}"/>
    <cellStyle name="Millares 656 4 2 2 5" xfId="3635" xr:uid="{FCF083C4-B8BE-427C-A3EF-CB99FC94E1CC}"/>
    <cellStyle name="Millares 656 4 2 2 5 2" xfId="11901" xr:uid="{67ADFC2A-6A6A-44DA-A9BC-ECF8D8B5345F}"/>
    <cellStyle name="Millares 656 4 2 2 5 2 2" xfId="33404" xr:uid="{222FDD21-47B4-412C-B699-5ACE3F0F077E}"/>
    <cellStyle name="Millares 656 4 2 2 5 3" xfId="18536" xr:uid="{F098B0C0-2250-4B5A-9745-E4EE286D3E6B}"/>
    <cellStyle name="Millares 656 4 2 2 5 3 2" xfId="40039" xr:uid="{E0977C5E-BB91-42DB-AC46-F896149563BB}"/>
    <cellStyle name="Millares 656 4 2 2 5 4" xfId="25141" xr:uid="{DEFBC494-8C9C-4FD6-8401-8D7805A1BB04}"/>
    <cellStyle name="Millares 656 4 2 2 5 5" xfId="46644" xr:uid="{43318E6A-0675-4F3A-A708-124F8C4FCCB2}"/>
    <cellStyle name="Millares 656 4 2 2 6" xfId="5100" xr:uid="{50CC4FA2-80AA-4B21-B29E-46FE04231A74}"/>
    <cellStyle name="Millares 656 4 2 2 6 2" xfId="13366" xr:uid="{7EA95ECB-7884-494C-8001-0AE95A3E3E17}"/>
    <cellStyle name="Millares 656 4 2 2 6 2 2" xfId="34869" xr:uid="{A628FA7C-3F79-4BEB-AB69-410A9A72AF4B}"/>
    <cellStyle name="Millares 656 4 2 2 6 3" xfId="20001" xr:uid="{4500510E-E3F3-4651-8C80-77F39DEE9618}"/>
    <cellStyle name="Millares 656 4 2 2 6 3 2" xfId="41504" xr:uid="{BF11C85C-4DB3-4683-8969-BFEE37B6AA44}"/>
    <cellStyle name="Millares 656 4 2 2 6 4" xfId="26606" xr:uid="{DEC23D26-6CCD-496F-B768-D81637A91117}"/>
    <cellStyle name="Millares 656 4 2 2 6 5" xfId="48109" xr:uid="{2B69E736-44B2-4F35-BA2D-FFEBDD256948}"/>
    <cellStyle name="Millares 656 4 2 2 7" xfId="5774" xr:uid="{5633703B-B6F3-4D49-A072-68080016CC34}"/>
    <cellStyle name="Millares 656 4 2 2 7 2" xfId="14040" xr:uid="{09B3B73C-4698-4908-BC5B-AF2CD810E224}"/>
    <cellStyle name="Millares 656 4 2 2 7 2 2" xfId="35543" xr:uid="{D6C93136-C759-401D-A2E4-50B10B25B2E1}"/>
    <cellStyle name="Millares 656 4 2 2 7 3" xfId="20675" xr:uid="{64BDD280-8853-4660-B416-8E961BACB33D}"/>
    <cellStyle name="Millares 656 4 2 2 7 3 2" xfId="42178" xr:uid="{3D51D221-5A97-45C7-A585-CA6410665CA5}"/>
    <cellStyle name="Millares 656 4 2 2 7 4" xfId="27280" xr:uid="{BBE7D4EF-91F6-4D61-A665-37A67209505D}"/>
    <cellStyle name="Millares 656 4 2 2 7 5" xfId="48783" xr:uid="{ABBFB963-6746-433C-AF74-91462009D60A}"/>
    <cellStyle name="Millares 656 4 2 2 8" xfId="7415" xr:uid="{15EC4F16-138D-4181-B3E4-F6AFED16DE2D}"/>
    <cellStyle name="Millares 656 4 2 2 8 2" xfId="28918" xr:uid="{EB4ED516-6D5E-4800-B279-2898AE40207C}"/>
    <cellStyle name="Millares 656 4 2 2 9" xfId="9072" xr:uid="{87C8AE5B-7644-4380-9DFB-E9109D6787F6}"/>
    <cellStyle name="Millares 656 4 2 2 9 2" xfId="30575" xr:uid="{1008DDC1-D45E-4BB2-96EA-597626BC4297}"/>
    <cellStyle name="Millares 656 4 2 3" xfId="1076" xr:uid="{908F27B5-2CA8-410B-8C3A-5710B24B6388}"/>
    <cellStyle name="Millares 656 4 2 3 2" xfId="3905" xr:uid="{88709216-0A51-45A2-8D3A-4486368B8A3E}"/>
    <cellStyle name="Millares 656 4 2 3 2 2" xfId="12171" xr:uid="{E2C03886-7BF8-468F-A6FD-7D959E869503}"/>
    <cellStyle name="Millares 656 4 2 3 2 2 2" xfId="33674" xr:uid="{72DDB2F3-A29A-4EF5-8CAF-93663D3C0D5D}"/>
    <cellStyle name="Millares 656 4 2 3 2 3" xfId="18806" xr:uid="{47A5ADD9-BA66-4CD2-83FA-4D0F2A6F05BD}"/>
    <cellStyle name="Millares 656 4 2 3 2 3 2" xfId="40309" xr:uid="{B81125E9-418D-4971-A09E-A6AF779EFE1F}"/>
    <cellStyle name="Millares 656 4 2 3 2 4" xfId="25411" xr:uid="{5BA688D6-B12F-42CB-A362-34C5C24F0485}"/>
    <cellStyle name="Millares 656 4 2 3 2 5" xfId="46914" xr:uid="{D2E18F6C-6E5C-4AB7-AF97-9A1543AB5AA0}"/>
    <cellStyle name="Millares 656 4 2 3 3" xfId="6044" xr:uid="{56BC4285-BD1E-449C-9388-19898021C82E}"/>
    <cellStyle name="Millares 656 4 2 3 3 2" xfId="14310" xr:uid="{5DFEF341-331C-4CC8-859C-AF89BBD7EE2E}"/>
    <cellStyle name="Millares 656 4 2 3 3 2 2" xfId="35813" xr:uid="{DF46BFC2-0FA6-40AD-9415-728B5A960733}"/>
    <cellStyle name="Millares 656 4 2 3 3 3" xfId="20945" xr:uid="{65D8302F-B114-41FF-802B-9DD6B2017AA9}"/>
    <cellStyle name="Millares 656 4 2 3 3 3 2" xfId="42448" xr:uid="{6EE053EA-F26F-49B9-AB8D-0C213DFDF3AC}"/>
    <cellStyle name="Millares 656 4 2 3 3 4" xfId="27550" xr:uid="{EBCCABCE-965A-467E-8380-B8E19B24DA47}"/>
    <cellStyle name="Millares 656 4 2 3 3 5" xfId="49053" xr:uid="{26B27FF6-91A9-4D12-B3A1-FBDD7361315B}"/>
    <cellStyle name="Millares 656 4 2 3 4" xfId="7685" xr:uid="{F021A1B3-45BA-412B-906E-9CFD40BB647A}"/>
    <cellStyle name="Millares 656 4 2 3 4 2" xfId="29188" xr:uid="{918C23FD-6B73-45D1-B4B2-A39A0F42E8AD}"/>
    <cellStyle name="Millares 656 4 2 3 5" xfId="9342" xr:uid="{2B750391-4426-4798-A732-148301C6564D}"/>
    <cellStyle name="Millares 656 4 2 3 5 2" xfId="30845" xr:uid="{B8E71E69-D3BD-430A-96EB-76046BCE653C}"/>
    <cellStyle name="Millares 656 4 2 3 6" xfId="15977" xr:uid="{0CAF7A27-EBFA-462F-8F14-CF1D145B21E8}"/>
    <cellStyle name="Millares 656 4 2 3 6 2" xfId="37480" xr:uid="{05D6471F-0F45-4B92-97C1-267A8AAEC6C9}"/>
    <cellStyle name="Millares 656 4 2 3 7" xfId="22582" xr:uid="{4E640195-4B4A-4889-9355-3D07F7DD3F52}"/>
    <cellStyle name="Millares 656 4 2 3 8" xfId="44085" xr:uid="{AE158FEA-BE81-4358-B20C-4AB3D3AF3A39}"/>
    <cellStyle name="Millares 656 4 2 4" xfId="1472" xr:uid="{5AA96F50-6CA5-466F-AEA4-C285A1D7449F}"/>
    <cellStyle name="Millares 656 4 2 4 2" xfId="4301" xr:uid="{BBB9F3CF-1D6B-4EC7-B892-E6B613DD46E4}"/>
    <cellStyle name="Millares 656 4 2 4 2 2" xfId="12567" xr:uid="{7ACE7231-C00D-4E05-B828-1D7FBF7BF52A}"/>
    <cellStyle name="Millares 656 4 2 4 2 2 2" xfId="34070" xr:uid="{B7D45B6D-F740-4B6D-8549-D8EC4278B2EF}"/>
    <cellStyle name="Millares 656 4 2 4 2 3" xfId="19202" xr:uid="{9F35CAAA-2582-40D4-9947-EDC9FE6B9CA8}"/>
    <cellStyle name="Millares 656 4 2 4 2 3 2" xfId="40705" xr:uid="{872ACB7B-11A6-4E6F-9422-717567A9E20A}"/>
    <cellStyle name="Millares 656 4 2 4 2 4" xfId="25807" xr:uid="{5B96E9CB-FDD2-4810-ACD7-D24F085BA5C1}"/>
    <cellStyle name="Millares 656 4 2 4 2 5" xfId="47310" xr:uid="{D6B15D95-A709-47DB-98CD-9E5D898F2779}"/>
    <cellStyle name="Millares 656 4 2 4 3" xfId="6440" xr:uid="{365E0E74-7A82-495F-8E72-E47FADC3C928}"/>
    <cellStyle name="Millares 656 4 2 4 3 2" xfId="14706" xr:uid="{60A67722-3AAD-409D-AA05-EB29E82C153D}"/>
    <cellStyle name="Millares 656 4 2 4 3 2 2" xfId="36209" xr:uid="{40A61968-1E33-4B40-8A43-B5EE9AA1A406}"/>
    <cellStyle name="Millares 656 4 2 4 3 3" xfId="21341" xr:uid="{03196890-432F-495C-9791-778CD4BFA73F}"/>
    <cellStyle name="Millares 656 4 2 4 3 3 2" xfId="42844" xr:uid="{874951A7-465F-457F-BBBE-338357BD17A5}"/>
    <cellStyle name="Millares 656 4 2 4 3 4" xfId="27946" xr:uid="{BD318F4F-7224-4EDE-9FAD-F175EF0993B1}"/>
    <cellStyle name="Millares 656 4 2 4 3 5" xfId="49449" xr:uid="{09108B02-31F0-42A5-832C-1284160D8010}"/>
    <cellStyle name="Millares 656 4 2 4 4" xfId="8081" xr:uid="{47F43366-1135-4D81-9D03-82DA8DFFFD14}"/>
    <cellStyle name="Millares 656 4 2 4 4 2" xfId="29584" xr:uid="{CE16E1D1-0D6C-419E-B2A7-2DF7BD063664}"/>
    <cellStyle name="Millares 656 4 2 4 5" xfId="9738" xr:uid="{7C21B4C0-AB3E-44CD-9973-4CCDD42CCE94}"/>
    <cellStyle name="Millares 656 4 2 4 5 2" xfId="31241" xr:uid="{6825E0A0-DCF2-4C77-95B2-128AA0302306}"/>
    <cellStyle name="Millares 656 4 2 4 6" xfId="16373" xr:uid="{66B159D9-72B2-464E-AFD9-D2EFFCB1D437}"/>
    <cellStyle name="Millares 656 4 2 4 6 2" xfId="37876" xr:uid="{5425D1AB-D78A-4A8C-B593-F160B2D12D27}"/>
    <cellStyle name="Millares 656 4 2 4 7" xfId="22978" xr:uid="{486F3B8F-70DC-41E1-A855-4362ABCD4664}"/>
    <cellStyle name="Millares 656 4 2 4 8" xfId="44481" xr:uid="{F7CB49B8-57C7-4A30-AE12-281239B2EDE6}"/>
    <cellStyle name="Millares 656 4 2 5" xfId="2159" xr:uid="{3BFEF823-3753-4E35-8CF8-21C5D1218A80}"/>
    <cellStyle name="Millares 656 4 2 5 2" xfId="10425" xr:uid="{0947C81B-23B1-4586-A18E-CA5A915BD7C9}"/>
    <cellStyle name="Millares 656 4 2 5 2 2" xfId="31928" xr:uid="{A19A79AD-94C1-44AA-8517-C3AE930BFB8D}"/>
    <cellStyle name="Millares 656 4 2 5 3" xfId="17060" xr:uid="{0EF2BF0E-B870-4CB5-BBC4-BDC73F71BD40}"/>
    <cellStyle name="Millares 656 4 2 5 3 2" xfId="38563" xr:uid="{5CED3696-04B2-4A8C-B7AF-0C73CF0D575A}"/>
    <cellStyle name="Millares 656 4 2 5 4" xfId="23665" xr:uid="{0B911846-62A0-45F7-8938-401D66FEE15F}"/>
    <cellStyle name="Millares 656 4 2 5 5" xfId="45168" xr:uid="{2C585769-C207-4235-B73A-7923E5BF099C}"/>
    <cellStyle name="Millares 656 4 2 6" xfId="2706" xr:uid="{7EE4EB90-926A-419C-9237-2B014E2B69F2}"/>
    <cellStyle name="Millares 656 4 2 6 2" xfId="10972" xr:uid="{9FB6787A-5871-4CF5-8DF7-2DB39320027C}"/>
    <cellStyle name="Millares 656 4 2 6 2 2" xfId="32475" xr:uid="{1BCA6D91-CAAF-41DB-AF3F-60CE58A5C94C}"/>
    <cellStyle name="Millares 656 4 2 6 3" xfId="17607" xr:uid="{98E893DD-B696-4760-8B2C-E07339FF0F14}"/>
    <cellStyle name="Millares 656 4 2 6 3 2" xfId="39110" xr:uid="{2DD9CB8F-CD9B-4CD6-B6CD-F114FF359E7E}"/>
    <cellStyle name="Millares 656 4 2 6 4" xfId="24212" xr:uid="{59B1A6A2-78EE-4437-B313-F935F05899F2}"/>
    <cellStyle name="Millares 656 4 2 6 5" xfId="45715" xr:uid="{D9792269-96FF-42E0-B293-CF6D8457A127}"/>
    <cellStyle name="Millares 656 4 2 7" xfId="3355" xr:uid="{E63E633F-2182-46EA-942A-8FF17EFCB8BB}"/>
    <cellStyle name="Millares 656 4 2 7 2" xfId="11621" xr:uid="{8194F44F-E8B6-4D24-B8C0-F64D06DCE9A9}"/>
    <cellStyle name="Millares 656 4 2 7 2 2" xfId="33124" xr:uid="{BDE44837-67AB-474D-AAD6-F3BBCF6DEBCB}"/>
    <cellStyle name="Millares 656 4 2 7 3" xfId="18256" xr:uid="{001E94C4-8A0B-4592-942F-6E628727EF32}"/>
    <cellStyle name="Millares 656 4 2 7 3 2" xfId="39759" xr:uid="{246E9947-F72B-4E8E-B82D-03D6AF5C04CA}"/>
    <cellStyle name="Millares 656 4 2 7 4" xfId="24861" xr:uid="{D1E82B88-8B55-4532-8517-51CD3F43A1F5}"/>
    <cellStyle name="Millares 656 4 2 7 5" xfId="46364" xr:uid="{562D49DA-8AA2-4B15-9812-1BA1C7D13258}"/>
    <cellStyle name="Millares 656 4 2 8" xfId="4850" xr:uid="{AE963E43-E04D-41AB-8B18-4D096337BC70}"/>
    <cellStyle name="Millares 656 4 2 8 2" xfId="13116" xr:uid="{9987E675-07CC-40A1-A974-FD074FF6BEE2}"/>
    <cellStyle name="Millares 656 4 2 8 2 2" xfId="34619" xr:uid="{D774E22C-D8AE-4ACB-ABED-0EC5A7CAC2E5}"/>
    <cellStyle name="Millares 656 4 2 8 3" xfId="19751" xr:uid="{D84E2DE2-1ED6-4487-B50E-3D31B10BC2E9}"/>
    <cellStyle name="Millares 656 4 2 8 3 2" xfId="41254" xr:uid="{B78DACAB-DFA2-47FF-81F2-A4C2FA1B83DB}"/>
    <cellStyle name="Millares 656 4 2 8 4" xfId="26356" xr:uid="{C578E292-D118-42FF-8F3E-078B5436527E}"/>
    <cellStyle name="Millares 656 4 2 8 5" xfId="47859" xr:uid="{59C7180B-1B92-4CD8-A81A-6B19B96F887A}"/>
    <cellStyle name="Millares 656 4 2 9" xfId="5494" xr:uid="{35875822-AD07-496B-A325-BB971FCF1C92}"/>
    <cellStyle name="Millares 656 4 2 9 2" xfId="13760" xr:uid="{D68764D7-421F-4A2F-9A51-DFF5A6100D03}"/>
    <cellStyle name="Millares 656 4 2 9 2 2" xfId="35263" xr:uid="{B8810865-DC59-48CC-A3CE-D70D91523B6C}"/>
    <cellStyle name="Millares 656 4 2 9 3" xfId="20395" xr:uid="{5E2354F4-25CB-444F-98AD-BD9A14C9F890}"/>
    <cellStyle name="Millares 656 4 2 9 3 2" xfId="41898" xr:uid="{F2C3177D-4976-4319-A9F5-FA8FE63ACC54}"/>
    <cellStyle name="Millares 656 4 2 9 4" xfId="27000" xr:uid="{5E9336EC-665F-4155-A35F-484CACF75EE8}"/>
    <cellStyle name="Millares 656 4 2 9 5" xfId="48503" xr:uid="{C838C129-9260-424C-BDB2-608C5AA76C90}"/>
    <cellStyle name="Millares 656 4 3" xfId="396" xr:uid="{38019158-75F5-4616-BEC9-29FFB48103F9}"/>
    <cellStyle name="Millares 656 4 3 10" xfId="15299" xr:uid="{D2B90F87-AC1F-4D63-AA05-D150DBC5F7D3}"/>
    <cellStyle name="Millares 656 4 3 10 2" xfId="36802" xr:uid="{E5FC2D23-302A-493C-AAAE-0BAA72671E5D}"/>
    <cellStyle name="Millares 656 4 3 11" xfId="21904" xr:uid="{6791A9A0-493C-4FB6-85ED-358EFC869479}"/>
    <cellStyle name="Millares 656 4 3 12" xfId="43407" xr:uid="{28B83124-A7F4-4EB7-A2F7-AF473D170CFC}"/>
    <cellStyle name="Millares 656 4 3 2" xfId="1344" xr:uid="{D622EB79-80D2-4242-B92E-EE69231C18EE}"/>
    <cellStyle name="Millares 656 4 3 2 2" xfId="4173" xr:uid="{099B652B-D64B-4692-B325-110732D48D16}"/>
    <cellStyle name="Millares 656 4 3 2 2 2" xfId="12439" xr:uid="{79095519-FD87-4196-A8DF-6833BD7F7CB2}"/>
    <cellStyle name="Millares 656 4 3 2 2 2 2" xfId="33942" xr:uid="{811F4793-C7AC-446F-87B1-7171F8FD34C9}"/>
    <cellStyle name="Millares 656 4 3 2 2 3" xfId="19074" xr:uid="{362D409C-82AC-442D-A0EF-E5F664F6E6A8}"/>
    <cellStyle name="Millares 656 4 3 2 2 3 2" xfId="40577" xr:uid="{B33A3FA9-286E-4156-9B85-FD111E224135}"/>
    <cellStyle name="Millares 656 4 3 2 2 4" xfId="25679" xr:uid="{58A9B9FE-B26A-4BFC-A28E-10D6BE268874}"/>
    <cellStyle name="Millares 656 4 3 2 2 5" xfId="47182" xr:uid="{B3091648-8CBD-4961-9FB7-A90300DA1FB1}"/>
    <cellStyle name="Millares 656 4 3 2 3" xfId="6312" xr:uid="{D90F28A3-25A3-4961-B80B-77BB9D236307}"/>
    <cellStyle name="Millares 656 4 3 2 3 2" xfId="14578" xr:uid="{66356938-4509-4D56-A9F6-025FD87C01CB}"/>
    <cellStyle name="Millares 656 4 3 2 3 2 2" xfId="36081" xr:uid="{8140D2C7-F864-4EB4-A5DF-A9E3B76D5B9E}"/>
    <cellStyle name="Millares 656 4 3 2 3 3" xfId="21213" xr:uid="{52EA28E3-97D1-4E79-9690-182AB0ECEB21}"/>
    <cellStyle name="Millares 656 4 3 2 3 3 2" xfId="42716" xr:uid="{650DF335-618E-4561-8CC5-967339DF09F7}"/>
    <cellStyle name="Millares 656 4 3 2 3 4" xfId="27818" xr:uid="{DE1D2745-6908-4603-8D9B-5A3BD9077A35}"/>
    <cellStyle name="Millares 656 4 3 2 3 5" xfId="49321" xr:uid="{179428DF-694A-4610-8689-E642583441CA}"/>
    <cellStyle name="Millares 656 4 3 2 4" xfId="7953" xr:uid="{8513C4A9-835D-42E6-8595-953DCF08BD26}"/>
    <cellStyle name="Millares 656 4 3 2 4 2" xfId="29456" xr:uid="{08B72E24-AD0D-4293-8AA3-1622588C605A}"/>
    <cellStyle name="Millares 656 4 3 2 5" xfId="9610" xr:uid="{89DFDD26-5750-458E-8823-234B43B3F74D}"/>
    <cellStyle name="Millares 656 4 3 2 5 2" xfId="31113" xr:uid="{17B17B99-F3E0-45DF-A471-8D25C32CD9C4}"/>
    <cellStyle name="Millares 656 4 3 2 6" xfId="16245" xr:uid="{C483E65E-6E70-473D-9825-E974C37FE965}"/>
    <cellStyle name="Millares 656 4 3 2 6 2" xfId="37748" xr:uid="{6F381F7B-B9ED-4DD7-9724-96F591E3CE46}"/>
    <cellStyle name="Millares 656 4 3 2 7" xfId="22850" xr:uid="{92F0E637-A1A4-452A-B8DA-9BE9F51953EC}"/>
    <cellStyle name="Millares 656 4 3 2 8" xfId="44353" xr:uid="{885588AD-0F6D-43A6-B044-10B14AD2FF19}"/>
    <cellStyle name="Millares 656 4 3 3" xfId="2031" xr:uid="{1521EB4D-F3C6-457C-9102-FB6D86911079}"/>
    <cellStyle name="Millares 656 4 3 3 2" xfId="10297" xr:uid="{A29EC96B-AE7D-40D0-A689-2CEB4AB5D475}"/>
    <cellStyle name="Millares 656 4 3 3 2 2" xfId="31800" xr:uid="{915C6916-8E2C-407D-9688-07504391B280}"/>
    <cellStyle name="Millares 656 4 3 3 3" xfId="16932" xr:uid="{A900DD06-ECDC-4388-A8E9-6CEA6C3098C8}"/>
    <cellStyle name="Millares 656 4 3 3 3 2" xfId="38435" xr:uid="{69502D47-10DC-4BDB-99EB-B82782D30E00}"/>
    <cellStyle name="Millares 656 4 3 3 4" xfId="23537" xr:uid="{2BAB7269-64D7-4639-9C34-569A59EAD1B8}"/>
    <cellStyle name="Millares 656 4 3 3 5" xfId="45040" xr:uid="{C8B9FBE1-8D91-43D9-8479-71A774A3E3BD}"/>
    <cellStyle name="Millares 656 4 3 4" xfId="2830" xr:uid="{7576846D-E9B5-4670-A933-6B01B8446FC3}"/>
    <cellStyle name="Millares 656 4 3 4 2" xfId="11096" xr:uid="{F84A7EAF-BC37-4DB7-A0C5-3E2BB7F8E393}"/>
    <cellStyle name="Millares 656 4 3 4 2 2" xfId="32599" xr:uid="{5274491A-B5D0-48C4-9B41-F833B960AA63}"/>
    <cellStyle name="Millares 656 4 3 4 3" xfId="17731" xr:uid="{550253A6-19AE-4C8A-8F83-585797C6B256}"/>
    <cellStyle name="Millares 656 4 3 4 3 2" xfId="39234" xr:uid="{73E55E2E-F18B-441B-A178-CD346FC57855}"/>
    <cellStyle name="Millares 656 4 3 4 4" xfId="24336" xr:uid="{612B41BE-69F4-453A-B737-E7ACC36FBDBD}"/>
    <cellStyle name="Millares 656 4 3 4 5" xfId="45839" xr:uid="{143A3FB3-F210-4F68-829B-0971690D66BC}"/>
    <cellStyle name="Millares 656 4 3 5" xfId="3227" xr:uid="{FF7E8E90-304A-4634-8412-B3FA019BDA11}"/>
    <cellStyle name="Millares 656 4 3 5 2" xfId="11493" xr:uid="{598866F8-E61A-40AB-A7C9-291AF6C74B41}"/>
    <cellStyle name="Millares 656 4 3 5 2 2" xfId="32996" xr:uid="{50624CB9-F9DC-446B-85CE-161338B87615}"/>
    <cellStyle name="Millares 656 4 3 5 3" xfId="18128" xr:uid="{CB1EE945-6DF3-49BC-ADAF-ACEED787CA57}"/>
    <cellStyle name="Millares 656 4 3 5 3 2" xfId="39631" xr:uid="{508F0239-0FD3-421D-8659-0FBDBEDB7CD3}"/>
    <cellStyle name="Millares 656 4 3 5 4" xfId="24733" xr:uid="{296D419B-067E-4E0C-83ED-E5609ED4C25A}"/>
    <cellStyle name="Millares 656 4 3 5 5" xfId="46236" xr:uid="{2213FC36-A89E-435D-8C93-E9E69D35BDEB}"/>
    <cellStyle name="Millares 656 4 3 6" xfId="4974" xr:uid="{D1A380D2-E195-4640-88F3-45D6DAD8EB83}"/>
    <cellStyle name="Millares 656 4 3 6 2" xfId="13240" xr:uid="{42541B15-D3FD-4D1F-A64B-3AB276571EFA}"/>
    <cellStyle name="Millares 656 4 3 6 2 2" xfId="34743" xr:uid="{815C2AB6-D031-4731-A52D-794935B2B649}"/>
    <cellStyle name="Millares 656 4 3 6 3" xfId="19875" xr:uid="{DBA8819F-4BBE-4414-9947-2AC3CA271C4F}"/>
    <cellStyle name="Millares 656 4 3 6 3 2" xfId="41378" xr:uid="{C71AFE68-A8B4-484C-85D4-28782EADF6A4}"/>
    <cellStyle name="Millares 656 4 3 6 4" xfId="26480" xr:uid="{FA5D47D5-986A-4F74-8444-12044AD76359}"/>
    <cellStyle name="Millares 656 4 3 6 5" xfId="47983" xr:uid="{2623885F-FDB6-4A11-ADC4-A5B9E862FD6A}"/>
    <cellStyle name="Millares 656 4 3 7" xfId="5366" xr:uid="{37D4C564-720F-440A-BDE2-18BB0D3B5593}"/>
    <cellStyle name="Millares 656 4 3 7 2" xfId="13632" xr:uid="{6146A947-43C7-4E78-9A65-4969A93D2CEB}"/>
    <cellStyle name="Millares 656 4 3 7 2 2" xfId="35135" xr:uid="{26298C57-781B-443C-80DF-627A6629419E}"/>
    <cellStyle name="Millares 656 4 3 7 3" xfId="20267" xr:uid="{6364A20C-9E42-4475-9A4D-9B94DD8DC15A}"/>
    <cellStyle name="Millares 656 4 3 7 3 2" xfId="41770" xr:uid="{5AF1076D-6EAE-4BA4-8F57-8C5347783946}"/>
    <cellStyle name="Millares 656 4 3 7 4" xfId="26872" xr:uid="{53CCA2BB-840C-4278-A3C2-A2B657E077CD}"/>
    <cellStyle name="Millares 656 4 3 7 5" xfId="48375" xr:uid="{F517AE05-2900-4290-A21E-06712F3AAF4B}"/>
    <cellStyle name="Millares 656 4 3 8" xfId="7007" xr:uid="{B8DA718A-F615-4933-A95D-0FF1DF08544D}"/>
    <cellStyle name="Millares 656 4 3 8 2" xfId="28510" xr:uid="{EBE2FC3D-EB3C-467A-8EBF-49E8D8B08043}"/>
    <cellStyle name="Millares 656 4 3 9" xfId="8663" xr:uid="{2DBED54C-4532-49BB-AC87-1D7DE4EE664A}"/>
    <cellStyle name="Millares 656 4 3 9 2" xfId="30166" xr:uid="{1C2B5DDE-CD6F-44F1-9A43-31D90F9AE869}"/>
    <cellStyle name="Millares 656 4 4" xfId="680" xr:uid="{F793364F-5B22-412F-B26A-86AF0CE67CEA}"/>
    <cellStyle name="Millares 656 4 4 10" xfId="43689" xr:uid="{68DA92D2-D632-4786-9DA1-CFA1DF055FD2}"/>
    <cellStyle name="Millares 656 4 4 2" xfId="1626" xr:uid="{752EA63B-991D-4430-9C52-CCE9DDA5248A}"/>
    <cellStyle name="Millares 656 4 4 2 2" xfId="4455" xr:uid="{1640D02B-50D3-4C6B-B374-4BD04A50EF97}"/>
    <cellStyle name="Millares 656 4 4 2 2 2" xfId="12721" xr:uid="{89A87357-9F07-48E5-BDB6-F5E28195A6E8}"/>
    <cellStyle name="Millares 656 4 4 2 2 2 2" xfId="34224" xr:uid="{0BAF9EC2-ED15-4125-8B55-9A635028D112}"/>
    <cellStyle name="Millares 656 4 4 2 2 3" xfId="19356" xr:uid="{95C87829-DDD5-4E31-B9C3-85F4005BF409}"/>
    <cellStyle name="Millares 656 4 4 2 2 3 2" xfId="40859" xr:uid="{3541B75D-8D8E-4404-8521-7338CAE3E43A}"/>
    <cellStyle name="Millares 656 4 4 2 2 4" xfId="25961" xr:uid="{0F605458-22C8-43B6-BB2D-2ABCE6729E67}"/>
    <cellStyle name="Millares 656 4 4 2 2 5" xfId="47464" xr:uid="{053C2E78-03AB-4A10-884A-4EA66EFA13FD}"/>
    <cellStyle name="Millares 656 4 4 2 3" xfId="6594" xr:uid="{E50ADCE8-7104-41A7-9463-37F0689F9A51}"/>
    <cellStyle name="Millares 656 4 4 2 3 2" xfId="14860" xr:uid="{4CF68419-E646-4658-A68E-C87D85EB2E93}"/>
    <cellStyle name="Millares 656 4 4 2 3 2 2" xfId="36363" xr:uid="{9667C3B5-FEC6-4D44-92B6-486E93DC52AB}"/>
    <cellStyle name="Millares 656 4 4 2 3 3" xfId="21495" xr:uid="{56AD5400-42B3-46A5-8700-097DBED0BAD0}"/>
    <cellStyle name="Millares 656 4 4 2 3 3 2" xfId="42998" xr:uid="{A69AA42D-5340-4924-ACE6-46511C9CD7AE}"/>
    <cellStyle name="Millares 656 4 4 2 3 4" xfId="28100" xr:uid="{5580F4E5-BEE7-4AE9-8059-2ECCE3629A8D}"/>
    <cellStyle name="Millares 656 4 4 2 3 5" xfId="49603" xr:uid="{45E03B41-1FD5-4652-8D0E-4B8DF330360E}"/>
    <cellStyle name="Millares 656 4 4 2 4" xfId="8235" xr:uid="{E3BB04F4-F10D-4F6D-886D-ADD3AC363469}"/>
    <cellStyle name="Millares 656 4 4 2 4 2" xfId="29738" xr:uid="{586C5298-C934-4C43-A045-7CAE7E5F8DF1}"/>
    <cellStyle name="Millares 656 4 4 2 5" xfId="9892" xr:uid="{A69FF16D-DB79-4A80-9BEE-9C07F487E9DA}"/>
    <cellStyle name="Millares 656 4 4 2 5 2" xfId="31395" xr:uid="{159EB3A3-21E7-4227-B47B-38B6DD262F8E}"/>
    <cellStyle name="Millares 656 4 4 2 6" xfId="16527" xr:uid="{57F6A87A-13B8-4EAA-8AB9-519C13B6EAF8}"/>
    <cellStyle name="Millares 656 4 4 2 6 2" xfId="38030" xr:uid="{6759C9CD-00DA-4612-A62B-DE6BC6E66E50}"/>
    <cellStyle name="Millares 656 4 4 2 7" xfId="23132" xr:uid="{0E624EB6-A3DD-4FAB-A4C2-1423A7479FEA}"/>
    <cellStyle name="Millares 656 4 4 2 8" xfId="44635" xr:uid="{6EEAE849-244B-4703-A9DD-3D7BC40B8DA7}"/>
    <cellStyle name="Millares 656 4 4 3" xfId="2313" xr:uid="{880310AA-C47F-4329-BA07-C5A1CB2F81C8}"/>
    <cellStyle name="Millares 656 4 4 3 2" xfId="10579" xr:uid="{E598A097-D867-4130-8DAC-12E0A6F35FB9}"/>
    <cellStyle name="Millares 656 4 4 3 2 2" xfId="32082" xr:uid="{262CEC56-07B3-49F1-BCC7-0545213AFF03}"/>
    <cellStyle name="Millares 656 4 4 3 3" xfId="17214" xr:uid="{0751A7E9-A9C1-46EE-9E46-B97CC66CF0A7}"/>
    <cellStyle name="Millares 656 4 4 3 3 2" xfId="38717" xr:uid="{F81646DB-00DB-4B36-9B87-AD21F566C587}"/>
    <cellStyle name="Millares 656 4 4 3 4" xfId="23819" xr:uid="{287D64A2-17A6-415F-8C25-343D837FE6EA}"/>
    <cellStyle name="Millares 656 4 4 3 5" xfId="45322" xr:uid="{9FD6A77E-0D22-47E5-B40F-495EA1A0F026}"/>
    <cellStyle name="Millares 656 4 4 4" xfId="3509" xr:uid="{C6E18060-5834-4684-9C3B-6E7007474D64}"/>
    <cellStyle name="Millares 656 4 4 4 2" xfId="11775" xr:uid="{711E8780-E171-423D-B4FB-8245411BA79E}"/>
    <cellStyle name="Millares 656 4 4 4 2 2" xfId="33278" xr:uid="{689CD718-B51A-406D-A5E9-6C415AB42598}"/>
    <cellStyle name="Millares 656 4 4 4 3" xfId="18410" xr:uid="{761B380B-9961-43AF-ABAF-66EF325D73AE}"/>
    <cellStyle name="Millares 656 4 4 4 3 2" xfId="39913" xr:uid="{B703D0D1-1876-4B50-8A02-159B3BF15F65}"/>
    <cellStyle name="Millares 656 4 4 4 4" xfId="25015" xr:uid="{308826BD-512A-4098-929A-F8417D7F6124}"/>
    <cellStyle name="Millares 656 4 4 4 5" xfId="46518" xr:uid="{10ECF6B4-4062-4A80-80DF-F6B1E3E2542B}"/>
    <cellStyle name="Millares 656 4 4 5" xfId="5648" xr:uid="{453A1500-C3D8-4C6E-9415-4F2A5676B00B}"/>
    <cellStyle name="Millares 656 4 4 5 2" xfId="13914" xr:uid="{E502B86F-3282-45E3-B786-4A542A56671E}"/>
    <cellStyle name="Millares 656 4 4 5 2 2" xfId="35417" xr:uid="{BF0D8AB7-0256-41D1-942C-7B466BDF241D}"/>
    <cellStyle name="Millares 656 4 4 5 3" xfId="20549" xr:uid="{B706DBB3-FDCC-4AC8-9E39-54B7827FD3A7}"/>
    <cellStyle name="Millares 656 4 4 5 3 2" xfId="42052" xr:uid="{356F0EC3-08BB-4254-8F9A-5FC22ACCCB98}"/>
    <cellStyle name="Millares 656 4 4 5 4" xfId="27154" xr:uid="{D9F4F860-12F8-488F-BE3B-EF2301AEBAA5}"/>
    <cellStyle name="Millares 656 4 4 5 5" xfId="48657" xr:uid="{A2E29D47-423D-42FE-BA5F-0F5374564736}"/>
    <cellStyle name="Millares 656 4 4 6" xfId="7289" xr:uid="{018303AF-A724-43FB-BDAC-CDFA66426AB6}"/>
    <cellStyle name="Millares 656 4 4 6 2" xfId="28792" xr:uid="{86275235-6A64-4F91-BDEF-2DED61B38B08}"/>
    <cellStyle name="Millares 656 4 4 7" xfId="8946" xr:uid="{40BAC16D-3E25-4035-A651-256FD3CCA0EF}"/>
    <cellStyle name="Millares 656 4 4 7 2" xfId="30449" xr:uid="{C35D7923-9469-4FA3-B2FC-4BEB91F0EFD1}"/>
    <cellStyle name="Millares 656 4 4 8" xfId="15581" xr:uid="{D17EE741-8A85-4925-A091-D9A798A01AF1}"/>
    <cellStyle name="Millares 656 4 4 8 2" xfId="37084" xr:uid="{F443625C-5997-40CC-9C81-313BCD49AC36}"/>
    <cellStyle name="Millares 656 4 4 9" xfId="22186" xr:uid="{107B9DAA-596D-4EEB-A84B-DF4380D3359B}"/>
    <cellStyle name="Millares 656 4 5" xfId="948" xr:uid="{E46229A2-A260-498D-BA41-ED98E03852A4}"/>
    <cellStyle name="Millares 656 4 5 2" xfId="3777" xr:uid="{95608E99-38B0-4E55-9279-A4B95ACA7A5E}"/>
    <cellStyle name="Millares 656 4 5 2 2" xfId="12043" xr:uid="{52B5DDF0-888F-41DB-889D-1605AD3FE52E}"/>
    <cellStyle name="Millares 656 4 5 2 2 2" xfId="33546" xr:uid="{4F6337C0-2FED-47D9-8EE8-ED74C60131BB}"/>
    <cellStyle name="Millares 656 4 5 2 3" xfId="18678" xr:uid="{FFA3F0EC-4C05-496C-8B47-4D595A0DEB15}"/>
    <cellStyle name="Millares 656 4 5 2 3 2" xfId="40181" xr:uid="{2BD015A2-0559-4E40-AAD0-91F46C3CEC1F}"/>
    <cellStyle name="Millares 656 4 5 2 4" xfId="25283" xr:uid="{EF51E8DC-D38C-4840-AD07-01755A1CA60F}"/>
    <cellStyle name="Millares 656 4 5 2 5" xfId="46786" xr:uid="{1861D081-D124-46EB-BA11-BD84CD882A2D}"/>
    <cellStyle name="Millares 656 4 5 3" xfId="5916" xr:uid="{DE497326-467C-4ED1-B35B-28BD97601B95}"/>
    <cellStyle name="Millares 656 4 5 3 2" xfId="14182" xr:uid="{B6455A39-5958-40B8-8EC6-B57F0FD03E46}"/>
    <cellStyle name="Millares 656 4 5 3 2 2" xfId="35685" xr:uid="{1A749E19-7172-459C-9C00-CCEAD07F6E94}"/>
    <cellStyle name="Millares 656 4 5 3 3" xfId="20817" xr:uid="{F2AE9072-230A-4BE0-8C45-A005DD757B7D}"/>
    <cellStyle name="Millares 656 4 5 3 3 2" xfId="42320" xr:uid="{D998EC7F-D33E-4C32-AFC7-1A3F69D29756}"/>
    <cellStyle name="Millares 656 4 5 3 4" xfId="27422" xr:uid="{E6FA6223-8424-44E7-8FBF-107E896C0F6F}"/>
    <cellStyle name="Millares 656 4 5 3 5" xfId="48925" xr:uid="{2308DA46-DF0A-4019-A301-AB71CDCBFE10}"/>
    <cellStyle name="Millares 656 4 5 4" xfId="7557" xr:uid="{2B2FEDFC-867C-45D1-BED3-A08982E4A652}"/>
    <cellStyle name="Millares 656 4 5 4 2" xfId="29060" xr:uid="{0E50D93B-A9DA-498A-A7D0-C3CD2E307CD9}"/>
    <cellStyle name="Millares 656 4 5 5" xfId="9214" xr:uid="{B65803DE-EF82-479F-83DF-A42BD00C25D7}"/>
    <cellStyle name="Millares 656 4 5 5 2" xfId="30717" xr:uid="{66EF54C2-0D17-4F24-BB20-1D7261A09FC4}"/>
    <cellStyle name="Millares 656 4 5 6" xfId="15849" xr:uid="{6E71A782-FBC2-4845-B837-C3E4EF710C0E}"/>
    <cellStyle name="Millares 656 4 5 6 2" xfId="37352" xr:uid="{AD6D91AE-1F90-47CD-935F-4C51BD713704}"/>
    <cellStyle name="Millares 656 4 5 7" xfId="22454" xr:uid="{5158BED1-2CF2-4643-8975-FC33F1123A6D}"/>
    <cellStyle name="Millares 656 4 5 8" xfId="43957" xr:uid="{AEB90332-C643-49F7-99F1-461279AEE317}"/>
    <cellStyle name="Millares 656 4 6" xfId="1209" xr:uid="{7BE6AFC1-78C5-4647-93D5-A5F3CF4CF6DE}"/>
    <cellStyle name="Millares 656 4 6 2" xfId="4038" xr:uid="{37017181-8FF4-4FFF-8C4F-D33963DC3BC5}"/>
    <cellStyle name="Millares 656 4 6 2 2" xfId="12304" xr:uid="{C93458CD-4F9D-41D9-911B-D00F0F83EEA4}"/>
    <cellStyle name="Millares 656 4 6 2 2 2" xfId="33807" xr:uid="{495CAA97-AAB8-4DB6-92A7-4DD8BDBE2152}"/>
    <cellStyle name="Millares 656 4 6 2 3" xfId="18939" xr:uid="{0AF06D9E-D157-436E-8D75-92F8F8C9A59A}"/>
    <cellStyle name="Millares 656 4 6 2 3 2" xfId="40442" xr:uid="{6586491F-B05B-4F18-A61D-93B72AED4517}"/>
    <cellStyle name="Millares 656 4 6 2 4" xfId="25544" xr:uid="{D13D9881-C149-4C9D-B7B1-44375E7E9222}"/>
    <cellStyle name="Millares 656 4 6 2 5" xfId="47047" xr:uid="{079DC135-E72B-4093-9B31-2D9867A18D8D}"/>
    <cellStyle name="Millares 656 4 6 3" xfId="6177" xr:uid="{F5B166C9-FE8F-4AA4-82D4-1B8A0A3D4B8F}"/>
    <cellStyle name="Millares 656 4 6 3 2" xfId="14443" xr:uid="{1B215D3F-465E-4AB7-9599-9CD979C558F5}"/>
    <cellStyle name="Millares 656 4 6 3 2 2" xfId="35946" xr:uid="{63A61175-E692-4A00-8217-6256173C813D}"/>
    <cellStyle name="Millares 656 4 6 3 3" xfId="21078" xr:uid="{01F9EC9B-EC7E-49C4-ACDD-EB217A38D757}"/>
    <cellStyle name="Millares 656 4 6 3 3 2" xfId="42581" xr:uid="{1F14E436-8D5C-4709-9413-03B6530B7E9F}"/>
    <cellStyle name="Millares 656 4 6 3 4" xfId="27683" xr:uid="{392CEAE2-BAB8-4B7E-A10E-D232D3C54C1C}"/>
    <cellStyle name="Millares 656 4 6 3 5" xfId="49186" xr:uid="{1E6BF359-C1D8-4F88-9C79-B56935A88D9E}"/>
    <cellStyle name="Millares 656 4 6 4" xfId="7818" xr:uid="{23242956-0EE3-4EC0-816A-A87CBF5E19FB}"/>
    <cellStyle name="Millares 656 4 6 4 2" xfId="29321" xr:uid="{6E500C6D-5461-4D33-9ABF-2584D6E8EF7A}"/>
    <cellStyle name="Millares 656 4 6 5" xfId="9475" xr:uid="{237126EA-893D-4C16-A7C6-E43C4E286E89}"/>
    <cellStyle name="Millares 656 4 6 5 2" xfId="30978" xr:uid="{C75D1EDE-8174-4805-9347-48A3257CD85B}"/>
    <cellStyle name="Millares 656 4 6 6" xfId="16110" xr:uid="{889B7BF9-0175-4B5F-B108-10D8682ADB09}"/>
    <cellStyle name="Millares 656 4 6 6 2" xfId="37613" xr:uid="{E7DDB281-8922-4970-A7D3-B9405244C46B}"/>
    <cellStyle name="Millares 656 4 6 7" xfId="22715" xr:uid="{295A9FFD-B6AA-4892-8095-234942F67EFB}"/>
    <cellStyle name="Millares 656 4 6 8" xfId="44218" xr:uid="{CD178595-363B-490D-8A17-86F580549F11}"/>
    <cellStyle name="Millares 656 4 7" xfId="1897" xr:uid="{CA53865D-77C8-4AE8-AF5E-1220D13C05C3}"/>
    <cellStyle name="Millares 656 4 7 2" xfId="10163" xr:uid="{624E627B-A607-4E10-8602-BACE9938994A}"/>
    <cellStyle name="Millares 656 4 7 2 2" xfId="31666" xr:uid="{1912BF14-B4F5-4415-BFA9-49337D27F0DB}"/>
    <cellStyle name="Millares 656 4 7 3" xfId="16798" xr:uid="{E663F326-19A3-44AB-97CF-FF2862F29F61}"/>
    <cellStyle name="Millares 656 4 7 3 2" xfId="38301" xr:uid="{E6A7B509-E51F-466E-AC7C-C69AFC6B2DE7}"/>
    <cellStyle name="Millares 656 4 7 4" xfId="23403" xr:uid="{6003B98C-D16D-43CF-AE8D-8DF4751B5D05}"/>
    <cellStyle name="Millares 656 4 7 5" xfId="44906" xr:uid="{A6AC9A0D-DF2E-42E1-972B-9F33E5B6C006}"/>
    <cellStyle name="Millares 656 4 8" xfId="2582" xr:uid="{54038831-5570-4364-9B57-53F3BE26C473}"/>
    <cellStyle name="Millares 656 4 8 2" xfId="10848" xr:uid="{58E1ABAA-B6A8-43F6-A074-DE225F079FBF}"/>
    <cellStyle name="Millares 656 4 8 2 2" xfId="32351" xr:uid="{0F089D42-56F4-43E2-995C-FF9543ED25A4}"/>
    <cellStyle name="Millares 656 4 8 3" xfId="17483" xr:uid="{EAA1F5D7-51C2-4FC5-BB51-2EDB32B1070F}"/>
    <cellStyle name="Millares 656 4 8 3 2" xfId="38986" xr:uid="{CBC3FC9E-07BB-4132-950F-40739D34C976}"/>
    <cellStyle name="Millares 656 4 8 4" xfId="24088" xr:uid="{F869A21C-393F-47C6-9100-14D67AA56CC5}"/>
    <cellStyle name="Millares 656 4 8 5" xfId="45591" xr:uid="{2122F7DE-2BC9-486B-9B2E-7B09BBCFE549}"/>
    <cellStyle name="Millares 656 4 9" xfId="3093" xr:uid="{823FA42D-5BAC-4159-BE2A-47868A2601B8}"/>
    <cellStyle name="Millares 656 4 9 2" xfId="11359" xr:uid="{488E7276-FCF1-4251-BA2C-7AD014098839}"/>
    <cellStyle name="Millares 656 4 9 2 2" xfId="32862" xr:uid="{51FFCBCA-1DFA-48A0-8BA5-B53685AD4C1B}"/>
    <cellStyle name="Millares 656 4 9 3" xfId="17994" xr:uid="{C8C9C56B-BD57-45A3-90AA-FA245C775BA5}"/>
    <cellStyle name="Millares 656 4 9 3 2" xfId="39497" xr:uid="{3E44A7C3-51D4-48BC-AE9C-2CA23DBEC7F8}"/>
    <cellStyle name="Millares 656 4 9 4" xfId="24599" xr:uid="{76921271-2603-4FF2-97BC-C1B2FBD093CA}"/>
    <cellStyle name="Millares 656 4 9 5" xfId="46102" xr:uid="{0D9062A1-4AEB-4BBD-A6FF-1394F6D19981}"/>
    <cellStyle name="Millares 656 5" xfId="244" xr:uid="{68AAA587-BD79-45FC-A6A3-2BA9DD87FACE}"/>
    <cellStyle name="Millares 656 5 10" xfId="4758" xr:uid="{5E391E4F-39F8-48DB-895F-2F3C664BB69C}"/>
    <cellStyle name="Millares 656 5 10 2" xfId="13024" xr:uid="{C55F6554-A850-4367-9484-4B391B3BBDD3}"/>
    <cellStyle name="Millares 656 5 10 2 2" xfId="34527" xr:uid="{CE3AC607-CD5E-4E2E-8452-9C7F034341A6}"/>
    <cellStyle name="Millares 656 5 10 3" xfId="19659" xr:uid="{A3E64509-AD8C-40FE-A676-25DCC4A796E6}"/>
    <cellStyle name="Millares 656 5 10 3 2" xfId="41162" xr:uid="{41B27915-3F69-4745-8076-F7E364FD8457}"/>
    <cellStyle name="Millares 656 5 10 4" xfId="26264" xr:uid="{D5322E44-9AE1-41E7-BB84-AC80B1E1661D}"/>
    <cellStyle name="Millares 656 5 10 5" xfId="47767" xr:uid="{1896F8ED-19B5-4EFF-9C35-216E91C7B49F}"/>
    <cellStyle name="Millares 656 5 11" xfId="5261" xr:uid="{326373D0-0254-44F8-92D8-7A6A85FAC740}"/>
    <cellStyle name="Millares 656 5 11 2" xfId="13527" xr:uid="{11E0B2C0-6B9C-43B0-B999-5CDB20A08D9B}"/>
    <cellStyle name="Millares 656 5 11 2 2" xfId="35030" xr:uid="{C5C5CDC3-0257-4F08-B17E-1AD09FBE360C}"/>
    <cellStyle name="Millares 656 5 11 3" xfId="20162" xr:uid="{DE59021A-464F-4BB0-85CE-E67D45BFC635}"/>
    <cellStyle name="Millares 656 5 11 3 2" xfId="41665" xr:uid="{6FDBCE8F-EFCA-48D7-8A24-001BF2EE5B4F}"/>
    <cellStyle name="Millares 656 5 11 4" xfId="26767" xr:uid="{5E863F1D-DA26-4C10-A65B-ED7E9D5706EF}"/>
    <cellStyle name="Millares 656 5 11 5" xfId="48270" xr:uid="{DB9EE804-9D4B-4523-A880-3623F98E13AF}"/>
    <cellStyle name="Millares 656 5 12" xfId="6902" xr:uid="{D763200D-8666-4E6D-B507-36E4BDF9EFCA}"/>
    <cellStyle name="Millares 656 5 12 2" xfId="28405" xr:uid="{B6B3E5BD-1F4C-4C54-B51C-D37BA4387DC2}"/>
    <cellStyle name="Millares 656 5 13" xfId="8557" xr:uid="{1410547D-5A0C-4E10-B44C-13FFEC52C22A}"/>
    <cellStyle name="Millares 656 5 13 2" xfId="30060" xr:uid="{2F6ACA1C-1C7A-40E8-AE63-5686F17DCFF3}"/>
    <cellStyle name="Millares 656 5 14" xfId="15195" xr:uid="{00F7ACD4-BE79-4550-883A-B3DDC5CE52A3}"/>
    <cellStyle name="Millares 656 5 14 2" xfId="36698" xr:uid="{F6113C09-AE8C-4493-B86A-3392673E033D}"/>
    <cellStyle name="Millares 656 5 15" xfId="21800" xr:uid="{F3DD92EF-5BE9-4396-8FB2-F5C95C98DB98}"/>
    <cellStyle name="Millares 656 5 16" xfId="43303" xr:uid="{74931B62-91B3-48C8-B0CE-5B07F83A59EF}"/>
    <cellStyle name="Millares 656 5 2" xfId="555" xr:uid="{0A4102B0-28F3-486F-9C34-CE991C4AFFE4}"/>
    <cellStyle name="Millares 656 5 2 10" xfId="7166" xr:uid="{7A55FBA9-3977-4E63-A4A9-CC4B2742DFD6}"/>
    <cellStyle name="Millares 656 5 2 10 2" xfId="28669" xr:uid="{AC60F3A3-4DFA-4DCD-9AEE-4D48F01FA338}"/>
    <cellStyle name="Millares 656 5 2 11" xfId="8822" xr:uid="{AD182A65-AE43-4D87-88E5-A1FA143E8691}"/>
    <cellStyle name="Millares 656 5 2 11 2" xfId="30325" xr:uid="{DA96BDF6-A221-4CE8-BF4A-AB06D88C508E}"/>
    <cellStyle name="Millares 656 5 2 12" xfId="15458" xr:uid="{383D9EFB-4491-4F69-85A5-B4EAE76B5769}"/>
    <cellStyle name="Millares 656 5 2 12 2" xfId="36961" xr:uid="{E5170753-3504-49D7-BFD5-0AB457856A91}"/>
    <cellStyle name="Millares 656 5 2 13" xfId="22063" xr:uid="{33B1E5B3-11A8-4339-BE9D-3F978DA1E8BB}"/>
    <cellStyle name="Millares 656 5 2 14" xfId="43566" xr:uid="{33D599D0-4764-4A6A-A9AB-3885AF910FE4}"/>
    <cellStyle name="Millares 656 5 2 2" xfId="837" xr:uid="{8DA57787-0B3B-460A-933D-8AC86BEF7044}"/>
    <cellStyle name="Millares 656 5 2 2 10" xfId="15738" xr:uid="{0B413513-380F-4293-9C2B-6C3F0D9E0999}"/>
    <cellStyle name="Millares 656 5 2 2 10 2" xfId="37241" xr:uid="{18B60AA4-3BDD-487F-BB67-8342C37E573D}"/>
    <cellStyle name="Millares 656 5 2 2 11" xfId="22343" xr:uid="{32F2F501-F882-4397-96DB-623D6582188C}"/>
    <cellStyle name="Millares 656 5 2 2 12" xfId="43846" xr:uid="{C750F9C0-5FA5-4677-8C42-3C4AA3FBE982}"/>
    <cellStyle name="Millares 656 5 2 2 2" xfId="1783" xr:uid="{F4DA4879-97EE-487F-9D38-A839CAB12F68}"/>
    <cellStyle name="Millares 656 5 2 2 2 2" xfId="4612" xr:uid="{763B350F-359F-44D6-9312-D98A6DEDB0AD}"/>
    <cellStyle name="Millares 656 5 2 2 2 2 2" xfId="12878" xr:uid="{EB42F241-3115-4C55-BFF6-6613546B4A42}"/>
    <cellStyle name="Millares 656 5 2 2 2 2 2 2" xfId="34381" xr:uid="{00096097-34E4-48D1-B4A3-AA1BCBDCDE93}"/>
    <cellStyle name="Millares 656 5 2 2 2 2 3" xfId="19513" xr:uid="{C63A6284-867C-47B2-9170-7B5FF7ECEEE7}"/>
    <cellStyle name="Millares 656 5 2 2 2 2 3 2" xfId="41016" xr:uid="{B0C50CFF-4879-4064-B9CC-F1675EABA007}"/>
    <cellStyle name="Millares 656 5 2 2 2 2 4" xfId="26118" xr:uid="{C7FD4452-88C1-48AB-A1A2-E719490FB36E}"/>
    <cellStyle name="Millares 656 5 2 2 2 2 5" xfId="47621" xr:uid="{E2ED19E1-E914-4636-889B-D4EC2DDC8801}"/>
    <cellStyle name="Millares 656 5 2 2 2 3" xfId="6751" xr:uid="{C126E680-BDE6-43F0-AAE0-959219CB1DC2}"/>
    <cellStyle name="Millares 656 5 2 2 2 3 2" xfId="15017" xr:uid="{F2DCB7C4-727E-40DC-ABB9-182814BC1AA9}"/>
    <cellStyle name="Millares 656 5 2 2 2 3 2 2" xfId="36520" xr:uid="{5DBE53C8-EDFF-4034-AB1F-80233BA5575F}"/>
    <cellStyle name="Millares 656 5 2 2 2 3 3" xfId="21652" xr:uid="{8B7146E2-0AFC-4F3B-B697-7E578109D9EA}"/>
    <cellStyle name="Millares 656 5 2 2 2 3 3 2" xfId="43155" xr:uid="{95FEA0A7-D276-43C3-8CA2-D352C5E57EFF}"/>
    <cellStyle name="Millares 656 5 2 2 2 3 4" xfId="28257" xr:uid="{2D0171C4-AA81-42FF-AFC4-0E48CC957856}"/>
    <cellStyle name="Millares 656 5 2 2 2 3 5" xfId="49760" xr:uid="{7B9FC6B8-5043-4EA9-B8B5-E36039283C84}"/>
    <cellStyle name="Millares 656 5 2 2 2 4" xfId="8392" xr:uid="{EE8C207C-C6A6-447C-B2C3-05B6A8FCF69C}"/>
    <cellStyle name="Millares 656 5 2 2 2 4 2" xfId="29895" xr:uid="{EE103321-EB03-4027-B5DD-18334766BA78}"/>
    <cellStyle name="Millares 656 5 2 2 2 5" xfId="10049" xr:uid="{59B76D90-ED17-4971-93C1-4AC761B9458C}"/>
    <cellStyle name="Millares 656 5 2 2 2 5 2" xfId="31552" xr:uid="{AE76FB64-3C1E-4C61-9A28-1E924BAC415B}"/>
    <cellStyle name="Millares 656 5 2 2 2 6" xfId="16684" xr:uid="{B2F30A90-DE59-47DE-9A97-92D05979FBD9}"/>
    <cellStyle name="Millares 656 5 2 2 2 6 2" xfId="38187" xr:uid="{7E559E4A-1908-4114-8BDA-5D9B5F52EFB3}"/>
    <cellStyle name="Millares 656 5 2 2 2 7" xfId="23289" xr:uid="{1E22DE81-D4D5-4AB5-ABFF-179D4AE86116}"/>
    <cellStyle name="Millares 656 5 2 2 2 8" xfId="44792" xr:uid="{3F7C2029-8EAC-437D-8AAA-B631AEAA0C5A}"/>
    <cellStyle name="Millares 656 5 2 2 3" xfId="2470" xr:uid="{624B389B-B8C0-4D37-AA69-05064CB331A8}"/>
    <cellStyle name="Millares 656 5 2 2 3 2" xfId="10736" xr:uid="{86B6BA45-5B80-47B1-A096-A596B398B041}"/>
    <cellStyle name="Millares 656 5 2 2 3 2 2" xfId="32239" xr:uid="{30BF348F-87DE-442C-BE07-34B81F5E8BB9}"/>
    <cellStyle name="Millares 656 5 2 2 3 3" xfId="17371" xr:uid="{1171AB4C-AE31-4258-9969-D04BB93D1743}"/>
    <cellStyle name="Millares 656 5 2 2 3 3 2" xfId="38874" xr:uid="{F0552C8E-DF88-43E8-BFDB-3C6F8F0AB3C2}"/>
    <cellStyle name="Millares 656 5 2 2 3 4" xfId="23976" xr:uid="{7078EE1C-72A7-4077-BBD9-D1102D44B2F6}"/>
    <cellStyle name="Millares 656 5 2 2 3 5" xfId="45479" xr:uid="{95B1DE90-24C1-42A7-94C6-287981C80104}"/>
    <cellStyle name="Millares 656 5 2 2 4" xfId="2987" xr:uid="{7D9661DF-6ECC-44EF-BDFC-52EECD03DE14}"/>
    <cellStyle name="Millares 656 5 2 2 4 2" xfId="11253" xr:uid="{5BD953C5-757F-43B6-8680-733A39A10D24}"/>
    <cellStyle name="Millares 656 5 2 2 4 2 2" xfId="32756" xr:uid="{FD146725-4791-49F5-8685-BBD26BDD8DB4}"/>
    <cellStyle name="Millares 656 5 2 2 4 3" xfId="17888" xr:uid="{AABC4710-04CE-42A9-871B-A7F727B100E7}"/>
    <cellStyle name="Millares 656 5 2 2 4 3 2" xfId="39391" xr:uid="{B97347C1-A572-4909-86AE-F636CED936D6}"/>
    <cellStyle name="Millares 656 5 2 2 4 4" xfId="24493" xr:uid="{7E3065C6-4788-453A-B2C3-3E22E93C2AAE}"/>
    <cellStyle name="Millares 656 5 2 2 4 5" xfId="45996" xr:uid="{405D3283-66B0-4E1C-A6F3-2D097C27FC6C}"/>
    <cellStyle name="Millares 656 5 2 2 5" xfId="3666" xr:uid="{DB2D1654-5D19-400B-8875-BA6E457A8929}"/>
    <cellStyle name="Millares 656 5 2 2 5 2" xfId="11932" xr:uid="{3D03C309-5A0F-49A8-A39B-7D69D6BAF11A}"/>
    <cellStyle name="Millares 656 5 2 2 5 2 2" xfId="33435" xr:uid="{80EAECEC-66B1-47E1-83D1-A8FB9C5DE5AF}"/>
    <cellStyle name="Millares 656 5 2 2 5 3" xfId="18567" xr:uid="{7EA5E2C0-0620-4852-B777-CBAAC07CF7BA}"/>
    <cellStyle name="Millares 656 5 2 2 5 3 2" xfId="40070" xr:uid="{B459C90D-471D-423C-91DC-19663B2D354E}"/>
    <cellStyle name="Millares 656 5 2 2 5 4" xfId="25172" xr:uid="{A8851CC4-256B-47BF-89EA-C80DED0671E2}"/>
    <cellStyle name="Millares 656 5 2 2 5 5" xfId="46675" xr:uid="{2BE6F455-9CCE-4EE6-8D18-5CA5054D1CC1}"/>
    <cellStyle name="Millares 656 5 2 2 6" xfId="5131" xr:uid="{5D70E0AB-543D-4D17-8042-A41545F93B67}"/>
    <cellStyle name="Millares 656 5 2 2 6 2" xfId="13397" xr:uid="{253177C9-A493-4D8C-8CA9-E4A459F41048}"/>
    <cellStyle name="Millares 656 5 2 2 6 2 2" xfId="34900" xr:uid="{249E5FEF-EE2D-43F1-9821-885263C96F9C}"/>
    <cellStyle name="Millares 656 5 2 2 6 3" xfId="20032" xr:uid="{4F20BB2B-3B09-46F1-9A2E-4E01794F19F8}"/>
    <cellStyle name="Millares 656 5 2 2 6 3 2" xfId="41535" xr:uid="{99B8CF8F-04F1-4F78-9FCE-D886EDC39099}"/>
    <cellStyle name="Millares 656 5 2 2 6 4" xfId="26637" xr:uid="{E738DE14-B3B1-4AF7-998A-FFBC9BE759C1}"/>
    <cellStyle name="Millares 656 5 2 2 6 5" xfId="48140" xr:uid="{2D837DED-4F81-48E5-BBCF-0628051A42BA}"/>
    <cellStyle name="Millares 656 5 2 2 7" xfId="5805" xr:uid="{3B9C0AF8-9D35-4148-9997-051CA9B95417}"/>
    <cellStyle name="Millares 656 5 2 2 7 2" xfId="14071" xr:uid="{4857C5B7-B3EC-41C7-A317-77B492B33BA7}"/>
    <cellStyle name="Millares 656 5 2 2 7 2 2" xfId="35574" xr:uid="{9ED2C925-625E-4AA2-92D7-0E75CC351E19}"/>
    <cellStyle name="Millares 656 5 2 2 7 3" xfId="20706" xr:uid="{85362A36-838E-46D2-80FB-04B1BF987C92}"/>
    <cellStyle name="Millares 656 5 2 2 7 3 2" xfId="42209" xr:uid="{B3200673-4D13-455D-974E-355CDBB5326D}"/>
    <cellStyle name="Millares 656 5 2 2 7 4" xfId="27311" xr:uid="{823C1716-034C-407E-9A35-F7F8B3148B1D}"/>
    <cellStyle name="Millares 656 5 2 2 7 5" xfId="48814" xr:uid="{4C5B6512-5C2D-42B3-81BF-D308DF8B57B0}"/>
    <cellStyle name="Millares 656 5 2 2 8" xfId="7446" xr:uid="{F10E9DD3-CA07-4B68-B748-08C5C52738B2}"/>
    <cellStyle name="Millares 656 5 2 2 8 2" xfId="28949" xr:uid="{3EBA930F-2A38-4B28-83C1-C33AE96228A0}"/>
    <cellStyle name="Millares 656 5 2 2 9" xfId="9103" xr:uid="{D7879B95-6B60-46C4-8877-A5940514F96D}"/>
    <cellStyle name="Millares 656 5 2 2 9 2" xfId="30606" xr:uid="{E27AEB1C-2B41-41C2-851B-176763E6C772}"/>
    <cellStyle name="Millares 656 5 2 3" xfId="1107" xr:uid="{FB34A708-B3F9-4B3B-97F4-ADF7D0D068C9}"/>
    <cellStyle name="Millares 656 5 2 3 2" xfId="3936" xr:uid="{571F4A65-ADD6-4271-A6F9-B991107610F6}"/>
    <cellStyle name="Millares 656 5 2 3 2 2" xfId="12202" xr:uid="{D9C04127-317F-4FD4-A83F-892AA199F760}"/>
    <cellStyle name="Millares 656 5 2 3 2 2 2" xfId="33705" xr:uid="{8BF82085-0C9D-4F7F-B9DB-EDF43764FAA5}"/>
    <cellStyle name="Millares 656 5 2 3 2 3" xfId="18837" xr:uid="{C4216CC3-8302-45C5-88D2-1B60E72BE633}"/>
    <cellStyle name="Millares 656 5 2 3 2 3 2" xfId="40340" xr:uid="{CF63FE63-605B-4723-B9E7-BB6E9A0487A1}"/>
    <cellStyle name="Millares 656 5 2 3 2 4" xfId="25442" xr:uid="{35419074-5C56-4E50-86C6-996001FDA3C5}"/>
    <cellStyle name="Millares 656 5 2 3 2 5" xfId="46945" xr:uid="{D94C4682-5532-45F9-AB73-84378203E119}"/>
    <cellStyle name="Millares 656 5 2 3 3" xfId="6075" xr:uid="{70D003A5-55D3-42AF-84CF-4FB0FEB0671D}"/>
    <cellStyle name="Millares 656 5 2 3 3 2" xfId="14341" xr:uid="{441CFE94-3606-4AE0-822E-887A2401A1BD}"/>
    <cellStyle name="Millares 656 5 2 3 3 2 2" xfId="35844" xr:uid="{0074CA02-823B-4B6D-94B4-E8FD3B2A2C81}"/>
    <cellStyle name="Millares 656 5 2 3 3 3" xfId="20976" xr:uid="{42B22751-24C1-45E3-AC05-DC88C329923C}"/>
    <cellStyle name="Millares 656 5 2 3 3 3 2" xfId="42479" xr:uid="{25CB013A-2759-4EDA-86A4-5CE7703EFC9A}"/>
    <cellStyle name="Millares 656 5 2 3 3 4" xfId="27581" xr:uid="{85707B73-428E-4EC7-B9DB-3AC2F3BB24BE}"/>
    <cellStyle name="Millares 656 5 2 3 3 5" xfId="49084" xr:uid="{008AF58D-AC11-437C-883F-AC2692331C90}"/>
    <cellStyle name="Millares 656 5 2 3 4" xfId="7716" xr:uid="{629D581D-F589-4C1A-95CC-00AF02C59BC7}"/>
    <cellStyle name="Millares 656 5 2 3 4 2" xfId="29219" xr:uid="{8EB17597-68C5-4BEE-8D2C-0853C2B044C4}"/>
    <cellStyle name="Millares 656 5 2 3 5" xfId="9373" xr:uid="{A90245F8-6625-4BB3-89A9-56568A096C8B}"/>
    <cellStyle name="Millares 656 5 2 3 5 2" xfId="30876" xr:uid="{C4CA3BBD-A0B6-424C-B4B1-0C028F5DB8D4}"/>
    <cellStyle name="Millares 656 5 2 3 6" xfId="16008" xr:uid="{638BE202-6555-42A1-A407-BD6FDD9531DA}"/>
    <cellStyle name="Millares 656 5 2 3 6 2" xfId="37511" xr:uid="{A23B19B4-A4C5-4377-9A80-523B2DBBF0A0}"/>
    <cellStyle name="Millares 656 5 2 3 7" xfId="22613" xr:uid="{EE4AE7BA-869B-4557-A172-C3D714910E34}"/>
    <cellStyle name="Millares 656 5 2 3 8" xfId="44116" xr:uid="{2C43BF30-74F7-40C9-BDC5-5670EAA6B64F}"/>
    <cellStyle name="Millares 656 5 2 4" xfId="1503" xr:uid="{4F5117FB-5F79-4403-90C3-F13BFBF5FE37}"/>
    <cellStyle name="Millares 656 5 2 4 2" xfId="4332" xr:uid="{C1C17A20-BE77-4660-ACEA-DE29BE47CBB8}"/>
    <cellStyle name="Millares 656 5 2 4 2 2" xfId="12598" xr:uid="{1082C459-E325-4C61-86D1-CE3147CB7184}"/>
    <cellStyle name="Millares 656 5 2 4 2 2 2" xfId="34101" xr:uid="{46642476-89FC-42B2-9F29-8B88367ED17C}"/>
    <cellStyle name="Millares 656 5 2 4 2 3" xfId="19233" xr:uid="{99F1EB3F-98FE-4785-8871-F921D41B4F97}"/>
    <cellStyle name="Millares 656 5 2 4 2 3 2" xfId="40736" xr:uid="{88B2F210-7D84-4EE8-9316-9FA2D19F3452}"/>
    <cellStyle name="Millares 656 5 2 4 2 4" xfId="25838" xr:uid="{AE706CF5-E611-4590-B682-7188E904AC44}"/>
    <cellStyle name="Millares 656 5 2 4 2 5" xfId="47341" xr:uid="{0F559B4C-19E6-41F7-8FD7-C7A860B21058}"/>
    <cellStyle name="Millares 656 5 2 4 3" xfId="6471" xr:uid="{93F4FE92-953A-418E-8B2C-32CDEF3E591B}"/>
    <cellStyle name="Millares 656 5 2 4 3 2" xfId="14737" xr:uid="{BF821EE5-5D30-4BF2-8EF7-0578ED728EBC}"/>
    <cellStyle name="Millares 656 5 2 4 3 2 2" xfId="36240" xr:uid="{731E2E73-22D1-4B48-B3B9-1129EADFF83D}"/>
    <cellStyle name="Millares 656 5 2 4 3 3" xfId="21372" xr:uid="{600AD7E4-EAB8-435D-B07D-14E37816AEE6}"/>
    <cellStyle name="Millares 656 5 2 4 3 3 2" xfId="42875" xr:uid="{B31ABCDD-9EA4-4EC3-8D16-9B787F4FFDD7}"/>
    <cellStyle name="Millares 656 5 2 4 3 4" xfId="27977" xr:uid="{9703D3A9-1378-436F-900B-EFEDE294D99B}"/>
    <cellStyle name="Millares 656 5 2 4 3 5" xfId="49480" xr:uid="{DF45BE8A-1796-4E8B-A997-5A7938993211}"/>
    <cellStyle name="Millares 656 5 2 4 4" xfId="8112" xr:uid="{51B5748F-EC9F-4977-A071-A3B61BF31C43}"/>
    <cellStyle name="Millares 656 5 2 4 4 2" xfId="29615" xr:uid="{00EC2479-4175-4537-AD0E-99B8F5A000B5}"/>
    <cellStyle name="Millares 656 5 2 4 5" xfId="9769" xr:uid="{6B2E5E35-C04B-4299-9D5E-8437379CBEC0}"/>
    <cellStyle name="Millares 656 5 2 4 5 2" xfId="31272" xr:uid="{D5D40CD3-5ADF-40CE-AB6A-27ECFFD1A654}"/>
    <cellStyle name="Millares 656 5 2 4 6" xfId="16404" xr:uid="{5FDB0427-EC14-4EAF-B6F3-1929464EBBE7}"/>
    <cellStyle name="Millares 656 5 2 4 6 2" xfId="37907" xr:uid="{58164D75-4520-4981-92DE-E7B011DF504A}"/>
    <cellStyle name="Millares 656 5 2 4 7" xfId="23009" xr:uid="{BF9797CA-0E9E-4BF3-B83B-90B5B5C787E7}"/>
    <cellStyle name="Millares 656 5 2 4 8" xfId="44512" xr:uid="{7C94DE20-9216-43D6-A1BA-ADEDD7E79F16}"/>
    <cellStyle name="Millares 656 5 2 5" xfId="2190" xr:uid="{4B59354A-1B5D-4685-A9F7-EC18D7482ABB}"/>
    <cellStyle name="Millares 656 5 2 5 2" xfId="10456" xr:uid="{A84CB069-65AB-428E-A8B3-D5BAE3BA8134}"/>
    <cellStyle name="Millares 656 5 2 5 2 2" xfId="31959" xr:uid="{B5119B05-44D6-4091-95A6-6CC44050D1CF}"/>
    <cellStyle name="Millares 656 5 2 5 3" xfId="17091" xr:uid="{AAE64901-61B8-4E74-830B-345986553286}"/>
    <cellStyle name="Millares 656 5 2 5 3 2" xfId="38594" xr:uid="{CE819027-6624-4499-B97B-559220EF738F}"/>
    <cellStyle name="Millares 656 5 2 5 4" xfId="23696" xr:uid="{3841BD79-D3EA-44B0-9184-918F56799603}"/>
    <cellStyle name="Millares 656 5 2 5 5" xfId="45199" xr:uid="{D8A89519-6A7C-44E0-B312-E8F59134893F}"/>
    <cellStyle name="Millares 656 5 2 6" xfId="2736" xr:uid="{D73F5153-887B-42D6-92A1-F647BA7301DA}"/>
    <cellStyle name="Millares 656 5 2 6 2" xfId="11002" xr:uid="{F5908FF0-5E6C-4C44-97B1-020C5FB60983}"/>
    <cellStyle name="Millares 656 5 2 6 2 2" xfId="32505" xr:uid="{86C1D75F-024A-48F2-B315-C591731E7D0D}"/>
    <cellStyle name="Millares 656 5 2 6 3" xfId="17637" xr:uid="{6498B0A4-59EE-441B-817D-8B2D9E953FB6}"/>
    <cellStyle name="Millares 656 5 2 6 3 2" xfId="39140" xr:uid="{4EAF0979-0740-4EDA-9EF7-E2442286AE2F}"/>
    <cellStyle name="Millares 656 5 2 6 4" xfId="24242" xr:uid="{B39C98B7-93B3-423F-A777-16051D481528}"/>
    <cellStyle name="Millares 656 5 2 6 5" xfId="45745" xr:uid="{F1CCAC86-DB13-4A84-A6DE-9C05911FB871}"/>
    <cellStyle name="Millares 656 5 2 7" xfId="3386" xr:uid="{73A465A5-9315-4F8F-9F98-F001EAAA8732}"/>
    <cellStyle name="Millares 656 5 2 7 2" xfId="11652" xr:uid="{1107C92E-6FD9-4513-AD31-DFC6A29A0088}"/>
    <cellStyle name="Millares 656 5 2 7 2 2" xfId="33155" xr:uid="{8241652E-A3F4-4E01-80A9-5ACF1EA46D39}"/>
    <cellStyle name="Millares 656 5 2 7 3" xfId="18287" xr:uid="{32F9C955-ECB1-4E38-9DA4-294E4C81CC7D}"/>
    <cellStyle name="Millares 656 5 2 7 3 2" xfId="39790" xr:uid="{063651E8-1C56-49F8-9FBA-656543EF3D62}"/>
    <cellStyle name="Millares 656 5 2 7 4" xfId="24892" xr:uid="{930B9D52-28FA-4BC1-AEFC-DA40D356A596}"/>
    <cellStyle name="Millares 656 5 2 7 5" xfId="46395" xr:uid="{832756EF-2510-42CF-B340-24A408314CFF}"/>
    <cellStyle name="Millares 656 5 2 8" xfId="4880" xr:uid="{BF5BB5FD-DCAA-4D1C-9D40-7C5CF39B79AB}"/>
    <cellStyle name="Millares 656 5 2 8 2" xfId="13146" xr:uid="{D0D8B259-8BC7-455F-905F-4A8D07192821}"/>
    <cellStyle name="Millares 656 5 2 8 2 2" xfId="34649" xr:uid="{9DD96887-A190-4C62-BFFC-E6156BB97380}"/>
    <cellStyle name="Millares 656 5 2 8 3" xfId="19781" xr:uid="{1EEEE880-8356-4C78-A95C-812BA7210A69}"/>
    <cellStyle name="Millares 656 5 2 8 3 2" xfId="41284" xr:uid="{5C1E59BD-3793-4063-A28A-668EDC4AE185}"/>
    <cellStyle name="Millares 656 5 2 8 4" xfId="26386" xr:uid="{52A6943E-961F-4EF6-845F-4675102C3983}"/>
    <cellStyle name="Millares 656 5 2 8 5" xfId="47889" xr:uid="{6C90DA4D-81F7-4041-AC58-77809D8A240E}"/>
    <cellStyle name="Millares 656 5 2 9" xfId="5525" xr:uid="{59284B85-AD87-47DD-9FBB-96DE40CC2416}"/>
    <cellStyle name="Millares 656 5 2 9 2" xfId="13791" xr:uid="{B9A53BE5-D086-450C-AD4F-80C8D243AE69}"/>
    <cellStyle name="Millares 656 5 2 9 2 2" xfId="35294" xr:uid="{262CDFEE-A8C7-4D91-99AD-C4A6717C8928}"/>
    <cellStyle name="Millares 656 5 2 9 3" xfId="20426" xr:uid="{0D7561CD-924F-44F5-9379-D6EBB1E669F7}"/>
    <cellStyle name="Millares 656 5 2 9 3 2" xfId="41929" xr:uid="{7DD9F427-8B3A-47BC-BB6F-4818C9CE0289}"/>
    <cellStyle name="Millares 656 5 2 9 4" xfId="27031" xr:uid="{CDEDD029-FA1D-4B15-BE28-9E17FBEF3806}"/>
    <cellStyle name="Millares 656 5 2 9 5" xfId="48534" xr:uid="{8277C1EC-19DA-4722-B5AE-95A766E72EB6}"/>
    <cellStyle name="Millares 656 5 3" xfId="426" xr:uid="{9F881150-9248-4F1C-952B-96B2A1763BB3}"/>
    <cellStyle name="Millares 656 5 3 10" xfId="15329" xr:uid="{EF0C1226-B575-46D0-B5C7-5547146977BF}"/>
    <cellStyle name="Millares 656 5 3 10 2" xfId="36832" xr:uid="{DB452116-74BF-4EA3-8B16-D8D399BA2B0C}"/>
    <cellStyle name="Millares 656 5 3 11" xfId="21934" xr:uid="{5CC415B3-B63C-423C-B710-C5F283CEB699}"/>
    <cellStyle name="Millares 656 5 3 12" xfId="43437" xr:uid="{6AF9E6B8-9DE8-476F-B7A2-CECA6BDB0417}"/>
    <cellStyle name="Millares 656 5 3 2" xfId="1374" xr:uid="{C0941140-7A56-4C05-A46A-A9B243F52E0C}"/>
    <cellStyle name="Millares 656 5 3 2 2" xfId="4203" xr:uid="{0F675CA2-9A94-4F7C-9564-66D1F60F3BD7}"/>
    <cellStyle name="Millares 656 5 3 2 2 2" xfId="12469" xr:uid="{BEF414BB-76B6-4C48-B4D8-245AE43FBE73}"/>
    <cellStyle name="Millares 656 5 3 2 2 2 2" xfId="33972" xr:uid="{E3A07187-9765-4330-871D-30BDEE8FED25}"/>
    <cellStyle name="Millares 656 5 3 2 2 3" xfId="19104" xr:uid="{C9BF8643-E435-4CBC-B027-DAAC3BC0C501}"/>
    <cellStyle name="Millares 656 5 3 2 2 3 2" xfId="40607" xr:uid="{6C61FE05-A137-4F2C-98C5-95D89D9F8876}"/>
    <cellStyle name="Millares 656 5 3 2 2 4" xfId="25709" xr:uid="{25B0C582-49E2-4DD7-B04E-C75FD6F68E87}"/>
    <cellStyle name="Millares 656 5 3 2 2 5" xfId="47212" xr:uid="{BD8DC88C-CB91-45AD-AC70-B29E23C32872}"/>
    <cellStyle name="Millares 656 5 3 2 3" xfId="6342" xr:uid="{6D5FB42D-3A9B-4C7E-AA96-F1876493EAC0}"/>
    <cellStyle name="Millares 656 5 3 2 3 2" xfId="14608" xr:uid="{22083587-A290-45CF-9674-EF05AD62623E}"/>
    <cellStyle name="Millares 656 5 3 2 3 2 2" xfId="36111" xr:uid="{DC3F48C0-C811-4471-8A66-C9F881B8320C}"/>
    <cellStyle name="Millares 656 5 3 2 3 3" xfId="21243" xr:uid="{268F0ADB-0C7D-4AA6-8951-0F4A6F7D8113}"/>
    <cellStyle name="Millares 656 5 3 2 3 3 2" xfId="42746" xr:uid="{3EDDC098-7A12-43BA-AC5D-1FEB19817BAB}"/>
    <cellStyle name="Millares 656 5 3 2 3 4" xfId="27848" xr:uid="{01E833FC-0A9A-4BDF-8D97-6DDDEFE3C685}"/>
    <cellStyle name="Millares 656 5 3 2 3 5" xfId="49351" xr:uid="{BD075C4C-FBDA-4848-B4BF-E6E48B8BEC52}"/>
    <cellStyle name="Millares 656 5 3 2 4" xfId="7983" xr:uid="{C79059FD-9276-4AA1-A83B-0343B50D0504}"/>
    <cellStyle name="Millares 656 5 3 2 4 2" xfId="29486" xr:uid="{66391F54-44D5-433C-8E6E-7A2339FC0E2D}"/>
    <cellStyle name="Millares 656 5 3 2 5" xfId="9640" xr:uid="{2C4EE3C2-7367-44C4-BD72-F72961B5966C}"/>
    <cellStyle name="Millares 656 5 3 2 5 2" xfId="31143" xr:uid="{43F260A5-BD28-4F9F-81D4-A62B1C4A6E27}"/>
    <cellStyle name="Millares 656 5 3 2 6" xfId="16275" xr:uid="{B6854B8F-F3AB-4788-85AD-FC9067769351}"/>
    <cellStyle name="Millares 656 5 3 2 6 2" xfId="37778" xr:uid="{4F00AFDF-5BF0-47BC-8861-53280006F663}"/>
    <cellStyle name="Millares 656 5 3 2 7" xfId="22880" xr:uid="{A9DD2403-98EF-4EFD-9E6A-BA8B649CCB9A}"/>
    <cellStyle name="Millares 656 5 3 2 8" xfId="44383" xr:uid="{92134230-448B-4359-93AD-511BAD2A0665}"/>
    <cellStyle name="Millares 656 5 3 3" xfId="2061" xr:uid="{6AE071EE-D517-481C-91E6-F96718B3FE59}"/>
    <cellStyle name="Millares 656 5 3 3 2" xfId="10327" xr:uid="{F7B31941-FBA4-4252-BB0A-E9D3CB5B1D28}"/>
    <cellStyle name="Millares 656 5 3 3 2 2" xfId="31830" xr:uid="{FFBE2EDE-FBEF-4E25-96AF-0133142AE639}"/>
    <cellStyle name="Millares 656 5 3 3 3" xfId="16962" xr:uid="{C03DB631-4179-4A3B-869F-3FAFE71E44DB}"/>
    <cellStyle name="Millares 656 5 3 3 3 2" xfId="38465" xr:uid="{2F98BC89-12C7-47CD-A54E-4FB7EE0324A6}"/>
    <cellStyle name="Millares 656 5 3 3 4" xfId="23567" xr:uid="{85F2F5A9-BF5B-47D0-863C-3EBE948D4CEE}"/>
    <cellStyle name="Millares 656 5 3 3 5" xfId="45070" xr:uid="{2FB8DDF4-11FD-4B0A-9B36-4C6F1356D1C5}"/>
    <cellStyle name="Millares 656 5 3 4" xfId="2860" xr:uid="{E69F3538-BAE1-455D-8FDC-93CC3C5BAE5F}"/>
    <cellStyle name="Millares 656 5 3 4 2" xfId="11126" xr:uid="{192B8E54-6834-4058-B958-7D9E05E9234B}"/>
    <cellStyle name="Millares 656 5 3 4 2 2" xfId="32629" xr:uid="{3958EB7B-88C9-4FEC-859A-343C8FAB7365}"/>
    <cellStyle name="Millares 656 5 3 4 3" xfId="17761" xr:uid="{C8C8D420-21DC-4511-A208-B661654E25CC}"/>
    <cellStyle name="Millares 656 5 3 4 3 2" xfId="39264" xr:uid="{FCCF6889-B3F8-413C-AD8D-ECB5AD98E6CD}"/>
    <cellStyle name="Millares 656 5 3 4 4" xfId="24366" xr:uid="{11258B08-617E-4EBF-8338-653A93973FC6}"/>
    <cellStyle name="Millares 656 5 3 4 5" xfId="45869" xr:uid="{871E8FFD-A40B-4130-90C4-E57AF03D00FA}"/>
    <cellStyle name="Millares 656 5 3 5" xfId="3257" xr:uid="{8637FAB6-885A-49E1-B07C-68F7D83D05EB}"/>
    <cellStyle name="Millares 656 5 3 5 2" xfId="11523" xr:uid="{DC53247B-7C3C-403B-91A1-903639A49876}"/>
    <cellStyle name="Millares 656 5 3 5 2 2" xfId="33026" xr:uid="{4211C0D7-D0A0-4946-9638-58C79131BA60}"/>
    <cellStyle name="Millares 656 5 3 5 3" xfId="18158" xr:uid="{67616E00-CCF5-4D84-B6A4-C4B587369F3A}"/>
    <cellStyle name="Millares 656 5 3 5 3 2" xfId="39661" xr:uid="{BC94DA62-0D9D-40D9-9161-6222C84B94AF}"/>
    <cellStyle name="Millares 656 5 3 5 4" xfId="24763" xr:uid="{17E6CDE5-D58D-4693-A2AB-04930D778628}"/>
    <cellStyle name="Millares 656 5 3 5 5" xfId="46266" xr:uid="{955C7CD8-6073-459A-A1CF-910C28B4488B}"/>
    <cellStyle name="Millares 656 5 3 6" xfId="5004" xr:uid="{873A4986-8B37-4373-A94C-E38881AE8B59}"/>
    <cellStyle name="Millares 656 5 3 6 2" xfId="13270" xr:uid="{B412AEE8-78F8-48FB-8825-074434F47931}"/>
    <cellStyle name="Millares 656 5 3 6 2 2" xfId="34773" xr:uid="{B1398824-024D-4279-9289-4571E02AD2D7}"/>
    <cellStyle name="Millares 656 5 3 6 3" xfId="19905" xr:uid="{69A2475C-53AF-40AA-82B4-8E89D75DFA6F}"/>
    <cellStyle name="Millares 656 5 3 6 3 2" xfId="41408" xr:uid="{93D64461-05EC-4C8F-8157-EFF41EBA310D}"/>
    <cellStyle name="Millares 656 5 3 6 4" xfId="26510" xr:uid="{E4A3B8F3-1155-4764-AA73-10E4FF8F6946}"/>
    <cellStyle name="Millares 656 5 3 6 5" xfId="48013" xr:uid="{09CF42DF-BEB8-4C57-AC81-6D59074A14B1}"/>
    <cellStyle name="Millares 656 5 3 7" xfId="5396" xr:uid="{C26B9570-63EA-4DBA-8488-010673C33624}"/>
    <cellStyle name="Millares 656 5 3 7 2" xfId="13662" xr:uid="{6260BB2B-0C5E-4E08-86C1-2CF94D2C057F}"/>
    <cellStyle name="Millares 656 5 3 7 2 2" xfId="35165" xr:uid="{E08F77B6-B209-4E63-B72C-F629332766DF}"/>
    <cellStyle name="Millares 656 5 3 7 3" xfId="20297" xr:uid="{CC74FB9A-083B-499A-AD22-7B2FB9983ECF}"/>
    <cellStyle name="Millares 656 5 3 7 3 2" xfId="41800" xr:uid="{2D3E5D9E-5888-47B8-82EA-6C3B5A0FF7DA}"/>
    <cellStyle name="Millares 656 5 3 7 4" xfId="26902" xr:uid="{93DD3F7D-EC95-45F2-A62B-ED40ECEBEC75}"/>
    <cellStyle name="Millares 656 5 3 7 5" xfId="48405" xr:uid="{DF2F3D81-23AC-4C55-8F25-6FAF9721AFC2}"/>
    <cellStyle name="Millares 656 5 3 8" xfId="7037" xr:uid="{A2F405AF-6F40-4C66-B927-5058F8707986}"/>
    <cellStyle name="Millares 656 5 3 8 2" xfId="28540" xr:uid="{C024AC2D-8C99-4135-98A0-301704C54C1A}"/>
    <cellStyle name="Millares 656 5 3 9" xfId="8693" xr:uid="{5AA21063-E4B1-4828-98D7-861355E491F8}"/>
    <cellStyle name="Millares 656 5 3 9 2" xfId="30196" xr:uid="{9FFB4AFB-9454-49A9-A829-D0FC35C27ED4}"/>
    <cellStyle name="Millares 656 5 4" xfId="710" xr:uid="{AE7B0BA9-8E6B-461B-B987-2D6CA426CA5D}"/>
    <cellStyle name="Millares 656 5 4 10" xfId="43719" xr:uid="{9C274C15-714D-44CC-9C38-9EB48622931A}"/>
    <cellStyle name="Millares 656 5 4 2" xfId="1656" xr:uid="{07D4548E-F0C3-4B5C-AB06-431DA1C82C54}"/>
    <cellStyle name="Millares 656 5 4 2 2" xfId="4485" xr:uid="{1247A9C4-F321-46A9-B125-4664DA7F18B5}"/>
    <cellStyle name="Millares 656 5 4 2 2 2" xfId="12751" xr:uid="{2816245E-B4AC-4FC7-8A3E-83898EC491CE}"/>
    <cellStyle name="Millares 656 5 4 2 2 2 2" xfId="34254" xr:uid="{8618458C-E5B9-482C-968E-A99D7214C405}"/>
    <cellStyle name="Millares 656 5 4 2 2 3" xfId="19386" xr:uid="{B5EE16D1-9DE1-4AF1-AF7A-A2800CC769A8}"/>
    <cellStyle name="Millares 656 5 4 2 2 3 2" xfId="40889" xr:uid="{47E1BA31-5CEB-4456-9237-9F429C45CB41}"/>
    <cellStyle name="Millares 656 5 4 2 2 4" xfId="25991" xr:uid="{973C8440-5FF7-4492-8A20-4E59DBA113B1}"/>
    <cellStyle name="Millares 656 5 4 2 2 5" xfId="47494" xr:uid="{152DE71C-3E8B-4AC8-97AE-92C90FF3EC0E}"/>
    <cellStyle name="Millares 656 5 4 2 3" xfId="6624" xr:uid="{F78E504F-8250-4939-8C37-F5219998DCD8}"/>
    <cellStyle name="Millares 656 5 4 2 3 2" xfId="14890" xr:uid="{C9D837F1-7588-4DA7-9725-6C9349394818}"/>
    <cellStyle name="Millares 656 5 4 2 3 2 2" xfId="36393" xr:uid="{2BB1734F-D68A-48A9-BAB6-B302F23AEBA1}"/>
    <cellStyle name="Millares 656 5 4 2 3 3" xfId="21525" xr:uid="{20CBD81C-E021-43F4-AFC1-C09376DF4F8E}"/>
    <cellStyle name="Millares 656 5 4 2 3 3 2" xfId="43028" xr:uid="{49566FA1-B3CB-4D43-AEFB-8E40E66522D3}"/>
    <cellStyle name="Millares 656 5 4 2 3 4" xfId="28130" xr:uid="{F95AA9D1-1242-446F-9437-F97CC8965954}"/>
    <cellStyle name="Millares 656 5 4 2 3 5" xfId="49633" xr:uid="{CD29A66B-9569-4FE9-B136-A3FABCE70CE6}"/>
    <cellStyle name="Millares 656 5 4 2 4" xfId="8265" xr:uid="{FB531916-117A-4877-B97D-E539E58198C6}"/>
    <cellStyle name="Millares 656 5 4 2 4 2" xfId="29768" xr:uid="{8B88AE7B-D041-4B8D-993A-C59BB49A8A2B}"/>
    <cellStyle name="Millares 656 5 4 2 5" xfId="9922" xr:uid="{CE5B292E-6D62-46F5-9CB3-84BF185B0D22}"/>
    <cellStyle name="Millares 656 5 4 2 5 2" xfId="31425" xr:uid="{9CC2F451-59C8-49EB-A7BA-8A7CDD011814}"/>
    <cellStyle name="Millares 656 5 4 2 6" xfId="16557" xr:uid="{34E8F678-6B94-4867-9189-B71656EDC392}"/>
    <cellStyle name="Millares 656 5 4 2 6 2" xfId="38060" xr:uid="{B4C87398-28D9-4F2D-B6F4-B3B63EDFF044}"/>
    <cellStyle name="Millares 656 5 4 2 7" xfId="23162" xr:uid="{114BCAEC-000D-4324-B2BE-1143E4D1D6CA}"/>
    <cellStyle name="Millares 656 5 4 2 8" xfId="44665" xr:uid="{B5827341-4FA1-48E9-BEE6-7C2122CC2947}"/>
    <cellStyle name="Millares 656 5 4 3" xfId="2343" xr:uid="{D5A30F7F-A1F8-4196-97E8-9164FDEA1E0A}"/>
    <cellStyle name="Millares 656 5 4 3 2" xfId="10609" xr:uid="{84A69E81-FA6B-40D2-BB7F-BE0F6F3E1BE4}"/>
    <cellStyle name="Millares 656 5 4 3 2 2" xfId="32112" xr:uid="{A85A6265-45EA-4B9C-8BFC-EFC8F16C56B7}"/>
    <cellStyle name="Millares 656 5 4 3 3" xfId="17244" xr:uid="{D33D7524-35EA-4F09-954D-722CB312E97A}"/>
    <cellStyle name="Millares 656 5 4 3 3 2" xfId="38747" xr:uid="{C4B8E157-5F07-4E40-970E-B66D64FE269C}"/>
    <cellStyle name="Millares 656 5 4 3 4" xfId="23849" xr:uid="{B5EDEEEA-1B68-481D-81CF-3785B5686561}"/>
    <cellStyle name="Millares 656 5 4 3 5" xfId="45352" xr:uid="{C603A50C-CF95-4A51-B67F-F571E9863340}"/>
    <cellStyle name="Millares 656 5 4 4" xfId="3539" xr:uid="{E32AE871-8801-4504-9F0F-35F9CCB1998F}"/>
    <cellStyle name="Millares 656 5 4 4 2" xfId="11805" xr:uid="{0EFD86B9-4A7D-4C19-9183-74A9B7496A69}"/>
    <cellStyle name="Millares 656 5 4 4 2 2" xfId="33308" xr:uid="{3AA23D95-C554-45BE-9793-D2D999FA2740}"/>
    <cellStyle name="Millares 656 5 4 4 3" xfId="18440" xr:uid="{D785C396-E373-4DD7-B2C7-EBDD043C0A45}"/>
    <cellStyle name="Millares 656 5 4 4 3 2" xfId="39943" xr:uid="{778FEB30-4520-44C6-999E-F7A8808621FC}"/>
    <cellStyle name="Millares 656 5 4 4 4" xfId="25045" xr:uid="{333EBFBB-EBA8-4812-9095-B0B0133EFCE6}"/>
    <cellStyle name="Millares 656 5 4 4 5" xfId="46548" xr:uid="{341CCC43-D6A6-441B-B12B-998C5979D57A}"/>
    <cellStyle name="Millares 656 5 4 5" xfId="5678" xr:uid="{D8AE1326-2A8E-4EAA-A31E-74C3C007EC51}"/>
    <cellStyle name="Millares 656 5 4 5 2" xfId="13944" xr:uid="{60DA6919-AA44-4054-B68E-B325027AEF75}"/>
    <cellStyle name="Millares 656 5 4 5 2 2" xfId="35447" xr:uid="{AB5E5862-422A-4DC6-AE0D-FB424D89DAC4}"/>
    <cellStyle name="Millares 656 5 4 5 3" xfId="20579" xr:uid="{0CDCF476-E951-450B-A071-5E88996D4B87}"/>
    <cellStyle name="Millares 656 5 4 5 3 2" xfId="42082" xr:uid="{21909231-97F7-4BB0-A7CE-8CA0487E21F9}"/>
    <cellStyle name="Millares 656 5 4 5 4" xfId="27184" xr:uid="{6416CA4B-745A-4525-B323-79BA3B1FD957}"/>
    <cellStyle name="Millares 656 5 4 5 5" xfId="48687" xr:uid="{ECABBCA8-95CB-44AE-9603-36CCC9D808B9}"/>
    <cellStyle name="Millares 656 5 4 6" xfId="7319" xr:uid="{8A5168E0-954F-411A-9FAC-0D3924A4EF26}"/>
    <cellStyle name="Millares 656 5 4 6 2" xfId="28822" xr:uid="{8780446A-A183-4002-8489-B97F68BC2B26}"/>
    <cellStyle name="Millares 656 5 4 7" xfId="8976" xr:uid="{C7CC9BC3-5B1A-495E-8BA9-AE4A17B8C93F}"/>
    <cellStyle name="Millares 656 5 4 7 2" xfId="30479" xr:uid="{A51DFDE8-CEBE-4E1B-A8A0-F47A3CBE2225}"/>
    <cellStyle name="Millares 656 5 4 8" xfId="15611" xr:uid="{95CEC9E5-2EBD-4F0B-A2F3-B39C73BF1B7E}"/>
    <cellStyle name="Millares 656 5 4 8 2" xfId="37114" xr:uid="{FACF336C-A191-4C80-9C61-A463C47E34CF}"/>
    <cellStyle name="Millares 656 5 4 9" xfId="22216" xr:uid="{218E0CE4-E562-409F-8861-F9D90CCC9917}"/>
    <cellStyle name="Millares 656 5 5" xfId="979" xr:uid="{A819FEC8-5430-4857-BCE4-1BA19AC670E5}"/>
    <cellStyle name="Millares 656 5 5 2" xfId="3808" xr:uid="{051F638D-9BA0-471F-997C-DB4A3578A1E4}"/>
    <cellStyle name="Millares 656 5 5 2 2" xfId="12074" xr:uid="{DAED3CAB-D211-459B-AE4C-608AE8625237}"/>
    <cellStyle name="Millares 656 5 5 2 2 2" xfId="33577" xr:uid="{AF1D8BB5-C714-49DB-987C-03C0995F8A7D}"/>
    <cellStyle name="Millares 656 5 5 2 3" xfId="18709" xr:uid="{3C386242-41CC-4E60-8873-BB71DCB7A081}"/>
    <cellStyle name="Millares 656 5 5 2 3 2" xfId="40212" xr:uid="{45EB5BF4-22E4-4020-A680-A14EDBF4C118}"/>
    <cellStyle name="Millares 656 5 5 2 4" xfId="25314" xr:uid="{BE11DEEF-ADDE-4D19-8910-DB49C480D6DB}"/>
    <cellStyle name="Millares 656 5 5 2 5" xfId="46817" xr:uid="{DE6DE496-7A03-45DB-BB01-2E7904158CAB}"/>
    <cellStyle name="Millares 656 5 5 3" xfId="5947" xr:uid="{7CA790E8-DF67-476F-A6BA-C34F0488610D}"/>
    <cellStyle name="Millares 656 5 5 3 2" xfId="14213" xr:uid="{D8E76A74-80AC-4DBA-BBF3-83E1FBC54978}"/>
    <cellStyle name="Millares 656 5 5 3 2 2" xfId="35716" xr:uid="{278291A1-DDCB-433B-8415-030B1A3CA74C}"/>
    <cellStyle name="Millares 656 5 5 3 3" xfId="20848" xr:uid="{43681900-D0A3-4CB8-8520-27383D759411}"/>
    <cellStyle name="Millares 656 5 5 3 3 2" xfId="42351" xr:uid="{E7059E8C-B5C1-49F3-A204-A3B1BC2E41FF}"/>
    <cellStyle name="Millares 656 5 5 3 4" xfId="27453" xr:uid="{3A3CC82F-CC28-43E1-9B25-F49115FBEE45}"/>
    <cellStyle name="Millares 656 5 5 3 5" xfId="48956" xr:uid="{B5E66AF6-056A-4AC6-8E79-01174D181D49}"/>
    <cellStyle name="Millares 656 5 5 4" xfId="7588" xr:uid="{C37A6CF4-504E-4D58-924F-3BB6E246EB84}"/>
    <cellStyle name="Millares 656 5 5 4 2" xfId="29091" xr:uid="{7CB968A5-F085-47CF-97F6-037DA9343181}"/>
    <cellStyle name="Millares 656 5 5 5" xfId="9245" xr:uid="{5924E938-78AB-401F-9CBC-AB3746FFBDB4}"/>
    <cellStyle name="Millares 656 5 5 5 2" xfId="30748" xr:uid="{DA0A0911-243A-49EE-B1E7-25A43A198761}"/>
    <cellStyle name="Millares 656 5 5 6" xfId="15880" xr:uid="{22433B56-9618-4FF1-AE65-F31EA49EC4EC}"/>
    <cellStyle name="Millares 656 5 5 6 2" xfId="37383" xr:uid="{2E456FA5-582A-4BF4-8D94-63844D327E1C}"/>
    <cellStyle name="Millares 656 5 5 7" xfId="22485" xr:uid="{3BC3939E-BAF2-4821-BDCF-C9BDB894D551}"/>
    <cellStyle name="Millares 656 5 5 8" xfId="43988" xr:uid="{136E84DC-E0DC-48E2-8092-40980AECE28A}"/>
    <cellStyle name="Millares 656 5 6" xfId="1239" xr:uid="{8072CDB6-7407-41D8-9090-08BDA7FFBF3E}"/>
    <cellStyle name="Millares 656 5 6 2" xfId="4068" xr:uid="{E63D113E-5760-4722-81E9-9D6601D50738}"/>
    <cellStyle name="Millares 656 5 6 2 2" xfId="12334" xr:uid="{B4FF4911-CCD0-4B0C-97F8-925CC4DB09FA}"/>
    <cellStyle name="Millares 656 5 6 2 2 2" xfId="33837" xr:uid="{DA6A715A-8906-422C-AA4D-96A6C3F56D07}"/>
    <cellStyle name="Millares 656 5 6 2 3" xfId="18969" xr:uid="{F926779F-18E3-4010-A9ED-D10803400603}"/>
    <cellStyle name="Millares 656 5 6 2 3 2" xfId="40472" xr:uid="{0EBD11E9-1740-4D90-83E8-0A6D23FAFF04}"/>
    <cellStyle name="Millares 656 5 6 2 4" xfId="25574" xr:uid="{1CCA5427-44D1-42A3-A139-FD74DB63443B}"/>
    <cellStyle name="Millares 656 5 6 2 5" xfId="47077" xr:uid="{D6D322A7-174F-4344-8256-19F1C1B1B5C2}"/>
    <cellStyle name="Millares 656 5 6 3" xfId="6207" xr:uid="{97195DB7-C522-40A8-A0C4-2CE8E300090F}"/>
    <cellStyle name="Millares 656 5 6 3 2" xfId="14473" xr:uid="{0BC243C8-659F-47AF-9B46-D267E972469B}"/>
    <cellStyle name="Millares 656 5 6 3 2 2" xfId="35976" xr:uid="{B5C54C23-F258-407E-8CE6-075FE58C72D0}"/>
    <cellStyle name="Millares 656 5 6 3 3" xfId="21108" xr:uid="{4E283FBE-F969-46ED-9B0E-8B7C9787D923}"/>
    <cellStyle name="Millares 656 5 6 3 3 2" xfId="42611" xr:uid="{39FD6731-FE88-484F-8B04-299911905C4F}"/>
    <cellStyle name="Millares 656 5 6 3 4" xfId="27713" xr:uid="{9C145819-CEE3-4BA0-A3D5-97DB2890FC4C}"/>
    <cellStyle name="Millares 656 5 6 3 5" xfId="49216" xr:uid="{C2091897-5AD1-40F9-A841-8584DB65DEFE}"/>
    <cellStyle name="Millares 656 5 6 4" xfId="7848" xr:uid="{A6F25A7A-DC5F-40F7-ACC4-5F1ECE0727B0}"/>
    <cellStyle name="Millares 656 5 6 4 2" xfId="29351" xr:uid="{E9B426CF-926F-4A65-B3BD-8E0BEAB58FF4}"/>
    <cellStyle name="Millares 656 5 6 5" xfId="9505" xr:uid="{9487FD1B-DB38-4501-8A6A-F3CE57F3AB69}"/>
    <cellStyle name="Millares 656 5 6 5 2" xfId="31008" xr:uid="{8C8550F6-5FE5-461C-A320-A538571ED7D5}"/>
    <cellStyle name="Millares 656 5 6 6" xfId="16140" xr:uid="{86CE35F4-2577-4B76-8763-D629EAA5E51E}"/>
    <cellStyle name="Millares 656 5 6 6 2" xfId="37643" xr:uid="{1A9E945F-AAD3-4725-8ED4-682CB87AAFBD}"/>
    <cellStyle name="Millares 656 5 6 7" xfId="22745" xr:uid="{89A1C084-0FA8-4477-B833-48D7162F7944}"/>
    <cellStyle name="Millares 656 5 6 8" xfId="44248" xr:uid="{C47972D2-0600-416E-B44E-C8340B53DE1E}"/>
    <cellStyle name="Millares 656 5 7" xfId="1927" xr:uid="{21AF1AF2-2F87-42CE-97FA-232B5ABE4161}"/>
    <cellStyle name="Millares 656 5 7 2" xfId="10193" xr:uid="{BF2ADDF3-BEE6-4BB4-A029-E28FFBD07EC3}"/>
    <cellStyle name="Millares 656 5 7 2 2" xfId="31696" xr:uid="{53ED0C96-6EBC-49A1-A98E-7A3896F6F4EE}"/>
    <cellStyle name="Millares 656 5 7 3" xfId="16828" xr:uid="{A6FB546C-3D6E-40E2-BCE5-1B73FE11BFB8}"/>
    <cellStyle name="Millares 656 5 7 3 2" xfId="38331" xr:uid="{AD7B63B9-F668-4E40-948C-5ADE6BDE7421}"/>
    <cellStyle name="Millares 656 5 7 4" xfId="23433" xr:uid="{4120B5F2-6106-471D-AD33-D0E543F3C64D}"/>
    <cellStyle name="Millares 656 5 7 5" xfId="44936" xr:uid="{107186DA-BA60-48CF-8A51-2979397553AA}"/>
    <cellStyle name="Millares 656 5 8" xfId="2612" xr:uid="{1AEC4F80-AFFA-424A-AB9F-39AB62148937}"/>
    <cellStyle name="Millares 656 5 8 2" xfId="10878" xr:uid="{7E59E4BB-2202-4060-8980-4EA7A3CFD5EB}"/>
    <cellStyle name="Millares 656 5 8 2 2" xfId="32381" xr:uid="{54F41750-9034-4C5E-837D-2CFE671CB0CA}"/>
    <cellStyle name="Millares 656 5 8 3" xfId="17513" xr:uid="{55762851-BFF6-4208-AD09-F6AED202C1D8}"/>
    <cellStyle name="Millares 656 5 8 3 2" xfId="39016" xr:uid="{1FFD040F-148B-452B-8A45-E5461588B416}"/>
    <cellStyle name="Millares 656 5 8 4" xfId="24118" xr:uid="{47D4E589-8139-45DB-800A-BBEE19E493D8}"/>
    <cellStyle name="Millares 656 5 8 5" xfId="45621" xr:uid="{12A459AA-8364-4CBD-BB9C-CF2F7A9132C0}"/>
    <cellStyle name="Millares 656 5 9" xfId="3123" xr:uid="{9745789E-B78F-4F4B-B339-773B85D1F90F}"/>
    <cellStyle name="Millares 656 5 9 2" xfId="11389" xr:uid="{E4D87C30-5082-4644-A8FD-D8CDDB688F90}"/>
    <cellStyle name="Millares 656 5 9 2 2" xfId="32892" xr:uid="{8C26CEA3-48E3-40FE-A2F8-BF7D8846BA74}"/>
    <cellStyle name="Millares 656 5 9 3" xfId="18024" xr:uid="{67529170-A6E9-42A7-A8B9-88A2BFD7A163}"/>
    <cellStyle name="Millares 656 5 9 3 2" xfId="39527" xr:uid="{9888E8FD-8E02-4520-9923-BE56DA395CB2}"/>
    <cellStyle name="Millares 656 5 9 4" xfId="24629" xr:uid="{FEEA8F7C-F513-4CBA-A0C3-ACF008C05B08}"/>
    <cellStyle name="Millares 656 5 9 5" xfId="46132" xr:uid="{5BB9A065-9AF9-42A2-A0C2-0610923BF774}"/>
    <cellStyle name="Millares 656 6" xfId="8448" xr:uid="{7F6BF3F1-4B72-4D25-A402-71107CB0ED44}"/>
    <cellStyle name="Millares 656 6 2" xfId="29951" xr:uid="{CA6877C2-0CA5-4327-A770-D024A9075CB0}"/>
    <cellStyle name="Millares 657" xfId="82" xr:uid="{00000000-0005-0000-0000-00000D000000}"/>
    <cellStyle name="Millares 657 2" xfId="127" xr:uid="{15825816-6888-4944-B25E-6607C36F32A2}"/>
    <cellStyle name="Millares 657 2 10" xfId="3030" xr:uid="{9339E4AF-271A-428A-9475-505E7A497A48}"/>
    <cellStyle name="Millares 657 2 10 2" xfId="11296" xr:uid="{6A2DE1F7-D244-41F7-88F8-4049690D16B8}"/>
    <cellStyle name="Millares 657 2 10 2 2" xfId="32799" xr:uid="{00D1C263-3CBD-424C-AAFA-3180888CB970}"/>
    <cellStyle name="Millares 657 2 10 3" xfId="17931" xr:uid="{F07D691B-501F-43B3-9CFA-4C410B3B81EE}"/>
    <cellStyle name="Millares 657 2 10 3 2" xfId="39434" xr:uid="{2FB5D36D-FDCF-401E-85A8-916C0187168B}"/>
    <cellStyle name="Millares 657 2 10 4" xfId="24536" xr:uid="{E89DCB99-6F58-4CB5-85CF-C1DC5FFD5D80}"/>
    <cellStyle name="Millares 657 2 10 5" xfId="46039" xr:uid="{E367BEF1-9B5E-4A70-8D69-FEE6686DEC61}"/>
    <cellStyle name="Millares 657 2 11" xfId="4665" xr:uid="{7E1976FE-C951-400A-A63B-93246E64598F}"/>
    <cellStyle name="Millares 657 2 11 2" xfId="12931" xr:uid="{22CE230E-CD34-4F97-A84E-6D1C5A9CBF2C}"/>
    <cellStyle name="Millares 657 2 11 2 2" xfId="34434" xr:uid="{51730ABE-EF4A-4200-A28B-5B2BC2366589}"/>
    <cellStyle name="Millares 657 2 11 3" xfId="19566" xr:uid="{0DC0A541-0799-48C7-9FFD-1A325F3E4B69}"/>
    <cellStyle name="Millares 657 2 11 3 2" xfId="41069" xr:uid="{3C23886D-4193-42FA-9BF7-2F490F93D8AB}"/>
    <cellStyle name="Millares 657 2 11 4" xfId="26171" xr:uid="{EAAF5678-186D-45B4-B638-44AE6F8BCEDA}"/>
    <cellStyle name="Millares 657 2 11 5" xfId="47674" xr:uid="{4BF7376B-AB27-433C-B9B7-2243758E9148}"/>
    <cellStyle name="Millares 657 2 12" xfId="5168" xr:uid="{5A91CD44-DD94-4004-B33B-EE7E184B9511}"/>
    <cellStyle name="Millares 657 2 12 2" xfId="13434" xr:uid="{F44DECD8-809F-41FD-8647-C07E92543E7A}"/>
    <cellStyle name="Millares 657 2 12 2 2" xfId="34937" xr:uid="{6B09E546-3469-4C87-A8AC-830635E0B254}"/>
    <cellStyle name="Millares 657 2 12 3" xfId="20069" xr:uid="{061FB24F-F0D7-4C78-91D8-B5862D277A6A}"/>
    <cellStyle name="Millares 657 2 12 3 2" xfId="41572" xr:uid="{E3BEC7BC-EBCA-40A1-B6CF-E1C8BD1024BD}"/>
    <cellStyle name="Millares 657 2 12 4" xfId="26674" xr:uid="{9C6D054A-2576-4B6A-9336-03931A790FDD}"/>
    <cellStyle name="Millares 657 2 12 5" xfId="48177" xr:uid="{0EB3783C-8456-4042-A680-58FF1FAA9D97}"/>
    <cellStyle name="Millares 657 2 13" xfId="6809" xr:uid="{34C848C7-7B93-4823-B874-91895452AD9C}"/>
    <cellStyle name="Millares 657 2 13 2" xfId="28312" xr:uid="{3E198B6B-1754-47C3-AF84-0722143F023F}"/>
    <cellStyle name="Millares 657 2 14" xfId="8463" xr:uid="{161DE2C1-0EA0-49EE-A994-DC057430652A}"/>
    <cellStyle name="Millares 657 2 14 2" xfId="29966" xr:uid="{C372BF19-C621-4690-A995-9E423428DE0B}"/>
    <cellStyle name="Millares 657 2 15" xfId="15102" xr:uid="{6D97BD1C-44D4-43E5-8415-009B1A1DC95A}"/>
    <cellStyle name="Millares 657 2 15 2" xfId="36605" xr:uid="{3DE1C79F-6288-4DBE-BBDF-6B5646316ADD}"/>
    <cellStyle name="Millares 657 2 16" xfId="21707" xr:uid="{6475D4C7-AC2C-4880-9378-8B8BA38210DA}"/>
    <cellStyle name="Millares 657 2 17" xfId="43210" xr:uid="{A3D924CF-B594-4505-AC4E-1E8B7D37E480}"/>
    <cellStyle name="Millares 657 2 2" xfId="165" xr:uid="{CE536719-406A-4090-8929-DAE92B2744B2}"/>
    <cellStyle name="Millares 657 2 2 10" xfId="4702" xr:uid="{EA0D53A9-5816-418D-8AD9-521533DCD8CF}"/>
    <cellStyle name="Millares 657 2 2 10 2" xfId="12968" xr:uid="{3CC08D65-C9EB-48AF-8F9D-1359DE873E0E}"/>
    <cellStyle name="Millares 657 2 2 10 2 2" xfId="34471" xr:uid="{4D14D7EA-327A-4672-B135-1BA1D564CA19}"/>
    <cellStyle name="Millares 657 2 2 10 3" xfId="19603" xr:uid="{1AEE67CA-7C63-4880-93C0-D2EA9497791F}"/>
    <cellStyle name="Millares 657 2 2 10 3 2" xfId="41106" xr:uid="{B24CAB71-C92D-400B-B170-7D82A83B0F53}"/>
    <cellStyle name="Millares 657 2 2 10 4" xfId="26208" xr:uid="{ABCDE9B3-9568-4AA8-9FD3-6986E430DE6E}"/>
    <cellStyle name="Millares 657 2 2 10 5" xfId="47711" xr:uid="{B7C5B683-5586-4DA4-A763-61D46DA9ACFE}"/>
    <cellStyle name="Millares 657 2 2 11" xfId="5205" xr:uid="{48395607-4A56-41B1-A454-89DE55951801}"/>
    <cellStyle name="Millares 657 2 2 11 2" xfId="13471" xr:uid="{90B32A53-DA0D-4428-A0E4-3AB828319D4F}"/>
    <cellStyle name="Millares 657 2 2 11 2 2" xfId="34974" xr:uid="{75D1073A-6F81-431E-AB38-0B580ED97AF7}"/>
    <cellStyle name="Millares 657 2 2 11 3" xfId="20106" xr:uid="{AE1F58A0-FF62-47B9-9692-4DE2DCE29971}"/>
    <cellStyle name="Millares 657 2 2 11 3 2" xfId="41609" xr:uid="{A52275F4-4258-4286-BBD6-A9400F46567E}"/>
    <cellStyle name="Millares 657 2 2 11 4" xfId="26711" xr:uid="{3A979157-05BB-4B98-A0C6-8ECA36F22B1A}"/>
    <cellStyle name="Millares 657 2 2 11 5" xfId="48214" xr:uid="{E5629F81-A92F-4193-94A6-EEBC3D70BE1B}"/>
    <cellStyle name="Millares 657 2 2 12" xfId="6846" xr:uid="{7292DC6C-F358-4B76-A31E-A208B6759855}"/>
    <cellStyle name="Millares 657 2 2 12 2" xfId="28349" xr:uid="{719E8EEE-C838-4343-9293-EB503C0FCE91}"/>
    <cellStyle name="Millares 657 2 2 13" xfId="8500" xr:uid="{C0295104-A42A-47AF-AAD5-D2F9C2B95EAA}"/>
    <cellStyle name="Millares 657 2 2 13 2" xfId="30003" xr:uid="{F09F68DC-D2C0-42BD-AF66-C2BEB604CDB7}"/>
    <cellStyle name="Millares 657 2 2 14" xfId="15139" xr:uid="{D4F7F0DE-E90A-45BB-9D58-687F4993058E}"/>
    <cellStyle name="Millares 657 2 2 14 2" xfId="36642" xr:uid="{A4E933CD-920A-470F-9F39-3C4E75166ACB}"/>
    <cellStyle name="Millares 657 2 2 15" xfId="21744" xr:uid="{1055A93F-3C67-4D71-A4DF-B5F3F4EDBE84}"/>
    <cellStyle name="Millares 657 2 2 16" xfId="43247" xr:uid="{628FAAA1-75A2-4F56-A0AE-312B80E8115D}"/>
    <cellStyle name="Millares 657 2 2 2" xfId="497" xr:uid="{D62384B5-64D7-40C2-8987-B4E25C6D4F8E}"/>
    <cellStyle name="Millares 657 2 2 2 10" xfId="7108" xr:uid="{C72BB7E0-B293-46B0-993A-2CE61CC2D8AC}"/>
    <cellStyle name="Millares 657 2 2 2 10 2" xfId="28611" xr:uid="{B5A4AEA2-1854-4AEF-A717-66E269B8D9F0}"/>
    <cellStyle name="Millares 657 2 2 2 11" xfId="8764" xr:uid="{D53017F2-68AD-443D-9300-468320FABAE7}"/>
    <cellStyle name="Millares 657 2 2 2 11 2" xfId="30267" xr:uid="{C810756E-F099-42F2-A867-DD1C7F806643}"/>
    <cellStyle name="Millares 657 2 2 2 12" xfId="15400" xr:uid="{92F42DC9-0497-4310-B143-81A115FB55AA}"/>
    <cellStyle name="Millares 657 2 2 2 12 2" xfId="36903" xr:uid="{2A6B7638-FAD4-4A81-95D2-B4A45E5418B9}"/>
    <cellStyle name="Millares 657 2 2 2 13" xfId="22005" xr:uid="{8670BDCE-90C7-42AF-8E23-39107AFBF5AD}"/>
    <cellStyle name="Millares 657 2 2 2 14" xfId="43508" xr:uid="{CBA38737-35F5-4F86-8893-D1393B2D6500}"/>
    <cellStyle name="Millares 657 2 2 2 2" xfId="779" xr:uid="{BEBC86DF-21B9-4314-8CE4-9988D19E3C9B}"/>
    <cellStyle name="Millares 657 2 2 2 2 10" xfId="15680" xr:uid="{71B9F6FA-E151-4E02-8666-AAA6045350B3}"/>
    <cellStyle name="Millares 657 2 2 2 2 10 2" xfId="37183" xr:uid="{A392923E-BDE2-43D7-A6F9-CF7711888ACB}"/>
    <cellStyle name="Millares 657 2 2 2 2 11" xfId="22285" xr:uid="{219E13B5-C4BA-46B3-8C1E-B91AEA8F2BA0}"/>
    <cellStyle name="Millares 657 2 2 2 2 12" xfId="43788" xr:uid="{9958BDCE-57CC-4F23-B4B7-9976BAD4F969}"/>
    <cellStyle name="Millares 657 2 2 2 2 2" xfId="1725" xr:uid="{105CC376-BB08-462F-8B8C-D7555708573A}"/>
    <cellStyle name="Millares 657 2 2 2 2 2 2" xfId="4554" xr:uid="{B3254BF5-8585-4903-9F96-3500FD592E4F}"/>
    <cellStyle name="Millares 657 2 2 2 2 2 2 2" xfId="12820" xr:uid="{449707AA-88FF-47D3-8CFA-0034FB240922}"/>
    <cellStyle name="Millares 657 2 2 2 2 2 2 2 2" xfId="34323" xr:uid="{4D458967-BF9A-4F5E-A06E-92D469DA400A}"/>
    <cellStyle name="Millares 657 2 2 2 2 2 2 3" xfId="19455" xr:uid="{E8564778-1FBF-44C3-87F0-6CB6093B064F}"/>
    <cellStyle name="Millares 657 2 2 2 2 2 2 3 2" xfId="40958" xr:uid="{4ACE7674-98FD-436A-9CD7-8EEEFBAE729B}"/>
    <cellStyle name="Millares 657 2 2 2 2 2 2 4" xfId="26060" xr:uid="{73417477-AFDE-4714-9BE6-0BC144F42312}"/>
    <cellStyle name="Millares 657 2 2 2 2 2 2 5" xfId="47563" xr:uid="{305826ED-4211-44A9-8669-B53C749A3BDB}"/>
    <cellStyle name="Millares 657 2 2 2 2 2 3" xfId="6693" xr:uid="{1CDADA3B-2230-464D-BF57-5CD27686DA15}"/>
    <cellStyle name="Millares 657 2 2 2 2 2 3 2" xfId="14959" xr:uid="{FB683F52-67DD-4DAA-8498-9CC0596F5762}"/>
    <cellStyle name="Millares 657 2 2 2 2 2 3 2 2" xfId="36462" xr:uid="{E07067E0-2069-4BC8-87AA-A1CAF02D4ED9}"/>
    <cellStyle name="Millares 657 2 2 2 2 2 3 3" xfId="21594" xr:uid="{61095A5C-2BB1-4BB3-AA87-88AD58AE2279}"/>
    <cellStyle name="Millares 657 2 2 2 2 2 3 3 2" xfId="43097" xr:uid="{E317B360-CF33-46D3-83D3-976348AB1C9A}"/>
    <cellStyle name="Millares 657 2 2 2 2 2 3 4" xfId="28199" xr:uid="{0A6FEACD-C4D9-4A4C-BDB9-46AB802177FA}"/>
    <cellStyle name="Millares 657 2 2 2 2 2 3 5" xfId="49702" xr:uid="{1BF636F1-D817-43A2-949A-281E248FD274}"/>
    <cellStyle name="Millares 657 2 2 2 2 2 4" xfId="8334" xr:uid="{70E4D2CC-10F8-4A9E-BED4-235220898D77}"/>
    <cellStyle name="Millares 657 2 2 2 2 2 4 2" xfId="29837" xr:uid="{28D55DC7-21A5-43C9-A72E-8632397C6DA9}"/>
    <cellStyle name="Millares 657 2 2 2 2 2 5" xfId="9991" xr:uid="{3EBCC456-D7C9-4E5B-9D31-321C4D1D449E}"/>
    <cellStyle name="Millares 657 2 2 2 2 2 5 2" xfId="31494" xr:uid="{3F99E5CC-ACEF-47F2-93AD-9FF0B1683A08}"/>
    <cellStyle name="Millares 657 2 2 2 2 2 6" xfId="16626" xr:uid="{FE31CFEE-F6A9-4DF1-B7E6-677BABCE38F2}"/>
    <cellStyle name="Millares 657 2 2 2 2 2 6 2" xfId="38129" xr:uid="{1B4C25C1-78F4-4469-87E0-2F0DB10BE3E6}"/>
    <cellStyle name="Millares 657 2 2 2 2 2 7" xfId="23231" xr:uid="{B1EF82ED-3A41-4C49-BA4B-BC9D73A7112B}"/>
    <cellStyle name="Millares 657 2 2 2 2 2 8" xfId="44734" xr:uid="{037E9CC5-F195-4648-94DD-7802A94C95E4}"/>
    <cellStyle name="Millares 657 2 2 2 2 3" xfId="2412" xr:uid="{2F3E68E8-0EF3-4CDA-A837-96467B59138D}"/>
    <cellStyle name="Millares 657 2 2 2 2 3 2" xfId="10678" xr:uid="{0D65ECC6-B958-473B-9EE0-5E9E0ACEADA5}"/>
    <cellStyle name="Millares 657 2 2 2 2 3 2 2" xfId="32181" xr:uid="{AF26E4A2-C37C-4DF8-8CED-E8E7DBB0C758}"/>
    <cellStyle name="Millares 657 2 2 2 2 3 3" xfId="17313" xr:uid="{7CBDB5BF-36AE-43B5-9BC8-56ADCCAA5FF3}"/>
    <cellStyle name="Millares 657 2 2 2 2 3 3 2" xfId="38816" xr:uid="{305A5673-478B-42C7-9C3F-AACBEAF982A8}"/>
    <cellStyle name="Millares 657 2 2 2 2 3 4" xfId="23918" xr:uid="{74A1F4DD-BF76-4C13-93EA-EAA57F373956}"/>
    <cellStyle name="Millares 657 2 2 2 2 3 5" xfId="45421" xr:uid="{CD4CFFF0-F1FA-47E0-9A3C-9A85FCFAB548}"/>
    <cellStyle name="Millares 657 2 2 2 2 4" xfId="2929" xr:uid="{A5A83ECF-17E3-4D94-AC73-5E3394F01638}"/>
    <cellStyle name="Millares 657 2 2 2 2 4 2" xfId="11195" xr:uid="{3EF2877F-6472-4310-8718-E336A6749F80}"/>
    <cellStyle name="Millares 657 2 2 2 2 4 2 2" xfId="32698" xr:uid="{8FC67426-0C35-46A0-AA4A-81F6009210F0}"/>
    <cellStyle name="Millares 657 2 2 2 2 4 3" xfId="17830" xr:uid="{B0FCC203-0737-4846-94C9-7B79CC5F6683}"/>
    <cellStyle name="Millares 657 2 2 2 2 4 3 2" xfId="39333" xr:uid="{380D45DB-E95D-4DB6-B4A4-92F560B286CA}"/>
    <cellStyle name="Millares 657 2 2 2 2 4 4" xfId="24435" xr:uid="{70AE5007-7E58-434A-A5FF-A599DE323C6F}"/>
    <cellStyle name="Millares 657 2 2 2 2 4 5" xfId="45938" xr:uid="{F9D24B87-9F8D-48D8-92CA-8D067350D6D6}"/>
    <cellStyle name="Millares 657 2 2 2 2 5" xfId="3608" xr:uid="{744A0791-C56B-41A6-92EA-B64106C34457}"/>
    <cellStyle name="Millares 657 2 2 2 2 5 2" xfId="11874" xr:uid="{1CB3B935-8DE9-46EC-BBF8-6FF57E66F76C}"/>
    <cellStyle name="Millares 657 2 2 2 2 5 2 2" xfId="33377" xr:uid="{E4F243D9-A1F6-4165-A9F9-EF5FC0751E0D}"/>
    <cellStyle name="Millares 657 2 2 2 2 5 3" xfId="18509" xr:uid="{BC74B0DD-2F11-44DA-9EF7-9C20CD359F43}"/>
    <cellStyle name="Millares 657 2 2 2 2 5 3 2" xfId="40012" xr:uid="{DFD620EE-DBAA-47C2-9DBA-BCBE3C4E5A10}"/>
    <cellStyle name="Millares 657 2 2 2 2 5 4" xfId="25114" xr:uid="{69D0107B-BCA8-43BA-BA6C-6F3C7BE86E85}"/>
    <cellStyle name="Millares 657 2 2 2 2 5 5" xfId="46617" xr:uid="{45D372AE-235F-4022-99D4-9C0E5DF9C829}"/>
    <cellStyle name="Millares 657 2 2 2 2 6" xfId="5073" xr:uid="{E19ECE65-47F1-4223-B3D9-C2786A209225}"/>
    <cellStyle name="Millares 657 2 2 2 2 6 2" xfId="13339" xr:uid="{FC809093-8557-4122-9BF5-7FAD72CAC0A0}"/>
    <cellStyle name="Millares 657 2 2 2 2 6 2 2" xfId="34842" xr:uid="{E27330ED-F361-4E84-909C-C6507C3C8E53}"/>
    <cellStyle name="Millares 657 2 2 2 2 6 3" xfId="19974" xr:uid="{E4C3A365-C752-4152-88CD-0D439A277263}"/>
    <cellStyle name="Millares 657 2 2 2 2 6 3 2" xfId="41477" xr:uid="{E606BCDE-532F-4995-8B4D-6F875DA7A92C}"/>
    <cellStyle name="Millares 657 2 2 2 2 6 4" xfId="26579" xr:uid="{6A9164C1-E24A-4D61-8606-9CB85CC3E2E6}"/>
    <cellStyle name="Millares 657 2 2 2 2 6 5" xfId="48082" xr:uid="{6AC80322-C812-433A-89CB-B22D956926C4}"/>
    <cellStyle name="Millares 657 2 2 2 2 7" xfId="5747" xr:uid="{7B09BF3F-B25C-4476-8D07-84BB373FE304}"/>
    <cellStyle name="Millares 657 2 2 2 2 7 2" xfId="14013" xr:uid="{A7A4BBBA-39AC-4C15-806A-7122ACA7CC78}"/>
    <cellStyle name="Millares 657 2 2 2 2 7 2 2" xfId="35516" xr:uid="{5A5E378A-4907-4402-9775-41415E5AEB53}"/>
    <cellStyle name="Millares 657 2 2 2 2 7 3" xfId="20648" xr:uid="{C914EB24-4D1C-4CB4-8616-A1284A2260F1}"/>
    <cellStyle name="Millares 657 2 2 2 2 7 3 2" xfId="42151" xr:uid="{7934A2AD-43E7-42F5-BD03-A5808DF2B73D}"/>
    <cellStyle name="Millares 657 2 2 2 2 7 4" xfId="27253" xr:uid="{E2D5F2BE-9E99-41BF-BCDE-7177039B365D}"/>
    <cellStyle name="Millares 657 2 2 2 2 7 5" xfId="48756" xr:uid="{330B6D9F-6DF5-4D9F-97C2-5820D5784411}"/>
    <cellStyle name="Millares 657 2 2 2 2 8" xfId="7388" xr:uid="{113B3629-B541-4708-ACF4-C41D9FBD2510}"/>
    <cellStyle name="Millares 657 2 2 2 2 8 2" xfId="28891" xr:uid="{BE0915CD-AFFD-4004-B19E-8487D1E54664}"/>
    <cellStyle name="Millares 657 2 2 2 2 9" xfId="9045" xr:uid="{9E2FF0C4-EED5-414E-AA91-EA95B13FBF72}"/>
    <cellStyle name="Millares 657 2 2 2 2 9 2" xfId="30548" xr:uid="{7A1208DC-EB58-41B2-AC9B-9C3E7C9840FE}"/>
    <cellStyle name="Millares 657 2 2 2 3" xfId="1049" xr:uid="{99F9DD52-FE90-4456-A3FE-F371F5BCCDEA}"/>
    <cellStyle name="Millares 657 2 2 2 3 2" xfId="3878" xr:uid="{8252D156-1897-431C-A82B-3113659B117E}"/>
    <cellStyle name="Millares 657 2 2 2 3 2 2" xfId="12144" xr:uid="{3048C15F-94C8-4570-90C0-3A6D3189720D}"/>
    <cellStyle name="Millares 657 2 2 2 3 2 2 2" xfId="33647" xr:uid="{CE6BD288-9DD4-4AEE-8B13-7048322C92EB}"/>
    <cellStyle name="Millares 657 2 2 2 3 2 3" xfId="18779" xr:uid="{F6ACB0CA-12DF-4E86-8715-2991075C5D39}"/>
    <cellStyle name="Millares 657 2 2 2 3 2 3 2" xfId="40282" xr:uid="{FEC38EDF-7FEB-4DB1-A52F-1F09CEA42365}"/>
    <cellStyle name="Millares 657 2 2 2 3 2 4" xfId="25384" xr:uid="{584E6CA7-9EB1-46A1-AB0D-B04345A03C86}"/>
    <cellStyle name="Millares 657 2 2 2 3 2 5" xfId="46887" xr:uid="{B81F3ED4-29BD-4829-A4A5-C580F001BBDB}"/>
    <cellStyle name="Millares 657 2 2 2 3 3" xfId="6017" xr:uid="{921080CE-FC6C-47A3-86F0-A9D39880E19E}"/>
    <cellStyle name="Millares 657 2 2 2 3 3 2" xfId="14283" xr:uid="{81069A62-897A-4830-B757-E1F1F11CE50A}"/>
    <cellStyle name="Millares 657 2 2 2 3 3 2 2" xfId="35786" xr:uid="{0F1C0462-5BF0-4B62-9BB2-7FBDEAB21A99}"/>
    <cellStyle name="Millares 657 2 2 2 3 3 3" xfId="20918" xr:uid="{DA1FFBAF-1107-4601-BCDA-4633BCA34269}"/>
    <cellStyle name="Millares 657 2 2 2 3 3 3 2" xfId="42421" xr:uid="{EBF44FAA-213A-4494-9DC3-302C0E78D155}"/>
    <cellStyle name="Millares 657 2 2 2 3 3 4" xfId="27523" xr:uid="{8152E8C2-5066-44B4-A2AD-AF6255EB856E}"/>
    <cellStyle name="Millares 657 2 2 2 3 3 5" xfId="49026" xr:uid="{EBC96957-E1B1-42E9-917C-DA7EFF2D7196}"/>
    <cellStyle name="Millares 657 2 2 2 3 4" xfId="7658" xr:uid="{DDFB5B12-3597-4F13-88A8-8D9AC738A84F}"/>
    <cellStyle name="Millares 657 2 2 2 3 4 2" xfId="29161" xr:uid="{6C38C9F7-715D-4167-87E4-B9AB0619818E}"/>
    <cellStyle name="Millares 657 2 2 2 3 5" xfId="9315" xr:uid="{6F7E7947-5742-408F-8691-390751566860}"/>
    <cellStyle name="Millares 657 2 2 2 3 5 2" xfId="30818" xr:uid="{6EA0E873-439F-4B6E-809B-C6ADAF267E58}"/>
    <cellStyle name="Millares 657 2 2 2 3 6" xfId="15950" xr:uid="{658BFD43-7CD4-4763-A382-4310CF1C5892}"/>
    <cellStyle name="Millares 657 2 2 2 3 6 2" xfId="37453" xr:uid="{6D4C91BA-A2FD-454A-A378-D9380A38A7AD}"/>
    <cellStyle name="Millares 657 2 2 2 3 7" xfId="22555" xr:uid="{78DCF4CC-99D8-40F9-8A2C-16EAEDDD3FC5}"/>
    <cellStyle name="Millares 657 2 2 2 3 8" xfId="44058" xr:uid="{17B0F4CD-E807-49CB-95E2-9A5660F8A291}"/>
    <cellStyle name="Millares 657 2 2 2 4" xfId="1445" xr:uid="{E3117153-781A-476D-BD6B-14133DE8C532}"/>
    <cellStyle name="Millares 657 2 2 2 4 2" xfId="4274" xr:uid="{BE2B5662-1AB3-4AFB-9EE0-6C9CF6F6CDC1}"/>
    <cellStyle name="Millares 657 2 2 2 4 2 2" xfId="12540" xr:uid="{5F07ED1D-8511-4FAB-90AC-C64C51395C14}"/>
    <cellStyle name="Millares 657 2 2 2 4 2 2 2" xfId="34043" xr:uid="{CD626CB6-BB7F-4E6A-B3CF-6BC128952ED7}"/>
    <cellStyle name="Millares 657 2 2 2 4 2 3" xfId="19175" xr:uid="{3ACE7B4B-C81C-4EAF-AB7E-6F0D79766562}"/>
    <cellStyle name="Millares 657 2 2 2 4 2 3 2" xfId="40678" xr:uid="{D4D70437-EB3C-4551-B1FA-39E040EAADE7}"/>
    <cellStyle name="Millares 657 2 2 2 4 2 4" xfId="25780" xr:uid="{99D8D4CA-DA9E-4060-AA07-C282F613561F}"/>
    <cellStyle name="Millares 657 2 2 2 4 2 5" xfId="47283" xr:uid="{A0141865-C3A2-429C-9FB9-04AF751E22E8}"/>
    <cellStyle name="Millares 657 2 2 2 4 3" xfId="6413" xr:uid="{FDC720A2-9E3A-41A6-8CC8-C050768BC772}"/>
    <cellStyle name="Millares 657 2 2 2 4 3 2" xfId="14679" xr:uid="{FC2856C2-F114-4729-B633-DCC6C04585D5}"/>
    <cellStyle name="Millares 657 2 2 2 4 3 2 2" xfId="36182" xr:uid="{3069AD08-BECC-482D-946E-2CBD8A311B9D}"/>
    <cellStyle name="Millares 657 2 2 2 4 3 3" xfId="21314" xr:uid="{98D99CE8-42DD-4585-A882-E71F054774BD}"/>
    <cellStyle name="Millares 657 2 2 2 4 3 3 2" xfId="42817" xr:uid="{90E48FE8-9C6E-486D-9E8F-5B8D8528C382}"/>
    <cellStyle name="Millares 657 2 2 2 4 3 4" xfId="27919" xr:uid="{1C4986C7-37BA-4EA4-B0F1-11FE42B959B8}"/>
    <cellStyle name="Millares 657 2 2 2 4 3 5" xfId="49422" xr:uid="{DD14D8CB-CB9A-42A2-A9EF-E0DDC10559F0}"/>
    <cellStyle name="Millares 657 2 2 2 4 4" xfId="8054" xr:uid="{BD570826-21C0-4744-B7C5-319BBEE1AD19}"/>
    <cellStyle name="Millares 657 2 2 2 4 4 2" xfId="29557" xr:uid="{01E95E3D-14F5-4153-8A70-0CD1FBA53523}"/>
    <cellStyle name="Millares 657 2 2 2 4 5" xfId="9711" xr:uid="{8C77E7B6-D1FB-424C-AFC7-2563F93ED233}"/>
    <cellStyle name="Millares 657 2 2 2 4 5 2" xfId="31214" xr:uid="{10448AB2-A927-42B8-B397-D1C45A1083AD}"/>
    <cellStyle name="Millares 657 2 2 2 4 6" xfId="16346" xr:uid="{DEA233FB-CA55-47A8-B90A-158E65C0040B}"/>
    <cellStyle name="Millares 657 2 2 2 4 6 2" xfId="37849" xr:uid="{E239B47B-433F-4849-B0EC-F0317A70B82B}"/>
    <cellStyle name="Millares 657 2 2 2 4 7" xfId="22951" xr:uid="{229C7A44-DC66-465C-A2DC-B8DE7D35B4DB}"/>
    <cellStyle name="Millares 657 2 2 2 4 8" xfId="44454" xr:uid="{FEDB9914-D2A6-43C8-B814-0E77681D0E1E}"/>
    <cellStyle name="Millares 657 2 2 2 5" xfId="2132" xr:uid="{F9E4E86C-E5A8-493F-A832-1BC787A52C1B}"/>
    <cellStyle name="Millares 657 2 2 2 5 2" xfId="10398" xr:uid="{62264C61-FF44-463E-B41E-22B300FB90EB}"/>
    <cellStyle name="Millares 657 2 2 2 5 2 2" xfId="31901" xr:uid="{2C968CD9-9244-46E8-9807-5AE6EDB54773}"/>
    <cellStyle name="Millares 657 2 2 2 5 3" xfId="17033" xr:uid="{4A3C3F21-91B8-4991-9175-34A2B1926976}"/>
    <cellStyle name="Millares 657 2 2 2 5 3 2" xfId="38536" xr:uid="{37E25F1A-7337-4B21-9435-741E6DA41165}"/>
    <cellStyle name="Millares 657 2 2 2 5 4" xfId="23638" xr:uid="{5A4C1B7F-62E1-42E4-8024-91888EB48D2F}"/>
    <cellStyle name="Millares 657 2 2 2 5 5" xfId="45141" xr:uid="{67C9146C-BD98-46C7-8A86-37C052D4BB5A}"/>
    <cellStyle name="Millares 657 2 2 2 6" xfId="2680" xr:uid="{0CC9BD10-672C-4212-ACB7-9ED19961C20A}"/>
    <cellStyle name="Millares 657 2 2 2 6 2" xfId="10946" xr:uid="{F271E068-BC32-4CB3-9EA6-37F5464C6402}"/>
    <cellStyle name="Millares 657 2 2 2 6 2 2" xfId="32449" xr:uid="{71A284FB-8505-4E40-A222-80FC333AB72C}"/>
    <cellStyle name="Millares 657 2 2 2 6 3" xfId="17581" xr:uid="{B33A65E7-B9ED-4424-956E-837A945A5EAE}"/>
    <cellStyle name="Millares 657 2 2 2 6 3 2" xfId="39084" xr:uid="{423C5E95-5024-41F5-A9BF-7B37718107AA}"/>
    <cellStyle name="Millares 657 2 2 2 6 4" xfId="24186" xr:uid="{2FFD0584-719F-46B9-9DC4-DD78A55D5058}"/>
    <cellStyle name="Millares 657 2 2 2 6 5" xfId="45689" xr:uid="{F383DE30-C1D9-4270-B8DC-8291C04748A5}"/>
    <cellStyle name="Millares 657 2 2 2 7" xfId="3328" xr:uid="{0F2CD470-D45B-4B05-9280-50613AB32B17}"/>
    <cellStyle name="Millares 657 2 2 2 7 2" xfId="11594" xr:uid="{2B991267-0395-4C13-992F-55FD0CE3E674}"/>
    <cellStyle name="Millares 657 2 2 2 7 2 2" xfId="33097" xr:uid="{0CA062CC-0FC8-4D60-972F-AAA9E3BB5456}"/>
    <cellStyle name="Millares 657 2 2 2 7 3" xfId="18229" xr:uid="{D465BB4C-306F-447B-86E4-FCB1FA9E5494}"/>
    <cellStyle name="Millares 657 2 2 2 7 3 2" xfId="39732" xr:uid="{F156ABB2-4FEC-4C35-8A9B-482E9F8A2D84}"/>
    <cellStyle name="Millares 657 2 2 2 7 4" xfId="24834" xr:uid="{CE51CE15-90E5-41C3-BFC6-5A60564C2E60}"/>
    <cellStyle name="Millares 657 2 2 2 7 5" xfId="46337" xr:uid="{2EDB4335-378B-4C25-A341-AED3A8F6A0FE}"/>
    <cellStyle name="Millares 657 2 2 2 8" xfId="4824" xr:uid="{A97C28A0-4570-4E3B-959C-F8A58154D4FB}"/>
    <cellStyle name="Millares 657 2 2 2 8 2" xfId="13090" xr:uid="{C1A89667-5595-44D7-84C5-7AA5510D00A6}"/>
    <cellStyle name="Millares 657 2 2 2 8 2 2" xfId="34593" xr:uid="{EEE6B32D-9B3A-4B3E-ADDD-BD55481D6063}"/>
    <cellStyle name="Millares 657 2 2 2 8 3" xfId="19725" xr:uid="{AEDC6BA5-FA70-4F53-8BBE-F9B7EFB503C1}"/>
    <cellStyle name="Millares 657 2 2 2 8 3 2" xfId="41228" xr:uid="{E85E227A-BB0B-4AF2-952B-C784D5AC6A14}"/>
    <cellStyle name="Millares 657 2 2 2 8 4" xfId="26330" xr:uid="{AF9E3792-65B4-45A0-8066-41B481F51A23}"/>
    <cellStyle name="Millares 657 2 2 2 8 5" xfId="47833" xr:uid="{188BE13A-0E8B-40F6-9765-0C923C1D0D1C}"/>
    <cellStyle name="Millares 657 2 2 2 9" xfId="5467" xr:uid="{188C3D98-3AB4-49F3-9CCF-72241E97F960}"/>
    <cellStyle name="Millares 657 2 2 2 9 2" xfId="13733" xr:uid="{8E347DC8-995A-445E-AB86-2B5665A62B48}"/>
    <cellStyle name="Millares 657 2 2 2 9 2 2" xfId="35236" xr:uid="{7785527A-39F8-483D-B2E7-E2AE250478C0}"/>
    <cellStyle name="Millares 657 2 2 2 9 3" xfId="20368" xr:uid="{D2B1D69D-18A1-4771-8B5D-247787BE9D9D}"/>
    <cellStyle name="Millares 657 2 2 2 9 3 2" xfId="41871" xr:uid="{FB508B26-2262-4976-82D3-7F1CC9C8B9B3}"/>
    <cellStyle name="Millares 657 2 2 2 9 4" xfId="26973" xr:uid="{BF00E58F-3AAC-4C48-B451-6D996913BA04}"/>
    <cellStyle name="Millares 657 2 2 2 9 5" xfId="48476" xr:uid="{070400F4-1513-4BEF-B420-CFD25C66D497}"/>
    <cellStyle name="Millares 657 2 2 3" xfId="370" xr:uid="{609C9B5A-2641-4233-A6A6-9CF4546D9B27}"/>
    <cellStyle name="Millares 657 2 2 3 10" xfId="15273" xr:uid="{0E06BF1F-CB83-4791-889C-26C3D0FE1D07}"/>
    <cellStyle name="Millares 657 2 2 3 10 2" xfId="36776" xr:uid="{8E15E6DF-F272-4B15-BFEA-682773A915DA}"/>
    <cellStyle name="Millares 657 2 2 3 11" xfId="21878" xr:uid="{8E2B7034-1A75-4DD8-8453-CABF157FA056}"/>
    <cellStyle name="Millares 657 2 2 3 12" xfId="43381" xr:uid="{857AD93C-2405-4E38-BF4C-59E48047E47D}"/>
    <cellStyle name="Millares 657 2 2 3 2" xfId="1318" xr:uid="{4B155015-C396-4CB0-8121-13AA8E608372}"/>
    <cellStyle name="Millares 657 2 2 3 2 2" xfId="4147" xr:uid="{F6C62FED-9033-45F9-AF91-BDAA01C6B4AA}"/>
    <cellStyle name="Millares 657 2 2 3 2 2 2" xfId="12413" xr:uid="{94CE39F7-4AB3-4658-A605-D909725D2BBD}"/>
    <cellStyle name="Millares 657 2 2 3 2 2 2 2" xfId="33916" xr:uid="{2C6979E7-3827-4B4F-8587-94251BD6AB9B}"/>
    <cellStyle name="Millares 657 2 2 3 2 2 3" xfId="19048" xr:uid="{8E5DFC05-18CE-44FA-BBD9-ED2A020A195A}"/>
    <cellStyle name="Millares 657 2 2 3 2 2 3 2" xfId="40551" xr:uid="{DDBDFD22-19BA-4891-9403-4BA50F4853CC}"/>
    <cellStyle name="Millares 657 2 2 3 2 2 4" xfId="25653" xr:uid="{2F9E7ECB-5925-41F8-BCF2-A39C7A952C4A}"/>
    <cellStyle name="Millares 657 2 2 3 2 2 5" xfId="47156" xr:uid="{FB5B4BB1-3810-4777-A311-E00E757F511D}"/>
    <cellStyle name="Millares 657 2 2 3 2 3" xfId="6286" xr:uid="{26BA7086-6074-4348-9BEA-A62EAE938CDE}"/>
    <cellStyle name="Millares 657 2 2 3 2 3 2" xfId="14552" xr:uid="{0F4D3246-5DBB-4454-9B15-F1D6464B038B}"/>
    <cellStyle name="Millares 657 2 2 3 2 3 2 2" xfId="36055" xr:uid="{EB14660E-AE2F-4D3A-B8A3-B24D01AEF01B}"/>
    <cellStyle name="Millares 657 2 2 3 2 3 3" xfId="21187" xr:uid="{FAB19166-128E-454B-AA6D-D162B2E835BC}"/>
    <cellStyle name="Millares 657 2 2 3 2 3 3 2" xfId="42690" xr:uid="{CAA5E32F-5CDD-4786-9F91-F15528F60AA4}"/>
    <cellStyle name="Millares 657 2 2 3 2 3 4" xfId="27792" xr:uid="{C27F4F0B-7180-4E76-BFCA-1EEF185F2181}"/>
    <cellStyle name="Millares 657 2 2 3 2 3 5" xfId="49295" xr:uid="{B1AC45E0-AB6C-48F5-AF72-658A10A0831F}"/>
    <cellStyle name="Millares 657 2 2 3 2 4" xfId="7927" xr:uid="{281E4D0A-E3C9-4877-A1FD-1EB333D5A7D9}"/>
    <cellStyle name="Millares 657 2 2 3 2 4 2" xfId="29430" xr:uid="{AA16F1B2-90BE-4043-B7D8-375B2637F962}"/>
    <cellStyle name="Millares 657 2 2 3 2 5" xfId="9584" xr:uid="{B4E3ECF8-419B-467D-AAE8-DE1C8B296E82}"/>
    <cellStyle name="Millares 657 2 2 3 2 5 2" xfId="31087" xr:uid="{18881ABE-681D-4AAD-9576-68FD0A5375C3}"/>
    <cellStyle name="Millares 657 2 2 3 2 6" xfId="16219" xr:uid="{415EC8B3-55C3-495C-9428-86E3610FFAAC}"/>
    <cellStyle name="Millares 657 2 2 3 2 6 2" xfId="37722" xr:uid="{9192FB71-E447-47B4-B932-16F3D63D376E}"/>
    <cellStyle name="Millares 657 2 2 3 2 7" xfId="22824" xr:uid="{81B5FE86-9042-463E-AF6F-A8BCE66D73FE}"/>
    <cellStyle name="Millares 657 2 2 3 2 8" xfId="44327" xr:uid="{EC8234B1-4F4E-4F00-BBE9-B7D890282E71}"/>
    <cellStyle name="Millares 657 2 2 3 3" xfId="2005" xr:uid="{2F3CC053-9623-48DC-B32D-C06F58BDD577}"/>
    <cellStyle name="Millares 657 2 2 3 3 2" xfId="10271" xr:uid="{A328D962-482F-4B6F-8CD9-F65C10BBBEA0}"/>
    <cellStyle name="Millares 657 2 2 3 3 2 2" xfId="31774" xr:uid="{EDC2DED3-C1A1-4666-8595-D8A25643F110}"/>
    <cellStyle name="Millares 657 2 2 3 3 3" xfId="16906" xr:uid="{0B0F64C1-8682-4816-B052-B155F6827232}"/>
    <cellStyle name="Millares 657 2 2 3 3 3 2" xfId="38409" xr:uid="{828EDEC6-DD31-425D-8C01-C61396BC0B33}"/>
    <cellStyle name="Millares 657 2 2 3 3 4" xfId="23511" xr:uid="{C4A9DE93-0A9D-443E-8394-6D5957D03D25}"/>
    <cellStyle name="Millares 657 2 2 3 3 5" xfId="45014" xr:uid="{9DCA86B7-67DF-453C-BF55-8DF944A970F5}"/>
    <cellStyle name="Millares 657 2 2 3 4" xfId="2804" xr:uid="{907EC2A1-59FC-456C-BEC1-F9660126FC7F}"/>
    <cellStyle name="Millares 657 2 2 3 4 2" xfId="11070" xr:uid="{432209D2-F792-40D5-81D0-CF8428670635}"/>
    <cellStyle name="Millares 657 2 2 3 4 2 2" xfId="32573" xr:uid="{B6F10C09-8C64-4C6E-96E3-E99635CEEE39}"/>
    <cellStyle name="Millares 657 2 2 3 4 3" xfId="17705" xr:uid="{BB1C802B-833A-46B0-AB83-0829CF3640CF}"/>
    <cellStyle name="Millares 657 2 2 3 4 3 2" xfId="39208" xr:uid="{5AD4CA49-3865-4489-B953-AE8B982B1345}"/>
    <cellStyle name="Millares 657 2 2 3 4 4" xfId="24310" xr:uid="{949C34A6-511D-42CF-BF62-BC9F1412E321}"/>
    <cellStyle name="Millares 657 2 2 3 4 5" xfId="45813" xr:uid="{02D42B20-B941-4E73-A562-8CD8728612F4}"/>
    <cellStyle name="Millares 657 2 2 3 5" xfId="3201" xr:uid="{315C9487-41D6-4871-AF4C-D858AC62B542}"/>
    <cellStyle name="Millares 657 2 2 3 5 2" xfId="11467" xr:uid="{A5657228-FEB2-470D-82AF-C1C1EF64EB64}"/>
    <cellStyle name="Millares 657 2 2 3 5 2 2" xfId="32970" xr:uid="{5A1D5BAD-E106-4FA3-86CC-541F7EE9AFDC}"/>
    <cellStyle name="Millares 657 2 2 3 5 3" xfId="18102" xr:uid="{437C1B62-6001-476E-A739-C6E9B92D7D4B}"/>
    <cellStyle name="Millares 657 2 2 3 5 3 2" xfId="39605" xr:uid="{D0CD29B9-C1C8-431D-AFA1-9D25A1535DF2}"/>
    <cellStyle name="Millares 657 2 2 3 5 4" xfId="24707" xr:uid="{E9AFC4A3-8575-44F5-BF95-EC37A8EDC733}"/>
    <cellStyle name="Millares 657 2 2 3 5 5" xfId="46210" xr:uid="{4D0753C8-3192-4C09-9B68-120E60808A24}"/>
    <cellStyle name="Millares 657 2 2 3 6" xfId="4948" xr:uid="{792B025D-D954-4210-8D9C-48C4F97BA8D6}"/>
    <cellStyle name="Millares 657 2 2 3 6 2" xfId="13214" xr:uid="{97C046B7-E830-447D-A3D3-960F50529082}"/>
    <cellStyle name="Millares 657 2 2 3 6 2 2" xfId="34717" xr:uid="{C8843F65-75CE-42D2-A252-78264F42129C}"/>
    <cellStyle name="Millares 657 2 2 3 6 3" xfId="19849" xr:uid="{220C707C-85CB-4082-8B09-19988D42CF1E}"/>
    <cellStyle name="Millares 657 2 2 3 6 3 2" xfId="41352" xr:uid="{F0BF9C6D-19BA-4DCF-A89F-A74D8960F01C}"/>
    <cellStyle name="Millares 657 2 2 3 6 4" xfId="26454" xr:uid="{9E457B32-1881-4733-8C2A-CEB9BA028795}"/>
    <cellStyle name="Millares 657 2 2 3 6 5" xfId="47957" xr:uid="{D9148E32-36A6-4104-B34D-D7178BA0B9FD}"/>
    <cellStyle name="Millares 657 2 2 3 7" xfId="5340" xr:uid="{F2FDAA1A-4FDC-44C3-90EF-E5B511E7C579}"/>
    <cellStyle name="Millares 657 2 2 3 7 2" xfId="13606" xr:uid="{3BC8C048-3D20-45F9-802A-5A6B35606414}"/>
    <cellStyle name="Millares 657 2 2 3 7 2 2" xfId="35109" xr:uid="{C8484788-9A7F-4053-B346-805830C90631}"/>
    <cellStyle name="Millares 657 2 2 3 7 3" xfId="20241" xr:uid="{C38437DF-7D0B-4119-83DF-F2626ACC790B}"/>
    <cellStyle name="Millares 657 2 2 3 7 3 2" xfId="41744" xr:uid="{33F7BC97-CAC7-4E4C-A5EA-B786EED2A6A0}"/>
    <cellStyle name="Millares 657 2 2 3 7 4" xfId="26846" xr:uid="{293671EA-2D1C-406F-906E-7C23E9B34323}"/>
    <cellStyle name="Millares 657 2 2 3 7 5" xfId="48349" xr:uid="{5044034A-2845-49C4-A3FD-04CD5957945F}"/>
    <cellStyle name="Millares 657 2 2 3 8" xfId="6981" xr:uid="{753B195D-2FE4-449D-A2B1-39E5905EFABF}"/>
    <cellStyle name="Millares 657 2 2 3 8 2" xfId="28484" xr:uid="{7393E068-3384-49FF-BDE7-2CD2316EDA07}"/>
    <cellStyle name="Millares 657 2 2 3 9" xfId="8637" xr:uid="{C808B64D-E71C-4E6F-B5F2-18A24B562F8B}"/>
    <cellStyle name="Millares 657 2 2 3 9 2" xfId="30140" xr:uid="{2C1786E0-D68A-4472-B434-F7BBB3E963CD}"/>
    <cellStyle name="Millares 657 2 2 4" xfId="654" xr:uid="{73B3FBA5-3696-4781-86F5-4FBB433210B5}"/>
    <cellStyle name="Millares 657 2 2 4 10" xfId="43663" xr:uid="{B00A2D33-AA06-4F43-9A60-68DBF032DA40}"/>
    <cellStyle name="Millares 657 2 2 4 2" xfId="1600" xr:uid="{5588E5B7-F172-4AE7-9D5F-75C1237A5153}"/>
    <cellStyle name="Millares 657 2 2 4 2 2" xfId="4429" xr:uid="{B9306B05-4E3D-4A22-B77F-82738030FEC8}"/>
    <cellStyle name="Millares 657 2 2 4 2 2 2" xfId="12695" xr:uid="{77677847-E7C9-4849-9520-3A6D70996A1A}"/>
    <cellStyle name="Millares 657 2 2 4 2 2 2 2" xfId="34198" xr:uid="{4202090D-6E64-437B-86B2-D607A5F1A1DD}"/>
    <cellStyle name="Millares 657 2 2 4 2 2 3" xfId="19330" xr:uid="{A21C8CB7-7542-4ADA-9225-6334DB73A2DF}"/>
    <cellStyle name="Millares 657 2 2 4 2 2 3 2" xfId="40833" xr:uid="{CA76B73C-649B-4677-935A-354BBDFB775C}"/>
    <cellStyle name="Millares 657 2 2 4 2 2 4" xfId="25935" xr:uid="{1CE66A88-2BAF-4BCA-B427-06D360902A3A}"/>
    <cellStyle name="Millares 657 2 2 4 2 2 5" xfId="47438" xr:uid="{CE8F1875-9EB6-4F4C-879B-D64FD1A6E148}"/>
    <cellStyle name="Millares 657 2 2 4 2 3" xfId="6568" xr:uid="{CC1BC62D-DFD4-4AAA-9528-C1DF391DEC15}"/>
    <cellStyle name="Millares 657 2 2 4 2 3 2" xfId="14834" xr:uid="{F6E24EA6-0919-4FF7-8E5B-0BD79DB5DC92}"/>
    <cellStyle name="Millares 657 2 2 4 2 3 2 2" xfId="36337" xr:uid="{530F32F7-63B2-4850-B025-931F9F4AC3D5}"/>
    <cellStyle name="Millares 657 2 2 4 2 3 3" xfId="21469" xr:uid="{3A1D497A-7257-4E90-8334-B50EE07B668E}"/>
    <cellStyle name="Millares 657 2 2 4 2 3 3 2" xfId="42972" xr:uid="{47A953AF-37A5-4FE3-8810-D00AA80108EF}"/>
    <cellStyle name="Millares 657 2 2 4 2 3 4" xfId="28074" xr:uid="{A8BB57D8-ED51-47D7-B44A-4BA4209AEF72}"/>
    <cellStyle name="Millares 657 2 2 4 2 3 5" xfId="49577" xr:uid="{453C050B-4DE6-4C2F-8609-49D3F3B73A94}"/>
    <cellStyle name="Millares 657 2 2 4 2 4" xfId="8209" xr:uid="{178D21F2-919F-4AC9-94E2-99E5BFD6A471}"/>
    <cellStyle name="Millares 657 2 2 4 2 4 2" xfId="29712" xr:uid="{04FDED1A-7AB2-413C-9424-93C60BF3FD08}"/>
    <cellStyle name="Millares 657 2 2 4 2 5" xfId="9866" xr:uid="{89B3F1A0-AF22-4C7A-9051-0796B374A68F}"/>
    <cellStyle name="Millares 657 2 2 4 2 5 2" xfId="31369" xr:uid="{8CC5CB2F-E3CF-47F4-8AEB-8C00D90E8702}"/>
    <cellStyle name="Millares 657 2 2 4 2 6" xfId="16501" xr:uid="{7AE43936-5820-415A-809A-4D6597F190BC}"/>
    <cellStyle name="Millares 657 2 2 4 2 6 2" xfId="38004" xr:uid="{E4A9527D-3753-4BDB-A709-FD6483222E71}"/>
    <cellStyle name="Millares 657 2 2 4 2 7" xfId="23106" xr:uid="{E60A400B-FE5E-465A-B92B-64A5B1979DD3}"/>
    <cellStyle name="Millares 657 2 2 4 2 8" xfId="44609" xr:uid="{3B8CABF7-E5C6-4C69-A2FC-1B8C94140AD3}"/>
    <cellStyle name="Millares 657 2 2 4 3" xfId="2287" xr:uid="{BBBE1E02-C988-4147-8085-4981EE7E7F8A}"/>
    <cellStyle name="Millares 657 2 2 4 3 2" xfId="10553" xr:uid="{44FA2BB2-2F05-430A-9707-E50217BA0C2F}"/>
    <cellStyle name="Millares 657 2 2 4 3 2 2" xfId="32056" xr:uid="{1B64E8B1-0DA4-474E-99C9-A08A3ED64D03}"/>
    <cellStyle name="Millares 657 2 2 4 3 3" xfId="17188" xr:uid="{3F0E6C7D-836B-4AFC-AF1F-DCE39E333964}"/>
    <cellStyle name="Millares 657 2 2 4 3 3 2" xfId="38691" xr:uid="{96861633-3950-4651-AC8A-939064331C47}"/>
    <cellStyle name="Millares 657 2 2 4 3 4" xfId="23793" xr:uid="{80A9EE42-2408-436F-B333-6A7053980906}"/>
    <cellStyle name="Millares 657 2 2 4 3 5" xfId="45296" xr:uid="{2D6EFFEA-35E4-45A5-8BCF-D7438AFBA5B7}"/>
    <cellStyle name="Millares 657 2 2 4 4" xfId="3483" xr:uid="{E33C90C7-CCEC-48A9-8B50-28FD29129AC4}"/>
    <cellStyle name="Millares 657 2 2 4 4 2" xfId="11749" xr:uid="{E970ACAD-6DA4-48E4-92B1-4DC56251A6A3}"/>
    <cellStyle name="Millares 657 2 2 4 4 2 2" xfId="33252" xr:uid="{840F21FA-BC83-4161-A25E-9F88736865D2}"/>
    <cellStyle name="Millares 657 2 2 4 4 3" xfId="18384" xr:uid="{B52A1A73-5A93-4EDB-9069-72C22ECA74B1}"/>
    <cellStyle name="Millares 657 2 2 4 4 3 2" xfId="39887" xr:uid="{58FB95E5-A9EA-4CA8-A7CC-27C45B84D3C7}"/>
    <cellStyle name="Millares 657 2 2 4 4 4" xfId="24989" xr:uid="{D837697B-D345-4D94-8174-345C80BC1F11}"/>
    <cellStyle name="Millares 657 2 2 4 4 5" xfId="46492" xr:uid="{6815557A-923B-4373-A304-3B4B65D160E2}"/>
    <cellStyle name="Millares 657 2 2 4 5" xfId="5622" xr:uid="{BF295E45-F0F1-4527-880B-0601ED53F376}"/>
    <cellStyle name="Millares 657 2 2 4 5 2" xfId="13888" xr:uid="{FB7DF370-D08B-4348-89B2-985F1C65B425}"/>
    <cellStyle name="Millares 657 2 2 4 5 2 2" xfId="35391" xr:uid="{1558A8C4-64A2-41B1-A0AC-F6BB749BA5E7}"/>
    <cellStyle name="Millares 657 2 2 4 5 3" xfId="20523" xr:uid="{F49D4362-0060-4456-94FB-17EF6A7F0962}"/>
    <cellStyle name="Millares 657 2 2 4 5 3 2" xfId="42026" xr:uid="{FB608827-8A7B-4817-A4F0-EE3E8CAF4AE9}"/>
    <cellStyle name="Millares 657 2 2 4 5 4" xfId="27128" xr:uid="{D8FDE095-7D7A-4C9E-90DC-0368210EC1BF}"/>
    <cellStyle name="Millares 657 2 2 4 5 5" xfId="48631" xr:uid="{498F4CD9-FA15-481E-BC47-97A94A077597}"/>
    <cellStyle name="Millares 657 2 2 4 6" xfId="7263" xr:uid="{9825AC86-EC15-4026-897C-057E8DDDBAF4}"/>
    <cellStyle name="Millares 657 2 2 4 6 2" xfId="28766" xr:uid="{C718EEA9-A654-4496-88A1-7D1A3226E04D}"/>
    <cellStyle name="Millares 657 2 2 4 7" xfId="8920" xr:uid="{A20A0095-0D52-4656-A99C-A77FCE470C22}"/>
    <cellStyle name="Millares 657 2 2 4 7 2" xfId="30423" xr:uid="{82E02FCC-70C0-4ABA-B593-8B732F2DEB4C}"/>
    <cellStyle name="Millares 657 2 2 4 8" xfId="15555" xr:uid="{1F019EA8-D18E-42E7-A934-3640D4CA7710}"/>
    <cellStyle name="Millares 657 2 2 4 8 2" xfId="37058" xr:uid="{D14A52F0-D375-46D4-B12B-4AF470C6C2F5}"/>
    <cellStyle name="Millares 657 2 2 4 9" xfId="22160" xr:uid="{FF9F382A-9762-4E29-81EA-2D6D8C74B2A6}"/>
    <cellStyle name="Millares 657 2 2 5" xfId="922" xr:uid="{61827831-41B8-486B-A8EE-8255377879FD}"/>
    <cellStyle name="Millares 657 2 2 5 2" xfId="3751" xr:uid="{A0D9FA8B-E425-4EE8-AA11-E7472197AF62}"/>
    <cellStyle name="Millares 657 2 2 5 2 2" xfId="12017" xr:uid="{74EB5627-B326-4FF3-A505-EE4F5251651E}"/>
    <cellStyle name="Millares 657 2 2 5 2 2 2" xfId="33520" xr:uid="{1E613FF3-42DE-4FA6-9A1C-704AD6FE7060}"/>
    <cellStyle name="Millares 657 2 2 5 2 3" xfId="18652" xr:uid="{1AACA224-DDEA-4DE5-BB58-61713BC660DC}"/>
    <cellStyle name="Millares 657 2 2 5 2 3 2" xfId="40155" xr:uid="{6E5BC0F2-D781-4E82-A862-9C9A6C2B7AE2}"/>
    <cellStyle name="Millares 657 2 2 5 2 4" xfId="25257" xr:uid="{B75038EA-6924-4B3C-A852-39DC64B271DC}"/>
    <cellStyle name="Millares 657 2 2 5 2 5" xfId="46760" xr:uid="{D586425E-1A44-44BE-BFC3-7F0982E93185}"/>
    <cellStyle name="Millares 657 2 2 5 3" xfId="5890" xr:uid="{F1A422EA-1A37-484F-850E-E8E521785CF5}"/>
    <cellStyle name="Millares 657 2 2 5 3 2" xfId="14156" xr:uid="{EEE5BB5D-4BF4-47E9-B2D4-88354435C973}"/>
    <cellStyle name="Millares 657 2 2 5 3 2 2" xfId="35659" xr:uid="{B1FCCA25-7136-4BAA-A123-F831EDAFA862}"/>
    <cellStyle name="Millares 657 2 2 5 3 3" xfId="20791" xr:uid="{D9130C27-7146-440D-A0C0-943D25919AF7}"/>
    <cellStyle name="Millares 657 2 2 5 3 3 2" xfId="42294" xr:uid="{74A761F9-C58D-40A0-BDBA-6BB5179694E7}"/>
    <cellStyle name="Millares 657 2 2 5 3 4" xfId="27396" xr:uid="{B226DCC3-CA4D-4633-9AC4-3BDF75D8CE69}"/>
    <cellStyle name="Millares 657 2 2 5 3 5" xfId="48899" xr:uid="{2AB258B2-D5A3-4639-9676-8DCD47C761C5}"/>
    <cellStyle name="Millares 657 2 2 5 4" xfId="7531" xr:uid="{ADC8C996-1618-4CB3-B72E-BC6C46CBBCD5}"/>
    <cellStyle name="Millares 657 2 2 5 4 2" xfId="29034" xr:uid="{FE5E1076-598B-4827-8FB4-C557CC1738C5}"/>
    <cellStyle name="Millares 657 2 2 5 5" xfId="9188" xr:uid="{98D5D7E9-3434-48B3-AEC3-B87DC3A8A81F}"/>
    <cellStyle name="Millares 657 2 2 5 5 2" xfId="30691" xr:uid="{AF669DE3-78E2-412D-994B-E18311DE1D92}"/>
    <cellStyle name="Millares 657 2 2 5 6" xfId="15823" xr:uid="{540DBB20-1C82-4E2C-955F-46B46C95A5D8}"/>
    <cellStyle name="Millares 657 2 2 5 6 2" xfId="37326" xr:uid="{9C277CD9-1F1D-4B2F-B7A2-1845C8102561}"/>
    <cellStyle name="Millares 657 2 2 5 7" xfId="22428" xr:uid="{C79AFC80-53FE-4DCD-87B0-EC0A27E72816}"/>
    <cellStyle name="Millares 657 2 2 5 8" xfId="43931" xr:uid="{95B0A819-CD52-4D76-A445-007F7E668615}"/>
    <cellStyle name="Millares 657 2 2 6" xfId="1183" xr:uid="{72B8E158-D565-4C63-A1EA-8AD4296D08D6}"/>
    <cellStyle name="Millares 657 2 2 6 2" xfId="4012" xr:uid="{41183F23-5AAE-43EB-BA63-8936A91F8A5F}"/>
    <cellStyle name="Millares 657 2 2 6 2 2" xfId="12278" xr:uid="{D826CE4A-E4FA-4D3D-A00F-AD75B6FB4DC7}"/>
    <cellStyle name="Millares 657 2 2 6 2 2 2" xfId="33781" xr:uid="{5D2021D2-2842-47CA-92CD-047321244CDA}"/>
    <cellStyle name="Millares 657 2 2 6 2 3" xfId="18913" xr:uid="{CE64D2A7-ABBA-430E-98E5-EE76B6236DCF}"/>
    <cellStyle name="Millares 657 2 2 6 2 3 2" xfId="40416" xr:uid="{9CFA48F4-81A2-4BA5-B56C-7CDCFE35E750}"/>
    <cellStyle name="Millares 657 2 2 6 2 4" xfId="25518" xr:uid="{730675CD-33AB-4ED0-AA43-B8FA89CE4755}"/>
    <cellStyle name="Millares 657 2 2 6 2 5" xfId="47021" xr:uid="{AC9F21B4-BCBB-4CA0-827A-8A569673F35C}"/>
    <cellStyle name="Millares 657 2 2 6 3" xfId="6151" xr:uid="{C2BF0AAD-0526-46F4-8CB3-C890108C1836}"/>
    <cellStyle name="Millares 657 2 2 6 3 2" xfId="14417" xr:uid="{A8887BC1-287D-4A7B-A5D4-48C5DAF599C5}"/>
    <cellStyle name="Millares 657 2 2 6 3 2 2" xfId="35920" xr:uid="{5C8CA89C-26F0-4ED4-B053-EB41B1F3931C}"/>
    <cellStyle name="Millares 657 2 2 6 3 3" xfId="21052" xr:uid="{8539D4CF-E339-41A6-975A-59E8CE51B7F2}"/>
    <cellStyle name="Millares 657 2 2 6 3 3 2" xfId="42555" xr:uid="{88BB5A7C-291A-4F90-9378-B934C31F9692}"/>
    <cellStyle name="Millares 657 2 2 6 3 4" xfId="27657" xr:uid="{BBCAF2EA-F0A9-490F-8EDF-1520C24688F4}"/>
    <cellStyle name="Millares 657 2 2 6 3 5" xfId="49160" xr:uid="{67A8A766-5FD3-40EF-BACA-E9393D83283A}"/>
    <cellStyle name="Millares 657 2 2 6 4" xfId="7792" xr:uid="{8934DF2B-E1A2-45C5-9BF4-B6E70C1F0EB5}"/>
    <cellStyle name="Millares 657 2 2 6 4 2" xfId="29295" xr:uid="{EAC88374-93CB-4BAC-8E3A-CED4AA79D346}"/>
    <cellStyle name="Millares 657 2 2 6 5" xfId="9449" xr:uid="{2EE4ACF8-B0FB-482E-BD4F-CC2935B62037}"/>
    <cellStyle name="Millares 657 2 2 6 5 2" xfId="30952" xr:uid="{09C4BE41-EA70-4449-A5C4-DBE84C6774B7}"/>
    <cellStyle name="Millares 657 2 2 6 6" xfId="16084" xr:uid="{88358236-F595-4987-90BB-05E5C9BA453C}"/>
    <cellStyle name="Millares 657 2 2 6 6 2" xfId="37587" xr:uid="{299CBEBE-7849-442B-98D2-59973B25B895}"/>
    <cellStyle name="Millares 657 2 2 6 7" xfId="22689" xr:uid="{CD96D792-CEFE-49D7-B15E-33BC467F9C4A}"/>
    <cellStyle name="Millares 657 2 2 6 8" xfId="44192" xr:uid="{2CCB1D68-7D7E-4873-A2CB-055E3171F3DE}"/>
    <cellStyle name="Millares 657 2 2 7" xfId="1871" xr:uid="{BC4826FA-A5B9-4996-BA41-E7EE6BC89F1B}"/>
    <cellStyle name="Millares 657 2 2 7 2" xfId="10137" xr:uid="{8F5009CF-7C87-4BF8-BFCA-B51B4E15FF14}"/>
    <cellStyle name="Millares 657 2 2 7 2 2" xfId="31640" xr:uid="{1A90C56F-A16C-4F04-83BF-F1816EBE8738}"/>
    <cellStyle name="Millares 657 2 2 7 3" xfId="16772" xr:uid="{0F773D79-2038-497F-9E75-4D4BE641775A}"/>
    <cellStyle name="Millares 657 2 2 7 3 2" xfId="38275" xr:uid="{2622FEAB-E25E-4732-9B0F-6EBA3A2AD193}"/>
    <cellStyle name="Millares 657 2 2 7 4" xfId="23377" xr:uid="{BEB51378-8E69-43D6-9698-17C16B45DC5B}"/>
    <cellStyle name="Millares 657 2 2 7 5" xfId="44880" xr:uid="{E40601D8-2108-4956-9CB3-76BB4622D479}"/>
    <cellStyle name="Millares 657 2 2 8" xfId="2556" xr:uid="{FD083DC6-E37C-4051-A22D-2B22CD3F8EE9}"/>
    <cellStyle name="Millares 657 2 2 8 2" xfId="10822" xr:uid="{02816CAE-24A3-4163-BBED-D3766829E498}"/>
    <cellStyle name="Millares 657 2 2 8 2 2" xfId="32325" xr:uid="{C342B7D4-CCF8-4212-A15A-C922C9F1F91C}"/>
    <cellStyle name="Millares 657 2 2 8 3" xfId="17457" xr:uid="{04B5C64F-CCA0-439D-8B9B-AE322808C997}"/>
    <cellStyle name="Millares 657 2 2 8 3 2" xfId="38960" xr:uid="{4DE862EC-C6BF-4805-8E1A-94A1DAF15E69}"/>
    <cellStyle name="Millares 657 2 2 8 4" xfId="24062" xr:uid="{AAE52BDB-95CE-4AFD-998B-C6E4B738B731}"/>
    <cellStyle name="Millares 657 2 2 8 5" xfId="45565" xr:uid="{EDA9A55D-B1A4-4D4D-BD6A-386645E6B7CB}"/>
    <cellStyle name="Millares 657 2 2 9" xfId="3067" xr:uid="{5C90D2BE-4E5A-41DF-946D-E1F9881BD19E}"/>
    <cellStyle name="Millares 657 2 2 9 2" xfId="11333" xr:uid="{4D75AB87-38B0-462F-BA72-B4517714C93E}"/>
    <cellStyle name="Millares 657 2 2 9 2 2" xfId="32836" xr:uid="{6CD7FB02-3FD7-4986-8559-18416A4C3672}"/>
    <cellStyle name="Millares 657 2 2 9 3" xfId="17968" xr:uid="{F191FD8B-60CB-4583-9D9E-124DA8E84D3A}"/>
    <cellStyle name="Millares 657 2 2 9 3 2" xfId="39471" xr:uid="{50F047DC-ABEB-4184-81B6-92D829F8E7A7}"/>
    <cellStyle name="Millares 657 2 2 9 4" xfId="24573" xr:uid="{FD5436B1-49B1-43AA-90B2-DF7CD19E9359}"/>
    <cellStyle name="Millares 657 2 2 9 5" xfId="46076" xr:uid="{B460FFBC-00A3-4590-ACBF-CC99DE621E6B}"/>
    <cellStyle name="Millares 657 2 3" xfId="460" xr:uid="{78EE8EE1-1201-4D3F-AC82-FA4DB4A0D98E}"/>
    <cellStyle name="Millares 657 2 3 10" xfId="7071" xr:uid="{C465099A-D425-4801-A96D-B5B539331CF2}"/>
    <cellStyle name="Millares 657 2 3 10 2" xfId="28574" xr:uid="{261FBB2E-49C7-4143-A6A6-7ECACDD3AB6D}"/>
    <cellStyle name="Millares 657 2 3 11" xfId="8727" xr:uid="{29000082-7E68-49CC-8987-8686A7342E2F}"/>
    <cellStyle name="Millares 657 2 3 11 2" xfId="30230" xr:uid="{66AB7EE5-3CEB-4B84-A0D2-FC4EC6F4D2C4}"/>
    <cellStyle name="Millares 657 2 3 12" xfId="15363" xr:uid="{98A2B306-953B-401E-A204-F75F2FD3067B}"/>
    <cellStyle name="Millares 657 2 3 12 2" xfId="36866" xr:uid="{BA41C87C-B609-46C4-A1BC-8D2D62DD1D71}"/>
    <cellStyle name="Millares 657 2 3 13" xfId="21968" xr:uid="{CD642545-AE5D-4A0A-8177-20AE78896DE7}"/>
    <cellStyle name="Millares 657 2 3 14" xfId="43471" xr:uid="{C8F4045F-46BC-46FB-A0C2-1027161A66B7}"/>
    <cellStyle name="Millares 657 2 3 2" xfId="742" xr:uid="{0A8B69D6-BD43-48F5-8E5C-AA7B6EBE7A8F}"/>
    <cellStyle name="Millares 657 2 3 2 10" xfId="15643" xr:uid="{E787529F-6558-4930-8B68-DB1A05BC2ECC}"/>
    <cellStyle name="Millares 657 2 3 2 10 2" xfId="37146" xr:uid="{5866F8F9-5501-4301-873C-9868AB37A89A}"/>
    <cellStyle name="Millares 657 2 3 2 11" xfId="22248" xr:uid="{E5DEDD64-65FC-49CD-86FE-C6485FA5A9B6}"/>
    <cellStyle name="Millares 657 2 3 2 12" xfId="43751" xr:uid="{FD6B070A-3604-4C88-86DD-58C6EB34FF65}"/>
    <cellStyle name="Millares 657 2 3 2 2" xfId="1688" xr:uid="{27D18232-3B1D-431A-8C7C-05819A105EBB}"/>
    <cellStyle name="Millares 657 2 3 2 2 2" xfId="4517" xr:uid="{4D2F281C-7D59-474D-9CA0-C5F18B4DA695}"/>
    <cellStyle name="Millares 657 2 3 2 2 2 2" xfId="12783" xr:uid="{119470E7-25C3-4F24-B38B-6AB83DBC5187}"/>
    <cellStyle name="Millares 657 2 3 2 2 2 2 2" xfId="34286" xr:uid="{C3D101B7-CD87-41C0-9E9E-628F3F167284}"/>
    <cellStyle name="Millares 657 2 3 2 2 2 3" xfId="19418" xr:uid="{6D8215F8-C638-4458-9B70-303C6D0A1259}"/>
    <cellStyle name="Millares 657 2 3 2 2 2 3 2" xfId="40921" xr:uid="{E2D234A0-20AA-41A6-A0E1-F19BC0553F0A}"/>
    <cellStyle name="Millares 657 2 3 2 2 2 4" xfId="26023" xr:uid="{7A1C8AAE-99C9-44BF-B46C-36A99C973AFE}"/>
    <cellStyle name="Millares 657 2 3 2 2 2 5" xfId="47526" xr:uid="{C5154C64-A03B-432D-B1E0-A461F2CFFDDF}"/>
    <cellStyle name="Millares 657 2 3 2 2 3" xfId="6656" xr:uid="{5FF5DD5B-8E1F-4181-9073-686BA41D909A}"/>
    <cellStyle name="Millares 657 2 3 2 2 3 2" xfId="14922" xr:uid="{B5933300-2300-47C7-8D3D-52D621888FD0}"/>
    <cellStyle name="Millares 657 2 3 2 2 3 2 2" xfId="36425" xr:uid="{E2266CE8-52B2-4D17-BF87-5892E7CED19B}"/>
    <cellStyle name="Millares 657 2 3 2 2 3 3" xfId="21557" xr:uid="{7889CCA8-3263-4C57-BAE6-AFF602AA65B3}"/>
    <cellStyle name="Millares 657 2 3 2 2 3 3 2" xfId="43060" xr:uid="{65E0B114-B064-45BA-9EF8-4150CA64E5CE}"/>
    <cellStyle name="Millares 657 2 3 2 2 3 4" xfId="28162" xr:uid="{64EEDA1B-1237-44BD-B62B-B096D3939560}"/>
    <cellStyle name="Millares 657 2 3 2 2 3 5" xfId="49665" xr:uid="{EA4CEB4E-5205-4630-B421-DC290AA79835}"/>
    <cellStyle name="Millares 657 2 3 2 2 4" xfId="8297" xr:uid="{5F0629DF-AE22-4D23-B689-F79234AAB096}"/>
    <cellStyle name="Millares 657 2 3 2 2 4 2" xfId="29800" xr:uid="{3682C6ED-7EDD-4879-853C-227592F2516F}"/>
    <cellStyle name="Millares 657 2 3 2 2 5" xfId="9954" xr:uid="{527D6666-07AC-4000-9EC4-432F51E6F07C}"/>
    <cellStyle name="Millares 657 2 3 2 2 5 2" xfId="31457" xr:uid="{8E1446DC-0A80-4150-A34A-1920F318F326}"/>
    <cellStyle name="Millares 657 2 3 2 2 6" xfId="16589" xr:uid="{8266058A-AF8B-4A6F-8632-1945B27C73BC}"/>
    <cellStyle name="Millares 657 2 3 2 2 6 2" xfId="38092" xr:uid="{D258BB2E-C832-468E-8FC5-FF2DC54B2148}"/>
    <cellStyle name="Millares 657 2 3 2 2 7" xfId="23194" xr:uid="{8202DC67-109B-45BC-80E7-A43B0FC6321A}"/>
    <cellStyle name="Millares 657 2 3 2 2 8" xfId="44697" xr:uid="{9A15B311-0735-46B5-8929-72C4AD5B79BC}"/>
    <cellStyle name="Millares 657 2 3 2 3" xfId="2375" xr:uid="{F0869FC6-1F92-4409-BE11-2184C45B3E04}"/>
    <cellStyle name="Millares 657 2 3 2 3 2" xfId="10641" xr:uid="{993964D4-8F3C-4BA9-AE8E-59C3E155426C}"/>
    <cellStyle name="Millares 657 2 3 2 3 2 2" xfId="32144" xr:uid="{62E4B2F9-9EF6-4753-8F66-18BD7CF9E354}"/>
    <cellStyle name="Millares 657 2 3 2 3 3" xfId="17276" xr:uid="{85FA9E0D-B2A6-4EAA-B989-AA98D66C4665}"/>
    <cellStyle name="Millares 657 2 3 2 3 3 2" xfId="38779" xr:uid="{77B176BC-CC6B-44CB-AEB9-A5A228E8C32B}"/>
    <cellStyle name="Millares 657 2 3 2 3 4" xfId="23881" xr:uid="{DBC853A1-7436-4358-AF8F-8F9F49B9A847}"/>
    <cellStyle name="Millares 657 2 3 2 3 5" xfId="45384" xr:uid="{AC18DB76-86AA-4377-9F86-D13C971A2974}"/>
    <cellStyle name="Millares 657 2 3 2 4" xfId="2892" xr:uid="{D9A23E13-9638-4406-A366-EE4A920757A3}"/>
    <cellStyle name="Millares 657 2 3 2 4 2" xfId="11158" xr:uid="{18B452E2-60A8-4006-A150-378C0E768AA8}"/>
    <cellStyle name="Millares 657 2 3 2 4 2 2" xfId="32661" xr:uid="{786CFE39-FC87-44E8-94A6-D700531B72DB}"/>
    <cellStyle name="Millares 657 2 3 2 4 3" xfId="17793" xr:uid="{0D918168-B4D1-4F38-A174-5448F55D9247}"/>
    <cellStyle name="Millares 657 2 3 2 4 3 2" xfId="39296" xr:uid="{5098CA0F-8CB4-41E0-928F-4F19D8025029}"/>
    <cellStyle name="Millares 657 2 3 2 4 4" xfId="24398" xr:uid="{5E4949EE-0716-42F7-8332-7B8FD1ECCFB0}"/>
    <cellStyle name="Millares 657 2 3 2 4 5" xfId="45901" xr:uid="{576A517F-4C04-4658-9AA2-33A60A87BA2A}"/>
    <cellStyle name="Millares 657 2 3 2 5" xfId="3571" xr:uid="{E74F0A85-F6B6-41BE-B200-4AEFFAB923E0}"/>
    <cellStyle name="Millares 657 2 3 2 5 2" xfId="11837" xr:uid="{681BA60D-857C-4FBC-91B1-12124A4C061F}"/>
    <cellStyle name="Millares 657 2 3 2 5 2 2" xfId="33340" xr:uid="{BE642224-16B1-4143-99BD-5C388ACB6AE3}"/>
    <cellStyle name="Millares 657 2 3 2 5 3" xfId="18472" xr:uid="{4C514D12-0385-4F3B-B299-59D1C45540E9}"/>
    <cellStyle name="Millares 657 2 3 2 5 3 2" xfId="39975" xr:uid="{7AE32A49-5CBE-4D75-B7AD-7AB9449AF514}"/>
    <cellStyle name="Millares 657 2 3 2 5 4" xfId="25077" xr:uid="{1F7E04F4-8A71-4D99-83DC-2DBD997082A8}"/>
    <cellStyle name="Millares 657 2 3 2 5 5" xfId="46580" xr:uid="{AD9F86BD-7471-41A7-A1E6-0514913DDEF8}"/>
    <cellStyle name="Millares 657 2 3 2 6" xfId="5036" xr:uid="{D3EA629A-5210-4853-BBDC-709BA25B0952}"/>
    <cellStyle name="Millares 657 2 3 2 6 2" xfId="13302" xr:uid="{B2A577FD-D908-446F-8EED-838875F228E6}"/>
    <cellStyle name="Millares 657 2 3 2 6 2 2" xfId="34805" xr:uid="{DE316DDB-3E65-4164-9C35-B9843E134B8B}"/>
    <cellStyle name="Millares 657 2 3 2 6 3" xfId="19937" xr:uid="{4909685C-3F61-40B5-820F-46C954B7F6A5}"/>
    <cellStyle name="Millares 657 2 3 2 6 3 2" xfId="41440" xr:uid="{06045604-731D-45B9-A2E2-EDF562262ECE}"/>
    <cellStyle name="Millares 657 2 3 2 6 4" xfId="26542" xr:uid="{69ADD985-6011-473C-8D9A-349DFC51C4EF}"/>
    <cellStyle name="Millares 657 2 3 2 6 5" xfId="48045" xr:uid="{E499D890-95F1-4631-9498-946B0F9E5384}"/>
    <cellStyle name="Millares 657 2 3 2 7" xfId="5710" xr:uid="{0A22CE16-BE3D-44CD-8AAC-A78D2413B4C4}"/>
    <cellStyle name="Millares 657 2 3 2 7 2" xfId="13976" xr:uid="{21DEDAE2-1D17-406A-81DA-0365A0E280C1}"/>
    <cellStyle name="Millares 657 2 3 2 7 2 2" xfId="35479" xr:uid="{EBDAAB1A-7C12-4328-BD24-1470AF52557C}"/>
    <cellStyle name="Millares 657 2 3 2 7 3" xfId="20611" xr:uid="{DF69A551-A27D-43BE-B051-BA4E59DED86E}"/>
    <cellStyle name="Millares 657 2 3 2 7 3 2" xfId="42114" xr:uid="{307D0C58-1400-4DFC-802B-AE7A9D5A8498}"/>
    <cellStyle name="Millares 657 2 3 2 7 4" xfId="27216" xr:uid="{D4E15973-F332-48AA-B26B-B367CB75DA7E}"/>
    <cellStyle name="Millares 657 2 3 2 7 5" xfId="48719" xr:uid="{FABC9FF2-B299-4881-A2C3-B96A8DE6DC10}"/>
    <cellStyle name="Millares 657 2 3 2 8" xfId="7351" xr:uid="{EA37460B-0C4E-47EB-8201-3B0A4B2D181C}"/>
    <cellStyle name="Millares 657 2 3 2 8 2" xfId="28854" xr:uid="{42950B72-F944-400C-8B87-C2C61AAB9CA0}"/>
    <cellStyle name="Millares 657 2 3 2 9" xfId="9008" xr:uid="{11AE8B7A-58E6-41A8-BCD9-A401D4063C5F}"/>
    <cellStyle name="Millares 657 2 3 2 9 2" xfId="30511" xr:uid="{43DA2F61-89C3-4336-BB77-3618F4E4E40A}"/>
    <cellStyle name="Millares 657 2 3 3" xfId="1012" xr:uid="{F66A1427-54F6-4429-9B0E-B2BD1E7729A3}"/>
    <cellStyle name="Millares 657 2 3 3 2" xfId="3841" xr:uid="{8957B295-EA3C-4350-86A4-ADF7754388D4}"/>
    <cellStyle name="Millares 657 2 3 3 2 2" xfId="12107" xr:uid="{06909012-45F2-4B4F-B3EE-0A9D9C3F8DCD}"/>
    <cellStyle name="Millares 657 2 3 3 2 2 2" xfId="33610" xr:uid="{803EFFE1-B7AB-4DC6-A997-A47DDD40FAF1}"/>
    <cellStyle name="Millares 657 2 3 3 2 3" xfId="18742" xr:uid="{2132680D-1A57-4A3C-B3C7-FD3331EC7B8C}"/>
    <cellStyle name="Millares 657 2 3 3 2 3 2" xfId="40245" xr:uid="{16109CE0-95C3-4CA8-8C23-9EB7E7111B39}"/>
    <cellStyle name="Millares 657 2 3 3 2 4" xfId="25347" xr:uid="{68841F8B-609C-4006-AD76-8E3F4034C8AD}"/>
    <cellStyle name="Millares 657 2 3 3 2 5" xfId="46850" xr:uid="{419D76B0-DEC7-41B7-87C0-611D621C7E7A}"/>
    <cellStyle name="Millares 657 2 3 3 3" xfId="5980" xr:uid="{1BD4A392-C429-4D7F-A91E-E00AD8BB66BE}"/>
    <cellStyle name="Millares 657 2 3 3 3 2" xfId="14246" xr:uid="{733C8C29-AD4E-4B8D-9E13-064C9A4B0CA9}"/>
    <cellStyle name="Millares 657 2 3 3 3 2 2" xfId="35749" xr:uid="{A7D2E535-4C7A-4D96-8C2E-3A9D5A557707}"/>
    <cellStyle name="Millares 657 2 3 3 3 3" xfId="20881" xr:uid="{F21B3FBB-FAE2-402C-A992-BA8E236C9A6F}"/>
    <cellStyle name="Millares 657 2 3 3 3 3 2" xfId="42384" xr:uid="{A99AFD99-2524-4829-B049-266380C7DA3F}"/>
    <cellStyle name="Millares 657 2 3 3 3 4" xfId="27486" xr:uid="{57FA6A45-BFE6-4D7E-837A-9B577F959116}"/>
    <cellStyle name="Millares 657 2 3 3 3 5" xfId="48989" xr:uid="{ED335674-5382-4116-9B03-FE8F8AAFBC76}"/>
    <cellStyle name="Millares 657 2 3 3 4" xfId="7621" xr:uid="{68D476FF-6397-4ED4-AF6E-5E4091A78D50}"/>
    <cellStyle name="Millares 657 2 3 3 4 2" xfId="29124" xr:uid="{8B2673EA-5C0D-4D0C-872F-2087BF5B78C5}"/>
    <cellStyle name="Millares 657 2 3 3 5" xfId="9278" xr:uid="{3D0EBB05-FBF4-4151-9F2F-E6DBC6D79FB7}"/>
    <cellStyle name="Millares 657 2 3 3 5 2" xfId="30781" xr:uid="{856F18B8-843E-486F-ACA3-CAA9D3AD56CE}"/>
    <cellStyle name="Millares 657 2 3 3 6" xfId="15913" xr:uid="{950C8EB4-ECEF-430B-A41D-CBC6A846B67A}"/>
    <cellStyle name="Millares 657 2 3 3 6 2" xfId="37416" xr:uid="{070197C6-01B4-490F-91FE-D0A52A1F1C21}"/>
    <cellStyle name="Millares 657 2 3 3 7" xfId="22518" xr:uid="{DC672193-13FC-4E29-B3D8-5B42094D32BE}"/>
    <cellStyle name="Millares 657 2 3 3 8" xfId="44021" xr:uid="{5EFEB4DA-9646-454B-AD2D-8ACB7AD943CF}"/>
    <cellStyle name="Millares 657 2 3 4" xfId="1408" xr:uid="{32389C1F-6D58-4F90-ABCA-C0E22AC629DF}"/>
    <cellStyle name="Millares 657 2 3 4 2" xfId="4237" xr:uid="{6038323A-D8F0-45F2-9147-59E628D4D2E3}"/>
    <cellStyle name="Millares 657 2 3 4 2 2" xfId="12503" xr:uid="{C914C5AD-B462-47BF-A773-64C3DF1B089C}"/>
    <cellStyle name="Millares 657 2 3 4 2 2 2" xfId="34006" xr:uid="{2DF2A645-0390-4871-8295-771FF057205D}"/>
    <cellStyle name="Millares 657 2 3 4 2 3" xfId="19138" xr:uid="{1DBC51DE-2F3E-4812-9BCF-9E700F02C298}"/>
    <cellStyle name="Millares 657 2 3 4 2 3 2" xfId="40641" xr:uid="{0ACDDBE6-B5D6-487A-9866-02FD7A3015C6}"/>
    <cellStyle name="Millares 657 2 3 4 2 4" xfId="25743" xr:uid="{5D96E961-906C-435B-86E3-9D3B1A7AB00E}"/>
    <cellStyle name="Millares 657 2 3 4 2 5" xfId="47246" xr:uid="{7AF94772-5D91-4388-838A-007269E54F06}"/>
    <cellStyle name="Millares 657 2 3 4 3" xfId="6376" xr:uid="{00B0F8E2-78B3-4714-96C9-7B23CCFA9083}"/>
    <cellStyle name="Millares 657 2 3 4 3 2" xfId="14642" xr:uid="{0D961B62-18D4-412D-8B92-015200C3A881}"/>
    <cellStyle name="Millares 657 2 3 4 3 2 2" xfId="36145" xr:uid="{FA4B9F15-358D-4678-B129-06E1F94B6361}"/>
    <cellStyle name="Millares 657 2 3 4 3 3" xfId="21277" xr:uid="{3C6EC114-64DF-48B6-8C9D-DCDA755465EB}"/>
    <cellStyle name="Millares 657 2 3 4 3 3 2" xfId="42780" xr:uid="{83EA2111-DADF-4A4F-A687-84ADBB27632C}"/>
    <cellStyle name="Millares 657 2 3 4 3 4" xfId="27882" xr:uid="{8A5A1DDB-8976-42DF-BF67-77C398109382}"/>
    <cellStyle name="Millares 657 2 3 4 3 5" xfId="49385" xr:uid="{F1DCCDD9-4FAC-4C88-969F-D5537AFACAD4}"/>
    <cellStyle name="Millares 657 2 3 4 4" xfId="8017" xr:uid="{2035B93E-6925-45BC-882A-779E63873D31}"/>
    <cellStyle name="Millares 657 2 3 4 4 2" xfId="29520" xr:uid="{4AA010E7-582C-41CB-8256-09E2A371632D}"/>
    <cellStyle name="Millares 657 2 3 4 5" xfId="9674" xr:uid="{821296B3-C8B9-4112-922B-D9DC88E60B9B}"/>
    <cellStyle name="Millares 657 2 3 4 5 2" xfId="31177" xr:uid="{F4C41C44-E4EF-4E99-B4D5-27684FB7F9AF}"/>
    <cellStyle name="Millares 657 2 3 4 6" xfId="16309" xr:uid="{0967381E-129C-46BD-A470-85743B939C87}"/>
    <cellStyle name="Millares 657 2 3 4 6 2" xfId="37812" xr:uid="{1F5BE4E9-B25A-4BA2-BEB2-83D024D13759}"/>
    <cellStyle name="Millares 657 2 3 4 7" xfId="22914" xr:uid="{3B1501B2-C373-44C6-BB94-3BD92C32755D}"/>
    <cellStyle name="Millares 657 2 3 4 8" xfId="44417" xr:uid="{E402C5D9-2133-4ADC-A59E-AAF73E030B92}"/>
    <cellStyle name="Millares 657 2 3 5" xfId="2095" xr:uid="{C3497AAC-44E3-4EAD-A2EA-263FFB9B3827}"/>
    <cellStyle name="Millares 657 2 3 5 2" xfId="10361" xr:uid="{ED19B865-9D64-4DDD-9DC2-E33AF0C7EB40}"/>
    <cellStyle name="Millares 657 2 3 5 2 2" xfId="31864" xr:uid="{0AD4149D-AB3A-4659-95C1-D72B14AA3DC7}"/>
    <cellStyle name="Millares 657 2 3 5 3" xfId="16996" xr:uid="{58DD7044-60AC-42A0-AFD2-E3ED59ACC425}"/>
    <cellStyle name="Millares 657 2 3 5 3 2" xfId="38499" xr:uid="{9997B967-DC06-43DA-A5B9-45E99C62271E}"/>
    <cellStyle name="Millares 657 2 3 5 4" xfId="23601" xr:uid="{EB35ADB1-03F5-4744-9827-FB0616FAFACF}"/>
    <cellStyle name="Millares 657 2 3 5 5" xfId="45104" xr:uid="{1F4B1372-775B-42AC-8FB7-9C12DB0DC96E}"/>
    <cellStyle name="Millares 657 2 3 6" xfId="2643" xr:uid="{0DF87396-4CF9-4FCB-BDCD-01AD6FAAD28E}"/>
    <cellStyle name="Millares 657 2 3 6 2" xfId="10909" xr:uid="{12D307D1-E292-476F-B82D-C6596EDAA359}"/>
    <cellStyle name="Millares 657 2 3 6 2 2" xfId="32412" xr:uid="{4471038B-5657-479A-8711-E5231B305E72}"/>
    <cellStyle name="Millares 657 2 3 6 3" xfId="17544" xr:uid="{A4284D0F-2548-445A-9746-9B8F50A99D6C}"/>
    <cellStyle name="Millares 657 2 3 6 3 2" xfId="39047" xr:uid="{2E347642-A5BB-4070-9E76-B5D889CADD18}"/>
    <cellStyle name="Millares 657 2 3 6 4" xfId="24149" xr:uid="{0440480E-074B-40F9-859A-626A90306360}"/>
    <cellStyle name="Millares 657 2 3 6 5" xfId="45652" xr:uid="{5FBC1FD5-8AC0-4BA8-9648-5EB7759C4166}"/>
    <cellStyle name="Millares 657 2 3 7" xfId="3291" xr:uid="{A9D9F3D8-B3F1-4B88-919D-738FEB2835C5}"/>
    <cellStyle name="Millares 657 2 3 7 2" xfId="11557" xr:uid="{FBF03252-3BF2-4E71-9D16-EE149A7EE86E}"/>
    <cellStyle name="Millares 657 2 3 7 2 2" xfId="33060" xr:uid="{0433887D-7009-40DB-8F0D-355159EEDD56}"/>
    <cellStyle name="Millares 657 2 3 7 3" xfId="18192" xr:uid="{64B71E0A-9709-4940-9298-78C758CDBB57}"/>
    <cellStyle name="Millares 657 2 3 7 3 2" xfId="39695" xr:uid="{6D54D393-33D2-432D-8ECC-5BA4493CAD1F}"/>
    <cellStyle name="Millares 657 2 3 7 4" xfId="24797" xr:uid="{6E994DF0-436A-44D3-B330-25C78FE56474}"/>
    <cellStyle name="Millares 657 2 3 7 5" xfId="46300" xr:uid="{A5B6A117-FF0F-4AB3-87F3-2A6466151179}"/>
    <cellStyle name="Millares 657 2 3 8" xfId="4787" xr:uid="{0E4164CE-F287-4E04-8FFC-E90F54A07711}"/>
    <cellStyle name="Millares 657 2 3 8 2" xfId="13053" xr:uid="{1B379613-41AF-4A90-8376-7D158DA7C2C9}"/>
    <cellStyle name="Millares 657 2 3 8 2 2" xfId="34556" xr:uid="{AF6CD668-3885-468D-B23D-7DB46AB4096A}"/>
    <cellStyle name="Millares 657 2 3 8 3" xfId="19688" xr:uid="{51FAA316-B561-4D71-A8EB-FC2B9966AE56}"/>
    <cellStyle name="Millares 657 2 3 8 3 2" xfId="41191" xr:uid="{76137C03-5A60-4F4F-8117-9AE0989E401A}"/>
    <cellStyle name="Millares 657 2 3 8 4" xfId="26293" xr:uid="{EC032FCA-DCAB-4554-A603-25EF0B0638E5}"/>
    <cellStyle name="Millares 657 2 3 8 5" xfId="47796" xr:uid="{BADDFE42-CFEE-423A-876A-38C7863DCA88}"/>
    <cellStyle name="Millares 657 2 3 9" xfId="5430" xr:uid="{10F6EEB5-EAAF-459C-8604-226726237168}"/>
    <cellStyle name="Millares 657 2 3 9 2" xfId="13696" xr:uid="{F1A9C739-EA69-4842-9CC8-70A07E527166}"/>
    <cellStyle name="Millares 657 2 3 9 2 2" xfId="35199" xr:uid="{06C10460-091D-4662-9056-B14FE28AD063}"/>
    <cellStyle name="Millares 657 2 3 9 3" xfId="20331" xr:uid="{2DADE6F5-1532-40D3-9CD3-B400DEC289E2}"/>
    <cellStyle name="Millares 657 2 3 9 3 2" xfId="41834" xr:uid="{F4A8AE8A-47FE-421D-8CBB-1FBEF2F6BD60}"/>
    <cellStyle name="Millares 657 2 3 9 4" xfId="26936" xr:uid="{27514DB2-CD72-4A93-B58A-54E3272AA078}"/>
    <cellStyle name="Millares 657 2 3 9 5" xfId="48439" xr:uid="{AC99FDEB-84E6-4E9E-ACA1-73C3317DCAC6}"/>
    <cellStyle name="Millares 657 2 4" xfId="333" xr:uid="{CBCD10D7-964C-4E78-A600-887B57DC51CF}"/>
    <cellStyle name="Millares 657 2 4 10" xfId="15236" xr:uid="{B872B00E-6518-4579-9009-8869A5AFB19C}"/>
    <cellStyle name="Millares 657 2 4 10 2" xfId="36739" xr:uid="{A60DAA00-C216-4EEB-ACF7-8D759A8D31BA}"/>
    <cellStyle name="Millares 657 2 4 11" xfId="21841" xr:uid="{F8B1F390-8DDD-49FE-98A9-F02ADF132988}"/>
    <cellStyle name="Millares 657 2 4 12" xfId="43344" xr:uid="{7B05D9BA-302F-4063-A740-60FF1AEDDC7C}"/>
    <cellStyle name="Millares 657 2 4 2" xfId="1281" xr:uid="{D5BD2EC9-2635-4940-B40E-D810E68C93B1}"/>
    <cellStyle name="Millares 657 2 4 2 2" xfId="4110" xr:uid="{BAC3513C-8F44-45FB-A783-46A976182B6C}"/>
    <cellStyle name="Millares 657 2 4 2 2 2" xfId="12376" xr:uid="{A4E740C5-4FF8-474E-8C96-CD4BCCE90EA9}"/>
    <cellStyle name="Millares 657 2 4 2 2 2 2" xfId="33879" xr:uid="{50DC7623-C6AE-42EF-9A77-46E6FA8517FE}"/>
    <cellStyle name="Millares 657 2 4 2 2 3" xfId="19011" xr:uid="{29929EB5-61AB-480E-982E-CF8E78644E34}"/>
    <cellStyle name="Millares 657 2 4 2 2 3 2" xfId="40514" xr:uid="{499F0EF9-ECDB-4687-B6E4-D5D51A5A281A}"/>
    <cellStyle name="Millares 657 2 4 2 2 4" xfId="25616" xr:uid="{145D4CDA-BC2E-44D5-8868-3EFA923A8D19}"/>
    <cellStyle name="Millares 657 2 4 2 2 5" xfId="47119" xr:uid="{2A6CA5FA-E22A-4E31-9954-792A0CE2FA9D}"/>
    <cellStyle name="Millares 657 2 4 2 3" xfId="6249" xr:uid="{39034F50-C5B5-4878-885F-F2832C1E7C6A}"/>
    <cellStyle name="Millares 657 2 4 2 3 2" xfId="14515" xr:uid="{4E97CEE8-FBF4-47C9-BF9D-6EB56FD7FB35}"/>
    <cellStyle name="Millares 657 2 4 2 3 2 2" xfId="36018" xr:uid="{ECBF4708-8F9E-4DA4-B80C-554D481D61F9}"/>
    <cellStyle name="Millares 657 2 4 2 3 3" xfId="21150" xr:uid="{4822303F-E584-4401-B6D8-4273CC10C961}"/>
    <cellStyle name="Millares 657 2 4 2 3 3 2" xfId="42653" xr:uid="{C1023DD6-B987-494B-8AC3-D629AE7930FE}"/>
    <cellStyle name="Millares 657 2 4 2 3 4" xfId="27755" xr:uid="{A4E7A532-870C-42FB-AF5C-ECDE4693C515}"/>
    <cellStyle name="Millares 657 2 4 2 3 5" xfId="49258" xr:uid="{73BE20AC-46E5-49BF-9113-776B213C51D6}"/>
    <cellStyle name="Millares 657 2 4 2 4" xfId="7890" xr:uid="{9806CA6F-A748-4690-BFE8-8C7D6E61B453}"/>
    <cellStyle name="Millares 657 2 4 2 4 2" xfId="29393" xr:uid="{A3EF8ED4-8E3B-47E4-8962-25EEE1DF6061}"/>
    <cellStyle name="Millares 657 2 4 2 5" xfId="9547" xr:uid="{C93CF94F-BEDC-4FDD-966E-359800376F9C}"/>
    <cellStyle name="Millares 657 2 4 2 5 2" xfId="31050" xr:uid="{43DF2DBD-D453-4424-AC76-A194A7C618D8}"/>
    <cellStyle name="Millares 657 2 4 2 6" xfId="16182" xr:uid="{EBD45389-38B1-4C67-B6A5-B002E8F71E90}"/>
    <cellStyle name="Millares 657 2 4 2 6 2" xfId="37685" xr:uid="{2700EB29-10DC-4E67-89A1-AEEA4BED828F}"/>
    <cellStyle name="Millares 657 2 4 2 7" xfId="22787" xr:uid="{53D0397B-BA15-40B2-9A9D-A40DA6213012}"/>
    <cellStyle name="Millares 657 2 4 2 8" xfId="44290" xr:uid="{0D1631DE-DF91-4CED-BA9C-A52600B7DBFA}"/>
    <cellStyle name="Millares 657 2 4 3" xfId="1968" xr:uid="{6228928E-0615-424F-9B69-D854B599B293}"/>
    <cellStyle name="Millares 657 2 4 3 2" xfId="10234" xr:uid="{257F5114-33BD-4972-A66A-672CBADC15EC}"/>
    <cellStyle name="Millares 657 2 4 3 2 2" xfId="31737" xr:uid="{3E814892-2ADF-4833-B998-63C1EAF2FE25}"/>
    <cellStyle name="Millares 657 2 4 3 3" xfId="16869" xr:uid="{265CEE3E-CAFE-4491-8323-37BFF8ACB0FA}"/>
    <cellStyle name="Millares 657 2 4 3 3 2" xfId="38372" xr:uid="{F8BE48C3-42D5-48FE-9F90-D7991864498A}"/>
    <cellStyle name="Millares 657 2 4 3 4" xfId="23474" xr:uid="{6AA49BC8-1230-447A-B8CA-C277B21FCE7E}"/>
    <cellStyle name="Millares 657 2 4 3 5" xfId="44977" xr:uid="{90B66538-4198-4C74-AB9F-E64A0C51DD8C}"/>
    <cellStyle name="Millares 657 2 4 4" xfId="2767" xr:uid="{E8049C1D-4B2C-407D-BE42-7BF28D5F5262}"/>
    <cellStyle name="Millares 657 2 4 4 2" xfId="11033" xr:uid="{8C35B8BE-23A2-4BCF-A164-F8F1FBF93877}"/>
    <cellStyle name="Millares 657 2 4 4 2 2" xfId="32536" xr:uid="{3DBCBD32-1149-4824-8393-4C17295B9B06}"/>
    <cellStyle name="Millares 657 2 4 4 3" xfId="17668" xr:uid="{3A3B709E-7EAB-4562-A3DE-1515DB44A1C3}"/>
    <cellStyle name="Millares 657 2 4 4 3 2" xfId="39171" xr:uid="{1B941FF2-CB87-4E90-807D-6E182B8614C3}"/>
    <cellStyle name="Millares 657 2 4 4 4" xfId="24273" xr:uid="{E1ADE47B-0E5E-4960-AE57-3EF3F5E37661}"/>
    <cellStyle name="Millares 657 2 4 4 5" xfId="45776" xr:uid="{302D266C-3021-4A06-A963-B2662A5EB688}"/>
    <cellStyle name="Millares 657 2 4 5" xfId="3164" xr:uid="{9DC2ACF6-B6D0-4E9F-88DF-221467C10C23}"/>
    <cellStyle name="Millares 657 2 4 5 2" xfId="11430" xr:uid="{8523234C-4EBA-4B7C-A712-80749D18B448}"/>
    <cellStyle name="Millares 657 2 4 5 2 2" xfId="32933" xr:uid="{A95A6E71-E2E9-4725-952C-185AC83F95E7}"/>
    <cellStyle name="Millares 657 2 4 5 3" xfId="18065" xr:uid="{F152F5A5-595C-4E30-A7FD-4FE27038EE83}"/>
    <cellStyle name="Millares 657 2 4 5 3 2" xfId="39568" xr:uid="{34283B58-126C-425A-9213-FC0B8437EE3C}"/>
    <cellStyle name="Millares 657 2 4 5 4" xfId="24670" xr:uid="{A54F3534-E8BE-4243-8170-C4A91163934E}"/>
    <cellStyle name="Millares 657 2 4 5 5" xfId="46173" xr:uid="{D099F974-D742-4FF4-BEA7-588B21423370}"/>
    <cellStyle name="Millares 657 2 4 6" xfId="4911" xr:uid="{6351EEFB-3B2C-4CD5-8B79-5BA2CE8F2F53}"/>
    <cellStyle name="Millares 657 2 4 6 2" xfId="13177" xr:uid="{F97CF57D-8597-4B14-B21F-B6A2FE81DDB2}"/>
    <cellStyle name="Millares 657 2 4 6 2 2" xfId="34680" xr:uid="{17079223-7307-45F7-9C5F-65AE5C0843F3}"/>
    <cellStyle name="Millares 657 2 4 6 3" xfId="19812" xr:uid="{C3969CE3-547D-47E6-B84C-73583AB77FAE}"/>
    <cellStyle name="Millares 657 2 4 6 3 2" xfId="41315" xr:uid="{DC092148-9991-411A-9C69-DC423E941051}"/>
    <cellStyle name="Millares 657 2 4 6 4" xfId="26417" xr:uid="{BEC58E97-0799-4F93-AFC7-933D0AABE635}"/>
    <cellStyle name="Millares 657 2 4 6 5" xfId="47920" xr:uid="{6900A285-DB3C-4674-85B0-CFCA2441A372}"/>
    <cellStyle name="Millares 657 2 4 7" xfId="5303" xr:uid="{13472697-6BD4-4A66-B8A1-F671E9C8885A}"/>
    <cellStyle name="Millares 657 2 4 7 2" xfId="13569" xr:uid="{688E3C73-8CD9-4424-81FF-C52E399BFF0A}"/>
    <cellStyle name="Millares 657 2 4 7 2 2" xfId="35072" xr:uid="{63A93BF9-A170-4E81-8FBA-FAF391E3E313}"/>
    <cellStyle name="Millares 657 2 4 7 3" xfId="20204" xr:uid="{06698A70-D619-4FF5-B91E-F27B52D2C6BD}"/>
    <cellStyle name="Millares 657 2 4 7 3 2" xfId="41707" xr:uid="{40FCC7C2-E3CB-4CB9-B0D4-B3B1ADE26634}"/>
    <cellStyle name="Millares 657 2 4 7 4" xfId="26809" xr:uid="{C5E86AEF-D9CE-411D-9F8F-2CEAA388BC98}"/>
    <cellStyle name="Millares 657 2 4 7 5" xfId="48312" xr:uid="{9469E345-574A-4225-AEDE-58980C97B3E8}"/>
    <cellStyle name="Millares 657 2 4 8" xfId="6944" xr:uid="{7ACD6B77-2EDC-4B36-8AB7-A5222D67CED6}"/>
    <cellStyle name="Millares 657 2 4 8 2" xfId="28447" xr:uid="{8C64639B-CB6B-40C9-BCF0-1980552B23F5}"/>
    <cellStyle name="Millares 657 2 4 9" xfId="8600" xr:uid="{65559B7B-5708-4E15-BDDD-F05B134F47B8}"/>
    <cellStyle name="Millares 657 2 4 9 2" xfId="30103" xr:uid="{3238F886-407D-48BF-AF50-F786FA7D1B95}"/>
    <cellStyle name="Millares 657 2 5" xfId="617" xr:uid="{9B53817A-7153-444E-B177-DDDAC4D1DCF4}"/>
    <cellStyle name="Millares 657 2 5 10" xfId="43626" xr:uid="{A21BA97F-D681-4743-8B81-5EEBE2425200}"/>
    <cellStyle name="Millares 657 2 5 2" xfId="1563" xr:uid="{083B0336-6EED-45B0-A19D-72F806E132BD}"/>
    <cellStyle name="Millares 657 2 5 2 2" xfId="4392" xr:uid="{39C9546A-A4F1-4166-AE9F-F138158EDFBD}"/>
    <cellStyle name="Millares 657 2 5 2 2 2" xfId="12658" xr:uid="{B750C091-7E3F-4DBF-9819-A983554BEB03}"/>
    <cellStyle name="Millares 657 2 5 2 2 2 2" xfId="34161" xr:uid="{9B17DA20-13BE-41E5-BB69-83B8D262416D}"/>
    <cellStyle name="Millares 657 2 5 2 2 3" xfId="19293" xr:uid="{9D4DEF67-01CC-4808-8276-9522CAC1B7CC}"/>
    <cellStyle name="Millares 657 2 5 2 2 3 2" xfId="40796" xr:uid="{F73F4FB4-8BE5-4B78-9EC9-925D0C4359CD}"/>
    <cellStyle name="Millares 657 2 5 2 2 4" xfId="25898" xr:uid="{28769F42-2946-4DB2-AFAD-8B73D664D9DD}"/>
    <cellStyle name="Millares 657 2 5 2 2 5" xfId="47401" xr:uid="{3391CC13-98EF-4D1D-A125-02FCB131238D}"/>
    <cellStyle name="Millares 657 2 5 2 3" xfId="6531" xr:uid="{70EFC70E-61B3-4459-99CB-D3D93FE1B332}"/>
    <cellStyle name="Millares 657 2 5 2 3 2" xfId="14797" xr:uid="{1CC9DACD-0DBE-4158-8F15-23D72EB0A7D6}"/>
    <cellStyle name="Millares 657 2 5 2 3 2 2" xfId="36300" xr:uid="{8FA67139-A73D-4EAF-8B0E-7FFC4D3B29B9}"/>
    <cellStyle name="Millares 657 2 5 2 3 3" xfId="21432" xr:uid="{13E596AE-65F9-43D9-9018-8D478DBC57A0}"/>
    <cellStyle name="Millares 657 2 5 2 3 3 2" xfId="42935" xr:uid="{86D6ED85-100E-433A-81F4-2595ACE97073}"/>
    <cellStyle name="Millares 657 2 5 2 3 4" xfId="28037" xr:uid="{6CFA43E4-4076-480D-AB35-AE844E365D76}"/>
    <cellStyle name="Millares 657 2 5 2 3 5" xfId="49540" xr:uid="{EDE594B3-8D13-4C73-AA5F-7F2D266A66C9}"/>
    <cellStyle name="Millares 657 2 5 2 4" xfId="8172" xr:uid="{E06E4D0B-7A68-447A-A9E6-5DB805D8C716}"/>
    <cellStyle name="Millares 657 2 5 2 4 2" xfId="29675" xr:uid="{253226A4-2E08-4EB1-A639-44DB12DB4345}"/>
    <cellStyle name="Millares 657 2 5 2 5" xfId="9829" xr:uid="{DEE3B7E9-A6F2-4EF1-A76E-C7271FB51381}"/>
    <cellStyle name="Millares 657 2 5 2 5 2" xfId="31332" xr:uid="{A10C5F0F-89CA-4FC5-9942-746F67A3FE1E}"/>
    <cellStyle name="Millares 657 2 5 2 6" xfId="16464" xr:uid="{23F4B766-72D8-4EDA-ADD0-4E408508E2B9}"/>
    <cellStyle name="Millares 657 2 5 2 6 2" xfId="37967" xr:uid="{8F9071EB-B430-416C-8AFA-50B4C4A95BFB}"/>
    <cellStyle name="Millares 657 2 5 2 7" xfId="23069" xr:uid="{A1DCAA57-5AC4-4781-A07C-0DB2D2E3DFF0}"/>
    <cellStyle name="Millares 657 2 5 2 8" xfId="44572" xr:uid="{F04EC8AA-433D-4FB1-9B32-1C7F3E939C0B}"/>
    <cellStyle name="Millares 657 2 5 3" xfId="2250" xr:uid="{D9B2E84A-A4AD-4F4D-88E6-557E75CA0F3B}"/>
    <cellStyle name="Millares 657 2 5 3 2" xfId="10516" xr:uid="{4410DE12-B577-45CA-9A2E-E4EF919AFEEC}"/>
    <cellStyle name="Millares 657 2 5 3 2 2" xfId="32019" xr:uid="{51869461-8D2E-4DA1-BF90-498BA0E79F9A}"/>
    <cellStyle name="Millares 657 2 5 3 3" xfId="17151" xr:uid="{A47BB8E6-AB8E-4734-B082-E1ED09FB3BA3}"/>
    <cellStyle name="Millares 657 2 5 3 3 2" xfId="38654" xr:uid="{2F4FA0CB-2489-4CBE-B5A7-1A510457AC0E}"/>
    <cellStyle name="Millares 657 2 5 3 4" xfId="23756" xr:uid="{689F0650-44B8-4F3A-9BC4-948A897CD105}"/>
    <cellStyle name="Millares 657 2 5 3 5" xfId="45259" xr:uid="{D585305D-FD2A-46A8-8108-2BFCC25782DC}"/>
    <cellStyle name="Millares 657 2 5 4" xfId="3446" xr:uid="{A543E33D-D6E7-41FC-89B4-6526C2B09052}"/>
    <cellStyle name="Millares 657 2 5 4 2" xfId="11712" xr:uid="{0D09596B-5117-4058-9569-323247F55F80}"/>
    <cellStyle name="Millares 657 2 5 4 2 2" xfId="33215" xr:uid="{857EE947-336C-411B-98FD-5512001DE7A2}"/>
    <cellStyle name="Millares 657 2 5 4 3" xfId="18347" xr:uid="{FEC8E899-1822-43E8-88A6-F0E0EF1F4AFE}"/>
    <cellStyle name="Millares 657 2 5 4 3 2" xfId="39850" xr:uid="{85B75F37-D954-4388-A05D-B88D0CF4A6E1}"/>
    <cellStyle name="Millares 657 2 5 4 4" xfId="24952" xr:uid="{098F3327-EA5E-4CB6-881E-6B532179DDA3}"/>
    <cellStyle name="Millares 657 2 5 4 5" xfId="46455" xr:uid="{DFF81EBB-7A91-4182-AA0B-1F8406C401A1}"/>
    <cellStyle name="Millares 657 2 5 5" xfId="5585" xr:uid="{745A8277-6A5E-4156-89C6-02C9C4785667}"/>
    <cellStyle name="Millares 657 2 5 5 2" xfId="13851" xr:uid="{5D25A585-6F5A-4370-BE2D-34ABF5DFAC6F}"/>
    <cellStyle name="Millares 657 2 5 5 2 2" xfId="35354" xr:uid="{65B74CF1-FC38-4A1A-B9B9-A3D7996CA2E1}"/>
    <cellStyle name="Millares 657 2 5 5 3" xfId="20486" xr:uid="{142B26B5-E2A3-4995-ABE7-2E062263F212}"/>
    <cellStyle name="Millares 657 2 5 5 3 2" xfId="41989" xr:uid="{B0C0B312-AC88-4BC3-87A1-901ABC6D30B0}"/>
    <cellStyle name="Millares 657 2 5 5 4" xfId="27091" xr:uid="{5F91C355-F59B-4BE9-B6FB-458D7A9CF082}"/>
    <cellStyle name="Millares 657 2 5 5 5" xfId="48594" xr:uid="{78BEFAC0-0512-4285-AAF5-F55B516DD036}"/>
    <cellStyle name="Millares 657 2 5 6" xfId="7226" xr:uid="{22DC7A08-E71D-470A-8B80-185F415B0178}"/>
    <cellStyle name="Millares 657 2 5 6 2" xfId="28729" xr:uid="{21540669-76BD-4A9B-A1F4-6B999F4EC256}"/>
    <cellStyle name="Millares 657 2 5 7" xfId="8883" xr:uid="{2859ACCF-20DA-46C9-AAFC-A5C8CDCB7DD7}"/>
    <cellStyle name="Millares 657 2 5 7 2" xfId="30386" xr:uid="{284128A6-861B-43D2-9DB3-0672770E045C}"/>
    <cellStyle name="Millares 657 2 5 8" xfId="15518" xr:uid="{66BF87BB-34F9-4765-8D8D-37E961DA1D9A}"/>
    <cellStyle name="Millares 657 2 5 8 2" xfId="37021" xr:uid="{CF621065-A2FB-4015-95F4-58B3ACECB66E}"/>
    <cellStyle name="Millares 657 2 5 9" xfId="22123" xr:uid="{73673B1F-5A15-472A-9028-743384B8D7D6}"/>
    <cellStyle name="Millares 657 2 6" xfId="885" xr:uid="{404DCB4E-21FC-451F-9AFD-EED0083A9194}"/>
    <cellStyle name="Millares 657 2 6 2" xfId="3714" xr:uid="{85761CC2-3A0D-47C9-8C2F-549C963B2A79}"/>
    <cellStyle name="Millares 657 2 6 2 2" xfId="11980" xr:uid="{E1332D73-3ABB-47F7-890E-F16135BCA81F}"/>
    <cellStyle name="Millares 657 2 6 2 2 2" xfId="33483" xr:uid="{FE5061D6-5D95-4807-AF3B-A6237BA96B83}"/>
    <cellStyle name="Millares 657 2 6 2 3" xfId="18615" xr:uid="{114EBB4F-9138-4F4B-8E0E-D39909C5E64C}"/>
    <cellStyle name="Millares 657 2 6 2 3 2" xfId="40118" xr:uid="{C2F196FE-5E0F-415B-B1D6-73FAA530692E}"/>
    <cellStyle name="Millares 657 2 6 2 4" xfId="25220" xr:uid="{5E393459-AB1E-4D76-AA59-2B8CD02CEA8C}"/>
    <cellStyle name="Millares 657 2 6 2 5" xfId="46723" xr:uid="{4458B984-C5D6-4795-9635-2C769307DA90}"/>
    <cellStyle name="Millares 657 2 6 3" xfId="5853" xr:uid="{74DC97ED-9947-4830-9E15-C10D32865260}"/>
    <cellStyle name="Millares 657 2 6 3 2" xfId="14119" xr:uid="{5FB3198E-3B91-46C0-990F-E2A2F085E709}"/>
    <cellStyle name="Millares 657 2 6 3 2 2" xfId="35622" xr:uid="{729248EC-5B1A-497B-BC49-55CE81207996}"/>
    <cellStyle name="Millares 657 2 6 3 3" xfId="20754" xr:uid="{A0752978-856D-4A65-99FF-2560B890ECFA}"/>
    <cellStyle name="Millares 657 2 6 3 3 2" xfId="42257" xr:uid="{E68C0862-1ED0-4334-A9D2-732B93F02538}"/>
    <cellStyle name="Millares 657 2 6 3 4" xfId="27359" xr:uid="{6119D4AF-E2CA-4F83-ACC3-9E1005777028}"/>
    <cellStyle name="Millares 657 2 6 3 5" xfId="48862" xr:uid="{3C22E30C-7DD2-418E-B4D4-D265FDA51CE8}"/>
    <cellStyle name="Millares 657 2 6 4" xfId="7494" xr:uid="{05947205-89D3-46A8-BF84-118C54DE4DEF}"/>
    <cellStyle name="Millares 657 2 6 4 2" xfId="28997" xr:uid="{E28DCB36-B06D-4360-9FD0-C89DE4C67449}"/>
    <cellStyle name="Millares 657 2 6 5" xfId="9151" xr:uid="{DF66A6AE-9938-4831-AF87-BDF09FBAC13A}"/>
    <cellStyle name="Millares 657 2 6 5 2" xfId="30654" xr:uid="{0AD98C6F-278C-4BCF-B11F-E0C367C9B4B4}"/>
    <cellStyle name="Millares 657 2 6 6" xfId="15786" xr:uid="{9F873A21-8901-4AA9-B9D8-839C7F73D9F1}"/>
    <cellStyle name="Millares 657 2 6 6 2" xfId="37289" xr:uid="{6E3A8162-8EFA-41F8-884B-C5658FACE5B3}"/>
    <cellStyle name="Millares 657 2 6 7" xfId="22391" xr:uid="{0101CAAA-D87B-464E-8950-0ACE81CAEFB2}"/>
    <cellStyle name="Millares 657 2 6 8" xfId="43894" xr:uid="{17959426-2BAF-42B9-B57A-7DCB28363934}"/>
    <cellStyle name="Millares 657 2 7" xfId="1146" xr:uid="{F101D878-717B-4A0D-B3A0-51EF4D366473}"/>
    <cellStyle name="Millares 657 2 7 2" xfId="3975" xr:uid="{5C7539A8-313A-4F14-A0BC-8C4B33BA9B0D}"/>
    <cellStyle name="Millares 657 2 7 2 2" xfId="12241" xr:uid="{2ED991E6-8055-48EA-AC5F-5840AC19B857}"/>
    <cellStyle name="Millares 657 2 7 2 2 2" xfId="33744" xr:uid="{EFA40244-B64D-4883-8F80-6F6F6421595B}"/>
    <cellStyle name="Millares 657 2 7 2 3" xfId="18876" xr:uid="{D4A74E72-D6F1-4C86-9AF1-8EFEED9338F2}"/>
    <cellStyle name="Millares 657 2 7 2 3 2" xfId="40379" xr:uid="{6D8E482A-E029-44D7-B70B-2BE92E7F6780}"/>
    <cellStyle name="Millares 657 2 7 2 4" xfId="25481" xr:uid="{1826B6C7-EE60-4073-AFDA-D1FF4F949385}"/>
    <cellStyle name="Millares 657 2 7 2 5" xfId="46984" xr:uid="{4AE586BC-7FE5-4728-880B-F80A3DD2717A}"/>
    <cellStyle name="Millares 657 2 7 3" xfId="6114" xr:uid="{D4313F8C-477F-402A-A485-B67B7B6C895C}"/>
    <cellStyle name="Millares 657 2 7 3 2" xfId="14380" xr:uid="{786FA4D3-11B2-4C8C-A35B-1B0F7B556297}"/>
    <cellStyle name="Millares 657 2 7 3 2 2" xfId="35883" xr:uid="{7F4F4577-2011-4180-BB8C-90A3311B6B0E}"/>
    <cellStyle name="Millares 657 2 7 3 3" xfId="21015" xr:uid="{0F978D2E-59EE-41CE-87AB-C3D02A633B58}"/>
    <cellStyle name="Millares 657 2 7 3 3 2" xfId="42518" xr:uid="{0524A38C-694F-4AD3-80BD-642F8A7F5461}"/>
    <cellStyle name="Millares 657 2 7 3 4" xfId="27620" xr:uid="{1DCA97E3-1142-4DF2-91BE-E148D91CCD41}"/>
    <cellStyle name="Millares 657 2 7 3 5" xfId="49123" xr:uid="{C01EED3B-7A04-42A2-96FB-C0793628F360}"/>
    <cellStyle name="Millares 657 2 7 4" xfId="7755" xr:uid="{945F70BA-3498-4831-A83C-3ADA1E4E4418}"/>
    <cellStyle name="Millares 657 2 7 4 2" xfId="29258" xr:uid="{88DDB2D2-02B0-4C77-BBEC-2811DFD2C4B2}"/>
    <cellStyle name="Millares 657 2 7 5" xfId="9412" xr:uid="{1064B043-1F0F-42BF-83C5-3B353E3069DF}"/>
    <cellStyle name="Millares 657 2 7 5 2" xfId="30915" xr:uid="{95CA493A-6480-480B-9A4F-795A66AAB76A}"/>
    <cellStyle name="Millares 657 2 7 6" xfId="16047" xr:uid="{28661711-400F-42BC-BB44-78B507EF9F19}"/>
    <cellStyle name="Millares 657 2 7 6 2" xfId="37550" xr:uid="{811BB4FE-8AF6-474F-9276-5ADF8B07CD2C}"/>
    <cellStyle name="Millares 657 2 7 7" xfId="22652" xr:uid="{DE208A7D-D710-4557-9687-5285E8551681}"/>
    <cellStyle name="Millares 657 2 7 8" xfId="44155" xr:uid="{B2674D7F-0229-4200-8001-CDC34AD95C1C}"/>
    <cellStyle name="Millares 657 2 8" xfId="1834" xr:uid="{50ACF320-DFDD-4B9D-A053-B8104E10EDCB}"/>
    <cellStyle name="Millares 657 2 8 2" xfId="10100" xr:uid="{A43840A8-5F0A-4829-8AFB-2C9D90772E31}"/>
    <cellStyle name="Millares 657 2 8 2 2" xfId="31603" xr:uid="{A5189919-5F23-4411-AFB5-40678B6C2C7A}"/>
    <cellStyle name="Millares 657 2 8 3" xfId="16735" xr:uid="{03F207DD-AE31-4939-821B-59B298F862CB}"/>
    <cellStyle name="Millares 657 2 8 3 2" xfId="38238" xr:uid="{B70880B5-C03A-463D-A1BD-906752861DF8}"/>
    <cellStyle name="Millares 657 2 8 4" xfId="23340" xr:uid="{AD6127B7-0D9E-47CF-9094-A9E3F85C0622}"/>
    <cellStyle name="Millares 657 2 8 5" xfId="44843" xr:uid="{24FB264D-0727-489A-845D-BFF46BCA95F9}"/>
    <cellStyle name="Millares 657 2 9" xfId="2519" xr:uid="{ADB17D0C-6202-456A-960B-8D9437F4700B}"/>
    <cellStyle name="Millares 657 2 9 2" xfId="10785" xr:uid="{10517BA1-3591-40AA-A838-9FDD0D34E2BE}"/>
    <cellStyle name="Millares 657 2 9 2 2" xfId="32288" xr:uid="{18A1A942-FE95-4E6B-9BE7-C2E71674B65C}"/>
    <cellStyle name="Millares 657 2 9 3" xfId="17420" xr:uid="{42D576B8-3168-4CA9-8AF1-77D7C9E0BBF5}"/>
    <cellStyle name="Millares 657 2 9 3 2" xfId="38923" xr:uid="{52EB61BB-0146-4CB9-B7D7-DDD83E4610B0}"/>
    <cellStyle name="Millares 657 2 9 4" xfId="24025" xr:uid="{B32A0DCA-339B-4C74-950C-C08556C90F8C}"/>
    <cellStyle name="Millares 657 2 9 5" xfId="45528" xr:uid="{FD4EEAD1-9FBC-4081-848C-108DBB5A71CB}"/>
    <cellStyle name="Millares 657 3" xfId="147" xr:uid="{692B0558-53FC-43A1-AB22-A4E04BA782CA}"/>
    <cellStyle name="Millares 657 3 10" xfId="4684" xr:uid="{4C452A2F-C962-4D5C-9980-2B864CDBFC90}"/>
    <cellStyle name="Millares 657 3 10 2" xfId="12950" xr:uid="{A1DBD599-A4F1-4332-AAFC-30C51492651D}"/>
    <cellStyle name="Millares 657 3 10 2 2" xfId="34453" xr:uid="{758940B2-5F92-4A89-8DA5-26E416072A82}"/>
    <cellStyle name="Millares 657 3 10 3" xfId="19585" xr:uid="{13BCFAEB-E9BE-468F-A140-B64907FB66EF}"/>
    <cellStyle name="Millares 657 3 10 3 2" xfId="41088" xr:uid="{40F6CF23-5770-428F-9D0F-828D0C006F32}"/>
    <cellStyle name="Millares 657 3 10 4" xfId="26190" xr:uid="{F8CA63E3-1714-495D-83C0-0E4789482463}"/>
    <cellStyle name="Millares 657 3 10 5" xfId="47693" xr:uid="{C78F24AE-A769-4360-BB4D-F0382C15E6A1}"/>
    <cellStyle name="Millares 657 3 11" xfId="5187" xr:uid="{944FC2EB-8EFA-4E07-BD6E-CE21C3F747E4}"/>
    <cellStyle name="Millares 657 3 11 2" xfId="13453" xr:uid="{3A710DB6-2137-40F9-B3B8-51FD2C04AF9F}"/>
    <cellStyle name="Millares 657 3 11 2 2" xfId="34956" xr:uid="{FFE7CA62-4136-4FCC-A7AB-3D361B34BDC7}"/>
    <cellStyle name="Millares 657 3 11 3" xfId="20088" xr:uid="{08FF3F5B-4A66-430A-B681-B3F8B234DE2B}"/>
    <cellStyle name="Millares 657 3 11 3 2" xfId="41591" xr:uid="{8F1779D0-27DC-4E0E-9FDF-3712B13E3E22}"/>
    <cellStyle name="Millares 657 3 11 4" xfId="26693" xr:uid="{65FCF3D8-E5D3-4F98-9979-303D049C4770}"/>
    <cellStyle name="Millares 657 3 11 5" xfId="48196" xr:uid="{3E172B78-13D0-475A-9E20-75622DA93C44}"/>
    <cellStyle name="Millares 657 3 12" xfId="6828" xr:uid="{6756ACEA-C181-4261-A268-D0926BC81121}"/>
    <cellStyle name="Millares 657 3 12 2" xfId="28331" xr:uid="{CC522CC6-C42F-43D8-802A-D7857C30660E}"/>
    <cellStyle name="Millares 657 3 13" xfId="8482" xr:uid="{2D0C40AE-4422-439D-8E3A-C06673767F18}"/>
    <cellStyle name="Millares 657 3 13 2" xfId="29985" xr:uid="{017E4906-1E61-4458-823C-0071BD14837F}"/>
    <cellStyle name="Millares 657 3 14" xfId="15121" xr:uid="{3AB33F98-8940-450C-AEEB-FFA7655598DB}"/>
    <cellStyle name="Millares 657 3 14 2" xfId="36624" xr:uid="{5D073F1F-B304-4A55-89B9-12F4AA8A1E83}"/>
    <cellStyle name="Millares 657 3 15" xfId="21726" xr:uid="{81DFAB39-2424-4CE3-B8A1-042AB61C8D36}"/>
    <cellStyle name="Millares 657 3 16" xfId="43229" xr:uid="{5827EE1B-CEF0-49E2-88CB-35246984963F}"/>
    <cellStyle name="Millares 657 3 2" xfId="479" xr:uid="{43A810C7-E33F-4ABD-AEC9-0CB9FEF5B590}"/>
    <cellStyle name="Millares 657 3 2 10" xfId="7090" xr:uid="{2DA0DDF6-2DBF-431B-AA1B-34654039E37C}"/>
    <cellStyle name="Millares 657 3 2 10 2" xfId="28593" xr:uid="{0EA3480C-B4E8-47E9-927E-09B1D9BC63DE}"/>
    <cellStyle name="Millares 657 3 2 11" xfId="8746" xr:uid="{62B48B14-4731-4FFE-89FE-D3D4A8D7A32C}"/>
    <cellStyle name="Millares 657 3 2 11 2" xfId="30249" xr:uid="{5FF02A15-9ED4-4434-8E10-7008B1493E6B}"/>
    <cellStyle name="Millares 657 3 2 12" xfId="15382" xr:uid="{2CCB6355-9D6D-4455-B3D4-82326F0103F9}"/>
    <cellStyle name="Millares 657 3 2 12 2" xfId="36885" xr:uid="{C4612827-163A-40E6-9D6B-2E6A3CE2FD58}"/>
    <cellStyle name="Millares 657 3 2 13" xfId="21987" xr:uid="{CE63046B-ECE0-45A0-946D-BF6F26117590}"/>
    <cellStyle name="Millares 657 3 2 14" xfId="43490" xr:uid="{67661C95-83E3-4211-B8A8-AFAB7E8885A6}"/>
    <cellStyle name="Millares 657 3 2 2" xfId="761" xr:uid="{1F9A9305-A9D3-4ADC-8C90-ECD1009736AC}"/>
    <cellStyle name="Millares 657 3 2 2 10" xfId="15662" xr:uid="{BB1396CD-9AE0-4892-B4AD-60971C01344F}"/>
    <cellStyle name="Millares 657 3 2 2 10 2" xfId="37165" xr:uid="{C32E1B89-C0C3-4A4A-ACF7-F3DB8A947894}"/>
    <cellStyle name="Millares 657 3 2 2 11" xfId="22267" xr:uid="{63839645-965B-46F2-8F34-AC5A12D6EB8F}"/>
    <cellStyle name="Millares 657 3 2 2 12" xfId="43770" xr:uid="{9CCC625B-44AC-4626-B4C7-8559E4D89323}"/>
    <cellStyle name="Millares 657 3 2 2 2" xfId="1707" xr:uid="{796F4136-FEA4-4F6D-8F52-3944AB6F92FD}"/>
    <cellStyle name="Millares 657 3 2 2 2 2" xfId="4536" xr:uid="{41822D0A-5874-4EEF-802D-AE9F77F1FD17}"/>
    <cellStyle name="Millares 657 3 2 2 2 2 2" xfId="12802" xr:uid="{75C75FC6-5DBC-466D-9904-3C7C0A248839}"/>
    <cellStyle name="Millares 657 3 2 2 2 2 2 2" xfId="34305" xr:uid="{4C4A3BD1-71C4-4F0D-8680-39C6167CFF17}"/>
    <cellStyle name="Millares 657 3 2 2 2 2 3" xfId="19437" xr:uid="{7FA3C0F8-32F4-4863-B7E6-BF972B6A4A97}"/>
    <cellStyle name="Millares 657 3 2 2 2 2 3 2" xfId="40940" xr:uid="{DA5A18EB-21AD-40FE-8256-25EB94E5C5ED}"/>
    <cellStyle name="Millares 657 3 2 2 2 2 4" xfId="26042" xr:uid="{18C22928-295F-486A-B514-D3F55682C056}"/>
    <cellStyle name="Millares 657 3 2 2 2 2 5" xfId="47545" xr:uid="{CBD85036-CD2D-401E-94E5-0E17D6C3E49C}"/>
    <cellStyle name="Millares 657 3 2 2 2 3" xfId="6675" xr:uid="{9398A088-6D2F-4681-92EA-31A8DEDD7308}"/>
    <cellStyle name="Millares 657 3 2 2 2 3 2" xfId="14941" xr:uid="{B4E9AE57-A5A5-44B4-B8D1-C4EBD742A1C4}"/>
    <cellStyle name="Millares 657 3 2 2 2 3 2 2" xfId="36444" xr:uid="{AEE5CEDF-FC7D-4645-B73D-F785BE254A46}"/>
    <cellStyle name="Millares 657 3 2 2 2 3 3" xfId="21576" xr:uid="{9F4DD94B-1436-4F8E-8542-53F9A04FDD4D}"/>
    <cellStyle name="Millares 657 3 2 2 2 3 3 2" xfId="43079" xr:uid="{9EE2BDBC-2788-457D-8677-A0258F925356}"/>
    <cellStyle name="Millares 657 3 2 2 2 3 4" xfId="28181" xr:uid="{77422378-373C-46F8-AE3F-3FD16B7B8FA7}"/>
    <cellStyle name="Millares 657 3 2 2 2 3 5" xfId="49684" xr:uid="{A311E292-205C-47E2-AACB-28334A252517}"/>
    <cellStyle name="Millares 657 3 2 2 2 4" xfId="8316" xr:uid="{742976B9-F8B3-4298-BACD-266105F89C0F}"/>
    <cellStyle name="Millares 657 3 2 2 2 4 2" xfId="29819" xr:uid="{5DF20124-52FF-46FF-AC77-5C72FC99E423}"/>
    <cellStyle name="Millares 657 3 2 2 2 5" xfId="9973" xr:uid="{0C3EBDB6-C258-4371-A831-656769B0169D}"/>
    <cellStyle name="Millares 657 3 2 2 2 5 2" xfId="31476" xr:uid="{D594DB26-11D2-42F1-BAD1-393F8CD1BBED}"/>
    <cellStyle name="Millares 657 3 2 2 2 6" xfId="16608" xr:uid="{5771F99F-379D-46AE-BA99-AD8114BE8985}"/>
    <cellStyle name="Millares 657 3 2 2 2 6 2" xfId="38111" xr:uid="{93583E1A-96B1-4A4E-B5B3-5DD618ADECAD}"/>
    <cellStyle name="Millares 657 3 2 2 2 7" xfId="23213" xr:uid="{184A2D17-73AC-4D79-9548-5EDC904559FD}"/>
    <cellStyle name="Millares 657 3 2 2 2 8" xfId="44716" xr:uid="{89A12AFB-0C47-4E3A-825B-EA5B27CD1549}"/>
    <cellStyle name="Millares 657 3 2 2 3" xfId="2394" xr:uid="{3A7656D5-2A9E-47B8-8A2A-71399E4C6EAC}"/>
    <cellStyle name="Millares 657 3 2 2 3 2" xfId="10660" xr:uid="{835D2726-C908-439C-BEDE-C8F1A6909D50}"/>
    <cellStyle name="Millares 657 3 2 2 3 2 2" xfId="32163" xr:uid="{9DABE745-84E1-407B-A3F3-224CB9EF714D}"/>
    <cellStyle name="Millares 657 3 2 2 3 3" xfId="17295" xr:uid="{20E60FEE-0524-49FF-BEC2-A36C79DAB399}"/>
    <cellStyle name="Millares 657 3 2 2 3 3 2" xfId="38798" xr:uid="{2A305B2E-959C-4C60-87ED-9C2D2E6D6061}"/>
    <cellStyle name="Millares 657 3 2 2 3 4" xfId="23900" xr:uid="{CA512500-A23F-44F6-82CF-B35F08C6E5BC}"/>
    <cellStyle name="Millares 657 3 2 2 3 5" xfId="45403" xr:uid="{16DF6DEA-652B-44B9-97D0-56132278F139}"/>
    <cellStyle name="Millares 657 3 2 2 4" xfId="2911" xr:uid="{58B37939-9102-4476-96D8-6FF9A0E3C452}"/>
    <cellStyle name="Millares 657 3 2 2 4 2" xfId="11177" xr:uid="{05DD3D53-E6C1-41C8-A091-E626BB9A6DCF}"/>
    <cellStyle name="Millares 657 3 2 2 4 2 2" xfId="32680" xr:uid="{FBFBD034-C4A9-4201-8A08-9A09DAA5B24E}"/>
    <cellStyle name="Millares 657 3 2 2 4 3" xfId="17812" xr:uid="{66FC0DF5-5775-4985-B7D2-00E5F99F3626}"/>
    <cellStyle name="Millares 657 3 2 2 4 3 2" xfId="39315" xr:uid="{DF40301E-6F14-45E0-8A3D-B72F1015375E}"/>
    <cellStyle name="Millares 657 3 2 2 4 4" xfId="24417" xr:uid="{B19CF9ED-A920-4711-B37A-67274B7C4A99}"/>
    <cellStyle name="Millares 657 3 2 2 4 5" xfId="45920" xr:uid="{99925B7B-DAB2-47C6-B07B-A363ABA64413}"/>
    <cellStyle name="Millares 657 3 2 2 5" xfId="3590" xr:uid="{847A2B39-30B9-4D28-A939-45CB07EFB933}"/>
    <cellStyle name="Millares 657 3 2 2 5 2" xfId="11856" xr:uid="{42E5A6EB-8AF2-4B13-B635-A51A0B5F37FE}"/>
    <cellStyle name="Millares 657 3 2 2 5 2 2" xfId="33359" xr:uid="{CF8DAE9D-8324-4D5F-A566-BE65C643640B}"/>
    <cellStyle name="Millares 657 3 2 2 5 3" xfId="18491" xr:uid="{43B480D5-9E1A-4196-BAC1-7CFDBDCBE373}"/>
    <cellStyle name="Millares 657 3 2 2 5 3 2" xfId="39994" xr:uid="{1DE17C1B-BF75-412A-9444-4E10C4886D19}"/>
    <cellStyle name="Millares 657 3 2 2 5 4" xfId="25096" xr:uid="{E2EEECE7-852A-4D7D-889A-F2CD807FE486}"/>
    <cellStyle name="Millares 657 3 2 2 5 5" xfId="46599" xr:uid="{6032F583-2D4B-4746-87D1-99D4B1FC9791}"/>
    <cellStyle name="Millares 657 3 2 2 6" xfId="5055" xr:uid="{AFADA105-10B9-49F2-A0C3-E8AFFED1A5D7}"/>
    <cellStyle name="Millares 657 3 2 2 6 2" xfId="13321" xr:uid="{8E4B8EB4-2A72-4341-B77B-18E1CF0AAB27}"/>
    <cellStyle name="Millares 657 3 2 2 6 2 2" xfId="34824" xr:uid="{23955FDB-6D52-405E-ADB8-3B1FB7EB1626}"/>
    <cellStyle name="Millares 657 3 2 2 6 3" xfId="19956" xr:uid="{D45FC8C7-EF2D-4BB0-99A9-85C7B5491725}"/>
    <cellStyle name="Millares 657 3 2 2 6 3 2" xfId="41459" xr:uid="{83F2980D-4651-4AC8-A8D7-590975C1CF40}"/>
    <cellStyle name="Millares 657 3 2 2 6 4" xfId="26561" xr:uid="{B3B64ABA-B4E1-4921-9E56-AFEE7BAB9509}"/>
    <cellStyle name="Millares 657 3 2 2 6 5" xfId="48064" xr:uid="{7B69DEA1-52AF-4107-A1BF-EA297AF3CE99}"/>
    <cellStyle name="Millares 657 3 2 2 7" xfId="5729" xr:uid="{754139F0-9945-4F29-BD9A-83E054AD4162}"/>
    <cellStyle name="Millares 657 3 2 2 7 2" xfId="13995" xr:uid="{2D7E56FA-C6EC-4FA3-8812-F82420B0F823}"/>
    <cellStyle name="Millares 657 3 2 2 7 2 2" xfId="35498" xr:uid="{CFEFD5C3-265A-48D6-B636-10A3B1347D3B}"/>
    <cellStyle name="Millares 657 3 2 2 7 3" xfId="20630" xr:uid="{1F603B26-C21D-41FD-843D-FE7BCBC8B152}"/>
    <cellStyle name="Millares 657 3 2 2 7 3 2" xfId="42133" xr:uid="{FD9EAD36-0AEA-42B3-AF62-594A7F344091}"/>
    <cellStyle name="Millares 657 3 2 2 7 4" xfId="27235" xr:uid="{4106FB1A-F226-4221-BD84-FAD5A72385BE}"/>
    <cellStyle name="Millares 657 3 2 2 7 5" xfId="48738" xr:uid="{37880A7E-58FD-4CCB-99C4-BBDA1DBB40C1}"/>
    <cellStyle name="Millares 657 3 2 2 8" xfId="7370" xr:uid="{36D87B75-2C37-4BEE-B365-2F115D06A9F5}"/>
    <cellStyle name="Millares 657 3 2 2 8 2" xfId="28873" xr:uid="{330ED232-2F2D-47F9-943A-7D93CA2EBD7B}"/>
    <cellStyle name="Millares 657 3 2 2 9" xfId="9027" xr:uid="{AADE93AC-54B0-4415-8C80-48ECDC7E234D}"/>
    <cellStyle name="Millares 657 3 2 2 9 2" xfId="30530" xr:uid="{D8690588-5724-49D5-AAEB-2E6CAF20126D}"/>
    <cellStyle name="Millares 657 3 2 3" xfId="1031" xr:uid="{CFFA2DD6-2337-41DD-90CC-5DF873C57784}"/>
    <cellStyle name="Millares 657 3 2 3 2" xfId="3860" xr:uid="{F2D080FA-682C-4A5E-A899-9C8961C4EEC2}"/>
    <cellStyle name="Millares 657 3 2 3 2 2" xfId="12126" xr:uid="{12AF0626-A4D6-44CD-B8BA-9FACED5EB737}"/>
    <cellStyle name="Millares 657 3 2 3 2 2 2" xfId="33629" xr:uid="{29FD912A-81B5-4769-ACCA-3DC24CF4BCCA}"/>
    <cellStyle name="Millares 657 3 2 3 2 3" xfId="18761" xr:uid="{DA820640-7C53-4EEB-9F1F-21D22340A1E2}"/>
    <cellStyle name="Millares 657 3 2 3 2 3 2" xfId="40264" xr:uid="{9009494C-D679-4184-B4A0-6C0C0A22AA54}"/>
    <cellStyle name="Millares 657 3 2 3 2 4" xfId="25366" xr:uid="{8995E7A4-4865-4845-A66F-60CCE425A41D}"/>
    <cellStyle name="Millares 657 3 2 3 2 5" xfId="46869" xr:uid="{62A3DC40-6FE2-46CA-AEA6-A1CAB5214D51}"/>
    <cellStyle name="Millares 657 3 2 3 3" xfId="5999" xr:uid="{F91FA318-5D06-4534-BA80-53335D643F83}"/>
    <cellStyle name="Millares 657 3 2 3 3 2" xfId="14265" xr:uid="{9AAA6066-23C5-4CA1-B5BA-EDBF0973694F}"/>
    <cellStyle name="Millares 657 3 2 3 3 2 2" xfId="35768" xr:uid="{71665663-9CD5-4181-8933-5A7CB188ADDD}"/>
    <cellStyle name="Millares 657 3 2 3 3 3" xfId="20900" xr:uid="{57F6A846-E3EC-4C7F-91BC-8573C116D757}"/>
    <cellStyle name="Millares 657 3 2 3 3 3 2" xfId="42403" xr:uid="{4EE407F1-0E0F-4FE7-92D9-0643F2E4DE67}"/>
    <cellStyle name="Millares 657 3 2 3 3 4" xfId="27505" xr:uid="{205E3499-815F-4E10-B0C4-88CB6E328635}"/>
    <cellStyle name="Millares 657 3 2 3 3 5" xfId="49008" xr:uid="{C49BB0C1-2B18-48F0-90AB-8EB46FA9A6B5}"/>
    <cellStyle name="Millares 657 3 2 3 4" xfId="7640" xr:uid="{0E7634A2-ADB1-4B14-AF22-D2914C26CB23}"/>
    <cellStyle name="Millares 657 3 2 3 4 2" xfId="29143" xr:uid="{771993EA-9DA9-40AA-BCCC-6A7A94BD3D48}"/>
    <cellStyle name="Millares 657 3 2 3 5" xfId="9297" xr:uid="{0E1E08D8-2046-4AD9-97BC-D8A8FDB772F6}"/>
    <cellStyle name="Millares 657 3 2 3 5 2" xfId="30800" xr:uid="{3F488A14-1F48-4B59-AF2A-DC5DBEE9DB34}"/>
    <cellStyle name="Millares 657 3 2 3 6" xfId="15932" xr:uid="{89A61718-93AB-465B-9785-F330E4F546A2}"/>
    <cellStyle name="Millares 657 3 2 3 6 2" xfId="37435" xr:uid="{34AF2740-EC46-43B0-A3CD-75E023F25B12}"/>
    <cellStyle name="Millares 657 3 2 3 7" xfId="22537" xr:uid="{77C5CCDD-28DF-4B30-AE18-DEC168D8F779}"/>
    <cellStyle name="Millares 657 3 2 3 8" xfId="44040" xr:uid="{251A57E5-AA32-437F-8BE2-14C865D63DAE}"/>
    <cellStyle name="Millares 657 3 2 4" xfId="1427" xr:uid="{A2FD225E-42D5-4C64-A240-D90C4E37B80C}"/>
    <cellStyle name="Millares 657 3 2 4 2" xfId="4256" xr:uid="{50987C19-5788-416A-AB0B-C03E816E2773}"/>
    <cellStyle name="Millares 657 3 2 4 2 2" xfId="12522" xr:uid="{04D68250-8A3F-4FCC-ADBF-8E2EF8E4007F}"/>
    <cellStyle name="Millares 657 3 2 4 2 2 2" xfId="34025" xr:uid="{6FDF6142-A09A-4A8C-BA71-EDD6B5124C04}"/>
    <cellStyle name="Millares 657 3 2 4 2 3" xfId="19157" xr:uid="{FB205DCC-1003-4CDD-B0E9-42877387A5F5}"/>
    <cellStyle name="Millares 657 3 2 4 2 3 2" xfId="40660" xr:uid="{B61542B3-AEF5-4742-8E0F-13A0D7545F8A}"/>
    <cellStyle name="Millares 657 3 2 4 2 4" xfId="25762" xr:uid="{CCC15FE5-73C3-494E-8A1C-039E5BAFEDBF}"/>
    <cellStyle name="Millares 657 3 2 4 2 5" xfId="47265" xr:uid="{D32CFE4B-0EEA-4E32-B8A1-467A37DCEC87}"/>
    <cellStyle name="Millares 657 3 2 4 3" xfId="6395" xr:uid="{08348A98-C035-4256-8D2B-936A0187B9E4}"/>
    <cellStyle name="Millares 657 3 2 4 3 2" xfId="14661" xr:uid="{4BCBAC76-9E88-42C1-BBE4-4BEE251D78C1}"/>
    <cellStyle name="Millares 657 3 2 4 3 2 2" xfId="36164" xr:uid="{297AC8AD-83F1-48AB-B0A6-C82C8360AD24}"/>
    <cellStyle name="Millares 657 3 2 4 3 3" xfId="21296" xr:uid="{AF73F19C-F2B9-41FD-A972-39953EC5FCAB}"/>
    <cellStyle name="Millares 657 3 2 4 3 3 2" xfId="42799" xr:uid="{F6F362DF-F9AC-486E-BE4F-B3E90AE623DE}"/>
    <cellStyle name="Millares 657 3 2 4 3 4" xfId="27901" xr:uid="{0A5C06C3-DDE6-44F6-8952-AACA24B9496C}"/>
    <cellStyle name="Millares 657 3 2 4 3 5" xfId="49404" xr:uid="{ED85BD0A-82F5-4B8D-B200-D4317FA26FEE}"/>
    <cellStyle name="Millares 657 3 2 4 4" xfId="8036" xr:uid="{BA31EA90-DC04-4B6D-8410-5A84B84D5014}"/>
    <cellStyle name="Millares 657 3 2 4 4 2" xfId="29539" xr:uid="{8F6C9C00-7C12-4F90-8FB7-FFA1A732CC4A}"/>
    <cellStyle name="Millares 657 3 2 4 5" xfId="9693" xr:uid="{3D674D47-F96F-44E3-BDF2-7761A1C6123E}"/>
    <cellStyle name="Millares 657 3 2 4 5 2" xfId="31196" xr:uid="{47C6513B-73A8-4487-94F2-DAA91B986C0E}"/>
    <cellStyle name="Millares 657 3 2 4 6" xfId="16328" xr:uid="{BF2D3ECE-B019-44D0-AF19-04BFDA86B36D}"/>
    <cellStyle name="Millares 657 3 2 4 6 2" xfId="37831" xr:uid="{AA5973BB-66F4-4CE2-9B81-CB2045318F9C}"/>
    <cellStyle name="Millares 657 3 2 4 7" xfId="22933" xr:uid="{194AD326-1AED-4EF2-9ABD-DFFCEA70C7BF}"/>
    <cellStyle name="Millares 657 3 2 4 8" xfId="44436" xr:uid="{B747574C-C856-4931-AA79-62D77C5DE5FC}"/>
    <cellStyle name="Millares 657 3 2 5" xfId="2114" xr:uid="{2FD348F9-539D-4565-85C4-E540EC49A854}"/>
    <cellStyle name="Millares 657 3 2 5 2" xfId="10380" xr:uid="{D7C18DD6-901F-487A-9FD7-25C86F81F78A}"/>
    <cellStyle name="Millares 657 3 2 5 2 2" xfId="31883" xr:uid="{6A64FFCD-B479-4948-A832-3C0CDB922E3E}"/>
    <cellStyle name="Millares 657 3 2 5 3" xfId="17015" xr:uid="{DE29CC11-E9F9-46DB-B1EE-0A0BBB514C8A}"/>
    <cellStyle name="Millares 657 3 2 5 3 2" xfId="38518" xr:uid="{544907FA-8BF0-4F60-B1AE-BB550E3FFEFF}"/>
    <cellStyle name="Millares 657 3 2 5 4" xfId="23620" xr:uid="{184EAC22-F7FD-422A-A7A2-DA8D88FBF9C8}"/>
    <cellStyle name="Millares 657 3 2 5 5" xfId="45123" xr:uid="{FB57107F-7D2D-4CB5-B7BF-7537AC27E89C}"/>
    <cellStyle name="Millares 657 3 2 6" xfId="2662" xr:uid="{DE13CA96-0A1E-4C55-A7E2-A2F93F3BBCDF}"/>
    <cellStyle name="Millares 657 3 2 6 2" xfId="10928" xr:uid="{034D290D-41C3-43F1-92AC-CF47D2AC16D8}"/>
    <cellStyle name="Millares 657 3 2 6 2 2" xfId="32431" xr:uid="{C86997FA-E6EA-4577-836B-2B88C5FDFB8E}"/>
    <cellStyle name="Millares 657 3 2 6 3" xfId="17563" xr:uid="{D291A2BB-7ED9-475C-8F76-648245900F25}"/>
    <cellStyle name="Millares 657 3 2 6 3 2" xfId="39066" xr:uid="{B9ED9424-E4DA-4B9E-A709-F63A5AC4A772}"/>
    <cellStyle name="Millares 657 3 2 6 4" xfId="24168" xr:uid="{DE409AD4-F66B-4C99-85C4-45FB6645EEF9}"/>
    <cellStyle name="Millares 657 3 2 6 5" xfId="45671" xr:uid="{11DFC2A8-CAD1-4DCA-94B2-9842BAF178D5}"/>
    <cellStyle name="Millares 657 3 2 7" xfId="3310" xr:uid="{5951035F-39C3-4C77-BC23-2A226F01DC7A}"/>
    <cellStyle name="Millares 657 3 2 7 2" xfId="11576" xr:uid="{BDCE0694-BD4B-4011-8EA2-398337A9D771}"/>
    <cellStyle name="Millares 657 3 2 7 2 2" xfId="33079" xr:uid="{E0FE0017-3694-4170-866B-B5A9F7F940CD}"/>
    <cellStyle name="Millares 657 3 2 7 3" xfId="18211" xr:uid="{E835CAED-7B3F-4538-9CD4-BD604EECCD07}"/>
    <cellStyle name="Millares 657 3 2 7 3 2" xfId="39714" xr:uid="{48FCE54E-AF07-49CE-B928-6564D6333A22}"/>
    <cellStyle name="Millares 657 3 2 7 4" xfId="24816" xr:uid="{B28FCF25-FB69-4732-89C4-55AA9769EC0B}"/>
    <cellStyle name="Millares 657 3 2 7 5" xfId="46319" xr:uid="{F219C1F9-A3E1-46F8-88F4-529A6AF64BB6}"/>
    <cellStyle name="Millares 657 3 2 8" xfId="4806" xr:uid="{92988658-97E6-4CAA-B1DE-F3D75445E6BC}"/>
    <cellStyle name="Millares 657 3 2 8 2" xfId="13072" xr:uid="{2CF159ED-D585-4A24-8B0B-393573A146D6}"/>
    <cellStyle name="Millares 657 3 2 8 2 2" xfId="34575" xr:uid="{AB801496-62F6-4B89-8B48-8514E80A5A0C}"/>
    <cellStyle name="Millares 657 3 2 8 3" xfId="19707" xr:uid="{4E0BCE0C-CBAC-45CB-BC79-10C36D233006}"/>
    <cellStyle name="Millares 657 3 2 8 3 2" xfId="41210" xr:uid="{8A5634EA-63A9-4572-809D-BF23FB0DBEC6}"/>
    <cellStyle name="Millares 657 3 2 8 4" xfId="26312" xr:uid="{166EB3F5-9647-45A1-A8D1-90506175C08B}"/>
    <cellStyle name="Millares 657 3 2 8 5" xfId="47815" xr:uid="{A232EF3D-B952-4D6D-92C3-CF32733E8A61}"/>
    <cellStyle name="Millares 657 3 2 9" xfId="5449" xr:uid="{E41E7C88-A359-4167-88CD-ED359EB03BC9}"/>
    <cellStyle name="Millares 657 3 2 9 2" xfId="13715" xr:uid="{77F217F8-DE5F-42DC-A97E-777F77545A9C}"/>
    <cellStyle name="Millares 657 3 2 9 2 2" xfId="35218" xr:uid="{0105716F-52B8-45DF-A1DD-73EDC80E06AB}"/>
    <cellStyle name="Millares 657 3 2 9 3" xfId="20350" xr:uid="{38EDB34B-CF4B-4D46-B124-62A15C77E115}"/>
    <cellStyle name="Millares 657 3 2 9 3 2" xfId="41853" xr:uid="{6B9BC24C-1354-48AC-8F71-3A37B5BEF3FF}"/>
    <cellStyle name="Millares 657 3 2 9 4" xfId="26955" xr:uid="{64DA419F-9467-4730-B313-888571B3FFFB}"/>
    <cellStyle name="Millares 657 3 2 9 5" xfId="48458" xr:uid="{D09DB56F-FDD1-4147-AA2B-4E63CA84F9F8}"/>
    <cellStyle name="Millares 657 3 3" xfId="352" xr:uid="{882DB974-9294-47A9-811A-146B7D2DEC04}"/>
    <cellStyle name="Millares 657 3 3 10" xfId="15255" xr:uid="{23554791-75B6-4E04-A1CA-04BE09737075}"/>
    <cellStyle name="Millares 657 3 3 10 2" xfId="36758" xr:uid="{35756306-B174-480F-9E67-EB821C0B653E}"/>
    <cellStyle name="Millares 657 3 3 11" xfId="21860" xr:uid="{C5AB53EA-1666-46D6-8954-D1D1EC093B04}"/>
    <cellStyle name="Millares 657 3 3 12" xfId="43363" xr:uid="{7E0BD7CB-9BB6-4230-91EC-FB11202E3B6E}"/>
    <cellStyle name="Millares 657 3 3 2" xfId="1300" xr:uid="{B5671930-A57F-4A40-AEA1-147CEA554402}"/>
    <cellStyle name="Millares 657 3 3 2 2" xfId="4129" xr:uid="{E6EBCCAD-080A-43A5-A7AC-8AF4438B2B37}"/>
    <cellStyle name="Millares 657 3 3 2 2 2" xfId="12395" xr:uid="{8DEAD1C2-7625-4C5B-A48C-7452BA5C5B24}"/>
    <cellStyle name="Millares 657 3 3 2 2 2 2" xfId="33898" xr:uid="{038B6877-6784-4D86-BBA3-9DB579CEF79F}"/>
    <cellStyle name="Millares 657 3 3 2 2 3" xfId="19030" xr:uid="{58719E22-3707-43DC-A4AD-04CE39DF86CD}"/>
    <cellStyle name="Millares 657 3 3 2 2 3 2" xfId="40533" xr:uid="{A19ED14E-3639-4A18-BC25-AA4353AF4041}"/>
    <cellStyle name="Millares 657 3 3 2 2 4" xfId="25635" xr:uid="{8295B8CF-2505-4B40-A6C2-13FF88582372}"/>
    <cellStyle name="Millares 657 3 3 2 2 5" xfId="47138" xr:uid="{E61F573B-924E-4193-9428-B610C71C9241}"/>
    <cellStyle name="Millares 657 3 3 2 3" xfId="6268" xr:uid="{BA29188B-F803-4D1B-A2C5-12DF374CAADA}"/>
    <cellStyle name="Millares 657 3 3 2 3 2" xfId="14534" xr:uid="{8B92A402-8AE7-4827-8C34-319EA726FF11}"/>
    <cellStyle name="Millares 657 3 3 2 3 2 2" xfId="36037" xr:uid="{26E983D0-5740-4576-8122-442D2D336967}"/>
    <cellStyle name="Millares 657 3 3 2 3 3" xfId="21169" xr:uid="{0EB34305-E8C2-4550-8043-EFC1B82F4DEF}"/>
    <cellStyle name="Millares 657 3 3 2 3 3 2" xfId="42672" xr:uid="{EBC8695D-CCB3-4291-8C27-B302CC33D079}"/>
    <cellStyle name="Millares 657 3 3 2 3 4" xfId="27774" xr:uid="{76F64AA0-C385-45D5-91A7-348D9ABEF3C8}"/>
    <cellStyle name="Millares 657 3 3 2 3 5" xfId="49277" xr:uid="{6632BD8B-042E-4E3F-80C4-612FF9775B94}"/>
    <cellStyle name="Millares 657 3 3 2 4" xfId="7909" xr:uid="{D4763343-06AC-4A99-B5EC-C203E4D616BC}"/>
    <cellStyle name="Millares 657 3 3 2 4 2" xfId="29412" xr:uid="{F8895CE3-2D9C-429A-B164-D4E5540465EA}"/>
    <cellStyle name="Millares 657 3 3 2 5" xfId="9566" xr:uid="{D7F4004A-4B2A-4D45-B08C-19E96138D346}"/>
    <cellStyle name="Millares 657 3 3 2 5 2" xfId="31069" xr:uid="{2DE20E5D-BDFF-49F0-A1AB-CB57F1754C25}"/>
    <cellStyle name="Millares 657 3 3 2 6" xfId="16201" xr:uid="{AD5E1BCB-4BA2-4B98-A571-771922B5E9C0}"/>
    <cellStyle name="Millares 657 3 3 2 6 2" xfId="37704" xr:uid="{D1DD895C-0F09-436F-8261-670D4A64483C}"/>
    <cellStyle name="Millares 657 3 3 2 7" xfId="22806" xr:uid="{52C762A6-CBD9-4F22-BB0E-043008230E0C}"/>
    <cellStyle name="Millares 657 3 3 2 8" xfId="44309" xr:uid="{7263451B-34CD-4047-8AF3-23812165784F}"/>
    <cellStyle name="Millares 657 3 3 3" xfId="1987" xr:uid="{65F909A5-6FAD-4205-848F-30A441836B9B}"/>
    <cellStyle name="Millares 657 3 3 3 2" xfId="10253" xr:uid="{30A39B1A-F416-4199-ACA8-868BF2F989FF}"/>
    <cellStyle name="Millares 657 3 3 3 2 2" xfId="31756" xr:uid="{2192A2A0-A3C0-455B-BD42-C1AEF9790703}"/>
    <cellStyle name="Millares 657 3 3 3 3" xfId="16888" xr:uid="{B541521D-AA21-4680-8189-875F44546056}"/>
    <cellStyle name="Millares 657 3 3 3 3 2" xfId="38391" xr:uid="{5703B78D-97E2-4A43-943C-FD6B3633649D}"/>
    <cellStyle name="Millares 657 3 3 3 4" xfId="23493" xr:uid="{00E85ACC-09BA-464C-8F2B-38482EA2D432}"/>
    <cellStyle name="Millares 657 3 3 3 5" xfId="44996" xr:uid="{A795D226-14C1-45CD-B66B-BB26EF796BF3}"/>
    <cellStyle name="Millares 657 3 3 4" xfId="2786" xr:uid="{F14D2BE1-2E04-4AFA-9E85-B7774FF74A51}"/>
    <cellStyle name="Millares 657 3 3 4 2" xfId="11052" xr:uid="{1222DAA5-B398-477D-A31D-CE529CA79C33}"/>
    <cellStyle name="Millares 657 3 3 4 2 2" xfId="32555" xr:uid="{9A8E2D72-E0F8-46E6-AFF4-377169FA4BD3}"/>
    <cellStyle name="Millares 657 3 3 4 3" xfId="17687" xr:uid="{14565697-2CE7-48B8-A8AF-986E911B37EC}"/>
    <cellStyle name="Millares 657 3 3 4 3 2" xfId="39190" xr:uid="{DA3098D7-13CE-4715-B8B2-2D4C02680BD5}"/>
    <cellStyle name="Millares 657 3 3 4 4" xfId="24292" xr:uid="{0DF9E695-5557-4DF9-8E70-15143DE3637A}"/>
    <cellStyle name="Millares 657 3 3 4 5" xfId="45795" xr:uid="{31E08868-46B1-48CF-93B9-B4FC0CE1F8D2}"/>
    <cellStyle name="Millares 657 3 3 5" xfId="3183" xr:uid="{F7950CAF-8C0A-4B64-A410-3F87934EA532}"/>
    <cellStyle name="Millares 657 3 3 5 2" xfId="11449" xr:uid="{9F5A9CD6-4063-4D80-8AFE-978AC6841593}"/>
    <cellStyle name="Millares 657 3 3 5 2 2" xfId="32952" xr:uid="{05A9254B-8E7C-4585-83CB-354531C34C05}"/>
    <cellStyle name="Millares 657 3 3 5 3" xfId="18084" xr:uid="{448B8FF5-C8D0-488B-A800-799D6B75A962}"/>
    <cellStyle name="Millares 657 3 3 5 3 2" xfId="39587" xr:uid="{D30CCC71-C512-4BE1-9FEA-3C926E4E95EF}"/>
    <cellStyle name="Millares 657 3 3 5 4" xfId="24689" xr:uid="{43725DA7-9F75-4D6E-8553-7837DA3E464B}"/>
    <cellStyle name="Millares 657 3 3 5 5" xfId="46192" xr:uid="{1744C1FC-CC88-4C38-B971-E117036C711C}"/>
    <cellStyle name="Millares 657 3 3 6" xfId="4930" xr:uid="{08A304F9-3A63-45C0-9EC7-9533430F21E7}"/>
    <cellStyle name="Millares 657 3 3 6 2" xfId="13196" xr:uid="{1000A50B-B2D0-40C5-8128-977F69907812}"/>
    <cellStyle name="Millares 657 3 3 6 2 2" xfId="34699" xr:uid="{E8E036EC-9A3E-4F14-9F8D-F9F3FC2B268F}"/>
    <cellStyle name="Millares 657 3 3 6 3" xfId="19831" xr:uid="{4F1AE858-4B95-4E30-8E71-04F9F35125D2}"/>
    <cellStyle name="Millares 657 3 3 6 3 2" xfId="41334" xr:uid="{0341B53B-37EA-429B-A572-A5D21EB61850}"/>
    <cellStyle name="Millares 657 3 3 6 4" xfId="26436" xr:uid="{3995E509-5972-4DE0-9593-FAA86A4BFD0C}"/>
    <cellStyle name="Millares 657 3 3 6 5" xfId="47939" xr:uid="{F479290F-DD53-4A45-9C3D-D7D251B1F437}"/>
    <cellStyle name="Millares 657 3 3 7" xfId="5322" xr:uid="{DC0AB26E-9A7A-4F9F-B6E5-223D2D5F97C7}"/>
    <cellStyle name="Millares 657 3 3 7 2" xfId="13588" xr:uid="{C2F5DE48-25CF-4869-BEEE-EF3D2E0B5BAA}"/>
    <cellStyle name="Millares 657 3 3 7 2 2" xfId="35091" xr:uid="{AF5945E0-C067-4698-8125-E4C539256A76}"/>
    <cellStyle name="Millares 657 3 3 7 3" xfId="20223" xr:uid="{6A12FCCD-2E0D-4A93-BCE8-8484884CA8E1}"/>
    <cellStyle name="Millares 657 3 3 7 3 2" xfId="41726" xr:uid="{1D50382E-DFAF-450C-A2D4-4495BE6F1DBC}"/>
    <cellStyle name="Millares 657 3 3 7 4" xfId="26828" xr:uid="{0661D834-E353-4EBD-BE32-AA6DB4E70DCD}"/>
    <cellStyle name="Millares 657 3 3 7 5" xfId="48331" xr:uid="{7DE39B49-ED83-458F-9105-05D17BAEBC4F}"/>
    <cellStyle name="Millares 657 3 3 8" xfId="6963" xr:uid="{2A038685-7C3A-4AF3-AA10-5B5D49A5D370}"/>
    <cellStyle name="Millares 657 3 3 8 2" xfId="28466" xr:uid="{8122CB8A-A1CE-4660-B6F6-7BAA2B88D479}"/>
    <cellStyle name="Millares 657 3 3 9" xfId="8619" xr:uid="{B7E3526A-16F4-4EFE-8082-C2352F6751C2}"/>
    <cellStyle name="Millares 657 3 3 9 2" xfId="30122" xr:uid="{5DF881A8-39C1-4325-9754-B2995ABA3A4B}"/>
    <cellStyle name="Millares 657 3 4" xfId="636" xr:uid="{F56B694F-558C-4292-ADE8-834013DB254E}"/>
    <cellStyle name="Millares 657 3 4 10" xfId="43645" xr:uid="{D6E1F2CB-118B-4828-8A76-15CCB8AD7DEE}"/>
    <cellStyle name="Millares 657 3 4 2" xfId="1582" xr:uid="{B8E69EF5-97CB-4872-ABEE-96919CF14DD9}"/>
    <cellStyle name="Millares 657 3 4 2 2" xfId="4411" xr:uid="{83D4E373-1C58-429D-B4DB-0B2C16833D09}"/>
    <cellStyle name="Millares 657 3 4 2 2 2" xfId="12677" xr:uid="{6A7C17BC-1CEA-43AF-A56F-8F93D2A6AEAF}"/>
    <cellStyle name="Millares 657 3 4 2 2 2 2" xfId="34180" xr:uid="{5362C912-F0B0-4B1F-A960-26BA474C69B4}"/>
    <cellStyle name="Millares 657 3 4 2 2 3" xfId="19312" xr:uid="{64C37DDD-DD87-47A7-9443-26D88F11370B}"/>
    <cellStyle name="Millares 657 3 4 2 2 3 2" xfId="40815" xr:uid="{2E39B891-49CD-4EC9-A6FC-AA071EDEEFEA}"/>
    <cellStyle name="Millares 657 3 4 2 2 4" xfId="25917" xr:uid="{C751F19F-5F71-4CC5-953C-F5A3771157C0}"/>
    <cellStyle name="Millares 657 3 4 2 2 5" xfId="47420" xr:uid="{6E04FC76-5EF4-4143-B766-C3D432287082}"/>
    <cellStyle name="Millares 657 3 4 2 3" xfId="6550" xr:uid="{B7DAB1B9-508C-4FC1-B507-EA8C52E26C06}"/>
    <cellStyle name="Millares 657 3 4 2 3 2" xfId="14816" xr:uid="{2A6F1919-D0E0-4F48-BBF1-BCB0A6D09CB6}"/>
    <cellStyle name="Millares 657 3 4 2 3 2 2" xfId="36319" xr:uid="{88D10952-BDAD-48F0-B238-B766A18AB6AF}"/>
    <cellStyle name="Millares 657 3 4 2 3 3" xfId="21451" xr:uid="{BAD2557B-502C-44C6-A297-49CBB8768F0A}"/>
    <cellStyle name="Millares 657 3 4 2 3 3 2" xfId="42954" xr:uid="{00248487-6291-4AA5-BD86-792A68801388}"/>
    <cellStyle name="Millares 657 3 4 2 3 4" xfId="28056" xr:uid="{0B3C93A1-0808-4896-B8ED-73FC4756C7BD}"/>
    <cellStyle name="Millares 657 3 4 2 3 5" xfId="49559" xr:uid="{A9A42DF3-6489-48C4-A8BE-F9F95346F023}"/>
    <cellStyle name="Millares 657 3 4 2 4" xfId="8191" xr:uid="{DDA9F8CB-78AE-4309-BB37-D757B9E7669F}"/>
    <cellStyle name="Millares 657 3 4 2 4 2" xfId="29694" xr:uid="{7875C580-C4E6-45ED-9A8F-44B61AB25425}"/>
    <cellStyle name="Millares 657 3 4 2 5" xfId="9848" xr:uid="{9352E359-52C9-478D-80BB-52483D5B894E}"/>
    <cellStyle name="Millares 657 3 4 2 5 2" xfId="31351" xr:uid="{3E6206E0-61E6-490D-83E3-FECDB8E533FB}"/>
    <cellStyle name="Millares 657 3 4 2 6" xfId="16483" xr:uid="{F09915F6-9ED6-4F0B-A225-4C7C3F0EAEFD}"/>
    <cellStyle name="Millares 657 3 4 2 6 2" xfId="37986" xr:uid="{78D1C4CF-1F17-4F0A-8A81-6DEF5B078510}"/>
    <cellStyle name="Millares 657 3 4 2 7" xfId="23088" xr:uid="{D887CC08-479D-40EF-B3C6-28D0F16055F7}"/>
    <cellStyle name="Millares 657 3 4 2 8" xfId="44591" xr:uid="{386C324B-6657-448C-89C4-9E397B6AE8FA}"/>
    <cellStyle name="Millares 657 3 4 3" xfId="2269" xr:uid="{A0ED4A9E-9F51-487D-B730-FCA8DA1FA67D}"/>
    <cellStyle name="Millares 657 3 4 3 2" xfId="10535" xr:uid="{8C08271A-DA15-457F-8569-722DAD543AED}"/>
    <cellStyle name="Millares 657 3 4 3 2 2" xfId="32038" xr:uid="{106395A9-805A-454A-BCB6-9B3AB22A3374}"/>
    <cellStyle name="Millares 657 3 4 3 3" xfId="17170" xr:uid="{2E106412-B844-47CC-913E-568AE7287148}"/>
    <cellStyle name="Millares 657 3 4 3 3 2" xfId="38673" xr:uid="{91FDFF48-3112-4024-8F20-18509BDC4C3D}"/>
    <cellStyle name="Millares 657 3 4 3 4" xfId="23775" xr:uid="{5C939DB8-3F06-4204-9B44-50BE48A65CA0}"/>
    <cellStyle name="Millares 657 3 4 3 5" xfId="45278" xr:uid="{B83AFCF8-1032-41EC-9823-4678A458BFA1}"/>
    <cellStyle name="Millares 657 3 4 4" xfId="3465" xr:uid="{F72D39F5-DB19-459B-91B6-C396C9FED1F2}"/>
    <cellStyle name="Millares 657 3 4 4 2" xfId="11731" xr:uid="{49C1C0AC-9B4C-43B9-9929-9C0E335A40C6}"/>
    <cellStyle name="Millares 657 3 4 4 2 2" xfId="33234" xr:uid="{2F74237C-2A6B-4699-9475-C922859E7D60}"/>
    <cellStyle name="Millares 657 3 4 4 3" xfId="18366" xr:uid="{2B3134F9-2E0C-4565-ADB1-4B1677D7E7FF}"/>
    <cellStyle name="Millares 657 3 4 4 3 2" xfId="39869" xr:uid="{98CE4122-09A6-4786-92C4-211AA3F0CAD1}"/>
    <cellStyle name="Millares 657 3 4 4 4" xfId="24971" xr:uid="{C4A94CAF-1A5D-414C-983C-A96BFFB0496A}"/>
    <cellStyle name="Millares 657 3 4 4 5" xfId="46474" xr:uid="{030FE353-F059-4471-9A50-1D8AF81FF003}"/>
    <cellStyle name="Millares 657 3 4 5" xfId="5604" xr:uid="{E56971E9-C2AC-4621-ABFE-84B5A3AE1847}"/>
    <cellStyle name="Millares 657 3 4 5 2" xfId="13870" xr:uid="{21DF5045-1BAD-4C16-8216-89AE5393C748}"/>
    <cellStyle name="Millares 657 3 4 5 2 2" xfId="35373" xr:uid="{42649309-6A04-44E3-BC44-199D0B52D1C5}"/>
    <cellStyle name="Millares 657 3 4 5 3" xfId="20505" xr:uid="{A4A4AD9A-DA61-4A12-BD7D-9FCA79ADB314}"/>
    <cellStyle name="Millares 657 3 4 5 3 2" xfId="42008" xr:uid="{1E806C97-BFFE-4A7D-A0F9-62250752F9CE}"/>
    <cellStyle name="Millares 657 3 4 5 4" xfId="27110" xr:uid="{C54301D0-7B16-43E9-9A95-38722A68DB07}"/>
    <cellStyle name="Millares 657 3 4 5 5" xfId="48613" xr:uid="{45062D4F-87D2-4298-8BBE-7281CD9A1FC5}"/>
    <cellStyle name="Millares 657 3 4 6" xfId="7245" xr:uid="{0ABB40EC-D0AC-40E7-A672-218E21FF7C71}"/>
    <cellStyle name="Millares 657 3 4 6 2" xfId="28748" xr:uid="{33E8DD78-317A-4D13-92EF-3F012EA6CEF8}"/>
    <cellStyle name="Millares 657 3 4 7" xfId="8902" xr:uid="{531F0463-4F41-43DA-92EC-837341057881}"/>
    <cellStyle name="Millares 657 3 4 7 2" xfId="30405" xr:uid="{F2EA3327-1E94-4A34-AC87-7BB2BAC54C92}"/>
    <cellStyle name="Millares 657 3 4 8" xfId="15537" xr:uid="{E22AB9C5-0940-48EE-AF80-96C66959D460}"/>
    <cellStyle name="Millares 657 3 4 8 2" xfId="37040" xr:uid="{9FC90A42-1039-4E39-8153-E4CD6DAC9ABE}"/>
    <cellStyle name="Millares 657 3 4 9" xfId="22142" xr:uid="{313C1D5F-FA50-4C71-AAA5-AA8F87F0A5FB}"/>
    <cellStyle name="Millares 657 3 5" xfId="904" xr:uid="{0E44803F-E0A9-4456-BB9E-E196BC1A17BF}"/>
    <cellStyle name="Millares 657 3 5 2" xfId="3733" xr:uid="{54265567-8BB5-4763-95C9-8DA7CB932300}"/>
    <cellStyle name="Millares 657 3 5 2 2" xfId="11999" xr:uid="{80ED2032-83B1-4865-B2F5-EDD5374562E1}"/>
    <cellStyle name="Millares 657 3 5 2 2 2" xfId="33502" xr:uid="{E7B6A279-B4B2-498B-8FE7-B3F79848D9D2}"/>
    <cellStyle name="Millares 657 3 5 2 3" xfId="18634" xr:uid="{02BB1DC4-ABCB-4F61-94BB-86490185141D}"/>
    <cellStyle name="Millares 657 3 5 2 3 2" xfId="40137" xr:uid="{E3F24272-F566-459C-B955-5E8173DD3E01}"/>
    <cellStyle name="Millares 657 3 5 2 4" xfId="25239" xr:uid="{42EC8F83-D03E-4324-B2F3-341D89661398}"/>
    <cellStyle name="Millares 657 3 5 2 5" xfId="46742" xr:uid="{2E022BBF-B2B3-460F-9DF4-A9496A49F624}"/>
    <cellStyle name="Millares 657 3 5 3" xfId="5872" xr:uid="{6EED64AC-6C26-4B9C-8E9A-A793F32015D5}"/>
    <cellStyle name="Millares 657 3 5 3 2" xfId="14138" xr:uid="{F5EF266E-4B48-4AE9-8CB1-F239C37144CC}"/>
    <cellStyle name="Millares 657 3 5 3 2 2" xfId="35641" xr:uid="{7101FA64-3784-4DDE-B72C-BECD283E812A}"/>
    <cellStyle name="Millares 657 3 5 3 3" xfId="20773" xr:uid="{17CD754D-FEB6-4B69-B1A6-550CA56AA821}"/>
    <cellStyle name="Millares 657 3 5 3 3 2" xfId="42276" xr:uid="{19FC9A25-B0FE-4F0F-B470-FF6829A9AE93}"/>
    <cellStyle name="Millares 657 3 5 3 4" xfId="27378" xr:uid="{BBBD0477-CA46-4045-8014-A27654B6F6BF}"/>
    <cellStyle name="Millares 657 3 5 3 5" xfId="48881" xr:uid="{66635392-23BA-4D65-8709-A78E48DCD39B}"/>
    <cellStyle name="Millares 657 3 5 4" xfId="7513" xr:uid="{D5C187A4-89CF-4625-9FD2-FE1852FA8604}"/>
    <cellStyle name="Millares 657 3 5 4 2" xfId="29016" xr:uid="{A45772C2-1888-44C8-9AF4-D2C6A36E96D1}"/>
    <cellStyle name="Millares 657 3 5 5" xfId="9170" xr:uid="{802F4C99-C34A-4B01-9B33-F9324ABA3689}"/>
    <cellStyle name="Millares 657 3 5 5 2" xfId="30673" xr:uid="{51B95958-454E-47A2-897F-22B1C90C6D4C}"/>
    <cellStyle name="Millares 657 3 5 6" xfId="15805" xr:uid="{616D9167-8B6C-49A1-86C6-3E5E3A90F06B}"/>
    <cellStyle name="Millares 657 3 5 6 2" xfId="37308" xr:uid="{03C7D94F-A7AE-4478-B776-F35C5431B58B}"/>
    <cellStyle name="Millares 657 3 5 7" xfId="22410" xr:uid="{6F23CB6F-CEF5-43E8-BA82-B36ED110DAF0}"/>
    <cellStyle name="Millares 657 3 5 8" xfId="43913" xr:uid="{6BF2A274-A33E-463E-A967-DCF4ABCFBC68}"/>
    <cellStyle name="Millares 657 3 6" xfId="1165" xr:uid="{D163E97F-0360-432B-A7A0-0C745A4DA6A3}"/>
    <cellStyle name="Millares 657 3 6 2" xfId="3994" xr:uid="{8C61964D-58CE-452C-9B50-B472827B0BCF}"/>
    <cellStyle name="Millares 657 3 6 2 2" xfId="12260" xr:uid="{DC4D2282-73AF-4BF0-9B1F-E53784319A9C}"/>
    <cellStyle name="Millares 657 3 6 2 2 2" xfId="33763" xr:uid="{F3FB09F6-E041-44ED-9718-947B9D301A0F}"/>
    <cellStyle name="Millares 657 3 6 2 3" xfId="18895" xr:uid="{69AE70B1-C7EC-4E5A-8C15-FAA060D989CF}"/>
    <cellStyle name="Millares 657 3 6 2 3 2" xfId="40398" xr:uid="{39E9F47E-454E-44CF-9C95-E0F03B50FF51}"/>
    <cellStyle name="Millares 657 3 6 2 4" xfId="25500" xr:uid="{A210E992-A6BC-4A47-BCBF-D20786447E87}"/>
    <cellStyle name="Millares 657 3 6 2 5" xfId="47003" xr:uid="{7FF53DEC-7C8A-4550-8524-452034302FF6}"/>
    <cellStyle name="Millares 657 3 6 3" xfId="6133" xr:uid="{790631FA-9EFD-4FDD-BD34-DA74ECF6E68C}"/>
    <cellStyle name="Millares 657 3 6 3 2" xfId="14399" xr:uid="{59EB1C7E-4FF4-43D7-894C-D3B0DD6F7BC3}"/>
    <cellStyle name="Millares 657 3 6 3 2 2" xfId="35902" xr:uid="{7058F0CE-51A6-4CBF-BFE4-0A56ABDB12C6}"/>
    <cellStyle name="Millares 657 3 6 3 3" xfId="21034" xr:uid="{D8D97FD3-18E5-4729-994D-96ABB6187475}"/>
    <cellStyle name="Millares 657 3 6 3 3 2" xfId="42537" xr:uid="{6685755E-A335-4941-8CDA-F4B3B6E36184}"/>
    <cellStyle name="Millares 657 3 6 3 4" xfId="27639" xr:uid="{F4C50AD2-23F2-414A-9BC5-0B30C04C5D02}"/>
    <cellStyle name="Millares 657 3 6 3 5" xfId="49142" xr:uid="{D2DEB731-FC9E-44C2-901E-41ADF5C02BC9}"/>
    <cellStyle name="Millares 657 3 6 4" xfId="7774" xr:uid="{3001F369-6D27-4911-B9DA-05997021F5C8}"/>
    <cellStyle name="Millares 657 3 6 4 2" xfId="29277" xr:uid="{6B9762C7-68D9-471E-9344-433EC3FAE9DA}"/>
    <cellStyle name="Millares 657 3 6 5" xfId="9431" xr:uid="{D1F97086-05E4-44DD-8CEE-84F124E5129D}"/>
    <cellStyle name="Millares 657 3 6 5 2" xfId="30934" xr:uid="{DC72184C-4630-4258-B2D5-5AF78ED0D1E4}"/>
    <cellStyle name="Millares 657 3 6 6" xfId="16066" xr:uid="{5EB182D9-A07B-4FF8-9316-A40F0821629C}"/>
    <cellStyle name="Millares 657 3 6 6 2" xfId="37569" xr:uid="{27C2075A-CC55-4E1C-9C83-F3DC3055C7D2}"/>
    <cellStyle name="Millares 657 3 6 7" xfId="22671" xr:uid="{89C3A7CA-E18D-49C5-B6CA-4802F91EB4B1}"/>
    <cellStyle name="Millares 657 3 6 8" xfId="44174" xr:uid="{1FF99D5B-38FF-4AAE-A1E0-EA5CA1DA63C0}"/>
    <cellStyle name="Millares 657 3 7" xfId="1853" xr:uid="{CC8667A5-C36E-4186-8A55-347657DC4C60}"/>
    <cellStyle name="Millares 657 3 7 2" xfId="10119" xr:uid="{4D823B51-79B8-4810-86A0-B389A8016C89}"/>
    <cellStyle name="Millares 657 3 7 2 2" xfId="31622" xr:uid="{47BE586C-8AC7-43B4-8067-6FB4E3036154}"/>
    <cellStyle name="Millares 657 3 7 3" xfId="16754" xr:uid="{542B795A-5E40-463D-801A-9D5A379C5935}"/>
    <cellStyle name="Millares 657 3 7 3 2" xfId="38257" xr:uid="{384DE463-56BB-47FB-B1B6-91EC4872DC72}"/>
    <cellStyle name="Millares 657 3 7 4" xfId="23359" xr:uid="{6C01DE8E-10ED-4626-B011-E03118B161AC}"/>
    <cellStyle name="Millares 657 3 7 5" xfId="44862" xr:uid="{207BF5B7-981C-4A9E-9634-81424A3DA056}"/>
    <cellStyle name="Millares 657 3 8" xfId="2538" xr:uid="{30A8EA3E-BE7C-4B5E-BBFC-A86B690019E8}"/>
    <cellStyle name="Millares 657 3 8 2" xfId="10804" xr:uid="{274D54C3-D211-44F6-9F95-B01847CE2C38}"/>
    <cellStyle name="Millares 657 3 8 2 2" xfId="32307" xr:uid="{F3785A51-FC75-4D5E-8075-2384B8352B35}"/>
    <cellStyle name="Millares 657 3 8 3" xfId="17439" xr:uid="{D852D480-3549-4DED-BE0F-31327B7C7D84}"/>
    <cellStyle name="Millares 657 3 8 3 2" xfId="38942" xr:uid="{243E10F3-F4C3-4770-96AE-3D84ACF02C17}"/>
    <cellStyle name="Millares 657 3 8 4" xfId="24044" xr:uid="{F6106A7F-256D-4A69-A3F8-7FBAF118B54E}"/>
    <cellStyle name="Millares 657 3 8 5" xfId="45547" xr:uid="{3B1855B0-B76E-4309-906A-094557C81433}"/>
    <cellStyle name="Millares 657 3 9" xfId="3049" xr:uid="{256AC142-D02E-4CAC-A34D-0CAE300CEFB5}"/>
    <cellStyle name="Millares 657 3 9 2" xfId="11315" xr:uid="{222EBD1B-8BB2-4EB7-9D73-D8DE1541B6B5}"/>
    <cellStyle name="Millares 657 3 9 2 2" xfId="32818" xr:uid="{BEC2E913-013B-46E4-A236-87185F37DAF7}"/>
    <cellStyle name="Millares 657 3 9 3" xfId="17950" xr:uid="{2DAD77E8-4084-4131-94E8-05796DE0F047}"/>
    <cellStyle name="Millares 657 3 9 3 2" xfId="39453" xr:uid="{93A825B9-BB0A-4816-B73E-56479C064ED6}"/>
    <cellStyle name="Millares 657 3 9 4" xfId="24555" xr:uid="{5B5C1E3B-D515-4C49-B5E1-0CC182735911}"/>
    <cellStyle name="Millares 657 3 9 5" xfId="46058" xr:uid="{A7ACCA68-1EC2-48D3-8795-5A83411DB029}"/>
    <cellStyle name="Millares 657 4" xfId="206" xr:uid="{22E57567-0877-4CD0-A40C-73352102CA32}"/>
    <cellStyle name="Millares 657 4 10" xfId="4725" xr:uid="{9F7554AA-EC21-4704-AF68-9024E40F493F}"/>
    <cellStyle name="Millares 657 4 10 2" xfId="12991" xr:uid="{58ADF94C-140A-4454-85D8-3E54EC24AFEC}"/>
    <cellStyle name="Millares 657 4 10 2 2" xfId="34494" xr:uid="{7ACA05B9-8B37-412C-B103-6ADCA89FF27B}"/>
    <cellStyle name="Millares 657 4 10 3" xfId="19626" xr:uid="{A6666530-5932-43BD-83FC-F214684276ED}"/>
    <cellStyle name="Millares 657 4 10 3 2" xfId="41129" xr:uid="{AAE7D72B-AAF6-4A0F-867A-B5034001E3DC}"/>
    <cellStyle name="Millares 657 4 10 4" xfId="26231" xr:uid="{5509D22E-89CA-4A89-AD19-C8A1103B541E}"/>
    <cellStyle name="Millares 657 4 10 5" xfId="47734" xr:uid="{24F1E33F-EBA4-4272-A32F-79BB0CA3928C}"/>
    <cellStyle name="Millares 657 4 11" xfId="5228" xr:uid="{81A1BDFC-26A7-4575-8229-B442EAF3B7AF}"/>
    <cellStyle name="Millares 657 4 11 2" xfId="13494" xr:uid="{B8CC8034-8086-4B56-910A-A2257B9ADF76}"/>
    <cellStyle name="Millares 657 4 11 2 2" xfId="34997" xr:uid="{417BB619-BED4-4564-B00E-0BAE78381B06}"/>
    <cellStyle name="Millares 657 4 11 3" xfId="20129" xr:uid="{812B292E-DE22-4A6B-A227-1B8464801122}"/>
    <cellStyle name="Millares 657 4 11 3 2" xfId="41632" xr:uid="{3F3A4481-CEED-4B9C-974D-0AB6D458F78C}"/>
    <cellStyle name="Millares 657 4 11 4" xfId="26734" xr:uid="{54853A78-7B2E-4BA2-B65A-4AECA0479A86}"/>
    <cellStyle name="Millares 657 4 11 5" xfId="48237" xr:uid="{C449F2F7-FA04-4388-9556-1A51B897AE6B}"/>
    <cellStyle name="Millares 657 4 12" xfId="6869" xr:uid="{3475F320-66C7-4350-B9D4-4ACFBA5B0757}"/>
    <cellStyle name="Millares 657 4 12 2" xfId="28372" xr:uid="{128ED2CE-8236-4D60-B9AF-2F60891A0241}"/>
    <cellStyle name="Millares 657 4 13" xfId="8523" xr:uid="{F818031C-81A6-4C00-B677-FECA88E36D2F}"/>
    <cellStyle name="Millares 657 4 13 2" xfId="30026" xr:uid="{B2808E7D-2EE4-4396-833C-BFCDEF321CD1}"/>
    <cellStyle name="Millares 657 4 14" xfId="15162" xr:uid="{93981AFB-1370-4874-B28D-B7520F576DCD}"/>
    <cellStyle name="Millares 657 4 14 2" xfId="36665" xr:uid="{9DFC7098-B32D-4DB8-90C4-A0759DD4ECA2}"/>
    <cellStyle name="Millares 657 4 15" xfId="21767" xr:uid="{AF3AADA1-D1E5-4183-A864-7CE660378295}"/>
    <cellStyle name="Millares 657 4 16" xfId="43270" xr:uid="{5486A395-929C-4E64-99D6-4FDD2D128ECF}"/>
    <cellStyle name="Millares 657 4 2" xfId="521" xr:uid="{629FB66F-249F-42D9-8F1D-CEA8EACA5CB3}"/>
    <cellStyle name="Millares 657 4 2 10" xfId="7132" xr:uid="{C90AAEA0-6BE7-4037-A356-D93EF9D3B103}"/>
    <cellStyle name="Millares 657 4 2 10 2" xfId="28635" xr:uid="{90E6E3FC-61ED-497B-AA1D-C446C968F350}"/>
    <cellStyle name="Millares 657 4 2 11" xfId="8788" xr:uid="{950DABA3-C860-49E5-8D48-511FDD1F3B69}"/>
    <cellStyle name="Millares 657 4 2 11 2" xfId="30291" xr:uid="{F2ACDD19-5D58-48DA-9878-715FBD8FC367}"/>
    <cellStyle name="Millares 657 4 2 12" xfId="15424" xr:uid="{387A86DE-21B2-4BCC-962D-6AD9EC590B4E}"/>
    <cellStyle name="Millares 657 4 2 12 2" xfId="36927" xr:uid="{F301F97F-25B9-4FAA-9D6E-616EA18EDE2B}"/>
    <cellStyle name="Millares 657 4 2 13" xfId="22029" xr:uid="{2A68466A-5C46-4194-9156-79A763EAC6BE}"/>
    <cellStyle name="Millares 657 4 2 14" xfId="43532" xr:uid="{5C28EBFB-2809-468C-B2E7-94DB62E97C24}"/>
    <cellStyle name="Millares 657 4 2 2" xfId="803" xr:uid="{3AA171F3-1B69-4E87-806A-4DBD344910A5}"/>
    <cellStyle name="Millares 657 4 2 2 10" xfId="15704" xr:uid="{288AC6D1-52CD-4F95-A1A1-E6B3CC79090E}"/>
    <cellStyle name="Millares 657 4 2 2 10 2" xfId="37207" xr:uid="{EE564066-6321-4A99-A810-5A94114863DE}"/>
    <cellStyle name="Millares 657 4 2 2 11" xfId="22309" xr:uid="{FA3A6E2B-9C60-462F-A6D1-A2763CA5F190}"/>
    <cellStyle name="Millares 657 4 2 2 12" xfId="43812" xr:uid="{8B2BD383-84EE-4362-BEC6-5D9A9BD192D6}"/>
    <cellStyle name="Millares 657 4 2 2 2" xfId="1749" xr:uid="{83A142F3-3C95-4EB2-9637-9CA5C64487FD}"/>
    <cellStyle name="Millares 657 4 2 2 2 2" xfId="4578" xr:uid="{9BB0834D-DD26-40F6-9542-EC4FE7D14560}"/>
    <cellStyle name="Millares 657 4 2 2 2 2 2" xfId="12844" xr:uid="{5024E2AF-39CE-40AA-BEB1-AA611C1DAC5A}"/>
    <cellStyle name="Millares 657 4 2 2 2 2 2 2" xfId="34347" xr:uid="{B96A5018-5A52-40E3-8AB8-B72710EA511F}"/>
    <cellStyle name="Millares 657 4 2 2 2 2 3" xfId="19479" xr:uid="{9C63BABE-3E47-4298-8C39-0FFC33730846}"/>
    <cellStyle name="Millares 657 4 2 2 2 2 3 2" xfId="40982" xr:uid="{C0F79DA5-3880-4002-A102-1BBF3F00652A}"/>
    <cellStyle name="Millares 657 4 2 2 2 2 4" xfId="26084" xr:uid="{EDF5C569-B07C-4EC7-9BD8-C68D018A494E}"/>
    <cellStyle name="Millares 657 4 2 2 2 2 5" xfId="47587" xr:uid="{F12DE0B9-04D7-43ED-9EB0-349967D6C3F8}"/>
    <cellStyle name="Millares 657 4 2 2 2 3" xfId="6717" xr:uid="{953F87D1-23EF-491D-A229-2D653E82255D}"/>
    <cellStyle name="Millares 657 4 2 2 2 3 2" xfId="14983" xr:uid="{2DFBED71-1776-409D-A02C-2745F6F6210E}"/>
    <cellStyle name="Millares 657 4 2 2 2 3 2 2" xfId="36486" xr:uid="{EAC8EE86-6C31-41F5-A542-E535DFFB3162}"/>
    <cellStyle name="Millares 657 4 2 2 2 3 3" xfId="21618" xr:uid="{EF013C76-8D24-46C6-A0FB-F21FD8F772B6}"/>
    <cellStyle name="Millares 657 4 2 2 2 3 3 2" xfId="43121" xr:uid="{EAA53FC2-0F2B-45C1-90B0-8B3D15F528F9}"/>
    <cellStyle name="Millares 657 4 2 2 2 3 4" xfId="28223" xr:uid="{C4CD6DAC-353B-4A61-BDC8-311CAE9B5C7A}"/>
    <cellStyle name="Millares 657 4 2 2 2 3 5" xfId="49726" xr:uid="{B45BE946-6C46-4B15-86F8-73B1D0BA4354}"/>
    <cellStyle name="Millares 657 4 2 2 2 4" xfId="8358" xr:uid="{178222D4-3206-4EE6-AF6C-8DD1DC34C189}"/>
    <cellStyle name="Millares 657 4 2 2 2 4 2" xfId="29861" xr:uid="{EDDACC84-913B-45FD-85C5-720B5924099A}"/>
    <cellStyle name="Millares 657 4 2 2 2 5" xfId="10015" xr:uid="{21734DD6-F998-4E39-B7EC-459BB7E8C517}"/>
    <cellStyle name="Millares 657 4 2 2 2 5 2" xfId="31518" xr:uid="{5379CC83-9153-409F-B66F-B6214C2286E3}"/>
    <cellStyle name="Millares 657 4 2 2 2 6" xfId="16650" xr:uid="{EBAD7E1E-BE6B-4D7B-A473-8F89FC1A770F}"/>
    <cellStyle name="Millares 657 4 2 2 2 6 2" xfId="38153" xr:uid="{B52180D3-A5A6-4DE3-8502-4DD9EB655292}"/>
    <cellStyle name="Millares 657 4 2 2 2 7" xfId="23255" xr:uid="{309539EA-247C-4B15-AFFE-F8554EA4B9B1}"/>
    <cellStyle name="Millares 657 4 2 2 2 8" xfId="44758" xr:uid="{2DB7A414-3FC1-4A9D-8297-D99E59A9F0F0}"/>
    <cellStyle name="Millares 657 4 2 2 3" xfId="2436" xr:uid="{0D357CCE-A93A-4914-969A-6D36A8E5B021}"/>
    <cellStyle name="Millares 657 4 2 2 3 2" xfId="10702" xr:uid="{62FFD8B2-9A1D-4A6B-B5F9-4735EF1D32DD}"/>
    <cellStyle name="Millares 657 4 2 2 3 2 2" xfId="32205" xr:uid="{E487054D-6E66-4260-9570-ED76B8E2B470}"/>
    <cellStyle name="Millares 657 4 2 2 3 3" xfId="17337" xr:uid="{1AB07431-F78A-4475-AA4B-632FEDBF5428}"/>
    <cellStyle name="Millares 657 4 2 2 3 3 2" xfId="38840" xr:uid="{F9C0D3CF-B208-4A11-84D7-0BE51179B44C}"/>
    <cellStyle name="Millares 657 4 2 2 3 4" xfId="23942" xr:uid="{4052D467-59B9-4863-8A54-DE996200A712}"/>
    <cellStyle name="Millares 657 4 2 2 3 5" xfId="45445" xr:uid="{8DA0986F-423C-4198-9C24-791E2345C175}"/>
    <cellStyle name="Millares 657 4 2 2 4" xfId="2953" xr:uid="{6687E231-484B-4DC4-A391-F725A4F94334}"/>
    <cellStyle name="Millares 657 4 2 2 4 2" xfId="11219" xr:uid="{A4EB4E48-803D-4A8C-8A5B-26911766BF59}"/>
    <cellStyle name="Millares 657 4 2 2 4 2 2" xfId="32722" xr:uid="{9C229657-7D63-45BF-A66A-DA68F89C3FAA}"/>
    <cellStyle name="Millares 657 4 2 2 4 3" xfId="17854" xr:uid="{14E7854F-FDBA-4DE5-8288-61C1534350AF}"/>
    <cellStyle name="Millares 657 4 2 2 4 3 2" xfId="39357" xr:uid="{D8DA0E70-C6AB-49A4-B8D3-F99FD601CFC2}"/>
    <cellStyle name="Millares 657 4 2 2 4 4" xfId="24459" xr:uid="{1EE4FDE7-3286-453C-B34C-80014596B8B1}"/>
    <cellStyle name="Millares 657 4 2 2 4 5" xfId="45962" xr:uid="{F25D65CC-819A-459E-8443-CE94336D3DA8}"/>
    <cellStyle name="Millares 657 4 2 2 5" xfId="3632" xr:uid="{CFA4B755-26A7-428B-9B41-26D669164B5B}"/>
    <cellStyle name="Millares 657 4 2 2 5 2" xfId="11898" xr:uid="{2406151A-18E7-40F4-A509-9D497992D7E6}"/>
    <cellStyle name="Millares 657 4 2 2 5 2 2" xfId="33401" xr:uid="{9AF99080-D91D-4E30-9864-A8F0630E91A6}"/>
    <cellStyle name="Millares 657 4 2 2 5 3" xfId="18533" xr:uid="{DBD8996F-AC3D-40D7-A9FF-D2EA92C3ACDC}"/>
    <cellStyle name="Millares 657 4 2 2 5 3 2" xfId="40036" xr:uid="{312D14D1-A139-4824-8887-4A4022076BC1}"/>
    <cellStyle name="Millares 657 4 2 2 5 4" xfId="25138" xr:uid="{DE569675-A6A2-4249-BCE1-5D5B747F9A33}"/>
    <cellStyle name="Millares 657 4 2 2 5 5" xfId="46641" xr:uid="{C183A3BB-2839-48B3-A55C-5A043A4C35C0}"/>
    <cellStyle name="Millares 657 4 2 2 6" xfId="5097" xr:uid="{3C5CCF44-3B5C-42DE-82FC-23CE94E80AF0}"/>
    <cellStyle name="Millares 657 4 2 2 6 2" xfId="13363" xr:uid="{71FDD9DA-E511-41EE-8B4F-A8840DEFBE5A}"/>
    <cellStyle name="Millares 657 4 2 2 6 2 2" xfId="34866" xr:uid="{DC2C8872-488B-4CDC-9266-8408204E2DCF}"/>
    <cellStyle name="Millares 657 4 2 2 6 3" xfId="19998" xr:uid="{81C2F30E-2D4B-425D-ABEE-C0E3EC9BA818}"/>
    <cellStyle name="Millares 657 4 2 2 6 3 2" xfId="41501" xr:uid="{1C19AE92-8E38-439D-94D9-8F9D8CA14A29}"/>
    <cellStyle name="Millares 657 4 2 2 6 4" xfId="26603" xr:uid="{0C3DC1B4-ABF3-4E9F-85D5-5D204F6B6800}"/>
    <cellStyle name="Millares 657 4 2 2 6 5" xfId="48106" xr:uid="{C01E0841-E389-4E15-9EFB-D3C735B07EF9}"/>
    <cellStyle name="Millares 657 4 2 2 7" xfId="5771" xr:uid="{F22C2294-F504-45A0-8E71-ED8FC94D4A9A}"/>
    <cellStyle name="Millares 657 4 2 2 7 2" xfId="14037" xr:uid="{ADB919ED-6CFB-4422-8A8B-0AFBA23199D4}"/>
    <cellStyle name="Millares 657 4 2 2 7 2 2" xfId="35540" xr:uid="{AD5D6E41-966B-4609-9F4F-1BE6166BDDA2}"/>
    <cellStyle name="Millares 657 4 2 2 7 3" xfId="20672" xr:uid="{905E454B-55C4-4DBF-A6F7-D3381D2DDE41}"/>
    <cellStyle name="Millares 657 4 2 2 7 3 2" xfId="42175" xr:uid="{9D4C1AB5-6BEE-4FAD-95A3-5EA413F820C5}"/>
    <cellStyle name="Millares 657 4 2 2 7 4" xfId="27277" xr:uid="{EF719933-6D96-45BB-BE44-311AAB2D0FDA}"/>
    <cellStyle name="Millares 657 4 2 2 7 5" xfId="48780" xr:uid="{1F164F87-4ED7-4A52-9C4C-1872B3E3563D}"/>
    <cellStyle name="Millares 657 4 2 2 8" xfId="7412" xr:uid="{DDDA946C-9E3A-49FE-A203-30222E913DBF}"/>
    <cellStyle name="Millares 657 4 2 2 8 2" xfId="28915" xr:uid="{8EFC90AC-9384-4346-A4B4-B8D2CEC3CA1F}"/>
    <cellStyle name="Millares 657 4 2 2 9" xfId="9069" xr:uid="{AF68839E-8417-4449-BD0B-C6D5E320239A}"/>
    <cellStyle name="Millares 657 4 2 2 9 2" xfId="30572" xr:uid="{7F670CAC-07DA-4794-9E8C-153D3BFE20CF}"/>
    <cellStyle name="Millares 657 4 2 3" xfId="1073" xr:uid="{09AC6985-CCEA-424C-A547-BD0A5AE31732}"/>
    <cellStyle name="Millares 657 4 2 3 2" xfId="3902" xr:uid="{F79E4F96-6223-4448-9A8F-5B8551F5BDE3}"/>
    <cellStyle name="Millares 657 4 2 3 2 2" xfId="12168" xr:uid="{F9D109D6-1613-4B78-9FAB-35C3A445EDEA}"/>
    <cellStyle name="Millares 657 4 2 3 2 2 2" xfId="33671" xr:uid="{F4886016-9F37-4E9E-BAB3-8257D1E16D87}"/>
    <cellStyle name="Millares 657 4 2 3 2 3" xfId="18803" xr:uid="{A3C06AAB-EDB8-4FA9-8EF2-94E61E99786B}"/>
    <cellStyle name="Millares 657 4 2 3 2 3 2" xfId="40306" xr:uid="{87CCD400-9D38-471B-A4E9-7AD71932BCDF}"/>
    <cellStyle name="Millares 657 4 2 3 2 4" xfId="25408" xr:uid="{2C206D3C-739F-44F3-9F2E-79CC58F756CC}"/>
    <cellStyle name="Millares 657 4 2 3 2 5" xfId="46911" xr:uid="{826CE5FF-B25A-438E-A47A-ABB78A6AA02C}"/>
    <cellStyle name="Millares 657 4 2 3 3" xfId="6041" xr:uid="{327D6927-8B82-4D45-99E4-6DFC7B14BBF8}"/>
    <cellStyle name="Millares 657 4 2 3 3 2" xfId="14307" xr:uid="{90D5B466-09F5-4BDF-A6DF-AC3C82A106DF}"/>
    <cellStyle name="Millares 657 4 2 3 3 2 2" xfId="35810" xr:uid="{3FD876D4-16B9-4FED-8458-B65147152424}"/>
    <cellStyle name="Millares 657 4 2 3 3 3" xfId="20942" xr:uid="{9DC0946F-B65A-4729-AF1D-BD5901859B54}"/>
    <cellStyle name="Millares 657 4 2 3 3 3 2" xfId="42445" xr:uid="{E9CA81A3-A84B-4869-9698-D5D459C09D8E}"/>
    <cellStyle name="Millares 657 4 2 3 3 4" xfId="27547" xr:uid="{87D90E50-EFA1-4533-9783-D87D15E1B7E4}"/>
    <cellStyle name="Millares 657 4 2 3 3 5" xfId="49050" xr:uid="{475143A5-DCF8-4E6B-BBDA-7823546733E6}"/>
    <cellStyle name="Millares 657 4 2 3 4" xfId="7682" xr:uid="{9B9321C6-3CEF-4D1D-AB74-2FE393B7DB7C}"/>
    <cellStyle name="Millares 657 4 2 3 4 2" xfId="29185" xr:uid="{F90D3474-79D7-478D-A3B4-D100F2A174D5}"/>
    <cellStyle name="Millares 657 4 2 3 5" xfId="9339" xr:uid="{60E78A52-4EF0-4573-96EB-B34922A03588}"/>
    <cellStyle name="Millares 657 4 2 3 5 2" xfId="30842" xr:uid="{DC5927D6-56BD-4B9F-8368-1937A9DEED8F}"/>
    <cellStyle name="Millares 657 4 2 3 6" xfId="15974" xr:uid="{C8FFFA23-89A2-45B2-90DE-6313FFAB4AB9}"/>
    <cellStyle name="Millares 657 4 2 3 6 2" xfId="37477" xr:uid="{366B7743-5B65-4CFF-A9F0-D48A339D3B99}"/>
    <cellStyle name="Millares 657 4 2 3 7" xfId="22579" xr:uid="{3324E11F-F708-48C8-B3AE-E4E5F1AA88B6}"/>
    <cellStyle name="Millares 657 4 2 3 8" xfId="44082" xr:uid="{C1503268-17CC-4D17-89E6-C0475AD95ADB}"/>
    <cellStyle name="Millares 657 4 2 4" xfId="1469" xr:uid="{E90E9299-52E0-468C-9443-848F2EA60FCC}"/>
    <cellStyle name="Millares 657 4 2 4 2" xfId="4298" xr:uid="{D153EFE2-4B69-4F63-A59E-DB4FA1228624}"/>
    <cellStyle name="Millares 657 4 2 4 2 2" xfId="12564" xr:uid="{959EE666-227B-4998-B150-20776B5FBB35}"/>
    <cellStyle name="Millares 657 4 2 4 2 2 2" xfId="34067" xr:uid="{1F5B76A8-4F74-46BF-BFDE-28E0C0210F17}"/>
    <cellStyle name="Millares 657 4 2 4 2 3" xfId="19199" xr:uid="{335DCB07-6D80-4B21-82C0-9DFD8D84916A}"/>
    <cellStyle name="Millares 657 4 2 4 2 3 2" xfId="40702" xr:uid="{EF60F41D-7F78-44E7-AD62-58ECC46765C9}"/>
    <cellStyle name="Millares 657 4 2 4 2 4" xfId="25804" xr:uid="{F76A65B0-D40F-4DEE-90F3-BAC656218FB6}"/>
    <cellStyle name="Millares 657 4 2 4 2 5" xfId="47307" xr:uid="{67B88269-1706-4AC4-B8AB-D3D6FE16AD1E}"/>
    <cellStyle name="Millares 657 4 2 4 3" xfId="6437" xr:uid="{5F9C6392-B48F-4092-9809-479C830DDFE4}"/>
    <cellStyle name="Millares 657 4 2 4 3 2" xfId="14703" xr:uid="{470D88C2-262E-4E89-A40C-1CB9D3E37D55}"/>
    <cellStyle name="Millares 657 4 2 4 3 2 2" xfId="36206" xr:uid="{3102C9BC-9748-4E2F-A24B-E54A5CCBA2F9}"/>
    <cellStyle name="Millares 657 4 2 4 3 3" xfId="21338" xr:uid="{CF6521CA-045B-4541-8E49-7A044569D6C2}"/>
    <cellStyle name="Millares 657 4 2 4 3 3 2" xfId="42841" xr:uid="{03A36C27-6C9D-4EE1-80C2-3BCB171EEDC1}"/>
    <cellStyle name="Millares 657 4 2 4 3 4" xfId="27943" xr:uid="{56D1A1AF-9D56-46BF-853E-AE775D568BAF}"/>
    <cellStyle name="Millares 657 4 2 4 3 5" xfId="49446" xr:uid="{1C41F3DE-FAB2-4354-BDF3-CBE61CE34FB8}"/>
    <cellStyle name="Millares 657 4 2 4 4" xfId="8078" xr:uid="{6BE28E4E-7DA2-411E-96DB-9F375C5920DF}"/>
    <cellStyle name="Millares 657 4 2 4 4 2" xfId="29581" xr:uid="{9D50678F-902E-488E-A396-BA7A2DDF37D3}"/>
    <cellStyle name="Millares 657 4 2 4 5" xfId="9735" xr:uid="{D36A92B2-B583-4900-9816-0BAB4D1235E4}"/>
    <cellStyle name="Millares 657 4 2 4 5 2" xfId="31238" xr:uid="{FE72016D-5760-461D-85DE-54098B440308}"/>
    <cellStyle name="Millares 657 4 2 4 6" xfId="16370" xr:uid="{6C2F2ADA-4B4F-4929-9F05-FADF2F1318DA}"/>
    <cellStyle name="Millares 657 4 2 4 6 2" xfId="37873" xr:uid="{1D270BCD-2424-4FF0-9A11-048D2CA0139E}"/>
    <cellStyle name="Millares 657 4 2 4 7" xfId="22975" xr:uid="{9DA8239A-EA63-4867-A2BA-CEDF14EBA106}"/>
    <cellStyle name="Millares 657 4 2 4 8" xfId="44478" xr:uid="{E9257836-A453-4395-A986-D40A0D08C525}"/>
    <cellStyle name="Millares 657 4 2 5" xfId="2156" xr:uid="{193C0AFB-FCE9-453A-AA35-BE050F46B2AD}"/>
    <cellStyle name="Millares 657 4 2 5 2" xfId="10422" xr:uid="{99C9AAB7-DB64-4F38-B65B-B8E108F22167}"/>
    <cellStyle name="Millares 657 4 2 5 2 2" xfId="31925" xr:uid="{D6DD92E1-FF66-4EEF-95D6-E0EBE5E6DEDC}"/>
    <cellStyle name="Millares 657 4 2 5 3" xfId="17057" xr:uid="{1466BE6F-70C4-4360-A15C-1BF6C1944D40}"/>
    <cellStyle name="Millares 657 4 2 5 3 2" xfId="38560" xr:uid="{589AC41E-F561-4509-9184-EE258640D05D}"/>
    <cellStyle name="Millares 657 4 2 5 4" xfId="23662" xr:uid="{47E0D775-72E1-4A5B-92F4-618A9295B3C0}"/>
    <cellStyle name="Millares 657 4 2 5 5" xfId="45165" xr:uid="{E2267A13-9B62-4882-9310-189C9E48080C}"/>
    <cellStyle name="Millares 657 4 2 6" xfId="2703" xr:uid="{53BEBE81-2988-43A1-860C-613257F75BE1}"/>
    <cellStyle name="Millares 657 4 2 6 2" xfId="10969" xr:uid="{4BF0AE41-6F92-4D53-A163-4C31A1867D3F}"/>
    <cellStyle name="Millares 657 4 2 6 2 2" xfId="32472" xr:uid="{DC3FAF92-E65E-403B-B02B-03680698A5BB}"/>
    <cellStyle name="Millares 657 4 2 6 3" xfId="17604" xr:uid="{A104976F-9586-40B7-A1E6-DFDC84A89CA2}"/>
    <cellStyle name="Millares 657 4 2 6 3 2" xfId="39107" xr:uid="{894FB25F-795C-4B9C-96F7-C577B78BEB72}"/>
    <cellStyle name="Millares 657 4 2 6 4" xfId="24209" xr:uid="{F3791B05-1749-4FAE-B183-668F0C27003E}"/>
    <cellStyle name="Millares 657 4 2 6 5" xfId="45712" xr:uid="{70CF2A50-1DC4-4E62-9721-D6C276817498}"/>
    <cellStyle name="Millares 657 4 2 7" xfId="3352" xr:uid="{2A158DCD-4D53-43F9-A51A-81F825764297}"/>
    <cellStyle name="Millares 657 4 2 7 2" xfId="11618" xr:uid="{08BB790A-EBE6-47E6-9D21-96BE40290A9E}"/>
    <cellStyle name="Millares 657 4 2 7 2 2" xfId="33121" xr:uid="{A3ABF168-82FC-449E-ADE3-2FE2DEF4AA20}"/>
    <cellStyle name="Millares 657 4 2 7 3" xfId="18253" xr:uid="{4991DED1-ECB9-462E-81A1-9FD307B7C12E}"/>
    <cellStyle name="Millares 657 4 2 7 3 2" xfId="39756" xr:uid="{435F7EB4-B77A-46FF-BA88-5CF60422CB89}"/>
    <cellStyle name="Millares 657 4 2 7 4" xfId="24858" xr:uid="{54FB1A6C-7781-45E1-8A31-9AF6A72771D2}"/>
    <cellStyle name="Millares 657 4 2 7 5" xfId="46361" xr:uid="{E626F4C4-1939-413D-B8F6-B3E78FDF5A54}"/>
    <cellStyle name="Millares 657 4 2 8" xfId="4847" xr:uid="{111EC6CC-D5CF-40F6-9FD3-5EAA0136FE0B}"/>
    <cellStyle name="Millares 657 4 2 8 2" xfId="13113" xr:uid="{58CFC8A2-2EF9-4980-A913-01EB02120557}"/>
    <cellStyle name="Millares 657 4 2 8 2 2" xfId="34616" xr:uid="{13ADC4E5-F048-4836-8CCE-F24CC9EE62F7}"/>
    <cellStyle name="Millares 657 4 2 8 3" xfId="19748" xr:uid="{DF5F0EE6-C4B4-4280-A943-9C37078DC371}"/>
    <cellStyle name="Millares 657 4 2 8 3 2" xfId="41251" xr:uid="{839C19D0-EE47-48C8-B19B-46527BA55AC3}"/>
    <cellStyle name="Millares 657 4 2 8 4" xfId="26353" xr:uid="{5CB0E32C-4DD3-4A04-818B-925878858DBE}"/>
    <cellStyle name="Millares 657 4 2 8 5" xfId="47856" xr:uid="{A8FC5184-8310-44FF-AE82-33FAAFE0CD60}"/>
    <cellStyle name="Millares 657 4 2 9" xfId="5491" xr:uid="{F5A0B466-7E7A-4DEF-8523-1016A0B742C6}"/>
    <cellStyle name="Millares 657 4 2 9 2" xfId="13757" xr:uid="{F1A2BD75-11C7-47D0-9291-C953EA494856}"/>
    <cellStyle name="Millares 657 4 2 9 2 2" xfId="35260" xr:uid="{A5EEAB41-C7FA-4298-9D90-929DEA16FDB3}"/>
    <cellStyle name="Millares 657 4 2 9 3" xfId="20392" xr:uid="{7A5C381F-3853-4CF9-A71F-AF57FE0D3AEC}"/>
    <cellStyle name="Millares 657 4 2 9 3 2" xfId="41895" xr:uid="{62619945-F20C-4CD9-B30E-58304748A4B7}"/>
    <cellStyle name="Millares 657 4 2 9 4" xfId="26997" xr:uid="{2FD23D22-A109-4853-A381-8F61B3F7C5E6}"/>
    <cellStyle name="Millares 657 4 2 9 5" xfId="48500" xr:uid="{21F0F44F-DC80-4057-9590-BB8B06EB1906}"/>
    <cellStyle name="Millares 657 4 3" xfId="393" xr:uid="{8A1F253D-64F1-4BC7-B7A0-D89A99D5D98D}"/>
    <cellStyle name="Millares 657 4 3 10" xfId="15296" xr:uid="{CCBFB71B-6650-477B-B2DD-043B954F3092}"/>
    <cellStyle name="Millares 657 4 3 10 2" xfId="36799" xr:uid="{D9F4902B-5AE2-4B5E-80B0-0C3F6C8C83DD}"/>
    <cellStyle name="Millares 657 4 3 11" xfId="21901" xr:uid="{8CDC3AAC-ED8C-466D-9056-1E19DD5B0971}"/>
    <cellStyle name="Millares 657 4 3 12" xfId="43404" xr:uid="{757370E0-3326-4EB9-9FEC-9337DFA5462B}"/>
    <cellStyle name="Millares 657 4 3 2" xfId="1341" xr:uid="{4DE263A4-8283-4E2A-8CEB-636A6784C8CC}"/>
    <cellStyle name="Millares 657 4 3 2 2" xfId="4170" xr:uid="{109997B0-9940-4FBB-B263-27C1CADDA20F}"/>
    <cellStyle name="Millares 657 4 3 2 2 2" xfId="12436" xr:uid="{CA439A04-60E1-4DA4-95F5-4D6DF5BF3B54}"/>
    <cellStyle name="Millares 657 4 3 2 2 2 2" xfId="33939" xr:uid="{04658DE8-C243-463C-AC42-BB6B94CD3ED6}"/>
    <cellStyle name="Millares 657 4 3 2 2 3" xfId="19071" xr:uid="{A646674B-C081-4C2F-A4DF-C41505872884}"/>
    <cellStyle name="Millares 657 4 3 2 2 3 2" xfId="40574" xr:uid="{1BDA45A0-940A-4253-A066-418B812C9DC1}"/>
    <cellStyle name="Millares 657 4 3 2 2 4" xfId="25676" xr:uid="{99F6E6C1-12DC-4204-8265-4AC44D4659CE}"/>
    <cellStyle name="Millares 657 4 3 2 2 5" xfId="47179" xr:uid="{64388124-0239-4397-99AA-A9F41B546F2F}"/>
    <cellStyle name="Millares 657 4 3 2 3" xfId="6309" xr:uid="{9D5DA2A7-79C1-4B56-AB35-65848E03B16F}"/>
    <cellStyle name="Millares 657 4 3 2 3 2" xfId="14575" xr:uid="{40478405-0304-488E-8E78-FAF7B7A967BE}"/>
    <cellStyle name="Millares 657 4 3 2 3 2 2" xfId="36078" xr:uid="{E9FFBE73-40D9-45E3-BD9E-47193A0A2E5C}"/>
    <cellStyle name="Millares 657 4 3 2 3 3" xfId="21210" xr:uid="{38CFB693-D0E6-4396-BAB5-565ECEC35786}"/>
    <cellStyle name="Millares 657 4 3 2 3 3 2" xfId="42713" xr:uid="{9CD96A6F-3B10-453C-8246-B78DBACA2EC2}"/>
    <cellStyle name="Millares 657 4 3 2 3 4" xfId="27815" xr:uid="{89EAB20A-2AD4-4E73-9481-2663B715F269}"/>
    <cellStyle name="Millares 657 4 3 2 3 5" xfId="49318" xr:uid="{88D511F3-6812-4B0E-BFF6-6AF0158387D9}"/>
    <cellStyle name="Millares 657 4 3 2 4" xfId="7950" xr:uid="{9EC05350-FC27-4576-8E6E-B48598343850}"/>
    <cellStyle name="Millares 657 4 3 2 4 2" xfId="29453" xr:uid="{13664BFD-025E-41B2-9249-701F0CD30303}"/>
    <cellStyle name="Millares 657 4 3 2 5" xfId="9607" xr:uid="{33AFEEAE-5A46-451C-9003-80442A9F5765}"/>
    <cellStyle name="Millares 657 4 3 2 5 2" xfId="31110" xr:uid="{779822B5-F677-41A5-83A2-CA4D02FDCBAA}"/>
    <cellStyle name="Millares 657 4 3 2 6" xfId="16242" xr:uid="{48DD9742-0593-4CCF-8FC6-6FEBD9A51CEE}"/>
    <cellStyle name="Millares 657 4 3 2 6 2" xfId="37745" xr:uid="{A1E32A19-956A-401E-9148-12D89BA169C6}"/>
    <cellStyle name="Millares 657 4 3 2 7" xfId="22847" xr:uid="{2C7E05F5-37C5-499B-BB5A-7F0E668364C6}"/>
    <cellStyle name="Millares 657 4 3 2 8" xfId="44350" xr:uid="{B8F12271-E30F-4BBB-88BE-5DAEA395013F}"/>
    <cellStyle name="Millares 657 4 3 3" xfId="2028" xr:uid="{86927C5B-EC0A-4792-8E3D-9C141855EE49}"/>
    <cellStyle name="Millares 657 4 3 3 2" xfId="10294" xr:uid="{81AC0F9E-8A49-4405-94E1-99CDBEEB80AB}"/>
    <cellStyle name="Millares 657 4 3 3 2 2" xfId="31797" xr:uid="{F1E21B17-6114-4484-89A4-56D1EE8EB651}"/>
    <cellStyle name="Millares 657 4 3 3 3" xfId="16929" xr:uid="{DE5B7BA8-59CA-4220-8973-2B6EC7BAF33F}"/>
    <cellStyle name="Millares 657 4 3 3 3 2" xfId="38432" xr:uid="{E4838525-126E-4453-A30F-833B97346F35}"/>
    <cellStyle name="Millares 657 4 3 3 4" xfId="23534" xr:uid="{CA9EEABC-6DE2-4E7B-B5B6-56FD36E8284F}"/>
    <cellStyle name="Millares 657 4 3 3 5" xfId="45037" xr:uid="{0DC8F9AB-BEA0-48E8-A4EF-429C80BA70F4}"/>
    <cellStyle name="Millares 657 4 3 4" xfId="2827" xr:uid="{7746AED3-1C62-4A51-9523-EFEE2B3FAF25}"/>
    <cellStyle name="Millares 657 4 3 4 2" xfId="11093" xr:uid="{5DC411CB-F3AA-4CC9-BF7C-3BD523F6F172}"/>
    <cellStyle name="Millares 657 4 3 4 2 2" xfId="32596" xr:uid="{81B662A5-D2E1-4730-A1B4-CC97AD962140}"/>
    <cellStyle name="Millares 657 4 3 4 3" xfId="17728" xr:uid="{2531D70D-78C2-43A1-B542-E702B2FA457C}"/>
    <cellStyle name="Millares 657 4 3 4 3 2" xfId="39231" xr:uid="{231EEFC7-34B0-4191-A41C-A1EE37CE8437}"/>
    <cellStyle name="Millares 657 4 3 4 4" xfId="24333" xr:uid="{BE67330C-5195-4592-B360-9DF3682E9443}"/>
    <cellStyle name="Millares 657 4 3 4 5" xfId="45836" xr:uid="{BCE86001-362D-460C-9205-4E2BEA3019C2}"/>
    <cellStyle name="Millares 657 4 3 5" xfId="3224" xr:uid="{6DB1855A-B56A-43C8-9AB1-CBE177C2F78B}"/>
    <cellStyle name="Millares 657 4 3 5 2" xfId="11490" xr:uid="{3E66B60F-43AF-462C-B641-69C58785EC74}"/>
    <cellStyle name="Millares 657 4 3 5 2 2" xfId="32993" xr:uid="{3D48B76F-48EE-44B6-8CE3-AFC57A8E75D6}"/>
    <cellStyle name="Millares 657 4 3 5 3" xfId="18125" xr:uid="{4028CCD4-B618-4624-953E-BB52B59D038B}"/>
    <cellStyle name="Millares 657 4 3 5 3 2" xfId="39628" xr:uid="{AE6CA986-C8C6-45F7-AF5F-FCDEC72EC90C}"/>
    <cellStyle name="Millares 657 4 3 5 4" xfId="24730" xr:uid="{61D3BFAD-18EF-4967-B16B-74E408148EDE}"/>
    <cellStyle name="Millares 657 4 3 5 5" xfId="46233" xr:uid="{0B2BCC59-648F-452C-A69C-F5242054E14A}"/>
    <cellStyle name="Millares 657 4 3 6" xfId="4971" xr:uid="{02EF7366-8319-4811-809A-7474D0D12DC9}"/>
    <cellStyle name="Millares 657 4 3 6 2" xfId="13237" xr:uid="{18B7662A-80C1-404C-B86C-1ED082BB23F7}"/>
    <cellStyle name="Millares 657 4 3 6 2 2" xfId="34740" xr:uid="{65C2D3D7-77E3-4BE6-A7B0-87F00BE8D4EA}"/>
    <cellStyle name="Millares 657 4 3 6 3" xfId="19872" xr:uid="{F3AD0FF0-2A96-42C9-A309-642FA7223C5E}"/>
    <cellStyle name="Millares 657 4 3 6 3 2" xfId="41375" xr:uid="{9D045AF6-C36B-4BDF-8CC4-D8485195A45E}"/>
    <cellStyle name="Millares 657 4 3 6 4" xfId="26477" xr:uid="{CFF77941-19F1-45CC-B5D2-23F953611354}"/>
    <cellStyle name="Millares 657 4 3 6 5" xfId="47980" xr:uid="{A2AAAEA6-AA65-4E8E-A362-FB3EE77A7155}"/>
    <cellStyle name="Millares 657 4 3 7" xfId="5363" xr:uid="{B0AFDDDF-2588-4B5A-A068-341C0EAF14FF}"/>
    <cellStyle name="Millares 657 4 3 7 2" xfId="13629" xr:uid="{E2A23467-10FC-4CAF-A5EB-9E652E8DE8FB}"/>
    <cellStyle name="Millares 657 4 3 7 2 2" xfId="35132" xr:uid="{59E59736-5718-495B-BE18-C07861527641}"/>
    <cellStyle name="Millares 657 4 3 7 3" xfId="20264" xr:uid="{C3394CE6-51B1-42F5-90DE-0B08103943F3}"/>
    <cellStyle name="Millares 657 4 3 7 3 2" xfId="41767" xr:uid="{CAA864E3-2994-43AD-9DF1-21152702D5BE}"/>
    <cellStyle name="Millares 657 4 3 7 4" xfId="26869" xr:uid="{1DA5F74A-D970-4BD1-A4DA-DCFC859C97F4}"/>
    <cellStyle name="Millares 657 4 3 7 5" xfId="48372" xr:uid="{A0D3B0E0-4D21-4044-81F9-71AB0C3180AF}"/>
    <cellStyle name="Millares 657 4 3 8" xfId="7004" xr:uid="{302F4F6C-1F84-4132-88FA-9D6A329DC2E3}"/>
    <cellStyle name="Millares 657 4 3 8 2" xfId="28507" xr:uid="{9FA630F5-6EF8-45DC-B049-2EA4CF8DC8A2}"/>
    <cellStyle name="Millares 657 4 3 9" xfId="8660" xr:uid="{3A7A17DB-34AF-418A-84BD-2B0A9D40905C}"/>
    <cellStyle name="Millares 657 4 3 9 2" xfId="30163" xr:uid="{5FB3D86A-7DCA-4602-AAE2-6DFCB2B1648A}"/>
    <cellStyle name="Millares 657 4 4" xfId="677" xr:uid="{341BBA70-B2A3-4BE2-A978-A27C948804F7}"/>
    <cellStyle name="Millares 657 4 4 10" xfId="43686" xr:uid="{1B526198-8C14-4E19-8E73-2F00D02320D4}"/>
    <cellStyle name="Millares 657 4 4 2" xfId="1623" xr:uid="{3560805B-64B0-4AA9-B51C-FE2BAF42361E}"/>
    <cellStyle name="Millares 657 4 4 2 2" xfId="4452" xr:uid="{5B27BE4F-072A-421E-A6A3-85CD87704F8B}"/>
    <cellStyle name="Millares 657 4 4 2 2 2" xfId="12718" xr:uid="{54B4808C-DB96-4508-BD94-31851F8E5005}"/>
    <cellStyle name="Millares 657 4 4 2 2 2 2" xfId="34221" xr:uid="{1177EEE3-4371-48D7-99E9-F607B3CBFF2A}"/>
    <cellStyle name="Millares 657 4 4 2 2 3" xfId="19353" xr:uid="{94B9A756-7167-4BA8-A9CF-4B6C689E63B6}"/>
    <cellStyle name="Millares 657 4 4 2 2 3 2" xfId="40856" xr:uid="{3D878EA6-445F-4C43-93BC-BE90B0D894E5}"/>
    <cellStyle name="Millares 657 4 4 2 2 4" xfId="25958" xr:uid="{9A2A1F62-D56B-46D1-BC6E-C11ED2BBCC44}"/>
    <cellStyle name="Millares 657 4 4 2 2 5" xfId="47461" xr:uid="{7FCEFE50-BE57-415F-863E-0E8676BF4A38}"/>
    <cellStyle name="Millares 657 4 4 2 3" xfId="6591" xr:uid="{07DD96CD-EA24-448A-8EA5-BBA22EB494C5}"/>
    <cellStyle name="Millares 657 4 4 2 3 2" xfId="14857" xr:uid="{04AF67EA-C257-4C00-8999-58091EBF24C0}"/>
    <cellStyle name="Millares 657 4 4 2 3 2 2" xfId="36360" xr:uid="{434642CA-99C5-4BC6-803E-EE194A78817F}"/>
    <cellStyle name="Millares 657 4 4 2 3 3" xfId="21492" xr:uid="{9BC611A3-39A9-4216-B0A5-8F1AAE8145B1}"/>
    <cellStyle name="Millares 657 4 4 2 3 3 2" xfId="42995" xr:uid="{8B8C46AF-6976-41A3-86FE-DA2648A0C24B}"/>
    <cellStyle name="Millares 657 4 4 2 3 4" xfId="28097" xr:uid="{33872825-A6BE-4D9A-A750-3AF8F2A1687B}"/>
    <cellStyle name="Millares 657 4 4 2 3 5" xfId="49600" xr:uid="{674D8583-EB32-442A-B10A-494ED61F1A53}"/>
    <cellStyle name="Millares 657 4 4 2 4" xfId="8232" xr:uid="{7FE613F6-0F01-4F6F-90D8-CA853A44162E}"/>
    <cellStyle name="Millares 657 4 4 2 4 2" xfId="29735" xr:uid="{93253500-D06E-4C75-99A4-5D20C3B76624}"/>
    <cellStyle name="Millares 657 4 4 2 5" xfId="9889" xr:uid="{73F7D674-5FBC-413F-8400-4AEE6791618E}"/>
    <cellStyle name="Millares 657 4 4 2 5 2" xfId="31392" xr:uid="{CDCC70D0-51E7-4474-A786-68465A53D77D}"/>
    <cellStyle name="Millares 657 4 4 2 6" xfId="16524" xr:uid="{4207C4DA-CFA0-4354-87CD-B7C9F3261A48}"/>
    <cellStyle name="Millares 657 4 4 2 6 2" xfId="38027" xr:uid="{3B9A957C-4A81-468C-A31E-E9987BF50DE1}"/>
    <cellStyle name="Millares 657 4 4 2 7" xfId="23129" xr:uid="{C79855E3-784F-4171-8C19-03F9454F650A}"/>
    <cellStyle name="Millares 657 4 4 2 8" xfId="44632" xr:uid="{6B99EE4A-29E8-4D1D-B7BD-47FA2CF51634}"/>
    <cellStyle name="Millares 657 4 4 3" xfId="2310" xr:uid="{E2A766E3-37B7-4276-A0AA-5BF9F06D43CB}"/>
    <cellStyle name="Millares 657 4 4 3 2" xfId="10576" xr:uid="{1D53D602-DBB8-4224-B376-D65BD98F5FEF}"/>
    <cellStyle name="Millares 657 4 4 3 2 2" xfId="32079" xr:uid="{821279BA-12EC-4B05-B0E5-0628C25E8558}"/>
    <cellStyle name="Millares 657 4 4 3 3" xfId="17211" xr:uid="{EB86BF40-C3CC-446E-8414-18218183D068}"/>
    <cellStyle name="Millares 657 4 4 3 3 2" xfId="38714" xr:uid="{8FDB515A-951E-401E-B71B-8D95241584E0}"/>
    <cellStyle name="Millares 657 4 4 3 4" xfId="23816" xr:uid="{9593D428-89E0-490A-B946-A7DDC80F71BC}"/>
    <cellStyle name="Millares 657 4 4 3 5" xfId="45319" xr:uid="{EF499ACE-7D4F-4563-82F8-2DACA450314F}"/>
    <cellStyle name="Millares 657 4 4 4" xfId="3506" xr:uid="{35234AC7-48E9-4134-95AA-BD04D74341A7}"/>
    <cellStyle name="Millares 657 4 4 4 2" xfId="11772" xr:uid="{F71C0EED-644A-47C1-B04B-CB3EED41763A}"/>
    <cellStyle name="Millares 657 4 4 4 2 2" xfId="33275" xr:uid="{46C0441E-9310-4891-9091-2C26F3E83A8E}"/>
    <cellStyle name="Millares 657 4 4 4 3" xfId="18407" xr:uid="{45ABA7E8-A67D-468D-8E74-7993A1A2E3F6}"/>
    <cellStyle name="Millares 657 4 4 4 3 2" xfId="39910" xr:uid="{03CC3BB5-B4FC-4F1E-A516-666F48437FB7}"/>
    <cellStyle name="Millares 657 4 4 4 4" xfId="25012" xr:uid="{A8537FEC-D9AA-400B-9206-CB6833CA63AD}"/>
    <cellStyle name="Millares 657 4 4 4 5" xfId="46515" xr:uid="{21CCE30C-D301-457B-8ED5-91C72CB89D41}"/>
    <cellStyle name="Millares 657 4 4 5" xfId="5645" xr:uid="{4C384744-2A01-4D34-BC12-9072C3C55B2B}"/>
    <cellStyle name="Millares 657 4 4 5 2" xfId="13911" xr:uid="{F9F093F0-BC79-43EF-A5F1-68D9596896A6}"/>
    <cellStyle name="Millares 657 4 4 5 2 2" xfId="35414" xr:uid="{2865D393-148B-422B-A12C-BC2F27959ECF}"/>
    <cellStyle name="Millares 657 4 4 5 3" xfId="20546" xr:uid="{9501456F-9C84-45E7-999D-CD9EC539FFE4}"/>
    <cellStyle name="Millares 657 4 4 5 3 2" xfId="42049" xr:uid="{5CB180D6-53B6-4B7E-AAE7-5D8BBDE8CA2A}"/>
    <cellStyle name="Millares 657 4 4 5 4" xfId="27151" xr:uid="{8B76265B-5282-4EF2-AB82-9BE0DA86B772}"/>
    <cellStyle name="Millares 657 4 4 5 5" xfId="48654" xr:uid="{35C3B1C4-B493-4898-BD80-DE9C2D63FD5D}"/>
    <cellStyle name="Millares 657 4 4 6" xfId="7286" xr:uid="{B2345752-CAAA-4AE7-9328-21358F1B4449}"/>
    <cellStyle name="Millares 657 4 4 6 2" xfId="28789" xr:uid="{4D63C11F-2521-4B7F-A067-2CBB0119B324}"/>
    <cellStyle name="Millares 657 4 4 7" xfId="8943" xr:uid="{C6793DD7-F9F3-4995-B998-B40C0D0E1D88}"/>
    <cellStyle name="Millares 657 4 4 7 2" xfId="30446" xr:uid="{61165921-2E9D-4582-99C0-B557ED0888DC}"/>
    <cellStyle name="Millares 657 4 4 8" xfId="15578" xr:uid="{717DCE6A-8C5F-40F0-A043-9A67D15808E2}"/>
    <cellStyle name="Millares 657 4 4 8 2" xfId="37081" xr:uid="{9B577C09-392C-4F04-AE37-3DC5AB920D2F}"/>
    <cellStyle name="Millares 657 4 4 9" xfId="22183" xr:uid="{0E3377A2-01DC-43A0-B48F-0CAB7537DBC9}"/>
    <cellStyle name="Millares 657 4 5" xfId="945" xr:uid="{62649432-AC0E-48E6-827C-76C9F74BE786}"/>
    <cellStyle name="Millares 657 4 5 2" xfId="3774" xr:uid="{1650E967-844E-4A0C-AA43-B6696016FDE9}"/>
    <cellStyle name="Millares 657 4 5 2 2" xfId="12040" xr:uid="{BE085D36-C01A-42B2-ADBA-823B70F7F691}"/>
    <cellStyle name="Millares 657 4 5 2 2 2" xfId="33543" xr:uid="{D2FAF20E-7B77-46E4-A76E-BC235F94040B}"/>
    <cellStyle name="Millares 657 4 5 2 3" xfId="18675" xr:uid="{55A4F114-6E18-4C7E-8F26-E49014AFE71D}"/>
    <cellStyle name="Millares 657 4 5 2 3 2" xfId="40178" xr:uid="{561A7F03-5477-4C20-BC9F-22D88E844D1E}"/>
    <cellStyle name="Millares 657 4 5 2 4" xfId="25280" xr:uid="{8DFEECC4-8EE1-498F-85CE-4306D83C0E01}"/>
    <cellStyle name="Millares 657 4 5 2 5" xfId="46783" xr:uid="{3B3967E0-F905-48BF-AC01-8DB2A49CFA87}"/>
    <cellStyle name="Millares 657 4 5 3" xfId="5913" xr:uid="{A93BE4D6-453B-488E-9221-EA50B420327D}"/>
    <cellStyle name="Millares 657 4 5 3 2" xfId="14179" xr:uid="{0A5688D5-32C6-4A9D-B180-59B5C916E2D1}"/>
    <cellStyle name="Millares 657 4 5 3 2 2" xfId="35682" xr:uid="{ECEE7161-B8CC-4F39-BBED-6B262DFF810C}"/>
    <cellStyle name="Millares 657 4 5 3 3" xfId="20814" xr:uid="{8C879667-3708-4F8F-9BCD-A44D7CADD0BF}"/>
    <cellStyle name="Millares 657 4 5 3 3 2" xfId="42317" xr:uid="{2E5CE69A-860D-48EB-B705-A4FC101DAC45}"/>
    <cellStyle name="Millares 657 4 5 3 4" xfId="27419" xr:uid="{01A90A88-A0FE-488C-9313-3C70E465DD62}"/>
    <cellStyle name="Millares 657 4 5 3 5" xfId="48922" xr:uid="{2A3CF772-7652-4C18-9A47-1FAECDF39908}"/>
    <cellStyle name="Millares 657 4 5 4" xfId="7554" xr:uid="{555D4984-FA40-46AA-ABAA-FA474F143AC7}"/>
    <cellStyle name="Millares 657 4 5 4 2" xfId="29057" xr:uid="{7A747F4F-ABBD-4EDF-B6FF-E487F81F5011}"/>
    <cellStyle name="Millares 657 4 5 5" xfId="9211" xr:uid="{484AF56D-F50C-456C-9246-F62137C1C1DD}"/>
    <cellStyle name="Millares 657 4 5 5 2" xfId="30714" xr:uid="{522F64EC-5EB2-458E-B55E-707E627FE3F1}"/>
    <cellStyle name="Millares 657 4 5 6" xfId="15846" xr:uid="{24EFFF6F-A3A8-40FE-94C7-BB86BBCFB761}"/>
    <cellStyle name="Millares 657 4 5 6 2" xfId="37349" xr:uid="{ED39BD21-CFE2-4C62-870C-3153629FA1F6}"/>
    <cellStyle name="Millares 657 4 5 7" xfId="22451" xr:uid="{B1CD1232-9BFE-4074-B88B-6E3900081582}"/>
    <cellStyle name="Millares 657 4 5 8" xfId="43954" xr:uid="{F426BB63-91BB-49B7-B17F-55790AB96602}"/>
    <cellStyle name="Millares 657 4 6" xfId="1206" xr:uid="{FB7A47A6-6169-4FD8-A11B-C79839B78CF7}"/>
    <cellStyle name="Millares 657 4 6 2" xfId="4035" xr:uid="{B665F530-A472-49DC-BA39-F1660E297BDA}"/>
    <cellStyle name="Millares 657 4 6 2 2" xfId="12301" xr:uid="{6C848240-B2FD-42AA-9959-91AE74B1955E}"/>
    <cellStyle name="Millares 657 4 6 2 2 2" xfId="33804" xr:uid="{AE0F4855-7453-4395-9D7B-7C7427BF640C}"/>
    <cellStyle name="Millares 657 4 6 2 3" xfId="18936" xr:uid="{28011219-757B-48C3-8DF2-49FA6A45F47F}"/>
    <cellStyle name="Millares 657 4 6 2 3 2" xfId="40439" xr:uid="{162063A0-CE0A-4D5B-822E-CF2097B61EDD}"/>
    <cellStyle name="Millares 657 4 6 2 4" xfId="25541" xr:uid="{9DF505AF-E4D9-4F03-A3EC-ADD362F41F4C}"/>
    <cellStyle name="Millares 657 4 6 2 5" xfId="47044" xr:uid="{B1BFB1C9-83B3-462F-8988-7A8333FD9F53}"/>
    <cellStyle name="Millares 657 4 6 3" xfId="6174" xr:uid="{83CA9B88-7148-489D-9994-B8189B2078AF}"/>
    <cellStyle name="Millares 657 4 6 3 2" xfId="14440" xr:uid="{45663D34-F443-4584-9D86-E6D2F54AFC14}"/>
    <cellStyle name="Millares 657 4 6 3 2 2" xfId="35943" xr:uid="{82BD6020-783C-4000-8BEE-7DB21E7EB579}"/>
    <cellStyle name="Millares 657 4 6 3 3" xfId="21075" xr:uid="{9961DEAF-C57D-4028-8F02-4C54D9310AA4}"/>
    <cellStyle name="Millares 657 4 6 3 3 2" xfId="42578" xr:uid="{8554C9EE-11DD-4150-812A-5EF7BDB2D361}"/>
    <cellStyle name="Millares 657 4 6 3 4" xfId="27680" xr:uid="{AA332003-2534-4A13-804C-E213BE896768}"/>
    <cellStyle name="Millares 657 4 6 3 5" xfId="49183" xr:uid="{13E3A89D-34B2-4251-8100-1A2F492496CF}"/>
    <cellStyle name="Millares 657 4 6 4" xfId="7815" xr:uid="{A086ED72-9A9A-492A-B394-3F52A56D484F}"/>
    <cellStyle name="Millares 657 4 6 4 2" xfId="29318" xr:uid="{9D3049C9-D11B-4C31-9BCC-EC8FBA7E7014}"/>
    <cellStyle name="Millares 657 4 6 5" xfId="9472" xr:uid="{E9ED16F4-84ED-4D2F-86C4-766A83E30A20}"/>
    <cellStyle name="Millares 657 4 6 5 2" xfId="30975" xr:uid="{E8563A74-9D9E-47E5-8DB9-44DC8B25406F}"/>
    <cellStyle name="Millares 657 4 6 6" xfId="16107" xr:uid="{720573FD-5BAB-4789-B772-2CC1E6D84C83}"/>
    <cellStyle name="Millares 657 4 6 6 2" xfId="37610" xr:uid="{F3F16F63-24FC-481A-90EF-4B929D907B7D}"/>
    <cellStyle name="Millares 657 4 6 7" xfId="22712" xr:uid="{3F88D1CB-3989-4AE5-856B-1D55DA85A5DE}"/>
    <cellStyle name="Millares 657 4 6 8" xfId="44215" xr:uid="{67AA5854-7DAD-4ABA-A0BD-F94D9888468E}"/>
    <cellStyle name="Millares 657 4 7" xfId="1894" xr:uid="{825A2C78-BF7A-4CB2-86A2-31EE95E0ABF2}"/>
    <cellStyle name="Millares 657 4 7 2" xfId="10160" xr:uid="{BC80A9D6-B7E5-465E-B12A-408FEA32B78E}"/>
    <cellStyle name="Millares 657 4 7 2 2" xfId="31663" xr:uid="{64B486FD-D3CB-43FF-A46F-64213F6D4103}"/>
    <cellStyle name="Millares 657 4 7 3" xfId="16795" xr:uid="{654BA6EE-FBA7-4F4B-B418-E70E1B02AF4B}"/>
    <cellStyle name="Millares 657 4 7 3 2" xfId="38298" xr:uid="{2E217C53-9E37-4210-A8B1-210D658F2EBC}"/>
    <cellStyle name="Millares 657 4 7 4" xfId="23400" xr:uid="{A398FCA8-82C3-48CE-B746-732A6BA599E1}"/>
    <cellStyle name="Millares 657 4 7 5" xfId="44903" xr:uid="{1BB72A0B-B7CE-40F2-958D-CAB298A8884E}"/>
    <cellStyle name="Millares 657 4 8" xfId="2579" xr:uid="{44CB320C-C0DA-4AE2-80F2-8C8E55081D82}"/>
    <cellStyle name="Millares 657 4 8 2" xfId="10845" xr:uid="{B0AA596F-429B-4FE7-93F8-41813FB91D9B}"/>
    <cellStyle name="Millares 657 4 8 2 2" xfId="32348" xr:uid="{1146EAB6-1B45-4942-BCAE-CC718E95EC7E}"/>
    <cellStyle name="Millares 657 4 8 3" xfId="17480" xr:uid="{6E29D27C-B547-46C9-B4E0-2B88698ADAB1}"/>
    <cellStyle name="Millares 657 4 8 3 2" xfId="38983" xr:uid="{5CA9BBA3-FF9B-4EEC-A382-22E6ADED1EFB}"/>
    <cellStyle name="Millares 657 4 8 4" xfId="24085" xr:uid="{F5CA174A-6833-4C45-90DA-5A076026EBA6}"/>
    <cellStyle name="Millares 657 4 8 5" xfId="45588" xr:uid="{27C63BE4-B7DB-4C5D-8D6E-D1B9F269F789}"/>
    <cellStyle name="Millares 657 4 9" xfId="3090" xr:uid="{93EEE581-ABF5-48F6-BB89-017AC4F0EC87}"/>
    <cellStyle name="Millares 657 4 9 2" xfId="11356" xr:uid="{EF5DE848-58C5-4A83-AF1A-3875B2741F44}"/>
    <cellStyle name="Millares 657 4 9 2 2" xfId="32859" xr:uid="{C9399EE5-A977-498B-ABEC-AB0A8AC732B9}"/>
    <cellStyle name="Millares 657 4 9 3" xfId="17991" xr:uid="{C9602EF2-616E-421A-845F-4470F1D2AA51}"/>
    <cellStyle name="Millares 657 4 9 3 2" xfId="39494" xr:uid="{2353DBB8-A048-4A35-80A1-ECC789DBE09D}"/>
    <cellStyle name="Millares 657 4 9 4" xfId="24596" xr:uid="{9AE53A8D-DFF8-4764-8533-FA67C3F1699A}"/>
    <cellStyle name="Millares 657 4 9 5" xfId="46099" xr:uid="{01F820EC-1528-425B-8AF2-0ABA96158F10}"/>
    <cellStyle name="Millares 657 5" xfId="241" xr:uid="{29AF83CE-37E7-4FF8-9F78-0BFE3D9FB218}"/>
    <cellStyle name="Millares 657 5 10" xfId="4755" xr:uid="{EFC7A53F-5010-4082-BECB-FB473E29A53A}"/>
    <cellStyle name="Millares 657 5 10 2" xfId="13021" xr:uid="{B21CB159-4D4A-4E37-9EC2-6571E98218DA}"/>
    <cellStyle name="Millares 657 5 10 2 2" xfId="34524" xr:uid="{698DB903-50F0-4625-B943-2EFCC342A216}"/>
    <cellStyle name="Millares 657 5 10 3" xfId="19656" xr:uid="{68D14639-90FD-4F1B-B81F-95703D5BA03A}"/>
    <cellStyle name="Millares 657 5 10 3 2" xfId="41159" xr:uid="{7B535A8C-125F-48CA-9FEB-2145DE858EAA}"/>
    <cellStyle name="Millares 657 5 10 4" xfId="26261" xr:uid="{6E8E082B-C265-4085-942D-0DAD6633BF28}"/>
    <cellStyle name="Millares 657 5 10 5" xfId="47764" xr:uid="{864E5CBC-D71B-4C2E-A148-991D0571E34D}"/>
    <cellStyle name="Millares 657 5 11" xfId="5258" xr:uid="{3F20E811-6718-491E-9D09-47D2F2547A4C}"/>
    <cellStyle name="Millares 657 5 11 2" xfId="13524" xr:uid="{8C1688EC-1043-4AA0-8930-6B4272E38FD5}"/>
    <cellStyle name="Millares 657 5 11 2 2" xfId="35027" xr:uid="{9C4B14A2-5777-4F67-80B2-621E4ADA4351}"/>
    <cellStyle name="Millares 657 5 11 3" xfId="20159" xr:uid="{3BC7D861-7424-4AB5-ABDD-8C2F5D5C3C40}"/>
    <cellStyle name="Millares 657 5 11 3 2" xfId="41662" xr:uid="{2DBE7B40-F211-431B-ADD2-87DCF96F1C4A}"/>
    <cellStyle name="Millares 657 5 11 4" xfId="26764" xr:uid="{5BC65819-ECF4-431A-A860-4EB6E8804AEA}"/>
    <cellStyle name="Millares 657 5 11 5" xfId="48267" xr:uid="{102BC4C4-0D3C-478E-916A-C6E4DF6F741D}"/>
    <cellStyle name="Millares 657 5 12" xfId="6899" xr:uid="{BCA14A5C-FDA4-4A25-B879-79BBD8CF995F}"/>
    <cellStyle name="Millares 657 5 12 2" xfId="28402" xr:uid="{0069B6CA-1953-421A-8D57-C98642D90191}"/>
    <cellStyle name="Millares 657 5 13" xfId="8554" xr:uid="{741FD547-7AAE-484B-8E95-455C51FA5D09}"/>
    <cellStyle name="Millares 657 5 13 2" xfId="30057" xr:uid="{28580F5B-D0BE-4EF6-B2CB-FDD20D752577}"/>
    <cellStyle name="Millares 657 5 14" xfId="15192" xr:uid="{2381580D-D4E5-4FA9-B7B7-9AD61917F76B}"/>
    <cellStyle name="Millares 657 5 14 2" xfId="36695" xr:uid="{3C891946-C55C-4A33-A058-DBC00A654E9C}"/>
    <cellStyle name="Millares 657 5 15" xfId="21797" xr:uid="{1F5F1A13-C0B8-4A8C-9915-DBED608C8A60}"/>
    <cellStyle name="Millares 657 5 16" xfId="43300" xr:uid="{EE6E93E3-03A8-4DCC-8DE2-83B4E4053C85}"/>
    <cellStyle name="Millares 657 5 2" xfId="552" xr:uid="{A58BD789-8612-4086-BFA2-6C591EDC718C}"/>
    <cellStyle name="Millares 657 5 2 10" xfId="7163" xr:uid="{85DA4F2F-6CA0-48FA-914D-557707208B9C}"/>
    <cellStyle name="Millares 657 5 2 10 2" xfId="28666" xr:uid="{493D9026-E99A-4D2C-AFB6-E38A3D425AE6}"/>
    <cellStyle name="Millares 657 5 2 11" xfId="8819" xr:uid="{2F3479D4-1B71-4B78-B4AF-8BFA0F615354}"/>
    <cellStyle name="Millares 657 5 2 11 2" xfId="30322" xr:uid="{001392F7-3D54-4C87-B461-C07566B7F7BC}"/>
    <cellStyle name="Millares 657 5 2 12" xfId="15455" xr:uid="{C83C508C-0532-496F-A498-8700BE6D91FE}"/>
    <cellStyle name="Millares 657 5 2 12 2" xfId="36958" xr:uid="{D3F68B36-9E68-4383-BC07-A6BEA04BE2AC}"/>
    <cellStyle name="Millares 657 5 2 13" xfId="22060" xr:uid="{44DDECF7-5C14-4257-90F8-3E0E33653699}"/>
    <cellStyle name="Millares 657 5 2 14" xfId="43563" xr:uid="{F16F21E2-EFE0-43B7-B31C-CB3D1EDB35D2}"/>
    <cellStyle name="Millares 657 5 2 2" xfId="834" xr:uid="{24533D8F-C924-4DB5-B9DD-73BCCEDE420C}"/>
    <cellStyle name="Millares 657 5 2 2 10" xfId="15735" xr:uid="{64BB9020-90DB-4933-AB09-56CF2D073B09}"/>
    <cellStyle name="Millares 657 5 2 2 10 2" xfId="37238" xr:uid="{BADC973E-8EA6-4A19-8BBF-C4FCF6DC826D}"/>
    <cellStyle name="Millares 657 5 2 2 11" xfId="22340" xr:uid="{BBC708B4-1F28-45AA-BB10-5C1F6717F5A4}"/>
    <cellStyle name="Millares 657 5 2 2 12" xfId="43843" xr:uid="{CA426F92-ADB2-448B-9A88-53386B3FA72F}"/>
    <cellStyle name="Millares 657 5 2 2 2" xfId="1780" xr:uid="{8D19713F-2226-48F2-824B-9BD7EB46B9D0}"/>
    <cellStyle name="Millares 657 5 2 2 2 2" xfId="4609" xr:uid="{DEA37A83-E5E4-4F33-B4DE-F6188A8B7BA9}"/>
    <cellStyle name="Millares 657 5 2 2 2 2 2" xfId="12875" xr:uid="{3CC79C50-1C12-4D9E-8C69-7E4AFD052667}"/>
    <cellStyle name="Millares 657 5 2 2 2 2 2 2" xfId="34378" xr:uid="{DE8A7D83-187F-46FD-8BFB-D1FDBE8BC871}"/>
    <cellStyle name="Millares 657 5 2 2 2 2 3" xfId="19510" xr:uid="{4835DFB3-0260-4036-820A-0438A7BA2B95}"/>
    <cellStyle name="Millares 657 5 2 2 2 2 3 2" xfId="41013" xr:uid="{A6BE8FFF-5615-4261-9828-43B1F336F16F}"/>
    <cellStyle name="Millares 657 5 2 2 2 2 4" xfId="26115" xr:uid="{9CE5937C-D1B5-434B-BB4F-764207D2F679}"/>
    <cellStyle name="Millares 657 5 2 2 2 2 5" xfId="47618" xr:uid="{6D8D1FE0-BFD6-4ACB-AAF9-46029501BE0C}"/>
    <cellStyle name="Millares 657 5 2 2 2 3" xfId="6748" xr:uid="{ABF89732-564B-4061-BB60-B51676089B3F}"/>
    <cellStyle name="Millares 657 5 2 2 2 3 2" xfId="15014" xr:uid="{4039AF39-DE44-42BE-9CF2-6FBFED063E1B}"/>
    <cellStyle name="Millares 657 5 2 2 2 3 2 2" xfId="36517" xr:uid="{8CB64EBB-0FAD-40A7-ACB5-8D98B0B6062A}"/>
    <cellStyle name="Millares 657 5 2 2 2 3 3" xfId="21649" xr:uid="{BA9B4C3D-4CC0-4CD0-A57B-7A1E1E48CD65}"/>
    <cellStyle name="Millares 657 5 2 2 2 3 3 2" xfId="43152" xr:uid="{6599AABE-E6E9-4768-9639-E78D6CB28AB9}"/>
    <cellStyle name="Millares 657 5 2 2 2 3 4" xfId="28254" xr:uid="{24C4438F-B8F1-4D4A-8C09-46F11DD8A439}"/>
    <cellStyle name="Millares 657 5 2 2 2 3 5" xfId="49757" xr:uid="{3612AE43-AC07-473D-A8FB-522C20351472}"/>
    <cellStyle name="Millares 657 5 2 2 2 4" xfId="8389" xr:uid="{7CE5F687-5A38-4C81-8B77-B4DCB3FC4ADB}"/>
    <cellStyle name="Millares 657 5 2 2 2 4 2" xfId="29892" xr:uid="{CC0E9643-F914-4720-B249-DE0CF985F7FC}"/>
    <cellStyle name="Millares 657 5 2 2 2 5" xfId="10046" xr:uid="{DF54F96D-B55C-4084-B473-03E07A69DE82}"/>
    <cellStyle name="Millares 657 5 2 2 2 5 2" xfId="31549" xr:uid="{CCF57A0B-1B6E-418C-AEA6-1CF7B80A739B}"/>
    <cellStyle name="Millares 657 5 2 2 2 6" xfId="16681" xr:uid="{2A78AC86-FEDE-4E35-B223-8FE1CEF4AE7F}"/>
    <cellStyle name="Millares 657 5 2 2 2 6 2" xfId="38184" xr:uid="{076514B8-EAF3-45B1-A837-E396A6283030}"/>
    <cellStyle name="Millares 657 5 2 2 2 7" xfId="23286" xr:uid="{2C28CE72-B71B-49AC-A737-166C4543755B}"/>
    <cellStyle name="Millares 657 5 2 2 2 8" xfId="44789" xr:uid="{8DAFDD26-ED34-4D0A-A21B-2FEE877CCD5E}"/>
    <cellStyle name="Millares 657 5 2 2 3" xfId="2467" xr:uid="{1BC6FB19-30F0-4000-874B-6259F76846DD}"/>
    <cellStyle name="Millares 657 5 2 2 3 2" xfId="10733" xr:uid="{2654D038-24D1-470B-9018-DAD2852B4105}"/>
    <cellStyle name="Millares 657 5 2 2 3 2 2" xfId="32236" xr:uid="{4230BE91-5533-4061-A94E-A0657865BB22}"/>
    <cellStyle name="Millares 657 5 2 2 3 3" xfId="17368" xr:uid="{84B465BC-E29F-4C96-91E6-8D8CBEF3C06F}"/>
    <cellStyle name="Millares 657 5 2 2 3 3 2" xfId="38871" xr:uid="{3C0BC3E5-0BE2-46A2-AAED-29C52CDE4852}"/>
    <cellStyle name="Millares 657 5 2 2 3 4" xfId="23973" xr:uid="{14ED3B01-4B35-4098-B5C8-6D335B7974DD}"/>
    <cellStyle name="Millares 657 5 2 2 3 5" xfId="45476" xr:uid="{51891E83-6421-4B53-9E40-BF80472572EC}"/>
    <cellStyle name="Millares 657 5 2 2 4" xfId="2984" xr:uid="{4EA16CB7-0E42-4C6D-BC41-0C657116542F}"/>
    <cellStyle name="Millares 657 5 2 2 4 2" xfId="11250" xr:uid="{328D2C11-3E2C-4E58-AFD9-41B5140C5C39}"/>
    <cellStyle name="Millares 657 5 2 2 4 2 2" xfId="32753" xr:uid="{5114DA87-D4F7-48CC-A557-D401EC0B7116}"/>
    <cellStyle name="Millares 657 5 2 2 4 3" xfId="17885" xr:uid="{61704234-3F45-4AFD-BDBE-62057937C718}"/>
    <cellStyle name="Millares 657 5 2 2 4 3 2" xfId="39388" xr:uid="{9918CD32-02FC-4064-B636-019A9C715843}"/>
    <cellStyle name="Millares 657 5 2 2 4 4" xfId="24490" xr:uid="{7FC962F6-ED14-4D39-989F-33C7BF6C25FF}"/>
    <cellStyle name="Millares 657 5 2 2 4 5" xfId="45993" xr:uid="{ADB82F99-94D0-430A-A9D8-9C2246F3B06C}"/>
    <cellStyle name="Millares 657 5 2 2 5" xfId="3663" xr:uid="{42B04FA7-47E5-40A2-A70E-A989CAF051DF}"/>
    <cellStyle name="Millares 657 5 2 2 5 2" xfId="11929" xr:uid="{5F4FFD4C-2CB8-4202-A890-E6D1B58F0D45}"/>
    <cellStyle name="Millares 657 5 2 2 5 2 2" xfId="33432" xr:uid="{DF17F1AB-FC57-4308-A0D1-FA6C8F14B1FF}"/>
    <cellStyle name="Millares 657 5 2 2 5 3" xfId="18564" xr:uid="{0E6932AD-3A0D-4EBB-A39E-2640B2EB94D4}"/>
    <cellStyle name="Millares 657 5 2 2 5 3 2" xfId="40067" xr:uid="{734C034D-1A2B-413C-BB70-14F0909FF25A}"/>
    <cellStyle name="Millares 657 5 2 2 5 4" xfId="25169" xr:uid="{6060B8E4-F98D-4B56-9017-88E1F1FEB9C7}"/>
    <cellStyle name="Millares 657 5 2 2 5 5" xfId="46672" xr:uid="{09ED67ED-A78D-4C82-BFA3-E11E9B0F28B3}"/>
    <cellStyle name="Millares 657 5 2 2 6" xfId="5128" xr:uid="{3DAFCF75-3DFC-4118-AF9D-3A058139221F}"/>
    <cellStyle name="Millares 657 5 2 2 6 2" xfId="13394" xr:uid="{186D5015-AEE4-4783-9477-E226F70944B2}"/>
    <cellStyle name="Millares 657 5 2 2 6 2 2" xfId="34897" xr:uid="{BEEED442-8A7B-419C-B4DC-6F2FC8328601}"/>
    <cellStyle name="Millares 657 5 2 2 6 3" xfId="20029" xr:uid="{0615EBAC-A8D7-466E-9B61-053D64D67A95}"/>
    <cellStyle name="Millares 657 5 2 2 6 3 2" xfId="41532" xr:uid="{240BF71C-7256-404D-8B02-F841809BF44C}"/>
    <cellStyle name="Millares 657 5 2 2 6 4" xfId="26634" xr:uid="{651213BB-D8A7-4668-AF76-A4186209082A}"/>
    <cellStyle name="Millares 657 5 2 2 6 5" xfId="48137" xr:uid="{1F4678B4-2F2F-4289-9C15-0CB462878887}"/>
    <cellStyle name="Millares 657 5 2 2 7" xfId="5802" xr:uid="{E31FFE51-1AE8-4C7C-B369-574991616295}"/>
    <cellStyle name="Millares 657 5 2 2 7 2" xfId="14068" xr:uid="{C13A4577-E0D0-41D7-B1CF-65CFC596A836}"/>
    <cellStyle name="Millares 657 5 2 2 7 2 2" xfId="35571" xr:uid="{46A1C28B-34E7-4E18-9D7B-6D939C50D444}"/>
    <cellStyle name="Millares 657 5 2 2 7 3" xfId="20703" xr:uid="{393FA380-6926-4D81-B313-A4C465729C18}"/>
    <cellStyle name="Millares 657 5 2 2 7 3 2" xfId="42206" xr:uid="{2FC88D24-D4D7-4FA0-8D54-7FB27BBFB91C}"/>
    <cellStyle name="Millares 657 5 2 2 7 4" xfId="27308" xr:uid="{1C177533-B9F9-430F-A425-7581BDB7C2EE}"/>
    <cellStyle name="Millares 657 5 2 2 7 5" xfId="48811" xr:uid="{32A78ADA-05F6-4198-9F65-E007A1B5F4FA}"/>
    <cellStyle name="Millares 657 5 2 2 8" xfId="7443" xr:uid="{947C0D1D-0BC5-42E9-AA0A-77A75EA42745}"/>
    <cellStyle name="Millares 657 5 2 2 8 2" xfId="28946" xr:uid="{03CE1EFA-1D8A-47F5-BE06-35D683AAA811}"/>
    <cellStyle name="Millares 657 5 2 2 9" xfId="9100" xr:uid="{DCEBF69B-BA93-4292-A6FA-2F44A3963040}"/>
    <cellStyle name="Millares 657 5 2 2 9 2" xfId="30603" xr:uid="{C44EB412-2F7F-49B3-9839-0486D1600DC5}"/>
    <cellStyle name="Millares 657 5 2 3" xfId="1104" xr:uid="{73F48F93-4ECD-4995-AEAE-F132A5F4DF0B}"/>
    <cellStyle name="Millares 657 5 2 3 2" xfId="3933" xr:uid="{0B3B96B1-9D0A-4FB5-B082-1780630BD8ED}"/>
    <cellStyle name="Millares 657 5 2 3 2 2" xfId="12199" xr:uid="{7E0D9015-2274-42CD-919E-703310CB0E75}"/>
    <cellStyle name="Millares 657 5 2 3 2 2 2" xfId="33702" xr:uid="{80602683-CC34-467E-84FB-3822308BC4F2}"/>
    <cellStyle name="Millares 657 5 2 3 2 3" xfId="18834" xr:uid="{9057B3B7-643F-498C-AAB2-773C297A53B0}"/>
    <cellStyle name="Millares 657 5 2 3 2 3 2" xfId="40337" xr:uid="{4EA1A66B-C709-48FF-91BC-4E0F5FBED051}"/>
    <cellStyle name="Millares 657 5 2 3 2 4" xfId="25439" xr:uid="{1FAC80CD-6E6B-451D-AAE3-84B83906FAE8}"/>
    <cellStyle name="Millares 657 5 2 3 2 5" xfId="46942" xr:uid="{45F2B980-BB07-45F7-A67D-C9BADB2E7037}"/>
    <cellStyle name="Millares 657 5 2 3 3" xfId="6072" xr:uid="{3B590BB4-4A87-4C4E-8455-F4768234E2FF}"/>
    <cellStyle name="Millares 657 5 2 3 3 2" xfId="14338" xr:uid="{4F11C368-6C19-4FBF-BDD5-85E6764EE2B3}"/>
    <cellStyle name="Millares 657 5 2 3 3 2 2" xfId="35841" xr:uid="{56C059A7-D804-403B-ABF4-1EFB9C153D35}"/>
    <cellStyle name="Millares 657 5 2 3 3 3" xfId="20973" xr:uid="{A62D2F8F-BBD8-41C9-9DF6-45D8238815DD}"/>
    <cellStyle name="Millares 657 5 2 3 3 3 2" xfId="42476" xr:uid="{7B1E73AF-DDE0-4E14-BE5E-356ED6BD0074}"/>
    <cellStyle name="Millares 657 5 2 3 3 4" xfId="27578" xr:uid="{5770EBDA-CB30-4177-91C5-595426DDC652}"/>
    <cellStyle name="Millares 657 5 2 3 3 5" xfId="49081" xr:uid="{F881FCDF-DE31-4A7D-83FE-F7734124920C}"/>
    <cellStyle name="Millares 657 5 2 3 4" xfId="7713" xr:uid="{14908F59-D67B-4E95-A441-C061CFA30202}"/>
    <cellStyle name="Millares 657 5 2 3 4 2" xfId="29216" xr:uid="{CD081985-6F6E-470C-BDE0-4D12F6CB2061}"/>
    <cellStyle name="Millares 657 5 2 3 5" xfId="9370" xr:uid="{49537A2C-AB59-4AD9-9196-D6BC4D62FD88}"/>
    <cellStyle name="Millares 657 5 2 3 5 2" xfId="30873" xr:uid="{3F621011-E27A-40A3-87E1-18A9606B53A9}"/>
    <cellStyle name="Millares 657 5 2 3 6" xfId="16005" xr:uid="{895C7DC5-BA92-4338-A1F6-F06AD7AC2246}"/>
    <cellStyle name="Millares 657 5 2 3 6 2" xfId="37508" xr:uid="{E4D23D65-E562-4FB0-BC42-B8BBF3EAADC4}"/>
    <cellStyle name="Millares 657 5 2 3 7" xfId="22610" xr:uid="{F560A638-86D1-4793-B048-1738AEF92F40}"/>
    <cellStyle name="Millares 657 5 2 3 8" xfId="44113" xr:uid="{37C7298F-A0C6-444E-820A-7CCA3E5C5397}"/>
    <cellStyle name="Millares 657 5 2 4" xfId="1500" xr:uid="{B0C996FE-30F9-4595-B72F-6E201CDB4376}"/>
    <cellStyle name="Millares 657 5 2 4 2" xfId="4329" xr:uid="{A49154AD-AB51-42FA-80EC-9685FC06F837}"/>
    <cellStyle name="Millares 657 5 2 4 2 2" xfId="12595" xr:uid="{A3363F56-4D76-48DC-8E12-7801824BD7D1}"/>
    <cellStyle name="Millares 657 5 2 4 2 2 2" xfId="34098" xr:uid="{7FB4B116-F93B-41B7-952D-B088F58020F8}"/>
    <cellStyle name="Millares 657 5 2 4 2 3" xfId="19230" xr:uid="{DBC1B028-6557-4342-A5D5-506A80959254}"/>
    <cellStyle name="Millares 657 5 2 4 2 3 2" xfId="40733" xr:uid="{B9A62F4C-ACE7-418E-8B11-6788D0AE6D34}"/>
    <cellStyle name="Millares 657 5 2 4 2 4" xfId="25835" xr:uid="{160B807B-8746-4E66-8299-DB0BE7B4E509}"/>
    <cellStyle name="Millares 657 5 2 4 2 5" xfId="47338" xr:uid="{95EB68A2-E250-4923-9123-F0BADBEFF54A}"/>
    <cellStyle name="Millares 657 5 2 4 3" xfId="6468" xr:uid="{EF03FA3C-FC8C-4E86-BD5B-581265FE20E5}"/>
    <cellStyle name="Millares 657 5 2 4 3 2" xfId="14734" xr:uid="{92DD26CF-1309-47A8-90A5-CAF87A3B2885}"/>
    <cellStyle name="Millares 657 5 2 4 3 2 2" xfId="36237" xr:uid="{5F2DEF2D-31B8-4C46-9937-4C795D45976D}"/>
    <cellStyle name="Millares 657 5 2 4 3 3" xfId="21369" xr:uid="{FAC51049-7321-4DD5-A97D-225864ACC7AF}"/>
    <cellStyle name="Millares 657 5 2 4 3 3 2" xfId="42872" xr:uid="{99446ECC-F23D-4154-B945-D8D1FEC83E3B}"/>
    <cellStyle name="Millares 657 5 2 4 3 4" xfId="27974" xr:uid="{F801E3FB-E6FA-491A-AD18-0BBAE98F156B}"/>
    <cellStyle name="Millares 657 5 2 4 3 5" xfId="49477" xr:uid="{D37F4A77-6215-4211-B586-7C1AC3088D49}"/>
    <cellStyle name="Millares 657 5 2 4 4" xfId="8109" xr:uid="{E458461E-307C-49C5-9735-CC9ED0859899}"/>
    <cellStyle name="Millares 657 5 2 4 4 2" xfId="29612" xr:uid="{430C28A7-CD0B-4BBC-A90B-90AFB08F72A3}"/>
    <cellStyle name="Millares 657 5 2 4 5" xfId="9766" xr:uid="{9DE69B65-821F-4BD0-8405-726E0C5A6D77}"/>
    <cellStyle name="Millares 657 5 2 4 5 2" xfId="31269" xr:uid="{D09D650F-8A13-409F-A1B5-9C4B45E2259C}"/>
    <cellStyle name="Millares 657 5 2 4 6" xfId="16401" xr:uid="{50A9DCFA-4A56-4FD1-AD12-F0C37D8723E7}"/>
    <cellStyle name="Millares 657 5 2 4 6 2" xfId="37904" xr:uid="{14C78C5A-56BF-4DB7-B55B-562ADE8DF400}"/>
    <cellStyle name="Millares 657 5 2 4 7" xfId="23006" xr:uid="{7EB2E2B8-8AD5-4241-B6DE-9742F54B63BD}"/>
    <cellStyle name="Millares 657 5 2 4 8" xfId="44509" xr:uid="{D69B5103-23A8-42C0-A718-8BE122E39376}"/>
    <cellStyle name="Millares 657 5 2 5" xfId="2187" xr:uid="{97ECAAD9-AE87-4CA2-BA3A-5BECA0DF2AF9}"/>
    <cellStyle name="Millares 657 5 2 5 2" xfId="10453" xr:uid="{671C5FE2-4FB2-4146-8E2B-FE087A421EFA}"/>
    <cellStyle name="Millares 657 5 2 5 2 2" xfId="31956" xr:uid="{61A7DA92-5948-4FDC-AC92-AC4F8E45C237}"/>
    <cellStyle name="Millares 657 5 2 5 3" xfId="17088" xr:uid="{48C75159-3DF7-4676-8C80-8F6B68F6A9E3}"/>
    <cellStyle name="Millares 657 5 2 5 3 2" xfId="38591" xr:uid="{855CB987-D04F-4728-ABD6-038D34F2DD68}"/>
    <cellStyle name="Millares 657 5 2 5 4" xfId="23693" xr:uid="{29FD4BB3-6AC0-4579-9BDA-6AA4E51D02E9}"/>
    <cellStyle name="Millares 657 5 2 5 5" xfId="45196" xr:uid="{55C8679C-5A06-4557-8851-1235C71C8A25}"/>
    <cellStyle name="Millares 657 5 2 6" xfId="2733" xr:uid="{283C753C-A9FD-4E6D-97A4-8F9DC3DD3575}"/>
    <cellStyle name="Millares 657 5 2 6 2" xfId="10999" xr:uid="{F519AE94-E615-437D-BC7E-B2762A50B23F}"/>
    <cellStyle name="Millares 657 5 2 6 2 2" xfId="32502" xr:uid="{AD2432D2-DA44-44EF-81A6-10489759559E}"/>
    <cellStyle name="Millares 657 5 2 6 3" xfId="17634" xr:uid="{7D048031-FF9D-4028-8210-42CD498BBA2C}"/>
    <cellStyle name="Millares 657 5 2 6 3 2" xfId="39137" xr:uid="{0C12FA22-713E-4E3F-931D-38FB16341412}"/>
    <cellStyle name="Millares 657 5 2 6 4" xfId="24239" xr:uid="{1E97BE89-D586-434D-9440-AE90F50DF59C}"/>
    <cellStyle name="Millares 657 5 2 6 5" xfId="45742" xr:uid="{1DED7C1E-FD44-44DB-B1D5-4615A5ED4D9A}"/>
    <cellStyle name="Millares 657 5 2 7" xfId="3383" xr:uid="{5538F23F-F12B-476D-8D73-2689B35127B7}"/>
    <cellStyle name="Millares 657 5 2 7 2" xfId="11649" xr:uid="{E47A9B87-6131-4416-92A3-79906B75D942}"/>
    <cellStyle name="Millares 657 5 2 7 2 2" xfId="33152" xr:uid="{184F1F25-155A-4896-B8C0-BA6DABE94FBF}"/>
    <cellStyle name="Millares 657 5 2 7 3" xfId="18284" xr:uid="{85616E83-066E-44BC-8063-2FD60DBA2C16}"/>
    <cellStyle name="Millares 657 5 2 7 3 2" xfId="39787" xr:uid="{E461ACA3-00D8-4186-99AA-200BE8C96598}"/>
    <cellStyle name="Millares 657 5 2 7 4" xfId="24889" xr:uid="{31684219-2201-458D-9F67-68B73AB8B74B}"/>
    <cellStyle name="Millares 657 5 2 7 5" xfId="46392" xr:uid="{6DAAE30A-FD38-4A98-B47D-C9EB5C11E4EC}"/>
    <cellStyle name="Millares 657 5 2 8" xfId="4877" xr:uid="{3701630C-3B9B-4E1B-80C8-85748716BA39}"/>
    <cellStyle name="Millares 657 5 2 8 2" xfId="13143" xr:uid="{2C483B9A-47A6-41F6-A592-71E34C8C3395}"/>
    <cellStyle name="Millares 657 5 2 8 2 2" xfId="34646" xr:uid="{A4B9EAA5-4D31-4241-9DDB-F968ED6FDAC0}"/>
    <cellStyle name="Millares 657 5 2 8 3" xfId="19778" xr:uid="{B45F9336-A623-45A0-9D91-A0149B4B765C}"/>
    <cellStyle name="Millares 657 5 2 8 3 2" xfId="41281" xr:uid="{EAB93D7B-1C9B-4750-BC44-2ABD6D5EAFE9}"/>
    <cellStyle name="Millares 657 5 2 8 4" xfId="26383" xr:uid="{1217BE55-5B33-45E2-A435-129CF51CC89E}"/>
    <cellStyle name="Millares 657 5 2 8 5" xfId="47886" xr:uid="{9082CB4C-547D-407B-A071-F767667DF1C0}"/>
    <cellStyle name="Millares 657 5 2 9" xfId="5522" xr:uid="{428AB4DA-2EF0-4EA5-B377-6676D536120C}"/>
    <cellStyle name="Millares 657 5 2 9 2" xfId="13788" xr:uid="{C87DBF16-9337-4733-8EE6-87620DAF176E}"/>
    <cellStyle name="Millares 657 5 2 9 2 2" xfId="35291" xr:uid="{427047AC-F90F-47E5-B33B-2773838CC760}"/>
    <cellStyle name="Millares 657 5 2 9 3" xfId="20423" xr:uid="{CDDBA4F8-8933-4759-A8E1-C022B610942F}"/>
    <cellStyle name="Millares 657 5 2 9 3 2" xfId="41926" xr:uid="{05EE7FA7-9D3F-4948-A779-34A5B813493A}"/>
    <cellStyle name="Millares 657 5 2 9 4" xfId="27028" xr:uid="{D5B1D2AA-D36E-4B23-9AEB-6EBD8D78EBC9}"/>
    <cellStyle name="Millares 657 5 2 9 5" xfId="48531" xr:uid="{21D3FB3F-CD97-4669-B85F-D74916C1003C}"/>
    <cellStyle name="Millares 657 5 3" xfId="423" xr:uid="{91676A96-02D4-48D8-A1F8-C28DFED57279}"/>
    <cellStyle name="Millares 657 5 3 10" xfId="15326" xr:uid="{DC8F1FD9-EB98-4597-B5F5-CFF1C9BEB2A5}"/>
    <cellStyle name="Millares 657 5 3 10 2" xfId="36829" xr:uid="{98058158-1A00-4B12-952A-4556E02424B3}"/>
    <cellStyle name="Millares 657 5 3 11" xfId="21931" xr:uid="{3E5E20BF-68E8-410A-B8AC-2581A895F7BA}"/>
    <cellStyle name="Millares 657 5 3 12" xfId="43434" xr:uid="{1FCA220E-DDF4-47AE-ADA1-5BD55EBA3B31}"/>
    <cellStyle name="Millares 657 5 3 2" xfId="1371" xr:uid="{FE9FC819-A0AE-4192-9B25-1180F5411816}"/>
    <cellStyle name="Millares 657 5 3 2 2" xfId="4200" xr:uid="{6A86DE60-063F-42F0-B7AD-7DA77443318F}"/>
    <cellStyle name="Millares 657 5 3 2 2 2" xfId="12466" xr:uid="{8D496FC0-3F08-41F1-9844-F114BCFE5E71}"/>
    <cellStyle name="Millares 657 5 3 2 2 2 2" xfId="33969" xr:uid="{8E6C341F-EF01-4247-ADFE-6A70040403EF}"/>
    <cellStyle name="Millares 657 5 3 2 2 3" xfId="19101" xr:uid="{68FC2C42-6E4D-4A9C-B3B7-9AB8D5C58CD4}"/>
    <cellStyle name="Millares 657 5 3 2 2 3 2" xfId="40604" xr:uid="{20C90551-BDCD-4D07-998E-F942FC73EC74}"/>
    <cellStyle name="Millares 657 5 3 2 2 4" xfId="25706" xr:uid="{6F4046A2-9053-4B34-9B10-F4A7DA12121E}"/>
    <cellStyle name="Millares 657 5 3 2 2 5" xfId="47209" xr:uid="{84CE174D-0817-4ABC-A542-B274AD46996D}"/>
    <cellStyle name="Millares 657 5 3 2 3" xfId="6339" xr:uid="{7380DB20-23B3-400A-81A3-81946E405A06}"/>
    <cellStyle name="Millares 657 5 3 2 3 2" xfId="14605" xr:uid="{8C5A22D5-8550-4CBA-9FE6-3A361D26A35E}"/>
    <cellStyle name="Millares 657 5 3 2 3 2 2" xfId="36108" xr:uid="{53F78D4D-FCC7-4138-8D0A-93CC0FE6BC9D}"/>
    <cellStyle name="Millares 657 5 3 2 3 3" xfId="21240" xr:uid="{006D1426-BBAA-489D-846B-72B30E26D788}"/>
    <cellStyle name="Millares 657 5 3 2 3 3 2" xfId="42743" xr:uid="{B541AA52-C625-4339-B5F3-A9E5FFD0188A}"/>
    <cellStyle name="Millares 657 5 3 2 3 4" xfId="27845" xr:uid="{BB155A28-9595-42A8-94A4-CDE352F1E090}"/>
    <cellStyle name="Millares 657 5 3 2 3 5" xfId="49348" xr:uid="{35DA561B-DA9F-40EA-8752-DEECE0A17505}"/>
    <cellStyle name="Millares 657 5 3 2 4" xfId="7980" xr:uid="{88C05D9A-1161-449B-A31E-C8F487DA81CA}"/>
    <cellStyle name="Millares 657 5 3 2 4 2" xfId="29483" xr:uid="{4CB6DC60-36DB-4BF2-8C86-6CB698D0063C}"/>
    <cellStyle name="Millares 657 5 3 2 5" xfId="9637" xr:uid="{325B6E2C-4616-4791-A317-D039D5099914}"/>
    <cellStyle name="Millares 657 5 3 2 5 2" xfId="31140" xr:uid="{B375500A-33B8-413C-963B-6C2CDB150E01}"/>
    <cellStyle name="Millares 657 5 3 2 6" xfId="16272" xr:uid="{3669F8CF-0E6D-4240-8D7B-26CEA13DD688}"/>
    <cellStyle name="Millares 657 5 3 2 6 2" xfId="37775" xr:uid="{1FEDD5D1-CB96-4746-8F19-7E6B5DFB42EB}"/>
    <cellStyle name="Millares 657 5 3 2 7" xfId="22877" xr:uid="{AEF2019D-34DE-4055-B2B1-4E7B5E20A91C}"/>
    <cellStyle name="Millares 657 5 3 2 8" xfId="44380" xr:uid="{A8FD3F37-5023-4E44-852B-C690C4F1BFEF}"/>
    <cellStyle name="Millares 657 5 3 3" xfId="2058" xr:uid="{8631B2D8-48BA-4252-80F6-B5390BE61D97}"/>
    <cellStyle name="Millares 657 5 3 3 2" xfId="10324" xr:uid="{F90C69E7-8889-47F0-B2DA-90720ECB02B1}"/>
    <cellStyle name="Millares 657 5 3 3 2 2" xfId="31827" xr:uid="{4DA802DB-DBEC-44F2-91D6-58D6179E7300}"/>
    <cellStyle name="Millares 657 5 3 3 3" xfId="16959" xr:uid="{4AFC6B3C-83CD-42C7-96C9-23F9C9FC9C1D}"/>
    <cellStyle name="Millares 657 5 3 3 3 2" xfId="38462" xr:uid="{4DA744AB-AA85-4B09-82B8-17E9E998F424}"/>
    <cellStyle name="Millares 657 5 3 3 4" xfId="23564" xr:uid="{D4CD4677-31D6-4293-8DAA-98987C73F490}"/>
    <cellStyle name="Millares 657 5 3 3 5" xfId="45067" xr:uid="{735FF37D-304E-46D0-9E74-2C5D22ED7E1B}"/>
    <cellStyle name="Millares 657 5 3 4" xfId="2857" xr:uid="{A67E6C99-3283-4F41-BF16-BCE27874E2BE}"/>
    <cellStyle name="Millares 657 5 3 4 2" xfId="11123" xr:uid="{BB497738-9503-4AD7-969B-CBFFD11A947E}"/>
    <cellStyle name="Millares 657 5 3 4 2 2" xfId="32626" xr:uid="{0DC9B538-C5F3-479F-919E-F62D93838B19}"/>
    <cellStyle name="Millares 657 5 3 4 3" xfId="17758" xr:uid="{19FB8681-5858-49A3-BF59-19E8A95AA5B9}"/>
    <cellStyle name="Millares 657 5 3 4 3 2" xfId="39261" xr:uid="{45C3D232-4AA3-403C-A42D-0A67026F2593}"/>
    <cellStyle name="Millares 657 5 3 4 4" xfId="24363" xr:uid="{4A0B91E6-A007-4175-93CF-D3F2FFF50BD2}"/>
    <cellStyle name="Millares 657 5 3 4 5" xfId="45866" xr:uid="{819A56D9-2015-4625-AEFF-659B51E90FEF}"/>
    <cellStyle name="Millares 657 5 3 5" xfId="3254" xr:uid="{53630D3B-C565-46B3-B150-052F5B9CEEB3}"/>
    <cellStyle name="Millares 657 5 3 5 2" xfId="11520" xr:uid="{D2282195-D693-49CD-A0C4-4E2152C79A83}"/>
    <cellStyle name="Millares 657 5 3 5 2 2" xfId="33023" xr:uid="{C3C85171-0CC7-40D7-9E55-1260A7A0D773}"/>
    <cellStyle name="Millares 657 5 3 5 3" xfId="18155" xr:uid="{51B2EB8B-1C80-48D6-839B-A5C9667EB77A}"/>
    <cellStyle name="Millares 657 5 3 5 3 2" xfId="39658" xr:uid="{CCA40006-C200-4CB5-8B09-4C67C6E61483}"/>
    <cellStyle name="Millares 657 5 3 5 4" xfId="24760" xr:uid="{309B7A6D-985B-4686-AE0E-797E1FDC03A4}"/>
    <cellStyle name="Millares 657 5 3 5 5" xfId="46263" xr:uid="{72E1B1B0-D1B3-4D29-ADFB-C473F82A0BFA}"/>
    <cellStyle name="Millares 657 5 3 6" xfId="5001" xr:uid="{C4727729-8CEE-4A55-9FA8-5FB8DDF277D4}"/>
    <cellStyle name="Millares 657 5 3 6 2" xfId="13267" xr:uid="{A9DD6DE2-5979-4E55-8548-29280C606634}"/>
    <cellStyle name="Millares 657 5 3 6 2 2" xfId="34770" xr:uid="{CAD0CD74-EB30-4813-9BA5-A31A4F8C9D8D}"/>
    <cellStyle name="Millares 657 5 3 6 3" xfId="19902" xr:uid="{51791E38-73BD-4AD4-AC5F-F90C885F1659}"/>
    <cellStyle name="Millares 657 5 3 6 3 2" xfId="41405" xr:uid="{B9E44D5E-94C8-42F2-943C-9F518F86BAA0}"/>
    <cellStyle name="Millares 657 5 3 6 4" xfId="26507" xr:uid="{B2D4DE05-5F7E-480F-B195-1BF3008062FF}"/>
    <cellStyle name="Millares 657 5 3 6 5" xfId="48010" xr:uid="{B6FD4323-F677-4F9E-A44F-44ED06ACAEC1}"/>
    <cellStyle name="Millares 657 5 3 7" xfId="5393" xr:uid="{79E71DBD-8E3F-4E4B-A219-6557516DF609}"/>
    <cellStyle name="Millares 657 5 3 7 2" xfId="13659" xr:uid="{2598698A-96E7-4F17-B6A2-9842B03B3338}"/>
    <cellStyle name="Millares 657 5 3 7 2 2" xfId="35162" xr:uid="{BC7DF150-023C-4CFA-A980-0D1918287D1E}"/>
    <cellStyle name="Millares 657 5 3 7 3" xfId="20294" xr:uid="{39352C35-2B7C-4E3F-BE02-942DD96585CE}"/>
    <cellStyle name="Millares 657 5 3 7 3 2" xfId="41797" xr:uid="{46E2A4A7-60E1-4604-A1EC-26FA498810C1}"/>
    <cellStyle name="Millares 657 5 3 7 4" xfId="26899" xr:uid="{BD706A8A-26CD-41C9-AE57-15F7CAD13B8B}"/>
    <cellStyle name="Millares 657 5 3 7 5" xfId="48402" xr:uid="{F3F852B8-E264-486D-A39C-C57D7D06EB92}"/>
    <cellStyle name="Millares 657 5 3 8" xfId="7034" xr:uid="{8C1BDDDD-5BE6-45F2-9236-0F34FFADDB41}"/>
    <cellStyle name="Millares 657 5 3 8 2" xfId="28537" xr:uid="{03A36CF9-74ED-4C6F-88A7-30B806FE646C}"/>
    <cellStyle name="Millares 657 5 3 9" xfId="8690" xr:uid="{4383A301-AD0F-4F0E-A624-0353F11E6362}"/>
    <cellStyle name="Millares 657 5 3 9 2" xfId="30193" xr:uid="{6F1BFBCC-862E-4165-9005-AD84FD36F5F1}"/>
    <cellStyle name="Millares 657 5 4" xfId="707" xr:uid="{B460E3B6-63CC-4653-A786-2B6F77861586}"/>
    <cellStyle name="Millares 657 5 4 10" xfId="43716" xr:uid="{579F4E04-0F3A-436A-BAEB-58942ABED285}"/>
    <cellStyle name="Millares 657 5 4 2" xfId="1653" xr:uid="{28F79D2E-569B-4A64-BE44-DEF574579B1C}"/>
    <cellStyle name="Millares 657 5 4 2 2" xfId="4482" xr:uid="{64BB1B9D-9B6D-45C5-8090-6BF011DF2735}"/>
    <cellStyle name="Millares 657 5 4 2 2 2" xfId="12748" xr:uid="{1B6D2888-D277-4C08-8439-E83C70D1C333}"/>
    <cellStyle name="Millares 657 5 4 2 2 2 2" xfId="34251" xr:uid="{104D0B7B-7093-426E-8EEA-FC6897760CF7}"/>
    <cellStyle name="Millares 657 5 4 2 2 3" xfId="19383" xr:uid="{EAE65BD2-43E2-4B91-82F3-6E0E68CC2B14}"/>
    <cellStyle name="Millares 657 5 4 2 2 3 2" xfId="40886" xr:uid="{0F328B17-F1F2-4159-B734-2E1B358BFCCE}"/>
    <cellStyle name="Millares 657 5 4 2 2 4" xfId="25988" xr:uid="{0DBEB16C-43D6-40AE-8C37-7AA4FE34391D}"/>
    <cellStyle name="Millares 657 5 4 2 2 5" xfId="47491" xr:uid="{560028F4-F066-4F14-97F7-131FAD12F176}"/>
    <cellStyle name="Millares 657 5 4 2 3" xfId="6621" xr:uid="{8B261196-99D3-4046-A9D4-81D9313E8A8B}"/>
    <cellStyle name="Millares 657 5 4 2 3 2" xfId="14887" xr:uid="{3A602602-A14D-49E3-849F-2AFD41D3B70B}"/>
    <cellStyle name="Millares 657 5 4 2 3 2 2" xfId="36390" xr:uid="{09449D55-13D3-4DE7-B250-5066B9D82635}"/>
    <cellStyle name="Millares 657 5 4 2 3 3" xfId="21522" xr:uid="{F24E331F-E761-4AF5-AACA-01848130B452}"/>
    <cellStyle name="Millares 657 5 4 2 3 3 2" xfId="43025" xr:uid="{C30EE3C0-6E47-403A-9518-BDF599863E8D}"/>
    <cellStyle name="Millares 657 5 4 2 3 4" xfId="28127" xr:uid="{16BB3ECE-D643-4F19-839F-3BCBB1AF20EF}"/>
    <cellStyle name="Millares 657 5 4 2 3 5" xfId="49630" xr:uid="{D899D610-0A94-4434-A66E-5583C529E1F8}"/>
    <cellStyle name="Millares 657 5 4 2 4" xfId="8262" xr:uid="{D0F428D6-DC20-4142-B2FD-E2265CB7C7B8}"/>
    <cellStyle name="Millares 657 5 4 2 4 2" xfId="29765" xr:uid="{D8519583-9384-4AC3-97D6-14E80060B9BA}"/>
    <cellStyle name="Millares 657 5 4 2 5" xfId="9919" xr:uid="{A789F8A7-7588-4653-8470-23BE8C95B19B}"/>
    <cellStyle name="Millares 657 5 4 2 5 2" xfId="31422" xr:uid="{AE60143A-BB4D-45CC-B98A-45B7B6D10E54}"/>
    <cellStyle name="Millares 657 5 4 2 6" xfId="16554" xr:uid="{FE7D3484-CB2E-4B34-8DD4-B7A48D76DEE8}"/>
    <cellStyle name="Millares 657 5 4 2 6 2" xfId="38057" xr:uid="{05CA6196-1754-42A2-A844-6F67E487D136}"/>
    <cellStyle name="Millares 657 5 4 2 7" xfId="23159" xr:uid="{346A8DD5-39B8-4C46-B959-69BD8E04354C}"/>
    <cellStyle name="Millares 657 5 4 2 8" xfId="44662" xr:uid="{13A94C0E-92A6-4913-8931-30496959B49D}"/>
    <cellStyle name="Millares 657 5 4 3" xfId="2340" xr:uid="{A5C78167-7681-4A61-8C92-8B38398AEA62}"/>
    <cellStyle name="Millares 657 5 4 3 2" xfId="10606" xr:uid="{7DFF56F7-C3D8-44C0-9537-4D711DFB5F13}"/>
    <cellStyle name="Millares 657 5 4 3 2 2" xfId="32109" xr:uid="{A5389103-B606-42E1-8FD9-924DD00A3D9D}"/>
    <cellStyle name="Millares 657 5 4 3 3" xfId="17241" xr:uid="{F38ED192-0CC9-461D-BF32-DCE02716C2BB}"/>
    <cellStyle name="Millares 657 5 4 3 3 2" xfId="38744" xr:uid="{C49DBDCC-CCFD-437B-9E71-F5E7365222CE}"/>
    <cellStyle name="Millares 657 5 4 3 4" xfId="23846" xr:uid="{68CF9C68-D701-47BA-850B-FA18B07F358A}"/>
    <cellStyle name="Millares 657 5 4 3 5" xfId="45349" xr:uid="{5A652F3F-AB62-470F-BDB5-1F2C11154AAA}"/>
    <cellStyle name="Millares 657 5 4 4" xfId="3536" xr:uid="{02832368-D187-423A-AB77-363360444EFF}"/>
    <cellStyle name="Millares 657 5 4 4 2" xfId="11802" xr:uid="{7638783C-2243-44D2-BF83-8BE00D156632}"/>
    <cellStyle name="Millares 657 5 4 4 2 2" xfId="33305" xr:uid="{13E7FB82-34C2-451F-8736-2160C6E92B4F}"/>
    <cellStyle name="Millares 657 5 4 4 3" xfId="18437" xr:uid="{534A889E-0853-423A-B12F-4119EC9B33FF}"/>
    <cellStyle name="Millares 657 5 4 4 3 2" xfId="39940" xr:uid="{29F80A24-DD4A-4D84-A5CC-114145689930}"/>
    <cellStyle name="Millares 657 5 4 4 4" xfId="25042" xr:uid="{A1DB7E22-B567-4548-A03F-084610660074}"/>
    <cellStyle name="Millares 657 5 4 4 5" xfId="46545" xr:uid="{42DF246E-6D7C-42DF-AADE-E94695273977}"/>
    <cellStyle name="Millares 657 5 4 5" xfId="5675" xr:uid="{F56C9CA6-EB80-440D-A8D9-BCDBB158DACB}"/>
    <cellStyle name="Millares 657 5 4 5 2" xfId="13941" xr:uid="{CD7DC9AA-8AFB-406E-9AB2-0040B4BA9E5C}"/>
    <cellStyle name="Millares 657 5 4 5 2 2" xfId="35444" xr:uid="{F0DC7AE3-1C7E-4680-BB25-AB4E6AC1FBFA}"/>
    <cellStyle name="Millares 657 5 4 5 3" xfId="20576" xr:uid="{2586BA23-C603-443E-BAB5-218804FD15B0}"/>
    <cellStyle name="Millares 657 5 4 5 3 2" xfId="42079" xr:uid="{D3C95511-12DA-4420-9A83-74B3E9AD5104}"/>
    <cellStyle name="Millares 657 5 4 5 4" xfId="27181" xr:uid="{3EE67AE9-C3BF-411D-B6C9-902F9F4F7259}"/>
    <cellStyle name="Millares 657 5 4 5 5" xfId="48684" xr:uid="{6E999E7F-C448-46E8-94BE-525661940F15}"/>
    <cellStyle name="Millares 657 5 4 6" xfId="7316" xr:uid="{1D4B8EBF-3F51-49A7-9187-FD3563DD9963}"/>
    <cellStyle name="Millares 657 5 4 6 2" xfId="28819" xr:uid="{19946F0F-5616-4EC7-B06A-B02F90A1C645}"/>
    <cellStyle name="Millares 657 5 4 7" xfId="8973" xr:uid="{FC6192B1-7A52-414A-B855-A529B0BC443A}"/>
    <cellStyle name="Millares 657 5 4 7 2" xfId="30476" xr:uid="{EEC4AA35-1D45-4911-8085-10795F396A47}"/>
    <cellStyle name="Millares 657 5 4 8" xfId="15608" xr:uid="{0F523411-8759-4A2C-A254-032A82504DD2}"/>
    <cellStyle name="Millares 657 5 4 8 2" xfId="37111" xr:uid="{E811CC21-C4B0-49D9-93ED-366E8E1F6134}"/>
    <cellStyle name="Millares 657 5 4 9" xfId="22213" xr:uid="{A78642CB-578C-4EE4-BDEC-0E554816C37A}"/>
    <cellStyle name="Millares 657 5 5" xfId="976" xr:uid="{126465D4-1B0B-43DC-9DF9-AD6DAC0CD9DA}"/>
    <cellStyle name="Millares 657 5 5 2" xfId="3805" xr:uid="{A0C2E192-7960-4842-9B05-C156F0ADB80F}"/>
    <cellStyle name="Millares 657 5 5 2 2" xfId="12071" xr:uid="{BC52E07E-6132-4453-A585-66B3B47DC742}"/>
    <cellStyle name="Millares 657 5 5 2 2 2" xfId="33574" xr:uid="{A6D5E9D0-611F-4E09-9123-AAC070C5838E}"/>
    <cellStyle name="Millares 657 5 5 2 3" xfId="18706" xr:uid="{028327EA-61D6-4C52-89BD-4FCD56ADDD59}"/>
    <cellStyle name="Millares 657 5 5 2 3 2" xfId="40209" xr:uid="{D3B07E95-E8E0-4D15-AAE2-87687D5B4BC6}"/>
    <cellStyle name="Millares 657 5 5 2 4" xfId="25311" xr:uid="{8DF50FF0-BD43-4F2A-B96C-CCB2C0D11EBF}"/>
    <cellStyle name="Millares 657 5 5 2 5" xfId="46814" xr:uid="{11BC7E40-971B-47BC-BF4F-FE9206161BA5}"/>
    <cellStyle name="Millares 657 5 5 3" xfId="5944" xr:uid="{B74A1DC5-11BA-4A5F-9512-BFE0E9DD449F}"/>
    <cellStyle name="Millares 657 5 5 3 2" xfId="14210" xr:uid="{2E73189B-1B25-4930-B107-929DDBE2ABD7}"/>
    <cellStyle name="Millares 657 5 5 3 2 2" xfId="35713" xr:uid="{D1FA7521-D193-412F-A2B9-55EC2AD873DA}"/>
    <cellStyle name="Millares 657 5 5 3 3" xfId="20845" xr:uid="{A317084E-1103-4C97-8BAA-8AFD8C6D11AC}"/>
    <cellStyle name="Millares 657 5 5 3 3 2" xfId="42348" xr:uid="{C63FCD3D-61C5-41F4-832B-EF50B8E0C6CD}"/>
    <cellStyle name="Millares 657 5 5 3 4" xfId="27450" xr:uid="{4BDFDB00-D492-4A1E-B3FC-D3B75BECA60C}"/>
    <cellStyle name="Millares 657 5 5 3 5" xfId="48953" xr:uid="{B3FAE87E-BC94-446C-B229-31B55D0BAA51}"/>
    <cellStyle name="Millares 657 5 5 4" xfId="7585" xr:uid="{3D728590-E6D6-491E-AC30-8B53D8DDE2C3}"/>
    <cellStyle name="Millares 657 5 5 4 2" xfId="29088" xr:uid="{33493813-8BA7-4D15-B7CE-9A0A9D39C7CB}"/>
    <cellStyle name="Millares 657 5 5 5" xfId="9242" xr:uid="{F3895F83-9811-454D-AE9C-92FC9864EEE9}"/>
    <cellStyle name="Millares 657 5 5 5 2" xfId="30745" xr:uid="{F065E19C-0B4C-4C0D-962D-41DF07C9F9BD}"/>
    <cellStyle name="Millares 657 5 5 6" xfId="15877" xr:uid="{D79421F0-0C57-42E7-B064-BF5D9B01E5AB}"/>
    <cellStyle name="Millares 657 5 5 6 2" xfId="37380" xr:uid="{47444514-EF39-4697-AFE1-54F51554698F}"/>
    <cellStyle name="Millares 657 5 5 7" xfId="22482" xr:uid="{392E9DC2-3CC0-461D-8F39-5C4F630039A3}"/>
    <cellStyle name="Millares 657 5 5 8" xfId="43985" xr:uid="{1E10840A-9183-44D2-8A7B-A8308C2B7C03}"/>
    <cellStyle name="Millares 657 5 6" xfId="1236" xr:uid="{FE5A3FB8-95AF-42E1-9422-4826F798E687}"/>
    <cellStyle name="Millares 657 5 6 2" xfId="4065" xr:uid="{FD9C2513-0849-423B-8978-AC03683AB125}"/>
    <cellStyle name="Millares 657 5 6 2 2" xfId="12331" xr:uid="{26504420-FE9B-4F22-9583-E7238DACF459}"/>
    <cellStyle name="Millares 657 5 6 2 2 2" xfId="33834" xr:uid="{5DC4EE30-D21D-4E5F-B797-D82EA4D7B416}"/>
    <cellStyle name="Millares 657 5 6 2 3" xfId="18966" xr:uid="{25DB0B0D-D753-429E-9C62-592B50ADBA6B}"/>
    <cellStyle name="Millares 657 5 6 2 3 2" xfId="40469" xr:uid="{FD9A7138-E7CD-4858-BD23-4A68DCAB3C80}"/>
    <cellStyle name="Millares 657 5 6 2 4" xfId="25571" xr:uid="{F95D9EF4-99C3-42C9-80AD-6B858F92A4D6}"/>
    <cellStyle name="Millares 657 5 6 2 5" xfId="47074" xr:uid="{AF905228-89D4-4CCD-B88E-BAC0664283F9}"/>
    <cellStyle name="Millares 657 5 6 3" xfId="6204" xr:uid="{B13C31F1-96BC-412D-AB3D-796D41B6A785}"/>
    <cellStyle name="Millares 657 5 6 3 2" xfId="14470" xr:uid="{9D473E63-DEE9-4095-800A-BB0BF668C8BC}"/>
    <cellStyle name="Millares 657 5 6 3 2 2" xfId="35973" xr:uid="{44D7E9B2-0BA4-4609-90A5-3FCFD3CD5F18}"/>
    <cellStyle name="Millares 657 5 6 3 3" xfId="21105" xr:uid="{DA803557-381F-4CA8-915B-34D7E8B61BC2}"/>
    <cellStyle name="Millares 657 5 6 3 3 2" xfId="42608" xr:uid="{12A50DEB-6423-482D-B9CC-1391507B982D}"/>
    <cellStyle name="Millares 657 5 6 3 4" xfId="27710" xr:uid="{C8EE934D-DB1F-4059-A9A9-F46A16FC8F92}"/>
    <cellStyle name="Millares 657 5 6 3 5" xfId="49213" xr:uid="{0E9D47A0-9415-4D39-9F06-A7295D6D3AA2}"/>
    <cellStyle name="Millares 657 5 6 4" xfId="7845" xr:uid="{3B09AF2E-6162-4DF3-A1BD-85F2781144DD}"/>
    <cellStyle name="Millares 657 5 6 4 2" xfId="29348" xr:uid="{1E32086D-1698-4A25-9A05-C573E2D1157B}"/>
    <cellStyle name="Millares 657 5 6 5" xfId="9502" xr:uid="{0E692725-C4D1-452D-9010-CFE203DBAEF4}"/>
    <cellStyle name="Millares 657 5 6 5 2" xfId="31005" xr:uid="{E4BF05BA-F9A9-45A2-ABC0-E9CE351FF287}"/>
    <cellStyle name="Millares 657 5 6 6" xfId="16137" xr:uid="{83947F06-3EA9-4A68-B536-5F438E0D0B9D}"/>
    <cellStyle name="Millares 657 5 6 6 2" xfId="37640" xr:uid="{CF11417E-D36C-43A5-86A7-6AE4224F50ED}"/>
    <cellStyle name="Millares 657 5 6 7" xfId="22742" xr:uid="{1837C556-3724-43B9-8B61-3A19738220F9}"/>
    <cellStyle name="Millares 657 5 6 8" xfId="44245" xr:uid="{343A848A-6E9B-4072-B656-A1A70C3323B9}"/>
    <cellStyle name="Millares 657 5 7" xfId="1924" xr:uid="{7D2A06E6-94E2-4EA6-A80F-14FB2D07D13A}"/>
    <cellStyle name="Millares 657 5 7 2" xfId="10190" xr:uid="{232C83BD-67DE-4A99-A654-025C3FBCDF1F}"/>
    <cellStyle name="Millares 657 5 7 2 2" xfId="31693" xr:uid="{E5BF453E-0332-4F0A-9290-92515D00FE5B}"/>
    <cellStyle name="Millares 657 5 7 3" xfId="16825" xr:uid="{A467C1DD-8C0E-4B63-91CC-50D61C24F77A}"/>
    <cellStyle name="Millares 657 5 7 3 2" xfId="38328" xr:uid="{EAAFAA29-88AA-491B-8C8C-D973CD14642A}"/>
    <cellStyle name="Millares 657 5 7 4" xfId="23430" xr:uid="{5C3C90F9-F0D6-425D-BBC1-77F229E3EC54}"/>
    <cellStyle name="Millares 657 5 7 5" xfId="44933" xr:uid="{040E749D-3E5E-4D81-B5E4-912ED16ECAE9}"/>
    <cellStyle name="Millares 657 5 8" xfId="2609" xr:uid="{152636E2-2669-42A0-9D43-D33A922F3F4F}"/>
    <cellStyle name="Millares 657 5 8 2" xfId="10875" xr:uid="{8DB04B4E-3DE2-406E-BFF9-83D6FA7957CF}"/>
    <cellStyle name="Millares 657 5 8 2 2" xfId="32378" xr:uid="{0836F286-ED39-4ED3-8D7D-E4AE238A33A8}"/>
    <cellStyle name="Millares 657 5 8 3" xfId="17510" xr:uid="{8E9FEF65-975C-4C31-B0D8-F5753D7EB14E}"/>
    <cellStyle name="Millares 657 5 8 3 2" xfId="39013" xr:uid="{906D2438-8AED-47FC-894A-0A4982E49284}"/>
    <cellStyle name="Millares 657 5 8 4" xfId="24115" xr:uid="{91ED5951-0336-40BD-BEB3-BAC07D4E8132}"/>
    <cellStyle name="Millares 657 5 8 5" xfId="45618" xr:uid="{5EF087DD-05D2-4C33-9C25-D0A3CB023822}"/>
    <cellStyle name="Millares 657 5 9" xfId="3120" xr:uid="{51421EEE-077D-47C5-AF9D-9EADFA2E6659}"/>
    <cellStyle name="Millares 657 5 9 2" xfId="11386" xr:uid="{3651A406-0F99-400B-AF6D-AEE89D9D1B32}"/>
    <cellStyle name="Millares 657 5 9 2 2" xfId="32889" xr:uid="{50F51E72-7883-4CD2-91E9-23E1CFB75592}"/>
    <cellStyle name="Millares 657 5 9 3" xfId="18021" xr:uid="{97FA3440-AF0E-4C0E-B647-FFC2A05739F4}"/>
    <cellStyle name="Millares 657 5 9 3 2" xfId="39524" xr:uid="{4171EF17-F3E8-4DD5-836B-95748E9B8641}"/>
    <cellStyle name="Millares 657 5 9 4" xfId="24626" xr:uid="{2E9273A2-9505-4710-A106-4133A9F8430D}"/>
    <cellStyle name="Millares 657 5 9 5" xfId="46129" xr:uid="{7EF43C79-9974-44C2-BF44-6F50F9CDE7C7}"/>
    <cellStyle name="Millares 657 6" xfId="8445" xr:uid="{9FD3B6DA-FD8E-4FD3-A0D8-41F4D894BE89}"/>
    <cellStyle name="Millares 657 6 2" xfId="29948" xr:uid="{CAD819DA-E85D-41E8-991F-03EDCA514B7E}"/>
    <cellStyle name="Millares 66" xfId="588" xr:uid="{D63050D2-FF39-4932-8E98-B110D2CA2FB5}"/>
    <cellStyle name="Millares 66 10" xfId="43599" xr:uid="{EA3E1297-0933-4117-B725-5E51FA002D2A}"/>
    <cellStyle name="Millares 66 2" xfId="1536" xr:uid="{5D622EC4-AB1C-43BF-90BC-8242211C5840}"/>
    <cellStyle name="Millares 66 2 2" xfId="4365" xr:uid="{02FD6C0D-4C88-4302-8C91-B4762A169CE5}"/>
    <cellStyle name="Millares 66 2 2 2" xfId="12631" xr:uid="{92EFDCBB-BACC-4A49-9892-7861F7520BF6}"/>
    <cellStyle name="Millares 66 2 2 2 2" xfId="34134" xr:uid="{9DAF70C3-2128-4E1D-9BAF-CFF177EA1B97}"/>
    <cellStyle name="Millares 66 2 2 3" xfId="19266" xr:uid="{45A12C58-C17C-4C03-AAA5-F9643E9EAD97}"/>
    <cellStyle name="Millares 66 2 2 3 2" xfId="40769" xr:uid="{1DAC4D1B-64A0-44BA-BAFF-00AB601D5B5C}"/>
    <cellStyle name="Millares 66 2 2 4" xfId="25871" xr:uid="{A0F20229-AD1D-4332-B5A5-6E37902FCBDE}"/>
    <cellStyle name="Millares 66 2 2 5" xfId="47374" xr:uid="{2A99B912-71A0-4832-B1B0-5214EEC95512}"/>
    <cellStyle name="Millares 66 2 3" xfId="6504" xr:uid="{C1CAF2FF-7303-4996-A4F4-923CDE5958BB}"/>
    <cellStyle name="Millares 66 2 3 2" xfId="14770" xr:uid="{50B1AC02-84F4-41CD-BDDC-6F8A639BBA94}"/>
    <cellStyle name="Millares 66 2 3 2 2" xfId="36273" xr:uid="{7090533B-0EB4-492A-A1EB-03F44F36D155}"/>
    <cellStyle name="Millares 66 2 3 3" xfId="21405" xr:uid="{C091CBFA-35CB-4D0A-AB25-94A467868894}"/>
    <cellStyle name="Millares 66 2 3 3 2" xfId="42908" xr:uid="{F12F79FB-EB89-4193-9E8C-44EAFE0D2C69}"/>
    <cellStyle name="Millares 66 2 3 4" xfId="28010" xr:uid="{E88AC6C7-263E-4A93-8D35-28D885E6E87D}"/>
    <cellStyle name="Millares 66 2 3 5" xfId="49513" xr:uid="{CE6D7E4D-E22F-47D3-8B97-955C9864E37D}"/>
    <cellStyle name="Millares 66 2 4" xfId="8145" xr:uid="{417299C4-13D9-42C7-8373-95AEACD2C6EF}"/>
    <cellStyle name="Millares 66 2 4 2" xfId="29648" xr:uid="{AD260241-5C40-418D-A051-0614A8514FD6}"/>
    <cellStyle name="Millares 66 2 5" xfId="9802" xr:uid="{D09A1341-D793-4E70-AE10-3B7E4D8C78AD}"/>
    <cellStyle name="Millares 66 2 5 2" xfId="31305" xr:uid="{D23B07BA-C03D-4320-8384-9809CDBFEDE8}"/>
    <cellStyle name="Millares 66 2 6" xfId="16437" xr:uid="{176223E3-C685-4A2D-A0C4-D5FA498152D6}"/>
    <cellStyle name="Millares 66 2 6 2" xfId="37940" xr:uid="{F6010304-352B-4A3B-884C-52980AF878F2}"/>
    <cellStyle name="Millares 66 2 7" xfId="23042" xr:uid="{8B05337F-50EA-41D3-96D3-235089F1EF11}"/>
    <cellStyle name="Millares 66 2 8" xfId="44545" xr:uid="{F7EDF6F4-48D2-4C88-8175-49B46C315192}"/>
    <cellStyle name="Millares 66 3" xfId="2223" xr:uid="{672D59CD-6B84-4CBD-9CC9-BD1252B8EAF2}"/>
    <cellStyle name="Millares 66 3 2" xfId="10489" xr:uid="{B40BC09B-3243-4873-92CC-2BAAF364B66A}"/>
    <cellStyle name="Millares 66 3 2 2" xfId="31992" xr:uid="{30ED6EEB-6347-4B65-8A54-A531F290EFBE}"/>
    <cellStyle name="Millares 66 3 3" xfId="17124" xr:uid="{F2A178F3-FF77-4B1A-901F-A27D77172F43}"/>
    <cellStyle name="Millares 66 3 3 2" xfId="38627" xr:uid="{95CA3A64-97E8-49B0-9BE0-083C974A4408}"/>
    <cellStyle name="Millares 66 3 4" xfId="23729" xr:uid="{8BE179E4-FD1F-48D2-8D8E-07C0C532BFC7}"/>
    <cellStyle name="Millares 66 3 5" xfId="45232" xr:uid="{AD45744F-1332-407C-B644-9112C5615688}"/>
    <cellStyle name="Millares 66 4" xfId="3419" xr:uid="{465634B7-6CA9-47B8-AE57-D37A0298E9FE}"/>
    <cellStyle name="Millares 66 4 2" xfId="11685" xr:uid="{C13997D9-4F3B-4690-9D07-C1C81F34247A}"/>
    <cellStyle name="Millares 66 4 2 2" xfId="33188" xr:uid="{27FC1CBC-7CD3-4F8A-A647-35883FD4C5DC}"/>
    <cellStyle name="Millares 66 4 3" xfId="18320" xr:uid="{97BB0FF9-EFE0-4F98-BE7E-BE75FAE1DF0B}"/>
    <cellStyle name="Millares 66 4 3 2" xfId="39823" xr:uid="{D4D588B5-2D3D-4280-B159-3F68046C674E}"/>
    <cellStyle name="Millares 66 4 4" xfId="24925" xr:uid="{C3845375-7ABE-4F85-9B73-629735FDF15D}"/>
    <cellStyle name="Millares 66 4 5" xfId="46428" xr:uid="{4658384A-B65E-42F6-B10F-F554D6BBE5C6}"/>
    <cellStyle name="Millares 66 5" xfId="5558" xr:uid="{74B2AF57-78BD-4496-9073-0B0B76DF319A}"/>
    <cellStyle name="Millares 66 5 2" xfId="13824" xr:uid="{08E86D1A-F825-4384-BAF2-B30F06594E7D}"/>
    <cellStyle name="Millares 66 5 2 2" xfId="35327" xr:uid="{4EB1F287-6437-4B75-B817-1731A9661225}"/>
    <cellStyle name="Millares 66 5 3" xfId="20459" xr:uid="{F0140552-F6C2-460B-849A-870F23591126}"/>
    <cellStyle name="Millares 66 5 3 2" xfId="41962" xr:uid="{BB5C4846-D3E4-4FE9-BF62-5CB3A51047B5}"/>
    <cellStyle name="Millares 66 5 4" xfId="27064" xr:uid="{6C1C5F5A-6C57-4896-BB7E-D62BA7D043D6}"/>
    <cellStyle name="Millares 66 5 5" xfId="48567" xr:uid="{A5ECDCC0-1BC8-4BEA-90CF-308CD485C7E0}"/>
    <cellStyle name="Millares 66 6" xfId="7199" xr:uid="{5C0B2C38-AC39-489E-B6E0-AA1FFF871BD5}"/>
    <cellStyle name="Millares 66 6 2" xfId="28702" xr:uid="{48283128-CD51-4F8B-AD70-A69D384102D8}"/>
    <cellStyle name="Millares 66 7" xfId="8855" xr:uid="{C22AEFBB-173B-4CF6-BD37-4C060E706A08}"/>
    <cellStyle name="Millares 66 7 2" xfId="30358" xr:uid="{0CD45318-530D-4FFC-BC21-1FBC8AF233EF}"/>
    <cellStyle name="Millares 66 8" xfId="15491" xr:uid="{9FD6E0A7-5F93-449F-A56C-786D45FF067D}"/>
    <cellStyle name="Millares 66 8 2" xfId="36994" xr:uid="{62A66F65-2C77-4C63-A17A-57D35DCD36F0}"/>
    <cellStyle name="Millares 66 9" xfId="22096" xr:uid="{89B22D46-C6DB-41ED-894D-36D66C299C76}"/>
    <cellStyle name="Millares 67" xfId="593" xr:uid="{B5DE7A39-F28F-4936-BC51-2D9FB5D39F17}"/>
    <cellStyle name="Millares 67 10" xfId="43604" xr:uid="{DF50C500-E1F2-42D1-B7A3-BF8CC958FFE9}"/>
    <cellStyle name="Millares 67 2" xfId="1541" xr:uid="{B1A01B6B-7204-4D24-ABD4-1C47B4F1A485}"/>
    <cellStyle name="Millares 67 2 2" xfId="4370" xr:uid="{3010F006-0CCE-4F9B-BC68-B32F61F15326}"/>
    <cellStyle name="Millares 67 2 2 2" xfId="12636" xr:uid="{303B656A-5210-48AE-AE88-5018812A5F46}"/>
    <cellStyle name="Millares 67 2 2 2 2" xfId="34139" xr:uid="{730A4C0A-3763-4EBB-B3F2-182458E798FC}"/>
    <cellStyle name="Millares 67 2 2 3" xfId="19271" xr:uid="{78541B63-70F4-4911-A67A-5B1A77A30BF8}"/>
    <cellStyle name="Millares 67 2 2 3 2" xfId="40774" xr:uid="{19CC1620-C63A-4C39-9DBE-1A8F5A99E631}"/>
    <cellStyle name="Millares 67 2 2 4" xfId="25876" xr:uid="{E18E75C8-74D9-4110-A5E7-C65F5E5F23D8}"/>
    <cellStyle name="Millares 67 2 2 5" xfId="47379" xr:uid="{0FEA4B51-B9E4-4939-B778-A15A16928BB9}"/>
    <cellStyle name="Millares 67 2 3" xfId="6509" xr:uid="{DFE22441-0FEF-4807-BB25-A3C2A9C1C686}"/>
    <cellStyle name="Millares 67 2 3 2" xfId="14775" xr:uid="{884420DA-FFDC-44B2-BF8B-25F8759EE86A}"/>
    <cellStyle name="Millares 67 2 3 2 2" xfId="36278" xr:uid="{E8705641-078D-454C-91B6-AFB19D5DD48F}"/>
    <cellStyle name="Millares 67 2 3 3" xfId="21410" xr:uid="{244A38E8-EB7A-46A2-94E8-083958EC0D60}"/>
    <cellStyle name="Millares 67 2 3 3 2" xfId="42913" xr:uid="{EB73504C-A2E6-40E0-8390-EEEE2C462F97}"/>
    <cellStyle name="Millares 67 2 3 4" xfId="28015" xr:uid="{55B79C3A-E7BB-48DA-BD04-0F3CAEC2B4AA}"/>
    <cellStyle name="Millares 67 2 3 5" xfId="49518" xr:uid="{EA7540DE-CFA2-43CE-B881-BFD2ED55F83D}"/>
    <cellStyle name="Millares 67 2 4" xfId="8150" xr:uid="{257E2C8C-CD4A-4F89-BB3E-096CC8A30903}"/>
    <cellStyle name="Millares 67 2 4 2" xfId="29653" xr:uid="{1CFEFB8F-58A1-464A-915D-EABE85008AB3}"/>
    <cellStyle name="Millares 67 2 5" xfId="9807" xr:uid="{261F8077-9E1E-4EBC-9C21-C7FB662DC8B0}"/>
    <cellStyle name="Millares 67 2 5 2" xfId="31310" xr:uid="{EE09FB1F-AF08-4C0B-B765-FD02392DE479}"/>
    <cellStyle name="Millares 67 2 6" xfId="16442" xr:uid="{61CC2B67-841A-476D-8EB7-4CEA19ACBA1C}"/>
    <cellStyle name="Millares 67 2 6 2" xfId="37945" xr:uid="{D9FBAD02-CA2E-48B5-A6AA-4C3ED143F10A}"/>
    <cellStyle name="Millares 67 2 7" xfId="23047" xr:uid="{48EACB53-7A2F-4A5C-919D-AD4FC882D336}"/>
    <cellStyle name="Millares 67 2 8" xfId="44550" xr:uid="{D17C2B4F-5904-4EE2-B4CF-0CBC54B0C947}"/>
    <cellStyle name="Millares 67 3" xfId="2228" xr:uid="{D3095C3D-9832-4A0A-AD62-76873D05BB6B}"/>
    <cellStyle name="Millares 67 3 2" xfId="10494" xr:uid="{25088632-17D7-4E8C-82E6-83CED9E8A8A3}"/>
    <cellStyle name="Millares 67 3 2 2" xfId="31997" xr:uid="{01E29167-873A-428B-8053-2830FB7F021F}"/>
    <cellStyle name="Millares 67 3 3" xfId="17129" xr:uid="{C674EE0D-6B13-4710-A4E2-6AD7BC62C0B3}"/>
    <cellStyle name="Millares 67 3 3 2" xfId="38632" xr:uid="{02106FCF-CB6C-4BC9-B5E0-00C9323C6E54}"/>
    <cellStyle name="Millares 67 3 4" xfId="23734" xr:uid="{16271B29-05C8-4DB3-981F-F7F4AAE77E2B}"/>
    <cellStyle name="Millares 67 3 5" xfId="45237" xr:uid="{79AF40CB-C37C-4710-8E7E-8246F5AB496B}"/>
    <cellStyle name="Millares 67 4" xfId="3424" xr:uid="{A1F6914D-0171-415F-A087-A8B403C2A66B}"/>
    <cellStyle name="Millares 67 4 2" xfId="11690" xr:uid="{0069D62F-654E-4ECF-8EC5-36ED273DAD47}"/>
    <cellStyle name="Millares 67 4 2 2" xfId="33193" xr:uid="{3990AC68-20AA-4743-8AB5-5BD2118F3E05}"/>
    <cellStyle name="Millares 67 4 3" xfId="18325" xr:uid="{DDB8D391-AFEE-4ABA-B610-E9705BBD9E7B}"/>
    <cellStyle name="Millares 67 4 3 2" xfId="39828" xr:uid="{8CF2C3FE-6E75-491B-9DB2-8A49066D345D}"/>
    <cellStyle name="Millares 67 4 4" xfId="24930" xr:uid="{C87CD384-D58E-4431-9F20-D4B378789C05}"/>
    <cellStyle name="Millares 67 4 5" xfId="46433" xr:uid="{5F9EA146-ED60-4495-B74B-5D1F627EC33E}"/>
    <cellStyle name="Millares 67 5" xfId="5563" xr:uid="{70E8515E-67F7-4428-A4D2-9778228BC9B5}"/>
    <cellStyle name="Millares 67 5 2" xfId="13829" xr:uid="{7C6F178F-F822-426B-A292-D0D089A3E61A}"/>
    <cellStyle name="Millares 67 5 2 2" xfId="35332" xr:uid="{99348449-0C06-467C-8BAB-3A32A42E9380}"/>
    <cellStyle name="Millares 67 5 3" xfId="20464" xr:uid="{65C46D79-6A3C-4F01-873D-986A034B0201}"/>
    <cellStyle name="Millares 67 5 3 2" xfId="41967" xr:uid="{3E71F67C-BD01-461A-A84F-61279486A537}"/>
    <cellStyle name="Millares 67 5 4" xfId="27069" xr:uid="{D16A0EAD-1FDF-4B10-8283-33C49C67D546}"/>
    <cellStyle name="Millares 67 5 5" xfId="48572" xr:uid="{DA5F867F-D94E-408C-8793-4590AD5C5FD3}"/>
    <cellStyle name="Millares 67 6" xfId="7204" xr:uid="{ADE0FF01-FB65-462F-8818-D058BDC6144A}"/>
    <cellStyle name="Millares 67 6 2" xfId="28707" xr:uid="{BE857544-7F55-4AAA-A490-9880416E4413}"/>
    <cellStyle name="Millares 67 7" xfId="8860" xr:uid="{0D26FBD5-3861-4207-8314-20F764730B34}"/>
    <cellStyle name="Millares 67 7 2" xfId="30363" xr:uid="{8CF174BE-3C4B-450A-9C28-8887169CA905}"/>
    <cellStyle name="Millares 67 8" xfId="15496" xr:uid="{C65A6833-F193-4E7A-8E8B-77CB6D8CD7E7}"/>
    <cellStyle name="Millares 67 8 2" xfId="36999" xr:uid="{2C4E5F95-8042-4694-BA06-AFF083FF862B}"/>
    <cellStyle name="Millares 67 9" xfId="22101" xr:uid="{175D1691-D323-49BE-8E93-B1ADD7AC18F2}"/>
    <cellStyle name="Millares 68" xfId="584" xr:uid="{5B54E8ED-1C8A-4D8B-BE77-E0B6D4C250F2}"/>
    <cellStyle name="Millares 68 10" xfId="43595" xr:uid="{72999168-8650-4BFC-BD5B-40D0C0E160B2}"/>
    <cellStyle name="Millares 68 2" xfId="1532" xr:uid="{40528A57-A999-4E07-9726-AE4FCD6984F1}"/>
    <cellStyle name="Millares 68 2 2" xfId="4361" xr:uid="{2DD007A4-6330-4367-AEEE-6E5969676DB9}"/>
    <cellStyle name="Millares 68 2 2 2" xfId="12627" xr:uid="{FBC5C9C1-3316-467C-AED4-9AC2488F58C1}"/>
    <cellStyle name="Millares 68 2 2 2 2" xfId="34130" xr:uid="{3A17EB14-22EA-4585-AE39-7EF1969D76E6}"/>
    <cellStyle name="Millares 68 2 2 3" xfId="19262" xr:uid="{41563111-C43D-41A5-8C8F-18BD8F0B0D06}"/>
    <cellStyle name="Millares 68 2 2 3 2" xfId="40765" xr:uid="{BD1EE022-4C9D-48EC-B9CD-A99F0F4248EB}"/>
    <cellStyle name="Millares 68 2 2 4" xfId="25867" xr:uid="{36828CE8-23A3-4738-875F-006A12BB2797}"/>
    <cellStyle name="Millares 68 2 2 5" xfId="47370" xr:uid="{95CCA0B4-2ED8-49DC-A07D-32E9CAAC2D14}"/>
    <cellStyle name="Millares 68 2 3" xfId="6500" xr:uid="{8C1D9069-79F6-4785-8851-53AD7395100D}"/>
    <cellStyle name="Millares 68 2 3 2" xfId="14766" xr:uid="{9E67F454-C675-42EF-B4C5-4348C2602C77}"/>
    <cellStyle name="Millares 68 2 3 2 2" xfId="36269" xr:uid="{FCA3E72D-C363-4928-AE34-493C39C9A2DD}"/>
    <cellStyle name="Millares 68 2 3 3" xfId="21401" xr:uid="{4EB897AB-A168-4017-8780-4B77B05D4D27}"/>
    <cellStyle name="Millares 68 2 3 3 2" xfId="42904" xr:uid="{10EC3C00-A757-4478-B2B4-C46D97748500}"/>
    <cellStyle name="Millares 68 2 3 4" xfId="28006" xr:uid="{92D2081F-24C5-40E8-A606-E361E34CE023}"/>
    <cellStyle name="Millares 68 2 3 5" xfId="49509" xr:uid="{1A0A17B0-67A8-4C91-ABB2-E1222A93A6DA}"/>
    <cellStyle name="Millares 68 2 4" xfId="8141" xr:uid="{BDED59C5-6AC7-49DC-9773-2307D1B50799}"/>
    <cellStyle name="Millares 68 2 4 2" xfId="29644" xr:uid="{3993D00F-0BE9-4A79-86D8-1B0169E3E957}"/>
    <cellStyle name="Millares 68 2 5" xfId="9798" xr:uid="{6C3C2B59-0CD4-41FB-AACC-8053E5E051BB}"/>
    <cellStyle name="Millares 68 2 5 2" xfId="31301" xr:uid="{8B744518-ECA3-468D-A3C5-24D128E35E40}"/>
    <cellStyle name="Millares 68 2 6" xfId="16433" xr:uid="{32207E34-D042-4F9E-9770-1CCAAE85D670}"/>
    <cellStyle name="Millares 68 2 6 2" xfId="37936" xr:uid="{1A670FBE-6D91-4081-BB1F-C57E54925CEB}"/>
    <cellStyle name="Millares 68 2 7" xfId="23038" xr:uid="{EA0FFF2B-CEF8-4062-BB51-95F40768D2B4}"/>
    <cellStyle name="Millares 68 2 8" xfId="44541" xr:uid="{B1299930-2C9D-4FF0-B113-C3FD0BD0E570}"/>
    <cellStyle name="Millares 68 3" xfId="2219" xr:uid="{EE495F4C-74CA-42C1-BED2-2AB2625DD3C5}"/>
    <cellStyle name="Millares 68 3 2" xfId="10485" xr:uid="{8BE76A3F-69FC-4ADF-ABAC-8E536462C82A}"/>
    <cellStyle name="Millares 68 3 2 2" xfId="31988" xr:uid="{E64B4DF5-EFE6-4B3F-88EC-A8B870ED8CA6}"/>
    <cellStyle name="Millares 68 3 3" xfId="17120" xr:uid="{6E59EF07-971F-492A-9AB6-F1E9DE27D714}"/>
    <cellStyle name="Millares 68 3 3 2" xfId="38623" xr:uid="{11C10CF5-B1E5-41A4-AA70-11DE069C68A6}"/>
    <cellStyle name="Millares 68 3 4" xfId="23725" xr:uid="{836D80E2-FF76-4E4E-A0A2-54A21783A345}"/>
    <cellStyle name="Millares 68 3 5" xfId="45228" xr:uid="{43CD625C-9209-4D76-8EFE-6A8160A044AB}"/>
    <cellStyle name="Millares 68 4" xfId="3415" xr:uid="{F6DBFD21-7F79-4ECE-B713-7905B7C6479B}"/>
    <cellStyle name="Millares 68 4 2" xfId="11681" xr:uid="{D2C966FD-1D07-4D1E-B5B6-7AE3741B932B}"/>
    <cellStyle name="Millares 68 4 2 2" xfId="33184" xr:uid="{4B01342B-BE38-44B3-852D-511BFEA8E41B}"/>
    <cellStyle name="Millares 68 4 3" xfId="18316" xr:uid="{ED50454F-277C-4A44-B138-00B6C0487935}"/>
    <cellStyle name="Millares 68 4 3 2" xfId="39819" xr:uid="{AE9A0421-6B84-4002-AEA7-11C6DE076F92}"/>
    <cellStyle name="Millares 68 4 4" xfId="24921" xr:uid="{01D30D2D-4BD0-4869-8280-C53ECA46AE50}"/>
    <cellStyle name="Millares 68 4 5" xfId="46424" xr:uid="{4F1215B2-B8FA-44DD-9B47-B4A3BA545A58}"/>
    <cellStyle name="Millares 68 5" xfId="5554" xr:uid="{F43C3825-45C7-4DCF-BEF9-D2791DC5CDDA}"/>
    <cellStyle name="Millares 68 5 2" xfId="13820" xr:uid="{19CE26B0-15B0-4248-AE4E-59013E7E2E9B}"/>
    <cellStyle name="Millares 68 5 2 2" xfId="35323" xr:uid="{55998322-7486-41F9-9A33-944F062D321A}"/>
    <cellStyle name="Millares 68 5 3" xfId="20455" xr:uid="{A80CCD95-401B-47C7-97EE-0DC16F7CAB73}"/>
    <cellStyle name="Millares 68 5 3 2" xfId="41958" xr:uid="{B0682D6C-E31C-4483-B2EE-CA5B9C2D3010}"/>
    <cellStyle name="Millares 68 5 4" xfId="27060" xr:uid="{C08EF548-A56C-4DA8-882A-A6C2DA1F7FC1}"/>
    <cellStyle name="Millares 68 5 5" xfId="48563" xr:uid="{17842BE8-6EBE-4646-91F1-37571F512E12}"/>
    <cellStyle name="Millares 68 6" xfId="7195" xr:uid="{77DE0DCD-C731-4C99-9F96-96A1CF8538DF}"/>
    <cellStyle name="Millares 68 6 2" xfId="28698" xr:uid="{87326FCB-5139-4CF6-89CE-79D83EDFF4E4}"/>
    <cellStyle name="Millares 68 7" xfId="8851" xr:uid="{955E2E9E-CEF7-4831-AC41-8C9EAE0E3C85}"/>
    <cellStyle name="Millares 68 7 2" xfId="30354" xr:uid="{03C6453A-B817-4D6E-AC78-A5FF590A99FC}"/>
    <cellStyle name="Millares 68 8" xfId="15487" xr:uid="{19A1EE0A-9F79-4FF7-BAF5-9415D0A7F589}"/>
    <cellStyle name="Millares 68 8 2" xfId="36990" xr:uid="{542A2E75-E308-49A0-B7A1-B579677C21AB}"/>
    <cellStyle name="Millares 68 9" xfId="22092" xr:uid="{EC75202B-1FE1-4C9B-A189-4C0640A84807}"/>
    <cellStyle name="Millares 69" xfId="596" xr:uid="{3C795F8E-D4DE-4A66-8427-265C2DFA94DB}"/>
    <cellStyle name="Millares 69 10" xfId="43607" xr:uid="{59BAEB9F-EA20-4CF5-8723-5F186B3EA58B}"/>
    <cellStyle name="Millares 69 2" xfId="1544" xr:uid="{74913D91-E0C8-410D-A544-65597BB7E2D6}"/>
    <cellStyle name="Millares 69 2 2" xfId="4373" xr:uid="{36177C11-02CF-47FD-B8BB-382C3DD8F2B8}"/>
    <cellStyle name="Millares 69 2 2 2" xfId="12639" xr:uid="{9E83D648-48F2-4678-978D-511EDEC430ED}"/>
    <cellStyle name="Millares 69 2 2 2 2" xfId="34142" xr:uid="{8A3A5EBD-4EB8-4044-88AB-1266AAC348B4}"/>
    <cellStyle name="Millares 69 2 2 3" xfId="19274" xr:uid="{1FE2DB7A-BCD8-4DDE-80E0-545336EECA59}"/>
    <cellStyle name="Millares 69 2 2 3 2" xfId="40777" xr:uid="{023C8744-0CB5-43F0-9575-55442EC1DDFD}"/>
    <cellStyle name="Millares 69 2 2 4" xfId="25879" xr:uid="{AF89599D-66ED-4035-A028-F2D778E84C8E}"/>
    <cellStyle name="Millares 69 2 2 5" xfId="47382" xr:uid="{DC722411-82C1-4327-9D60-5F45136DE4DD}"/>
    <cellStyle name="Millares 69 2 3" xfId="6512" xr:uid="{6E01862B-55E0-45C8-B371-1ABF3762B8ED}"/>
    <cellStyle name="Millares 69 2 3 2" xfId="14778" xr:uid="{9E7A13F3-EC87-4EAC-9434-7A384AD9E817}"/>
    <cellStyle name="Millares 69 2 3 2 2" xfId="36281" xr:uid="{F4576219-ADF3-4C79-8133-FBB4916E48C7}"/>
    <cellStyle name="Millares 69 2 3 3" xfId="21413" xr:uid="{6319C6A7-138C-4E70-A097-5F78035BF96F}"/>
    <cellStyle name="Millares 69 2 3 3 2" xfId="42916" xr:uid="{4EC6E7D7-8299-4267-B23C-B336516F6BDD}"/>
    <cellStyle name="Millares 69 2 3 4" xfId="28018" xr:uid="{A1C50956-BADC-4F31-B92D-603C42B21C58}"/>
    <cellStyle name="Millares 69 2 3 5" xfId="49521" xr:uid="{5A1BB807-8997-49FA-99BF-245532FA4D7B}"/>
    <cellStyle name="Millares 69 2 4" xfId="8153" xr:uid="{19AAD3E1-79CE-485C-950C-2BF1B9F91505}"/>
    <cellStyle name="Millares 69 2 4 2" xfId="29656" xr:uid="{B1BFD889-CD8B-40A8-A9C5-46B0703EEB71}"/>
    <cellStyle name="Millares 69 2 5" xfId="9810" xr:uid="{03829C7B-51AE-496F-B03F-D76D07E7230D}"/>
    <cellStyle name="Millares 69 2 5 2" xfId="31313" xr:uid="{D16EA6D6-B1A6-4454-9E9F-913C541BD15D}"/>
    <cellStyle name="Millares 69 2 6" xfId="16445" xr:uid="{A35A9D3C-D806-46D4-B8A4-FD0B0F55197E}"/>
    <cellStyle name="Millares 69 2 6 2" xfId="37948" xr:uid="{A5F27D42-B9D6-426D-8BE0-82F370697A52}"/>
    <cellStyle name="Millares 69 2 7" xfId="23050" xr:uid="{F32A8E83-1FED-4B7E-BD65-148F4C375C4F}"/>
    <cellStyle name="Millares 69 2 8" xfId="44553" xr:uid="{6229E649-1654-4957-A55B-3C333E120694}"/>
    <cellStyle name="Millares 69 3" xfId="2231" xr:uid="{934D1264-BE9F-4D29-A5D8-C48A81F2BC98}"/>
    <cellStyle name="Millares 69 3 2" xfId="10497" xr:uid="{6AB80948-A8AB-490B-B9FA-0C106A19991D}"/>
    <cellStyle name="Millares 69 3 2 2" xfId="32000" xr:uid="{60CF3547-5D74-4ADE-9948-68C1A14B90E4}"/>
    <cellStyle name="Millares 69 3 3" xfId="17132" xr:uid="{BD3B4556-3353-4A9E-97D5-FA3C2F6B1AC8}"/>
    <cellStyle name="Millares 69 3 3 2" xfId="38635" xr:uid="{6A4D2364-5DC6-434B-80BB-789B0E5C964E}"/>
    <cellStyle name="Millares 69 3 4" xfId="23737" xr:uid="{E9F92463-BFEF-4514-9912-E460B0634A25}"/>
    <cellStyle name="Millares 69 3 5" xfId="45240" xr:uid="{7B775F9E-07B9-4881-AD82-525135C34C0C}"/>
    <cellStyle name="Millares 69 4" xfId="3427" xr:uid="{DB1FEC62-7236-4CCB-B889-D699D90CC288}"/>
    <cellStyle name="Millares 69 4 2" xfId="11693" xr:uid="{E2072726-916C-4A55-B8DE-00EF520745B7}"/>
    <cellStyle name="Millares 69 4 2 2" xfId="33196" xr:uid="{F359588A-455E-4E0B-9A78-8F9C1DFA9C9C}"/>
    <cellStyle name="Millares 69 4 3" xfId="18328" xr:uid="{40373528-3387-4910-BDDF-C0B00BA6348F}"/>
    <cellStyle name="Millares 69 4 3 2" xfId="39831" xr:uid="{F95C29AD-6A59-4F61-8CE2-526F2FCEFAC8}"/>
    <cellStyle name="Millares 69 4 4" xfId="24933" xr:uid="{D2F046F1-1B7B-4FB7-897D-2B78DDB7861B}"/>
    <cellStyle name="Millares 69 4 5" xfId="46436" xr:uid="{37290D55-7EE7-470E-B9C7-628D427A41C6}"/>
    <cellStyle name="Millares 69 5" xfId="5566" xr:uid="{3273B663-D6B0-4DBA-919F-7A5395241869}"/>
    <cellStyle name="Millares 69 5 2" xfId="13832" xr:uid="{DDF02D96-F9DF-4D2C-9F53-8F4FCE1185BF}"/>
    <cellStyle name="Millares 69 5 2 2" xfId="35335" xr:uid="{C49F4BFD-DDBC-46AF-9DE0-4BE7A2156037}"/>
    <cellStyle name="Millares 69 5 3" xfId="20467" xr:uid="{8E82AFC8-8389-42E2-8CB3-F4BC32F1B2BF}"/>
    <cellStyle name="Millares 69 5 3 2" xfId="41970" xr:uid="{B6322015-1185-4CDB-9A2E-43A578943178}"/>
    <cellStyle name="Millares 69 5 4" xfId="27072" xr:uid="{3F0E023E-35BE-4342-9DE5-CA0CE3600E1E}"/>
    <cellStyle name="Millares 69 5 5" xfId="48575" xr:uid="{CC671A12-6510-4BDA-8188-1350DCC17020}"/>
    <cellStyle name="Millares 69 6" xfId="7207" xr:uid="{C9021B94-DEF4-49CF-B294-7B42174AD4CB}"/>
    <cellStyle name="Millares 69 6 2" xfId="28710" xr:uid="{3F0BDBB0-67D0-49B9-92BA-ECC82D9F1C6E}"/>
    <cellStyle name="Millares 69 7" xfId="8863" xr:uid="{AB0B2AA0-7BAA-423C-8C36-C480D751D3ED}"/>
    <cellStyle name="Millares 69 7 2" xfId="30366" xr:uid="{C542330F-BFC6-4C57-9DF7-4CAF0C4F7305}"/>
    <cellStyle name="Millares 69 8" xfId="15499" xr:uid="{03674F93-16D5-4853-BEF9-C08AD30FF630}"/>
    <cellStyle name="Millares 69 8 2" xfId="37002" xr:uid="{C85DEB29-87E9-4F01-BD81-4951F628024C}"/>
    <cellStyle name="Millares 69 9" xfId="22104" xr:uid="{8DBAFC06-947D-49B2-8758-03DE43344EC3}"/>
    <cellStyle name="Millares 7" xfId="98" xr:uid="{E937CD94-2E5A-4492-8F0F-71EFF5078CBB}"/>
    <cellStyle name="Millares 7 3" xfId="194" xr:uid="{E304CEAE-6F7C-43BB-B480-7EFFA13246EC}"/>
    <cellStyle name="Millares 7 4" xfId="177" xr:uid="{F79DC1D2-3125-46C7-B1D0-BEDF6EE1BC11}"/>
    <cellStyle name="Millares 7 4 10" xfId="3078" xr:uid="{6CCFEB79-7007-4876-BB57-2F26775857A0}"/>
    <cellStyle name="Millares 7 4 10 2" xfId="11344" xr:uid="{39F6728E-6576-45A0-A113-43B2EEB72064}"/>
    <cellStyle name="Millares 7 4 10 2 2" xfId="32847" xr:uid="{228EAEB1-8B7B-4C97-94F0-E7C345DE68CB}"/>
    <cellStyle name="Millares 7 4 10 3" xfId="17979" xr:uid="{B29DE009-4B84-455C-A4E1-AA4F1EA888C4}"/>
    <cellStyle name="Millares 7 4 10 3 2" xfId="39482" xr:uid="{B294455A-1548-4A13-B909-54566B2960D3}"/>
    <cellStyle name="Millares 7 4 10 4" xfId="24584" xr:uid="{B4ACFDD8-B48D-45EB-BBCB-B42DA5991813}"/>
    <cellStyle name="Millares 7 4 10 5" xfId="46087" xr:uid="{98A379D4-6E64-4508-BD65-240D7D4073BD}"/>
    <cellStyle name="Millares 7 4 11" xfId="4713" xr:uid="{0BB62727-6CA9-46D1-8989-4C11175C37D6}"/>
    <cellStyle name="Millares 7 4 11 2" xfId="12979" xr:uid="{0FF3EF7C-3D48-420A-BF5B-07A0A4DE8A98}"/>
    <cellStyle name="Millares 7 4 11 2 2" xfId="34482" xr:uid="{8EC72D05-8223-4A70-A38E-67BF7665F1C0}"/>
    <cellStyle name="Millares 7 4 11 3" xfId="19614" xr:uid="{CC814E05-42F3-4490-B0B2-B8E2C683C784}"/>
    <cellStyle name="Millares 7 4 11 3 2" xfId="41117" xr:uid="{741CADED-9EA2-4445-94F7-D94105DEED26}"/>
    <cellStyle name="Millares 7 4 11 4" xfId="26219" xr:uid="{3782238B-3763-4543-BC8C-38DAD69FB52F}"/>
    <cellStyle name="Millares 7 4 11 5" xfId="47722" xr:uid="{B58D6AFC-3664-4AB1-BA44-37FBE40D48C4}"/>
    <cellStyle name="Millares 7 4 12" xfId="5216" xr:uid="{76EC5A64-898A-4E94-9006-5B2AB8EBBEDE}"/>
    <cellStyle name="Millares 7 4 12 2" xfId="13482" xr:uid="{BCB535A8-17B3-4C2A-91CA-BAE8F3549BFF}"/>
    <cellStyle name="Millares 7 4 12 2 2" xfId="34985" xr:uid="{8E8905E4-84CC-4084-8EC1-BAA9B277983C}"/>
    <cellStyle name="Millares 7 4 12 3" xfId="20117" xr:uid="{16F0DE37-4455-466A-B0E5-4EE3A308808E}"/>
    <cellStyle name="Millares 7 4 12 3 2" xfId="41620" xr:uid="{BE838DD5-881A-4D53-A021-959FEBFCEA04}"/>
    <cellStyle name="Millares 7 4 12 4" xfId="26722" xr:uid="{031D6AFE-03BB-4782-8043-7ACD507BFCBB}"/>
    <cellStyle name="Millares 7 4 12 5" xfId="48225" xr:uid="{222E6148-E72C-4244-B3B8-DA52BD217B69}"/>
    <cellStyle name="Millares 7 4 13" xfId="6857" xr:uid="{5FE729BE-D7A4-46C7-9260-B14A44D1ECFA}"/>
    <cellStyle name="Millares 7 4 13 2" xfId="28360" xr:uid="{6EC8954A-09DB-4DBB-AED2-ADAA0BCE8B20}"/>
    <cellStyle name="Millares 7 4 14" xfId="8511" xr:uid="{D75021D7-CD9C-4F17-8A5D-460A6E5751BC}"/>
    <cellStyle name="Millares 7 4 14 2" xfId="30014" xr:uid="{3DD7EBAD-EAA9-47D6-9249-089A74E7DC1E}"/>
    <cellStyle name="Millares 7 4 15" xfId="15150" xr:uid="{88B894B0-C16D-42C3-A7F8-17BA4924007F}"/>
    <cellStyle name="Millares 7 4 15 2" xfId="36653" xr:uid="{707A1FC6-1C19-4B79-BE67-B2D4324FA7B4}"/>
    <cellStyle name="Millares 7 4 16" xfId="21755" xr:uid="{AF000665-B975-4ABC-98A3-C433905CDDCA}"/>
    <cellStyle name="Millares 7 4 17" xfId="43258" xr:uid="{8774AC93-5572-4E45-8F4C-44931023325F}"/>
    <cellStyle name="Millares 7 4 2" xfId="189" xr:uid="{7EA10D1D-C7F0-4184-884C-AC328C8347DA}"/>
    <cellStyle name="Millares 7 4 3" xfId="508" xr:uid="{09FC3CBA-C461-4F3A-B47E-771F1D73244C}"/>
    <cellStyle name="Millares 7 4 3 10" xfId="7119" xr:uid="{B5E8B86D-ABC4-46E3-BE1C-D4B43294372C}"/>
    <cellStyle name="Millares 7 4 3 10 2" xfId="28622" xr:uid="{8BB1A40D-95C6-4DB0-887E-27D97D0899FA}"/>
    <cellStyle name="Millares 7 4 3 11" xfId="8775" xr:uid="{5EEC1600-4C4A-44EE-B211-DB512A8A8145}"/>
    <cellStyle name="Millares 7 4 3 11 2" xfId="30278" xr:uid="{AE793367-2D62-4226-ADFD-8BCACBF000F6}"/>
    <cellStyle name="Millares 7 4 3 12" xfId="15411" xr:uid="{B143E84B-FD28-4449-BA4F-3FE0D1C6ED40}"/>
    <cellStyle name="Millares 7 4 3 12 2" xfId="36914" xr:uid="{93853FAB-23EB-4106-8900-C7BFC3768628}"/>
    <cellStyle name="Millares 7 4 3 13" xfId="22016" xr:uid="{DA768409-A2B7-437D-B77B-0C9678528D33}"/>
    <cellStyle name="Millares 7 4 3 14" xfId="43519" xr:uid="{B2CA95F1-75C2-44C9-8301-FC4072C32BFF}"/>
    <cellStyle name="Millares 7 4 3 2" xfId="790" xr:uid="{557668AD-5C91-4F65-BBFF-302A34F8AF22}"/>
    <cellStyle name="Millares 7 4 3 2 10" xfId="15691" xr:uid="{18F164D5-9268-438E-B1EC-D2ECF2041D8D}"/>
    <cellStyle name="Millares 7 4 3 2 10 2" xfId="37194" xr:uid="{34BC4C6D-8A0D-49E6-8C09-956CC854D33A}"/>
    <cellStyle name="Millares 7 4 3 2 11" xfId="22296" xr:uid="{956ED85D-949D-48C4-83DF-7EDFACD25C3B}"/>
    <cellStyle name="Millares 7 4 3 2 12" xfId="43799" xr:uid="{DB954A0C-0EEB-4FA2-B408-D371000C36CC}"/>
    <cellStyle name="Millares 7 4 3 2 2" xfId="1736" xr:uid="{1C0B565D-5489-460F-97BA-5736E18030ED}"/>
    <cellStyle name="Millares 7 4 3 2 2 2" xfId="4565" xr:uid="{28F20B4F-4819-41D3-8E7C-A979FE87F9D1}"/>
    <cellStyle name="Millares 7 4 3 2 2 2 2" xfId="12831" xr:uid="{3577A2B6-B172-4901-801F-267FE64835CE}"/>
    <cellStyle name="Millares 7 4 3 2 2 2 2 2" xfId="34334" xr:uid="{7956274A-B0A8-447C-BBC8-AAE64CE665A5}"/>
    <cellStyle name="Millares 7 4 3 2 2 2 3" xfId="19466" xr:uid="{B8C563D5-2E1E-45D7-A6EC-33B2550A762A}"/>
    <cellStyle name="Millares 7 4 3 2 2 2 3 2" xfId="40969" xr:uid="{86F2AA89-768F-4017-8C16-39A3D7E54B87}"/>
    <cellStyle name="Millares 7 4 3 2 2 2 4" xfId="26071" xr:uid="{0F41311E-458B-478A-94C3-6D247FA2D191}"/>
    <cellStyle name="Millares 7 4 3 2 2 2 5" xfId="47574" xr:uid="{C3AB9971-4B51-4DD9-B374-D7B61A751907}"/>
    <cellStyle name="Millares 7 4 3 2 2 3" xfId="6704" xr:uid="{DBDBB2BC-3DAE-482F-AA10-96E82F2417D6}"/>
    <cellStyle name="Millares 7 4 3 2 2 3 2" xfId="14970" xr:uid="{AE229DFC-BFF0-41D5-809E-3AB3CB0C2DC9}"/>
    <cellStyle name="Millares 7 4 3 2 2 3 2 2" xfId="36473" xr:uid="{D2D724A4-4A0A-4986-B2D5-700B79A195DF}"/>
    <cellStyle name="Millares 7 4 3 2 2 3 3" xfId="21605" xr:uid="{C71C57F2-74C2-4F7B-B3B7-B87BE31EE3C0}"/>
    <cellStyle name="Millares 7 4 3 2 2 3 3 2" xfId="43108" xr:uid="{E572359E-A886-4973-ADA4-EBC8163BD3E6}"/>
    <cellStyle name="Millares 7 4 3 2 2 3 4" xfId="28210" xr:uid="{620A3A6B-25F2-42C3-A4CE-4095EA3F20AF}"/>
    <cellStyle name="Millares 7 4 3 2 2 3 5" xfId="49713" xr:uid="{DD9B6D66-000F-4D31-AFFE-E0A253E0EE0A}"/>
    <cellStyle name="Millares 7 4 3 2 2 4" xfId="8345" xr:uid="{D7236980-9676-4FCC-9FC9-01F8CEBA20BE}"/>
    <cellStyle name="Millares 7 4 3 2 2 4 2" xfId="29848" xr:uid="{ACF24C5A-AEBA-40E7-862D-70EB6C3D3A88}"/>
    <cellStyle name="Millares 7 4 3 2 2 5" xfId="10002" xr:uid="{D4F73102-4409-4816-9712-B776EDDBBBB9}"/>
    <cellStyle name="Millares 7 4 3 2 2 5 2" xfId="31505" xr:uid="{188C9FF6-E377-412A-A741-C22EA12F6690}"/>
    <cellStyle name="Millares 7 4 3 2 2 6" xfId="16637" xr:uid="{4F8B27EC-E78B-4908-A1BE-8B55BBF2E3A3}"/>
    <cellStyle name="Millares 7 4 3 2 2 6 2" xfId="38140" xr:uid="{1DC08E00-838A-4A14-847D-4B40BB651A48}"/>
    <cellStyle name="Millares 7 4 3 2 2 7" xfId="23242" xr:uid="{B1C17134-3C4E-4D92-961B-0E20FC9B9717}"/>
    <cellStyle name="Millares 7 4 3 2 2 8" xfId="44745" xr:uid="{61C82F91-8560-455E-8DAE-07451E4E660D}"/>
    <cellStyle name="Millares 7 4 3 2 3" xfId="2423" xr:uid="{BD1CA63C-C21B-4B69-B319-ECB19F7CD3ED}"/>
    <cellStyle name="Millares 7 4 3 2 3 2" xfId="10689" xr:uid="{81DB415C-B56F-44F1-B85B-4363268A9CEE}"/>
    <cellStyle name="Millares 7 4 3 2 3 2 2" xfId="32192" xr:uid="{C023EA9F-409A-42B6-8F1A-14F09A7C77CC}"/>
    <cellStyle name="Millares 7 4 3 2 3 3" xfId="17324" xr:uid="{75CA143A-9CA3-4FBF-8C2D-4CB09BA6F449}"/>
    <cellStyle name="Millares 7 4 3 2 3 3 2" xfId="38827" xr:uid="{86355718-76B8-4A67-A2C0-B897148559CA}"/>
    <cellStyle name="Millares 7 4 3 2 3 4" xfId="23929" xr:uid="{711A7416-6031-4428-A018-E1C67A681E51}"/>
    <cellStyle name="Millares 7 4 3 2 3 5" xfId="45432" xr:uid="{14DB1BF5-EA55-410C-9893-14102871D714}"/>
    <cellStyle name="Millares 7 4 3 2 4" xfId="2940" xr:uid="{E26F087C-AFCD-4A92-85B6-B37EEB982CD6}"/>
    <cellStyle name="Millares 7 4 3 2 4 2" xfId="11206" xr:uid="{DC0EFE82-8286-4E84-B8B6-786FE4E0FD50}"/>
    <cellStyle name="Millares 7 4 3 2 4 2 2" xfId="32709" xr:uid="{CA933DFC-83E9-4D84-9262-723C780C9B0A}"/>
    <cellStyle name="Millares 7 4 3 2 4 3" xfId="17841" xr:uid="{F4B20FAA-339F-4F04-991A-2F00AF04F10F}"/>
    <cellStyle name="Millares 7 4 3 2 4 3 2" xfId="39344" xr:uid="{D219326B-C322-4B36-BA2C-C829C61D9FA4}"/>
    <cellStyle name="Millares 7 4 3 2 4 4" xfId="24446" xr:uid="{C6775845-C70A-4FA1-BE81-D9C8612FEA74}"/>
    <cellStyle name="Millares 7 4 3 2 4 5" xfId="45949" xr:uid="{A5016A87-88D5-460D-8FC6-EB79F9AF6B23}"/>
    <cellStyle name="Millares 7 4 3 2 5" xfId="3619" xr:uid="{CCB04ADD-112E-409B-ABFF-F3A37D9182CC}"/>
    <cellStyle name="Millares 7 4 3 2 5 2" xfId="11885" xr:uid="{24893356-31E8-47AB-8652-ADF773ABE19B}"/>
    <cellStyle name="Millares 7 4 3 2 5 2 2" xfId="33388" xr:uid="{E9856B8A-4F59-4A9C-A065-DC491AB99FF9}"/>
    <cellStyle name="Millares 7 4 3 2 5 3" xfId="18520" xr:uid="{8649EA9F-DC79-4950-86F8-A55B1B24F867}"/>
    <cellStyle name="Millares 7 4 3 2 5 3 2" xfId="40023" xr:uid="{DEBBF52D-B5A3-4FF0-8518-C35975C18662}"/>
    <cellStyle name="Millares 7 4 3 2 5 4" xfId="25125" xr:uid="{D11C0605-C1B2-471E-B4E4-07E13309F3A5}"/>
    <cellStyle name="Millares 7 4 3 2 5 5" xfId="46628" xr:uid="{F94510B4-F03C-47BF-9382-33699A7E605E}"/>
    <cellStyle name="Millares 7 4 3 2 6" xfId="5084" xr:uid="{AE363F0F-0B63-48BD-9910-23BE75A6B31E}"/>
    <cellStyle name="Millares 7 4 3 2 6 2" xfId="13350" xr:uid="{C2A162E2-F7C3-4DF8-B7EB-5343584C0397}"/>
    <cellStyle name="Millares 7 4 3 2 6 2 2" xfId="34853" xr:uid="{77B06F11-E780-4A36-B9BB-9884292437FF}"/>
    <cellStyle name="Millares 7 4 3 2 6 3" xfId="19985" xr:uid="{09E987FD-BAED-40C2-8068-66ED031ED516}"/>
    <cellStyle name="Millares 7 4 3 2 6 3 2" xfId="41488" xr:uid="{501F531D-9D94-4DA9-A8E8-92D1BEF64F2D}"/>
    <cellStyle name="Millares 7 4 3 2 6 4" xfId="26590" xr:uid="{228C9401-46ED-4BC3-98F2-3F6D1328F401}"/>
    <cellStyle name="Millares 7 4 3 2 6 5" xfId="48093" xr:uid="{EF07546E-6397-489B-BE29-473A583DBE3B}"/>
    <cellStyle name="Millares 7 4 3 2 7" xfId="5758" xr:uid="{E808667D-A19E-4984-9A21-BD9A93457567}"/>
    <cellStyle name="Millares 7 4 3 2 7 2" xfId="14024" xr:uid="{B4C61521-D68E-46FA-9DC9-F49AE5D4F0F1}"/>
    <cellStyle name="Millares 7 4 3 2 7 2 2" xfId="35527" xr:uid="{D7DDF46D-5779-4534-93F1-2CB4EEAFC2A3}"/>
    <cellStyle name="Millares 7 4 3 2 7 3" xfId="20659" xr:uid="{23D02AC6-3441-4CBF-A352-9A2F4669ECA5}"/>
    <cellStyle name="Millares 7 4 3 2 7 3 2" xfId="42162" xr:uid="{9E580201-026B-43EE-BB85-AB92EDD6462D}"/>
    <cellStyle name="Millares 7 4 3 2 7 4" xfId="27264" xr:uid="{D52BFBF1-1CBA-449E-A186-6134B5789B27}"/>
    <cellStyle name="Millares 7 4 3 2 7 5" xfId="48767" xr:uid="{4308A15E-712B-407C-95AC-DD44D79F4787}"/>
    <cellStyle name="Millares 7 4 3 2 8" xfId="7399" xr:uid="{EB430E09-035D-46B2-BEDA-501649C448F9}"/>
    <cellStyle name="Millares 7 4 3 2 8 2" xfId="28902" xr:uid="{724D20EF-B826-4C41-9DC6-46B80F8404DB}"/>
    <cellStyle name="Millares 7 4 3 2 9" xfId="9056" xr:uid="{89221342-BB81-470A-BB7C-32A5AE751DEB}"/>
    <cellStyle name="Millares 7 4 3 2 9 2" xfId="30559" xr:uid="{BEFD4419-EF61-4FDA-8D13-AE4F7ABFACDD}"/>
    <cellStyle name="Millares 7 4 3 3" xfId="1060" xr:uid="{5E26042E-999A-4ED7-8A23-B030AA32C488}"/>
    <cellStyle name="Millares 7 4 3 3 2" xfId="3889" xr:uid="{2D40EE3A-BEFD-440E-9E98-2D5DB88471B4}"/>
    <cellStyle name="Millares 7 4 3 3 2 2" xfId="12155" xr:uid="{509B036F-FC2F-48E6-A879-590B6BB0127C}"/>
    <cellStyle name="Millares 7 4 3 3 2 2 2" xfId="33658" xr:uid="{6B30C8BE-077F-4C41-8E72-9A7FEDF68284}"/>
    <cellStyle name="Millares 7 4 3 3 2 3" xfId="18790" xr:uid="{8E1EDD6E-7117-42B5-AE73-07E3C3822F8B}"/>
    <cellStyle name="Millares 7 4 3 3 2 3 2" xfId="40293" xr:uid="{F2F233B6-221C-48BE-B6D7-F9FBB5A4724D}"/>
    <cellStyle name="Millares 7 4 3 3 2 4" xfId="25395" xr:uid="{E1E9C71D-1F51-4397-97C1-C4BD9EE27117}"/>
    <cellStyle name="Millares 7 4 3 3 2 5" xfId="46898" xr:uid="{15B5259A-FAEE-4EE9-BDE7-18827D9E554C}"/>
    <cellStyle name="Millares 7 4 3 3 3" xfId="6028" xr:uid="{2E028916-9E8C-4037-8347-C54B34346A82}"/>
    <cellStyle name="Millares 7 4 3 3 3 2" xfId="14294" xr:uid="{9857D5EA-D09C-4728-88F5-C16D7DC526CC}"/>
    <cellStyle name="Millares 7 4 3 3 3 2 2" xfId="35797" xr:uid="{0FB323A2-C554-4840-A568-8C481774CD12}"/>
    <cellStyle name="Millares 7 4 3 3 3 3" xfId="20929" xr:uid="{F2305283-13AA-4A80-A43A-814E2E2384C7}"/>
    <cellStyle name="Millares 7 4 3 3 3 3 2" xfId="42432" xr:uid="{9D047EB1-9429-4C2A-B10C-4FF5BD81441D}"/>
    <cellStyle name="Millares 7 4 3 3 3 4" xfId="27534" xr:uid="{DBDD1D3D-9798-49BB-8392-2536DB94FA29}"/>
    <cellStyle name="Millares 7 4 3 3 3 5" xfId="49037" xr:uid="{A6817DCF-C5DC-439A-88A2-45F9E0B42F0A}"/>
    <cellStyle name="Millares 7 4 3 3 4" xfId="7669" xr:uid="{D7B4ED8F-754E-462F-B2D4-CFA594FFBCE8}"/>
    <cellStyle name="Millares 7 4 3 3 4 2" xfId="29172" xr:uid="{DD72161E-6336-47A2-8575-A8362157EFBD}"/>
    <cellStyle name="Millares 7 4 3 3 5" xfId="9326" xr:uid="{B7FECC46-4A96-48FB-8CA2-264CE3386053}"/>
    <cellStyle name="Millares 7 4 3 3 5 2" xfId="30829" xr:uid="{E2A16A57-BCB5-4C03-ACD7-DBC34D340813}"/>
    <cellStyle name="Millares 7 4 3 3 6" xfId="15961" xr:uid="{ACD6D84F-9034-4A50-B71F-7C3A3F4FD7CD}"/>
    <cellStyle name="Millares 7 4 3 3 6 2" xfId="37464" xr:uid="{D8A5F138-C076-48C8-921C-21AE79D997BF}"/>
    <cellStyle name="Millares 7 4 3 3 7" xfId="22566" xr:uid="{E5AF861C-91EF-4513-980A-6B6E35FA8360}"/>
    <cellStyle name="Millares 7 4 3 3 8" xfId="44069" xr:uid="{3D1580B4-8978-4A93-AA54-B55E6EE4DC36}"/>
    <cellStyle name="Millares 7 4 3 4" xfId="1456" xr:uid="{A495AB1A-31E4-4F7F-B955-3197950DCC3F}"/>
    <cellStyle name="Millares 7 4 3 4 2" xfId="4285" xr:uid="{DCF89335-0F81-4B12-BA66-81282DC0C27B}"/>
    <cellStyle name="Millares 7 4 3 4 2 2" xfId="12551" xr:uid="{3FC3460C-756F-47D3-B115-C96CF45571C8}"/>
    <cellStyle name="Millares 7 4 3 4 2 2 2" xfId="34054" xr:uid="{30677A86-7D6E-40CD-8182-6B1121B0ADC8}"/>
    <cellStyle name="Millares 7 4 3 4 2 3" xfId="19186" xr:uid="{39705149-990C-4AA4-83A8-3A072671AD2E}"/>
    <cellStyle name="Millares 7 4 3 4 2 3 2" xfId="40689" xr:uid="{EE863619-469D-4BF7-9B43-C1873210997F}"/>
    <cellStyle name="Millares 7 4 3 4 2 4" xfId="25791" xr:uid="{B8CD4023-890D-4886-AA80-A55FF0AE14D0}"/>
    <cellStyle name="Millares 7 4 3 4 2 5" xfId="47294" xr:uid="{7A0D6425-CDBA-4106-B391-5BBEE418B094}"/>
    <cellStyle name="Millares 7 4 3 4 3" xfId="6424" xr:uid="{7E1E2C3C-35A5-4162-9595-01B9B4E0B658}"/>
    <cellStyle name="Millares 7 4 3 4 3 2" xfId="14690" xr:uid="{B5B91704-6F98-4295-927C-013C91708BDC}"/>
    <cellStyle name="Millares 7 4 3 4 3 2 2" xfId="36193" xr:uid="{2481B5F5-DC06-46FE-837D-C21CD284E231}"/>
    <cellStyle name="Millares 7 4 3 4 3 3" xfId="21325" xr:uid="{E8936E08-91C0-4A5C-866C-097BBFA50CC7}"/>
    <cellStyle name="Millares 7 4 3 4 3 3 2" xfId="42828" xr:uid="{2E7017F6-D023-446F-AF91-D81D8B6B9ED5}"/>
    <cellStyle name="Millares 7 4 3 4 3 4" xfId="27930" xr:uid="{C7462B04-5C03-48F8-BA30-5E85AE0B33F1}"/>
    <cellStyle name="Millares 7 4 3 4 3 5" xfId="49433" xr:uid="{6D830D35-E3AF-4D30-9991-44C8FA0E1FB9}"/>
    <cellStyle name="Millares 7 4 3 4 4" xfId="8065" xr:uid="{FEB8911B-6928-4FAE-94AB-18186C2B9A0A}"/>
    <cellStyle name="Millares 7 4 3 4 4 2" xfId="29568" xr:uid="{1F49C7A4-3244-412C-98BA-64B5183A2D06}"/>
    <cellStyle name="Millares 7 4 3 4 5" xfId="9722" xr:uid="{E06DE3BE-7214-4B7F-8AFA-E8C034459368}"/>
    <cellStyle name="Millares 7 4 3 4 5 2" xfId="31225" xr:uid="{0B592994-BED8-4C1E-9129-F8547189C908}"/>
    <cellStyle name="Millares 7 4 3 4 6" xfId="16357" xr:uid="{999B570D-FB65-4350-9A5D-A2B20B89653D}"/>
    <cellStyle name="Millares 7 4 3 4 6 2" xfId="37860" xr:uid="{99D1D02B-B0E0-4892-B16E-75AC1721A16A}"/>
    <cellStyle name="Millares 7 4 3 4 7" xfId="22962" xr:uid="{23710258-E120-414C-95C4-2352CDAE4537}"/>
    <cellStyle name="Millares 7 4 3 4 8" xfId="44465" xr:uid="{FC952B83-EF69-407A-A8AD-99A78F139F59}"/>
    <cellStyle name="Millares 7 4 3 5" xfId="2143" xr:uid="{1CCBC681-BADD-4CC4-BEBE-3F0A0D7F7FCB}"/>
    <cellStyle name="Millares 7 4 3 5 2" xfId="10409" xr:uid="{A883F79C-0E37-4DB4-B674-229827B53F43}"/>
    <cellStyle name="Millares 7 4 3 5 2 2" xfId="31912" xr:uid="{4D217174-96E2-417A-8BD5-CA6EB006D9E6}"/>
    <cellStyle name="Millares 7 4 3 5 3" xfId="17044" xr:uid="{F71A366B-6118-44E1-8608-F2DD715B108A}"/>
    <cellStyle name="Millares 7 4 3 5 3 2" xfId="38547" xr:uid="{D487EFCE-0B51-4972-8E8D-9FE223033C02}"/>
    <cellStyle name="Millares 7 4 3 5 4" xfId="23649" xr:uid="{A9EB2E6B-73B7-4D49-A03D-8B98B0216FF1}"/>
    <cellStyle name="Millares 7 4 3 5 5" xfId="45152" xr:uid="{63455AF6-B2B8-497F-894F-074D7E413BDB}"/>
    <cellStyle name="Millares 7 4 3 6" xfId="2691" xr:uid="{B8CFFCBD-5799-4E6E-9DF2-0A4F765E61E2}"/>
    <cellStyle name="Millares 7 4 3 6 2" xfId="10957" xr:uid="{52016793-3539-40DB-8A46-8B957BD82C42}"/>
    <cellStyle name="Millares 7 4 3 6 2 2" xfId="32460" xr:uid="{A02066F9-E0A3-48B4-A906-38760F502101}"/>
    <cellStyle name="Millares 7 4 3 6 3" xfId="17592" xr:uid="{F9276C07-9635-4ECF-A0EC-4E69F15B1CDD}"/>
    <cellStyle name="Millares 7 4 3 6 3 2" xfId="39095" xr:uid="{50E37B7F-F3D3-4D39-873B-5E4837E55B25}"/>
    <cellStyle name="Millares 7 4 3 6 4" xfId="24197" xr:uid="{DBB6BB26-A8DE-418D-8AAF-4599B9330422}"/>
    <cellStyle name="Millares 7 4 3 6 5" xfId="45700" xr:uid="{82999A26-5D74-4DB7-B4F1-6D78D7A96B0D}"/>
    <cellStyle name="Millares 7 4 3 7" xfId="3339" xr:uid="{A86321AF-59E2-48AC-9737-371364076EEB}"/>
    <cellStyle name="Millares 7 4 3 7 2" xfId="11605" xr:uid="{7AA22595-D563-4603-98B3-31142B153239}"/>
    <cellStyle name="Millares 7 4 3 7 2 2" xfId="33108" xr:uid="{4CE48F9B-DE02-4E69-91A9-EA99A358F419}"/>
    <cellStyle name="Millares 7 4 3 7 3" xfId="18240" xr:uid="{C9FC92E7-E67E-4BD3-893C-B0B49C0866E4}"/>
    <cellStyle name="Millares 7 4 3 7 3 2" xfId="39743" xr:uid="{E5087FF6-204E-4512-871D-ACBA97BE368E}"/>
    <cellStyle name="Millares 7 4 3 7 4" xfId="24845" xr:uid="{FB796A4C-82FE-4612-9E7A-3B1CBD33921B}"/>
    <cellStyle name="Millares 7 4 3 7 5" xfId="46348" xr:uid="{8AD22E54-A2E1-48DB-A84C-771EEA986AAA}"/>
    <cellStyle name="Millares 7 4 3 8" xfId="4835" xr:uid="{6E4B9384-BD82-4713-90A8-2788A30FBA87}"/>
    <cellStyle name="Millares 7 4 3 8 2" xfId="13101" xr:uid="{81997C81-8A5E-4E37-9A14-81E3E3472839}"/>
    <cellStyle name="Millares 7 4 3 8 2 2" xfId="34604" xr:uid="{AE741582-E994-4250-AB6D-6E2BAEAAFB45}"/>
    <cellStyle name="Millares 7 4 3 8 3" xfId="19736" xr:uid="{2E114AB0-8051-40B8-A5CC-9C6376E7CE8F}"/>
    <cellStyle name="Millares 7 4 3 8 3 2" xfId="41239" xr:uid="{FF798B58-9476-467E-BE3D-50A46FE20401}"/>
    <cellStyle name="Millares 7 4 3 8 4" xfId="26341" xr:uid="{5594412B-F478-4858-BA85-3AC8CAFF36DA}"/>
    <cellStyle name="Millares 7 4 3 8 5" xfId="47844" xr:uid="{092A91F3-0F41-4AC0-A578-62EE09EF9231}"/>
    <cellStyle name="Millares 7 4 3 9" xfId="5478" xr:uid="{3DE1CE7F-419C-4CC2-BF97-F43C2B7BBE5E}"/>
    <cellStyle name="Millares 7 4 3 9 2" xfId="13744" xr:uid="{D606B724-BB82-4B37-B122-6F2854ECC3E5}"/>
    <cellStyle name="Millares 7 4 3 9 2 2" xfId="35247" xr:uid="{4A198A76-76F0-4F2E-8A8D-46EC8DECF0BF}"/>
    <cellStyle name="Millares 7 4 3 9 3" xfId="20379" xr:uid="{DD46F497-0624-45BE-8F48-69283B2B4E51}"/>
    <cellStyle name="Millares 7 4 3 9 3 2" xfId="41882" xr:uid="{91E61A5C-428D-47F4-BA2A-7BD4E832D264}"/>
    <cellStyle name="Millares 7 4 3 9 4" xfId="26984" xr:uid="{C7106E2E-7069-445B-B145-E16F62795D1F}"/>
    <cellStyle name="Millares 7 4 3 9 5" xfId="48487" xr:uid="{8BB37CE9-02A2-4FC6-9969-4BEAB8DC4827}"/>
    <cellStyle name="Millares 7 4 4" xfId="381" xr:uid="{D49C14AD-E336-4AFE-BFCB-DF3BC55229E8}"/>
    <cellStyle name="Millares 7 4 4 10" xfId="15284" xr:uid="{F99362DB-64FC-4F23-BE0F-14CD370B8395}"/>
    <cellStyle name="Millares 7 4 4 10 2" xfId="36787" xr:uid="{92EEF28F-C35F-40BF-9B0A-AD81225CA23A}"/>
    <cellStyle name="Millares 7 4 4 11" xfId="21889" xr:uid="{242D65DA-BC69-4A44-8DDD-D648FA7C97CF}"/>
    <cellStyle name="Millares 7 4 4 12" xfId="43392" xr:uid="{5CB1E7BD-8328-4E84-BEF9-9C8D13527912}"/>
    <cellStyle name="Millares 7 4 4 2" xfId="1329" xr:uid="{070B081B-0A93-4A55-99EF-1ED821F1D452}"/>
    <cellStyle name="Millares 7 4 4 2 2" xfId="4158" xr:uid="{2244E814-A13F-4FFA-89E2-2EAF97C9F6EE}"/>
    <cellStyle name="Millares 7 4 4 2 2 2" xfId="12424" xr:uid="{77BBB7C3-54F4-4214-9CEA-E46F0F8F2E97}"/>
    <cellStyle name="Millares 7 4 4 2 2 2 2" xfId="33927" xr:uid="{7190BF5B-E741-4359-B404-FD0D0B0AE6DB}"/>
    <cellStyle name="Millares 7 4 4 2 2 3" xfId="19059" xr:uid="{1787C02E-0D36-4F59-AC11-667FB1BF4021}"/>
    <cellStyle name="Millares 7 4 4 2 2 3 2" xfId="40562" xr:uid="{9A36E8E2-21BB-41C7-853E-78DCF0D7BDA0}"/>
    <cellStyle name="Millares 7 4 4 2 2 4" xfId="25664" xr:uid="{97EF08F9-37FE-468E-8814-5394A758E6E0}"/>
    <cellStyle name="Millares 7 4 4 2 2 5" xfId="47167" xr:uid="{7A27A2BA-EF91-494E-94C4-C991799C5607}"/>
    <cellStyle name="Millares 7 4 4 2 3" xfId="6297" xr:uid="{20CB2F42-A211-45DA-AB52-703B6B2CE5C2}"/>
    <cellStyle name="Millares 7 4 4 2 3 2" xfId="14563" xr:uid="{BD995D24-3366-42AE-9047-6697D959FC51}"/>
    <cellStyle name="Millares 7 4 4 2 3 2 2" xfId="36066" xr:uid="{B3CF1349-5B5E-4906-9C97-01730DB40BE1}"/>
    <cellStyle name="Millares 7 4 4 2 3 3" xfId="21198" xr:uid="{42131148-5E8D-4E81-9086-7B9E43E25BA6}"/>
    <cellStyle name="Millares 7 4 4 2 3 3 2" xfId="42701" xr:uid="{93EAD150-A167-4624-BD2D-E31983004DC6}"/>
    <cellStyle name="Millares 7 4 4 2 3 4" xfId="27803" xr:uid="{794A094E-45AE-4DCF-A7ED-E73365CB40B1}"/>
    <cellStyle name="Millares 7 4 4 2 3 5" xfId="49306" xr:uid="{97A63CA1-4AF8-4350-9694-0BC0161FA721}"/>
    <cellStyle name="Millares 7 4 4 2 4" xfId="7938" xr:uid="{1715FE28-CC7B-4D17-AFE0-0A77BB0EAD2D}"/>
    <cellStyle name="Millares 7 4 4 2 4 2" xfId="29441" xr:uid="{355BCF6B-8A1F-4881-BE01-2C1CD95618C1}"/>
    <cellStyle name="Millares 7 4 4 2 5" xfId="9595" xr:uid="{EB8DF454-F7C8-4F08-A214-6F594BF66219}"/>
    <cellStyle name="Millares 7 4 4 2 5 2" xfId="31098" xr:uid="{59D8B59C-A6FC-40BD-B80E-221F017CCD10}"/>
    <cellStyle name="Millares 7 4 4 2 6" xfId="16230" xr:uid="{49767A95-BA3F-425C-86A1-0190E8889831}"/>
    <cellStyle name="Millares 7 4 4 2 6 2" xfId="37733" xr:uid="{3CBE3ACD-37D7-45F9-8BC1-A758B896887B}"/>
    <cellStyle name="Millares 7 4 4 2 7" xfId="22835" xr:uid="{DD75AD26-1E63-47A7-B119-B73B4E26091C}"/>
    <cellStyle name="Millares 7 4 4 2 8" xfId="44338" xr:uid="{A76E4B64-CB18-4422-A229-C3B9B776FF85}"/>
    <cellStyle name="Millares 7 4 4 3" xfId="2016" xr:uid="{6A66274F-CCE3-46D7-A480-4349A71ABB13}"/>
    <cellStyle name="Millares 7 4 4 3 2" xfId="10282" xr:uid="{5F5229F9-13B1-4479-84BE-6F6B784CD5CD}"/>
    <cellStyle name="Millares 7 4 4 3 2 2" xfId="31785" xr:uid="{762E4939-4F6B-44B9-8816-D73FA7A6A0F6}"/>
    <cellStyle name="Millares 7 4 4 3 3" xfId="16917" xr:uid="{BF9A896E-BD0D-4648-A11B-C595128CC3DE}"/>
    <cellStyle name="Millares 7 4 4 3 3 2" xfId="38420" xr:uid="{4AE03101-9055-4994-BD76-547CA1D23E83}"/>
    <cellStyle name="Millares 7 4 4 3 4" xfId="23522" xr:uid="{E680A8DB-720F-4E18-9D0F-73DEA08D5EE3}"/>
    <cellStyle name="Millares 7 4 4 3 5" xfId="45025" xr:uid="{62F74848-5510-4F58-9A5F-B232A5B31384}"/>
    <cellStyle name="Millares 7 4 4 4" xfId="2815" xr:uid="{3225D630-6125-43D7-9B72-8F663F2F3255}"/>
    <cellStyle name="Millares 7 4 4 4 2" xfId="11081" xr:uid="{1A06D5AC-1D79-4328-8426-DB85F31EAA23}"/>
    <cellStyle name="Millares 7 4 4 4 2 2" xfId="32584" xr:uid="{659AD2C9-D035-40F0-B397-DF0EEBA2F515}"/>
    <cellStyle name="Millares 7 4 4 4 3" xfId="17716" xr:uid="{C7020001-B247-42D2-910F-F23CF127CCC6}"/>
    <cellStyle name="Millares 7 4 4 4 3 2" xfId="39219" xr:uid="{8FDBF5DF-A631-49EE-BACC-7960945ADB24}"/>
    <cellStyle name="Millares 7 4 4 4 4" xfId="24321" xr:uid="{1470259F-7C41-4B0A-8E0E-58A3EC85D94D}"/>
    <cellStyle name="Millares 7 4 4 4 5" xfId="45824" xr:uid="{B31FC76E-3B99-4F02-A3AF-FE5D1853ACA1}"/>
    <cellStyle name="Millares 7 4 4 5" xfId="3212" xr:uid="{0C8CB778-CC71-466A-9E8F-580300F06580}"/>
    <cellStyle name="Millares 7 4 4 5 2" xfId="11478" xr:uid="{FC8E9358-5414-4181-A1AB-FE0E536FE1A6}"/>
    <cellStyle name="Millares 7 4 4 5 2 2" xfId="32981" xr:uid="{C3235626-5676-4B04-AA37-497AC41E5449}"/>
    <cellStyle name="Millares 7 4 4 5 3" xfId="18113" xr:uid="{F7D76396-3BDF-4069-B239-DA1D01D7B1DF}"/>
    <cellStyle name="Millares 7 4 4 5 3 2" xfId="39616" xr:uid="{EEE13659-EA5C-4D64-8EC8-CA6A7AB14E6F}"/>
    <cellStyle name="Millares 7 4 4 5 4" xfId="24718" xr:uid="{324FA149-F165-4413-9C7C-061A13CC7605}"/>
    <cellStyle name="Millares 7 4 4 5 5" xfId="46221" xr:uid="{348D7547-9388-4835-A31F-D2E9E09956F5}"/>
    <cellStyle name="Millares 7 4 4 6" xfId="4959" xr:uid="{A7A4EFE9-5D84-4EB0-B569-C5B7561CD47A}"/>
    <cellStyle name="Millares 7 4 4 6 2" xfId="13225" xr:uid="{CE5CDCB8-133A-45BD-8CB4-317E6D8370E4}"/>
    <cellStyle name="Millares 7 4 4 6 2 2" xfId="34728" xr:uid="{63AE7BAB-23C7-466D-B4D7-C016D62FA92A}"/>
    <cellStyle name="Millares 7 4 4 6 3" xfId="19860" xr:uid="{B4BB56B0-B215-4CEA-936D-DBA0C02D2A87}"/>
    <cellStyle name="Millares 7 4 4 6 3 2" xfId="41363" xr:uid="{6A0EFB20-E94B-49C0-B418-C7BEB6D3099E}"/>
    <cellStyle name="Millares 7 4 4 6 4" xfId="26465" xr:uid="{F3A0C7E7-9B9E-4D98-869D-571BEFFBC073}"/>
    <cellStyle name="Millares 7 4 4 6 5" xfId="47968" xr:uid="{917ED738-7D70-4C96-BFE0-3A7A5E77175D}"/>
    <cellStyle name="Millares 7 4 4 7" xfId="5351" xr:uid="{DF8F6C81-E9E4-4A8F-9E62-B06ACAF22375}"/>
    <cellStyle name="Millares 7 4 4 7 2" xfId="13617" xr:uid="{6694E7F7-6860-4F05-970C-950E46ABB0EE}"/>
    <cellStyle name="Millares 7 4 4 7 2 2" xfId="35120" xr:uid="{3B50FB5B-F1A5-4F6C-8B0D-BF02291EFAA6}"/>
    <cellStyle name="Millares 7 4 4 7 3" xfId="20252" xr:uid="{68558803-0E87-4DA0-A858-5E89BBFB52FA}"/>
    <cellStyle name="Millares 7 4 4 7 3 2" xfId="41755" xr:uid="{B783D255-4959-4989-9260-256B8A8075F7}"/>
    <cellStyle name="Millares 7 4 4 7 4" xfId="26857" xr:uid="{7554243A-5B52-47EE-831A-4A9C788250DE}"/>
    <cellStyle name="Millares 7 4 4 7 5" xfId="48360" xr:uid="{19EED432-C62C-460E-8F06-336FCB5AB56F}"/>
    <cellStyle name="Millares 7 4 4 8" xfId="6992" xr:uid="{8BFFF388-683A-4EDA-8CE2-B8EC4A50A861}"/>
    <cellStyle name="Millares 7 4 4 8 2" xfId="28495" xr:uid="{528290AD-12EB-4891-9C6C-5719712AB79E}"/>
    <cellStyle name="Millares 7 4 4 9" xfId="8648" xr:uid="{73D3825C-32DA-441A-A2E3-2388A3133087}"/>
    <cellStyle name="Millares 7 4 4 9 2" xfId="30151" xr:uid="{844E19C6-2233-4731-BF02-745499D7F5D4}"/>
    <cellStyle name="Millares 7 4 5" xfId="665" xr:uid="{BF0F8CC4-C242-45E2-B477-54F7D459BDEB}"/>
    <cellStyle name="Millares 7 4 5 10" xfId="43674" xr:uid="{0585B35D-9600-4A9B-B50A-0B3835599B9B}"/>
    <cellStyle name="Millares 7 4 5 2" xfId="1611" xr:uid="{3C830AD3-CF9F-4408-8E2F-4504D921BCC7}"/>
    <cellStyle name="Millares 7 4 5 2 2" xfId="4440" xr:uid="{7A5CC9F6-ECF9-43D0-B8BB-94E0F71B6A47}"/>
    <cellStyle name="Millares 7 4 5 2 2 2" xfId="12706" xr:uid="{78C0024C-B777-4A3E-B94B-5938B486EEC3}"/>
    <cellStyle name="Millares 7 4 5 2 2 2 2" xfId="34209" xr:uid="{D57FD493-4170-447C-B24D-78C01AC45622}"/>
    <cellStyle name="Millares 7 4 5 2 2 3" xfId="19341" xr:uid="{7BA1564F-1D3D-426C-B93D-7C5C345AA1B7}"/>
    <cellStyle name="Millares 7 4 5 2 2 3 2" xfId="40844" xr:uid="{556D6487-44AD-4D8C-BEC7-A612B1F2A906}"/>
    <cellStyle name="Millares 7 4 5 2 2 4" xfId="25946" xr:uid="{FAFF26F7-6E4C-4F70-A69A-77924DFEBE9D}"/>
    <cellStyle name="Millares 7 4 5 2 2 5" xfId="47449" xr:uid="{3968990B-BF74-461F-889A-92161FE2C665}"/>
    <cellStyle name="Millares 7 4 5 2 3" xfId="6579" xr:uid="{6C395249-35B5-45E5-8DEC-7C30807B1F60}"/>
    <cellStyle name="Millares 7 4 5 2 3 2" xfId="14845" xr:uid="{71060BEA-4168-4220-8EE7-B11F16B04B41}"/>
    <cellStyle name="Millares 7 4 5 2 3 2 2" xfId="36348" xr:uid="{1646BBF0-839D-46C1-9AC9-8A113F4ED1FA}"/>
    <cellStyle name="Millares 7 4 5 2 3 3" xfId="21480" xr:uid="{DF73D4CB-901C-49C7-AEF5-E09566DF6933}"/>
    <cellStyle name="Millares 7 4 5 2 3 3 2" xfId="42983" xr:uid="{8A239D72-9DEF-4769-8B09-BBFED816D17C}"/>
    <cellStyle name="Millares 7 4 5 2 3 4" xfId="28085" xr:uid="{4FD6298F-7AD8-46EC-9811-65EA4193A165}"/>
    <cellStyle name="Millares 7 4 5 2 3 5" xfId="49588" xr:uid="{65F19751-7EE3-4B7C-B886-79FEC541E190}"/>
    <cellStyle name="Millares 7 4 5 2 4" xfId="8220" xr:uid="{2F1DC588-2AEF-4886-9644-43D3155E8D0C}"/>
    <cellStyle name="Millares 7 4 5 2 4 2" xfId="29723" xr:uid="{006D1E44-76F7-4CF2-A89E-9338326193AD}"/>
    <cellStyle name="Millares 7 4 5 2 5" xfId="9877" xr:uid="{33FDB708-AAD9-40EE-9D32-1136FA3844E1}"/>
    <cellStyle name="Millares 7 4 5 2 5 2" xfId="31380" xr:uid="{2A243FE5-CE7E-4C45-BF75-E3F37D70269E}"/>
    <cellStyle name="Millares 7 4 5 2 6" xfId="16512" xr:uid="{7E24F70A-840C-403A-A806-1A7077AF9E3A}"/>
    <cellStyle name="Millares 7 4 5 2 6 2" xfId="38015" xr:uid="{BE2E5CF6-709E-4C08-9B40-B67A77E19FC5}"/>
    <cellStyle name="Millares 7 4 5 2 7" xfId="23117" xr:uid="{69DEC255-EBF4-476A-AD4D-127640067C28}"/>
    <cellStyle name="Millares 7 4 5 2 8" xfId="44620" xr:uid="{032367A2-7E46-456B-A070-153A49A78613}"/>
    <cellStyle name="Millares 7 4 5 3" xfId="2298" xr:uid="{3B5B460D-B38D-4637-B0CD-C23FC8E14EB6}"/>
    <cellStyle name="Millares 7 4 5 3 2" xfId="10564" xr:uid="{45023B69-3D62-4EE2-8F2C-8F37552186F6}"/>
    <cellStyle name="Millares 7 4 5 3 2 2" xfId="32067" xr:uid="{3FF5EAF3-F46F-46D5-8DBA-EAEA132FB76C}"/>
    <cellStyle name="Millares 7 4 5 3 3" xfId="17199" xr:uid="{5D6BCA6A-E6C8-4968-B701-45FE5ABA15B8}"/>
    <cellStyle name="Millares 7 4 5 3 3 2" xfId="38702" xr:uid="{1814523D-3CF0-4D30-B1A7-8EDEBE583966}"/>
    <cellStyle name="Millares 7 4 5 3 4" xfId="23804" xr:uid="{30DEA126-0173-4EC1-9916-0348BD328566}"/>
    <cellStyle name="Millares 7 4 5 3 5" xfId="45307" xr:uid="{0E76A10E-37C2-4CB0-8D6F-CBD48A9730AC}"/>
    <cellStyle name="Millares 7 4 5 4" xfId="3494" xr:uid="{5A049F09-2648-48DF-8489-33E6D912D789}"/>
    <cellStyle name="Millares 7 4 5 4 2" xfId="11760" xr:uid="{54189E8F-FB8D-4C06-85B9-B279A107B14E}"/>
    <cellStyle name="Millares 7 4 5 4 2 2" xfId="33263" xr:uid="{0040DC6F-2967-4F12-84B5-9961BC04E89C}"/>
    <cellStyle name="Millares 7 4 5 4 3" xfId="18395" xr:uid="{85DADC0B-411C-4BB0-8A57-A752BB72E8C9}"/>
    <cellStyle name="Millares 7 4 5 4 3 2" xfId="39898" xr:uid="{52F58915-8C3C-4A52-9F59-3A187120C768}"/>
    <cellStyle name="Millares 7 4 5 4 4" xfId="25000" xr:uid="{37F5ECDE-2A58-4A6D-8566-6B0CF77192DB}"/>
    <cellStyle name="Millares 7 4 5 4 5" xfId="46503" xr:uid="{489B7441-9AFD-4C1C-B568-0D7F6E29FA7B}"/>
    <cellStyle name="Millares 7 4 5 5" xfId="5633" xr:uid="{F16287B5-D723-4EE9-ACDF-030EEF7694A1}"/>
    <cellStyle name="Millares 7 4 5 5 2" xfId="13899" xr:uid="{43D23617-52D3-4C23-8C7C-CDDB6CA67915}"/>
    <cellStyle name="Millares 7 4 5 5 2 2" xfId="35402" xr:uid="{DA343209-8492-45D3-B76F-56099010BDCB}"/>
    <cellStyle name="Millares 7 4 5 5 3" xfId="20534" xr:uid="{511A4E3D-1695-4165-9A6F-26A702AEE809}"/>
    <cellStyle name="Millares 7 4 5 5 3 2" xfId="42037" xr:uid="{098E95B6-0A87-41A3-9FE4-0ED98616D225}"/>
    <cellStyle name="Millares 7 4 5 5 4" xfId="27139" xr:uid="{E1FBD7AF-F5B9-4D57-9BAA-848E311B238F}"/>
    <cellStyle name="Millares 7 4 5 5 5" xfId="48642" xr:uid="{BFDBBEEB-352B-447A-B03E-301D76DCF243}"/>
    <cellStyle name="Millares 7 4 5 6" xfId="7274" xr:uid="{FEE10797-6AA7-477F-B776-4F4E2C01D756}"/>
    <cellStyle name="Millares 7 4 5 6 2" xfId="28777" xr:uid="{6528B49C-B449-4E87-99DF-B3F6CFCAB4FD}"/>
    <cellStyle name="Millares 7 4 5 7" xfId="8931" xr:uid="{9A9C91AD-02A8-48EA-A6DF-287FE4825FE8}"/>
    <cellStyle name="Millares 7 4 5 7 2" xfId="30434" xr:uid="{5B8A6D84-C27E-49F7-9A32-8B1DB08380D3}"/>
    <cellStyle name="Millares 7 4 5 8" xfId="15566" xr:uid="{C0ABD85B-0C21-4534-ADCA-CCAB2E38B95D}"/>
    <cellStyle name="Millares 7 4 5 8 2" xfId="37069" xr:uid="{0A79D123-3F50-4074-B5DE-0BE505F3DC88}"/>
    <cellStyle name="Millares 7 4 5 9" xfId="22171" xr:uid="{61F2D574-9B1F-4911-97E8-1D1F9A0FF6AD}"/>
    <cellStyle name="Millares 7 4 6" xfId="933" xr:uid="{F7159556-9CFA-49A8-B54B-EB2484DB0FE7}"/>
    <cellStyle name="Millares 7 4 6 2" xfId="3762" xr:uid="{306F47AB-8261-4A4D-9F36-5CAB00B9B1CC}"/>
    <cellStyle name="Millares 7 4 6 2 2" xfId="12028" xr:uid="{55C16BC9-A270-4DC1-857D-B1EC6CA40360}"/>
    <cellStyle name="Millares 7 4 6 2 2 2" xfId="33531" xr:uid="{ED464C64-5053-458D-BD27-5E0DC27AD91C}"/>
    <cellStyle name="Millares 7 4 6 2 3" xfId="18663" xr:uid="{CCDA2035-5107-4EFA-B2F8-44EDA99410D5}"/>
    <cellStyle name="Millares 7 4 6 2 3 2" xfId="40166" xr:uid="{00BF65A3-7A42-456F-9F7F-CB5FA4D5C9F5}"/>
    <cellStyle name="Millares 7 4 6 2 4" xfId="25268" xr:uid="{246D85E5-2CB8-4D57-A60B-A88975BD82C5}"/>
    <cellStyle name="Millares 7 4 6 2 5" xfId="46771" xr:uid="{54806941-F38B-42F8-8D10-01B776BC9F5F}"/>
    <cellStyle name="Millares 7 4 6 3" xfId="5901" xr:uid="{DC79241C-7F28-4FCA-8F27-EF7B23FD06F1}"/>
    <cellStyle name="Millares 7 4 6 3 2" xfId="14167" xr:uid="{15C443EA-2D2F-4F01-9941-E2D46C91070E}"/>
    <cellStyle name="Millares 7 4 6 3 2 2" xfId="35670" xr:uid="{52060CE3-5DDE-4064-B6BD-547D4826D86F}"/>
    <cellStyle name="Millares 7 4 6 3 3" xfId="20802" xr:uid="{7E3FE4AF-FA8A-443F-9225-F2BB7116C492}"/>
    <cellStyle name="Millares 7 4 6 3 3 2" xfId="42305" xr:uid="{78C153B3-60BF-413A-9719-D749BF9A0490}"/>
    <cellStyle name="Millares 7 4 6 3 4" xfId="27407" xr:uid="{0796CFA4-8BD7-47B6-AA88-C82784B2FAB7}"/>
    <cellStyle name="Millares 7 4 6 3 5" xfId="48910" xr:uid="{4FCADFF9-D52A-4269-8BA2-B11097F7C0B1}"/>
    <cellStyle name="Millares 7 4 6 4" xfId="7542" xr:uid="{99F592E7-3CA3-4577-A6A9-1D13419B049D}"/>
    <cellStyle name="Millares 7 4 6 4 2" xfId="29045" xr:uid="{4A46B801-908B-42B7-85C6-015BCF38E013}"/>
    <cellStyle name="Millares 7 4 6 5" xfId="9199" xr:uid="{245EB3EC-3B9E-4D14-8021-80EBC365BD1E}"/>
    <cellStyle name="Millares 7 4 6 5 2" xfId="30702" xr:uid="{C5F3E665-AF1B-41C5-BEF7-7341AF9EBE4D}"/>
    <cellStyle name="Millares 7 4 6 6" xfId="15834" xr:uid="{3FB790FB-5380-48C6-9E35-36334CF550F6}"/>
    <cellStyle name="Millares 7 4 6 6 2" xfId="37337" xr:uid="{45F36A7A-28FF-4C65-8859-41D0A1B2DEBF}"/>
    <cellStyle name="Millares 7 4 6 7" xfId="22439" xr:uid="{90FD9A49-1813-4D4E-841E-B90E422B66A3}"/>
    <cellStyle name="Millares 7 4 6 8" xfId="43942" xr:uid="{B6CFCF15-1D70-4089-910C-FAF4FA1BDE61}"/>
    <cellStyle name="Millares 7 4 7" xfId="1194" xr:uid="{01C502B9-F19C-4DB5-B043-0BEE0B6108B5}"/>
    <cellStyle name="Millares 7 4 7 2" xfId="4023" xr:uid="{516DD0E4-6C34-47CA-B029-8F8D2E602908}"/>
    <cellStyle name="Millares 7 4 7 2 2" xfId="12289" xr:uid="{B2757601-A88F-4C41-BF2A-6F792D854B0B}"/>
    <cellStyle name="Millares 7 4 7 2 2 2" xfId="33792" xr:uid="{12615A5E-4A9A-4A6C-968C-D9C72D9697F5}"/>
    <cellStyle name="Millares 7 4 7 2 3" xfId="18924" xr:uid="{08C23388-5EC2-4B0C-8C12-8AE76F68C53B}"/>
    <cellStyle name="Millares 7 4 7 2 3 2" xfId="40427" xr:uid="{0CA3E1B4-D5AC-4DD8-996B-CAEEFAAF06BF}"/>
    <cellStyle name="Millares 7 4 7 2 4" xfId="25529" xr:uid="{4BFA2B41-340C-46BD-BA4D-9364071BC89E}"/>
    <cellStyle name="Millares 7 4 7 2 5" xfId="47032" xr:uid="{9D606F25-8DB2-4D26-AF99-36FB4D9183A4}"/>
    <cellStyle name="Millares 7 4 7 3" xfId="6162" xr:uid="{47CD3560-B6A6-43C5-B88E-8D716E3BB0D2}"/>
    <cellStyle name="Millares 7 4 7 3 2" xfId="14428" xr:uid="{BE666F4F-6EF5-4DB5-AAD5-E84B28A881E8}"/>
    <cellStyle name="Millares 7 4 7 3 2 2" xfId="35931" xr:uid="{94648128-1CF1-4BF5-9B66-E760C8E4C11E}"/>
    <cellStyle name="Millares 7 4 7 3 3" xfId="21063" xr:uid="{9527B840-5897-4D3F-A9C5-05732C236CC7}"/>
    <cellStyle name="Millares 7 4 7 3 3 2" xfId="42566" xr:uid="{1D3C47CE-C31F-4A6A-9EBE-3651EEABDFD1}"/>
    <cellStyle name="Millares 7 4 7 3 4" xfId="27668" xr:uid="{58020F25-8D76-45FE-BCCD-D9EB868FDF2B}"/>
    <cellStyle name="Millares 7 4 7 3 5" xfId="49171" xr:uid="{1EB2E1FA-6937-4643-A966-E66C116BB346}"/>
    <cellStyle name="Millares 7 4 7 4" xfId="7803" xr:uid="{6113D933-25A4-411D-924B-E7A3B1CD2773}"/>
    <cellStyle name="Millares 7 4 7 4 2" xfId="29306" xr:uid="{91E3B08B-20A3-46EC-B11F-8BC01F546EAA}"/>
    <cellStyle name="Millares 7 4 7 5" xfId="9460" xr:uid="{4A90F688-617E-4769-82AF-A18A97445E91}"/>
    <cellStyle name="Millares 7 4 7 5 2" xfId="30963" xr:uid="{2D79160E-B4BA-4244-B51E-FCB6C038F6EA}"/>
    <cellStyle name="Millares 7 4 7 6" xfId="16095" xr:uid="{4005D627-9F22-48BE-A9A9-F2E597EF79CD}"/>
    <cellStyle name="Millares 7 4 7 6 2" xfId="37598" xr:uid="{91383F73-681F-43AB-BCEF-DCC281C3CF5A}"/>
    <cellStyle name="Millares 7 4 7 7" xfId="22700" xr:uid="{1C546F19-28EF-423D-BC1D-183774BB1B28}"/>
    <cellStyle name="Millares 7 4 7 8" xfId="44203" xr:uid="{75CE0385-E0BF-4283-9529-1110DFE98351}"/>
    <cellStyle name="Millares 7 4 8" xfId="1882" xr:uid="{EA8B2DD8-6E2E-47CA-BCE7-515502DB70FA}"/>
    <cellStyle name="Millares 7 4 8 2" xfId="10148" xr:uid="{1DF752C9-2E55-4865-A93E-2AABFFEFB83C}"/>
    <cellStyle name="Millares 7 4 8 2 2" xfId="31651" xr:uid="{9C317154-55BA-4547-9AF1-CFA792EF7045}"/>
    <cellStyle name="Millares 7 4 8 3" xfId="16783" xr:uid="{2178A68C-9BE0-4F41-9BBC-BBA05C120DC1}"/>
    <cellStyle name="Millares 7 4 8 3 2" xfId="38286" xr:uid="{B20112B2-0821-4CD6-9870-FCAEFC2C671E}"/>
    <cellStyle name="Millares 7 4 8 4" xfId="23388" xr:uid="{67DB0A60-0D32-419A-9392-4E68DE2BF7A5}"/>
    <cellStyle name="Millares 7 4 8 5" xfId="44891" xr:uid="{14988CAD-B65F-45F9-A6EF-36F53ED51F0E}"/>
    <cellStyle name="Millares 7 4 9" xfId="2567" xr:uid="{998EA2AE-69F3-4AC4-A314-C2C110DE31CB}"/>
    <cellStyle name="Millares 7 4 9 2" xfId="10833" xr:uid="{3343472E-7C01-472A-A673-6AE873946287}"/>
    <cellStyle name="Millares 7 4 9 2 2" xfId="32336" xr:uid="{BFFDCEA8-EC2A-459C-9DCB-B7807196F5F5}"/>
    <cellStyle name="Millares 7 4 9 3" xfId="17468" xr:uid="{9C6D35D6-1359-42EC-BA3B-433D0BABB76D}"/>
    <cellStyle name="Millares 7 4 9 3 2" xfId="38971" xr:uid="{DEA02B44-C22B-4FC8-92AE-A060EA42A3D6}"/>
    <cellStyle name="Millares 7 4 9 4" xfId="24073" xr:uid="{0C3F02F0-3EDA-4B1D-82C5-334004ADA883}"/>
    <cellStyle name="Millares 7 4 9 5" xfId="45576" xr:uid="{1FEB1728-7D74-4A85-BAE6-25E49DB698CA}"/>
    <cellStyle name="Millares 70" xfId="597" xr:uid="{C25AE8EF-EBB7-447F-8D50-792D3840CE53}"/>
    <cellStyle name="Millares 70 10" xfId="43608" xr:uid="{DC4AC79E-A5F4-4A1B-B340-AA436AB0B8C5}"/>
    <cellStyle name="Millares 70 2" xfId="1545" xr:uid="{5278335E-5DFD-4109-A987-C5FA43E792D7}"/>
    <cellStyle name="Millares 70 2 2" xfId="4374" xr:uid="{B1A560C8-6040-4334-8525-80490D317292}"/>
    <cellStyle name="Millares 70 2 2 2" xfId="12640" xr:uid="{DB8F59D8-8681-4F91-8C19-88C8FBA11892}"/>
    <cellStyle name="Millares 70 2 2 2 2" xfId="34143" xr:uid="{2FA31B8E-EC36-4D4D-98C2-F39819E30207}"/>
    <cellStyle name="Millares 70 2 2 3" xfId="19275" xr:uid="{A5B308A8-F1D1-40D6-BA3E-E0147979DC92}"/>
    <cellStyle name="Millares 70 2 2 3 2" xfId="40778" xr:uid="{415B862C-227E-4BB8-A1F1-DC1FE1EB428A}"/>
    <cellStyle name="Millares 70 2 2 4" xfId="25880" xr:uid="{92978A3F-8C18-4041-9B59-DFBEF663B417}"/>
    <cellStyle name="Millares 70 2 2 5" xfId="47383" xr:uid="{7F05050F-DB6E-406F-97E9-AC4150E7F316}"/>
    <cellStyle name="Millares 70 2 3" xfId="6513" xr:uid="{1CC53CA6-2833-4C28-B4A7-D1B217D0A142}"/>
    <cellStyle name="Millares 70 2 3 2" xfId="14779" xr:uid="{CB31C5B9-629C-4AE0-8BF3-8671D1CAB4F7}"/>
    <cellStyle name="Millares 70 2 3 2 2" xfId="36282" xr:uid="{453F1928-3D01-4150-9B37-9CF4065966B4}"/>
    <cellStyle name="Millares 70 2 3 3" xfId="21414" xr:uid="{A264B903-E9EA-4D1F-AC79-4B126CAE49BA}"/>
    <cellStyle name="Millares 70 2 3 3 2" xfId="42917" xr:uid="{53CFEAAF-8E51-4FC5-BD52-1B4EB908BE7F}"/>
    <cellStyle name="Millares 70 2 3 4" xfId="28019" xr:uid="{05860C45-6CF3-4D70-B010-379C967E87A4}"/>
    <cellStyle name="Millares 70 2 3 5" xfId="49522" xr:uid="{0907CEB3-330B-43A3-99D4-D7C50ADEC3CE}"/>
    <cellStyle name="Millares 70 2 4" xfId="8154" xr:uid="{76018DD5-CAC3-41BB-9ECB-756EA1C0EA1B}"/>
    <cellStyle name="Millares 70 2 4 2" xfId="29657" xr:uid="{8773DBB8-6EC9-4650-8BFA-3A1E5376C3E0}"/>
    <cellStyle name="Millares 70 2 5" xfId="9811" xr:uid="{8AC65290-B517-42F7-9280-599C9FD2C350}"/>
    <cellStyle name="Millares 70 2 5 2" xfId="31314" xr:uid="{E167E314-57B1-49BD-A9EC-EE3F9EDBB02E}"/>
    <cellStyle name="Millares 70 2 6" xfId="16446" xr:uid="{B44A1EE3-05EE-4131-9E5A-F7D4ED01873D}"/>
    <cellStyle name="Millares 70 2 6 2" xfId="37949" xr:uid="{CDD3BC14-5019-45BE-844B-14F2AD1B6BE6}"/>
    <cellStyle name="Millares 70 2 7" xfId="23051" xr:uid="{0581D568-40CD-4274-9D25-089C0D9B23C8}"/>
    <cellStyle name="Millares 70 2 8" xfId="44554" xr:uid="{8DA91B94-4B93-49DD-BC8A-B6358BA2F657}"/>
    <cellStyle name="Millares 70 3" xfId="2232" xr:uid="{4C21C291-8A09-4FD6-B5AB-447520F3602C}"/>
    <cellStyle name="Millares 70 3 2" xfId="10498" xr:uid="{6C58B064-9215-40AA-8742-DA6D12EA50C3}"/>
    <cellStyle name="Millares 70 3 2 2" xfId="32001" xr:uid="{C87B3331-F2BF-4E1C-9ADE-93639F3F9CB8}"/>
    <cellStyle name="Millares 70 3 3" xfId="17133" xr:uid="{F837FDC5-F9F8-4BCF-A276-1EB3671AA1EF}"/>
    <cellStyle name="Millares 70 3 3 2" xfId="38636" xr:uid="{A43DAECC-3A55-4864-B654-AB44158C2C98}"/>
    <cellStyle name="Millares 70 3 4" xfId="23738" xr:uid="{944658D2-1564-461B-8A8D-BD17098779A9}"/>
    <cellStyle name="Millares 70 3 5" xfId="45241" xr:uid="{83DB52B1-02A5-4A07-8E14-59CB20316B3F}"/>
    <cellStyle name="Millares 70 4" xfId="3428" xr:uid="{17AE8054-C886-4379-9CD7-47E8B9C8DDC3}"/>
    <cellStyle name="Millares 70 4 2" xfId="11694" xr:uid="{3612714F-4673-4E1D-9528-4F3E93BF93D2}"/>
    <cellStyle name="Millares 70 4 2 2" xfId="33197" xr:uid="{4D4F49DC-B455-4195-BDBF-296AE1BA6067}"/>
    <cellStyle name="Millares 70 4 3" xfId="18329" xr:uid="{B6B21546-1D4A-41DE-BE62-C6073B07B92D}"/>
    <cellStyle name="Millares 70 4 3 2" xfId="39832" xr:uid="{CB60A2BA-22F3-4E96-8F89-AD7F2CF7B48E}"/>
    <cellStyle name="Millares 70 4 4" xfId="24934" xr:uid="{D76396A3-5B29-4528-B731-DF1015A9DFBE}"/>
    <cellStyle name="Millares 70 4 5" xfId="46437" xr:uid="{D1C0CEE4-BDDB-47F0-B3BC-1B8F034F7897}"/>
    <cellStyle name="Millares 70 5" xfId="5567" xr:uid="{F9145241-5D94-4D7E-B9BD-B5115D0F8509}"/>
    <cellStyle name="Millares 70 5 2" xfId="13833" xr:uid="{9128BC04-6E06-43A0-91F4-2C07D0D1C2A7}"/>
    <cellStyle name="Millares 70 5 2 2" xfId="35336" xr:uid="{FC96A596-F579-4F0B-BA53-DAD527DC3FB9}"/>
    <cellStyle name="Millares 70 5 3" xfId="20468" xr:uid="{CCA8F27F-627D-443F-BA7E-06AE8B402270}"/>
    <cellStyle name="Millares 70 5 3 2" xfId="41971" xr:uid="{B15F0E2A-B794-4E2D-B61B-D431117BC0F2}"/>
    <cellStyle name="Millares 70 5 4" xfId="27073" xr:uid="{C5901E18-F0D7-4B3C-9A81-68E399FEFC37}"/>
    <cellStyle name="Millares 70 5 5" xfId="48576" xr:uid="{CBBDCC3B-F84E-4810-93B9-94678A645CD3}"/>
    <cellStyle name="Millares 70 6" xfId="7208" xr:uid="{5D8099DF-9C64-42DA-9D01-262456B54298}"/>
    <cellStyle name="Millares 70 6 2" xfId="28711" xr:uid="{B148D3D1-EE52-47C2-B79F-9018E15E4188}"/>
    <cellStyle name="Millares 70 7" xfId="8864" xr:uid="{BF25C2BA-2B4A-447E-9BB2-7CDE6065261E}"/>
    <cellStyle name="Millares 70 7 2" xfId="30367" xr:uid="{1D5D68E0-02A9-4AAB-BF07-2EE677ADB2DC}"/>
    <cellStyle name="Millares 70 8" xfId="15500" xr:uid="{DAE32C82-8810-486C-A417-9FD2EE81A94B}"/>
    <cellStyle name="Millares 70 8 2" xfId="37003" xr:uid="{C3F47C6D-1065-484B-BB31-D8B1552CA169}"/>
    <cellStyle name="Millares 70 9" xfId="22105" xr:uid="{38CFE2A0-E9E8-4211-BC32-D7B1639A599C}"/>
    <cellStyle name="Millares 71" xfId="602" xr:uid="{E44C86C1-D764-4FA6-977A-1F8CEC431B93}"/>
    <cellStyle name="Millares 71 10" xfId="43611" xr:uid="{E90FCB17-D1BD-490B-B235-81C257E34707}"/>
    <cellStyle name="Millares 71 2" xfId="1548" xr:uid="{155C30CB-F0DD-495E-A7BA-FD7D5D3C5D68}"/>
    <cellStyle name="Millares 71 2 2" xfId="4377" xr:uid="{B4754934-E28F-4870-9624-D25375278061}"/>
    <cellStyle name="Millares 71 2 2 2" xfId="12643" xr:uid="{CC8C729B-8373-47C1-94B2-4A61FDEF45B3}"/>
    <cellStyle name="Millares 71 2 2 2 2" xfId="34146" xr:uid="{A6E69C78-A68D-4400-81DE-265FA344E243}"/>
    <cellStyle name="Millares 71 2 2 3" xfId="19278" xr:uid="{7240E1B4-51DA-4DEF-B3E9-5CCAF7987951}"/>
    <cellStyle name="Millares 71 2 2 3 2" xfId="40781" xr:uid="{25D27863-491D-4728-AE61-6023C9C9FFC9}"/>
    <cellStyle name="Millares 71 2 2 4" xfId="25883" xr:uid="{1F0FF776-4D8A-4912-A2EC-F94857D1290D}"/>
    <cellStyle name="Millares 71 2 2 5" xfId="47386" xr:uid="{7F000789-1D50-4A44-88FB-9FE4B7A9FB2F}"/>
    <cellStyle name="Millares 71 2 3" xfId="6516" xr:uid="{F79D2336-78D3-45E7-9617-791B7927C210}"/>
    <cellStyle name="Millares 71 2 3 2" xfId="14782" xr:uid="{464CAC80-29C4-44A8-86C9-3120DE1FD7E4}"/>
    <cellStyle name="Millares 71 2 3 2 2" xfId="36285" xr:uid="{82065FDA-395F-43F5-A69D-AA1BF031FA68}"/>
    <cellStyle name="Millares 71 2 3 3" xfId="21417" xr:uid="{E3895A84-0A78-4BB5-91E7-CD27E5F5825E}"/>
    <cellStyle name="Millares 71 2 3 3 2" xfId="42920" xr:uid="{B8D0FB29-3EE0-4FCE-B604-9FA8FEFB25D0}"/>
    <cellStyle name="Millares 71 2 3 4" xfId="28022" xr:uid="{D4590A70-7443-4EDB-9613-2B1F23EFD4ED}"/>
    <cellStyle name="Millares 71 2 3 5" xfId="49525" xr:uid="{7BD4B073-B93F-4FCD-AA99-BF5327968097}"/>
    <cellStyle name="Millares 71 2 4" xfId="8157" xr:uid="{B4521D13-ACA4-4D40-8FBA-4263B50FD474}"/>
    <cellStyle name="Millares 71 2 4 2" xfId="29660" xr:uid="{79D932ED-B3C8-4133-B52F-D6B4275EF86C}"/>
    <cellStyle name="Millares 71 2 5" xfId="9814" xr:uid="{5ED6F6A9-AD45-40BA-9D26-FD15C74372EC}"/>
    <cellStyle name="Millares 71 2 5 2" xfId="31317" xr:uid="{363A6B53-72BC-4829-930F-7ABBAA6ECD41}"/>
    <cellStyle name="Millares 71 2 6" xfId="16449" xr:uid="{B2BD20E8-C0A9-4DF6-899E-46A0C6119AD5}"/>
    <cellStyle name="Millares 71 2 6 2" xfId="37952" xr:uid="{1D03BA44-5201-46AD-944E-510195AEC416}"/>
    <cellStyle name="Millares 71 2 7" xfId="23054" xr:uid="{40E992FF-B628-4B58-820E-952E6F1F85AB}"/>
    <cellStyle name="Millares 71 2 8" xfId="44557" xr:uid="{CB977C75-5C3D-415E-848F-42A615D45494}"/>
    <cellStyle name="Millares 71 3" xfId="2235" xr:uid="{791DF4BC-4F64-41E6-97DB-7F042DF75A0A}"/>
    <cellStyle name="Millares 71 3 2" xfId="10501" xr:uid="{5DD6FF81-6483-42E8-933A-658EF21D9979}"/>
    <cellStyle name="Millares 71 3 2 2" xfId="32004" xr:uid="{5E56983D-F870-48E6-B0AC-953B36CAD11A}"/>
    <cellStyle name="Millares 71 3 3" xfId="17136" xr:uid="{A245FB83-B1AD-4671-A265-444FEC983350}"/>
    <cellStyle name="Millares 71 3 3 2" xfId="38639" xr:uid="{D9320455-48AF-45EA-BC32-43E1C9BEE1C1}"/>
    <cellStyle name="Millares 71 3 4" xfId="23741" xr:uid="{8B9D52B3-EFFE-4D8D-8FC7-D59246F0D0CB}"/>
    <cellStyle name="Millares 71 3 5" xfId="45244" xr:uid="{6973A9F4-2B0C-42A4-A9D8-C57A359A0E9D}"/>
    <cellStyle name="Millares 71 4" xfId="3431" xr:uid="{3851B71B-2456-4660-923A-040D4EA7ABC6}"/>
    <cellStyle name="Millares 71 4 2" xfId="11697" xr:uid="{F4A48151-EDF4-4AD2-81EF-6962558AF469}"/>
    <cellStyle name="Millares 71 4 2 2" xfId="33200" xr:uid="{22FCA581-6ED0-436E-8487-6B3B1941B7AD}"/>
    <cellStyle name="Millares 71 4 3" xfId="18332" xr:uid="{E98B7199-5449-4E37-988D-045D0A93CB5F}"/>
    <cellStyle name="Millares 71 4 3 2" xfId="39835" xr:uid="{CF8024AA-B35C-465B-ABFA-E4CDCFF84392}"/>
    <cellStyle name="Millares 71 4 4" xfId="24937" xr:uid="{FD3C7C6E-C472-40AD-9736-FE7EED72208E}"/>
    <cellStyle name="Millares 71 4 5" xfId="46440" xr:uid="{FB8EA4EC-4062-444F-97EF-A44EE39F1A1F}"/>
    <cellStyle name="Millares 71 5" xfId="5570" xr:uid="{6D541477-9678-44D3-8FDC-0BA19BF92B93}"/>
    <cellStyle name="Millares 71 5 2" xfId="13836" xr:uid="{BD037234-5911-4149-88D1-5090B187EDAA}"/>
    <cellStyle name="Millares 71 5 2 2" xfId="35339" xr:uid="{45971770-CD3F-4DC5-8871-E7B3D7D4FD2A}"/>
    <cellStyle name="Millares 71 5 3" xfId="20471" xr:uid="{360ADFC4-E2F2-42E8-A908-979F93289563}"/>
    <cellStyle name="Millares 71 5 3 2" xfId="41974" xr:uid="{7BAC488F-30F0-4834-B30A-1F4D98FC3891}"/>
    <cellStyle name="Millares 71 5 4" xfId="27076" xr:uid="{A3739F7A-70FC-42EE-8C74-89334B9430DB}"/>
    <cellStyle name="Millares 71 5 5" xfId="48579" xr:uid="{0EE9E583-2BEA-4774-A296-37BE9C8EFCB9}"/>
    <cellStyle name="Millares 71 6" xfId="7211" xr:uid="{EFB9CA2D-67D0-454B-8B85-900D47C00389}"/>
    <cellStyle name="Millares 71 6 2" xfId="28714" xr:uid="{0051B245-4191-48C4-901A-110869A8456A}"/>
    <cellStyle name="Millares 71 7" xfId="8868" xr:uid="{5E90CF40-1ABB-41AD-B5EC-93C4753E6381}"/>
    <cellStyle name="Millares 71 7 2" xfId="30371" xr:uid="{F1A8F898-2548-439C-BC55-01D6EC5E2563}"/>
    <cellStyle name="Millares 71 8" xfId="15503" xr:uid="{72D0459D-A08D-41D9-8419-F2E2306ECC21}"/>
    <cellStyle name="Millares 71 8 2" xfId="37006" xr:uid="{12B895B5-0A98-4562-A8B8-2EA269234CA5}"/>
    <cellStyle name="Millares 71 9" xfId="22108" xr:uid="{6400AD66-F5CB-4C9E-B0A5-BE363976F236}"/>
    <cellStyle name="Millares 72" xfId="860" xr:uid="{F8CC232F-8178-48F8-BA0B-FE38E1DEA384}"/>
    <cellStyle name="Millares 72 10" xfId="43869" xr:uid="{DF2CA4C3-8094-4044-B3E0-906138DA9B3F}"/>
    <cellStyle name="Millares 72 2" xfId="1806" xr:uid="{FDBF6F2B-EC55-4537-9E2B-11858323ED9A}"/>
    <cellStyle name="Millares 72 2 2" xfId="4635" xr:uid="{BFA8CE4F-7CB0-4476-ACCC-F543CB35E429}"/>
    <cellStyle name="Millares 72 2 2 2" xfId="12901" xr:uid="{2B905934-CEF8-4599-BF8E-FFC406DC1448}"/>
    <cellStyle name="Millares 72 2 2 2 2" xfId="34404" xr:uid="{9CBA3E8A-FF15-4367-8CA1-A043393B4BD9}"/>
    <cellStyle name="Millares 72 2 2 3" xfId="19536" xr:uid="{2AE8E02A-A42E-4FC8-97EC-F4617C529037}"/>
    <cellStyle name="Millares 72 2 2 3 2" xfId="41039" xr:uid="{0D72D6E3-9979-4EA6-A8CB-671DFFE86210}"/>
    <cellStyle name="Millares 72 2 2 4" xfId="26141" xr:uid="{DD58B1C4-481B-4AE8-A266-DA65C3ABA801}"/>
    <cellStyle name="Millares 72 2 2 5" xfId="47644" xr:uid="{A4232262-E406-4B8C-9773-9024260E1C68}"/>
    <cellStyle name="Millares 72 2 3" xfId="6774" xr:uid="{CA9C08AA-3151-4982-8ABA-681726995AB1}"/>
    <cellStyle name="Millares 72 2 3 2" xfId="15040" xr:uid="{758044EA-A069-4819-88F7-1D464FF163BF}"/>
    <cellStyle name="Millares 72 2 3 2 2" xfId="36543" xr:uid="{FBFA1A42-0B7B-40EE-958D-B4F007A1F5AC}"/>
    <cellStyle name="Millares 72 2 3 3" xfId="21675" xr:uid="{F72A38FA-9398-42AD-BBC5-691B2CFE8FE5}"/>
    <cellStyle name="Millares 72 2 3 3 2" xfId="43178" xr:uid="{DCFAADAD-1D71-4D9F-9BAF-0363B13916CF}"/>
    <cellStyle name="Millares 72 2 3 4" xfId="28280" xr:uid="{4875E642-C551-4EF0-9CFC-544B24CED913}"/>
    <cellStyle name="Millares 72 2 3 5" xfId="49783" xr:uid="{1CA10368-CC47-4C52-88AE-82F7ECCA1B1A}"/>
    <cellStyle name="Millares 72 2 4" xfId="8415" xr:uid="{DD5BE186-CF64-4596-B564-08DC88BF852F}"/>
    <cellStyle name="Millares 72 2 4 2" xfId="29918" xr:uid="{608121A6-E7E6-48D2-8A76-A9F22F85FB90}"/>
    <cellStyle name="Millares 72 2 5" xfId="10072" xr:uid="{11879F6E-0D83-4668-8C5F-111D0648AAC4}"/>
    <cellStyle name="Millares 72 2 5 2" xfId="31575" xr:uid="{5A024C1A-3C16-4C30-B631-1FD715E4BDE5}"/>
    <cellStyle name="Millares 72 2 6" xfId="16707" xr:uid="{EE30A2F3-55E1-4390-8B80-3D97359E0FA7}"/>
    <cellStyle name="Millares 72 2 6 2" xfId="38210" xr:uid="{18317B66-09AF-41EF-AF5D-6EAFB8042A10}"/>
    <cellStyle name="Millares 72 2 7" xfId="23312" xr:uid="{F6AB6CAA-FBED-46DD-A041-1AE9A511AA6A}"/>
    <cellStyle name="Millares 72 2 8" xfId="44815" xr:uid="{CFE4F57D-8AD8-478B-B680-F4A35011DC7B}"/>
    <cellStyle name="Millares 72 3" xfId="2493" xr:uid="{98B2E731-0803-4400-A46D-F88E43174ED6}"/>
    <cellStyle name="Millares 72 3 2" xfId="10759" xr:uid="{32A2ACF2-AC4C-4B03-89C3-B20F2A624A70}"/>
    <cellStyle name="Millares 72 3 2 2" xfId="32262" xr:uid="{2D2547E3-BDC7-482B-A4F6-58A2A4F36701}"/>
    <cellStyle name="Millares 72 3 3" xfId="17394" xr:uid="{88A35429-9ADD-4BDA-947E-D03282212725}"/>
    <cellStyle name="Millares 72 3 3 2" xfId="38897" xr:uid="{F7BEA689-ED6F-4E41-882C-FD7B607F734A}"/>
    <cellStyle name="Millares 72 3 4" xfId="23999" xr:uid="{9E130C5B-4DD5-4778-BF71-EB509E865312}"/>
    <cellStyle name="Millares 72 3 5" xfId="45502" xr:uid="{58A51D0A-7DD3-4A6A-B99F-A4AE4B4F7977}"/>
    <cellStyle name="Millares 72 4" xfId="3689" xr:uid="{50B0422C-1A15-4421-8185-D0F60789DA27}"/>
    <cellStyle name="Millares 72 4 2" xfId="11955" xr:uid="{FE7A226C-DBA3-4810-8AEC-352D44B5D835}"/>
    <cellStyle name="Millares 72 4 2 2" xfId="33458" xr:uid="{3CD8AE98-1E13-4AD7-AE0C-564A2FD8B7BE}"/>
    <cellStyle name="Millares 72 4 3" xfId="18590" xr:uid="{2DC5C86C-258A-4450-8FB1-4245DEA4D3B1}"/>
    <cellStyle name="Millares 72 4 3 2" xfId="40093" xr:uid="{BFA14D2E-8C1D-478F-AEE2-C4CF4CFD7D2D}"/>
    <cellStyle name="Millares 72 4 4" xfId="25195" xr:uid="{E883B4F4-2706-4279-B31E-8554918CC15D}"/>
    <cellStyle name="Millares 72 4 5" xfId="46698" xr:uid="{BC3D6026-113C-49AC-B63C-39C522D74263}"/>
    <cellStyle name="Millares 72 5" xfId="5828" xr:uid="{1A211E58-1DAC-45F1-9066-5D4B6EFB3E45}"/>
    <cellStyle name="Millares 72 5 2" xfId="14094" xr:uid="{35DCD33A-EAFB-4DCF-B6EA-3DE8F10F1036}"/>
    <cellStyle name="Millares 72 5 2 2" xfId="35597" xr:uid="{98C65235-8B4A-4C43-90AB-D9A3EDB7C8F6}"/>
    <cellStyle name="Millares 72 5 3" xfId="20729" xr:uid="{73D65BED-631D-497A-9075-502D32826C0A}"/>
    <cellStyle name="Millares 72 5 3 2" xfId="42232" xr:uid="{C2C2858F-BC85-407A-A49D-78F861F93EBC}"/>
    <cellStyle name="Millares 72 5 4" xfId="27334" xr:uid="{16CDDF0F-EC31-41BC-9CF2-7F967DA0F8FC}"/>
    <cellStyle name="Millares 72 5 5" xfId="48837" xr:uid="{2C8C43EC-7162-4103-A524-2F466CA4EA1B}"/>
    <cellStyle name="Millares 72 6" xfId="7469" xr:uid="{6DFB75CE-A1E4-4684-8B9E-76B1AAA39417}"/>
    <cellStyle name="Millares 72 6 2" xfId="28972" xr:uid="{2B8724FD-0558-44B2-BB46-E411187080D1}"/>
    <cellStyle name="Millares 72 7" xfId="9126" xr:uid="{5915CE28-F7D8-4FD2-8786-E90DA8467F00}"/>
    <cellStyle name="Millares 72 7 2" xfId="30629" xr:uid="{F46D49F4-AA92-4E37-AA4B-D265357A8C74}"/>
    <cellStyle name="Millares 72 8" xfId="15761" xr:uid="{7F1DC60A-7C3D-4DD8-8711-F5DFCAFD1371}"/>
    <cellStyle name="Millares 72 8 2" xfId="37264" xr:uid="{0942BB58-3849-4FB4-B458-FE7AF54B1631}"/>
    <cellStyle name="Millares 72 9" xfId="22366" xr:uid="{1C183B32-0F1C-4BC9-925C-6909A09CF57A}"/>
    <cellStyle name="Millares 73" xfId="859" xr:uid="{9BD58164-4693-45CC-B4DC-107CD91BFE84}"/>
    <cellStyle name="Millares 73 10" xfId="43868" xr:uid="{C6092D6C-84A4-463E-BB44-597513EF1B15}"/>
    <cellStyle name="Millares 73 2" xfId="1805" xr:uid="{C66A0B18-82E1-4B00-A9FD-6F4491EB894E}"/>
    <cellStyle name="Millares 73 2 2" xfId="4634" xr:uid="{866D84FB-7A9B-49A5-989C-BCC989C21DF4}"/>
    <cellStyle name="Millares 73 2 2 2" xfId="12900" xr:uid="{A63B8C66-D282-413F-9558-FF6164AB0576}"/>
    <cellStyle name="Millares 73 2 2 2 2" xfId="34403" xr:uid="{6F38260D-41A7-43B4-8652-74EDB841946D}"/>
    <cellStyle name="Millares 73 2 2 3" xfId="19535" xr:uid="{F0C3FEFD-9F89-4813-974E-4A20134DEBE7}"/>
    <cellStyle name="Millares 73 2 2 3 2" xfId="41038" xr:uid="{5E5D92B8-7A9A-4CEB-A718-320FCC969F99}"/>
    <cellStyle name="Millares 73 2 2 4" xfId="26140" xr:uid="{E754A945-19F1-412B-BDAB-20A19B0643F2}"/>
    <cellStyle name="Millares 73 2 2 5" xfId="47643" xr:uid="{DD7B71AD-9E49-4888-A48F-31455C486E65}"/>
    <cellStyle name="Millares 73 2 3" xfId="6773" xr:uid="{7F99B94E-CF19-42CF-A1A0-5BAA20A00934}"/>
    <cellStyle name="Millares 73 2 3 2" xfId="15039" xr:uid="{958D10B7-0B5D-4247-B1CC-4ED8E7455E61}"/>
    <cellStyle name="Millares 73 2 3 2 2" xfId="36542" xr:uid="{0AE4972F-E067-484A-8A15-A6F25FE5963F}"/>
    <cellStyle name="Millares 73 2 3 3" xfId="21674" xr:uid="{22BD1F0F-624D-4595-91F0-9F2C35658ECB}"/>
    <cellStyle name="Millares 73 2 3 3 2" xfId="43177" xr:uid="{63B92F2B-02DF-4D82-B792-1C94E527BA52}"/>
    <cellStyle name="Millares 73 2 3 4" xfId="28279" xr:uid="{330EDB5D-8C02-48E6-92BC-5FEAA35740B0}"/>
    <cellStyle name="Millares 73 2 3 5" xfId="49782" xr:uid="{8CD05952-53AB-4994-9F0A-079BEF002C4C}"/>
    <cellStyle name="Millares 73 2 4" xfId="8414" xr:uid="{6580E6F7-BA4F-48BD-B389-A70328ADBC5D}"/>
    <cellStyle name="Millares 73 2 4 2" xfId="29917" xr:uid="{77894FF5-970A-4EA4-AA3B-40579EF5F3EC}"/>
    <cellStyle name="Millares 73 2 5" xfId="10071" xr:uid="{5478E95F-329A-4833-907F-3207F0783262}"/>
    <cellStyle name="Millares 73 2 5 2" xfId="31574" xr:uid="{5EF42DE2-1A1E-43A9-9DBA-963ACF0ABCF6}"/>
    <cellStyle name="Millares 73 2 6" xfId="16706" xr:uid="{D914CB59-F8C8-4EF1-A4D2-FAA887DB6137}"/>
    <cellStyle name="Millares 73 2 6 2" xfId="38209" xr:uid="{1D3E2E44-89FC-46D7-BD10-68A647D5C3C8}"/>
    <cellStyle name="Millares 73 2 7" xfId="23311" xr:uid="{A72E40BE-D3DD-4F6B-ABF5-608E627688D8}"/>
    <cellStyle name="Millares 73 2 8" xfId="44814" xr:uid="{27A493ED-CCC1-4BDE-8B68-7DDB70406AE5}"/>
    <cellStyle name="Millares 73 3" xfId="2492" xr:uid="{9CE07F8F-A33F-4C65-8EB4-45E363327921}"/>
    <cellStyle name="Millares 73 3 2" xfId="10758" xr:uid="{B45CB225-7BAD-47DA-B8A2-B69168A25EF8}"/>
    <cellStyle name="Millares 73 3 2 2" xfId="32261" xr:uid="{16BDABF2-96E3-43A9-87BC-249BB880A5CB}"/>
    <cellStyle name="Millares 73 3 3" xfId="17393" xr:uid="{1D90FAD5-5B74-4D9F-8EB9-DA0ED784123D}"/>
    <cellStyle name="Millares 73 3 3 2" xfId="38896" xr:uid="{2684B517-33C1-445B-BB9E-21FB164A66E8}"/>
    <cellStyle name="Millares 73 3 4" xfId="23998" xr:uid="{34341767-0165-4213-AC57-8D33B26C9674}"/>
    <cellStyle name="Millares 73 3 5" xfId="45501" xr:uid="{22C724C2-12E1-4704-A0FA-DFC8C2478DE7}"/>
    <cellStyle name="Millares 73 4" xfId="3688" xr:uid="{050A6557-F4F8-4D32-828F-D94375E83948}"/>
    <cellStyle name="Millares 73 4 2" xfId="11954" xr:uid="{68416822-5C55-46FF-ACBA-6DB3167838F1}"/>
    <cellStyle name="Millares 73 4 2 2" xfId="33457" xr:uid="{66676387-0212-4942-BC77-A038B6590A9C}"/>
    <cellStyle name="Millares 73 4 3" xfId="18589" xr:uid="{A6E9F96A-C53C-4F2C-9BCC-5C337F1A859F}"/>
    <cellStyle name="Millares 73 4 3 2" xfId="40092" xr:uid="{5473EA7F-9F5E-4046-BC63-D351783B4F42}"/>
    <cellStyle name="Millares 73 4 4" xfId="25194" xr:uid="{75395374-BCFB-46C0-B7D4-DE8C8E5B7BA8}"/>
    <cellStyle name="Millares 73 4 5" xfId="46697" xr:uid="{476FFCF9-2B52-421A-817C-14B5F23247F0}"/>
    <cellStyle name="Millares 73 5" xfId="5827" xr:uid="{111DF82B-5CFF-4DB0-BA18-0CAA84319D89}"/>
    <cellStyle name="Millares 73 5 2" xfId="14093" xr:uid="{E6F9071C-5209-40B1-A07D-4B96791D8747}"/>
    <cellStyle name="Millares 73 5 2 2" xfId="35596" xr:uid="{351B6E59-08F0-4CC1-9BFE-5E40F2FCAF62}"/>
    <cellStyle name="Millares 73 5 3" xfId="20728" xr:uid="{FEB89400-6A92-422F-9E95-00A18CD93FBA}"/>
    <cellStyle name="Millares 73 5 3 2" xfId="42231" xr:uid="{ABB222C7-8A00-48A5-83B5-87F14670616B}"/>
    <cellStyle name="Millares 73 5 4" xfId="27333" xr:uid="{3A7E213F-8FFA-4427-954E-36B0D54772A5}"/>
    <cellStyle name="Millares 73 5 5" xfId="48836" xr:uid="{773C0B99-5F08-404E-A50F-D180121C5337}"/>
    <cellStyle name="Millares 73 6" xfId="7468" xr:uid="{AF3048D1-05D2-4A42-8B88-F074EB9E293A}"/>
    <cellStyle name="Millares 73 6 2" xfId="28971" xr:uid="{8CC94EE8-4E3E-487A-B5B4-0EB2093B3A26}"/>
    <cellStyle name="Millares 73 7" xfId="9125" xr:uid="{B95AFC06-675D-4B96-BB34-DEEF27CB44FB}"/>
    <cellStyle name="Millares 73 7 2" xfId="30628" xr:uid="{8BB1AACF-F6A1-4B79-B2F9-F540522D7BC3}"/>
    <cellStyle name="Millares 73 8" xfId="15760" xr:uid="{DD240D86-42C8-4776-B8A4-7F6A3B060CBC}"/>
    <cellStyle name="Millares 73 8 2" xfId="37263" xr:uid="{CC6ABD88-A892-4F35-8C10-6DBAFA5721F1}"/>
    <cellStyle name="Millares 73 9" xfId="22365" xr:uid="{6B23501E-3511-4FF3-BCEB-B3F932866174}"/>
    <cellStyle name="Millares 74" xfId="862" xr:uid="{4011BE7F-CEA7-46CA-8C5A-2877916EAA52}"/>
    <cellStyle name="Millares 74 10" xfId="43871" xr:uid="{9271B3B5-8421-47A8-8705-EBA8274299BA}"/>
    <cellStyle name="Millares 74 2" xfId="1808" xr:uid="{1B7C6C3D-FD09-4853-A318-AC148B4877F5}"/>
    <cellStyle name="Millares 74 2 2" xfId="4637" xr:uid="{73395DB1-1301-4384-97E6-4785279BF86A}"/>
    <cellStyle name="Millares 74 2 2 2" xfId="12903" xr:uid="{36071014-F340-4AF6-9426-117D7C9AA06C}"/>
    <cellStyle name="Millares 74 2 2 2 2" xfId="34406" xr:uid="{887006F5-45EB-4F7E-B515-4685B08892F6}"/>
    <cellStyle name="Millares 74 2 2 3" xfId="19538" xr:uid="{07721073-678F-4AE6-AA3B-908F9DBFA383}"/>
    <cellStyle name="Millares 74 2 2 3 2" xfId="41041" xr:uid="{5E6E72BC-2686-4586-8834-98AB6F2CAE14}"/>
    <cellStyle name="Millares 74 2 2 4" xfId="26143" xr:uid="{D8DF6F5B-028D-4D1B-94F1-FC81EB6F4906}"/>
    <cellStyle name="Millares 74 2 2 5" xfId="47646" xr:uid="{E0F738DC-79CB-4C7E-A921-5633C2776A0A}"/>
    <cellStyle name="Millares 74 2 3" xfId="6776" xr:uid="{1BD85062-41A3-4FFD-8476-0D45C1EA3EB2}"/>
    <cellStyle name="Millares 74 2 3 2" xfId="15042" xr:uid="{ED6267BB-3713-4515-9B3B-56C9BA92BD13}"/>
    <cellStyle name="Millares 74 2 3 2 2" xfId="36545" xr:uid="{E7595811-A2B7-4E8F-A6A2-3E0C4FD26357}"/>
    <cellStyle name="Millares 74 2 3 3" xfId="21677" xr:uid="{34B33A9C-64E2-4BCC-BCED-B39B89107AF1}"/>
    <cellStyle name="Millares 74 2 3 3 2" xfId="43180" xr:uid="{357A24CD-338E-4602-BDAB-DCC2E18EA008}"/>
    <cellStyle name="Millares 74 2 3 4" xfId="28282" xr:uid="{AAAC52D4-E132-4CE4-AA79-D3F7820DDB92}"/>
    <cellStyle name="Millares 74 2 3 5" xfId="49785" xr:uid="{D116075B-733F-45A7-9492-7FED8DCDD9D5}"/>
    <cellStyle name="Millares 74 2 4" xfId="8417" xr:uid="{8E22EE07-D9F7-46E1-AABB-6FA4E8517153}"/>
    <cellStyle name="Millares 74 2 4 2" xfId="29920" xr:uid="{000C4048-C20C-44E2-A613-96E0F8A5DC37}"/>
    <cellStyle name="Millares 74 2 5" xfId="10074" xr:uid="{4B0EB4E5-EE32-49C3-A8DC-5BF328470CE0}"/>
    <cellStyle name="Millares 74 2 5 2" xfId="31577" xr:uid="{0CC5F75A-46E1-4545-A190-8F19E0209BF9}"/>
    <cellStyle name="Millares 74 2 6" xfId="16709" xr:uid="{792981D3-5D98-4ED8-8042-E0BECFFF4DEC}"/>
    <cellStyle name="Millares 74 2 6 2" xfId="38212" xr:uid="{37A63174-F0F7-4AE1-BD5F-9590B9DC0181}"/>
    <cellStyle name="Millares 74 2 7" xfId="23314" xr:uid="{049F42A6-F100-4CA2-80FC-B67B27CC94D9}"/>
    <cellStyle name="Millares 74 2 8" xfId="44817" xr:uid="{953F8FC0-939A-4D11-9764-CC0A94C2164C}"/>
    <cellStyle name="Millares 74 3" xfId="2495" xr:uid="{96A9A9F0-32C1-4B92-ACF9-B3A2B0B3B0C9}"/>
    <cellStyle name="Millares 74 3 2" xfId="10761" xr:uid="{6A84CA83-BA9B-43B3-88C0-5A7A29D1B716}"/>
    <cellStyle name="Millares 74 3 2 2" xfId="32264" xr:uid="{62F09018-E998-4E4E-B131-E34A150D40AC}"/>
    <cellStyle name="Millares 74 3 3" xfId="17396" xr:uid="{7B8E1BA3-DB57-48EB-AAF8-597DDB227DF8}"/>
    <cellStyle name="Millares 74 3 3 2" xfId="38899" xr:uid="{426E572A-86E3-4019-8E56-45A0AAD6ACC7}"/>
    <cellStyle name="Millares 74 3 4" xfId="24001" xr:uid="{E5D35E5F-29D1-4815-82A8-86BD22326937}"/>
    <cellStyle name="Millares 74 3 5" xfId="45504" xr:uid="{635367AD-642A-4337-8231-C50AC735D731}"/>
    <cellStyle name="Millares 74 4" xfId="3691" xr:uid="{41439AEB-92A2-4247-92EB-4864186E492D}"/>
    <cellStyle name="Millares 74 4 2" xfId="11957" xr:uid="{96E8E209-FCFD-45EA-AC29-AA9837F7159A}"/>
    <cellStyle name="Millares 74 4 2 2" xfId="33460" xr:uid="{C7F8C052-A918-470A-A158-6A98B2D795C7}"/>
    <cellStyle name="Millares 74 4 3" xfId="18592" xr:uid="{DD761CDA-EBCA-458E-AF7F-F049D97F1159}"/>
    <cellStyle name="Millares 74 4 3 2" xfId="40095" xr:uid="{E8D5D1EB-CE96-478A-8BBC-9E7FFA5E6307}"/>
    <cellStyle name="Millares 74 4 4" xfId="25197" xr:uid="{A80C2B90-0283-4D21-831D-8753A56CF643}"/>
    <cellStyle name="Millares 74 4 5" xfId="46700" xr:uid="{CFD4C09F-D064-4CD6-AC31-6E74718FFDF0}"/>
    <cellStyle name="Millares 74 5" xfId="5830" xr:uid="{08AC7555-118D-4847-922D-D99D2AC5F899}"/>
    <cellStyle name="Millares 74 5 2" xfId="14096" xr:uid="{29CAC508-9EA1-4A33-A901-9A5B80723C42}"/>
    <cellStyle name="Millares 74 5 2 2" xfId="35599" xr:uid="{49DAC262-09F0-4748-9362-3DA71FCB2FE1}"/>
    <cellStyle name="Millares 74 5 3" xfId="20731" xr:uid="{1551B486-1814-454C-AC96-602EDA34C558}"/>
    <cellStyle name="Millares 74 5 3 2" xfId="42234" xr:uid="{8398141C-2D6A-441D-8FAB-6A4DE2BD77F0}"/>
    <cellStyle name="Millares 74 5 4" xfId="27336" xr:uid="{82A2466F-3770-471E-8D1C-12D6AB1B0983}"/>
    <cellStyle name="Millares 74 5 5" xfId="48839" xr:uid="{933B0702-F59E-4456-95D8-8AE711C8C042}"/>
    <cellStyle name="Millares 74 6" xfId="7471" xr:uid="{1EAE7A9E-CC33-4D1C-BDA3-D3AE6EB42F82}"/>
    <cellStyle name="Millares 74 6 2" xfId="28974" xr:uid="{109EEAA8-13EC-4E85-9198-B13006EA5820}"/>
    <cellStyle name="Millares 74 7" xfId="9128" xr:uid="{08C4EDBF-45FE-408D-87F0-15AFE1AED8E8}"/>
    <cellStyle name="Millares 74 7 2" xfId="30631" xr:uid="{AC7714EE-31FF-44F4-A3E9-902A4C4340C4}"/>
    <cellStyle name="Millares 74 8" xfId="15763" xr:uid="{35D3B34D-B842-44A7-B2A9-85210CEBF3B2}"/>
    <cellStyle name="Millares 74 8 2" xfId="37266" xr:uid="{BABA24FF-EE69-49F1-913D-E60D1D1973CB}"/>
    <cellStyle name="Millares 74 9" xfId="22368" xr:uid="{5A6ACC2C-CE91-4A5B-ACFC-6C3FDDCE0DB5}"/>
    <cellStyle name="Millares 75" xfId="869" xr:uid="{1D8CE462-E786-4783-B837-D39C52CD9896}"/>
    <cellStyle name="Millares 75 10" xfId="43878" xr:uid="{E64D2E90-5413-41E9-9B02-60C0EED665A3}"/>
    <cellStyle name="Millares 75 2" xfId="1815" xr:uid="{4090569F-3A77-46DA-8071-46F2A92BEA91}"/>
    <cellStyle name="Millares 75 2 2" xfId="4644" xr:uid="{FE0BD7B2-551B-4C38-B792-DCA39266A872}"/>
    <cellStyle name="Millares 75 2 2 2" xfId="12910" xr:uid="{3F2258E6-D75C-437C-A983-EA1344DF7841}"/>
    <cellStyle name="Millares 75 2 2 2 2" xfId="34413" xr:uid="{895FC5F1-D712-42A7-9503-5B52D2BCFACC}"/>
    <cellStyle name="Millares 75 2 2 3" xfId="19545" xr:uid="{B2E3CCD3-29B4-49AB-AAE6-E834E6BCBC78}"/>
    <cellStyle name="Millares 75 2 2 3 2" xfId="41048" xr:uid="{BFA70042-1F2E-4FE4-BADE-2944F4D8A496}"/>
    <cellStyle name="Millares 75 2 2 4" xfId="26150" xr:uid="{4AA8C4FF-D433-4809-AFAA-7A22CD6CB07A}"/>
    <cellStyle name="Millares 75 2 2 5" xfId="47653" xr:uid="{1A8085EC-B777-440B-BF48-833378EB9C6D}"/>
    <cellStyle name="Millares 75 2 3" xfId="6783" xr:uid="{FFF202E7-A9A9-4357-ABCD-134FAB6ADF72}"/>
    <cellStyle name="Millares 75 2 3 2" xfId="15049" xr:uid="{74106278-7E72-477B-9C65-06929760DD15}"/>
    <cellStyle name="Millares 75 2 3 2 2" xfId="36552" xr:uid="{AF29CA35-A9E1-4E0C-8074-E372F1F63406}"/>
    <cellStyle name="Millares 75 2 3 3" xfId="21684" xr:uid="{C517BD43-6BB3-4CB6-9C72-2119E4D85118}"/>
    <cellStyle name="Millares 75 2 3 3 2" xfId="43187" xr:uid="{D6576EA0-D3D8-45CA-8A67-B480AE55D8AD}"/>
    <cellStyle name="Millares 75 2 3 4" xfId="28289" xr:uid="{796D95EC-359D-4E8E-9D99-F476579FE1F7}"/>
    <cellStyle name="Millares 75 2 3 5" xfId="49792" xr:uid="{587E83D8-6385-4D80-9609-4A951CF6E72A}"/>
    <cellStyle name="Millares 75 2 4" xfId="8424" xr:uid="{FBD71902-D9E8-4A3B-8534-375241172BA0}"/>
    <cellStyle name="Millares 75 2 4 2" xfId="29927" xr:uid="{CF6FE895-CADE-4D08-948E-404747E6BA20}"/>
    <cellStyle name="Millares 75 2 5" xfId="10081" xr:uid="{1677ACF1-06CC-4ACD-ABB8-6A81FCB0B08C}"/>
    <cellStyle name="Millares 75 2 5 2" xfId="31584" xr:uid="{23B38903-A494-41BF-A207-EE4A8EA9EFC9}"/>
    <cellStyle name="Millares 75 2 6" xfId="16716" xr:uid="{6D999AC8-0465-4AE9-AE4D-8F78F9F0E64A}"/>
    <cellStyle name="Millares 75 2 6 2" xfId="38219" xr:uid="{FFBF7897-9C1E-44C8-884C-4E687E439D94}"/>
    <cellStyle name="Millares 75 2 7" xfId="23321" xr:uid="{EBEBD87E-306D-4ABF-AF25-77040445787C}"/>
    <cellStyle name="Millares 75 2 8" xfId="44824" xr:uid="{96A85163-2FD3-4592-B219-12B62F668F3C}"/>
    <cellStyle name="Millares 75 3" xfId="2502" xr:uid="{9DF42F88-6E12-4D70-ACF1-F075541494BA}"/>
    <cellStyle name="Millares 75 3 2" xfId="10768" xr:uid="{636C595F-E27C-4927-8CAC-E4A50D1EE69E}"/>
    <cellStyle name="Millares 75 3 2 2" xfId="32271" xr:uid="{C4ACFEE4-28B5-4D29-B9AF-097E6E6A61A5}"/>
    <cellStyle name="Millares 75 3 3" xfId="17403" xr:uid="{94B78F90-B7BD-4C94-A479-447496E1B812}"/>
    <cellStyle name="Millares 75 3 3 2" xfId="38906" xr:uid="{2744F662-CB5F-405C-9EBA-BEA3EAF0F762}"/>
    <cellStyle name="Millares 75 3 4" xfId="24008" xr:uid="{894DC893-4830-49BD-8D77-C4F6C6461D8C}"/>
    <cellStyle name="Millares 75 3 5" xfId="45511" xr:uid="{9D312D80-9912-40B6-8DE5-6D477DF4D37A}"/>
    <cellStyle name="Millares 75 4" xfId="3698" xr:uid="{B9334DCA-374B-4274-BA8E-0755EED5EF0A}"/>
    <cellStyle name="Millares 75 4 2" xfId="11964" xr:uid="{0AF482F6-53F4-46C1-8DD5-5D7FDE9E6C68}"/>
    <cellStyle name="Millares 75 4 2 2" xfId="33467" xr:uid="{1794807B-7763-486E-BE72-4ABC6CD94673}"/>
    <cellStyle name="Millares 75 4 3" xfId="18599" xr:uid="{269AA9D1-238E-4761-8C05-FE8B3D2B4FFF}"/>
    <cellStyle name="Millares 75 4 3 2" xfId="40102" xr:uid="{E16FF6A1-8763-4997-ADC6-84DDC041A3C5}"/>
    <cellStyle name="Millares 75 4 4" xfId="25204" xr:uid="{3B4AA1AA-CDDC-4144-B984-DEEE5EC5DF5D}"/>
    <cellStyle name="Millares 75 4 5" xfId="46707" xr:uid="{662832B7-FBD9-45D8-8E65-D6433164C002}"/>
    <cellStyle name="Millares 75 5" xfId="5837" xr:uid="{091EF71D-A806-400F-9C8A-9FD3D079A636}"/>
    <cellStyle name="Millares 75 5 2" xfId="14103" xr:uid="{B0D004ED-EA82-4B6E-8F3D-372506DABD0A}"/>
    <cellStyle name="Millares 75 5 2 2" xfId="35606" xr:uid="{3582843A-47A4-44F4-8011-EFBF10F4A426}"/>
    <cellStyle name="Millares 75 5 3" xfId="20738" xr:uid="{CCC959B5-A787-438D-9548-2EC4E67D9C07}"/>
    <cellStyle name="Millares 75 5 3 2" xfId="42241" xr:uid="{A98F815D-D4F5-42C4-AA1A-B1437CAD3C67}"/>
    <cellStyle name="Millares 75 5 4" xfId="27343" xr:uid="{B216418B-9413-41F3-BE90-B3A8E24F9696}"/>
    <cellStyle name="Millares 75 5 5" xfId="48846" xr:uid="{B855C019-2968-4383-9CC5-A262C11427CC}"/>
    <cellStyle name="Millares 75 6" xfId="7478" xr:uid="{3D9AEA4B-CC9C-4029-8632-5CDE9E4EDD39}"/>
    <cellStyle name="Millares 75 6 2" xfId="28981" xr:uid="{2D77958C-B9B5-4829-811C-3F9C2124B37B}"/>
    <cellStyle name="Millares 75 7" xfId="9135" xr:uid="{6F5F4F4E-56B1-497F-9710-C1696BAF3EEB}"/>
    <cellStyle name="Millares 75 7 2" xfId="30638" xr:uid="{0028AF5D-BC3C-4018-ADA8-79D87B58737F}"/>
    <cellStyle name="Millares 75 8" xfId="15770" xr:uid="{8E02A2E9-2DAF-4EC8-9879-5DEF3DFFC19B}"/>
    <cellStyle name="Millares 75 8 2" xfId="37273" xr:uid="{68FED3B7-D419-46ED-9C2C-A88E1CF2A80A}"/>
    <cellStyle name="Millares 75 9" xfId="22375" xr:uid="{C65B2B7F-10E2-4244-9341-CEB1BCFAD4ED}"/>
    <cellStyle name="Millares 76" xfId="870" xr:uid="{859EE692-8488-449A-B654-436F226973CC}"/>
    <cellStyle name="Millares 76 2" xfId="3699" xr:uid="{C77ED7C1-D38E-4E5F-B02E-4F053DE7AD5F}"/>
    <cellStyle name="Millares 76 2 2" xfId="11965" xr:uid="{E0441D3D-75EB-45DE-A98D-FEBF21665179}"/>
    <cellStyle name="Millares 76 2 2 2" xfId="33468" xr:uid="{17E588A2-74F1-4E1B-953A-B7DADD98E02A}"/>
    <cellStyle name="Millares 76 2 3" xfId="18600" xr:uid="{BD77676D-6281-42D2-BD9D-C2A3BC9A7392}"/>
    <cellStyle name="Millares 76 2 3 2" xfId="40103" xr:uid="{5AC6828C-C2B7-4BCA-92DE-498945E5DC52}"/>
    <cellStyle name="Millares 76 2 4" xfId="25205" xr:uid="{EA610B5F-C46B-4669-A9E9-B8FE992F41AD}"/>
    <cellStyle name="Millares 76 2 5" xfId="46708" xr:uid="{874334B9-E44B-4BA0-80DD-4BAE1D8E72F0}"/>
    <cellStyle name="Millares 76 3" xfId="5838" xr:uid="{56CF4BED-21C9-4970-880C-008D7157397F}"/>
    <cellStyle name="Millares 76 3 2" xfId="14104" xr:uid="{426D2C7D-06FD-4313-92FA-D226815FA0DF}"/>
    <cellStyle name="Millares 76 3 2 2" xfId="35607" xr:uid="{FD0DBEF9-0410-40C2-8DA7-FB99B25BBD1F}"/>
    <cellStyle name="Millares 76 3 3" xfId="20739" xr:uid="{24F79D25-88C6-48EB-90FD-A594E0710495}"/>
    <cellStyle name="Millares 76 3 3 2" xfId="42242" xr:uid="{6FECA7A4-3842-4BF7-B2FD-2C31AD4DA36A}"/>
    <cellStyle name="Millares 76 3 4" xfId="27344" xr:uid="{A008491B-B334-43E1-858E-7A7CB4639C98}"/>
    <cellStyle name="Millares 76 3 5" xfId="48847" xr:uid="{E63222B7-8C4B-4435-B5DB-A6E9DD9A66F1}"/>
    <cellStyle name="Millares 76 4" xfId="7479" xr:uid="{B90C668A-478E-4FC3-B36A-0FD222A51F84}"/>
    <cellStyle name="Millares 76 4 2" xfId="28982" xr:uid="{8800E2F6-3DD2-4A62-A8BA-F8186E7D71B4}"/>
    <cellStyle name="Millares 76 5" xfId="9136" xr:uid="{2472F707-4C9C-4CDB-8E65-9F10B31B7E5D}"/>
    <cellStyle name="Millares 76 5 2" xfId="30639" xr:uid="{24E6A0AA-89DF-4CC1-A2EB-B0E260138629}"/>
    <cellStyle name="Millares 76 6" xfId="15771" xr:uid="{F545BF63-35C3-4576-ACB4-3E8E46C9C75C}"/>
    <cellStyle name="Millares 76 6 2" xfId="37274" xr:uid="{A150A704-6B7A-432E-982A-C27D1521AB20}"/>
    <cellStyle name="Millares 76 7" xfId="22376" xr:uid="{9567DED3-9A0F-4429-B8D4-40D7D52F7867}"/>
    <cellStyle name="Millares 76 8" xfId="43879" xr:uid="{6304A958-D115-452D-868D-10A18078B422}"/>
    <cellStyle name="Millares 77" xfId="987" xr:uid="{7D9EE54E-DDCC-41FE-A8DD-FEB8E0B14809}"/>
    <cellStyle name="Millares 77 2" xfId="3816" xr:uid="{45679C83-CA02-4662-8132-69DF2E190FC3}"/>
    <cellStyle name="Millares 77 2 2" xfId="12082" xr:uid="{883E44E3-0B5B-4D97-8229-60DAFAE137A5}"/>
    <cellStyle name="Millares 77 2 2 2" xfId="33585" xr:uid="{81D6A08B-38E9-48B1-B8BD-13D0734087FE}"/>
    <cellStyle name="Millares 77 2 3" xfId="18717" xr:uid="{EA82965F-2DD4-4512-A2B4-543DC26AD95E}"/>
    <cellStyle name="Millares 77 2 3 2" xfId="40220" xr:uid="{11E61055-E6D0-4286-B4BF-2F3A8A486F67}"/>
    <cellStyle name="Millares 77 2 4" xfId="25322" xr:uid="{C1222042-C098-49BC-8746-19297A1C2EF8}"/>
    <cellStyle name="Millares 77 2 5" xfId="46825" xr:uid="{57D6E737-F3B6-4AAC-883F-7EF31B119E17}"/>
    <cellStyle name="Millares 77 3" xfId="5955" xr:uid="{E06A9A0D-31D5-47B3-8228-0C21BE1B4620}"/>
    <cellStyle name="Millares 77 3 2" xfId="14221" xr:uid="{318B6669-449E-47CB-A1E8-68F1C6480151}"/>
    <cellStyle name="Millares 77 3 2 2" xfId="35724" xr:uid="{83E8A9A2-F891-4AE1-A6B4-F4F585A0577F}"/>
    <cellStyle name="Millares 77 3 3" xfId="20856" xr:uid="{E18DCFDF-3262-45F0-AEED-CDD58C2707C4}"/>
    <cellStyle name="Millares 77 3 3 2" xfId="42359" xr:uid="{B9D8DDAC-B6B5-432A-9A30-DF9595390C47}"/>
    <cellStyle name="Millares 77 3 4" xfId="27461" xr:uid="{52EA3F49-CB7E-4D80-AD97-49766364FFF8}"/>
    <cellStyle name="Millares 77 3 5" xfId="48964" xr:uid="{CD536915-7169-4AE3-8047-1986AAF72B6F}"/>
    <cellStyle name="Millares 77 4" xfId="7596" xr:uid="{05752397-787A-4E15-A388-B8978AF084DD}"/>
    <cellStyle name="Millares 77 4 2" xfId="29099" xr:uid="{C9644429-9C74-41A5-86DD-DDF1725A2FDF}"/>
    <cellStyle name="Millares 77 5" xfId="9253" xr:uid="{B84CB839-B450-4C8F-A6EA-134760395AA8}"/>
    <cellStyle name="Millares 77 5 2" xfId="30756" xr:uid="{795CD90E-ED3F-4B76-A12B-D340BBFFB2C5}"/>
    <cellStyle name="Millares 77 6" xfId="15888" xr:uid="{D70DF5AC-509D-4B59-A711-600E87B3D9D9}"/>
    <cellStyle name="Millares 77 6 2" xfId="37391" xr:uid="{F9E25CE0-6C29-4622-A821-14FFE4125DE2}"/>
    <cellStyle name="Millares 77 7" xfId="22493" xr:uid="{84B64F2E-1F1B-4289-A073-9DEAEC641314}"/>
    <cellStyle name="Millares 77 8" xfId="43996" xr:uid="{EA69E551-0291-4E4D-AA4C-FB12FBFA7021}"/>
    <cellStyle name="Millares 78" xfId="1129" xr:uid="{7B2D2E0C-16A4-46C0-9107-38C9A1F6A0E9}"/>
    <cellStyle name="Millares 78 2" xfId="3958" xr:uid="{755EDCBD-EA53-485D-998F-A63ECD18C8B4}"/>
    <cellStyle name="Millares 78 2 2" xfId="12224" xr:uid="{C8CBCB00-4145-413E-941D-DEFA169D4ED0}"/>
    <cellStyle name="Millares 78 2 2 2" xfId="33727" xr:uid="{F663F529-DF5B-46CA-B7A8-1F7A206A03ED}"/>
    <cellStyle name="Millares 78 2 3" xfId="18859" xr:uid="{793676B3-5325-4BC5-867B-8C4BCF2E3943}"/>
    <cellStyle name="Millares 78 2 3 2" xfId="40362" xr:uid="{DDE6591D-9425-47F7-85E4-DA883932C540}"/>
    <cellStyle name="Millares 78 2 4" xfId="25464" xr:uid="{DB66F6A3-BB2F-4DA3-9E7E-6F5334E41210}"/>
    <cellStyle name="Millares 78 2 5" xfId="46967" xr:uid="{A5948A33-8A5D-418C-A0F1-57D1EF7A44D0}"/>
    <cellStyle name="Millares 78 3" xfId="6097" xr:uid="{40E46BFA-3A08-4A5E-8318-CC76EB3480EE}"/>
    <cellStyle name="Millares 78 3 2" xfId="14363" xr:uid="{6D5AD591-2A9A-4244-BE62-003128BBC520}"/>
    <cellStyle name="Millares 78 3 2 2" xfId="35866" xr:uid="{FF1EE349-966C-4BE9-952C-DFDE8E1E90E8}"/>
    <cellStyle name="Millares 78 3 3" xfId="20998" xr:uid="{67E22223-C926-4A21-BCD3-DFB0D1D157FF}"/>
    <cellStyle name="Millares 78 3 3 2" xfId="42501" xr:uid="{6F294982-2ECA-4920-8CE0-8A23EB1B0CFC}"/>
    <cellStyle name="Millares 78 3 4" xfId="27603" xr:uid="{FD7F46EC-29F9-4B3F-91D0-46A0C7E6C930}"/>
    <cellStyle name="Millares 78 3 5" xfId="49106" xr:uid="{5F6035CB-A78C-4050-868D-C1CDD8D115C2}"/>
    <cellStyle name="Millares 78 4" xfId="7738" xr:uid="{9A66D1FD-B4FC-4EA3-B5CB-DD1266A0BA51}"/>
    <cellStyle name="Millares 78 4 2" xfId="29241" xr:uid="{A579A124-5DBC-4C8E-877F-A77A5933E698}"/>
    <cellStyle name="Millares 78 5" xfId="9395" xr:uid="{7A18F0EE-4594-4495-AC0A-8311AD32B844}"/>
    <cellStyle name="Millares 78 5 2" xfId="30898" xr:uid="{2A2E8823-87F7-43E1-8AC5-9A6EFB3A0D08}"/>
    <cellStyle name="Millares 78 6" xfId="16030" xr:uid="{65F574BF-BD3F-4BBE-9A29-6864D79C21C6}"/>
    <cellStyle name="Millares 78 6 2" xfId="37533" xr:uid="{360F0104-A1C5-4842-80FF-A8DDB149CF9C}"/>
    <cellStyle name="Millares 78 7" xfId="22635" xr:uid="{ABD69912-3FF2-4E14-98D9-7821F14DD84A}"/>
    <cellStyle name="Millares 78 8" xfId="44138" xr:uid="{4047982B-E229-49D4-8001-794B4D78D0CE}"/>
    <cellStyle name="Millares 79" xfId="966" xr:uid="{E04474F2-BA35-48D7-8074-2D1A6A8E3B9F}"/>
    <cellStyle name="Millares 79 2" xfId="3795" xr:uid="{1CE72DAD-B88F-4F25-BDBF-10F91EEA1380}"/>
    <cellStyle name="Millares 79 2 2" xfId="12061" xr:uid="{4C5CB9CD-9036-4F7F-A398-1D669DA89A4F}"/>
    <cellStyle name="Millares 79 2 2 2" xfId="33564" xr:uid="{19C00CB4-173A-40CA-8224-128B5895805C}"/>
    <cellStyle name="Millares 79 2 3" xfId="18696" xr:uid="{F884BA95-36C5-4AB4-97EE-0B481B386171}"/>
    <cellStyle name="Millares 79 2 3 2" xfId="40199" xr:uid="{4C1430B4-8069-4641-8662-BDAA5C1BB0C5}"/>
    <cellStyle name="Millares 79 2 4" xfId="25301" xr:uid="{9E1926C5-7435-47D2-874C-064F908F65A7}"/>
    <cellStyle name="Millares 79 2 5" xfId="46804" xr:uid="{986F7FBF-B1D2-455E-A269-236D9813BA88}"/>
    <cellStyle name="Millares 79 3" xfId="5934" xr:uid="{A34164AB-34B2-40B6-BDCA-EB8AC5BA86C9}"/>
    <cellStyle name="Millares 79 3 2" xfId="14200" xr:uid="{1D29E8D3-A470-4845-A80F-6F4F46B0EA40}"/>
    <cellStyle name="Millares 79 3 2 2" xfId="35703" xr:uid="{F213917B-7C69-46F0-B413-3B7B297B9D6A}"/>
    <cellStyle name="Millares 79 3 3" xfId="20835" xr:uid="{CE469BA2-8DF8-439A-B2E1-F4613B3B9601}"/>
    <cellStyle name="Millares 79 3 3 2" xfId="42338" xr:uid="{091DEFA4-DBAA-47F7-9D91-45C36F3214EA}"/>
    <cellStyle name="Millares 79 3 4" xfId="27440" xr:uid="{D229A41C-FB77-40C9-8750-49C7758DE986}"/>
    <cellStyle name="Millares 79 3 5" xfId="48943" xr:uid="{46297872-629E-4AB2-8212-0E83ECB8C3F4}"/>
    <cellStyle name="Millares 79 4" xfId="7575" xr:uid="{E40D6CA3-84D1-482F-A269-5583A4E7C111}"/>
    <cellStyle name="Millares 79 4 2" xfId="29078" xr:uid="{DF1BCADC-7D34-4C66-AF08-5447C90600CB}"/>
    <cellStyle name="Millares 79 5" xfId="9232" xr:uid="{631E07EF-7B23-49E5-A053-AD3E7D285261}"/>
    <cellStyle name="Millares 79 5 2" xfId="30735" xr:uid="{087007FE-A49E-49E6-8688-32139958B5DF}"/>
    <cellStyle name="Millares 79 6" xfId="15867" xr:uid="{747E6286-3A65-4264-9C2E-2D56BD095299}"/>
    <cellStyle name="Millares 79 6 2" xfId="37370" xr:uid="{CA8F56C2-0793-4570-90B5-0E42A7C2CC0E}"/>
    <cellStyle name="Millares 79 7" xfId="22472" xr:uid="{5666F7A7-4570-46ED-A276-C87BFD8801E1}"/>
    <cellStyle name="Millares 79 8" xfId="43975" xr:uid="{8BFB59F2-3712-4AB9-B47A-0D51894847CE}"/>
    <cellStyle name="Millares 8" xfId="113" xr:uid="{97732249-4926-4123-8299-B197303DC5BB}"/>
    <cellStyle name="Millares 80" xfId="1130" xr:uid="{79CC1326-8BD3-4FBD-B655-A6C791D6E8EF}"/>
    <cellStyle name="Millares 80 2" xfId="3959" xr:uid="{A9F4A59A-9863-4875-8CF3-D3613CA99743}"/>
    <cellStyle name="Millares 80 2 2" xfId="12225" xr:uid="{FF98CD60-142E-4DBB-9F05-587637BB79B5}"/>
    <cellStyle name="Millares 80 2 2 2" xfId="33728" xr:uid="{5162D795-4547-4AAF-89F8-B64964DBBBD6}"/>
    <cellStyle name="Millares 80 2 3" xfId="18860" xr:uid="{324C20A4-440D-4097-956B-8CE8DA274866}"/>
    <cellStyle name="Millares 80 2 3 2" xfId="40363" xr:uid="{4277154D-CC3D-4778-9354-DC53BAAD8588}"/>
    <cellStyle name="Millares 80 2 4" xfId="25465" xr:uid="{6F9C036D-9495-4DE1-BFD6-095D703B985C}"/>
    <cellStyle name="Millares 80 2 5" xfId="46968" xr:uid="{AA66004B-6354-485A-B1B1-31C324F60D38}"/>
    <cellStyle name="Millares 80 3" xfId="6098" xr:uid="{018E9CB2-69BA-4F2F-813E-41F38AEE8C0C}"/>
    <cellStyle name="Millares 80 3 2" xfId="14364" xr:uid="{2AE73074-6905-47FE-BC6C-DAF646F497F3}"/>
    <cellStyle name="Millares 80 3 2 2" xfId="35867" xr:uid="{53143E5C-F4AD-4B43-90CB-A15E29D58679}"/>
    <cellStyle name="Millares 80 3 3" xfId="20999" xr:uid="{278BF4B3-6D16-491A-8542-7827758B27C4}"/>
    <cellStyle name="Millares 80 3 3 2" xfId="42502" xr:uid="{05F72210-F73A-463B-9C30-80682092A27B}"/>
    <cellStyle name="Millares 80 3 4" xfId="27604" xr:uid="{7965BD5B-9D3C-49C4-9837-1F17A49FFFB5}"/>
    <cellStyle name="Millares 80 3 5" xfId="49107" xr:uid="{BE134706-E1C3-456C-8A64-656A364AA1ED}"/>
    <cellStyle name="Millares 80 4" xfId="7739" xr:uid="{A8BBE399-8B36-4261-A0E6-064434426CB4}"/>
    <cellStyle name="Millares 80 4 2" xfId="29242" xr:uid="{12F2793D-EB43-420E-B785-7C9BDC24DE1B}"/>
    <cellStyle name="Millares 80 5" xfId="9396" xr:uid="{D5F69A63-8117-4E7C-874A-5F3138D84A15}"/>
    <cellStyle name="Millares 80 5 2" xfId="30899" xr:uid="{5F480BDF-D60E-49E0-B8D7-24B139E0F8FF}"/>
    <cellStyle name="Millares 80 6" xfId="16031" xr:uid="{07C50F60-C928-4BA5-BB3E-B7892E8E05A0}"/>
    <cellStyle name="Millares 80 6 2" xfId="37534" xr:uid="{9C635110-74FC-4517-A33C-808BBB727A75}"/>
    <cellStyle name="Millares 80 7" xfId="22636" xr:uid="{0A606BBC-34CA-415A-AC58-891F9BAF68B5}"/>
    <cellStyle name="Millares 80 8" xfId="44139" xr:uid="{54D5F935-BDD0-4F75-B305-17400ECA700D}"/>
    <cellStyle name="Millares 81" xfId="1131" xr:uid="{8C16C73B-EF99-4FF7-B06A-4005864F1630}"/>
    <cellStyle name="Millares 81 2" xfId="3960" xr:uid="{6BC4FC83-51C5-4D81-BB9A-DF16A8CD6DCE}"/>
    <cellStyle name="Millares 81 2 2" xfId="12226" xr:uid="{61981FD6-555F-4A52-B1C9-87EB04ABEFE3}"/>
    <cellStyle name="Millares 81 2 2 2" xfId="33729" xr:uid="{51A6C1D7-C59A-4E73-BAC2-08B345BC135F}"/>
    <cellStyle name="Millares 81 2 3" xfId="18861" xr:uid="{4A63A9FF-92E5-4662-9F8E-AA50B814C6A1}"/>
    <cellStyle name="Millares 81 2 3 2" xfId="40364" xr:uid="{13953FF1-1FEF-4B47-8335-42E9CFCB1991}"/>
    <cellStyle name="Millares 81 2 4" xfId="25466" xr:uid="{0A66BC61-92A8-434F-A411-C647F51622E2}"/>
    <cellStyle name="Millares 81 2 5" xfId="46969" xr:uid="{30BF2979-CA0F-4357-9E81-FF518600D9D5}"/>
    <cellStyle name="Millares 81 3" xfId="6099" xr:uid="{147EFA98-AECC-4EF4-976D-FFFA5DC29C60}"/>
    <cellStyle name="Millares 81 3 2" xfId="14365" xr:uid="{5DBEDC7B-BC05-4CA2-AEDA-3D312211EC27}"/>
    <cellStyle name="Millares 81 3 2 2" xfId="35868" xr:uid="{1360D9BF-8CE8-4E0C-9E1E-2E2B71997107}"/>
    <cellStyle name="Millares 81 3 3" xfId="21000" xr:uid="{B5A23EEA-A55F-452A-B321-570A0D5EBDF7}"/>
    <cellStyle name="Millares 81 3 3 2" xfId="42503" xr:uid="{676BA8DB-9C99-41E6-A4A7-E2270B446DFE}"/>
    <cellStyle name="Millares 81 3 4" xfId="27605" xr:uid="{5D3BAA65-CDC4-4FCC-BD24-A9B70A48B5A6}"/>
    <cellStyle name="Millares 81 3 5" xfId="49108" xr:uid="{B32D9EB8-48DD-4740-B99D-641429D82D00}"/>
    <cellStyle name="Millares 81 4" xfId="7740" xr:uid="{3C380D57-CFA3-49BD-A53C-8844E368758D}"/>
    <cellStyle name="Millares 81 4 2" xfId="29243" xr:uid="{551991D6-825E-432F-ACCD-65C20F70F3BB}"/>
    <cellStyle name="Millares 81 5" xfId="9397" xr:uid="{8E1B0504-B825-4234-B789-B06A1EAF09B4}"/>
    <cellStyle name="Millares 81 5 2" xfId="30900" xr:uid="{AAACB580-30F0-444C-A2AF-4B2A073033C6}"/>
    <cellStyle name="Millares 81 6" xfId="16032" xr:uid="{3DAB94D4-F3C3-4C2A-BA07-AFBB38F93F66}"/>
    <cellStyle name="Millares 81 6 2" xfId="37535" xr:uid="{8A8125A8-EC44-42A9-A879-D0FE33AC61A6}"/>
    <cellStyle name="Millares 81 7" xfId="22637" xr:uid="{E3582910-59AA-4FBC-878B-8AD0DB9A1BC1}"/>
    <cellStyle name="Millares 81 8" xfId="44140" xr:uid="{3EA18F36-4A56-4C2D-9186-F87BB780CCC1}"/>
    <cellStyle name="Millares 82" xfId="1247" xr:uid="{766E1B98-1295-4DBB-82B8-D6E8A3AD7A65}"/>
    <cellStyle name="Millares 82 2" xfId="4076" xr:uid="{E3DDD614-3E0B-46BC-93C9-5AB00CB88477}"/>
    <cellStyle name="Millares 82 2 2" xfId="12342" xr:uid="{9EC88C22-B1DA-4FDF-B13E-8644182C2CE9}"/>
    <cellStyle name="Millares 82 2 2 2" xfId="33845" xr:uid="{DD0B4127-DBA1-4D2F-AB2C-21B4AF5D06EE}"/>
    <cellStyle name="Millares 82 2 3" xfId="18977" xr:uid="{FAD7FC3E-0800-4850-8972-EC41942296F9}"/>
    <cellStyle name="Millares 82 2 3 2" xfId="40480" xr:uid="{18022221-2F73-4B16-98C8-181CE713EEFC}"/>
    <cellStyle name="Millares 82 2 4" xfId="25582" xr:uid="{48CE638F-B5E2-4A1F-9156-7D78101FA38D}"/>
    <cellStyle name="Millares 82 2 5" xfId="47085" xr:uid="{E7637F7E-AD71-48FA-9E4F-48204CD1C04E}"/>
    <cellStyle name="Millares 82 3" xfId="6215" xr:uid="{2C087735-ED89-45BA-B3D5-9B1C5F0AC2EB}"/>
    <cellStyle name="Millares 82 3 2" xfId="14481" xr:uid="{A9E21AE7-6412-4CC3-8851-D36847223BB2}"/>
    <cellStyle name="Millares 82 3 2 2" xfId="35984" xr:uid="{1503F349-850C-4EDB-A882-4DE88A11B638}"/>
    <cellStyle name="Millares 82 3 3" xfId="21116" xr:uid="{18A75B0A-F9D6-434D-BD52-8A11914A68B6}"/>
    <cellStyle name="Millares 82 3 3 2" xfId="42619" xr:uid="{10BB9566-CE8F-4BB0-8AFB-6A712983C577}"/>
    <cellStyle name="Millares 82 3 4" xfId="27721" xr:uid="{52524CD1-DCED-4C7B-B3A2-84C7A828906C}"/>
    <cellStyle name="Millares 82 3 5" xfId="49224" xr:uid="{0E8C9B00-97ED-4625-B901-74D7E98A4C15}"/>
    <cellStyle name="Millares 82 4" xfId="7856" xr:uid="{B177F3F3-D7E5-4FC0-BD12-155F5A404FB5}"/>
    <cellStyle name="Millares 82 4 2" xfId="29359" xr:uid="{C4C616FE-567C-4D29-8EBC-C8A21D4BFB44}"/>
    <cellStyle name="Millares 82 5" xfId="9513" xr:uid="{96386C35-2B22-454E-AE52-37F0E675281A}"/>
    <cellStyle name="Millares 82 5 2" xfId="31016" xr:uid="{0BD95B37-F596-40B6-8149-F9883D32FFB8}"/>
    <cellStyle name="Millares 82 6" xfId="16148" xr:uid="{B7F16577-A7C1-4B65-A011-886022AF5790}"/>
    <cellStyle name="Millares 82 6 2" xfId="37651" xr:uid="{E66D688B-B6BE-466C-9E64-E9E998BA775B}"/>
    <cellStyle name="Millares 82 7" xfId="22753" xr:uid="{A324B926-C587-4A13-99E4-7CF5A7094C97}"/>
    <cellStyle name="Millares 82 8" xfId="44256" xr:uid="{F84835AC-F79B-41EE-8D8B-B30456CEAC78}"/>
    <cellStyle name="Millares 83" xfId="1816" xr:uid="{C2E4811D-B53C-4809-A19C-70247F17971D}"/>
    <cellStyle name="Millares 83 2" xfId="4645" xr:uid="{CE8DC741-1AAD-49CD-9A59-5DF038530062}"/>
    <cellStyle name="Millares 83 2 2" xfId="12911" xr:uid="{F52FFC64-4CB5-4AE0-A0D0-4DBA670ED74D}"/>
    <cellStyle name="Millares 83 2 2 2" xfId="34414" xr:uid="{CB996A71-CA9B-4D05-83C9-48CDECAAB286}"/>
    <cellStyle name="Millares 83 2 3" xfId="19546" xr:uid="{9CBD736B-7FCF-4142-B061-D6C4F88BF36D}"/>
    <cellStyle name="Millares 83 2 3 2" xfId="41049" xr:uid="{E90CDFD6-5A93-4320-8B74-BD8F8A71907C}"/>
    <cellStyle name="Millares 83 2 4" xfId="26151" xr:uid="{053712E6-BE84-433E-841E-05EBC22059E2}"/>
    <cellStyle name="Millares 83 2 5" xfId="47654" xr:uid="{03270C75-398F-4A6C-93B7-C8D70E308B80}"/>
    <cellStyle name="Millares 83 3" xfId="6784" xr:uid="{50C953D4-1064-42BB-ACA8-7D940451CFA3}"/>
    <cellStyle name="Millares 83 3 2" xfId="15050" xr:uid="{BBB13423-BBD2-4353-9548-685AFBAC12AB}"/>
    <cellStyle name="Millares 83 3 2 2" xfId="36553" xr:uid="{2C9F3594-121C-48A2-B464-7B2B4CD8FD00}"/>
    <cellStyle name="Millares 83 3 3" xfId="21685" xr:uid="{0B822E4A-41E9-48B9-B1B4-0B89303CE5FB}"/>
    <cellStyle name="Millares 83 3 3 2" xfId="43188" xr:uid="{3CBED19A-3511-4165-8EEF-D11D085BA764}"/>
    <cellStyle name="Millares 83 3 4" xfId="28290" xr:uid="{1D654C6A-9F23-4839-A607-BF38A331B4EF}"/>
    <cellStyle name="Millares 83 3 5" xfId="49793" xr:uid="{8DE9FF84-6E60-43C2-B4AB-42B11C679821}"/>
    <cellStyle name="Millares 83 4" xfId="8425" xr:uid="{1A00FD91-2573-48D6-9535-FAE295C67D09}"/>
    <cellStyle name="Millares 83 4 2" xfId="29928" xr:uid="{36DA7C43-F530-4C88-BEA4-1003836D195E}"/>
    <cellStyle name="Millares 83 5" xfId="10082" xr:uid="{73D070B9-08F4-4C57-AEA5-0B8A44D6A7AF}"/>
    <cellStyle name="Millares 83 5 2" xfId="31585" xr:uid="{B8121D0D-FBD3-47D8-88B3-CB05A09AE74A}"/>
    <cellStyle name="Millares 83 6" xfId="16717" xr:uid="{896BB83D-7B93-421E-B6D8-B6FD634FF816}"/>
    <cellStyle name="Millares 83 6 2" xfId="38220" xr:uid="{D4627D9B-51E5-4766-B45A-D99EFB7C013F}"/>
    <cellStyle name="Millares 83 7" xfId="23322" xr:uid="{3E9BC0CD-5DFB-425F-89F9-1EA46445BB02}"/>
    <cellStyle name="Millares 83 8" xfId="44825" xr:uid="{99F8B910-E514-4BDB-99B3-9DFDB024748B}"/>
    <cellStyle name="Millares 84" xfId="1817" xr:uid="{2CD3262D-F5D6-4780-977E-AFE965BCB465}"/>
    <cellStyle name="Millares 84 2" xfId="4646" xr:uid="{B1B4B86F-62C5-4769-9AC2-BD4EE79EF9B6}"/>
    <cellStyle name="Millares 84 2 2" xfId="12912" xr:uid="{B67F3887-BB03-4069-965B-433B3CD2BF0E}"/>
    <cellStyle name="Millares 84 2 2 2" xfId="34415" xr:uid="{426086A8-6959-48F2-BA4F-B3E491291611}"/>
    <cellStyle name="Millares 84 2 3" xfId="19547" xr:uid="{403B6005-6FD1-49ED-B754-81A7289FAEC2}"/>
    <cellStyle name="Millares 84 2 3 2" xfId="41050" xr:uid="{0BC8405C-4F40-457F-B941-A89250731802}"/>
    <cellStyle name="Millares 84 2 4" xfId="26152" xr:uid="{B352FDB5-49B5-4763-9285-B3D5ACCF0FA9}"/>
    <cellStyle name="Millares 84 2 5" xfId="47655" xr:uid="{70C78677-DB79-492E-81CB-22AE3DD71E50}"/>
    <cellStyle name="Millares 84 3" xfId="6785" xr:uid="{316342AC-DAB1-4A9C-AE89-997E45A330EA}"/>
    <cellStyle name="Millares 84 3 2" xfId="15051" xr:uid="{9F8D2915-6C3B-4F98-A000-CE0F253F5B23}"/>
    <cellStyle name="Millares 84 3 2 2" xfId="36554" xr:uid="{23B615DE-A57A-478B-B609-B8C1B4091CFB}"/>
    <cellStyle name="Millares 84 3 3" xfId="21686" xr:uid="{A90B7D8D-7219-466C-9A51-DBA2B9F13A4C}"/>
    <cellStyle name="Millares 84 3 3 2" xfId="43189" xr:uid="{6FC67879-4D84-4C95-8223-512B6BF2268B}"/>
    <cellStyle name="Millares 84 3 4" xfId="28291" xr:uid="{2A85DAA4-34A4-4A6B-AAD8-22789BC16BE8}"/>
    <cellStyle name="Millares 84 3 5" xfId="49794" xr:uid="{1AA98994-8483-4810-8D7B-2C79347E33EB}"/>
    <cellStyle name="Millares 84 4" xfId="8426" xr:uid="{650EFABC-C6B5-46EF-887C-B5FE9E115A31}"/>
    <cellStyle name="Millares 84 4 2" xfId="29929" xr:uid="{1671D5AA-CD01-43DA-AA46-24F501DECEDD}"/>
    <cellStyle name="Millares 84 5" xfId="10083" xr:uid="{22EE68F6-89D2-45C8-95DD-5C4E503E1221}"/>
    <cellStyle name="Millares 84 5 2" xfId="31586" xr:uid="{C31F8803-20CD-4922-A47D-BA7B594122AD}"/>
    <cellStyle name="Millares 84 6" xfId="16718" xr:uid="{9921067D-57F5-4E54-B323-2B4F89C4D253}"/>
    <cellStyle name="Millares 84 6 2" xfId="38221" xr:uid="{C9610DB2-2180-494D-9E2D-07BBAC07A148}"/>
    <cellStyle name="Millares 84 7" xfId="23323" xr:uid="{55020137-5777-4AA2-9287-7D3EA4F7F4EC}"/>
    <cellStyle name="Millares 84 8" xfId="44826" xr:uid="{2927220C-8A8C-45FC-92EE-6FC59905BF18}"/>
    <cellStyle name="Millares 85" xfId="1819" xr:uid="{4AD80465-3B28-4F5F-841B-FD6F2ED0DD78}"/>
    <cellStyle name="Millares 85 2" xfId="4649" xr:uid="{EA75A330-F860-4BC5-9089-D485867E5972}"/>
    <cellStyle name="Millares 85 2 2" xfId="12915" xr:uid="{766876CD-1B41-412E-A054-FF3901761021}"/>
    <cellStyle name="Millares 85 2 2 2" xfId="34418" xr:uid="{279D27A1-71EA-433D-8C7F-EF23BCF9977F}"/>
    <cellStyle name="Millares 85 2 3" xfId="19550" xr:uid="{FA39A16C-8D0D-4B56-B9AC-4258500641FA}"/>
    <cellStyle name="Millares 85 2 3 2" xfId="41053" xr:uid="{4ADF28D9-D462-455A-92B2-685B42B38859}"/>
    <cellStyle name="Millares 85 2 4" xfId="26155" xr:uid="{72345090-990F-46CA-8D4B-392592C23C34}"/>
    <cellStyle name="Millares 85 2 5" xfId="47658" xr:uid="{980F465E-2BED-494E-AB95-E988512F3059}"/>
    <cellStyle name="Millares 85 3" xfId="6788" xr:uid="{EE4C1FBA-F152-45DC-9C94-1559DB838D72}"/>
    <cellStyle name="Millares 85 3 2" xfId="15054" xr:uid="{705084C9-9965-48AD-9D62-2DCE3FF8876A}"/>
    <cellStyle name="Millares 85 3 2 2" xfId="36557" xr:uid="{F12D31A3-1DD9-42CE-BD2B-7BA956BB30DE}"/>
    <cellStyle name="Millares 85 3 3" xfId="21689" xr:uid="{32D51AE1-D1BD-4061-9CAF-332A968BD7B3}"/>
    <cellStyle name="Millares 85 3 3 2" xfId="43192" xr:uid="{B583F1C4-3455-46EE-A3A6-646973F3BFCF}"/>
    <cellStyle name="Millares 85 3 4" xfId="28294" xr:uid="{950B0212-2E17-4991-A548-C1BCC78A9DD7}"/>
    <cellStyle name="Millares 85 3 5" xfId="49797" xr:uid="{0959B54D-FF9A-4C86-8BFB-F81D4851D2C2}"/>
    <cellStyle name="Millares 85 4" xfId="8429" xr:uid="{F96038AC-FB16-4262-9198-E4F0D1BD5942}"/>
    <cellStyle name="Millares 85 4 2" xfId="29932" xr:uid="{AEB1EAA0-308D-426F-A7FA-E53C56276AF6}"/>
    <cellStyle name="Millares 85 5" xfId="10085" xr:uid="{89369562-3B6C-4B40-B365-395E770B8C80}"/>
    <cellStyle name="Millares 85 5 2" xfId="31588" xr:uid="{C5BC9EF3-A0F9-4699-9C65-306B1FE667B2}"/>
    <cellStyle name="Millares 85 6" xfId="16720" xr:uid="{B21E3669-52E0-4241-81E8-A19EE6317D3A}"/>
    <cellStyle name="Millares 85 6 2" xfId="38223" xr:uid="{8067995E-0211-4F9F-AF14-6A7059EA5018}"/>
    <cellStyle name="Millares 85 7" xfId="23325" xr:uid="{D4B2ACD1-A162-45D3-BE2E-C89D85829986}"/>
    <cellStyle name="Millares 85 8" xfId="44828" xr:uid="{313B2336-18CB-43E9-94BB-F2D9D360A6EB}"/>
    <cellStyle name="Millares 86" xfId="2503" xr:uid="{F2568A72-5B41-4975-A050-CF9EEFD7637A}"/>
    <cellStyle name="Millares 86 2" xfId="10769" xr:uid="{5FA691B0-27BA-4FC1-A1A7-F92F9D6E1DFF}"/>
    <cellStyle name="Millares 86 2 2" xfId="32272" xr:uid="{6DA0C7B1-D3CC-4B2F-A3FF-1E507FD77E49}"/>
    <cellStyle name="Millares 86 3" xfId="17404" xr:uid="{5F4B09CB-A64E-443C-B0D6-01393381666C}"/>
    <cellStyle name="Millares 86 3 2" xfId="38907" xr:uid="{30D28C5D-5443-4F5E-AFCF-6D05EF411689}"/>
    <cellStyle name="Millares 86 4" xfId="24009" xr:uid="{CF2E04A3-B3E6-4A1B-8FE4-6630DC81AB16}"/>
    <cellStyle name="Millares 86 5" xfId="45512" xr:uid="{3226135F-D70D-410B-9571-A2DD6B49A54A}"/>
    <cellStyle name="Millares 87" xfId="2620" xr:uid="{829A7409-BB15-447F-AAF5-D02203FAEB20}"/>
    <cellStyle name="Millares 87 2" xfId="10886" xr:uid="{40600636-38E0-47DF-BE26-F407DF3DE113}"/>
    <cellStyle name="Millares 87 2 2" xfId="32389" xr:uid="{28A7CFCB-3E82-4B53-A13D-6EB86CBA9C7C}"/>
    <cellStyle name="Millares 87 3" xfId="17521" xr:uid="{4702762B-35F9-43FA-9E8A-A25A7EBC1CD0}"/>
    <cellStyle name="Millares 87 3 2" xfId="39024" xr:uid="{EB3D800F-E7AB-4E87-AE75-901DE5EA155F}"/>
    <cellStyle name="Millares 87 4" xfId="24126" xr:uid="{97032CCF-1F67-48DB-96DA-554F83077FAF}"/>
    <cellStyle name="Millares 87 5" xfId="45629" xr:uid="{A1A7DC89-CAD7-47FB-B47E-ABBA8C0178E7}"/>
    <cellStyle name="Millares 88" xfId="3009" xr:uid="{35139A00-1F2C-4AB8-B403-C71DD3B6F656}"/>
    <cellStyle name="Millares 88 2" xfId="11275" xr:uid="{9C414789-A3B1-454C-B65C-E3928B54F0CA}"/>
    <cellStyle name="Millares 88 2 2" xfId="32778" xr:uid="{7496B6C5-97E8-4FF8-A8CF-3A4DDB553085}"/>
    <cellStyle name="Millares 88 3" xfId="17910" xr:uid="{19B804DE-200A-45E0-B30B-9BD4D00AFF02}"/>
    <cellStyle name="Millares 88 3 2" xfId="39413" xr:uid="{E87A9A15-A509-4EA2-B774-408583FCDEDC}"/>
    <cellStyle name="Millares 88 4" xfId="24515" xr:uid="{F0473584-230E-4762-8208-BB0592FDE17E}"/>
    <cellStyle name="Millares 88 5" xfId="46018" xr:uid="{021A956E-ED15-40DC-9DE0-64DC48611618}"/>
    <cellStyle name="Millares 89" xfId="2621" xr:uid="{D9019CD0-6AB7-4856-89E0-A7745F0D56E4}"/>
    <cellStyle name="Millares 89 2" xfId="10887" xr:uid="{C9791DD8-56D3-45BA-A2BC-2D5FA68237BD}"/>
    <cellStyle name="Millares 89 2 2" xfId="32390" xr:uid="{B3A7B912-309A-45CC-9C4E-6A2A7A5A6C81}"/>
    <cellStyle name="Millares 89 3" xfId="17522" xr:uid="{929FDF49-08F0-4DA3-9D45-AABBF5AE8C3F}"/>
    <cellStyle name="Millares 89 3 2" xfId="39025" xr:uid="{EB0C01D6-0B25-4E58-A9DC-902CA7E4D10F}"/>
    <cellStyle name="Millares 89 4" xfId="24127" xr:uid="{6F54B736-0F39-4E62-A9B7-495C4C03357A}"/>
    <cellStyle name="Millares 89 5" xfId="45630" xr:uid="{029DF3BF-59DA-4A78-B3D7-BF28418C0D3D}"/>
    <cellStyle name="Millares 9" xfId="114" xr:uid="{6AE7B5F5-559D-4B6C-BA88-5B1DEA3CAEA0}"/>
    <cellStyle name="Millares 90" xfId="3011" xr:uid="{D84628BF-DED1-4FE8-B5E2-9CBE5B25B300}"/>
    <cellStyle name="Millares 90 2" xfId="11277" xr:uid="{5D3401C1-C9E5-4810-975B-C47AD641DB4C}"/>
    <cellStyle name="Millares 90 2 2" xfId="32780" xr:uid="{7E5383CD-29B5-41D6-B7CD-446E0812337A}"/>
    <cellStyle name="Millares 90 3" xfId="17912" xr:uid="{0953E3CB-BD8A-4258-92A4-57B28FF71827}"/>
    <cellStyle name="Millares 90 3 2" xfId="39415" xr:uid="{4B90239A-0220-4877-9CF0-086EA7B7A3BC}"/>
    <cellStyle name="Millares 90 4" xfId="24517" xr:uid="{A1E1319C-F8FF-4B87-897A-042E168D666C}"/>
    <cellStyle name="Millares 90 5" xfId="46020" xr:uid="{9CEA49C9-1A82-4A18-A62E-B63C83A94F39}"/>
    <cellStyle name="Millares 91" xfId="3010" xr:uid="{12F8DB03-A73E-47F9-B7E8-3BF040AD00AB}"/>
    <cellStyle name="Millares 91 2" xfId="11276" xr:uid="{730980B1-82FF-4ACF-A06A-AD3CE1EB32DB}"/>
    <cellStyle name="Millares 91 2 2" xfId="32779" xr:uid="{D37318EC-300D-4710-ABF6-5F78EE6B94F6}"/>
    <cellStyle name="Millares 91 3" xfId="17911" xr:uid="{308222A1-4DCF-43E8-89A1-D91F01127E28}"/>
    <cellStyle name="Millares 91 3 2" xfId="39414" xr:uid="{8D71EF57-1792-4611-A119-9EF01DEE48D5}"/>
    <cellStyle name="Millares 91 4" xfId="24516" xr:uid="{94F39278-51B1-4974-A5E1-EF510D46850D}"/>
    <cellStyle name="Millares 91 5" xfId="46019" xr:uid="{F124434C-1E46-4758-A4BA-AC8A081B285A}"/>
    <cellStyle name="Millares 92" xfId="3012" xr:uid="{E735DF46-C522-42FD-8013-118193742F8D}"/>
    <cellStyle name="Millares 92 2" xfId="11278" xr:uid="{21BF8628-CEFE-43E9-881D-5D1606F63112}"/>
    <cellStyle name="Millares 92 2 2" xfId="32781" xr:uid="{7687FF2A-17CA-4B22-8A79-8D4E31EF10E4}"/>
    <cellStyle name="Millares 92 3" xfId="17913" xr:uid="{46981FBC-C2BF-4988-9B8E-0444A1BA7115}"/>
    <cellStyle name="Millares 92 3 2" xfId="39416" xr:uid="{E5B7B8DD-94F5-4C2C-91EB-8DBBE0D5D0C2}"/>
    <cellStyle name="Millares 92 4" xfId="24518" xr:uid="{320E2EDA-2043-4949-9758-6918999E8204}"/>
    <cellStyle name="Millares 92 5" xfId="46021" xr:uid="{70B3FD9E-1747-486E-8FBA-512207BFC76E}"/>
    <cellStyle name="Millares 93" xfId="3014" xr:uid="{78F654C0-1C4C-460F-B421-443AB3BA1F2D}"/>
    <cellStyle name="Millares 93 2" xfId="11280" xr:uid="{4FAA9499-8A33-4231-AD6E-9E5541705FC3}"/>
    <cellStyle name="Millares 93 2 2" xfId="32783" xr:uid="{FDD7F11F-D1F6-4D9B-BD3E-29E30F5DD961}"/>
    <cellStyle name="Millares 93 3" xfId="17915" xr:uid="{D87B0BFE-22A7-43DC-BD20-F2CCB42367B1}"/>
    <cellStyle name="Millares 93 3 2" xfId="39418" xr:uid="{CF66D240-44AB-4026-B2A7-A47AC9A1A037}"/>
    <cellStyle name="Millares 93 4" xfId="24520" xr:uid="{5BF23A8F-0600-473A-8BEC-EBA89701DAEC}"/>
    <cellStyle name="Millares 93 5" xfId="46023" xr:uid="{28A0CC84-0EA2-4247-BFE7-C6D561EC3D4C}"/>
    <cellStyle name="Millares 94" xfId="3013" xr:uid="{6A118C97-22BB-4E0C-A3E4-00DE358528CC}"/>
    <cellStyle name="Millares 94 2" xfId="11279" xr:uid="{8D1C67CD-FD61-446D-A19E-E3B477410EA0}"/>
    <cellStyle name="Millares 94 2 2" xfId="32782" xr:uid="{663ECAF3-F513-4225-AF17-C778F83EC589}"/>
    <cellStyle name="Millares 94 3" xfId="17914" xr:uid="{6E120F5C-D5D9-4329-B7A3-05B6C35E3883}"/>
    <cellStyle name="Millares 94 3 2" xfId="39417" xr:uid="{AAAAC04A-E91B-4BCE-863E-950532B1086E}"/>
    <cellStyle name="Millares 94 4" xfId="24519" xr:uid="{71CAD810-F3C5-4A4A-AEA1-C056AC390BB1}"/>
    <cellStyle name="Millares 94 5" xfId="46022" xr:uid="{AF162CBA-0E83-400E-BFE3-2ECAD0DA4A26}"/>
    <cellStyle name="Millares 95" xfId="2506" xr:uid="{9BF49B60-6FF4-44C2-A689-3F205220F954}"/>
    <cellStyle name="Millares 95 2" xfId="10772" xr:uid="{AEB6CBF4-00D9-402B-A16A-8A2280B6C61A}"/>
    <cellStyle name="Millares 95 2 2" xfId="32275" xr:uid="{81470426-6141-4017-8A4A-BD4535ED0543}"/>
    <cellStyle name="Millares 95 3" xfId="17407" xr:uid="{7638A7BB-515B-47D8-BF1D-B1AEEC289A0D}"/>
    <cellStyle name="Millares 95 3 2" xfId="38910" xr:uid="{60B0BB94-94C4-4938-AF44-C719E29A34A8}"/>
    <cellStyle name="Millares 95 4" xfId="24012" xr:uid="{650476B4-1F23-4640-99E7-CFBFF8766E45}"/>
    <cellStyle name="Millares 95 5" xfId="45515" xr:uid="{1521016A-3B62-4162-970D-5FAEE0C0F7A0}"/>
    <cellStyle name="Millares 96" xfId="3015" xr:uid="{08FF89EC-D6EB-494A-9E4C-7DADA3F65FD7}"/>
    <cellStyle name="Millares 96 2" xfId="11281" xr:uid="{9B831413-8165-46E2-98C5-F4E38F55E6EE}"/>
    <cellStyle name="Millares 96 2 2" xfId="32784" xr:uid="{3AFAEF2E-93C9-46CB-9582-1D0D915EEA55}"/>
    <cellStyle name="Millares 96 3" xfId="17916" xr:uid="{F2D96199-9D39-45C3-BE25-99E9124A7078}"/>
    <cellStyle name="Millares 96 3 2" xfId="39419" xr:uid="{1586C0E5-381E-4F8F-9DE6-8CED4C3AE5B2}"/>
    <cellStyle name="Millares 96 4" xfId="24521" xr:uid="{121540ED-CA53-4F05-B63C-64C995177B50}"/>
    <cellStyle name="Millares 96 5" xfId="46024" xr:uid="{08BFCE66-990A-49D5-84DB-EF753FDF5360}"/>
    <cellStyle name="Millares 97" xfId="4650" xr:uid="{695CEDD4-5040-478F-879F-86A7182B339C}"/>
    <cellStyle name="Millares 97 2" xfId="12916" xr:uid="{C6B938DA-2B7A-4020-9A5C-361817D05DAD}"/>
    <cellStyle name="Millares 97 2 2" xfId="34419" xr:uid="{E8BBBFE4-AD43-440F-8F74-1BB9E4C54B13}"/>
    <cellStyle name="Millares 97 3" xfId="19551" xr:uid="{0CB9A2B4-25F1-4035-B686-A70E027FB0CE}"/>
    <cellStyle name="Millares 97 3 2" xfId="41054" xr:uid="{417A4151-E96B-4907-9A46-E327D01CAFA7}"/>
    <cellStyle name="Millares 97 4" xfId="26156" xr:uid="{4D05298F-8CD2-4701-9470-B52C893141DC}"/>
    <cellStyle name="Millares 97 5" xfId="47659" xr:uid="{629FD9B4-5869-4E2F-B115-C65719BF38EE}"/>
    <cellStyle name="Millares 98" xfId="5153" xr:uid="{4D504F8E-5A7F-4B5C-8390-0DD5A8A579B9}"/>
    <cellStyle name="Millares 98 2" xfId="13419" xr:uid="{09936F87-C956-4212-81A0-D821B57D97B9}"/>
    <cellStyle name="Millares 98 2 2" xfId="34922" xr:uid="{0433CE9C-0F4F-4274-8192-3496883DDD12}"/>
    <cellStyle name="Millares 98 3" xfId="20054" xr:uid="{7DEEBCC4-AC2F-49AF-A3A9-29733835C8E3}"/>
    <cellStyle name="Millares 98 3 2" xfId="41557" xr:uid="{1E629619-E22A-4716-9854-D2927D024385}"/>
    <cellStyle name="Millares 98 4" xfId="26659" xr:uid="{306A3072-87A6-4491-BFC8-044FE5EAA56C}"/>
    <cellStyle name="Millares 98 5" xfId="48162" xr:uid="{8FC2E8A4-B68E-46A6-BE7B-1C4E17741DF3}"/>
    <cellStyle name="Millares 99" xfId="5269" xr:uid="{5C6D79DA-BAE6-4C69-A0A7-0A16735A3816}"/>
    <cellStyle name="Millares 99 2" xfId="13535" xr:uid="{27B6A3A2-4D94-4D33-8219-2D40F67C0287}"/>
    <cellStyle name="Millares 99 2 2" xfId="35038" xr:uid="{928CE9BA-3011-423C-86AB-D46FD19F61FC}"/>
    <cellStyle name="Millares 99 3" xfId="20170" xr:uid="{DF82B0E0-1183-4B71-B571-DCBD67BDECDD}"/>
    <cellStyle name="Millares 99 3 2" xfId="41673" xr:uid="{4DD0825D-7F85-4BF3-940F-C608BB1DCC75}"/>
    <cellStyle name="Millares 99 4" xfId="26775" xr:uid="{ECC317EF-8F08-4ABB-8B94-C55F3F93BD2B}"/>
    <cellStyle name="Millares 99 5" xfId="48278" xr:uid="{EDE1E895-55D0-4567-B525-BC88E4E6858D}"/>
    <cellStyle name="Neutral" xfId="259" builtinId="28" customBuiltin="1"/>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xfId="176" xr:uid="{E23CBA0B-1100-41F1-8CE6-3E5CE92EC7C5}"/>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4" xfId="227" xr:uid="{6189C7CE-F695-482D-95E6-25FA37EA65B9}"/>
    <cellStyle name="Normal 199 2 2" xfId="80" xr:uid="{00000000-0005-0000-0000-00001F000000}"/>
    <cellStyle name="Normal 2" xfId="2" xr:uid="{00000000-0005-0000-0000-000020000000}"/>
    <cellStyle name="Normal 2 10 2 2 2" xfId="84" xr:uid="{00000000-0005-0000-0000-000021000000}"/>
    <cellStyle name="Normal 2 14 2" xfId="90" xr:uid="{59F7B8BA-2289-4612-A641-8C6472105339}"/>
    <cellStyle name="Normal 2 2" xfId="92" xr:uid="{731946A3-1A7A-4EFE-82BB-34E8A965BF47}"/>
    <cellStyle name="Normal 2 2 2 3" xfId="4" xr:uid="{00000000-0005-0000-0000-000022000000}"/>
    <cellStyle name="Normal 2 3" xfId="184" xr:uid="{BAD9FCB6-E479-4528-B4B2-6AD2CCD5CC6D}"/>
    <cellStyle name="Normal 2 4" xfId="300" xr:uid="{C97B140C-D5E3-41D2-ADC3-E180BCA21032}"/>
    <cellStyle name="Normal 2 5" xfId="599" xr:uid="{9DF12BE3-DF5D-4F75-B5F8-C531F2153F3F}"/>
    <cellStyle name="Normal 26" xfId="109" xr:uid="{ED597555-DDFB-43F0-AAE3-5E6E3BB8A53A}"/>
    <cellStyle name="Normal 3" xfId="93" xr:uid="{6451F7AE-D291-4C9E-91B1-8C3C7B2962F3}"/>
    <cellStyle name="Normal 3 2" xfId="302" xr:uid="{8BFD8969-5985-46A1-B2B3-5F09A8DFA5C8}"/>
    <cellStyle name="Normal 3 3" xfId="600" xr:uid="{E16DBAD3-C207-41FA-8C1A-63C7551AA16E}"/>
    <cellStyle name="Normal 3 4" xfId="181" xr:uid="{79CAE8BF-D1D8-4C31-88CD-B4649FBA8E2F}"/>
    <cellStyle name="Normal 4" xfId="95" xr:uid="{74A2E57F-0A19-437A-A53C-FB5943D77288}"/>
    <cellStyle name="Normal 4 2" xfId="185" xr:uid="{B6702E62-09B1-481C-934D-7F0251C260D7}"/>
    <cellStyle name="Normal 41" xfId="193" xr:uid="{DF7C6525-39AD-465F-8E9D-B142ED0B5468}"/>
    <cellStyle name="Normal 45" xfId="186" xr:uid="{06969D7D-2640-47E9-A641-4BBA3347F129}"/>
    <cellStyle name="Normal 5" xfId="96" xr:uid="{6F053FA9-EE5A-4FAD-B226-E2C997A13BE3}"/>
    <cellStyle name="Normal 6" xfId="105" xr:uid="{8BD85A37-FD3B-45A2-9789-C005F12D82E3}"/>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08" xr:uid="{6FD91E0B-7D45-45B5-8549-43D6AE026B52}"/>
    <cellStyle name="Normal 7 2" xfId="135" xr:uid="{3858B3C9-94FA-431B-8CFF-002A3195BD85}"/>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17" xr:uid="{61B4AF58-73B8-4B56-939C-B1AD0C041A61}"/>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Notas" xfId="266" builtinId="10" customBuiltin="1"/>
    <cellStyle name="Porcentaje" xfId="9" builtinId="5"/>
    <cellStyle name="Porcentaje 2" xfId="104" xr:uid="{AFB14C42-65AE-4162-B383-3ED84CC5EBA6}"/>
    <cellStyle name="Porcentaje 3" xfId="304" xr:uid="{C5F1826F-51C9-422E-BACF-4529B7DCEED3}"/>
    <cellStyle name="Porcentaje 4" xfId="187" xr:uid="{C23BE46E-0C0C-4D01-99E2-EA7CDA383519}"/>
    <cellStyle name="Salida" xfId="261" builtinId="21" customBuiltin="1"/>
    <cellStyle name="TableStyleLight1" xfId="111" xr:uid="{8E4513AF-6DF3-47AE-B9E2-58E65CB8BE39}"/>
    <cellStyle name="Texto de advertencia" xfId="265" builtinId="11" customBuiltin="1"/>
    <cellStyle name="Texto explicativo" xfId="267" builtinId="53" customBuiltin="1"/>
    <cellStyle name="Título" xfId="252" builtinId="15" customBuiltin="1"/>
    <cellStyle name="Título 2" xfId="254" builtinId="17" customBuiltin="1"/>
    <cellStyle name="Título 3" xfId="255" builtinId="18" customBuiltin="1"/>
    <cellStyle name="Total" xfId="268" builtinId="25"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B85375E2-FB3B-4B70-94D2-0E28088FB888}"/>
  </tableStyles>
  <colors>
    <mruColors>
      <color rgb="FF99FFCC"/>
      <color rgb="FFD5FFEA"/>
      <color rgb="FFFFFF99"/>
      <color rgb="FF00C483"/>
      <color rgb="FF00C5C0"/>
      <color rgb="FFCCFFFF"/>
      <color rgb="FF29EDF7"/>
      <color rgb="FF00FF00"/>
      <color rgb="FFCC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8.xml"/><Relationship Id="rId84" Type="http://schemas.openxmlformats.org/officeDocument/2006/relationships/externalLink" Target="externalLinks/externalLink29.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123" Type="http://schemas.openxmlformats.org/officeDocument/2006/relationships/externalLink" Target="externalLinks/externalLink68.xml"/><Relationship Id="rId128" Type="http://schemas.openxmlformats.org/officeDocument/2006/relationships/externalLink" Target="externalLinks/externalLink73.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externalLink" Target="externalLinks/externalLink58.xml"/><Relationship Id="rId118" Type="http://schemas.openxmlformats.org/officeDocument/2006/relationships/externalLink" Target="externalLinks/externalLink63.xml"/><Relationship Id="rId134" Type="http://schemas.openxmlformats.org/officeDocument/2006/relationships/customXml" Target="../customXml/item2.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24" Type="http://schemas.openxmlformats.org/officeDocument/2006/relationships/externalLink" Target="externalLinks/externalLink69.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9.xml"/><Relationship Id="rId119" Type="http://schemas.openxmlformats.org/officeDocument/2006/relationships/externalLink" Target="externalLinks/externalLink64.xml"/><Relationship Id="rId44" Type="http://schemas.openxmlformats.org/officeDocument/2006/relationships/worksheet" Target="worksheets/sheet44.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externalLink" Target="externalLinks/externalLink65.xml"/><Relationship Id="rId125" Type="http://schemas.openxmlformats.org/officeDocument/2006/relationships/externalLink" Target="externalLinks/externalLink70.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 Id="rId131" Type="http://schemas.openxmlformats.org/officeDocument/2006/relationships/sharedStrings" Target="sharedStrings.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26"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externalLink" Target="externalLinks/externalLink6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116"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111" Type="http://schemas.openxmlformats.org/officeDocument/2006/relationships/externalLink" Target="externalLinks/externalLink56.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27" Type="http://schemas.openxmlformats.org/officeDocument/2006/relationships/externalLink" Target="externalLinks/externalLink7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122" Type="http://schemas.openxmlformats.org/officeDocument/2006/relationships/externalLink" Target="externalLinks/externalLink6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3.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3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2</xdr:row>
      <xdr:rowOff>112058</xdr:rowOff>
    </xdr:from>
    <xdr:to>
      <xdr:col>2</xdr:col>
      <xdr:colOff>952500</xdr:colOff>
      <xdr:row>6</xdr:row>
      <xdr:rowOff>121182</xdr:rowOff>
    </xdr:to>
    <xdr:pic>
      <xdr:nvPicPr>
        <xdr:cNvPr id="3" name="Imagen 2" descr="Abrir foto">
          <a:extLst>
            <a:ext uri="{FF2B5EF4-FFF2-40B4-BE49-F238E27FC236}">
              <a16:creationId xmlns:a16="http://schemas.microsoft.com/office/drawing/2014/main" id="{0D12AA5D-7105-4EFD-9D8A-919F776A6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616323"/>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33617</xdr:colOff>
      <xdr:row>7</xdr:row>
      <xdr:rowOff>22412</xdr:rowOff>
    </xdr:from>
    <xdr:to>
      <xdr:col>4</xdr:col>
      <xdr:colOff>1019735</xdr:colOff>
      <xdr:row>12</xdr:row>
      <xdr:rowOff>145676</xdr:rowOff>
    </xdr:to>
    <xdr:cxnSp macro="">
      <xdr:nvCxnSpPr>
        <xdr:cNvPr id="2" name="2 Conector recto">
          <a:extLst>
            <a:ext uri="{FF2B5EF4-FFF2-40B4-BE49-F238E27FC236}">
              <a16:creationId xmlns:a16="http://schemas.microsoft.com/office/drawing/2014/main" id="{44B7B093-43E9-4C90-946E-4BEC0E1F7F2C}"/>
            </a:ext>
          </a:extLst>
        </xdr:cNvPr>
        <xdr:cNvCxnSpPr/>
      </xdr:nvCxnSpPr>
      <xdr:spPr>
        <a:xfrm flipV="1">
          <a:off x="3014382" y="1154206"/>
          <a:ext cx="2039471" cy="9076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22411</xdr:colOff>
      <xdr:row>7</xdr:row>
      <xdr:rowOff>22412</xdr:rowOff>
    </xdr:from>
    <xdr:to>
      <xdr:col>4</xdr:col>
      <xdr:colOff>1002366</xdr:colOff>
      <xdr:row>8</xdr:row>
      <xdr:rowOff>168088</xdr:rowOff>
    </xdr:to>
    <xdr:cxnSp macro="">
      <xdr:nvCxnSpPr>
        <xdr:cNvPr id="2" name="2 Conector recto">
          <a:extLst>
            <a:ext uri="{FF2B5EF4-FFF2-40B4-BE49-F238E27FC236}">
              <a16:creationId xmlns:a16="http://schemas.microsoft.com/office/drawing/2014/main" id="{72897AA2-5B3C-483A-8F2B-4C70CA693967}"/>
            </a:ext>
          </a:extLst>
        </xdr:cNvPr>
        <xdr:cNvCxnSpPr/>
      </xdr:nvCxnSpPr>
      <xdr:spPr>
        <a:xfrm flipV="1">
          <a:off x="2622176" y="1355912"/>
          <a:ext cx="2033308" cy="1098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7</xdr:row>
      <xdr:rowOff>0</xdr:rowOff>
    </xdr:from>
    <xdr:to>
      <xdr:col>4</xdr:col>
      <xdr:colOff>1045511</xdr:colOff>
      <xdr:row>9</xdr:row>
      <xdr:rowOff>11206</xdr:rowOff>
    </xdr:to>
    <xdr:cxnSp macro="">
      <xdr:nvCxnSpPr>
        <xdr:cNvPr id="2" name="2 Conector recto">
          <a:extLst>
            <a:ext uri="{FF2B5EF4-FFF2-40B4-BE49-F238E27FC236}">
              <a16:creationId xmlns:a16="http://schemas.microsoft.com/office/drawing/2014/main" id="{5EDA604C-B729-4C5E-A569-0B5C7FD45C5C}"/>
            </a:ext>
          </a:extLst>
        </xdr:cNvPr>
        <xdr:cNvCxnSpPr/>
      </xdr:nvCxnSpPr>
      <xdr:spPr>
        <a:xfrm flipV="1">
          <a:off x="3025588" y="1333500"/>
          <a:ext cx="2098864" cy="1154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22412</xdr:colOff>
      <xdr:row>6</xdr:row>
      <xdr:rowOff>145676</xdr:rowOff>
    </xdr:from>
    <xdr:to>
      <xdr:col>4</xdr:col>
      <xdr:colOff>997324</xdr:colOff>
      <xdr:row>13</xdr:row>
      <xdr:rowOff>145677</xdr:rowOff>
    </xdr:to>
    <xdr:cxnSp macro="">
      <xdr:nvCxnSpPr>
        <xdr:cNvPr id="2" name="2 Conector recto">
          <a:extLst>
            <a:ext uri="{FF2B5EF4-FFF2-40B4-BE49-F238E27FC236}">
              <a16:creationId xmlns:a16="http://schemas.microsoft.com/office/drawing/2014/main" id="{CCB3A819-3164-41CF-B622-840F0CD52022}"/>
            </a:ext>
          </a:extLst>
        </xdr:cNvPr>
        <xdr:cNvCxnSpPr/>
      </xdr:nvCxnSpPr>
      <xdr:spPr>
        <a:xfrm flipV="1">
          <a:off x="2868706" y="1120588"/>
          <a:ext cx="2028265" cy="109817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44823</xdr:colOff>
      <xdr:row>6</xdr:row>
      <xdr:rowOff>179295</xdr:rowOff>
    </xdr:from>
    <xdr:to>
      <xdr:col>4</xdr:col>
      <xdr:colOff>997323</xdr:colOff>
      <xdr:row>9</xdr:row>
      <xdr:rowOff>0</xdr:rowOff>
    </xdr:to>
    <xdr:cxnSp macro="">
      <xdr:nvCxnSpPr>
        <xdr:cNvPr id="2" name="2 Conector recto">
          <a:extLst>
            <a:ext uri="{FF2B5EF4-FFF2-40B4-BE49-F238E27FC236}">
              <a16:creationId xmlns:a16="http://schemas.microsoft.com/office/drawing/2014/main" id="{14D9C57B-F4D6-4F68-A101-B49051C7A4DD}"/>
            </a:ext>
          </a:extLst>
        </xdr:cNvPr>
        <xdr:cNvCxnSpPr/>
      </xdr:nvCxnSpPr>
      <xdr:spPr>
        <a:xfrm flipV="1">
          <a:off x="3216088" y="1322295"/>
          <a:ext cx="2005853" cy="1860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2510117</xdr:colOff>
      <xdr:row>7</xdr:row>
      <xdr:rowOff>112059</xdr:rowOff>
    </xdr:from>
    <xdr:to>
      <xdr:col>4</xdr:col>
      <xdr:colOff>986117</xdr:colOff>
      <xdr:row>10</xdr:row>
      <xdr:rowOff>136154</xdr:rowOff>
    </xdr:to>
    <xdr:cxnSp macro="">
      <xdr:nvCxnSpPr>
        <xdr:cNvPr id="2" name="2 Conector recto">
          <a:extLst>
            <a:ext uri="{FF2B5EF4-FFF2-40B4-BE49-F238E27FC236}">
              <a16:creationId xmlns:a16="http://schemas.microsoft.com/office/drawing/2014/main" id="{8EDC2BBD-FDD8-4261-9195-C6D1CA418293}"/>
            </a:ext>
          </a:extLst>
        </xdr:cNvPr>
        <xdr:cNvCxnSpPr/>
      </xdr:nvCxnSpPr>
      <xdr:spPr>
        <a:xfrm flipV="1">
          <a:off x="2823882" y="1243853"/>
          <a:ext cx="2061882" cy="96538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3406588</xdr:colOff>
      <xdr:row>6</xdr:row>
      <xdr:rowOff>0</xdr:rowOff>
    </xdr:from>
    <xdr:to>
      <xdr:col>4</xdr:col>
      <xdr:colOff>1109383</xdr:colOff>
      <xdr:row>10</xdr:row>
      <xdr:rowOff>11205</xdr:rowOff>
    </xdr:to>
    <xdr:cxnSp macro="">
      <xdr:nvCxnSpPr>
        <xdr:cNvPr id="2" name="2 Conector recto">
          <a:extLst>
            <a:ext uri="{FF2B5EF4-FFF2-40B4-BE49-F238E27FC236}">
              <a16:creationId xmlns:a16="http://schemas.microsoft.com/office/drawing/2014/main" id="{15A6DFE5-EE25-408F-B800-3CB1F241CB69}"/>
            </a:ext>
          </a:extLst>
        </xdr:cNvPr>
        <xdr:cNvCxnSpPr/>
      </xdr:nvCxnSpPr>
      <xdr:spPr>
        <a:xfrm flipV="1">
          <a:off x="3406588" y="1479176"/>
          <a:ext cx="2330824" cy="76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582706</xdr:colOff>
      <xdr:row>4</xdr:row>
      <xdr:rowOff>134470</xdr:rowOff>
    </xdr:from>
    <xdr:to>
      <xdr:col>2</xdr:col>
      <xdr:colOff>1522399</xdr:colOff>
      <xdr:row>9</xdr:row>
      <xdr:rowOff>152078</xdr:rowOff>
    </xdr:to>
    <xdr:pic>
      <xdr:nvPicPr>
        <xdr:cNvPr id="2" name="Imagen 1">
          <a:extLst>
            <a:ext uri="{FF2B5EF4-FFF2-40B4-BE49-F238E27FC236}">
              <a16:creationId xmlns:a16="http://schemas.microsoft.com/office/drawing/2014/main" id="{2F5D498D-DB2E-4090-B3E4-8FF0FF2FC883}"/>
            </a:ext>
          </a:extLst>
        </xdr:cNvPr>
        <xdr:cNvPicPr>
          <a:picLocks noChangeAspect="1"/>
        </xdr:cNvPicPr>
      </xdr:nvPicPr>
      <xdr:blipFill>
        <a:blip xmlns:r="http://schemas.openxmlformats.org/officeDocument/2006/relationships" r:embed="rId1"/>
        <a:stretch>
          <a:fillRect/>
        </a:stretch>
      </xdr:blipFill>
      <xdr:spPr>
        <a:xfrm>
          <a:off x="887506" y="810745"/>
          <a:ext cx="939693" cy="10177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3281082</xdr:colOff>
      <xdr:row>9</xdr:row>
      <xdr:rowOff>8965</xdr:rowOff>
    </xdr:from>
    <xdr:to>
      <xdr:col>5</xdr:col>
      <xdr:colOff>0</xdr:colOff>
      <xdr:row>21</xdr:row>
      <xdr:rowOff>134472</xdr:rowOff>
    </xdr:to>
    <xdr:cxnSp macro="">
      <xdr:nvCxnSpPr>
        <xdr:cNvPr id="2" name="2 Conector recto">
          <a:extLst>
            <a:ext uri="{FF2B5EF4-FFF2-40B4-BE49-F238E27FC236}">
              <a16:creationId xmlns:a16="http://schemas.microsoft.com/office/drawing/2014/main" id="{194B1140-ECA9-42DF-B241-5A7B90C1981F}"/>
            </a:ext>
          </a:extLst>
        </xdr:cNvPr>
        <xdr:cNvCxnSpPr/>
      </xdr:nvCxnSpPr>
      <xdr:spPr>
        <a:xfrm flipV="1">
          <a:off x="3603811" y="1801906"/>
          <a:ext cx="2151530" cy="2330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95252</xdr:colOff>
      <xdr:row>1</xdr:row>
      <xdr:rowOff>116416</xdr:rowOff>
    </xdr:from>
    <xdr:ext cx="1418333" cy="571499"/>
    <xdr:pic>
      <xdr:nvPicPr>
        <xdr:cNvPr id="2" name="Imagen 1" descr="Abrir foto">
          <a:extLst>
            <a:ext uri="{FF2B5EF4-FFF2-40B4-BE49-F238E27FC236}">
              <a16:creationId xmlns:a16="http://schemas.microsoft.com/office/drawing/2014/main" id="{4455CE1F-A013-4DBF-ADD6-1112028CB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677" y="306916"/>
          <a:ext cx="1418333" cy="571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154785</xdr:colOff>
      <xdr:row>1</xdr:row>
      <xdr:rowOff>107155</xdr:rowOff>
    </xdr:from>
    <xdr:to>
      <xdr:col>2</xdr:col>
      <xdr:colOff>1720862</xdr:colOff>
      <xdr:row>5</xdr:row>
      <xdr:rowOff>23811</xdr:rowOff>
    </xdr:to>
    <xdr:pic>
      <xdr:nvPicPr>
        <xdr:cNvPr id="2" name="Imagen 1" descr="Abrir foto">
          <a:extLst>
            <a:ext uri="{FF2B5EF4-FFF2-40B4-BE49-F238E27FC236}">
              <a16:creationId xmlns:a16="http://schemas.microsoft.com/office/drawing/2014/main" id="{39117E66-3C35-470A-A799-5360B1CBC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348" y="285749"/>
          <a:ext cx="1566077"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69474</xdr:colOff>
      <xdr:row>0</xdr:row>
      <xdr:rowOff>123262</xdr:rowOff>
    </xdr:from>
    <xdr:to>
      <xdr:col>2</xdr:col>
      <xdr:colOff>1437692</xdr:colOff>
      <xdr:row>4</xdr:row>
      <xdr:rowOff>1</xdr:rowOff>
    </xdr:to>
    <xdr:pic>
      <xdr:nvPicPr>
        <xdr:cNvPr id="2" name="Imagen 1" descr="Abrir foto">
          <a:extLst>
            <a:ext uri="{FF2B5EF4-FFF2-40B4-BE49-F238E27FC236}">
              <a16:creationId xmlns:a16="http://schemas.microsoft.com/office/drawing/2014/main" id="{0FFAFF98-CE1B-499D-81DE-AD6EDAE00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839" y="123262"/>
          <a:ext cx="1529582" cy="593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147701</xdr:colOff>
      <xdr:row>1</xdr:row>
      <xdr:rowOff>156881</xdr:rowOff>
    </xdr:from>
    <xdr:to>
      <xdr:col>2</xdr:col>
      <xdr:colOff>2249377</xdr:colOff>
      <xdr:row>7</xdr:row>
      <xdr:rowOff>100853</xdr:rowOff>
    </xdr:to>
    <xdr:pic>
      <xdr:nvPicPr>
        <xdr:cNvPr id="6" name="Imagen 5" descr="Abrir foto">
          <a:extLst>
            <a:ext uri="{FF2B5EF4-FFF2-40B4-BE49-F238E27FC236}">
              <a16:creationId xmlns:a16="http://schemas.microsoft.com/office/drawing/2014/main" id="{3CA084A9-7DE8-057A-63D6-D28459F4BB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01" y="347381"/>
          <a:ext cx="2363893"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0</xdr:row>
      <xdr:rowOff>66675</xdr:rowOff>
    </xdr:from>
    <xdr:to>
      <xdr:col>1</xdr:col>
      <xdr:colOff>351304</xdr:colOff>
      <xdr:row>4</xdr:row>
      <xdr:rowOff>27053</xdr:rowOff>
    </xdr:to>
    <xdr:pic>
      <xdr:nvPicPr>
        <xdr:cNvPr id="3" name="Imagen 2" descr="Abrir foto">
          <a:extLst>
            <a:ext uri="{FF2B5EF4-FFF2-40B4-BE49-F238E27FC236}">
              <a16:creationId xmlns:a16="http://schemas.microsoft.com/office/drawing/2014/main" id="{DEC15132-9A61-4369-959B-B85C6A576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53789</xdr:colOff>
      <xdr:row>0</xdr:row>
      <xdr:rowOff>71717</xdr:rowOff>
    </xdr:from>
    <xdr:to>
      <xdr:col>0</xdr:col>
      <xdr:colOff>1619866</xdr:colOff>
      <xdr:row>3</xdr:row>
      <xdr:rowOff>145255</xdr:rowOff>
    </xdr:to>
    <xdr:pic>
      <xdr:nvPicPr>
        <xdr:cNvPr id="2" name="Imagen 1" descr="Abrir foto">
          <a:extLst>
            <a:ext uri="{FF2B5EF4-FFF2-40B4-BE49-F238E27FC236}">
              <a16:creationId xmlns:a16="http://schemas.microsoft.com/office/drawing/2014/main" id="{71866F1C-58CB-4159-ACF4-7BB7869D57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789" y="71717"/>
          <a:ext cx="1566077" cy="60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8964</xdr:colOff>
      <xdr:row>0</xdr:row>
      <xdr:rowOff>143435</xdr:rowOff>
    </xdr:from>
    <xdr:to>
      <xdr:col>0</xdr:col>
      <xdr:colOff>1575041</xdr:colOff>
      <xdr:row>3</xdr:row>
      <xdr:rowOff>181115</xdr:rowOff>
    </xdr:to>
    <xdr:pic>
      <xdr:nvPicPr>
        <xdr:cNvPr id="2" name="Imagen 1" descr="Abrir foto">
          <a:extLst>
            <a:ext uri="{FF2B5EF4-FFF2-40B4-BE49-F238E27FC236}">
              <a16:creationId xmlns:a16="http://schemas.microsoft.com/office/drawing/2014/main" id="{476BB04D-2AC3-4A97-9747-7BEB78353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64" y="143435"/>
          <a:ext cx="1566077" cy="602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3328147</xdr:colOff>
      <xdr:row>6</xdr:row>
      <xdr:rowOff>179295</xdr:rowOff>
    </xdr:from>
    <xdr:to>
      <xdr:col>4</xdr:col>
      <xdr:colOff>1035985</xdr:colOff>
      <xdr:row>13</xdr:row>
      <xdr:rowOff>0</xdr:rowOff>
    </xdr:to>
    <xdr:cxnSp macro="">
      <xdr:nvCxnSpPr>
        <xdr:cNvPr id="2" name="2 Conector recto">
          <a:extLst>
            <a:ext uri="{FF2B5EF4-FFF2-40B4-BE49-F238E27FC236}">
              <a16:creationId xmlns:a16="http://schemas.microsoft.com/office/drawing/2014/main" id="{46FC705A-6B07-43A9-9C58-615488853F9D}"/>
            </a:ext>
          </a:extLst>
        </xdr:cNvPr>
        <xdr:cNvCxnSpPr/>
      </xdr:nvCxnSpPr>
      <xdr:spPr>
        <a:xfrm flipV="1">
          <a:off x="3641912" y="1322295"/>
          <a:ext cx="2313455" cy="95249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10\u\datos\Buckup1203\Bces%20CT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10\u\datos\Documents%20and%20Settings\harney\Local%20Settings\Temporary%20Internet%20Files\OLK5F\Mejora_Precio_363sitios_CT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BACKUP/Sector%20Contable%20-%20Archivos%20Compartidos/An&#225;lisis%20de%20Rubros%20Contables/Deudas%20Comerciales/CONTROL%20PROVEEDORES/An&#225;lisisi%20proveedores%202006-12%20b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os\Datos\Clientes\TAX\IRIS\IRACIS%202010\PPC\modelo\BALres173%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wC/TARSHOP/REVISI&#211;N%20FINAL%20PARA%20DELOITTE/APSA%20-%20SUD%20Iron%20Curtain%20al%2006-07%20local%20gaap%20Tarshop%203.8.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AESPOSITO/Desktop/CRESUD%20CONSO%2003-06%20cop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My%20Documents/Clientes/IRSA/Dic09/Cyrsa/PPC/ANTICIPO%20Y%20DESACOPIOS%20AL%2029.12.0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caamano.IRSA/Local%20Settings/Temporary%20Internet%20Files/OLK8/HISTORICO%20IR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avazquez/Local%20Settings/Temp/wz5c17/Combined%20Targeted%20Testing%20and%20Nonstat%20Sampling%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GARRIGA/EXCEL/Bce_1999_2000/Bce_10_1999/Insumos/Consumos_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CTI%20-%20Liq.%20IVA%2009-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ihernand/Application%20Data/Microsoft/Excel/Templates/Accept%20Reject%20Testing%20Template%20US%20v1.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ADMINIST/CONTADUR/EXCEL/BALANCE%20JUNIO%2011/CRESUD%20CONSOLIDADO/Armadores/Consolidado/CRESUD%20CONSO%2006-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ADMINIST/CONTADUR/EXCEL/BALANCE%20JUNIO%2011/CRESUD%20CONSOLIDADO/Armadores/B&#225;sico/CRESUD%20BASICO%2006-11%20S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ontabilidad/Sector%20Contable%20-%20Archivos%20Compartidos/An&#225;lisis%20de%20Rubros%20Contables/Creditos%20por%20Ventas/Previsi&#243;n%20para%20Incobrables/2007/Utilizaci&#243;n%20al%203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0.10\u\STRAD\Baldo\CG\DIEN02.PRN"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omun/PROYECTO%20HORIZONS%20OBRA/octubre%202008/HISTORICO%20BASE%2031.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DMINIST/CONTADUR/EXCEL/BALANCE%20MARZO%2005/CACTUS/Cactus%20armado%20bce%2003-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A%20Pwc/Arcor/Revision%20al%2031_12_2000/Provision%20Ganancias/CAND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My%20Documents/Alto%20Palermo%20S.A.%20Group/Alto%20Palermo%20S.A/2010/07.%20Proyecto%20IFRS/Papeles/CRESUD%20CONSO%2006-09%20deprotegi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Buckup1203\Bces%20CT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1/smontero/LOCALS~1/Temp/notesEA312D/Rummaala%20-%20Altas%20Bienes%20de%20Cambio%2009-2008.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0.10\u\Users\mbenitez\Desktop\02-BBVA_Diagnostico%20Tributario%202009loly\BBVA%20-%20Verif.%20IRACIS%20-%20200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0.10\u\datos\Users\Tenders\America%20Movil\PriceBooking\Rel.4%20Core\MSS%20Pricing%20Proposal%20Customer%20Version_price%20lists_v17-Juh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ADMINIST/CONTADUR/EXCEL/BALANCE%20MARZO%2005/CRESUD/BCE%20PUBLICACION/ARMADO/CRESUD%20CONSO%2003-05.xls"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 Id="rId1"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PPC\Armado%20Balances0907_P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ctorres/My%20Documents/Alto%20Palermo/US%20GAAP%2030%2006%2006/20%20F%202006/Soportes%20s%20C&#237;a/Sector%20Contable%20-%20Archivos%20Compartidos/An&#225;lisis%20de%20Rubros%20Contables/Acreedores%20x%20FPC/Posiciones/Fpc%20-%200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19001"/>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row r="4">
          <cell r="L4">
            <v>0</v>
          </cell>
        </row>
      </sheetData>
      <sheetData sheetId="5"/>
      <sheetData sheetId="6">
        <row r="4">
          <cell r="A4" t="str">
            <v>cel</v>
          </cell>
        </row>
      </sheetData>
      <sheetData sheetId="7">
        <row r="3">
          <cell r="A3" t="str">
            <v>cel</v>
          </cell>
        </row>
      </sheetData>
      <sheetData sheetId="8" refreshError="1">
        <row r="4">
          <cell r="L4"/>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cell r="O5">
            <v>2</v>
          </cell>
          <cell r="P5">
            <v>994</v>
          </cell>
          <cell r="Q5">
            <v>13</v>
          </cell>
          <cell r="R5"/>
          <cell r="S5"/>
          <cell r="T5"/>
          <cell r="U5"/>
          <cell r="V5"/>
          <cell r="W5"/>
          <cell r="X5"/>
          <cell r="Y5"/>
          <cell r="Z5"/>
          <cell r="AA5"/>
          <cell r="AB5"/>
          <cell r="AC5"/>
          <cell r="AD5"/>
          <cell r="AE5" t="str">
            <v>ALP-01</v>
          </cell>
          <cell r="AF5">
            <v>4</v>
          </cell>
          <cell r="AG5"/>
          <cell r="AH5">
            <v>5</v>
          </cell>
          <cell r="AI5">
            <v>4</v>
          </cell>
          <cell r="AJ5" t="str">
            <v>F1</v>
          </cell>
          <cell r="AK5">
            <v>0</v>
          </cell>
          <cell r="AL5"/>
          <cell r="AM5">
            <v>307</v>
          </cell>
          <cell r="AN5">
            <v>286</v>
          </cell>
          <cell r="AO5">
            <v>265</v>
          </cell>
          <cell r="AP5">
            <v>244</v>
          </cell>
          <cell r="AQ5"/>
          <cell r="AR5"/>
          <cell r="AS5"/>
          <cell r="AT5"/>
          <cell r="AU5"/>
          <cell r="AV5"/>
          <cell r="AW5"/>
          <cell r="AX5"/>
          <cell r="AY5"/>
          <cell r="AZ5"/>
          <cell r="BA5"/>
          <cell r="BB5"/>
          <cell r="BC5"/>
          <cell r="BD5"/>
          <cell r="BE5"/>
          <cell r="BF5"/>
          <cell r="BG5"/>
          <cell r="BH5"/>
          <cell r="BI5"/>
          <cell r="BJ5"/>
          <cell r="BK5"/>
        </row>
        <row r="6">
          <cell r="L6" t="str">
            <v>ALP-02</v>
          </cell>
          <cell r="M6">
            <v>8</v>
          </cell>
          <cell r="N6"/>
          <cell r="O6">
            <v>3</v>
          </cell>
          <cell r="P6">
            <v>692</v>
          </cell>
          <cell r="Q6">
            <v>27</v>
          </cell>
          <cell r="R6">
            <v>6</v>
          </cell>
          <cell r="S6"/>
          <cell r="T6"/>
          <cell r="U6"/>
          <cell r="V6"/>
          <cell r="W6"/>
          <cell r="X6"/>
          <cell r="Y6"/>
          <cell r="Z6"/>
          <cell r="AA6"/>
          <cell r="AB6"/>
          <cell r="AC6"/>
          <cell r="AD6"/>
          <cell r="AE6" t="str">
            <v>ALP-02</v>
          </cell>
          <cell r="AF6">
            <v>8</v>
          </cell>
          <cell r="AG6"/>
          <cell r="AH6">
            <v>9</v>
          </cell>
          <cell r="AI6">
            <v>8</v>
          </cell>
          <cell r="AJ6" t="str">
            <v>F2</v>
          </cell>
          <cell r="AK6">
            <v>0</v>
          </cell>
          <cell r="AL6"/>
          <cell r="AM6">
            <v>300</v>
          </cell>
          <cell r="AN6">
            <v>279</v>
          </cell>
          <cell r="AO6">
            <v>258</v>
          </cell>
          <cell r="AP6">
            <v>237</v>
          </cell>
          <cell r="AQ6">
            <v>216</v>
          </cell>
          <cell r="AR6">
            <v>195</v>
          </cell>
          <cell r="AS6">
            <v>174</v>
          </cell>
          <cell r="AT6">
            <v>153</v>
          </cell>
          <cell r="AU6"/>
          <cell r="AV6"/>
          <cell r="AW6"/>
          <cell r="AX6"/>
          <cell r="AY6"/>
          <cell r="AZ6"/>
          <cell r="BA6"/>
          <cell r="BB6"/>
          <cell r="BC6"/>
          <cell r="BD6"/>
          <cell r="BE6"/>
          <cell r="BF6"/>
          <cell r="BG6"/>
          <cell r="BH6"/>
          <cell r="BI6"/>
          <cell r="BJ6"/>
          <cell r="BK6"/>
        </row>
        <row r="7">
          <cell r="L7" t="str">
            <v>ALP-03</v>
          </cell>
          <cell r="M7">
            <v>11</v>
          </cell>
          <cell r="N7"/>
          <cell r="O7">
            <v>4</v>
          </cell>
          <cell r="P7">
            <v>1022</v>
          </cell>
          <cell r="Q7">
            <v>1001</v>
          </cell>
          <cell r="R7">
            <v>706</v>
          </cell>
          <cell r="S7">
            <v>685</v>
          </cell>
          <cell r="T7"/>
          <cell r="U7"/>
          <cell r="V7"/>
          <cell r="W7"/>
          <cell r="X7"/>
          <cell r="Y7"/>
          <cell r="Z7"/>
          <cell r="AA7"/>
          <cell r="AB7"/>
          <cell r="AC7"/>
          <cell r="AD7"/>
          <cell r="AE7" t="str">
            <v>ALP-03</v>
          </cell>
          <cell r="AF7">
            <v>7</v>
          </cell>
          <cell r="AG7"/>
          <cell r="AH7">
            <v>8</v>
          </cell>
          <cell r="AI7">
            <v>7</v>
          </cell>
          <cell r="AJ7" t="str">
            <v>F3</v>
          </cell>
          <cell r="AK7">
            <v>0</v>
          </cell>
          <cell r="AL7"/>
          <cell r="AM7">
            <v>293</v>
          </cell>
          <cell r="AN7">
            <v>272</v>
          </cell>
          <cell r="AO7">
            <v>251</v>
          </cell>
          <cell r="AP7">
            <v>230</v>
          </cell>
          <cell r="AQ7">
            <v>209</v>
          </cell>
          <cell r="AR7">
            <v>188</v>
          </cell>
          <cell r="AS7">
            <v>167</v>
          </cell>
          <cell r="AT7"/>
          <cell r="AU7"/>
          <cell r="AV7"/>
          <cell r="AW7"/>
          <cell r="AX7"/>
          <cell r="AY7"/>
          <cell r="AZ7"/>
          <cell r="BA7"/>
          <cell r="BB7"/>
          <cell r="BC7"/>
          <cell r="BD7"/>
          <cell r="BE7"/>
          <cell r="BF7"/>
          <cell r="BG7"/>
          <cell r="BH7"/>
          <cell r="BI7"/>
          <cell r="BJ7"/>
          <cell r="BK7"/>
        </row>
        <row r="8">
          <cell r="L8" t="str">
            <v>BAH-01</v>
          </cell>
          <cell r="M8">
            <v>11</v>
          </cell>
          <cell r="N8"/>
          <cell r="O8">
            <v>4</v>
          </cell>
          <cell r="P8">
            <v>1016</v>
          </cell>
          <cell r="Q8">
            <v>700</v>
          </cell>
          <cell r="R8">
            <v>679</v>
          </cell>
          <cell r="S8">
            <v>98</v>
          </cell>
          <cell r="T8"/>
          <cell r="U8"/>
          <cell r="V8"/>
          <cell r="W8"/>
          <cell r="X8"/>
          <cell r="Y8"/>
          <cell r="Z8"/>
          <cell r="AA8"/>
          <cell r="AB8"/>
          <cell r="AC8"/>
          <cell r="AD8"/>
          <cell r="AE8" t="str">
            <v>BAH-01</v>
          </cell>
          <cell r="AF8">
            <v>9</v>
          </cell>
          <cell r="AG8"/>
          <cell r="AH8">
            <v>10</v>
          </cell>
          <cell r="AI8">
            <v>9</v>
          </cell>
          <cell r="AJ8" t="str">
            <v>E1</v>
          </cell>
          <cell r="AK8">
            <v>0</v>
          </cell>
          <cell r="AL8"/>
          <cell r="AM8">
            <v>308</v>
          </cell>
          <cell r="AN8">
            <v>287</v>
          </cell>
          <cell r="AO8">
            <v>266</v>
          </cell>
          <cell r="AP8">
            <v>245</v>
          </cell>
          <cell r="AQ8">
            <v>224</v>
          </cell>
          <cell r="AR8">
            <v>203</v>
          </cell>
          <cell r="AS8">
            <v>182</v>
          </cell>
          <cell r="AT8">
            <v>161</v>
          </cell>
          <cell r="AU8">
            <v>140</v>
          </cell>
          <cell r="AV8"/>
          <cell r="AW8"/>
          <cell r="AX8"/>
          <cell r="AY8"/>
          <cell r="AZ8"/>
          <cell r="BA8"/>
          <cell r="BB8"/>
          <cell r="BC8"/>
          <cell r="BD8"/>
          <cell r="BE8"/>
          <cell r="BF8"/>
          <cell r="BG8"/>
          <cell r="BH8"/>
          <cell r="BI8"/>
          <cell r="BJ8"/>
          <cell r="BK8"/>
        </row>
        <row r="9">
          <cell r="L9" t="str">
            <v>BAH-02</v>
          </cell>
          <cell r="M9">
            <v>11</v>
          </cell>
          <cell r="N9"/>
          <cell r="O9">
            <v>4</v>
          </cell>
          <cell r="P9">
            <v>714</v>
          </cell>
          <cell r="Q9">
            <v>693</v>
          </cell>
          <cell r="R9">
            <v>672</v>
          </cell>
          <cell r="S9">
            <v>7</v>
          </cell>
          <cell r="T9"/>
          <cell r="U9"/>
          <cell r="V9"/>
          <cell r="W9"/>
          <cell r="X9"/>
          <cell r="Y9"/>
          <cell r="Z9"/>
          <cell r="AA9"/>
          <cell r="AB9"/>
          <cell r="AC9"/>
          <cell r="AD9"/>
          <cell r="AE9" t="str">
            <v>BAH-02</v>
          </cell>
          <cell r="AF9">
            <v>9</v>
          </cell>
          <cell r="AG9"/>
          <cell r="AH9">
            <v>10</v>
          </cell>
          <cell r="AI9">
            <v>9</v>
          </cell>
          <cell r="AJ9" t="str">
            <v>E2</v>
          </cell>
          <cell r="AK9">
            <v>0</v>
          </cell>
          <cell r="AL9"/>
          <cell r="AM9">
            <v>301</v>
          </cell>
          <cell r="AN9">
            <v>280</v>
          </cell>
          <cell r="AO9">
            <v>259</v>
          </cell>
          <cell r="AP9">
            <v>238</v>
          </cell>
          <cell r="AQ9">
            <v>217</v>
          </cell>
          <cell r="AR9">
            <v>196</v>
          </cell>
          <cell r="AS9">
            <v>175</v>
          </cell>
          <cell r="AT9">
            <v>154</v>
          </cell>
          <cell r="AU9">
            <v>133</v>
          </cell>
          <cell r="AV9"/>
          <cell r="AW9"/>
          <cell r="AX9"/>
          <cell r="AY9"/>
          <cell r="AZ9"/>
          <cell r="BA9"/>
          <cell r="BB9"/>
          <cell r="BC9"/>
          <cell r="BD9"/>
          <cell r="BE9"/>
          <cell r="BF9"/>
          <cell r="BG9"/>
          <cell r="BH9"/>
          <cell r="BI9"/>
          <cell r="BJ9"/>
          <cell r="BK9"/>
        </row>
        <row r="10">
          <cell r="L10" t="str">
            <v>BAH-03</v>
          </cell>
          <cell r="M10">
            <v>17</v>
          </cell>
          <cell r="N10"/>
          <cell r="O10">
            <v>6</v>
          </cell>
          <cell r="P10">
            <v>1023</v>
          </cell>
          <cell r="Q10">
            <v>1002</v>
          </cell>
          <cell r="R10">
            <v>707</v>
          </cell>
          <cell r="S10">
            <v>686</v>
          </cell>
          <cell r="T10">
            <v>42</v>
          </cell>
          <cell r="U10">
            <v>21</v>
          </cell>
          <cell r="V10"/>
          <cell r="W10"/>
          <cell r="X10"/>
          <cell r="Y10"/>
          <cell r="Z10"/>
          <cell r="AA10"/>
          <cell r="AB10"/>
          <cell r="AC10"/>
          <cell r="AD10"/>
          <cell r="AE10" t="str">
            <v>BAH-03</v>
          </cell>
          <cell r="AF10">
            <v>9</v>
          </cell>
          <cell r="AG10"/>
          <cell r="AH10">
            <v>10</v>
          </cell>
          <cell r="AI10">
            <v>9</v>
          </cell>
          <cell r="AJ10" t="str">
            <v>E3</v>
          </cell>
          <cell r="AK10">
            <v>0</v>
          </cell>
          <cell r="AL10"/>
          <cell r="AM10">
            <v>294</v>
          </cell>
          <cell r="AN10">
            <v>273</v>
          </cell>
          <cell r="AO10">
            <v>252</v>
          </cell>
          <cell r="AP10">
            <v>231</v>
          </cell>
          <cell r="AQ10">
            <v>210</v>
          </cell>
          <cell r="AR10">
            <v>189</v>
          </cell>
          <cell r="AS10">
            <v>168</v>
          </cell>
          <cell r="AT10">
            <v>147</v>
          </cell>
          <cell r="AU10">
            <v>126</v>
          </cell>
          <cell r="AV10"/>
          <cell r="AW10"/>
          <cell r="AX10"/>
          <cell r="AY10"/>
          <cell r="AZ10"/>
          <cell r="BA10"/>
          <cell r="BB10"/>
          <cell r="BC10"/>
          <cell r="BD10"/>
          <cell r="BE10"/>
          <cell r="BF10"/>
          <cell r="BG10"/>
          <cell r="BH10"/>
          <cell r="BI10"/>
          <cell r="BJ10"/>
          <cell r="BK10"/>
        </row>
        <row r="11">
          <cell r="L11" t="str">
            <v>CAS-01</v>
          </cell>
          <cell r="M11">
            <v>8</v>
          </cell>
          <cell r="N11"/>
          <cell r="O11">
            <v>3</v>
          </cell>
          <cell r="P11">
            <v>1019</v>
          </cell>
          <cell r="Q11">
            <v>998</v>
          </cell>
          <cell r="R11">
            <v>682</v>
          </cell>
          <cell r="S11"/>
          <cell r="T11"/>
          <cell r="U11"/>
          <cell r="V11"/>
          <cell r="W11"/>
          <cell r="X11"/>
          <cell r="Y11"/>
          <cell r="Z11"/>
          <cell r="AA11"/>
          <cell r="AB11"/>
          <cell r="AC11"/>
          <cell r="AD11"/>
          <cell r="AE11" t="str">
            <v>CAS-01</v>
          </cell>
          <cell r="AF11">
            <v>7</v>
          </cell>
          <cell r="AG11"/>
          <cell r="AH11">
            <v>8</v>
          </cell>
          <cell r="AI11">
            <v>7</v>
          </cell>
          <cell r="AJ11" t="str">
            <v>B1</v>
          </cell>
          <cell r="AK11">
            <v>0</v>
          </cell>
          <cell r="AL11"/>
          <cell r="AM11">
            <v>311</v>
          </cell>
          <cell r="AN11">
            <v>290</v>
          </cell>
          <cell r="AO11">
            <v>269</v>
          </cell>
          <cell r="AP11">
            <v>248</v>
          </cell>
          <cell r="AQ11">
            <v>227</v>
          </cell>
          <cell r="AR11">
            <v>206</v>
          </cell>
          <cell r="AS11">
            <v>185</v>
          </cell>
          <cell r="AT11"/>
          <cell r="AU11"/>
          <cell r="AV11"/>
          <cell r="AW11"/>
          <cell r="AX11"/>
          <cell r="AY11"/>
          <cell r="AZ11"/>
          <cell r="BA11"/>
          <cell r="BB11"/>
          <cell r="BC11"/>
          <cell r="BD11"/>
          <cell r="BE11"/>
          <cell r="BF11"/>
          <cell r="BG11"/>
          <cell r="BH11"/>
          <cell r="BI11"/>
          <cell r="BJ11"/>
          <cell r="BK11"/>
        </row>
        <row r="12">
          <cell r="L12" t="str">
            <v>CAS-02</v>
          </cell>
          <cell r="M12">
            <v>8</v>
          </cell>
          <cell r="N12"/>
          <cell r="O12">
            <v>3</v>
          </cell>
          <cell r="P12">
            <v>1012</v>
          </cell>
          <cell r="Q12">
            <v>991</v>
          </cell>
          <cell r="R12">
            <v>31</v>
          </cell>
          <cell r="S12"/>
          <cell r="T12"/>
          <cell r="U12"/>
          <cell r="V12"/>
          <cell r="W12"/>
          <cell r="X12"/>
          <cell r="Y12"/>
          <cell r="Z12"/>
          <cell r="AA12"/>
          <cell r="AB12"/>
          <cell r="AC12"/>
          <cell r="AD12"/>
          <cell r="AE12" t="str">
            <v>CAS-02</v>
          </cell>
          <cell r="AF12">
            <v>7</v>
          </cell>
          <cell r="AG12"/>
          <cell r="AH12">
            <v>8</v>
          </cell>
          <cell r="AI12">
            <v>7</v>
          </cell>
          <cell r="AJ12" t="str">
            <v>B2</v>
          </cell>
          <cell r="AK12">
            <v>0</v>
          </cell>
          <cell r="AL12"/>
          <cell r="AM12">
            <v>304</v>
          </cell>
          <cell r="AN12">
            <v>283</v>
          </cell>
          <cell r="AO12">
            <v>262</v>
          </cell>
          <cell r="AP12">
            <v>241</v>
          </cell>
          <cell r="AQ12">
            <v>220</v>
          </cell>
          <cell r="AR12">
            <v>199</v>
          </cell>
          <cell r="AS12">
            <v>178</v>
          </cell>
          <cell r="AT12"/>
          <cell r="AU12"/>
          <cell r="AV12"/>
          <cell r="AW12"/>
          <cell r="AX12"/>
          <cell r="AY12"/>
          <cell r="AZ12"/>
          <cell r="BA12"/>
          <cell r="BB12"/>
          <cell r="BC12"/>
          <cell r="BD12"/>
          <cell r="BE12"/>
          <cell r="BF12"/>
          <cell r="BG12"/>
          <cell r="BH12"/>
          <cell r="BI12"/>
          <cell r="BJ12"/>
          <cell r="BK12"/>
        </row>
        <row r="13">
          <cell r="L13" t="str">
            <v>CAS-03</v>
          </cell>
          <cell r="M13">
            <v>14</v>
          </cell>
          <cell r="N13"/>
          <cell r="O13">
            <v>5</v>
          </cell>
          <cell r="P13">
            <v>1005</v>
          </cell>
          <cell r="Q13">
            <v>710</v>
          </cell>
          <cell r="R13">
            <v>689</v>
          </cell>
          <cell r="S13">
            <v>66</v>
          </cell>
          <cell r="T13">
            <v>3</v>
          </cell>
          <cell r="U13"/>
          <cell r="V13"/>
          <cell r="W13"/>
          <cell r="X13"/>
          <cell r="Y13"/>
          <cell r="Z13"/>
          <cell r="AA13"/>
          <cell r="AB13"/>
          <cell r="AC13"/>
          <cell r="AD13"/>
          <cell r="AE13" t="str">
            <v>CAS-03</v>
          </cell>
          <cell r="AF13">
            <v>10</v>
          </cell>
          <cell r="AG13"/>
          <cell r="AH13">
            <v>11</v>
          </cell>
          <cell r="AI13">
            <v>10</v>
          </cell>
          <cell r="AJ13" t="str">
            <v>B3</v>
          </cell>
          <cell r="AK13">
            <v>0</v>
          </cell>
          <cell r="AL13"/>
          <cell r="AM13">
            <v>297</v>
          </cell>
          <cell r="AN13">
            <v>276</v>
          </cell>
          <cell r="AO13">
            <v>255</v>
          </cell>
          <cell r="AP13">
            <v>234</v>
          </cell>
          <cell r="AQ13">
            <v>213</v>
          </cell>
          <cell r="AR13">
            <v>192</v>
          </cell>
          <cell r="AS13">
            <v>171</v>
          </cell>
          <cell r="AT13">
            <v>150</v>
          </cell>
          <cell r="AU13">
            <v>129</v>
          </cell>
          <cell r="AV13">
            <v>108</v>
          </cell>
          <cell r="AW13"/>
          <cell r="AX13"/>
          <cell r="AY13"/>
          <cell r="AZ13"/>
          <cell r="BA13"/>
          <cell r="BB13"/>
          <cell r="BC13"/>
          <cell r="BD13"/>
          <cell r="BE13"/>
          <cell r="BF13"/>
          <cell r="BG13"/>
          <cell r="BH13"/>
          <cell r="BI13"/>
          <cell r="BJ13"/>
          <cell r="BK13"/>
        </row>
        <row r="14">
          <cell r="L14" t="str">
            <v>CP1</v>
          </cell>
          <cell r="M14">
            <v>11</v>
          </cell>
          <cell r="N14"/>
          <cell r="O14">
            <v>4</v>
          </cell>
          <cell r="P14">
            <v>1019</v>
          </cell>
          <cell r="Q14">
            <v>998</v>
          </cell>
          <cell r="R14">
            <v>703</v>
          </cell>
          <cell r="S14">
            <v>17</v>
          </cell>
          <cell r="T14"/>
          <cell r="U14"/>
          <cell r="V14"/>
          <cell r="W14"/>
          <cell r="X14"/>
          <cell r="Y14"/>
          <cell r="Z14"/>
          <cell r="AA14"/>
          <cell r="AB14"/>
          <cell r="AC14"/>
          <cell r="AD14"/>
          <cell r="AE14" t="str">
            <v>CP1</v>
          </cell>
          <cell r="AF14">
            <v>3</v>
          </cell>
          <cell r="AG14"/>
          <cell r="AH14">
            <v>4</v>
          </cell>
          <cell r="AI14">
            <v>3</v>
          </cell>
          <cell r="AJ14" t="str">
            <v>B1</v>
          </cell>
          <cell r="AK14">
            <v>0</v>
          </cell>
          <cell r="AL14"/>
          <cell r="AM14">
            <v>311</v>
          </cell>
          <cell r="AN14">
            <v>269</v>
          </cell>
          <cell r="AO14">
            <v>248</v>
          </cell>
          <cell r="AP14"/>
          <cell r="AQ14"/>
          <cell r="AR14"/>
          <cell r="AS14"/>
          <cell r="AT14"/>
          <cell r="AU14"/>
          <cell r="AV14"/>
          <cell r="AW14"/>
          <cell r="AX14"/>
          <cell r="AY14"/>
          <cell r="AZ14"/>
          <cell r="BA14"/>
          <cell r="BB14"/>
          <cell r="BC14"/>
          <cell r="BD14"/>
          <cell r="BE14"/>
          <cell r="BF14"/>
          <cell r="BG14"/>
          <cell r="BH14"/>
          <cell r="BI14"/>
          <cell r="BJ14"/>
          <cell r="BK14"/>
        </row>
        <row r="15">
          <cell r="L15" t="str">
            <v>JCD-01</v>
          </cell>
          <cell r="M15">
            <v>17</v>
          </cell>
          <cell r="N15"/>
          <cell r="O15">
            <v>6</v>
          </cell>
          <cell r="P15">
            <v>1017</v>
          </cell>
          <cell r="Q15">
            <v>996</v>
          </cell>
          <cell r="R15">
            <v>701</v>
          </cell>
          <cell r="S15">
            <v>680</v>
          </cell>
          <cell r="T15">
            <v>162</v>
          </cell>
          <cell r="U15">
            <v>120</v>
          </cell>
          <cell r="V15"/>
          <cell r="W15"/>
          <cell r="X15"/>
          <cell r="Y15"/>
          <cell r="Z15"/>
          <cell r="AA15"/>
          <cell r="AB15"/>
          <cell r="AC15"/>
          <cell r="AD15"/>
          <cell r="AE15" t="str">
            <v>JCD-01</v>
          </cell>
          <cell r="AF15">
            <v>6</v>
          </cell>
          <cell r="AG15"/>
          <cell r="AH15">
            <v>7</v>
          </cell>
          <cell r="AI15">
            <v>6</v>
          </cell>
          <cell r="AJ15" t="str">
            <v>D1</v>
          </cell>
          <cell r="AK15">
            <v>0</v>
          </cell>
          <cell r="AL15"/>
          <cell r="AM15">
            <v>309</v>
          </cell>
          <cell r="AN15">
            <v>288</v>
          </cell>
          <cell r="AO15">
            <v>267</v>
          </cell>
          <cell r="AP15">
            <v>246</v>
          </cell>
          <cell r="AQ15">
            <v>225</v>
          </cell>
          <cell r="AR15">
            <v>204</v>
          </cell>
          <cell r="AS15"/>
          <cell r="AT15"/>
          <cell r="AU15"/>
          <cell r="AV15"/>
          <cell r="AW15"/>
          <cell r="AX15"/>
          <cell r="AY15"/>
          <cell r="AZ15"/>
          <cell r="BA15"/>
          <cell r="BB15"/>
          <cell r="BC15"/>
          <cell r="BD15"/>
          <cell r="BE15"/>
          <cell r="BF15"/>
          <cell r="BG15"/>
          <cell r="BH15"/>
          <cell r="BI15"/>
          <cell r="BJ15"/>
          <cell r="BK15"/>
        </row>
        <row r="16">
          <cell r="L16" t="str">
            <v>JCD-02</v>
          </cell>
          <cell r="M16">
            <v>14</v>
          </cell>
          <cell r="N16"/>
          <cell r="O16">
            <v>5</v>
          </cell>
          <cell r="P16">
            <v>1010</v>
          </cell>
          <cell r="Q16">
            <v>715</v>
          </cell>
          <cell r="R16">
            <v>694</v>
          </cell>
          <cell r="S16">
            <v>673</v>
          </cell>
          <cell r="T16">
            <v>113</v>
          </cell>
          <cell r="U16"/>
          <cell r="V16"/>
          <cell r="W16"/>
          <cell r="X16"/>
          <cell r="Y16"/>
          <cell r="Z16"/>
          <cell r="AA16"/>
          <cell r="AB16"/>
          <cell r="AC16"/>
          <cell r="AD16"/>
          <cell r="AE16" t="str">
            <v>JCD-02</v>
          </cell>
          <cell r="AF16">
            <v>7</v>
          </cell>
          <cell r="AG16"/>
          <cell r="AH16">
            <v>8</v>
          </cell>
          <cell r="AI16">
            <v>7</v>
          </cell>
          <cell r="AJ16" t="str">
            <v>D2</v>
          </cell>
          <cell r="AK16">
            <v>0</v>
          </cell>
          <cell r="AL16"/>
          <cell r="AM16">
            <v>302</v>
          </cell>
          <cell r="AN16">
            <v>281</v>
          </cell>
          <cell r="AO16">
            <v>260</v>
          </cell>
          <cell r="AP16">
            <v>239</v>
          </cell>
          <cell r="AQ16">
            <v>218</v>
          </cell>
          <cell r="AR16">
            <v>197</v>
          </cell>
          <cell r="AS16">
            <v>176</v>
          </cell>
          <cell r="AT16"/>
          <cell r="AU16"/>
          <cell r="AV16"/>
          <cell r="AW16"/>
          <cell r="AX16"/>
          <cell r="AY16"/>
          <cell r="AZ16"/>
          <cell r="BA16"/>
          <cell r="BB16"/>
          <cell r="BC16"/>
          <cell r="BD16"/>
          <cell r="BE16"/>
          <cell r="BF16"/>
          <cell r="BG16"/>
          <cell r="BH16"/>
          <cell r="BI16"/>
          <cell r="BJ16"/>
          <cell r="BK16"/>
        </row>
        <row r="17">
          <cell r="L17" t="str">
            <v>JCD-03</v>
          </cell>
          <cell r="M17">
            <v>26</v>
          </cell>
          <cell r="N17"/>
          <cell r="O17">
            <v>9</v>
          </cell>
          <cell r="P17">
            <v>1003</v>
          </cell>
          <cell r="Q17">
            <v>708</v>
          </cell>
          <cell r="R17">
            <v>687</v>
          </cell>
          <cell r="S17">
            <v>169</v>
          </cell>
          <cell r="T17">
            <v>106</v>
          </cell>
          <cell r="U17">
            <v>64</v>
          </cell>
          <cell r="V17">
            <v>43</v>
          </cell>
          <cell r="W17">
            <v>22</v>
          </cell>
          <cell r="X17">
            <v>1</v>
          </cell>
          <cell r="Y17"/>
          <cell r="Z17"/>
          <cell r="AA17"/>
          <cell r="AB17"/>
          <cell r="AC17"/>
          <cell r="AD17"/>
          <cell r="AE17" t="str">
            <v>JCD-03</v>
          </cell>
          <cell r="AF17">
            <v>6</v>
          </cell>
          <cell r="AG17"/>
          <cell r="AH17">
            <v>7</v>
          </cell>
          <cell r="AI17">
            <v>6</v>
          </cell>
          <cell r="AJ17" t="str">
            <v>D3</v>
          </cell>
          <cell r="AK17">
            <v>0</v>
          </cell>
          <cell r="AL17"/>
          <cell r="AM17">
            <v>295</v>
          </cell>
          <cell r="AN17">
            <v>274</v>
          </cell>
          <cell r="AO17">
            <v>253</v>
          </cell>
          <cell r="AP17">
            <v>232</v>
          </cell>
          <cell r="AQ17">
            <v>211</v>
          </cell>
          <cell r="AR17">
            <v>190</v>
          </cell>
          <cell r="AS17"/>
          <cell r="AT17"/>
          <cell r="AU17"/>
          <cell r="AV17"/>
          <cell r="AW17"/>
          <cell r="AX17"/>
          <cell r="AY17"/>
          <cell r="AZ17"/>
          <cell r="BA17"/>
          <cell r="BB17"/>
          <cell r="BC17"/>
          <cell r="BD17"/>
          <cell r="BE17"/>
          <cell r="BF17"/>
          <cell r="BG17"/>
          <cell r="BH17"/>
          <cell r="BI17"/>
          <cell r="BJ17"/>
          <cell r="BK17"/>
        </row>
        <row r="18">
          <cell r="L18" t="str">
            <v>JGS-01</v>
          </cell>
          <cell r="M18">
            <v>17</v>
          </cell>
          <cell r="N18"/>
          <cell r="O18">
            <v>6</v>
          </cell>
          <cell r="P18">
            <v>1018</v>
          </cell>
          <cell r="Q18">
            <v>997</v>
          </cell>
          <cell r="R18">
            <v>702</v>
          </cell>
          <cell r="S18">
            <v>681</v>
          </cell>
          <cell r="T18">
            <v>100</v>
          </cell>
          <cell r="U18">
            <v>16</v>
          </cell>
          <cell r="V18"/>
          <cell r="W18"/>
          <cell r="X18"/>
          <cell r="Y18"/>
          <cell r="Z18"/>
          <cell r="AA18"/>
          <cell r="AB18"/>
          <cell r="AC18"/>
          <cell r="AD18"/>
          <cell r="AE18" t="str">
            <v>JGS-01</v>
          </cell>
          <cell r="AF18">
            <v>7</v>
          </cell>
          <cell r="AG18"/>
          <cell r="AH18">
            <v>8</v>
          </cell>
          <cell r="AI18">
            <v>7</v>
          </cell>
          <cell r="AJ18" t="str">
            <v>C1</v>
          </cell>
          <cell r="AK18">
            <v>0</v>
          </cell>
          <cell r="AL18"/>
          <cell r="AM18">
            <v>310</v>
          </cell>
          <cell r="AN18">
            <v>289</v>
          </cell>
          <cell r="AO18">
            <v>268</v>
          </cell>
          <cell r="AP18">
            <v>247</v>
          </cell>
          <cell r="AQ18">
            <v>226</v>
          </cell>
          <cell r="AR18">
            <v>184</v>
          </cell>
          <cell r="AS18">
            <v>163</v>
          </cell>
          <cell r="AT18"/>
          <cell r="AU18"/>
          <cell r="AV18"/>
          <cell r="AW18"/>
          <cell r="AX18"/>
          <cell r="AY18"/>
          <cell r="AZ18"/>
          <cell r="BA18"/>
          <cell r="BB18"/>
          <cell r="BC18"/>
          <cell r="BD18"/>
          <cell r="BE18"/>
          <cell r="BF18"/>
          <cell r="BG18"/>
          <cell r="BH18"/>
          <cell r="BI18"/>
          <cell r="BJ18"/>
          <cell r="BK18"/>
        </row>
        <row r="19">
          <cell r="L19" t="str">
            <v>JGS-02</v>
          </cell>
          <cell r="M19">
            <v>26</v>
          </cell>
          <cell r="N19"/>
          <cell r="O19">
            <v>9</v>
          </cell>
          <cell r="P19">
            <v>1011</v>
          </cell>
          <cell r="Q19">
            <v>716</v>
          </cell>
          <cell r="R19">
            <v>695</v>
          </cell>
          <cell r="S19">
            <v>674</v>
          </cell>
          <cell r="T19">
            <v>93</v>
          </cell>
          <cell r="U19">
            <v>72</v>
          </cell>
          <cell r="V19">
            <v>51</v>
          </cell>
          <cell r="W19">
            <v>30</v>
          </cell>
          <cell r="X19">
            <v>9</v>
          </cell>
          <cell r="Y19"/>
          <cell r="Z19"/>
          <cell r="AA19"/>
          <cell r="AB19"/>
          <cell r="AC19"/>
          <cell r="AD19"/>
          <cell r="AE19" t="str">
            <v>JGS-02</v>
          </cell>
          <cell r="AF19">
            <v>6</v>
          </cell>
          <cell r="AG19"/>
          <cell r="AH19">
            <v>7</v>
          </cell>
          <cell r="AI19">
            <v>6</v>
          </cell>
          <cell r="AJ19" t="str">
            <v>C2</v>
          </cell>
          <cell r="AK19">
            <v>0</v>
          </cell>
          <cell r="AL19"/>
          <cell r="AM19">
            <v>303</v>
          </cell>
          <cell r="AN19">
            <v>282</v>
          </cell>
          <cell r="AO19">
            <v>261</v>
          </cell>
          <cell r="AP19">
            <v>240</v>
          </cell>
          <cell r="AQ19">
            <v>219</v>
          </cell>
          <cell r="AR19">
            <v>198</v>
          </cell>
          <cell r="AS19"/>
          <cell r="AT19"/>
          <cell r="AU19"/>
          <cell r="AV19"/>
          <cell r="AW19"/>
          <cell r="AX19"/>
          <cell r="AY19"/>
          <cell r="AZ19"/>
          <cell r="BA19"/>
          <cell r="BB19"/>
          <cell r="BC19"/>
          <cell r="BD19"/>
          <cell r="BE19"/>
          <cell r="BF19"/>
          <cell r="BG19"/>
          <cell r="BH19"/>
          <cell r="BI19"/>
          <cell r="BJ19"/>
          <cell r="BK19"/>
        </row>
        <row r="20">
          <cell r="L20" t="str">
            <v>JGS-03</v>
          </cell>
          <cell r="M20">
            <v>26</v>
          </cell>
          <cell r="N20"/>
          <cell r="O20">
            <v>9</v>
          </cell>
          <cell r="P20">
            <v>1004</v>
          </cell>
          <cell r="Q20">
            <v>709</v>
          </cell>
          <cell r="R20">
            <v>688</v>
          </cell>
          <cell r="S20">
            <v>667</v>
          </cell>
          <cell r="T20">
            <v>86</v>
          </cell>
          <cell r="U20">
            <v>65</v>
          </cell>
          <cell r="V20">
            <v>44</v>
          </cell>
          <cell r="W20">
            <v>23</v>
          </cell>
          <cell r="X20">
            <v>2</v>
          </cell>
          <cell r="Y20"/>
          <cell r="Z20"/>
          <cell r="AA20"/>
          <cell r="AB20"/>
          <cell r="AC20"/>
          <cell r="AD20"/>
          <cell r="AE20" t="str">
            <v>JGS-03</v>
          </cell>
          <cell r="AF20">
            <v>6</v>
          </cell>
          <cell r="AG20"/>
          <cell r="AH20">
            <v>7</v>
          </cell>
          <cell r="AI20">
            <v>6</v>
          </cell>
          <cell r="AJ20" t="str">
            <v>C3</v>
          </cell>
          <cell r="AK20">
            <v>0</v>
          </cell>
          <cell r="AL20"/>
          <cell r="AM20">
            <v>296</v>
          </cell>
          <cell r="AN20">
            <v>275</v>
          </cell>
          <cell r="AO20">
            <v>254</v>
          </cell>
          <cell r="AP20">
            <v>233</v>
          </cell>
          <cell r="AQ20">
            <v>212</v>
          </cell>
          <cell r="AR20">
            <v>191</v>
          </cell>
          <cell r="AS20"/>
          <cell r="AT20"/>
          <cell r="AU20"/>
          <cell r="AV20"/>
          <cell r="AW20"/>
          <cell r="AX20"/>
          <cell r="AY20"/>
          <cell r="AZ20"/>
          <cell r="BA20"/>
          <cell r="BB20"/>
          <cell r="BC20"/>
          <cell r="BD20"/>
          <cell r="BE20"/>
          <cell r="BF20"/>
          <cell r="BG20"/>
          <cell r="BH20"/>
          <cell r="BI20"/>
          <cell r="BJ20"/>
          <cell r="BK20"/>
        </row>
        <row r="21">
          <cell r="L21" t="str">
            <v>LRV-01</v>
          </cell>
          <cell r="M21">
            <v>8</v>
          </cell>
          <cell r="N21"/>
          <cell r="O21">
            <v>3</v>
          </cell>
          <cell r="P21">
            <v>52</v>
          </cell>
          <cell r="Q21">
            <v>31</v>
          </cell>
          <cell r="R21">
            <v>10</v>
          </cell>
          <cell r="S21"/>
          <cell r="T21"/>
          <cell r="U21"/>
          <cell r="V21"/>
          <cell r="W21"/>
          <cell r="X21"/>
          <cell r="Y21"/>
          <cell r="Z21"/>
          <cell r="AA21"/>
          <cell r="AB21"/>
          <cell r="AC21"/>
          <cell r="AD21"/>
          <cell r="AE21" t="str">
            <v>LRV-01</v>
          </cell>
          <cell r="AF21">
            <v>20</v>
          </cell>
          <cell r="AG21"/>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cell r="BH21"/>
          <cell r="BI21"/>
          <cell r="BJ21"/>
          <cell r="BK21"/>
        </row>
        <row r="22">
          <cell r="L22" t="str">
            <v>MC1</v>
          </cell>
          <cell r="M22">
            <v>17</v>
          </cell>
          <cell r="N22"/>
          <cell r="O22">
            <v>6</v>
          </cell>
          <cell r="P22">
            <v>1012</v>
          </cell>
          <cell r="Q22">
            <v>991</v>
          </cell>
          <cell r="R22">
            <v>73</v>
          </cell>
          <cell r="S22">
            <v>52</v>
          </cell>
          <cell r="T22">
            <v>31</v>
          </cell>
          <cell r="U22">
            <v>10</v>
          </cell>
          <cell r="V22"/>
          <cell r="W22"/>
          <cell r="X22"/>
          <cell r="Y22"/>
          <cell r="Z22"/>
          <cell r="AA22"/>
          <cell r="AB22"/>
          <cell r="AC22"/>
          <cell r="AD22"/>
          <cell r="AE22" t="str">
            <v>MC1</v>
          </cell>
          <cell r="AF22">
            <v>1</v>
          </cell>
          <cell r="AG22"/>
          <cell r="AH22">
            <v>2</v>
          </cell>
          <cell r="AI22">
            <v>1</v>
          </cell>
          <cell r="AJ22" t="str">
            <v>B2</v>
          </cell>
          <cell r="AK22">
            <v>0</v>
          </cell>
          <cell r="AL22"/>
          <cell r="AM22">
            <v>304</v>
          </cell>
          <cell r="AN22"/>
          <cell r="AO22"/>
          <cell r="AP22"/>
          <cell r="AQ22"/>
          <cell r="AR22"/>
          <cell r="AS22"/>
          <cell r="AT22"/>
          <cell r="AU22"/>
          <cell r="AV22"/>
          <cell r="AW22"/>
          <cell r="AX22"/>
          <cell r="AY22"/>
          <cell r="AZ22"/>
          <cell r="BA22"/>
          <cell r="BB22"/>
          <cell r="BC22"/>
          <cell r="BD22"/>
          <cell r="BE22"/>
          <cell r="BF22"/>
          <cell r="BG22"/>
          <cell r="BH22"/>
          <cell r="BI22"/>
          <cell r="BJ22"/>
          <cell r="BK22"/>
        </row>
        <row r="23">
          <cell r="L23" t="str">
            <v>MC10</v>
          </cell>
          <cell r="M23">
            <v>14</v>
          </cell>
          <cell r="N23"/>
          <cell r="O23">
            <v>5</v>
          </cell>
          <cell r="P23">
            <v>1006</v>
          </cell>
          <cell r="Q23">
            <v>669</v>
          </cell>
          <cell r="R23">
            <v>88</v>
          </cell>
          <cell r="S23">
            <v>46</v>
          </cell>
          <cell r="T23">
            <v>4</v>
          </cell>
          <cell r="U23"/>
          <cell r="V23"/>
          <cell r="W23"/>
          <cell r="X23"/>
          <cell r="Y23"/>
          <cell r="Z23"/>
          <cell r="AA23"/>
          <cell r="AB23"/>
          <cell r="AC23"/>
          <cell r="AD23"/>
          <cell r="AE23" t="str">
            <v>MC10</v>
          </cell>
          <cell r="AF23">
            <v>2</v>
          </cell>
          <cell r="AG23"/>
          <cell r="AH23">
            <v>3</v>
          </cell>
          <cell r="AI23">
            <v>2</v>
          </cell>
          <cell r="AJ23" t="str">
            <v>A3</v>
          </cell>
          <cell r="AK23">
            <v>0</v>
          </cell>
          <cell r="AL23"/>
          <cell r="AM23">
            <v>298</v>
          </cell>
          <cell r="AN23">
            <v>277</v>
          </cell>
          <cell r="AO23"/>
          <cell r="AP23"/>
          <cell r="AQ23"/>
          <cell r="AR23"/>
          <cell r="AS23"/>
          <cell r="AT23"/>
          <cell r="AU23"/>
          <cell r="AV23"/>
          <cell r="AW23"/>
          <cell r="AX23"/>
          <cell r="AY23"/>
          <cell r="AZ23"/>
          <cell r="BA23"/>
          <cell r="BB23"/>
          <cell r="BC23"/>
          <cell r="BD23"/>
          <cell r="BE23"/>
          <cell r="BF23"/>
          <cell r="BG23"/>
          <cell r="BH23"/>
          <cell r="BI23"/>
          <cell r="BJ23"/>
          <cell r="BK23"/>
        </row>
        <row r="24">
          <cell r="L24" t="str">
            <v>MC11</v>
          </cell>
          <cell r="M24">
            <v>11</v>
          </cell>
          <cell r="N24"/>
          <cell r="O24">
            <v>4</v>
          </cell>
          <cell r="P24">
            <v>1018</v>
          </cell>
          <cell r="Q24">
            <v>997</v>
          </cell>
          <cell r="R24">
            <v>702</v>
          </cell>
          <cell r="S24">
            <v>681</v>
          </cell>
          <cell r="T24"/>
          <cell r="U24"/>
          <cell r="V24"/>
          <cell r="W24"/>
          <cell r="X24"/>
          <cell r="Y24"/>
          <cell r="Z24"/>
          <cell r="AA24"/>
          <cell r="AB24"/>
          <cell r="AC24"/>
          <cell r="AD24"/>
          <cell r="AE24" t="str">
            <v>MC11</v>
          </cell>
          <cell r="AF24">
            <v>11</v>
          </cell>
          <cell r="AG24"/>
          <cell r="AH24">
            <v>12</v>
          </cell>
          <cell r="AI24">
            <v>11</v>
          </cell>
          <cell r="AJ24" t="str">
            <v>C1</v>
          </cell>
          <cell r="AK24">
            <v>0</v>
          </cell>
          <cell r="AL24"/>
          <cell r="AM24">
            <v>310</v>
          </cell>
          <cell r="AN24">
            <v>289</v>
          </cell>
          <cell r="AO24">
            <v>268</v>
          </cell>
          <cell r="AP24">
            <v>247</v>
          </cell>
          <cell r="AQ24">
            <v>226</v>
          </cell>
          <cell r="AR24">
            <v>205</v>
          </cell>
          <cell r="AS24">
            <v>184</v>
          </cell>
          <cell r="AT24">
            <v>163</v>
          </cell>
          <cell r="AU24">
            <v>142</v>
          </cell>
          <cell r="AV24">
            <v>121</v>
          </cell>
          <cell r="AW24">
            <v>100</v>
          </cell>
          <cell r="AX24"/>
          <cell r="AY24"/>
          <cell r="AZ24"/>
          <cell r="BA24"/>
          <cell r="BB24"/>
          <cell r="BC24"/>
          <cell r="BD24"/>
          <cell r="BE24"/>
          <cell r="BF24"/>
          <cell r="BG24"/>
          <cell r="BH24"/>
          <cell r="BI24"/>
          <cell r="BJ24"/>
          <cell r="BK24"/>
        </row>
        <row r="25">
          <cell r="L25" t="str">
            <v>MC12</v>
          </cell>
          <cell r="M25">
            <v>23</v>
          </cell>
          <cell r="N25"/>
          <cell r="O25">
            <v>8</v>
          </cell>
          <cell r="P25">
            <v>711</v>
          </cell>
          <cell r="Q25">
            <v>690</v>
          </cell>
          <cell r="R25">
            <v>669</v>
          </cell>
          <cell r="S25">
            <v>88</v>
          </cell>
          <cell r="T25">
            <v>67</v>
          </cell>
          <cell r="U25">
            <v>46</v>
          </cell>
          <cell r="V25">
            <v>25</v>
          </cell>
          <cell r="W25">
            <v>4</v>
          </cell>
          <cell r="X25"/>
          <cell r="Y25"/>
          <cell r="Z25"/>
          <cell r="AA25"/>
          <cell r="AB25"/>
          <cell r="AC25"/>
          <cell r="AD25"/>
          <cell r="AE25" t="str">
            <v>MC12</v>
          </cell>
          <cell r="AF25">
            <v>7</v>
          </cell>
          <cell r="AG25"/>
          <cell r="AH25">
            <v>8</v>
          </cell>
          <cell r="AI25">
            <v>7</v>
          </cell>
          <cell r="AJ25" t="str">
            <v>A3</v>
          </cell>
          <cell r="AK25">
            <v>0</v>
          </cell>
          <cell r="AL25"/>
          <cell r="AM25">
            <v>298</v>
          </cell>
          <cell r="AN25">
            <v>277</v>
          </cell>
          <cell r="AO25">
            <v>256</v>
          </cell>
          <cell r="AP25">
            <v>235</v>
          </cell>
          <cell r="AQ25">
            <v>214</v>
          </cell>
          <cell r="AR25">
            <v>193</v>
          </cell>
          <cell r="AS25">
            <v>172</v>
          </cell>
          <cell r="AT25"/>
          <cell r="AU25"/>
          <cell r="AV25"/>
          <cell r="AW25"/>
          <cell r="AX25"/>
          <cell r="AY25"/>
          <cell r="AZ25"/>
          <cell r="BA25"/>
          <cell r="BB25"/>
          <cell r="BC25"/>
          <cell r="BD25"/>
          <cell r="BE25"/>
          <cell r="BF25"/>
          <cell r="BG25"/>
          <cell r="BH25"/>
          <cell r="BI25"/>
          <cell r="BJ25"/>
          <cell r="BK25"/>
        </row>
        <row r="26">
          <cell r="L26" t="str">
            <v>MC13</v>
          </cell>
          <cell r="M26">
            <v>35</v>
          </cell>
          <cell r="N26"/>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cell r="AC26"/>
          <cell r="AD26"/>
          <cell r="AE26" t="str">
            <v>MC13</v>
          </cell>
          <cell r="AF26">
            <v>3</v>
          </cell>
          <cell r="AG26"/>
          <cell r="AH26">
            <v>4</v>
          </cell>
          <cell r="AI26">
            <v>3</v>
          </cell>
          <cell r="AJ26" t="str">
            <v>F3</v>
          </cell>
          <cell r="AK26">
            <v>0</v>
          </cell>
          <cell r="AL26"/>
          <cell r="AM26">
            <v>293</v>
          </cell>
          <cell r="AN26">
            <v>272</v>
          </cell>
          <cell r="AO26">
            <v>251</v>
          </cell>
          <cell r="AP26"/>
          <cell r="AQ26"/>
          <cell r="AR26"/>
          <cell r="AS26"/>
          <cell r="AT26"/>
          <cell r="AU26"/>
          <cell r="AV26"/>
          <cell r="AW26"/>
          <cell r="AX26"/>
          <cell r="AY26"/>
          <cell r="AZ26"/>
          <cell r="BA26"/>
          <cell r="BB26"/>
          <cell r="BC26"/>
          <cell r="BD26"/>
          <cell r="BE26"/>
          <cell r="BF26"/>
          <cell r="BG26"/>
          <cell r="BH26"/>
          <cell r="BI26"/>
          <cell r="BJ26"/>
          <cell r="BK26"/>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cell r="AA27"/>
          <cell r="AB27"/>
          <cell r="AC27"/>
          <cell r="AD27"/>
          <cell r="AE27" t="str">
            <v>MC14</v>
          </cell>
          <cell r="AF27">
            <v>5</v>
          </cell>
          <cell r="AG27" t="str">
            <v>erro</v>
          </cell>
          <cell r="AH27">
            <v>6</v>
          </cell>
          <cell r="AI27">
            <v>4</v>
          </cell>
          <cell r="AJ27" t="str">
            <v>B3</v>
          </cell>
          <cell r="AK27">
            <v>0</v>
          </cell>
          <cell r="AL27"/>
          <cell r="AM27">
            <v>297</v>
          </cell>
          <cell r="AN27">
            <v>276</v>
          </cell>
          <cell r="AO27">
            <v>255</v>
          </cell>
          <cell r="AP27">
            <v>213</v>
          </cell>
          <cell r="AQ27"/>
          <cell r="AR27"/>
          <cell r="AS27"/>
          <cell r="AT27"/>
          <cell r="AU27"/>
          <cell r="AV27"/>
          <cell r="AW27"/>
          <cell r="AX27"/>
          <cell r="AY27"/>
          <cell r="AZ27"/>
          <cell r="BA27"/>
          <cell r="BB27"/>
          <cell r="BC27"/>
          <cell r="BD27"/>
          <cell r="BE27"/>
          <cell r="BF27"/>
          <cell r="BG27"/>
          <cell r="BH27"/>
          <cell r="BI27"/>
          <cell r="BJ27"/>
          <cell r="BK27"/>
        </row>
        <row r="28">
          <cell r="L28" t="str">
            <v>MC2</v>
          </cell>
          <cell r="M28">
            <v>20</v>
          </cell>
          <cell r="N28"/>
          <cell r="O28">
            <v>7</v>
          </cell>
          <cell r="P28">
            <v>1014</v>
          </cell>
          <cell r="Q28">
            <v>993</v>
          </cell>
          <cell r="R28">
            <v>698</v>
          </cell>
          <cell r="S28">
            <v>117</v>
          </cell>
          <cell r="T28">
            <v>75</v>
          </cell>
          <cell r="U28">
            <v>54</v>
          </cell>
          <cell r="V28">
            <v>12</v>
          </cell>
          <cell r="W28"/>
          <cell r="X28"/>
          <cell r="Y28"/>
          <cell r="Z28"/>
          <cell r="AA28"/>
          <cell r="AB28"/>
          <cell r="AC28"/>
          <cell r="AD28"/>
          <cell r="AE28" t="str">
            <v>MC2</v>
          </cell>
          <cell r="AF28">
            <v>7</v>
          </cell>
          <cell r="AG28" t="str">
            <v>erro</v>
          </cell>
          <cell r="AH28">
            <v>8</v>
          </cell>
          <cell r="AI28">
            <v>5</v>
          </cell>
          <cell r="AJ28" t="str">
            <v>G1</v>
          </cell>
          <cell r="AK28">
            <v>0</v>
          </cell>
          <cell r="AL28"/>
          <cell r="AM28">
            <v>306</v>
          </cell>
          <cell r="AN28">
            <v>285</v>
          </cell>
          <cell r="AO28">
            <v>264</v>
          </cell>
          <cell r="AP28">
            <v>243</v>
          </cell>
          <cell r="AQ28">
            <v>222</v>
          </cell>
          <cell r="AR28"/>
          <cell r="AS28"/>
          <cell r="AT28"/>
          <cell r="AU28"/>
          <cell r="AV28"/>
          <cell r="AW28"/>
          <cell r="AX28"/>
          <cell r="AY28"/>
          <cell r="AZ28"/>
          <cell r="BA28"/>
          <cell r="BB28"/>
          <cell r="BC28"/>
          <cell r="BD28"/>
          <cell r="BE28"/>
          <cell r="BF28"/>
          <cell r="BG28"/>
          <cell r="BH28"/>
          <cell r="BI28"/>
          <cell r="BJ28"/>
          <cell r="BK28"/>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cell r="AH29">
            <v>0</v>
          </cell>
          <cell r="AI29">
            <v>0</v>
          </cell>
          <cell r="AJ29" t="e">
            <v>#N/A</v>
          </cell>
          <cell r="AK29">
            <v>0</v>
          </cell>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row>
        <row r="30">
          <cell r="L30" t="str">
            <v>MC4</v>
          </cell>
          <cell r="M30">
            <v>26</v>
          </cell>
          <cell r="N30"/>
          <cell r="O30">
            <v>9</v>
          </cell>
          <cell r="P30">
            <v>1014</v>
          </cell>
          <cell r="Q30">
            <v>993</v>
          </cell>
          <cell r="R30">
            <v>698</v>
          </cell>
          <cell r="S30">
            <v>677</v>
          </cell>
          <cell r="T30">
            <v>96</v>
          </cell>
          <cell r="U30">
            <v>75</v>
          </cell>
          <cell r="V30">
            <v>54</v>
          </cell>
          <cell r="W30">
            <v>33</v>
          </cell>
          <cell r="X30">
            <v>12</v>
          </cell>
          <cell r="Y30"/>
          <cell r="Z30"/>
          <cell r="AA30"/>
          <cell r="AB30"/>
          <cell r="AC30"/>
          <cell r="AD30"/>
          <cell r="AE30" t="str">
            <v>MC4</v>
          </cell>
          <cell r="AF30">
            <v>6</v>
          </cell>
          <cell r="AG30"/>
          <cell r="AH30">
            <v>7</v>
          </cell>
          <cell r="AI30">
            <v>6</v>
          </cell>
          <cell r="AJ30" t="str">
            <v>G1</v>
          </cell>
          <cell r="AK30">
            <v>0</v>
          </cell>
          <cell r="AL30"/>
          <cell r="AM30">
            <v>306</v>
          </cell>
          <cell r="AN30">
            <v>285</v>
          </cell>
          <cell r="AO30">
            <v>264</v>
          </cell>
          <cell r="AP30">
            <v>243</v>
          </cell>
          <cell r="AQ30">
            <v>222</v>
          </cell>
          <cell r="AR30">
            <v>201</v>
          </cell>
          <cell r="AS30"/>
          <cell r="AT30"/>
          <cell r="AU30"/>
          <cell r="AV30"/>
          <cell r="AW30"/>
          <cell r="AX30"/>
          <cell r="AY30"/>
          <cell r="AZ30"/>
          <cell r="BA30"/>
          <cell r="BB30"/>
          <cell r="BC30"/>
          <cell r="BD30"/>
          <cell r="BE30"/>
          <cell r="BF30"/>
          <cell r="BG30"/>
          <cell r="BH30"/>
          <cell r="BI30"/>
          <cell r="BJ30"/>
          <cell r="BK30"/>
        </row>
        <row r="31">
          <cell r="L31" t="str">
            <v>MC5</v>
          </cell>
          <cell r="M31">
            <v>11</v>
          </cell>
          <cell r="N31"/>
          <cell r="O31">
            <v>4</v>
          </cell>
          <cell r="P31">
            <v>995</v>
          </cell>
          <cell r="Q31">
            <v>56</v>
          </cell>
          <cell r="R31">
            <v>35</v>
          </cell>
          <cell r="S31">
            <v>14</v>
          </cell>
          <cell r="T31"/>
          <cell r="U31"/>
          <cell r="V31"/>
          <cell r="W31"/>
          <cell r="X31"/>
          <cell r="Y31"/>
          <cell r="Z31"/>
          <cell r="AA31"/>
          <cell r="AB31"/>
          <cell r="AC31"/>
          <cell r="AD31"/>
          <cell r="AE31" t="str">
            <v>MC5</v>
          </cell>
          <cell r="AF31">
            <v>3</v>
          </cell>
          <cell r="AG31"/>
          <cell r="AH31">
            <v>4</v>
          </cell>
          <cell r="AI31">
            <v>3</v>
          </cell>
          <cell r="AJ31" t="str">
            <v>E1</v>
          </cell>
          <cell r="AK31">
            <v>0</v>
          </cell>
          <cell r="AL31"/>
          <cell r="AM31">
            <v>308</v>
          </cell>
          <cell r="AN31">
            <v>287</v>
          </cell>
          <cell r="AO31">
            <v>266</v>
          </cell>
          <cell r="AP31"/>
          <cell r="AQ31"/>
          <cell r="AR31"/>
          <cell r="AS31"/>
          <cell r="AT31"/>
          <cell r="AU31"/>
          <cell r="AV31"/>
          <cell r="AW31"/>
          <cell r="AX31"/>
          <cell r="AY31"/>
          <cell r="AZ31"/>
          <cell r="BA31"/>
          <cell r="BB31"/>
          <cell r="BC31"/>
          <cell r="BD31"/>
          <cell r="BE31"/>
          <cell r="BF31"/>
          <cell r="BG31"/>
          <cell r="BH31"/>
          <cell r="BI31"/>
          <cell r="BJ31"/>
          <cell r="BK31"/>
        </row>
        <row r="32">
          <cell r="L32" t="str">
            <v>MC6</v>
          </cell>
          <cell r="M32">
            <v>29</v>
          </cell>
          <cell r="N32"/>
          <cell r="O32">
            <v>10</v>
          </cell>
          <cell r="P32">
            <v>1009</v>
          </cell>
          <cell r="Q32">
            <v>672</v>
          </cell>
          <cell r="R32">
            <v>154</v>
          </cell>
          <cell r="S32">
            <v>133</v>
          </cell>
          <cell r="T32">
            <v>112</v>
          </cell>
          <cell r="U32">
            <v>91</v>
          </cell>
          <cell r="V32">
            <v>70</v>
          </cell>
          <cell r="W32">
            <v>49</v>
          </cell>
          <cell r="X32">
            <v>28</v>
          </cell>
          <cell r="Y32">
            <v>7</v>
          </cell>
          <cell r="Z32"/>
          <cell r="AA32"/>
          <cell r="AB32"/>
          <cell r="AC32"/>
          <cell r="AD32"/>
          <cell r="AE32" t="str">
            <v>MC6</v>
          </cell>
          <cell r="AF32">
            <v>5</v>
          </cell>
          <cell r="AG32"/>
          <cell r="AH32">
            <v>6</v>
          </cell>
          <cell r="AI32">
            <v>5</v>
          </cell>
          <cell r="AJ32" t="str">
            <v>E2</v>
          </cell>
          <cell r="AK32">
            <v>0</v>
          </cell>
          <cell r="AL32"/>
          <cell r="AM32">
            <v>259</v>
          </cell>
          <cell r="AN32">
            <v>238</v>
          </cell>
          <cell r="AO32">
            <v>217</v>
          </cell>
          <cell r="AP32">
            <v>196</v>
          </cell>
          <cell r="AQ32">
            <v>175</v>
          </cell>
          <cell r="AR32"/>
          <cell r="AS32"/>
          <cell r="AT32"/>
          <cell r="AU32"/>
          <cell r="AV32"/>
          <cell r="AW32"/>
          <cell r="AX32"/>
          <cell r="AY32"/>
          <cell r="AZ32"/>
          <cell r="BA32"/>
          <cell r="BB32"/>
          <cell r="BC32"/>
          <cell r="BD32"/>
          <cell r="BE32"/>
          <cell r="BF32"/>
          <cell r="BG32"/>
          <cell r="BH32"/>
          <cell r="BI32"/>
          <cell r="BJ32"/>
          <cell r="BK32"/>
        </row>
        <row r="33">
          <cell r="L33" t="str">
            <v>MC7</v>
          </cell>
          <cell r="M33">
            <v>20</v>
          </cell>
          <cell r="N33"/>
          <cell r="O33">
            <v>7</v>
          </cell>
          <cell r="P33">
            <v>1011</v>
          </cell>
          <cell r="Q33">
            <v>716</v>
          </cell>
          <cell r="R33">
            <v>695</v>
          </cell>
          <cell r="S33">
            <v>72</v>
          </cell>
          <cell r="T33">
            <v>51</v>
          </cell>
          <cell r="U33">
            <v>30</v>
          </cell>
          <cell r="V33">
            <v>9</v>
          </cell>
          <cell r="W33"/>
          <cell r="X33"/>
          <cell r="Y33"/>
          <cell r="Z33"/>
          <cell r="AA33"/>
          <cell r="AB33"/>
          <cell r="AC33"/>
          <cell r="AD33"/>
          <cell r="AE33" t="str">
            <v>MC7</v>
          </cell>
          <cell r="AF33">
            <v>8</v>
          </cell>
          <cell r="AG33"/>
          <cell r="AH33">
            <v>9</v>
          </cell>
          <cell r="AI33">
            <v>8</v>
          </cell>
          <cell r="AJ33" t="str">
            <v>C2</v>
          </cell>
          <cell r="AK33">
            <v>0</v>
          </cell>
          <cell r="AL33"/>
          <cell r="AM33">
            <v>303</v>
          </cell>
          <cell r="AN33">
            <v>282</v>
          </cell>
          <cell r="AO33">
            <v>261</v>
          </cell>
          <cell r="AP33">
            <v>240</v>
          </cell>
          <cell r="AQ33">
            <v>219</v>
          </cell>
          <cell r="AR33">
            <v>198</v>
          </cell>
          <cell r="AS33">
            <v>177</v>
          </cell>
          <cell r="AT33">
            <v>156</v>
          </cell>
          <cell r="AU33"/>
          <cell r="AV33"/>
          <cell r="AW33"/>
          <cell r="AX33"/>
          <cell r="AY33"/>
          <cell r="AZ33"/>
          <cell r="BA33"/>
          <cell r="BB33"/>
          <cell r="BC33"/>
          <cell r="BD33"/>
          <cell r="BE33"/>
          <cell r="BF33"/>
          <cell r="BG33"/>
          <cell r="BH33"/>
          <cell r="BI33"/>
          <cell r="BJ33"/>
          <cell r="BK33"/>
        </row>
        <row r="34">
          <cell r="L34" t="str">
            <v>MC8</v>
          </cell>
          <cell r="M34">
            <v>23</v>
          </cell>
          <cell r="N34"/>
          <cell r="O34">
            <v>8</v>
          </cell>
          <cell r="P34">
            <v>1020</v>
          </cell>
          <cell r="Q34">
            <v>999</v>
          </cell>
          <cell r="R34">
            <v>704</v>
          </cell>
          <cell r="S34">
            <v>683</v>
          </cell>
          <cell r="T34">
            <v>81</v>
          </cell>
          <cell r="U34">
            <v>60</v>
          </cell>
          <cell r="V34">
            <v>39</v>
          </cell>
          <cell r="W34">
            <v>18</v>
          </cell>
          <cell r="X34"/>
          <cell r="Y34"/>
          <cell r="Z34"/>
          <cell r="AA34"/>
          <cell r="AB34"/>
          <cell r="AC34"/>
          <cell r="AD34"/>
          <cell r="AE34" t="str">
            <v>MC8</v>
          </cell>
          <cell r="AF34">
            <v>7</v>
          </cell>
          <cell r="AG34"/>
          <cell r="AH34">
            <v>8</v>
          </cell>
          <cell r="AI34">
            <v>7</v>
          </cell>
          <cell r="AJ34" t="str">
            <v>A1</v>
          </cell>
          <cell r="AK34">
            <v>0</v>
          </cell>
          <cell r="AL34"/>
          <cell r="AM34">
            <v>312</v>
          </cell>
          <cell r="AN34">
            <v>291</v>
          </cell>
          <cell r="AO34">
            <v>270</v>
          </cell>
          <cell r="AP34">
            <v>249</v>
          </cell>
          <cell r="AQ34">
            <v>228</v>
          </cell>
          <cell r="AR34">
            <v>207</v>
          </cell>
          <cell r="AS34">
            <v>186</v>
          </cell>
          <cell r="AT34"/>
          <cell r="AU34"/>
          <cell r="AV34"/>
          <cell r="AW34"/>
          <cell r="AX34"/>
          <cell r="AY34"/>
          <cell r="AZ34"/>
          <cell r="BA34"/>
          <cell r="BB34"/>
          <cell r="BC34"/>
          <cell r="BD34"/>
          <cell r="BE34"/>
          <cell r="BF34"/>
          <cell r="BG34"/>
          <cell r="BH34"/>
          <cell r="BI34"/>
          <cell r="BJ34"/>
          <cell r="BK34"/>
        </row>
        <row r="35">
          <cell r="L35" t="str">
            <v>MC9</v>
          </cell>
          <cell r="M35">
            <v>23</v>
          </cell>
          <cell r="N35"/>
          <cell r="O35">
            <v>8</v>
          </cell>
          <cell r="P35">
            <v>1013</v>
          </cell>
          <cell r="Q35">
            <v>992</v>
          </cell>
          <cell r="R35">
            <v>697</v>
          </cell>
          <cell r="S35">
            <v>676</v>
          </cell>
          <cell r="T35">
            <v>95</v>
          </cell>
          <cell r="U35">
            <v>74</v>
          </cell>
          <cell r="V35">
            <v>53</v>
          </cell>
          <cell r="W35">
            <v>11</v>
          </cell>
          <cell r="X35"/>
          <cell r="Y35"/>
          <cell r="Z35"/>
          <cell r="AA35"/>
          <cell r="AB35"/>
          <cell r="AC35"/>
          <cell r="AD35"/>
          <cell r="AE35" t="str">
            <v>MC9</v>
          </cell>
          <cell r="AF35">
            <v>7</v>
          </cell>
          <cell r="AG35"/>
          <cell r="AH35">
            <v>8</v>
          </cell>
          <cell r="AI35">
            <v>7</v>
          </cell>
          <cell r="AJ35" t="str">
            <v>A2</v>
          </cell>
          <cell r="AK35">
            <v>0</v>
          </cell>
          <cell r="AL35"/>
          <cell r="AM35">
            <v>305</v>
          </cell>
          <cell r="AN35">
            <v>284</v>
          </cell>
          <cell r="AO35">
            <v>263</v>
          </cell>
          <cell r="AP35">
            <v>242</v>
          </cell>
          <cell r="AQ35">
            <v>221</v>
          </cell>
          <cell r="AR35">
            <v>200</v>
          </cell>
          <cell r="AS35">
            <v>179</v>
          </cell>
          <cell r="AT35"/>
          <cell r="AU35"/>
          <cell r="AV35"/>
          <cell r="AW35"/>
          <cell r="AX35"/>
          <cell r="AY35"/>
          <cell r="AZ35"/>
          <cell r="BA35"/>
          <cell r="BB35"/>
          <cell r="BC35"/>
          <cell r="BD35"/>
          <cell r="BE35"/>
          <cell r="BF35"/>
          <cell r="BG35"/>
          <cell r="BH35"/>
          <cell r="BI35"/>
          <cell r="BJ35"/>
          <cell r="BK35"/>
        </row>
        <row r="36">
          <cell r="L36" t="str">
            <v>NWC-01</v>
          </cell>
          <cell r="M36">
            <v>26</v>
          </cell>
          <cell r="N36"/>
          <cell r="O36">
            <v>9</v>
          </cell>
          <cell r="P36">
            <v>1015</v>
          </cell>
          <cell r="Q36">
            <v>994</v>
          </cell>
          <cell r="R36">
            <v>699</v>
          </cell>
          <cell r="S36">
            <v>678</v>
          </cell>
          <cell r="T36">
            <v>97</v>
          </cell>
          <cell r="U36">
            <v>76</v>
          </cell>
          <cell r="V36">
            <v>55</v>
          </cell>
          <cell r="W36">
            <v>34</v>
          </cell>
          <cell r="X36">
            <v>13</v>
          </cell>
          <cell r="Y36"/>
          <cell r="Z36"/>
          <cell r="AA36"/>
          <cell r="AB36"/>
          <cell r="AC36"/>
          <cell r="AD36"/>
          <cell r="AE36" t="str">
            <v>NWC-01</v>
          </cell>
          <cell r="AF36">
            <v>8</v>
          </cell>
          <cell r="AG36"/>
          <cell r="AH36">
            <v>9</v>
          </cell>
          <cell r="AI36">
            <v>8</v>
          </cell>
          <cell r="AJ36" t="str">
            <v>F1</v>
          </cell>
          <cell r="AK36">
            <v>0</v>
          </cell>
          <cell r="AL36"/>
          <cell r="AM36">
            <v>307</v>
          </cell>
          <cell r="AN36">
            <v>286</v>
          </cell>
          <cell r="AO36">
            <v>265</v>
          </cell>
          <cell r="AP36">
            <v>244</v>
          </cell>
          <cell r="AQ36">
            <v>223</v>
          </cell>
          <cell r="AR36">
            <v>181</v>
          </cell>
          <cell r="AS36">
            <v>139</v>
          </cell>
          <cell r="AT36">
            <v>118</v>
          </cell>
          <cell r="AU36"/>
          <cell r="AV36"/>
          <cell r="AW36"/>
          <cell r="AX36"/>
          <cell r="AY36"/>
          <cell r="AZ36"/>
          <cell r="BA36"/>
          <cell r="BB36"/>
          <cell r="BC36"/>
          <cell r="BD36"/>
          <cell r="BE36"/>
          <cell r="BF36"/>
          <cell r="BG36"/>
          <cell r="BH36"/>
          <cell r="BI36"/>
          <cell r="BJ36"/>
          <cell r="BK36"/>
        </row>
        <row r="37">
          <cell r="L37" t="str">
            <v>NWC-02</v>
          </cell>
          <cell r="M37">
            <v>26</v>
          </cell>
          <cell r="N37"/>
          <cell r="O37">
            <v>9</v>
          </cell>
          <cell r="P37">
            <v>1008</v>
          </cell>
          <cell r="Q37">
            <v>713</v>
          </cell>
          <cell r="R37">
            <v>692</v>
          </cell>
          <cell r="S37">
            <v>671</v>
          </cell>
          <cell r="T37">
            <v>90</v>
          </cell>
          <cell r="U37">
            <v>69</v>
          </cell>
          <cell r="V37">
            <v>48</v>
          </cell>
          <cell r="W37">
            <v>27</v>
          </cell>
          <cell r="X37">
            <v>6</v>
          </cell>
          <cell r="Y37"/>
          <cell r="Z37"/>
          <cell r="AA37"/>
          <cell r="AB37"/>
          <cell r="AC37"/>
          <cell r="AD37"/>
          <cell r="AE37" t="str">
            <v>NWC-02</v>
          </cell>
          <cell r="AF37">
            <v>9</v>
          </cell>
          <cell r="AG37"/>
          <cell r="AH37">
            <v>10</v>
          </cell>
          <cell r="AI37">
            <v>9</v>
          </cell>
          <cell r="AJ37" t="str">
            <v>F2</v>
          </cell>
          <cell r="AK37">
            <v>0</v>
          </cell>
          <cell r="AL37"/>
          <cell r="AM37">
            <v>300</v>
          </cell>
          <cell r="AN37">
            <v>279</v>
          </cell>
          <cell r="AO37">
            <v>258</v>
          </cell>
          <cell r="AP37">
            <v>237</v>
          </cell>
          <cell r="AQ37">
            <v>216</v>
          </cell>
          <cell r="AR37">
            <v>195</v>
          </cell>
          <cell r="AS37">
            <v>174</v>
          </cell>
          <cell r="AT37">
            <v>132</v>
          </cell>
          <cell r="AU37">
            <v>111</v>
          </cell>
          <cell r="AV37"/>
          <cell r="AW37"/>
          <cell r="AX37"/>
          <cell r="AY37"/>
          <cell r="AZ37"/>
          <cell r="BA37"/>
          <cell r="BB37"/>
          <cell r="BC37"/>
          <cell r="BD37"/>
          <cell r="BE37"/>
          <cell r="BF37"/>
          <cell r="BG37"/>
          <cell r="BH37"/>
          <cell r="BI37"/>
          <cell r="BJ37"/>
          <cell r="BK37"/>
        </row>
        <row r="38">
          <cell r="L38" t="str">
            <v>NWC-03</v>
          </cell>
          <cell r="M38">
            <v>23</v>
          </cell>
          <cell r="N38"/>
          <cell r="O38">
            <v>8</v>
          </cell>
          <cell r="P38">
            <v>1022</v>
          </cell>
          <cell r="Q38">
            <v>1001</v>
          </cell>
          <cell r="R38">
            <v>706</v>
          </cell>
          <cell r="S38">
            <v>104</v>
          </cell>
          <cell r="T38">
            <v>83</v>
          </cell>
          <cell r="U38">
            <v>62</v>
          </cell>
          <cell r="V38">
            <v>41</v>
          </cell>
          <cell r="W38">
            <v>20</v>
          </cell>
          <cell r="X38"/>
          <cell r="Y38"/>
          <cell r="Z38"/>
          <cell r="AA38"/>
          <cell r="AB38"/>
          <cell r="AC38"/>
          <cell r="AD38"/>
          <cell r="AE38" t="str">
            <v>NWC-03</v>
          </cell>
          <cell r="AF38">
            <v>8</v>
          </cell>
          <cell r="AG38"/>
          <cell r="AH38">
            <v>9</v>
          </cell>
          <cell r="AI38">
            <v>8</v>
          </cell>
          <cell r="AJ38" t="str">
            <v>F3</v>
          </cell>
          <cell r="AK38">
            <v>0</v>
          </cell>
          <cell r="AL38"/>
          <cell r="AM38">
            <v>293</v>
          </cell>
          <cell r="AN38">
            <v>272</v>
          </cell>
          <cell r="AO38">
            <v>251</v>
          </cell>
          <cell r="AP38">
            <v>230</v>
          </cell>
          <cell r="AQ38">
            <v>209</v>
          </cell>
          <cell r="AR38">
            <v>167</v>
          </cell>
          <cell r="AS38">
            <v>125</v>
          </cell>
          <cell r="AT38">
            <v>104</v>
          </cell>
          <cell r="AU38"/>
          <cell r="AV38"/>
          <cell r="AW38"/>
          <cell r="AX38"/>
          <cell r="AY38"/>
          <cell r="AZ38"/>
          <cell r="BA38"/>
          <cell r="BB38"/>
          <cell r="BC38"/>
          <cell r="BD38"/>
          <cell r="BE38"/>
          <cell r="BF38"/>
          <cell r="BG38"/>
          <cell r="BH38"/>
          <cell r="BI38"/>
          <cell r="BJ38"/>
          <cell r="BK38"/>
        </row>
        <row r="39">
          <cell r="L39" t="str">
            <v>OBR-01</v>
          </cell>
          <cell r="M39">
            <v>14</v>
          </cell>
          <cell r="N39"/>
          <cell r="O39">
            <v>5</v>
          </cell>
          <cell r="P39">
            <v>1017</v>
          </cell>
          <cell r="Q39">
            <v>996</v>
          </cell>
          <cell r="R39">
            <v>701</v>
          </cell>
          <cell r="S39">
            <v>680</v>
          </cell>
          <cell r="T39">
            <v>15</v>
          </cell>
          <cell r="U39"/>
          <cell r="V39"/>
          <cell r="W39"/>
          <cell r="X39"/>
          <cell r="Y39"/>
          <cell r="Z39"/>
          <cell r="AA39"/>
          <cell r="AB39"/>
          <cell r="AC39"/>
          <cell r="AD39"/>
          <cell r="AE39" t="str">
            <v>OBR-01</v>
          </cell>
          <cell r="AF39">
            <v>8</v>
          </cell>
          <cell r="AG39"/>
          <cell r="AH39">
            <v>9</v>
          </cell>
          <cell r="AI39">
            <v>8</v>
          </cell>
          <cell r="AJ39" t="str">
            <v>D1</v>
          </cell>
          <cell r="AK39">
            <v>0</v>
          </cell>
          <cell r="AL39"/>
          <cell r="AM39">
            <v>309</v>
          </cell>
          <cell r="AN39">
            <v>288</v>
          </cell>
          <cell r="AO39">
            <v>267</v>
          </cell>
          <cell r="AP39">
            <v>246</v>
          </cell>
          <cell r="AQ39">
            <v>225</v>
          </cell>
          <cell r="AR39">
            <v>204</v>
          </cell>
          <cell r="AS39">
            <v>183</v>
          </cell>
          <cell r="AT39">
            <v>162</v>
          </cell>
          <cell r="AU39"/>
          <cell r="AV39"/>
          <cell r="AW39"/>
          <cell r="AX39"/>
          <cell r="AY39"/>
          <cell r="AZ39"/>
          <cell r="BA39"/>
          <cell r="BB39"/>
          <cell r="BC39"/>
          <cell r="BD39"/>
          <cell r="BE39"/>
          <cell r="BF39"/>
          <cell r="BG39"/>
          <cell r="BH39"/>
          <cell r="BI39"/>
          <cell r="BJ39"/>
          <cell r="BK39"/>
        </row>
        <row r="40">
          <cell r="L40" t="str">
            <v>OBR-02</v>
          </cell>
          <cell r="M40">
            <v>11</v>
          </cell>
          <cell r="N40"/>
          <cell r="O40">
            <v>4</v>
          </cell>
          <cell r="P40">
            <v>694</v>
          </cell>
          <cell r="Q40">
            <v>673</v>
          </cell>
          <cell r="R40">
            <v>134</v>
          </cell>
          <cell r="S40">
            <v>8</v>
          </cell>
          <cell r="T40"/>
          <cell r="U40"/>
          <cell r="V40"/>
          <cell r="W40"/>
          <cell r="X40"/>
          <cell r="Y40"/>
          <cell r="Z40"/>
          <cell r="AA40"/>
          <cell r="AB40"/>
          <cell r="AC40"/>
          <cell r="AD40"/>
          <cell r="AE40" t="str">
            <v>OBR-02</v>
          </cell>
          <cell r="AF40">
            <v>8</v>
          </cell>
          <cell r="AG40"/>
          <cell r="AH40">
            <v>9</v>
          </cell>
          <cell r="AI40">
            <v>8</v>
          </cell>
          <cell r="AJ40" t="str">
            <v>D2</v>
          </cell>
          <cell r="AK40">
            <v>0</v>
          </cell>
          <cell r="AL40"/>
          <cell r="AM40">
            <v>302</v>
          </cell>
          <cell r="AN40">
            <v>281</v>
          </cell>
          <cell r="AO40">
            <v>260</v>
          </cell>
          <cell r="AP40">
            <v>239</v>
          </cell>
          <cell r="AQ40">
            <v>218</v>
          </cell>
          <cell r="AR40">
            <v>197</v>
          </cell>
          <cell r="AS40">
            <v>176</v>
          </cell>
          <cell r="AT40">
            <v>155</v>
          </cell>
          <cell r="AU40"/>
          <cell r="AV40"/>
          <cell r="AW40"/>
          <cell r="AX40"/>
          <cell r="AY40"/>
          <cell r="AZ40"/>
          <cell r="BA40"/>
          <cell r="BB40"/>
          <cell r="BC40"/>
          <cell r="BD40"/>
          <cell r="BE40"/>
          <cell r="BF40"/>
          <cell r="BG40"/>
          <cell r="BH40"/>
          <cell r="BI40"/>
          <cell r="BJ40"/>
          <cell r="BK40"/>
        </row>
        <row r="41">
          <cell r="L41" t="str">
            <v>OBR-03</v>
          </cell>
          <cell r="M41">
            <v>11</v>
          </cell>
          <cell r="N41"/>
          <cell r="O41">
            <v>4</v>
          </cell>
          <cell r="P41">
            <v>127</v>
          </cell>
          <cell r="Q41">
            <v>64</v>
          </cell>
          <cell r="R41">
            <v>22</v>
          </cell>
          <cell r="S41">
            <v>1</v>
          </cell>
          <cell r="T41"/>
          <cell r="U41"/>
          <cell r="V41"/>
          <cell r="W41"/>
          <cell r="X41"/>
          <cell r="Y41"/>
          <cell r="Z41"/>
          <cell r="AA41"/>
          <cell r="AB41"/>
          <cell r="AC41"/>
          <cell r="AD41"/>
          <cell r="AE41" t="str">
            <v>OBR-03</v>
          </cell>
          <cell r="AF41">
            <v>8</v>
          </cell>
          <cell r="AG41"/>
          <cell r="AH41">
            <v>9</v>
          </cell>
          <cell r="AI41">
            <v>8</v>
          </cell>
          <cell r="AJ41" t="str">
            <v>D3</v>
          </cell>
          <cell r="AK41">
            <v>0</v>
          </cell>
          <cell r="AL41"/>
          <cell r="AM41">
            <v>295</v>
          </cell>
          <cell r="AN41">
            <v>274</v>
          </cell>
          <cell r="AO41">
            <v>253</v>
          </cell>
          <cell r="AP41">
            <v>232</v>
          </cell>
          <cell r="AQ41">
            <v>211</v>
          </cell>
          <cell r="AR41">
            <v>190</v>
          </cell>
          <cell r="AS41">
            <v>169</v>
          </cell>
          <cell r="AT41">
            <v>148</v>
          </cell>
          <cell r="AU41"/>
          <cell r="AV41"/>
          <cell r="AW41"/>
          <cell r="AX41"/>
          <cell r="AY41"/>
          <cell r="AZ41"/>
          <cell r="BA41"/>
          <cell r="BB41"/>
          <cell r="BC41"/>
          <cell r="BD41"/>
          <cell r="BE41"/>
          <cell r="BF41"/>
          <cell r="BG41"/>
          <cell r="BH41"/>
          <cell r="BI41"/>
          <cell r="BJ41"/>
          <cell r="BK41"/>
        </row>
        <row r="42">
          <cell r="L42" t="str">
            <v>OFU-01</v>
          </cell>
          <cell r="M42">
            <v>35</v>
          </cell>
          <cell r="N42"/>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cell r="AC42"/>
          <cell r="AD42"/>
          <cell r="AE42" t="str">
            <v>OFU-01</v>
          </cell>
          <cell r="AF42">
            <v>7</v>
          </cell>
          <cell r="AG42"/>
          <cell r="AH42">
            <v>8</v>
          </cell>
          <cell r="AI42">
            <v>7</v>
          </cell>
          <cell r="AJ42" t="str">
            <v>A1</v>
          </cell>
          <cell r="AK42">
            <v>0</v>
          </cell>
          <cell r="AL42"/>
          <cell r="AM42">
            <v>312</v>
          </cell>
          <cell r="AN42">
            <v>291</v>
          </cell>
          <cell r="AO42">
            <v>270</v>
          </cell>
          <cell r="AP42">
            <v>249</v>
          </cell>
          <cell r="AQ42">
            <v>228</v>
          </cell>
          <cell r="AR42">
            <v>207</v>
          </cell>
          <cell r="AS42">
            <v>186</v>
          </cell>
          <cell r="AT42"/>
          <cell r="AU42"/>
          <cell r="AV42"/>
          <cell r="AW42"/>
          <cell r="AX42"/>
          <cell r="AY42"/>
          <cell r="AZ42"/>
          <cell r="BA42"/>
          <cell r="BB42"/>
          <cell r="BC42"/>
          <cell r="BD42"/>
          <cell r="BE42"/>
          <cell r="BF42"/>
          <cell r="BG42"/>
          <cell r="BH42"/>
          <cell r="BI42"/>
          <cell r="BJ42"/>
          <cell r="BK42"/>
        </row>
        <row r="43">
          <cell r="L43" t="str">
            <v>OFU-02</v>
          </cell>
          <cell r="M43">
            <v>35</v>
          </cell>
          <cell r="N43"/>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cell r="AC43"/>
          <cell r="AD43"/>
          <cell r="AE43" t="str">
            <v>OFU-02</v>
          </cell>
          <cell r="AF43">
            <v>7</v>
          </cell>
          <cell r="AG43"/>
          <cell r="AH43">
            <v>8</v>
          </cell>
          <cell r="AI43">
            <v>7</v>
          </cell>
          <cell r="AJ43" t="str">
            <v>A2</v>
          </cell>
          <cell r="AK43">
            <v>0</v>
          </cell>
          <cell r="AL43"/>
          <cell r="AM43">
            <v>305</v>
          </cell>
          <cell r="AN43">
            <v>284</v>
          </cell>
          <cell r="AO43">
            <v>263</v>
          </cell>
          <cell r="AP43">
            <v>242</v>
          </cell>
          <cell r="AQ43">
            <v>221</v>
          </cell>
          <cell r="AR43">
            <v>200</v>
          </cell>
          <cell r="AS43">
            <v>179</v>
          </cell>
          <cell r="AT43"/>
          <cell r="AU43"/>
          <cell r="AV43"/>
          <cell r="AW43"/>
          <cell r="AX43"/>
          <cell r="AY43"/>
          <cell r="AZ43"/>
          <cell r="BA43"/>
          <cell r="BB43"/>
          <cell r="BC43"/>
          <cell r="BD43"/>
          <cell r="BE43"/>
          <cell r="BF43"/>
          <cell r="BG43"/>
          <cell r="BH43"/>
          <cell r="BI43"/>
          <cell r="BJ43"/>
          <cell r="BK43"/>
        </row>
        <row r="44">
          <cell r="L44" t="str">
            <v>OFU-03</v>
          </cell>
          <cell r="M44">
            <v>35</v>
          </cell>
          <cell r="N44"/>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cell r="AC44"/>
          <cell r="AD44"/>
          <cell r="AE44" t="str">
            <v>OFU-03</v>
          </cell>
          <cell r="AF44">
            <v>7</v>
          </cell>
          <cell r="AG44"/>
          <cell r="AH44">
            <v>8</v>
          </cell>
          <cell r="AI44">
            <v>7</v>
          </cell>
          <cell r="AJ44" t="str">
            <v>A3</v>
          </cell>
          <cell r="AK44">
            <v>0</v>
          </cell>
          <cell r="AL44"/>
          <cell r="AM44">
            <v>298</v>
          </cell>
          <cell r="AN44">
            <v>277</v>
          </cell>
          <cell r="AO44">
            <v>256</v>
          </cell>
          <cell r="AP44">
            <v>235</v>
          </cell>
          <cell r="AQ44">
            <v>214</v>
          </cell>
          <cell r="AR44">
            <v>193</v>
          </cell>
          <cell r="AS44">
            <v>172</v>
          </cell>
          <cell r="AT44"/>
          <cell r="AU44"/>
          <cell r="AV44"/>
          <cell r="AW44"/>
          <cell r="AX44"/>
          <cell r="AY44"/>
          <cell r="AZ44"/>
          <cell r="BA44"/>
          <cell r="BB44"/>
          <cell r="BC44"/>
          <cell r="BD44"/>
          <cell r="BE44"/>
          <cell r="BF44"/>
          <cell r="BG44"/>
          <cell r="BH44"/>
          <cell r="BI44"/>
          <cell r="BJ44"/>
          <cell r="BK44"/>
        </row>
        <row r="45">
          <cell r="L45" t="str">
            <v>PET-01</v>
          </cell>
          <cell r="M45">
            <v>20</v>
          </cell>
          <cell r="N45"/>
          <cell r="O45">
            <v>7</v>
          </cell>
          <cell r="P45">
            <v>1016</v>
          </cell>
          <cell r="Q45">
            <v>995</v>
          </cell>
          <cell r="R45">
            <v>700</v>
          </cell>
          <cell r="S45">
            <v>679</v>
          </cell>
          <cell r="T45">
            <v>140</v>
          </cell>
          <cell r="U45">
            <v>35</v>
          </cell>
          <cell r="V45">
            <v>14</v>
          </cell>
          <cell r="W45"/>
          <cell r="X45"/>
          <cell r="Y45"/>
          <cell r="Z45"/>
          <cell r="AA45"/>
          <cell r="AB45"/>
          <cell r="AC45"/>
          <cell r="AD45"/>
          <cell r="AE45" t="str">
            <v>PET-01</v>
          </cell>
          <cell r="AF45">
            <v>6</v>
          </cell>
          <cell r="AG45"/>
          <cell r="AH45">
            <v>7</v>
          </cell>
          <cell r="AI45">
            <v>6</v>
          </cell>
          <cell r="AJ45" t="str">
            <v>E1</v>
          </cell>
          <cell r="AK45">
            <v>0</v>
          </cell>
          <cell r="AL45"/>
          <cell r="AM45">
            <v>308</v>
          </cell>
          <cell r="AN45">
            <v>287</v>
          </cell>
          <cell r="AO45">
            <v>266</v>
          </cell>
          <cell r="AP45">
            <v>245</v>
          </cell>
          <cell r="AQ45">
            <v>224</v>
          </cell>
          <cell r="AR45">
            <v>182</v>
          </cell>
          <cell r="AS45"/>
          <cell r="AT45"/>
          <cell r="AU45"/>
          <cell r="AV45"/>
          <cell r="AW45"/>
          <cell r="AX45"/>
          <cell r="AY45"/>
          <cell r="AZ45"/>
          <cell r="BA45"/>
          <cell r="BB45"/>
          <cell r="BC45"/>
          <cell r="BD45"/>
          <cell r="BE45"/>
          <cell r="BF45"/>
          <cell r="BG45"/>
          <cell r="BH45"/>
          <cell r="BI45"/>
          <cell r="BJ45"/>
          <cell r="BK45"/>
        </row>
        <row r="46">
          <cell r="L46" t="str">
            <v>PET-02</v>
          </cell>
          <cell r="M46">
            <v>14</v>
          </cell>
          <cell r="N46"/>
          <cell r="O46">
            <v>5</v>
          </cell>
          <cell r="P46">
            <v>1009</v>
          </cell>
          <cell r="Q46">
            <v>714</v>
          </cell>
          <cell r="R46">
            <v>693</v>
          </cell>
          <cell r="S46">
            <v>672</v>
          </cell>
          <cell r="T46">
            <v>7</v>
          </cell>
          <cell r="U46"/>
          <cell r="V46"/>
          <cell r="W46"/>
          <cell r="X46"/>
          <cell r="Y46"/>
          <cell r="Z46"/>
          <cell r="AA46"/>
          <cell r="AB46"/>
          <cell r="AC46"/>
          <cell r="AD46"/>
          <cell r="AE46" t="str">
            <v>PET-02</v>
          </cell>
          <cell r="AF46">
            <v>7</v>
          </cell>
          <cell r="AG46"/>
          <cell r="AH46">
            <v>8</v>
          </cell>
          <cell r="AI46">
            <v>7</v>
          </cell>
          <cell r="AJ46" t="str">
            <v>E2</v>
          </cell>
          <cell r="AK46">
            <v>0</v>
          </cell>
          <cell r="AL46"/>
          <cell r="AM46">
            <v>301</v>
          </cell>
          <cell r="AN46">
            <v>280</v>
          </cell>
          <cell r="AO46">
            <v>259</v>
          </cell>
          <cell r="AP46">
            <v>238</v>
          </cell>
          <cell r="AQ46">
            <v>217</v>
          </cell>
          <cell r="AR46">
            <v>175</v>
          </cell>
          <cell r="AS46">
            <v>133</v>
          </cell>
          <cell r="AT46"/>
          <cell r="AU46"/>
          <cell r="AV46"/>
          <cell r="AW46"/>
          <cell r="AX46"/>
          <cell r="AY46"/>
          <cell r="AZ46"/>
          <cell r="BA46"/>
          <cell r="BB46"/>
          <cell r="BC46"/>
          <cell r="BD46"/>
          <cell r="BE46"/>
          <cell r="BF46"/>
          <cell r="BG46"/>
          <cell r="BH46"/>
          <cell r="BI46"/>
          <cell r="BJ46"/>
          <cell r="BK46"/>
        </row>
        <row r="47">
          <cell r="L47" t="str">
            <v>PET-03</v>
          </cell>
          <cell r="M47">
            <v>11</v>
          </cell>
          <cell r="N47"/>
          <cell r="O47">
            <v>4</v>
          </cell>
          <cell r="P47">
            <v>1023</v>
          </cell>
          <cell r="Q47">
            <v>1002</v>
          </cell>
          <cell r="R47">
            <v>707</v>
          </cell>
          <cell r="S47">
            <v>686</v>
          </cell>
          <cell r="T47"/>
          <cell r="U47"/>
          <cell r="V47"/>
          <cell r="W47"/>
          <cell r="X47"/>
          <cell r="Y47"/>
          <cell r="Z47"/>
          <cell r="AA47"/>
          <cell r="AB47"/>
          <cell r="AC47"/>
          <cell r="AD47"/>
          <cell r="AE47" t="str">
            <v>PET-03</v>
          </cell>
          <cell r="AF47">
            <v>9</v>
          </cell>
          <cell r="AG47"/>
          <cell r="AH47">
            <v>10</v>
          </cell>
          <cell r="AI47">
            <v>9</v>
          </cell>
          <cell r="AJ47" t="str">
            <v>E3</v>
          </cell>
          <cell r="AK47">
            <v>0</v>
          </cell>
          <cell r="AL47"/>
          <cell r="AM47">
            <v>294</v>
          </cell>
          <cell r="AN47">
            <v>273</v>
          </cell>
          <cell r="AO47">
            <v>252</v>
          </cell>
          <cell r="AP47">
            <v>231</v>
          </cell>
          <cell r="AQ47">
            <v>210</v>
          </cell>
          <cell r="AR47">
            <v>189</v>
          </cell>
          <cell r="AS47">
            <v>168</v>
          </cell>
          <cell r="AT47">
            <v>147</v>
          </cell>
          <cell r="AU47">
            <v>126</v>
          </cell>
          <cell r="AV47"/>
          <cell r="AW47"/>
          <cell r="AX47"/>
          <cell r="AY47"/>
          <cell r="AZ47"/>
          <cell r="BA47"/>
          <cell r="BB47"/>
          <cell r="BC47"/>
          <cell r="BD47"/>
          <cell r="BE47"/>
          <cell r="BF47"/>
          <cell r="BG47"/>
          <cell r="BH47"/>
          <cell r="BI47"/>
          <cell r="BJ47"/>
          <cell r="BK47"/>
        </row>
        <row r="48">
          <cell r="L48" t="str">
            <v>PIO-01</v>
          </cell>
          <cell r="M48">
            <v>17</v>
          </cell>
          <cell r="N48"/>
          <cell r="O48">
            <v>6</v>
          </cell>
          <cell r="P48">
            <v>1019</v>
          </cell>
          <cell r="Q48">
            <v>998</v>
          </cell>
          <cell r="R48">
            <v>703</v>
          </cell>
          <cell r="S48">
            <v>682</v>
          </cell>
          <cell r="T48">
            <v>80</v>
          </cell>
          <cell r="U48">
            <v>17</v>
          </cell>
          <cell r="V48"/>
          <cell r="W48"/>
          <cell r="X48"/>
          <cell r="Y48"/>
          <cell r="Z48"/>
          <cell r="AA48"/>
          <cell r="AB48"/>
          <cell r="AC48"/>
          <cell r="AD48"/>
          <cell r="AE48" t="str">
            <v>PIO-01</v>
          </cell>
          <cell r="AF48">
            <v>8</v>
          </cell>
          <cell r="AG48"/>
          <cell r="AH48">
            <v>9</v>
          </cell>
          <cell r="AI48">
            <v>8</v>
          </cell>
          <cell r="AJ48" t="str">
            <v>B1</v>
          </cell>
          <cell r="AK48">
            <v>0</v>
          </cell>
          <cell r="AL48"/>
          <cell r="AM48">
            <v>311</v>
          </cell>
          <cell r="AN48">
            <v>290</v>
          </cell>
          <cell r="AO48">
            <v>269</v>
          </cell>
          <cell r="AP48">
            <v>248</v>
          </cell>
          <cell r="AQ48">
            <v>227</v>
          </cell>
          <cell r="AR48">
            <v>206</v>
          </cell>
          <cell r="AS48">
            <v>185</v>
          </cell>
          <cell r="AT48">
            <v>164</v>
          </cell>
          <cell r="AU48"/>
          <cell r="AV48"/>
          <cell r="AW48"/>
          <cell r="AX48"/>
          <cell r="AY48"/>
          <cell r="AZ48"/>
          <cell r="BA48"/>
          <cell r="BB48"/>
          <cell r="BC48"/>
          <cell r="BD48"/>
          <cell r="BE48"/>
          <cell r="BF48"/>
          <cell r="BG48"/>
          <cell r="BH48"/>
          <cell r="BI48"/>
          <cell r="BJ48"/>
          <cell r="BK48"/>
        </row>
        <row r="49">
          <cell r="L49" t="str">
            <v>PIO-02</v>
          </cell>
          <cell r="M49">
            <v>17</v>
          </cell>
          <cell r="N49"/>
          <cell r="O49">
            <v>6</v>
          </cell>
          <cell r="P49">
            <v>1012</v>
          </cell>
          <cell r="Q49">
            <v>991</v>
          </cell>
          <cell r="R49">
            <v>696</v>
          </cell>
          <cell r="S49">
            <v>675</v>
          </cell>
          <cell r="T49">
            <v>73</v>
          </cell>
          <cell r="U49">
            <v>10</v>
          </cell>
          <cell r="V49"/>
          <cell r="W49"/>
          <cell r="X49"/>
          <cell r="Y49"/>
          <cell r="Z49"/>
          <cell r="AA49"/>
          <cell r="AB49"/>
          <cell r="AC49"/>
          <cell r="AD49"/>
          <cell r="AE49" t="str">
            <v>PIO-02</v>
          </cell>
          <cell r="AF49">
            <v>10</v>
          </cell>
          <cell r="AG49"/>
          <cell r="AH49">
            <v>11</v>
          </cell>
          <cell r="AI49">
            <v>10</v>
          </cell>
          <cell r="AJ49" t="str">
            <v>B2</v>
          </cell>
          <cell r="AK49">
            <v>0</v>
          </cell>
          <cell r="AL49"/>
          <cell r="AM49">
            <v>304</v>
          </cell>
          <cell r="AN49">
            <v>283</v>
          </cell>
          <cell r="AO49">
            <v>262</v>
          </cell>
          <cell r="AP49">
            <v>241</v>
          </cell>
          <cell r="AQ49">
            <v>220</v>
          </cell>
          <cell r="AR49">
            <v>199</v>
          </cell>
          <cell r="AS49">
            <v>178</v>
          </cell>
          <cell r="AT49">
            <v>157</v>
          </cell>
          <cell r="AU49">
            <v>136</v>
          </cell>
          <cell r="AV49">
            <v>115</v>
          </cell>
          <cell r="AW49"/>
          <cell r="AX49"/>
          <cell r="AY49"/>
          <cell r="AZ49"/>
          <cell r="BA49"/>
          <cell r="BB49"/>
          <cell r="BC49"/>
          <cell r="BD49"/>
          <cell r="BE49"/>
          <cell r="BF49"/>
          <cell r="BG49"/>
          <cell r="BH49"/>
          <cell r="BI49"/>
          <cell r="BJ49"/>
          <cell r="BK49"/>
        </row>
        <row r="50">
          <cell r="L50" t="str">
            <v>PIO-03</v>
          </cell>
          <cell r="M50">
            <v>17</v>
          </cell>
          <cell r="N50"/>
          <cell r="O50">
            <v>6</v>
          </cell>
          <cell r="P50">
            <v>1005</v>
          </cell>
          <cell r="Q50">
            <v>710</v>
          </cell>
          <cell r="R50">
            <v>689</v>
          </cell>
          <cell r="S50">
            <v>668</v>
          </cell>
          <cell r="T50">
            <v>24</v>
          </cell>
          <cell r="U50">
            <v>3</v>
          </cell>
          <cell r="V50"/>
          <cell r="W50"/>
          <cell r="X50"/>
          <cell r="Y50"/>
          <cell r="Z50"/>
          <cell r="AA50"/>
          <cell r="AB50"/>
          <cell r="AC50"/>
          <cell r="AD50"/>
          <cell r="AE50" t="str">
            <v>PIO-03</v>
          </cell>
          <cell r="AF50">
            <v>7</v>
          </cell>
          <cell r="AG50"/>
          <cell r="AH50">
            <v>8</v>
          </cell>
          <cell r="AI50">
            <v>7</v>
          </cell>
          <cell r="AJ50" t="str">
            <v>B3</v>
          </cell>
          <cell r="AK50">
            <v>0</v>
          </cell>
          <cell r="AL50"/>
          <cell r="AM50">
            <v>297</v>
          </cell>
          <cell r="AN50">
            <v>255</v>
          </cell>
          <cell r="AO50">
            <v>213</v>
          </cell>
          <cell r="AP50">
            <v>171</v>
          </cell>
          <cell r="AQ50">
            <v>129</v>
          </cell>
          <cell r="AR50">
            <v>108</v>
          </cell>
          <cell r="AS50">
            <v>87</v>
          </cell>
          <cell r="AT50"/>
          <cell r="AU50"/>
          <cell r="AV50"/>
          <cell r="AW50"/>
          <cell r="AX50"/>
          <cell r="AY50"/>
          <cell r="AZ50"/>
          <cell r="BA50"/>
          <cell r="BB50"/>
          <cell r="BC50"/>
          <cell r="BD50"/>
          <cell r="BE50"/>
          <cell r="BF50"/>
          <cell r="BG50"/>
          <cell r="BH50"/>
          <cell r="BI50"/>
          <cell r="BJ50"/>
          <cell r="BK50"/>
        </row>
        <row r="51">
          <cell r="L51" t="str">
            <v>PQR-01</v>
          </cell>
          <cell r="M51">
            <v>5</v>
          </cell>
          <cell r="N51"/>
          <cell r="O51">
            <v>2</v>
          </cell>
          <cell r="P51">
            <v>1015</v>
          </cell>
          <cell r="Q51">
            <v>994</v>
          </cell>
          <cell r="R51"/>
          <cell r="S51"/>
          <cell r="T51"/>
          <cell r="U51"/>
          <cell r="V51"/>
          <cell r="W51"/>
          <cell r="X51"/>
          <cell r="Y51"/>
          <cell r="Z51"/>
          <cell r="AA51"/>
          <cell r="AB51"/>
          <cell r="AC51"/>
          <cell r="AD51"/>
          <cell r="AE51" t="str">
            <v>PQR-01</v>
          </cell>
          <cell r="AF51">
            <v>13</v>
          </cell>
          <cell r="AG51"/>
          <cell r="AH51">
            <v>14</v>
          </cell>
          <cell r="AI51">
            <v>13</v>
          </cell>
          <cell r="AJ51" t="str">
            <v>F1</v>
          </cell>
          <cell r="AK51">
            <v>0</v>
          </cell>
          <cell r="AL51"/>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cell r="BA51"/>
          <cell r="BB51"/>
          <cell r="BC51"/>
          <cell r="BD51"/>
          <cell r="BE51"/>
          <cell r="BF51"/>
          <cell r="BG51"/>
          <cell r="BH51"/>
          <cell r="BI51"/>
          <cell r="BJ51"/>
          <cell r="BK51"/>
        </row>
        <row r="52">
          <cell r="L52" t="str">
            <v>RCL-01</v>
          </cell>
          <cell r="M52">
            <v>8</v>
          </cell>
          <cell r="N52"/>
          <cell r="O52">
            <v>3</v>
          </cell>
          <cell r="P52">
            <v>701</v>
          </cell>
          <cell r="Q52">
            <v>680</v>
          </cell>
          <cell r="R52">
            <v>15</v>
          </cell>
          <cell r="S52"/>
          <cell r="T52"/>
          <cell r="U52"/>
          <cell r="V52"/>
          <cell r="W52"/>
          <cell r="X52"/>
          <cell r="Y52"/>
          <cell r="Z52"/>
          <cell r="AA52"/>
          <cell r="AB52"/>
          <cell r="AC52"/>
          <cell r="AD52"/>
          <cell r="AE52" t="str">
            <v>RCL-01</v>
          </cell>
          <cell r="AF52">
            <v>12</v>
          </cell>
          <cell r="AG52"/>
          <cell r="AH52">
            <v>13</v>
          </cell>
          <cell r="AI52">
            <v>12</v>
          </cell>
          <cell r="AJ52" t="str">
            <v>D1</v>
          </cell>
          <cell r="AK52">
            <v>0</v>
          </cell>
          <cell r="AL52"/>
          <cell r="AM52">
            <v>309</v>
          </cell>
          <cell r="AN52">
            <v>288</v>
          </cell>
          <cell r="AO52">
            <v>267</v>
          </cell>
          <cell r="AP52">
            <v>246</v>
          </cell>
          <cell r="AQ52">
            <v>225</v>
          </cell>
          <cell r="AR52">
            <v>204</v>
          </cell>
          <cell r="AS52">
            <v>183</v>
          </cell>
          <cell r="AT52">
            <v>162</v>
          </cell>
          <cell r="AU52">
            <v>141</v>
          </cell>
          <cell r="AV52">
            <v>120</v>
          </cell>
          <cell r="AW52">
            <v>99</v>
          </cell>
          <cell r="AX52">
            <v>78</v>
          </cell>
          <cell r="AY52"/>
          <cell r="AZ52"/>
          <cell r="BA52"/>
          <cell r="BB52"/>
          <cell r="BC52"/>
          <cell r="BD52"/>
          <cell r="BE52"/>
          <cell r="BF52"/>
          <cell r="BG52"/>
          <cell r="BH52"/>
          <cell r="BI52"/>
          <cell r="BJ52"/>
          <cell r="BK52"/>
        </row>
        <row r="53">
          <cell r="L53" t="str">
            <v>SAN-01</v>
          </cell>
          <cell r="M53">
            <v>5</v>
          </cell>
          <cell r="N53"/>
          <cell r="O53">
            <v>2</v>
          </cell>
          <cell r="P53">
            <v>1014</v>
          </cell>
          <cell r="Q53">
            <v>993</v>
          </cell>
          <cell r="R53"/>
          <cell r="S53"/>
          <cell r="T53"/>
          <cell r="U53"/>
          <cell r="V53"/>
          <cell r="W53"/>
          <cell r="X53"/>
          <cell r="Y53"/>
          <cell r="Z53"/>
          <cell r="AA53"/>
          <cell r="AB53"/>
          <cell r="AC53"/>
          <cell r="AD53"/>
          <cell r="AE53" t="str">
            <v>SAN-01</v>
          </cell>
          <cell r="AF53">
            <v>4</v>
          </cell>
          <cell r="AG53"/>
          <cell r="AH53">
            <v>5</v>
          </cell>
          <cell r="AI53">
            <v>4</v>
          </cell>
          <cell r="AJ53" t="str">
            <v>G1</v>
          </cell>
          <cell r="AK53">
            <v>0</v>
          </cell>
          <cell r="AL53"/>
          <cell r="AM53">
            <v>306</v>
          </cell>
          <cell r="AN53">
            <v>285</v>
          </cell>
          <cell r="AO53">
            <v>264</v>
          </cell>
          <cell r="AP53">
            <v>243</v>
          </cell>
          <cell r="AQ53"/>
          <cell r="AR53"/>
          <cell r="AS53"/>
          <cell r="AT53"/>
          <cell r="AU53"/>
          <cell r="AV53"/>
          <cell r="AW53"/>
          <cell r="AX53"/>
          <cell r="AY53"/>
          <cell r="AZ53"/>
          <cell r="BA53"/>
          <cell r="BB53"/>
          <cell r="BC53"/>
          <cell r="BD53"/>
          <cell r="BE53"/>
          <cell r="BF53"/>
          <cell r="BG53"/>
          <cell r="BH53"/>
          <cell r="BI53"/>
          <cell r="BJ53"/>
          <cell r="BK53"/>
        </row>
        <row r="54">
          <cell r="L54" t="str">
            <v>SAN-02</v>
          </cell>
          <cell r="M54">
            <v>11</v>
          </cell>
          <cell r="N54"/>
          <cell r="O54">
            <v>4</v>
          </cell>
          <cell r="P54">
            <v>1007</v>
          </cell>
          <cell r="Q54">
            <v>47</v>
          </cell>
          <cell r="R54">
            <v>26</v>
          </cell>
          <cell r="S54">
            <v>5</v>
          </cell>
          <cell r="T54"/>
          <cell r="U54"/>
          <cell r="V54"/>
          <cell r="W54"/>
          <cell r="X54"/>
          <cell r="Y54"/>
          <cell r="Z54"/>
          <cell r="AA54"/>
          <cell r="AB54"/>
          <cell r="AC54"/>
          <cell r="AD54"/>
          <cell r="AE54" t="str">
            <v>SAN-02</v>
          </cell>
          <cell r="AF54">
            <v>10</v>
          </cell>
          <cell r="AG54"/>
          <cell r="AH54">
            <v>11</v>
          </cell>
          <cell r="AI54">
            <v>10</v>
          </cell>
          <cell r="AJ54" t="str">
            <v>G2</v>
          </cell>
          <cell r="AK54">
            <v>0</v>
          </cell>
          <cell r="AL54"/>
          <cell r="AM54">
            <v>299</v>
          </cell>
          <cell r="AN54">
            <v>278</v>
          </cell>
          <cell r="AO54">
            <v>257</v>
          </cell>
          <cell r="AP54">
            <v>236</v>
          </cell>
          <cell r="AQ54">
            <v>215</v>
          </cell>
          <cell r="AR54">
            <v>194</v>
          </cell>
          <cell r="AS54">
            <v>173</v>
          </cell>
          <cell r="AT54">
            <v>152</v>
          </cell>
          <cell r="AU54">
            <v>131</v>
          </cell>
          <cell r="AV54">
            <v>110</v>
          </cell>
          <cell r="AW54"/>
          <cell r="AX54"/>
          <cell r="AY54"/>
          <cell r="AZ54"/>
          <cell r="BA54"/>
          <cell r="BB54"/>
          <cell r="BC54"/>
          <cell r="BD54"/>
          <cell r="BE54"/>
          <cell r="BF54"/>
          <cell r="BG54"/>
          <cell r="BH54"/>
          <cell r="BI54"/>
          <cell r="BJ54"/>
          <cell r="BK54"/>
        </row>
        <row r="55">
          <cell r="L55" t="str">
            <v>SAN-03</v>
          </cell>
          <cell r="M55">
            <v>8</v>
          </cell>
          <cell r="N55"/>
          <cell r="O55">
            <v>3</v>
          </cell>
          <cell r="P55">
            <v>684</v>
          </cell>
          <cell r="Q55">
            <v>40</v>
          </cell>
          <cell r="R55">
            <v>19</v>
          </cell>
          <cell r="S55"/>
          <cell r="T55"/>
          <cell r="U55"/>
          <cell r="V55"/>
          <cell r="W55"/>
          <cell r="X55"/>
          <cell r="Y55"/>
          <cell r="Z55"/>
          <cell r="AA55"/>
          <cell r="AB55"/>
          <cell r="AC55"/>
          <cell r="AD55"/>
          <cell r="AE55" t="str">
            <v>SAN-03</v>
          </cell>
          <cell r="AF55">
            <v>7</v>
          </cell>
          <cell r="AG55"/>
          <cell r="AH55">
            <v>8</v>
          </cell>
          <cell r="AI55">
            <v>7</v>
          </cell>
          <cell r="AJ55" t="str">
            <v>G3</v>
          </cell>
          <cell r="AK55">
            <v>0</v>
          </cell>
          <cell r="AL55"/>
          <cell r="AM55">
            <v>292</v>
          </cell>
          <cell r="AN55">
            <v>271</v>
          </cell>
          <cell r="AO55">
            <v>250</v>
          </cell>
          <cell r="AP55">
            <v>229</v>
          </cell>
          <cell r="AQ55">
            <v>208</v>
          </cell>
          <cell r="AR55">
            <v>187</v>
          </cell>
          <cell r="AS55">
            <v>166</v>
          </cell>
          <cell r="AT55"/>
          <cell r="AU55"/>
          <cell r="AV55"/>
          <cell r="AW55"/>
          <cell r="AX55"/>
          <cell r="AY55"/>
          <cell r="AZ55"/>
          <cell r="BA55"/>
          <cell r="BB55"/>
          <cell r="BC55"/>
          <cell r="BD55"/>
          <cell r="BE55"/>
          <cell r="BF55"/>
          <cell r="BG55"/>
          <cell r="BH55"/>
          <cell r="BI55"/>
          <cell r="BJ55"/>
          <cell r="BK55"/>
        </row>
        <row r="56">
          <cell r="L56" t="str">
            <v>SFR-01</v>
          </cell>
          <cell r="M56">
            <v>8</v>
          </cell>
          <cell r="N56"/>
          <cell r="O56">
            <v>3</v>
          </cell>
          <cell r="P56">
            <v>703</v>
          </cell>
          <cell r="Q56">
            <v>38</v>
          </cell>
          <cell r="R56">
            <v>17</v>
          </cell>
          <cell r="S56"/>
          <cell r="T56"/>
          <cell r="U56"/>
          <cell r="V56"/>
          <cell r="W56"/>
          <cell r="X56"/>
          <cell r="Y56"/>
          <cell r="Z56"/>
          <cell r="AA56"/>
          <cell r="AB56"/>
          <cell r="AC56"/>
          <cell r="AD56"/>
          <cell r="AE56" t="str">
            <v>SFR-01</v>
          </cell>
          <cell r="AF56">
            <v>9</v>
          </cell>
          <cell r="AG56"/>
          <cell r="AH56">
            <v>10</v>
          </cell>
          <cell r="AI56">
            <v>9</v>
          </cell>
          <cell r="AJ56" t="str">
            <v>B1</v>
          </cell>
          <cell r="AK56">
            <v>0</v>
          </cell>
          <cell r="AL56"/>
          <cell r="AM56">
            <v>311</v>
          </cell>
          <cell r="AN56">
            <v>290</v>
          </cell>
          <cell r="AO56">
            <v>269</v>
          </cell>
          <cell r="AP56">
            <v>248</v>
          </cell>
          <cell r="AQ56">
            <v>227</v>
          </cell>
          <cell r="AR56">
            <v>206</v>
          </cell>
          <cell r="AS56">
            <v>185</v>
          </cell>
          <cell r="AT56">
            <v>164</v>
          </cell>
          <cell r="AU56">
            <v>143</v>
          </cell>
          <cell r="AV56"/>
          <cell r="AW56"/>
          <cell r="AX56"/>
          <cell r="AY56"/>
          <cell r="AZ56"/>
          <cell r="BA56"/>
          <cell r="BB56"/>
          <cell r="BC56"/>
          <cell r="BD56"/>
          <cell r="BE56"/>
          <cell r="BF56"/>
          <cell r="BG56"/>
          <cell r="BH56"/>
          <cell r="BI56"/>
          <cell r="BJ56"/>
          <cell r="BK56"/>
        </row>
        <row r="57">
          <cell r="L57" t="str">
            <v>SFR-02</v>
          </cell>
          <cell r="M57">
            <v>17</v>
          </cell>
          <cell r="N57"/>
          <cell r="O57">
            <v>6</v>
          </cell>
          <cell r="P57">
            <v>1012</v>
          </cell>
          <cell r="Q57">
            <v>991</v>
          </cell>
          <cell r="R57">
            <v>696</v>
          </cell>
          <cell r="S57">
            <v>675</v>
          </cell>
          <cell r="T57">
            <v>31</v>
          </cell>
          <cell r="U57">
            <v>10</v>
          </cell>
          <cell r="V57"/>
          <cell r="W57"/>
          <cell r="X57"/>
          <cell r="Y57"/>
          <cell r="Z57"/>
          <cell r="AA57"/>
          <cell r="AB57"/>
          <cell r="AC57"/>
          <cell r="AD57"/>
          <cell r="AE57" t="str">
            <v>SFR-02</v>
          </cell>
          <cell r="AF57">
            <v>9</v>
          </cell>
          <cell r="AG57"/>
          <cell r="AH57">
            <v>10</v>
          </cell>
          <cell r="AI57">
            <v>9</v>
          </cell>
          <cell r="AJ57" t="str">
            <v>B2</v>
          </cell>
          <cell r="AK57">
            <v>0</v>
          </cell>
          <cell r="AL57"/>
          <cell r="AM57">
            <v>304</v>
          </cell>
          <cell r="AN57">
            <v>283</v>
          </cell>
          <cell r="AO57">
            <v>262</v>
          </cell>
          <cell r="AP57">
            <v>241</v>
          </cell>
          <cell r="AQ57">
            <v>220</v>
          </cell>
          <cell r="AR57">
            <v>199</v>
          </cell>
          <cell r="AS57">
            <v>178</v>
          </cell>
          <cell r="AT57">
            <v>157</v>
          </cell>
          <cell r="AU57">
            <v>136</v>
          </cell>
          <cell r="AV57"/>
          <cell r="AW57"/>
          <cell r="AX57"/>
          <cell r="AY57"/>
          <cell r="AZ57"/>
          <cell r="BA57"/>
          <cell r="BB57"/>
          <cell r="BC57"/>
          <cell r="BD57"/>
          <cell r="BE57"/>
          <cell r="BF57"/>
          <cell r="BG57"/>
          <cell r="BH57"/>
          <cell r="BI57"/>
          <cell r="BJ57"/>
          <cell r="BK57"/>
        </row>
        <row r="58">
          <cell r="L58" t="str">
            <v>SFR-03</v>
          </cell>
          <cell r="M58">
            <v>11</v>
          </cell>
          <cell r="N58" t="str">
            <v>erro</v>
          </cell>
          <cell r="O58">
            <v>4</v>
          </cell>
          <cell r="P58">
            <v>689</v>
          </cell>
          <cell r="Q58">
            <v>668</v>
          </cell>
          <cell r="R58" t="e">
            <v>#NUM!</v>
          </cell>
          <cell r="S58" t="e">
            <v>#NUM!</v>
          </cell>
          <cell r="T58"/>
          <cell r="U58"/>
          <cell r="V58"/>
          <cell r="W58"/>
          <cell r="X58"/>
          <cell r="Y58"/>
          <cell r="Z58"/>
          <cell r="AA58"/>
          <cell r="AB58"/>
          <cell r="AC58"/>
          <cell r="AD58"/>
          <cell r="AE58" t="str">
            <v>SFR-03</v>
          </cell>
          <cell r="AF58">
            <v>11</v>
          </cell>
          <cell r="AG58"/>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cell r="AY58"/>
          <cell r="AZ58"/>
          <cell r="BA58"/>
          <cell r="BB58"/>
          <cell r="BC58"/>
          <cell r="BD58"/>
          <cell r="BE58"/>
          <cell r="BF58"/>
          <cell r="BG58"/>
          <cell r="BH58"/>
          <cell r="BI58"/>
          <cell r="BJ58"/>
          <cell r="BK58"/>
        </row>
        <row r="59">
          <cell r="L59" t="str">
            <v>SJO-01</v>
          </cell>
          <cell r="M59">
            <v>11</v>
          </cell>
          <cell r="N59"/>
          <cell r="O59">
            <v>4</v>
          </cell>
          <cell r="P59">
            <v>1018</v>
          </cell>
          <cell r="Q59">
            <v>997</v>
          </cell>
          <cell r="R59">
            <v>702</v>
          </cell>
          <cell r="S59">
            <v>681</v>
          </cell>
          <cell r="T59"/>
          <cell r="U59"/>
          <cell r="V59"/>
          <cell r="W59"/>
          <cell r="X59"/>
          <cell r="Y59"/>
          <cell r="Z59"/>
          <cell r="AA59"/>
          <cell r="AB59"/>
          <cell r="AC59"/>
          <cell r="AD59"/>
          <cell r="AE59" t="str">
            <v>SJO-01</v>
          </cell>
          <cell r="AF59">
            <v>7</v>
          </cell>
          <cell r="AG59"/>
          <cell r="AH59">
            <v>8</v>
          </cell>
          <cell r="AI59">
            <v>7</v>
          </cell>
          <cell r="AJ59" t="str">
            <v>C1</v>
          </cell>
          <cell r="AK59">
            <v>0</v>
          </cell>
          <cell r="AL59"/>
          <cell r="AM59">
            <v>310</v>
          </cell>
          <cell r="AN59">
            <v>289</v>
          </cell>
          <cell r="AO59">
            <v>268</v>
          </cell>
          <cell r="AP59">
            <v>247</v>
          </cell>
          <cell r="AQ59">
            <v>226</v>
          </cell>
          <cell r="AR59">
            <v>184</v>
          </cell>
          <cell r="AS59">
            <v>142</v>
          </cell>
          <cell r="AT59"/>
          <cell r="AU59"/>
          <cell r="AV59"/>
          <cell r="AW59"/>
          <cell r="AX59"/>
          <cell r="AY59"/>
          <cell r="AZ59"/>
          <cell r="BA59"/>
          <cell r="BB59"/>
          <cell r="BC59"/>
          <cell r="BD59"/>
          <cell r="BE59"/>
          <cell r="BF59"/>
          <cell r="BG59"/>
          <cell r="BH59"/>
          <cell r="BI59"/>
          <cell r="BJ59"/>
          <cell r="BK59"/>
        </row>
        <row r="60">
          <cell r="L60" t="str">
            <v>SJO-02</v>
          </cell>
          <cell r="M60">
            <v>17</v>
          </cell>
          <cell r="N60"/>
          <cell r="O60">
            <v>6</v>
          </cell>
          <cell r="P60">
            <v>716</v>
          </cell>
          <cell r="Q60">
            <v>695</v>
          </cell>
          <cell r="R60">
            <v>674</v>
          </cell>
          <cell r="S60">
            <v>135</v>
          </cell>
          <cell r="T60">
            <v>30</v>
          </cell>
          <cell r="U60">
            <v>9</v>
          </cell>
          <cell r="V60"/>
          <cell r="W60"/>
          <cell r="X60"/>
          <cell r="Y60"/>
          <cell r="Z60"/>
          <cell r="AA60"/>
          <cell r="AB60"/>
          <cell r="AC60"/>
          <cell r="AD60"/>
          <cell r="AE60" t="str">
            <v>SJO-02</v>
          </cell>
          <cell r="AF60">
            <v>7</v>
          </cell>
          <cell r="AG60"/>
          <cell r="AH60">
            <v>8</v>
          </cell>
          <cell r="AI60">
            <v>7</v>
          </cell>
          <cell r="AJ60" t="str">
            <v>C2</v>
          </cell>
          <cell r="AK60">
            <v>0</v>
          </cell>
          <cell r="AL60"/>
          <cell r="AM60">
            <v>303</v>
          </cell>
          <cell r="AN60">
            <v>282</v>
          </cell>
          <cell r="AO60">
            <v>261</v>
          </cell>
          <cell r="AP60">
            <v>240</v>
          </cell>
          <cell r="AQ60">
            <v>219</v>
          </cell>
          <cell r="AR60">
            <v>198</v>
          </cell>
          <cell r="AS60">
            <v>177</v>
          </cell>
          <cell r="AT60"/>
          <cell r="AU60"/>
          <cell r="AV60"/>
          <cell r="AW60"/>
          <cell r="AX60"/>
          <cell r="AY60"/>
          <cell r="AZ60"/>
          <cell r="BA60"/>
          <cell r="BB60"/>
          <cell r="BC60"/>
          <cell r="BD60"/>
          <cell r="BE60"/>
          <cell r="BF60"/>
          <cell r="BG60"/>
          <cell r="BH60"/>
          <cell r="BI60"/>
          <cell r="BJ60"/>
          <cell r="BK60"/>
        </row>
        <row r="61">
          <cell r="L61" t="str">
            <v>SJO-03</v>
          </cell>
          <cell r="M61">
            <v>14</v>
          </cell>
          <cell r="N61"/>
          <cell r="O61">
            <v>5</v>
          </cell>
          <cell r="P61">
            <v>1004</v>
          </cell>
          <cell r="Q61">
            <v>709</v>
          </cell>
          <cell r="R61">
            <v>688</v>
          </cell>
          <cell r="S61">
            <v>667</v>
          </cell>
          <cell r="T61">
            <v>2</v>
          </cell>
          <cell r="U61"/>
          <cell r="V61"/>
          <cell r="W61"/>
          <cell r="X61"/>
          <cell r="Y61"/>
          <cell r="Z61"/>
          <cell r="AA61"/>
          <cell r="AB61"/>
          <cell r="AC61"/>
          <cell r="AD61"/>
          <cell r="AE61" t="str">
            <v>SJO-03</v>
          </cell>
          <cell r="AF61">
            <v>11</v>
          </cell>
          <cell r="AG61"/>
          <cell r="AH61">
            <v>12</v>
          </cell>
          <cell r="AI61">
            <v>11</v>
          </cell>
          <cell r="AJ61" t="str">
            <v>C3</v>
          </cell>
          <cell r="AK61">
            <v>0</v>
          </cell>
          <cell r="AL61"/>
          <cell r="AM61">
            <v>296</v>
          </cell>
          <cell r="AN61">
            <v>275</v>
          </cell>
          <cell r="AO61">
            <v>254</v>
          </cell>
          <cell r="AP61">
            <v>233</v>
          </cell>
          <cell r="AQ61">
            <v>212</v>
          </cell>
          <cell r="AR61">
            <v>191</v>
          </cell>
          <cell r="AS61">
            <v>170</v>
          </cell>
          <cell r="AT61">
            <v>149</v>
          </cell>
          <cell r="AU61">
            <v>128</v>
          </cell>
          <cell r="AV61">
            <v>107</v>
          </cell>
          <cell r="AW61">
            <v>86</v>
          </cell>
          <cell r="AX61"/>
          <cell r="AY61"/>
          <cell r="AZ61"/>
          <cell r="BA61"/>
          <cell r="BB61"/>
          <cell r="BC61"/>
          <cell r="BD61"/>
          <cell r="BE61"/>
          <cell r="BF61"/>
          <cell r="BG61"/>
          <cell r="BH61"/>
          <cell r="BI61"/>
          <cell r="BJ61"/>
          <cell r="BK61"/>
        </row>
        <row r="62">
          <cell r="L62" t="str">
            <v>SLZ-01</v>
          </cell>
          <cell r="M62">
            <v>5</v>
          </cell>
          <cell r="N62"/>
          <cell r="O62">
            <v>2</v>
          </cell>
          <cell r="P62">
            <v>1020</v>
          </cell>
          <cell r="Q62">
            <v>999</v>
          </cell>
          <cell r="R62"/>
          <cell r="S62"/>
          <cell r="T62"/>
          <cell r="U62"/>
          <cell r="V62"/>
          <cell r="W62"/>
          <cell r="X62"/>
          <cell r="Y62"/>
          <cell r="Z62"/>
          <cell r="AA62"/>
          <cell r="AB62"/>
          <cell r="AC62"/>
          <cell r="AD62"/>
          <cell r="AE62" t="str">
            <v>SLZ-01</v>
          </cell>
          <cell r="AF62">
            <v>11</v>
          </cell>
          <cell r="AG62"/>
          <cell r="AH62">
            <v>12</v>
          </cell>
          <cell r="AI62">
            <v>11</v>
          </cell>
          <cell r="AJ62" t="str">
            <v>A1</v>
          </cell>
          <cell r="AK62">
            <v>0</v>
          </cell>
          <cell r="AL62"/>
          <cell r="AM62">
            <v>312</v>
          </cell>
          <cell r="AN62">
            <v>291</v>
          </cell>
          <cell r="AO62">
            <v>270</v>
          </cell>
          <cell r="AP62">
            <v>249</v>
          </cell>
          <cell r="AQ62">
            <v>228</v>
          </cell>
          <cell r="AR62">
            <v>207</v>
          </cell>
          <cell r="AS62">
            <v>186</v>
          </cell>
          <cell r="AT62">
            <v>165</v>
          </cell>
          <cell r="AU62">
            <v>144</v>
          </cell>
          <cell r="AV62">
            <v>123</v>
          </cell>
          <cell r="AW62">
            <v>102</v>
          </cell>
          <cell r="AX62"/>
          <cell r="AY62"/>
          <cell r="AZ62"/>
          <cell r="BA62"/>
          <cell r="BB62"/>
          <cell r="BC62"/>
          <cell r="BD62"/>
          <cell r="BE62"/>
          <cell r="BF62"/>
          <cell r="BG62"/>
          <cell r="BH62"/>
          <cell r="BI62"/>
          <cell r="BJ62"/>
          <cell r="BK62"/>
        </row>
        <row r="63">
          <cell r="L63" t="str">
            <v>SMO-01</v>
          </cell>
          <cell r="M63">
            <v>11</v>
          </cell>
          <cell r="N63"/>
          <cell r="O63">
            <v>4</v>
          </cell>
          <cell r="P63">
            <v>1020</v>
          </cell>
          <cell r="Q63">
            <v>999</v>
          </cell>
          <cell r="R63">
            <v>704</v>
          </cell>
          <cell r="S63">
            <v>683</v>
          </cell>
          <cell r="T63"/>
          <cell r="U63"/>
          <cell r="V63"/>
          <cell r="W63"/>
          <cell r="X63"/>
          <cell r="Y63"/>
          <cell r="Z63"/>
          <cell r="AA63"/>
          <cell r="AB63"/>
          <cell r="AC63"/>
          <cell r="AD63"/>
          <cell r="AE63" t="str">
            <v>SMO-01</v>
          </cell>
          <cell r="AF63">
            <v>6</v>
          </cell>
          <cell r="AG63"/>
          <cell r="AH63">
            <v>7</v>
          </cell>
          <cell r="AI63">
            <v>6</v>
          </cell>
          <cell r="AJ63" t="str">
            <v>A1</v>
          </cell>
          <cell r="AK63">
            <v>0</v>
          </cell>
          <cell r="AL63"/>
          <cell r="AM63">
            <v>312</v>
          </cell>
          <cell r="AN63">
            <v>291</v>
          </cell>
          <cell r="AO63">
            <v>270</v>
          </cell>
          <cell r="AP63">
            <v>249</v>
          </cell>
          <cell r="AQ63">
            <v>228</v>
          </cell>
          <cell r="AR63">
            <v>207</v>
          </cell>
          <cell r="AS63"/>
          <cell r="AT63"/>
          <cell r="AU63"/>
          <cell r="AV63"/>
          <cell r="AW63"/>
          <cell r="AX63"/>
          <cell r="AY63"/>
          <cell r="AZ63"/>
          <cell r="BA63"/>
          <cell r="BB63"/>
          <cell r="BC63"/>
          <cell r="BD63"/>
          <cell r="BE63"/>
          <cell r="BF63"/>
          <cell r="BG63"/>
          <cell r="BH63"/>
          <cell r="BI63"/>
          <cell r="BJ63"/>
          <cell r="BK63"/>
        </row>
        <row r="64">
          <cell r="L64" t="str">
            <v>SMO-02</v>
          </cell>
          <cell r="M64">
            <v>14</v>
          </cell>
          <cell r="N64"/>
          <cell r="O64">
            <v>5</v>
          </cell>
          <cell r="P64">
            <v>1006</v>
          </cell>
          <cell r="Q64">
            <v>711</v>
          </cell>
          <cell r="R64">
            <v>690</v>
          </cell>
          <cell r="S64">
            <v>669</v>
          </cell>
          <cell r="T64">
            <v>4</v>
          </cell>
          <cell r="U64"/>
          <cell r="V64"/>
          <cell r="W64"/>
          <cell r="X64"/>
          <cell r="Y64"/>
          <cell r="Z64"/>
          <cell r="AA64"/>
          <cell r="AB64"/>
          <cell r="AC64"/>
          <cell r="AD64"/>
          <cell r="AE64" t="str">
            <v>SMO-02</v>
          </cell>
          <cell r="AF64">
            <v>9</v>
          </cell>
          <cell r="AG64"/>
          <cell r="AH64">
            <v>10</v>
          </cell>
          <cell r="AI64">
            <v>9</v>
          </cell>
          <cell r="AJ64" t="str">
            <v>A3</v>
          </cell>
          <cell r="AK64">
            <v>0</v>
          </cell>
          <cell r="AL64"/>
          <cell r="AM64">
            <v>298</v>
          </cell>
          <cell r="AN64">
            <v>277</v>
          </cell>
          <cell r="AO64">
            <v>256</v>
          </cell>
          <cell r="AP64">
            <v>235</v>
          </cell>
          <cell r="AQ64">
            <v>214</v>
          </cell>
          <cell r="AR64">
            <v>193</v>
          </cell>
          <cell r="AS64">
            <v>172</v>
          </cell>
          <cell r="AT64">
            <v>151</v>
          </cell>
          <cell r="AU64">
            <v>130</v>
          </cell>
          <cell r="AV64"/>
          <cell r="AW64"/>
          <cell r="AX64"/>
          <cell r="AY64"/>
          <cell r="AZ64"/>
          <cell r="BA64"/>
          <cell r="BB64"/>
          <cell r="BC64"/>
          <cell r="BD64"/>
          <cell r="BE64"/>
          <cell r="BF64"/>
          <cell r="BG64"/>
          <cell r="BH64"/>
          <cell r="BI64"/>
          <cell r="BJ64"/>
          <cell r="BK64"/>
        </row>
        <row r="65">
          <cell r="L65" t="str">
            <v>SMO-03</v>
          </cell>
          <cell r="M65">
            <v>17</v>
          </cell>
          <cell r="N65"/>
          <cell r="O65">
            <v>6</v>
          </cell>
          <cell r="P65">
            <v>992</v>
          </cell>
          <cell r="Q65">
            <v>697</v>
          </cell>
          <cell r="R65">
            <v>676</v>
          </cell>
          <cell r="S65">
            <v>53</v>
          </cell>
          <cell r="T65">
            <v>32</v>
          </cell>
          <cell r="U65">
            <v>11</v>
          </cell>
          <cell r="V65"/>
          <cell r="W65"/>
          <cell r="X65"/>
          <cell r="Y65"/>
          <cell r="Z65"/>
          <cell r="AA65"/>
          <cell r="AB65"/>
          <cell r="AC65"/>
          <cell r="AD65"/>
          <cell r="AE65" t="str">
            <v>SMO-03</v>
          </cell>
          <cell r="AF65">
            <v>9</v>
          </cell>
          <cell r="AG65"/>
          <cell r="AH65">
            <v>10</v>
          </cell>
          <cell r="AI65">
            <v>9</v>
          </cell>
          <cell r="AJ65" t="str">
            <v>A2</v>
          </cell>
          <cell r="AK65">
            <v>0</v>
          </cell>
          <cell r="AL65"/>
          <cell r="AM65">
            <v>305</v>
          </cell>
          <cell r="AN65">
            <v>284</v>
          </cell>
          <cell r="AO65">
            <v>263</v>
          </cell>
          <cell r="AP65">
            <v>242</v>
          </cell>
          <cell r="AQ65">
            <v>221</v>
          </cell>
          <cell r="AR65">
            <v>200</v>
          </cell>
          <cell r="AS65">
            <v>179</v>
          </cell>
          <cell r="AT65">
            <v>158</v>
          </cell>
          <cell r="AU65">
            <v>137</v>
          </cell>
          <cell r="AV65"/>
          <cell r="AW65"/>
          <cell r="AX65"/>
          <cell r="AY65"/>
          <cell r="AZ65"/>
          <cell r="BA65"/>
          <cell r="BB65"/>
          <cell r="BC65"/>
          <cell r="BD65"/>
          <cell r="BE65"/>
          <cell r="BF65"/>
          <cell r="BG65"/>
          <cell r="BH65"/>
          <cell r="BI65"/>
          <cell r="BJ65"/>
          <cell r="BK65"/>
        </row>
        <row r="66">
          <cell r="L66" t="str">
            <v>SNV-01</v>
          </cell>
          <cell r="M66">
            <v>14</v>
          </cell>
          <cell r="N66"/>
          <cell r="O66">
            <v>5</v>
          </cell>
          <cell r="P66">
            <v>1014</v>
          </cell>
          <cell r="Q66">
            <v>993</v>
          </cell>
          <cell r="R66">
            <v>698</v>
          </cell>
          <cell r="S66">
            <v>677</v>
          </cell>
          <cell r="T66">
            <v>12</v>
          </cell>
          <cell r="U66"/>
          <cell r="V66"/>
          <cell r="W66"/>
          <cell r="X66"/>
          <cell r="Y66"/>
          <cell r="Z66"/>
          <cell r="AA66"/>
          <cell r="AB66"/>
          <cell r="AC66"/>
          <cell r="AD66"/>
          <cell r="AE66" t="str">
            <v>SNV-01</v>
          </cell>
          <cell r="AF66">
            <v>7</v>
          </cell>
          <cell r="AG66"/>
          <cell r="AH66">
            <v>8</v>
          </cell>
          <cell r="AI66">
            <v>7</v>
          </cell>
          <cell r="AJ66" t="str">
            <v>G1</v>
          </cell>
          <cell r="AK66">
            <v>0</v>
          </cell>
          <cell r="AL66"/>
          <cell r="AM66">
            <v>306</v>
          </cell>
          <cell r="AN66">
            <v>285</v>
          </cell>
          <cell r="AO66">
            <v>264</v>
          </cell>
          <cell r="AP66">
            <v>243</v>
          </cell>
          <cell r="AQ66">
            <v>222</v>
          </cell>
          <cell r="AR66">
            <v>201</v>
          </cell>
          <cell r="AS66">
            <v>180</v>
          </cell>
          <cell r="AT66"/>
          <cell r="AU66"/>
          <cell r="AV66"/>
          <cell r="AW66"/>
          <cell r="AX66"/>
          <cell r="AY66"/>
          <cell r="AZ66"/>
          <cell r="BA66"/>
          <cell r="BB66"/>
          <cell r="BC66"/>
          <cell r="BD66"/>
          <cell r="BE66"/>
          <cell r="BF66"/>
          <cell r="BG66"/>
          <cell r="BH66"/>
          <cell r="BI66"/>
          <cell r="BJ66"/>
          <cell r="BK66"/>
        </row>
        <row r="67">
          <cell r="L67" t="str">
            <v>SNV-02</v>
          </cell>
          <cell r="M67">
            <v>17</v>
          </cell>
          <cell r="N67"/>
          <cell r="O67">
            <v>6</v>
          </cell>
          <cell r="P67">
            <v>1007</v>
          </cell>
          <cell r="Q67">
            <v>712</v>
          </cell>
          <cell r="R67">
            <v>691</v>
          </cell>
          <cell r="S67">
            <v>670</v>
          </cell>
          <cell r="T67">
            <v>68</v>
          </cell>
          <cell r="U67">
            <v>5</v>
          </cell>
          <cell r="V67"/>
          <cell r="W67"/>
          <cell r="X67"/>
          <cell r="Y67"/>
          <cell r="Z67"/>
          <cell r="AA67"/>
          <cell r="AB67"/>
          <cell r="AC67"/>
          <cell r="AD67"/>
          <cell r="AE67" t="str">
            <v>SNV-02</v>
          </cell>
          <cell r="AF67">
            <v>7</v>
          </cell>
          <cell r="AG67"/>
          <cell r="AH67">
            <v>8</v>
          </cell>
          <cell r="AI67">
            <v>7</v>
          </cell>
          <cell r="AJ67" t="str">
            <v>G2</v>
          </cell>
          <cell r="AK67">
            <v>0</v>
          </cell>
          <cell r="AL67"/>
          <cell r="AM67">
            <v>299</v>
          </cell>
          <cell r="AN67">
            <v>278</v>
          </cell>
          <cell r="AO67">
            <v>257</v>
          </cell>
          <cell r="AP67">
            <v>236</v>
          </cell>
          <cell r="AQ67">
            <v>215</v>
          </cell>
          <cell r="AR67">
            <v>194</v>
          </cell>
          <cell r="AS67">
            <v>173</v>
          </cell>
          <cell r="AT67"/>
          <cell r="AU67"/>
          <cell r="AV67"/>
          <cell r="AW67"/>
          <cell r="AX67"/>
          <cell r="AY67"/>
          <cell r="AZ67"/>
          <cell r="BA67"/>
          <cell r="BB67"/>
          <cell r="BC67"/>
          <cell r="BD67"/>
          <cell r="BE67"/>
          <cell r="BF67"/>
          <cell r="BG67"/>
          <cell r="BH67"/>
          <cell r="BI67"/>
          <cell r="BJ67"/>
          <cell r="BK67"/>
        </row>
        <row r="68">
          <cell r="L68" t="str">
            <v>SNV-03</v>
          </cell>
          <cell r="M68">
            <v>23</v>
          </cell>
          <cell r="N68"/>
          <cell r="O68">
            <v>8</v>
          </cell>
          <cell r="P68">
            <v>1021</v>
          </cell>
          <cell r="Q68">
            <v>1000</v>
          </cell>
          <cell r="R68">
            <v>705</v>
          </cell>
          <cell r="S68">
            <v>684</v>
          </cell>
          <cell r="T68">
            <v>82</v>
          </cell>
          <cell r="U68">
            <v>61</v>
          </cell>
          <cell r="V68">
            <v>40</v>
          </cell>
          <cell r="W68">
            <v>19</v>
          </cell>
          <cell r="X68"/>
          <cell r="Y68"/>
          <cell r="Z68"/>
          <cell r="AA68"/>
          <cell r="AB68"/>
          <cell r="AC68"/>
          <cell r="AD68"/>
          <cell r="AE68" t="str">
            <v>SNV-03</v>
          </cell>
          <cell r="AF68">
            <v>7</v>
          </cell>
          <cell r="AG68"/>
          <cell r="AH68">
            <v>8</v>
          </cell>
          <cell r="AI68">
            <v>7</v>
          </cell>
          <cell r="AJ68" t="str">
            <v>G3</v>
          </cell>
          <cell r="AK68">
            <v>0</v>
          </cell>
          <cell r="AL68"/>
          <cell r="AM68">
            <v>292</v>
          </cell>
          <cell r="AN68">
            <v>271</v>
          </cell>
          <cell r="AO68">
            <v>250</v>
          </cell>
          <cell r="AP68">
            <v>229</v>
          </cell>
          <cell r="AQ68">
            <v>208</v>
          </cell>
          <cell r="AR68">
            <v>187</v>
          </cell>
          <cell r="AS68">
            <v>166</v>
          </cell>
          <cell r="AT68"/>
          <cell r="AU68"/>
          <cell r="AV68"/>
          <cell r="AW68"/>
          <cell r="AX68"/>
          <cell r="AY68"/>
          <cell r="AZ68"/>
          <cell r="BA68"/>
          <cell r="BB68"/>
          <cell r="BC68"/>
          <cell r="BD68"/>
          <cell r="BE68"/>
          <cell r="BF68"/>
          <cell r="BG68"/>
          <cell r="BH68"/>
          <cell r="BI68"/>
          <cell r="BJ68"/>
          <cell r="BK68"/>
        </row>
        <row r="69">
          <cell r="L69" t="str">
            <v>TRP-01</v>
          </cell>
          <cell r="M69">
            <v>11</v>
          </cell>
          <cell r="N69"/>
          <cell r="O69">
            <v>4</v>
          </cell>
          <cell r="P69">
            <v>79</v>
          </cell>
          <cell r="Q69">
            <v>58</v>
          </cell>
          <cell r="R69">
            <v>37</v>
          </cell>
          <cell r="S69">
            <v>16</v>
          </cell>
          <cell r="T69"/>
          <cell r="U69"/>
          <cell r="V69"/>
          <cell r="W69"/>
          <cell r="X69"/>
          <cell r="Y69"/>
          <cell r="Z69"/>
          <cell r="AA69"/>
          <cell r="AB69"/>
          <cell r="AC69"/>
          <cell r="AD69"/>
          <cell r="AE69" t="str">
            <v>TRP-01</v>
          </cell>
          <cell r="AF69">
            <v>11</v>
          </cell>
          <cell r="AG69"/>
          <cell r="AH69">
            <v>12</v>
          </cell>
          <cell r="AI69">
            <v>11</v>
          </cell>
          <cell r="AJ69" t="str">
            <v>C1</v>
          </cell>
          <cell r="AK69">
            <v>0</v>
          </cell>
          <cell r="AL69"/>
          <cell r="AM69">
            <v>310</v>
          </cell>
          <cell r="AN69">
            <v>289</v>
          </cell>
          <cell r="AO69">
            <v>268</v>
          </cell>
          <cell r="AP69">
            <v>247</v>
          </cell>
          <cell r="AQ69">
            <v>226</v>
          </cell>
          <cell r="AR69">
            <v>205</v>
          </cell>
          <cell r="AS69">
            <v>184</v>
          </cell>
          <cell r="AT69">
            <v>163</v>
          </cell>
          <cell r="AU69">
            <v>142</v>
          </cell>
          <cell r="AV69">
            <v>121</v>
          </cell>
          <cell r="AW69">
            <v>100</v>
          </cell>
          <cell r="AX69"/>
          <cell r="AY69"/>
          <cell r="AZ69"/>
          <cell r="BA69"/>
          <cell r="BB69"/>
          <cell r="BC69"/>
          <cell r="BD69"/>
          <cell r="BE69"/>
          <cell r="BF69"/>
          <cell r="BG69"/>
          <cell r="BH69"/>
          <cell r="BI69"/>
          <cell r="BJ69"/>
          <cell r="BK69"/>
        </row>
        <row r="70">
          <cell r="L70" t="str">
            <v>TRP-02</v>
          </cell>
          <cell r="M70">
            <v>8</v>
          </cell>
          <cell r="N70"/>
          <cell r="O70">
            <v>3</v>
          </cell>
          <cell r="P70">
            <v>1011</v>
          </cell>
          <cell r="Q70">
            <v>72</v>
          </cell>
          <cell r="R70">
            <v>51</v>
          </cell>
          <cell r="S70"/>
          <cell r="T70"/>
          <cell r="U70"/>
          <cell r="V70"/>
          <cell r="W70"/>
          <cell r="X70"/>
          <cell r="Y70"/>
          <cell r="Z70"/>
          <cell r="AA70"/>
          <cell r="AB70"/>
          <cell r="AC70"/>
          <cell r="AD70"/>
          <cell r="AE70" t="str">
            <v>TRP-02</v>
          </cell>
          <cell r="AF70">
            <v>11</v>
          </cell>
          <cell r="AG70"/>
          <cell r="AH70">
            <v>12</v>
          </cell>
          <cell r="AI70">
            <v>11</v>
          </cell>
          <cell r="AJ70" t="str">
            <v>C2</v>
          </cell>
          <cell r="AK70">
            <v>0</v>
          </cell>
          <cell r="AL70"/>
          <cell r="AM70">
            <v>303</v>
          </cell>
          <cell r="AN70">
            <v>282</v>
          </cell>
          <cell r="AO70">
            <v>261</v>
          </cell>
          <cell r="AP70">
            <v>240</v>
          </cell>
          <cell r="AQ70">
            <v>219</v>
          </cell>
          <cell r="AR70">
            <v>198</v>
          </cell>
          <cell r="AS70">
            <v>177</v>
          </cell>
          <cell r="AT70">
            <v>156</v>
          </cell>
          <cell r="AU70">
            <v>135</v>
          </cell>
          <cell r="AV70">
            <v>114</v>
          </cell>
          <cell r="AW70">
            <v>93</v>
          </cell>
          <cell r="AX70"/>
          <cell r="AY70"/>
          <cell r="AZ70"/>
          <cell r="BA70"/>
          <cell r="BB70"/>
          <cell r="BC70"/>
          <cell r="BD70"/>
          <cell r="BE70"/>
          <cell r="BF70"/>
          <cell r="BG70"/>
          <cell r="BH70"/>
          <cell r="BI70"/>
          <cell r="BJ70"/>
          <cell r="BK70"/>
        </row>
        <row r="71">
          <cell r="L71" t="str">
            <v>TRP-03</v>
          </cell>
          <cell r="M71">
            <v>5</v>
          </cell>
          <cell r="N71"/>
          <cell r="O71">
            <v>2</v>
          </cell>
          <cell r="P71">
            <v>65</v>
          </cell>
          <cell r="Q71">
            <v>44</v>
          </cell>
          <cell r="R71"/>
          <cell r="S71"/>
          <cell r="T71"/>
          <cell r="U71"/>
          <cell r="V71"/>
          <cell r="W71"/>
          <cell r="X71"/>
          <cell r="Y71"/>
          <cell r="Z71"/>
          <cell r="AA71"/>
          <cell r="AB71"/>
          <cell r="AC71"/>
          <cell r="AD71"/>
          <cell r="AE71" t="str">
            <v>TRP-03</v>
          </cell>
          <cell r="AF71">
            <v>5</v>
          </cell>
          <cell r="AG71"/>
          <cell r="AH71">
            <v>6</v>
          </cell>
          <cell r="AI71">
            <v>5</v>
          </cell>
          <cell r="AJ71" t="str">
            <v>C3</v>
          </cell>
          <cell r="AK71">
            <v>0</v>
          </cell>
          <cell r="AL71"/>
          <cell r="AM71">
            <v>296</v>
          </cell>
          <cell r="AN71">
            <v>275</v>
          </cell>
          <cell r="AO71">
            <v>254</v>
          </cell>
          <cell r="AP71">
            <v>233</v>
          </cell>
          <cell r="AQ71">
            <v>212</v>
          </cell>
          <cell r="AR71"/>
          <cell r="AS71"/>
          <cell r="AT71"/>
          <cell r="AU71"/>
          <cell r="AV71"/>
          <cell r="AW71"/>
          <cell r="AX71"/>
          <cell r="AY71"/>
          <cell r="AZ71"/>
          <cell r="BA71"/>
          <cell r="BB71"/>
          <cell r="BC71"/>
          <cell r="BD71"/>
          <cell r="BE71"/>
          <cell r="BF71"/>
          <cell r="BG71"/>
          <cell r="BH71"/>
          <cell r="BI71"/>
          <cell r="BJ71"/>
          <cell r="BK71"/>
        </row>
        <row r="72">
          <cell r="L72" t="str">
            <v>TVT-01</v>
          </cell>
          <cell r="M72">
            <v>8</v>
          </cell>
          <cell r="N72"/>
          <cell r="O72">
            <v>3</v>
          </cell>
          <cell r="P72">
            <v>1015</v>
          </cell>
          <cell r="Q72">
            <v>34</v>
          </cell>
          <cell r="R72">
            <v>13</v>
          </cell>
          <cell r="S72"/>
          <cell r="T72"/>
          <cell r="U72"/>
          <cell r="V72"/>
          <cell r="W72"/>
          <cell r="X72"/>
          <cell r="Y72"/>
          <cell r="Z72"/>
          <cell r="AA72"/>
          <cell r="AB72"/>
          <cell r="AC72"/>
          <cell r="AD72"/>
          <cell r="AE72" t="str">
            <v>TVT-01</v>
          </cell>
          <cell r="AF72">
            <v>9</v>
          </cell>
          <cell r="AG72"/>
          <cell r="AH72">
            <v>10</v>
          </cell>
          <cell r="AI72">
            <v>9</v>
          </cell>
          <cell r="AJ72" t="str">
            <v>F1</v>
          </cell>
          <cell r="AK72">
            <v>0</v>
          </cell>
          <cell r="AL72"/>
          <cell r="AM72">
            <v>307</v>
          </cell>
          <cell r="AN72">
            <v>286</v>
          </cell>
          <cell r="AO72">
            <v>265</v>
          </cell>
          <cell r="AP72">
            <v>244</v>
          </cell>
          <cell r="AQ72">
            <v>223</v>
          </cell>
          <cell r="AR72">
            <v>202</v>
          </cell>
          <cell r="AS72">
            <v>181</v>
          </cell>
          <cell r="AT72">
            <v>160</v>
          </cell>
          <cell r="AU72">
            <v>139</v>
          </cell>
          <cell r="AV72"/>
          <cell r="AW72"/>
          <cell r="AX72"/>
          <cell r="AY72"/>
          <cell r="AZ72"/>
          <cell r="BA72"/>
          <cell r="BB72"/>
          <cell r="BC72"/>
          <cell r="BD72"/>
          <cell r="BE72"/>
          <cell r="BF72"/>
          <cell r="BG72"/>
          <cell r="BH72"/>
          <cell r="BI72"/>
          <cell r="BJ72"/>
          <cell r="BK72"/>
        </row>
        <row r="73">
          <cell r="L73" t="str">
            <v>TVT-02</v>
          </cell>
          <cell r="M73">
            <v>14</v>
          </cell>
          <cell r="N73"/>
          <cell r="O73">
            <v>5</v>
          </cell>
          <cell r="P73">
            <v>1008</v>
          </cell>
          <cell r="Q73">
            <v>671</v>
          </cell>
          <cell r="R73">
            <v>48</v>
          </cell>
          <cell r="S73">
            <v>27</v>
          </cell>
          <cell r="T73">
            <v>6</v>
          </cell>
          <cell r="U73"/>
          <cell r="V73"/>
          <cell r="W73"/>
          <cell r="X73"/>
          <cell r="Y73"/>
          <cell r="Z73"/>
          <cell r="AA73"/>
          <cell r="AB73"/>
          <cell r="AC73"/>
          <cell r="AD73"/>
          <cell r="AE73" t="str">
            <v>TVT-02</v>
          </cell>
          <cell r="AF73">
            <v>9</v>
          </cell>
          <cell r="AG73"/>
          <cell r="AH73">
            <v>10</v>
          </cell>
          <cell r="AI73">
            <v>9</v>
          </cell>
          <cell r="AJ73" t="str">
            <v>F2</v>
          </cell>
          <cell r="AK73">
            <v>0</v>
          </cell>
          <cell r="AL73"/>
          <cell r="AM73">
            <v>300</v>
          </cell>
          <cell r="AN73">
            <v>279</v>
          </cell>
          <cell r="AO73">
            <v>258</v>
          </cell>
          <cell r="AP73">
            <v>237</v>
          </cell>
          <cell r="AQ73">
            <v>216</v>
          </cell>
          <cell r="AR73">
            <v>195</v>
          </cell>
          <cell r="AS73">
            <v>174</v>
          </cell>
          <cell r="AT73">
            <v>153</v>
          </cell>
          <cell r="AU73">
            <v>132</v>
          </cell>
          <cell r="AV73"/>
          <cell r="AW73"/>
          <cell r="AX73"/>
          <cell r="AY73"/>
          <cell r="AZ73"/>
          <cell r="BA73"/>
          <cell r="BB73"/>
          <cell r="BC73"/>
          <cell r="BD73"/>
          <cell r="BE73"/>
          <cell r="BF73"/>
          <cell r="BG73"/>
          <cell r="BH73"/>
          <cell r="BI73"/>
          <cell r="BJ73"/>
          <cell r="BK73"/>
        </row>
        <row r="74">
          <cell r="L74" t="str">
            <v>TVT-03</v>
          </cell>
          <cell r="M74">
            <v>14</v>
          </cell>
          <cell r="N74"/>
          <cell r="O74">
            <v>5</v>
          </cell>
          <cell r="P74">
            <v>1010</v>
          </cell>
          <cell r="Q74">
            <v>715</v>
          </cell>
          <cell r="R74">
            <v>694</v>
          </cell>
          <cell r="S74">
            <v>673</v>
          </cell>
          <cell r="T74">
            <v>8</v>
          </cell>
          <cell r="U74"/>
          <cell r="V74"/>
          <cell r="W74"/>
          <cell r="X74"/>
          <cell r="Y74"/>
          <cell r="Z74"/>
          <cell r="AA74"/>
          <cell r="AB74"/>
          <cell r="AC74"/>
          <cell r="AD74"/>
          <cell r="AE74" t="str">
            <v>TVT-03</v>
          </cell>
          <cell r="AF74">
            <v>9</v>
          </cell>
          <cell r="AG74"/>
          <cell r="AH74">
            <v>10</v>
          </cell>
          <cell r="AI74">
            <v>9</v>
          </cell>
          <cell r="AJ74" t="str">
            <v>D2</v>
          </cell>
          <cell r="AK74">
            <v>0</v>
          </cell>
          <cell r="AL74"/>
          <cell r="AM74">
            <v>302</v>
          </cell>
          <cell r="AN74">
            <v>281</v>
          </cell>
          <cell r="AO74">
            <v>260</v>
          </cell>
          <cell r="AP74">
            <v>239</v>
          </cell>
          <cell r="AQ74">
            <v>218</v>
          </cell>
          <cell r="AR74">
            <v>197</v>
          </cell>
          <cell r="AS74">
            <v>176</v>
          </cell>
          <cell r="AT74">
            <v>155</v>
          </cell>
          <cell r="AU74">
            <v>134</v>
          </cell>
          <cell r="AV74"/>
          <cell r="AW74"/>
          <cell r="AX74"/>
          <cell r="AY74"/>
          <cell r="AZ74"/>
          <cell r="BA74"/>
          <cell r="BB74"/>
          <cell r="BC74"/>
          <cell r="BD74"/>
          <cell r="BE74"/>
          <cell r="BF74"/>
          <cell r="BG74"/>
          <cell r="BH74"/>
          <cell r="BI74"/>
          <cell r="BJ74"/>
          <cell r="BK74"/>
        </row>
        <row r="75">
          <cell r="L75" t="str">
            <v>VIZ-01</v>
          </cell>
          <cell r="M75">
            <v>5</v>
          </cell>
          <cell r="N75"/>
          <cell r="O75">
            <v>2</v>
          </cell>
          <cell r="P75">
            <v>1017</v>
          </cell>
          <cell r="Q75">
            <v>15</v>
          </cell>
          <cell r="R75"/>
          <cell r="S75"/>
          <cell r="T75"/>
          <cell r="U75"/>
          <cell r="V75"/>
          <cell r="W75"/>
          <cell r="X75"/>
          <cell r="Y75"/>
          <cell r="Z75"/>
          <cell r="AA75"/>
          <cell r="AB75"/>
          <cell r="AC75"/>
          <cell r="AD75"/>
          <cell r="AE75" t="str">
            <v>VIZ-01</v>
          </cell>
          <cell r="AF75">
            <v>4</v>
          </cell>
          <cell r="AG75"/>
          <cell r="AH75">
            <v>5</v>
          </cell>
          <cell r="AI75">
            <v>4</v>
          </cell>
          <cell r="AJ75" t="str">
            <v>D1</v>
          </cell>
          <cell r="AK75">
            <v>0</v>
          </cell>
          <cell r="AL75"/>
          <cell r="AM75">
            <v>309</v>
          </cell>
          <cell r="AN75">
            <v>288</v>
          </cell>
          <cell r="AO75">
            <v>267</v>
          </cell>
          <cell r="AP75">
            <v>246</v>
          </cell>
          <cell r="AQ75"/>
          <cell r="AR75"/>
          <cell r="AS75"/>
          <cell r="AT75"/>
          <cell r="AU75"/>
          <cell r="AV75"/>
          <cell r="AW75"/>
          <cell r="AX75"/>
          <cell r="AY75"/>
          <cell r="AZ75"/>
          <cell r="BA75"/>
          <cell r="BB75"/>
          <cell r="BC75"/>
          <cell r="BD75"/>
          <cell r="BE75"/>
          <cell r="BF75"/>
          <cell r="BG75"/>
          <cell r="BH75"/>
          <cell r="BI75"/>
          <cell r="BJ75"/>
          <cell r="BK75"/>
        </row>
        <row r="76">
          <cell r="L76" t="str">
            <v>VIZ-02</v>
          </cell>
          <cell r="M76">
            <v>8</v>
          </cell>
          <cell r="N76"/>
          <cell r="O76">
            <v>3</v>
          </cell>
          <cell r="P76">
            <v>1010</v>
          </cell>
          <cell r="Q76">
            <v>715</v>
          </cell>
          <cell r="R76">
            <v>673</v>
          </cell>
          <cell r="S76"/>
          <cell r="T76"/>
          <cell r="U76"/>
          <cell r="V76"/>
          <cell r="W76"/>
          <cell r="X76"/>
          <cell r="Y76"/>
          <cell r="Z76"/>
          <cell r="AA76"/>
          <cell r="AB76"/>
          <cell r="AC76"/>
          <cell r="AD76"/>
          <cell r="AE76" t="str">
            <v>VIZ-02</v>
          </cell>
          <cell r="AF76">
            <v>9</v>
          </cell>
          <cell r="AG76"/>
          <cell r="AH76">
            <v>10</v>
          </cell>
          <cell r="AI76">
            <v>9</v>
          </cell>
          <cell r="AJ76" t="str">
            <v>D2</v>
          </cell>
          <cell r="AK76">
            <v>0</v>
          </cell>
          <cell r="AL76"/>
          <cell r="AM76">
            <v>302</v>
          </cell>
          <cell r="AN76">
            <v>281</v>
          </cell>
          <cell r="AO76">
            <v>260</v>
          </cell>
          <cell r="AP76">
            <v>239</v>
          </cell>
          <cell r="AQ76">
            <v>218</v>
          </cell>
          <cell r="AR76">
            <v>197</v>
          </cell>
          <cell r="AS76">
            <v>176</v>
          </cell>
          <cell r="AT76">
            <v>155</v>
          </cell>
          <cell r="AU76">
            <v>134</v>
          </cell>
          <cell r="AV76"/>
          <cell r="AW76"/>
          <cell r="AX76"/>
          <cell r="AY76"/>
          <cell r="AZ76"/>
          <cell r="BA76"/>
          <cell r="BB76"/>
          <cell r="BC76"/>
          <cell r="BD76"/>
          <cell r="BE76"/>
          <cell r="BF76"/>
          <cell r="BG76"/>
          <cell r="BH76"/>
          <cell r="BI76"/>
          <cell r="BJ76"/>
          <cell r="BK76"/>
        </row>
        <row r="77">
          <cell r="L77" t="str">
            <v>VIZ-03</v>
          </cell>
          <cell r="M77">
            <v>8</v>
          </cell>
          <cell r="N77"/>
          <cell r="O77">
            <v>3</v>
          </cell>
          <cell r="P77">
            <v>1003</v>
          </cell>
          <cell r="Q77">
            <v>708</v>
          </cell>
          <cell r="R77">
            <v>687</v>
          </cell>
          <cell r="S77"/>
          <cell r="T77"/>
          <cell r="U77"/>
          <cell r="V77"/>
          <cell r="W77"/>
          <cell r="X77"/>
          <cell r="Y77"/>
          <cell r="Z77"/>
          <cell r="AA77"/>
          <cell r="AB77"/>
          <cell r="AC77"/>
          <cell r="AD77"/>
          <cell r="AE77" t="str">
            <v>VIZ-03</v>
          </cell>
          <cell r="AF77">
            <v>9</v>
          </cell>
          <cell r="AG77"/>
          <cell r="AH77">
            <v>10</v>
          </cell>
          <cell r="AI77">
            <v>9</v>
          </cell>
          <cell r="AJ77" t="str">
            <v>D3</v>
          </cell>
          <cell r="AK77">
            <v>0</v>
          </cell>
          <cell r="AL77"/>
          <cell r="AM77">
            <v>295</v>
          </cell>
          <cell r="AN77">
            <v>274</v>
          </cell>
          <cell r="AO77">
            <v>253</v>
          </cell>
          <cell r="AP77">
            <v>232</v>
          </cell>
          <cell r="AQ77">
            <v>211</v>
          </cell>
          <cell r="AR77">
            <v>190</v>
          </cell>
          <cell r="AS77">
            <v>169</v>
          </cell>
          <cell r="AT77">
            <v>148</v>
          </cell>
          <cell r="AU77">
            <v>127</v>
          </cell>
          <cell r="AV77"/>
          <cell r="AW77"/>
          <cell r="AX77"/>
          <cell r="AY77"/>
          <cell r="AZ77"/>
          <cell r="BA77"/>
          <cell r="BB77"/>
          <cell r="BC77"/>
          <cell r="BD77"/>
          <cell r="BE77"/>
          <cell r="BF77"/>
          <cell r="BG77"/>
          <cell r="BH77"/>
          <cell r="BI77"/>
          <cell r="BJ77"/>
          <cell r="BK77"/>
        </row>
        <row r="78">
          <cell r="L78" t="str">
            <v>WAR-02</v>
          </cell>
          <cell r="M78">
            <v>8</v>
          </cell>
          <cell r="N78"/>
          <cell r="O78">
            <v>3</v>
          </cell>
          <cell r="P78">
            <v>50</v>
          </cell>
          <cell r="Q78">
            <v>29</v>
          </cell>
          <cell r="R78">
            <v>8</v>
          </cell>
          <cell r="S78"/>
          <cell r="T78"/>
          <cell r="U78"/>
          <cell r="V78"/>
          <cell r="W78"/>
          <cell r="X78"/>
          <cell r="Y78"/>
          <cell r="Z78"/>
          <cell r="AA78"/>
          <cell r="AB78"/>
          <cell r="AC78"/>
          <cell r="AD78"/>
          <cell r="AE78" t="str">
            <v>WAR-02</v>
          </cell>
          <cell r="AF78">
            <v>11</v>
          </cell>
          <cell r="AG78"/>
          <cell r="AH78">
            <v>12</v>
          </cell>
          <cell r="AI78">
            <v>11</v>
          </cell>
          <cell r="AJ78" t="str">
            <v>D2</v>
          </cell>
          <cell r="AK78">
            <v>0</v>
          </cell>
          <cell r="AL78"/>
          <cell r="AM78">
            <v>302</v>
          </cell>
          <cell r="AN78">
            <v>281</v>
          </cell>
          <cell r="AO78">
            <v>260</v>
          </cell>
          <cell r="AP78">
            <v>239</v>
          </cell>
          <cell r="AQ78">
            <v>218</v>
          </cell>
          <cell r="AR78">
            <v>197</v>
          </cell>
          <cell r="AS78">
            <v>176</v>
          </cell>
          <cell r="AT78">
            <v>155</v>
          </cell>
          <cell r="AU78">
            <v>134</v>
          </cell>
          <cell r="AV78">
            <v>113</v>
          </cell>
          <cell r="AW78">
            <v>92</v>
          </cell>
          <cell r="AX78"/>
          <cell r="AY78"/>
          <cell r="AZ78"/>
          <cell r="BA78"/>
          <cell r="BB78"/>
          <cell r="BC78"/>
          <cell r="BD78"/>
          <cell r="BE78"/>
          <cell r="BF78"/>
          <cell r="BG78"/>
          <cell r="BH78"/>
          <cell r="BI78"/>
          <cell r="BJ78"/>
          <cell r="BK78"/>
        </row>
        <row r="79">
          <cell r="L79" t="str">
            <v>NAT-01</v>
          </cell>
          <cell r="M79">
            <v>2</v>
          </cell>
          <cell r="N79"/>
          <cell r="O79">
            <v>1</v>
          </cell>
          <cell r="P79">
            <v>201</v>
          </cell>
          <cell r="Q79"/>
          <cell r="R79"/>
          <cell r="S79"/>
          <cell r="T79"/>
          <cell r="U79"/>
          <cell r="V79"/>
          <cell r="W79"/>
          <cell r="X79"/>
          <cell r="Y79"/>
          <cell r="Z79"/>
          <cell r="AA79"/>
          <cell r="AB79"/>
          <cell r="AC79"/>
          <cell r="AD79"/>
          <cell r="AE79" t="str">
            <v>NAT-01</v>
          </cell>
          <cell r="AF79">
            <v>5</v>
          </cell>
          <cell r="AG79"/>
          <cell r="AH79">
            <v>6</v>
          </cell>
          <cell r="AI79">
            <v>5</v>
          </cell>
          <cell r="AJ79" t="str">
            <v>G1</v>
          </cell>
          <cell r="AK79">
            <v>0</v>
          </cell>
          <cell r="AL79"/>
          <cell r="AM79">
            <v>306</v>
          </cell>
          <cell r="AN79">
            <v>285</v>
          </cell>
          <cell r="AO79">
            <v>264</v>
          </cell>
          <cell r="AP79">
            <v>243</v>
          </cell>
          <cell r="AQ79">
            <v>222</v>
          </cell>
          <cell r="AR79"/>
          <cell r="AS79"/>
          <cell r="AT79"/>
          <cell r="AU79"/>
          <cell r="AV79"/>
          <cell r="AW79"/>
          <cell r="AX79"/>
          <cell r="AY79"/>
          <cell r="AZ79"/>
          <cell r="BA79"/>
          <cell r="BB79"/>
          <cell r="BC79"/>
          <cell r="BD79"/>
          <cell r="BE79"/>
          <cell r="BF79"/>
          <cell r="BG79"/>
          <cell r="BH79"/>
          <cell r="BI79"/>
          <cell r="BJ79"/>
          <cell r="BK79"/>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cell r="G23">
            <v>0</v>
          </cell>
          <cell r="H23" t="str">
            <v>MC11</v>
          </cell>
          <cell r="I23" t="str">
            <v>C1</v>
          </cell>
        </row>
        <row r="24">
          <cell r="A24" t="str">
            <v>MC12</v>
          </cell>
          <cell r="B24" t="str">
            <v>SERCOMTEL CELULAR</v>
          </cell>
          <cell r="C24" t="str">
            <v>MC12</v>
          </cell>
          <cell r="D24">
            <v>39</v>
          </cell>
          <cell r="E24">
            <v>1</v>
          </cell>
          <cell r="F24"/>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cell r="G26">
            <v>0</v>
          </cell>
          <cell r="H26" t="str">
            <v>MC14</v>
          </cell>
          <cell r="I26" t="str">
            <v>B3</v>
          </cell>
        </row>
        <row r="27">
          <cell r="A27" t="str">
            <v>MC2</v>
          </cell>
          <cell r="B27" t="str">
            <v>SERCOMTEL CELULAR</v>
          </cell>
          <cell r="C27" t="str">
            <v>MC2</v>
          </cell>
          <cell r="D27">
            <v>44</v>
          </cell>
          <cell r="E27">
            <v>1</v>
          </cell>
          <cell r="F27"/>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cell r="G79"/>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sheetData sheetId="48">
        <row r="4">
          <cell r="L4">
            <v>0</v>
          </cell>
        </row>
      </sheetData>
      <sheetData sheetId="49">
        <row r="4">
          <cell r="A4" t="str">
            <v>cel</v>
          </cell>
        </row>
      </sheetData>
      <sheetData sheetId="50">
        <row r="3">
          <cell r="A3" t="str">
            <v>cel</v>
          </cell>
        </row>
      </sheetData>
      <sheetData sheetId="51">
        <row r="4">
          <cell r="A4"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Datos del Balance"/>
      <sheetName val="diferencia cbio prest"/>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refreshError="1"/>
      <sheetData sheetId="64" refreshError="1"/>
      <sheetData sheetId="65" refreshError="1"/>
      <sheetData sheetId="66" refreshError="1"/>
      <sheetData sheetId="67" refreshError="1"/>
      <sheetData sheetId="68" refreshError="1"/>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s>
    <sheetDataSet>
      <sheetData sheetId="0"/>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alance"/>
      <sheetName val="Estado de Resultados"/>
      <sheetName val="#REF"/>
    </sheetNames>
    <sheetDataSet>
      <sheetData sheetId="0"/>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sheetData sheetId="3"/>
      <sheetData sheetId="4"/>
      <sheetData sheetId="5" refreshError="1">
        <row r="23">
          <cell r="H23">
            <v>0</v>
          </cell>
        </row>
      </sheetData>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Patrimonial"/>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472"/>
      <sheetName val="은행"/>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2"/>
      <sheetName val="BSC2i_ANSI2"/>
      <sheetName val="OPTIONAL_FEATURES,_ETSI2"/>
      <sheetName val="OPTIONAL_FEATURES,_ANSI2"/>
      <sheetName val="GLP_20012"/>
      <sheetName val="plan_de_cuentas_PY1"/>
      <sheetName val="PG_Cs_Sociales1"/>
      <sheetName val="BSC2i_ETSI3"/>
      <sheetName val="BSC2i_ANSI3"/>
      <sheetName val="OPTIONAL_FEATURES,_ETSI3"/>
      <sheetName val="OPTIONAL_FEATURES,_ANSI3"/>
      <sheetName val="GLP_20013"/>
      <sheetName val="plan_de_cuentas_PY2"/>
      <sheetName val="PG_Cs_Sociales2"/>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latin america"/>
      <sheetName val="CUENTAS SAP"/>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AP"/>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Datos del Balance"/>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INPUT"/>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Tabla"/>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cash_flow"/>
      <sheetName val="fixed and variable expenses"/>
      <sheetName val="income statement data"/>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COTAÇÕES"/>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RESUP_AJUSTADO"/>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table"/>
      <sheetName val="ABER"/>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cotações"/>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data by box analysed"/>
      <sheetName val="PLANNING"/>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data by box analysed"/>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urrency"/>
    </sheetNames>
    <sheetDataSet>
      <sheetData sheetId="0" refreshError="1"/>
      <sheetData sheetId="1">
        <row r="2">
          <cell r="A2" t="str">
            <v>Temporal</v>
          </cell>
        </row>
        <row r="3">
          <cell r="A3" t="str">
            <v>Permanente</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Hoja1"/>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Estado_de_Resultados"/>
      <sheetName val="Control_de_asistencias_año_2000"/>
      <sheetName val="Sueldos_y_Jornales"/>
      <sheetName val="Listas"/>
      <sheetName val="1 Listas de validación"/>
      <sheetName val="Marcos Battisitini"/>
      <sheetName val="forecast"/>
      <sheetName val="x sku"/>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 DIC 2021"/>
      <sheetName val="plan de cuentas"/>
      <sheetName val="BAL MARZO 2022"/>
      <sheetName val="BAL JUNIO 2022"/>
      <sheetName val="BAL SEPTIEMBRE 2022"/>
      <sheetName val="BAL DICIEMBRE 2022"/>
      <sheetName val="Indice"/>
      <sheetName val="Nota1"/>
      <sheetName val="Nota 2 "/>
      <sheetName val="BG"/>
      <sheetName val="Nota 3"/>
      <sheetName val="Nota 4"/>
      <sheetName val="Nota 5 "/>
      <sheetName val="Nota 5  (2)"/>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ER"/>
      <sheetName val="Nota 31"/>
      <sheetName val="Nota 32"/>
      <sheetName val="Nota 33"/>
      <sheetName val="Nota 34"/>
      <sheetName val="Nota 35"/>
      <sheetName val="EVPN"/>
      <sheetName val="EVPN (2)"/>
      <sheetName val="EFE"/>
      <sheetName val="Nota 36"/>
      <sheetName val="Nota 37"/>
      <sheetName val="Nota 38"/>
      <sheetName val="Nota 39"/>
      <sheetName val="Nota 40"/>
      <sheetName val="Base de Monedas"/>
    </sheetNames>
    <sheetDataSet>
      <sheetData sheetId="0"/>
      <sheetData sheetId="1"/>
      <sheetData sheetId="2"/>
      <sheetData sheetId="3"/>
      <sheetData sheetId="4"/>
      <sheetData sheetId="5"/>
      <sheetData sheetId="6"/>
      <sheetData sheetId="7"/>
      <sheetData sheetId="8"/>
      <sheetData sheetId="9">
        <row r="7">
          <cell r="G7">
            <v>44926</v>
          </cell>
        </row>
        <row r="12">
          <cell r="G12">
            <v>435272271.57503772</v>
          </cell>
        </row>
        <row r="13">
          <cell r="G13">
            <v>-37973630.056999996</v>
          </cell>
        </row>
        <row r="25">
          <cell r="G25">
            <v>488045602.76275331</v>
          </cell>
        </row>
        <row r="26">
          <cell r="G26">
            <v>-64592603.590999998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mailto:contabilidad@uenoholding.com.py"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B272-20F5-4590-B73F-1363B27B26B2}">
  <sheetPr codeName="Hoja7"/>
  <dimension ref="A1:P615"/>
  <sheetViews>
    <sheetView topLeftCell="H1" zoomScaleNormal="100" workbookViewId="0">
      <selection activeCell="E12" sqref="E12"/>
    </sheetView>
  </sheetViews>
  <sheetFormatPr baseColWidth="10" defaultColWidth="11.44140625" defaultRowHeight="14.4" x14ac:dyDescent="0.3"/>
  <cols>
    <col min="1" max="1" width="10.6640625" bestFit="1" customWidth="1"/>
    <col min="2" max="2" width="8.44140625" bestFit="1" customWidth="1"/>
    <col min="3" max="3" width="16.109375" bestFit="1" customWidth="1"/>
    <col min="4" max="4" width="22.88671875" bestFit="1" customWidth="1"/>
    <col min="5" max="7" width="22.88671875" customWidth="1"/>
    <col min="8" max="8" width="58.88671875" bestFit="1" customWidth="1"/>
    <col min="9" max="9" width="27.44140625" style="276" bestFit="1" customWidth="1"/>
    <col min="10" max="10" width="16" style="276" customWidth="1"/>
    <col min="11" max="11" width="46" bestFit="1" customWidth="1"/>
    <col min="12" max="12" width="52.6640625" customWidth="1"/>
    <col min="13" max="13" width="73.6640625" bestFit="1" customWidth="1"/>
    <col min="14" max="14" width="20" bestFit="1" customWidth="1"/>
    <col min="15" max="15" width="28.6640625" bestFit="1" customWidth="1"/>
    <col min="16" max="16" width="12" bestFit="1" customWidth="1"/>
  </cols>
  <sheetData>
    <row r="1" spans="1:16" ht="17.25" customHeight="1" x14ac:dyDescent="0.3">
      <c r="A1" t="s">
        <v>677</v>
      </c>
      <c r="B1" t="s">
        <v>678</v>
      </c>
      <c r="C1" s="331" t="s">
        <v>679</v>
      </c>
      <c r="D1" t="s">
        <v>680</v>
      </c>
      <c r="E1" t="s">
        <v>1733</v>
      </c>
      <c r="F1" t="s">
        <v>1732</v>
      </c>
      <c r="G1" t="s">
        <v>1855</v>
      </c>
      <c r="H1" t="s">
        <v>681</v>
      </c>
      <c r="I1" s="381" t="s">
        <v>685</v>
      </c>
      <c r="J1" s="381" t="s">
        <v>1867</v>
      </c>
      <c r="K1" s="296" t="s">
        <v>2390</v>
      </c>
      <c r="L1" s="296" t="s">
        <v>1585</v>
      </c>
      <c r="M1" s="296" t="s">
        <v>2391</v>
      </c>
      <c r="N1" s="296" t="s">
        <v>1868</v>
      </c>
      <c r="O1" s="275" t="s">
        <v>683</v>
      </c>
      <c r="P1" s="362" t="s">
        <v>2406</v>
      </c>
    </row>
    <row r="2" spans="1:16" x14ac:dyDescent="0.3">
      <c r="C2" s="331"/>
      <c r="H2" s="334" t="s">
        <v>686</v>
      </c>
      <c r="I2" s="379">
        <v>25643263.52</v>
      </c>
      <c r="J2" s="296">
        <f>I2/1000</f>
        <v>25643.26352</v>
      </c>
      <c r="K2" s="296"/>
      <c r="L2" s="296"/>
      <c r="M2" s="296"/>
      <c r="N2" s="296"/>
      <c r="O2" s="382">
        <v>28967956.559999999</v>
      </c>
      <c r="P2" s="296"/>
    </row>
    <row r="3" spans="1:16" x14ac:dyDescent="0.3">
      <c r="C3" s="331"/>
      <c r="H3" s="334" t="s">
        <v>1003</v>
      </c>
      <c r="I3" s="379">
        <v>-40464419.159999996</v>
      </c>
      <c r="J3" s="296">
        <f>I3/1000</f>
        <v>-40464.419159999998</v>
      </c>
      <c r="K3" s="296"/>
      <c r="L3" s="296"/>
      <c r="M3" s="296"/>
      <c r="N3" s="296"/>
      <c r="O3" s="382">
        <v>-36463944.409999996</v>
      </c>
    </row>
    <row r="4" spans="1:16" x14ac:dyDescent="0.3">
      <c r="C4" s="331"/>
      <c r="H4" s="334" t="s">
        <v>2619</v>
      </c>
      <c r="I4" s="295">
        <v>-454602652525</v>
      </c>
      <c r="J4" s="296">
        <f t="shared" ref="J4:J66" si="0">I4/1000</f>
        <v>-454602652.52499998</v>
      </c>
      <c r="K4" s="296"/>
      <c r="L4" s="296"/>
      <c r="M4" s="296"/>
      <c r="N4" s="296"/>
      <c r="O4" s="395"/>
    </row>
    <row r="5" spans="1:16" x14ac:dyDescent="0.3">
      <c r="A5" s="292" t="s">
        <v>2862</v>
      </c>
      <c r="B5" s="332">
        <v>7</v>
      </c>
      <c r="C5" s="332">
        <v>111010102001991</v>
      </c>
      <c r="D5" s="427" t="s">
        <v>687</v>
      </c>
      <c r="E5" t="str">
        <f t="shared" ref="E5:E68" si="1">+MID(D5,3,2)&amp;+MID(D5,6,1)&amp;+MID(D5,8,2)&amp;+MID(D5,11,3)&amp;+MID(D5,17,2)&amp;+MID(D5,20,3)&amp;+MID(D5,24,2)</f>
        <v>111101010200199</v>
      </c>
      <c r="G5">
        <v>3</v>
      </c>
      <c r="H5" s="427" t="s">
        <v>688</v>
      </c>
      <c r="I5" s="461">
        <v>177720200</v>
      </c>
      <c r="J5" s="296">
        <f t="shared" si="0"/>
        <v>177720.2</v>
      </c>
      <c r="K5" t="e">
        <f>+VLOOKUP(D5,#REF!,4,0)</f>
        <v>#REF!</v>
      </c>
      <c r="L5" t="e">
        <f>VLOOKUP(D5,#REF!,5,0)</f>
        <v>#REF!</v>
      </c>
      <c r="M5" t="e">
        <f>VLOOKUP(D5,#REF!,6,0)</f>
        <v>#REF!</v>
      </c>
      <c r="N5" t="e">
        <f>VLOOKUP(D5,#REF!,7,0)</f>
        <v>#REF!</v>
      </c>
      <c r="P5" t="str">
        <f>MID(E5,6,5)</f>
        <v>10102</v>
      </c>
    </row>
    <row r="6" spans="1:16" x14ac:dyDescent="0.3">
      <c r="A6" s="293" t="s">
        <v>2862</v>
      </c>
      <c r="B6" s="333">
        <v>7</v>
      </c>
      <c r="C6" s="333">
        <v>111010102506011</v>
      </c>
      <c r="D6" s="334" t="s">
        <v>690</v>
      </c>
      <c r="E6" t="str">
        <f t="shared" si="1"/>
        <v>111101010250601</v>
      </c>
      <c r="G6">
        <v>3</v>
      </c>
      <c r="H6" s="334" t="s">
        <v>689</v>
      </c>
      <c r="I6" s="460">
        <v>346502</v>
      </c>
      <c r="J6" s="296">
        <f t="shared" si="0"/>
        <v>346.50200000000001</v>
      </c>
      <c r="K6" t="e">
        <f>+VLOOKUP(D6,#REF!,4,0)</f>
        <v>#REF!</v>
      </c>
      <c r="L6" t="e">
        <f>VLOOKUP(D6,#REF!,5,0)</f>
        <v>#REF!</v>
      </c>
      <c r="M6" t="e">
        <f>VLOOKUP(D6,#REF!,6,0)</f>
        <v>#REF!</v>
      </c>
      <c r="N6" t="e">
        <f>VLOOKUP(D6,#REF!,7,0)</f>
        <v>#REF!</v>
      </c>
      <c r="P6" t="str">
        <f t="shared" ref="P6:P69" si="2">MID(E6,6,5)</f>
        <v>10102</v>
      </c>
    </row>
    <row r="7" spans="1:16" x14ac:dyDescent="0.3">
      <c r="A7" s="292" t="s">
        <v>2862</v>
      </c>
      <c r="B7" s="332">
        <v>7</v>
      </c>
      <c r="C7" s="332">
        <v>112010902214991</v>
      </c>
      <c r="D7" s="427" t="s">
        <v>1874</v>
      </c>
      <c r="E7" t="str">
        <f t="shared" si="1"/>
        <v>111201090221499</v>
      </c>
      <c r="G7">
        <v>3</v>
      </c>
      <c r="H7" s="427" t="s">
        <v>2084</v>
      </c>
      <c r="I7" s="461">
        <v>13888609</v>
      </c>
      <c r="J7" s="296">
        <f t="shared" si="0"/>
        <v>13888.609</v>
      </c>
      <c r="K7" t="e">
        <f>+VLOOKUP(D7,#REF!,4,0)</f>
        <v>#REF!</v>
      </c>
      <c r="L7" t="e">
        <f>VLOOKUP(D7,#REF!,5,0)</f>
        <v>#REF!</v>
      </c>
      <c r="M7" t="e">
        <f>VLOOKUP(D7,#REF!,6,0)</f>
        <v>#REF!</v>
      </c>
      <c r="N7" t="e">
        <f>VLOOKUP(D7,#REF!,7,0)</f>
        <v>#REF!</v>
      </c>
      <c r="P7" t="str">
        <f t="shared" si="2"/>
        <v>10902</v>
      </c>
    </row>
    <row r="8" spans="1:16" x14ac:dyDescent="0.3">
      <c r="A8" s="293" t="s">
        <v>2862</v>
      </c>
      <c r="B8" s="333">
        <v>7</v>
      </c>
      <c r="C8" s="333">
        <v>112010903001011</v>
      </c>
      <c r="D8" s="334" t="s">
        <v>1875</v>
      </c>
      <c r="E8" t="str">
        <f t="shared" si="1"/>
        <v>111201090300101</v>
      </c>
      <c r="G8">
        <v>3</v>
      </c>
      <c r="H8" s="334" t="s">
        <v>2085</v>
      </c>
      <c r="I8" s="460">
        <v>47523234</v>
      </c>
      <c r="J8" s="296">
        <f t="shared" si="0"/>
        <v>47523.233999999997</v>
      </c>
      <c r="K8" t="e">
        <f>+VLOOKUP(D8,#REF!,4,0)</f>
        <v>#REF!</v>
      </c>
      <c r="L8" t="e">
        <f>VLOOKUP(D8,#REF!,5,0)</f>
        <v>#REF!</v>
      </c>
      <c r="M8" t="e">
        <f>VLOOKUP(D8,#REF!,6,0)</f>
        <v>#REF!</v>
      </c>
      <c r="N8" t="e">
        <f>VLOOKUP(D8,#REF!,7,0)</f>
        <v>#REF!</v>
      </c>
      <c r="P8" t="str">
        <f t="shared" si="2"/>
        <v>10903</v>
      </c>
    </row>
    <row r="9" spans="1:16" x14ac:dyDescent="0.3">
      <c r="A9" s="292" t="s">
        <v>2862</v>
      </c>
      <c r="B9" s="332">
        <v>7</v>
      </c>
      <c r="C9" s="332">
        <v>112010904000991</v>
      </c>
      <c r="D9" s="427" t="s">
        <v>1876</v>
      </c>
      <c r="E9" t="str">
        <f t="shared" si="1"/>
        <v>111201090400099</v>
      </c>
      <c r="G9">
        <v>3</v>
      </c>
      <c r="H9" s="427" t="s">
        <v>693</v>
      </c>
      <c r="I9" s="461">
        <v>6913</v>
      </c>
      <c r="J9" s="296">
        <f t="shared" si="0"/>
        <v>6.9130000000000003</v>
      </c>
      <c r="K9" t="e">
        <f>+VLOOKUP(D9,#REF!,4,0)</f>
        <v>#REF!</v>
      </c>
      <c r="L9" t="e">
        <f>VLOOKUP(D9,#REF!,5,0)</f>
        <v>#REF!</v>
      </c>
      <c r="M9" t="e">
        <f>VLOOKUP(D9,#REF!,6,0)</f>
        <v>#REF!</v>
      </c>
      <c r="N9" t="e">
        <f>VLOOKUP(D9,#REF!,7,0)</f>
        <v>#REF!</v>
      </c>
      <c r="P9" t="str">
        <f t="shared" si="2"/>
        <v>10904</v>
      </c>
    </row>
    <row r="10" spans="1:16" x14ac:dyDescent="0.3">
      <c r="A10" s="293" t="s">
        <v>2862</v>
      </c>
      <c r="B10" s="333">
        <v>7</v>
      </c>
      <c r="C10" s="333">
        <v>112010904006991</v>
      </c>
      <c r="D10" s="334" t="s">
        <v>694</v>
      </c>
      <c r="E10" t="str">
        <f t="shared" si="1"/>
        <v>111201090400699</v>
      </c>
      <c r="G10">
        <v>3</v>
      </c>
      <c r="H10" s="334" t="s">
        <v>695</v>
      </c>
      <c r="I10" s="460">
        <v>801985815</v>
      </c>
      <c r="J10" s="296">
        <f t="shared" si="0"/>
        <v>801985.81499999994</v>
      </c>
      <c r="K10" t="e">
        <f>+VLOOKUP(D10,#REF!,4,0)</f>
        <v>#REF!</v>
      </c>
      <c r="L10" t="e">
        <f>VLOOKUP(D10,#REF!,5,0)</f>
        <v>#REF!</v>
      </c>
      <c r="M10" t="e">
        <f>VLOOKUP(D10,#REF!,6,0)</f>
        <v>#REF!</v>
      </c>
      <c r="N10" t="e">
        <f>VLOOKUP(D10,#REF!,7,0)</f>
        <v>#REF!</v>
      </c>
      <c r="P10" t="str">
        <f t="shared" si="2"/>
        <v>10904</v>
      </c>
    </row>
    <row r="11" spans="1:16" x14ac:dyDescent="0.3">
      <c r="A11" s="292" t="s">
        <v>2862</v>
      </c>
      <c r="B11" s="332">
        <v>7</v>
      </c>
      <c r="C11" s="332">
        <v>112010904009011</v>
      </c>
      <c r="D11" s="427" t="s">
        <v>696</v>
      </c>
      <c r="E11" t="str">
        <f t="shared" si="1"/>
        <v>111201090400901</v>
      </c>
      <c r="G11">
        <v>3</v>
      </c>
      <c r="H11" s="427" t="s">
        <v>697</v>
      </c>
      <c r="I11" s="461">
        <v>8009492745</v>
      </c>
      <c r="J11" s="296">
        <f t="shared" si="0"/>
        <v>8009492.7450000001</v>
      </c>
      <c r="K11" t="e">
        <f>+VLOOKUP(D11,#REF!,4,0)</f>
        <v>#REF!</v>
      </c>
      <c r="L11" t="e">
        <f>VLOOKUP(D11,#REF!,5,0)</f>
        <v>#REF!</v>
      </c>
      <c r="M11" t="e">
        <f>VLOOKUP(D11,#REF!,6,0)</f>
        <v>#REF!</v>
      </c>
      <c r="N11" t="e">
        <f>VLOOKUP(D11,#REF!,7,0)</f>
        <v>#REF!</v>
      </c>
      <c r="P11" t="str">
        <f t="shared" si="2"/>
        <v>10904</v>
      </c>
    </row>
    <row r="12" spans="1:16" x14ac:dyDescent="0.3">
      <c r="A12" s="293" t="s">
        <v>2862</v>
      </c>
      <c r="B12" s="333">
        <v>7</v>
      </c>
      <c r="C12" s="333">
        <v>112010904016991</v>
      </c>
      <c r="D12" s="334" t="s">
        <v>2419</v>
      </c>
      <c r="E12" t="str">
        <f t="shared" si="1"/>
        <v>111201090401699</v>
      </c>
      <c r="G12">
        <v>3</v>
      </c>
      <c r="H12" s="334" t="s">
        <v>698</v>
      </c>
      <c r="I12" s="460">
        <v>1847000</v>
      </c>
      <c r="J12" s="296">
        <f t="shared" si="0"/>
        <v>1847</v>
      </c>
      <c r="K12" t="e">
        <f>+VLOOKUP(D12,#REF!,4,0)</f>
        <v>#REF!</v>
      </c>
      <c r="L12" t="e">
        <f>VLOOKUP(D12,#REF!,5,0)</f>
        <v>#REF!</v>
      </c>
      <c r="M12" t="e">
        <f>VLOOKUP(D12,#REF!,6,0)</f>
        <v>#REF!</v>
      </c>
      <c r="N12" t="e">
        <f>VLOOKUP(D12,#REF!,7,0)</f>
        <v>#REF!</v>
      </c>
      <c r="P12" t="str">
        <f t="shared" si="2"/>
        <v>10904</v>
      </c>
    </row>
    <row r="13" spans="1:16" x14ac:dyDescent="0.3">
      <c r="A13" s="292" t="s">
        <v>2862</v>
      </c>
      <c r="B13" s="332">
        <v>7</v>
      </c>
      <c r="C13" s="332">
        <v>112010904017991</v>
      </c>
      <c r="D13" s="427" t="s">
        <v>1878</v>
      </c>
      <c r="E13" t="str">
        <f t="shared" si="1"/>
        <v>111201090401799</v>
      </c>
      <c r="G13">
        <v>3</v>
      </c>
      <c r="H13" s="427" t="s">
        <v>699</v>
      </c>
      <c r="I13" s="461">
        <v>130000000</v>
      </c>
      <c r="J13" s="296">
        <f t="shared" si="0"/>
        <v>130000</v>
      </c>
      <c r="K13" t="e">
        <f>+VLOOKUP(D13,#REF!,4,0)</f>
        <v>#REF!</v>
      </c>
      <c r="L13" t="e">
        <f>VLOOKUP(D13,#REF!,5,0)</f>
        <v>#REF!</v>
      </c>
      <c r="M13" t="e">
        <f>VLOOKUP(D13,#REF!,6,0)</f>
        <v>#REF!</v>
      </c>
      <c r="N13" t="e">
        <f>VLOOKUP(D13,#REF!,7,0)</f>
        <v>#REF!</v>
      </c>
      <c r="P13" t="str">
        <f t="shared" si="2"/>
        <v>10904</v>
      </c>
    </row>
    <row r="14" spans="1:16" x14ac:dyDescent="0.3">
      <c r="A14" s="293" t="s">
        <v>2862</v>
      </c>
      <c r="B14" s="333">
        <v>7</v>
      </c>
      <c r="C14" s="333">
        <v>112010904022991</v>
      </c>
      <c r="D14" s="334" t="s">
        <v>1880</v>
      </c>
      <c r="E14" t="str">
        <f t="shared" si="1"/>
        <v>111201090402299</v>
      </c>
      <c r="G14">
        <v>3</v>
      </c>
      <c r="H14" s="334" t="s">
        <v>701</v>
      </c>
      <c r="I14" s="460">
        <v>1925625</v>
      </c>
      <c r="J14" s="296">
        <f t="shared" si="0"/>
        <v>1925.625</v>
      </c>
      <c r="K14" t="e">
        <f>+VLOOKUP(D14,#REF!,4,0)</f>
        <v>#REF!</v>
      </c>
      <c r="L14" t="e">
        <f>VLOOKUP(D14,#REF!,5,0)</f>
        <v>#REF!</v>
      </c>
      <c r="M14" t="e">
        <f>VLOOKUP(D14,#REF!,6,0)</f>
        <v>#REF!</v>
      </c>
      <c r="N14" t="e">
        <f>VLOOKUP(D14,#REF!,7,0)</f>
        <v>#REF!</v>
      </c>
      <c r="P14" t="str">
        <f t="shared" si="2"/>
        <v>10904</v>
      </c>
    </row>
    <row r="15" spans="1:16" x14ac:dyDescent="0.3">
      <c r="A15" s="292" t="s">
        <v>2862</v>
      </c>
      <c r="B15" s="332">
        <v>7</v>
      </c>
      <c r="C15" s="332">
        <v>112010904025991</v>
      </c>
      <c r="D15" s="427" t="s">
        <v>702</v>
      </c>
      <c r="E15" t="str">
        <f t="shared" si="1"/>
        <v>111201090402599</v>
      </c>
      <c r="G15">
        <v>3</v>
      </c>
      <c r="H15" s="427" t="s">
        <v>703</v>
      </c>
      <c r="I15" s="461">
        <v>216</v>
      </c>
      <c r="J15" s="296">
        <f t="shared" si="0"/>
        <v>0.216</v>
      </c>
      <c r="K15" t="e">
        <f>+VLOOKUP(D15,#REF!,4,0)</f>
        <v>#REF!</v>
      </c>
      <c r="L15" t="e">
        <f>VLOOKUP(D15,#REF!,5,0)</f>
        <v>#REF!</v>
      </c>
      <c r="M15" t="e">
        <f>VLOOKUP(D15,#REF!,6,0)</f>
        <v>#REF!</v>
      </c>
      <c r="N15" t="e">
        <f>VLOOKUP(D15,#REF!,7,0)</f>
        <v>#REF!</v>
      </c>
      <c r="P15" t="str">
        <f t="shared" si="2"/>
        <v>10904</v>
      </c>
    </row>
    <row r="16" spans="1:16" x14ac:dyDescent="0.3">
      <c r="A16" s="293" t="s">
        <v>2862</v>
      </c>
      <c r="B16" s="333">
        <v>7</v>
      </c>
      <c r="C16" s="333">
        <v>112010904026991</v>
      </c>
      <c r="D16" s="334" t="s">
        <v>704</v>
      </c>
      <c r="E16" t="str">
        <f t="shared" si="1"/>
        <v>111201090402699</v>
      </c>
      <c r="G16">
        <v>3</v>
      </c>
      <c r="H16" s="334" t="s">
        <v>705</v>
      </c>
      <c r="I16" s="460">
        <v>7483542</v>
      </c>
      <c r="J16" s="296">
        <f t="shared" si="0"/>
        <v>7483.5420000000004</v>
      </c>
      <c r="K16" t="e">
        <f>+VLOOKUP(D16,#REF!,4,0)</f>
        <v>#REF!</v>
      </c>
      <c r="L16" t="e">
        <f>VLOOKUP(D16,#REF!,5,0)</f>
        <v>#REF!</v>
      </c>
      <c r="M16" t="e">
        <f>VLOOKUP(D16,#REF!,6,0)</f>
        <v>#REF!</v>
      </c>
      <c r="N16" t="e">
        <f>VLOOKUP(D16,#REF!,7,0)</f>
        <v>#REF!</v>
      </c>
      <c r="P16" t="str">
        <f t="shared" si="2"/>
        <v>10904</v>
      </c>
    </row>
    <row r="17" spans="1:16" x14ac:dyDescent="0.3">
      <c r="A17" s="292" t="s">
        <v>2862</v>
      </c>
      <c r="B17" s="332">
        <v>7</v>
      </c>
      <c r="C17" s="332">
        <v>112010904037991</v>
      </c>
      <c r="D17" s="427" t="s">
        <v>2721</v>
      </c>
      <c r="E17" t="str">
        <f t="shared" si="1"/>
        <v>111201090403799</v>
      </c>
      <c r="G17">
        <v>3</v>
      </c>
      <c r="H17" s="427" t="s">
        <v>2747</v>
      </c>
      <c r="I17" s="461">
        <v>13450268</v>
      </c>
      <c r="J17" s="296">
        <f t="shared" si="0"/>
        <v>13450.268</v>
      </c>
      <c r="K17" t="e">
        <f>+VLOOKUP(D17,#REF!,4,0)</f>
        <v>#REF!</v>
      </c>
      <c r="L17" t="e">
        <f>VLOOKUP(D17,#REF!,5,0)</f>
        <v>#REF!</v>
      </c>
      <c r="M17" t="e">
        <f>VLOOKUP(D17,#REF!,6,0)</f>
        <v>#REF!</v>
      </c>
      <c r="N17" t="e">
        <f>VLOOKUP(D17,#REF!,7,0)</f>
        <v>#REF!</v>
      </c>
      <c r="P17" t="str">
        <f t="shared" si="2"/>
        <v>10904</v>
      </c>
    </row>
    <row r="18" spans="1:16" x14ac:dyDescent="0.3">
      <c r="A18" s="293" t="s">
        <v>2862</v>
      </c>
      <c r="B18" s="333">
        <v>7</v>
      </c>
      <c r="C18" s="333">
        <v>112010904038991</v>
      </c>
      <c r="D18" s="334" t="s">
        <v>2657</v>
      </c>
      <c r="E18" t="str">
        <f t="shared" si="1"/>
        <v>111201090403899</v>
      </c>
      <c r="G18">
        <v>3</v>
      </c>
      <c r="H18" s="334" t="s">
        <v>2675</v>
      </c>
      <c r="I18" s="460">
        <v>13624986</v>
      </c>
      <c r="J18" s="296">
        <f t="shared" si="0"/>
        <v>13624.986000000001</v>
      </c>
      <c r="K18" t="e">
        <f>+VLOOKUP(D18,#REF!,4,0)</f>
        <v>#REF!</v>
      </c>
      <c r="L18" t="e">
        <f>VLOOKUP(D18,#REF!,5,0)</f>
        <v>#REF!</v>
      </c>
      <c r="M18" t="e">
        <f>VLOOKUP(D18,#REF!,6,0)</f>
        <v>#REF!</v>
      </c>
      <c r="N18" t="e">
        <f>VLOOKUP(D18,#REF!,7,0)</f>
        <v>#REF!</v>
      </c>
      <c r="P18" t="str">
        <f t="shared" si="2"/>
        <v>10904</v>
      </c>
    </row>
    <row r="19" spans="1:16" x14ac:dyDescent="0.3">
      <c r="A19" s="292" t="s">
        <v>2862</v>
      </c>
      <c r="B19" s="332">
        <v>7</v>
      </c>
      <c r="C19" s="332">
        <v>112010904039991</v>
      </c>
      <c r="D19" s="427" t="s">
        <v>706</v>
      </c>
      <c r="E19" t="str">
        <f t="shared" si="1"/>
        <v>111201090403999</v>
      </c>
      <c r="G19">
        <v>3</v>
      </c>
      <c r="H19" s="427" t="s">
        <v>707</v>
      </c>
      <c r="I19" s="461">
        <v>935681</v>
      </c>
      <c r="J19" s="296">
        <f t="shared" si="0"/>
        <v>935.68100000000004</v>
      </c>
      <c r="K19" t="e">
        <f>+VLOOKUP(D19,#REF!,4,0)</f>
        <v>#REF!</v>
      </c>
      <c r="L19" t="e">
        <f>VLOOKUP(D19,#REF!,5,0)</f>
        <v>#REF!</v>
      </c>
      <c r="M19" t="e">
        <f>VLOOKUP(D19,#REF!,6,0)</f>
        <v>#REF!</v>
      </c>
      <c r="N19" t="e">
        <f>VLOOKUP(D19,#REF!,7,0)</f>
        <v>#REF!</v>
      </c>
      <c r="P19" t="str">
        <f t="shared" si="2"/>
        <v>10904</v>
      </c>
    </row>
    <row r="20" spans="1:16" x14ac:dyDescent="0.3">
      <c r="A20" s="293" t="s">
        <v>2862</v>
      </c>
      <c r="B20" s="333">
        <v>7</v>
      </c>
      <c r="C20" s="333">
        <v>112010904042991</v>
      </c>
      <c r="D20" s="334" t="s">
        <v>1881</v>
      </c>
      <c r="E20" t="str">
        <f t="shared" si="1"/>
        <v>111201090404299</v>
      </c>
      <c r="G20">
        <v>3</v>
      </c>
      <c r="H20" s="334" t="s">
        <v>708</v>
      </c>
      <c r="I20" s="460">
        <v>171497</v>
      </c>
      <c r="J20" s="296">
        <f t="shared" si="0"/>
        <v>171.49700000000001</v>
      </c>
      <c r="K20" t="e">
        <f>+VLOOKUP(D20,#REF!,4,0)</f>
        <v>#REF!</v>
      </c>
      <c r="L20" t="e">
        <f>VLOOKUP(D20,#REF!,5,0)</f>
        <v>#REF!</v>
      </c>
      <c r="M20" t="e">
        <f>VLOOKUP(D20,#REF!,6,0)</f>
        <v>#REF!</v>
      </c>
      <c r="N20" t="e">
        <f>VLOOKUP(D20,#REF!,7,0)</f>
        <v>#REF!</v>
      </c>
      <c r="P20" t="str">
        <f t="shared" si="2"/>
        <v>10904</v>
      </c>
    </row>
    <row r="21" spans="1:16" x14ac:dyDescent="0.3">
      <c r="A21" s="292" t="s">
        <v>2862</v>
      </c>
      <c r="B21" s="332">
        <v>7</v>
      </c>
      <c r="C21" s="332">
        <v>112010904043991</v>
      </c>
      <c r="D21" s="427" t="s">
        <v>1882</v>
      </c>
      <c r="E21" t="str">
        <f t="shared" si="1"/>
        <v>111201090404399</v>
      </c>
      <c r="G21">
        <v>3</v>
      </c>
      <c r="H21" s="427" t="s">
        <v>1005</v>
      </c>
      <c r="I21" s="461">
        <v>2091</v>
      </c>
      <c r="J21" s="296">
        <f t="shared" si="0"/>
        <v>2.0910000000000002</v>
      </c>
      <c r="K21" t="e">
        <f>+VLOOKUP(D21,#REF!,4,0)</f>
        <v>#REF!</v>
      </c>
      <c r="L21" t="e">
        <f>VLOOKUP(D21,#REF!,5,0)</f>
        <v>#REF!</v>
      </c>
      <c r="M21" t="e">
        <f>VLOOKUP(D21,#REF!,6,0)</f>
        <v>#REF!</v>
      </c>
      <c r="N21" t="e">
        <f>VLOOKUP(D21,#REF!,7,0)</f>
        <v>#REF!</v>
      </c>
      <c r="P21" t="str">
        <f t="shared" si="2"/>
        <v>10904</v>
      </c>
    </row>
    <row r="22" spans="1:16" x14ac:dyDescent="0.3">
      <c r="A22" s="293" t="s">
        <v>2862</v>
      </c>
      <c r="B22" s="333">
        <v>7</v>
      </c>
      <c r="C22" s="333">
        <v>112010904045991</v>
      </c>
      <c r="D22" s="334" t="s">
        <v>711</v>
      </c>
      <c r="E22" t="str">
        <f t="shared" si="1"/>
        <v>111201090404599</v>
      </c>
      <c r="G22">
        <v>3</v>
      </c>
      <c r="H22" s="334" t="s">
        <v>712</v>
      </c>
      <c r="I22" s="460">
        <v>5892930</v>
      </c>
      <c r="J22" s="296">
        <f t="shared" si="0"/>
        <v>5892.93</v>
      </c>
      <c r="K22" t="e">
        <f>+VLOOKUP(D22,#REF!,4,0)</f>
        <v>#REF!</v>
      </c>
      <c r="L22" t="e">
        <f>VLOOKUP(D22,#REF!,5,0)</f>
        <v>#REF!</v>
      </c>
      <c r="M22" t="e">
        <f>VLOOKUP(D22,#REF!,6,0)</f>
        <v>#REF!</v>
      </c>
      <c r="N22" t="e">
        <f>VLOOKUP(D22,#REF!,7,0)</f>
        <v>#REF!</v>
      </c>
      <c r="P22" t="str">
        <f t="shared" si="2"/>
        <v>10904</v>
      </c>
    </row>
    <row r="23" spans="1:16" x14ac:dyDescent="0.3">
      <c r="A23" s="292" t="s">
        <v>2862</v>
      </c>
      <c r="B23" s="332">
        <v>7</v>
      </c>
      <c r="C23" s="332">
        <v>112010904049991</v>
      </c>
      <c r="D23" s="427" t="s">
        <v>713</v>
      </c>
      <c r="E23" t="str">
        <f t="shared" si="1"/>
        <v>111201090404999</v>
      </c>
      <c r="G23">
        <v>3</v>
      </c>
      <c r="H23" s="427" t="s">
        <v>714</v>
      </c>
      <c r="I23" s="461">
        <v>65675410</v>
      </c>
      <c r="J23" s="296">
        <f t="shared" si="0"/>
        <v>65675.41</v>
      </c>
      <c r="K23" t="e">
        <f>+VLOOKUP(D23,#REF!,4,0)</f>
        <v>#REF!</v>
      </c>
      <c r="L23" t="e">
        <f>VLOOKUP(D23,#REF!,5,0)</f>
        <v>#REF!</v>
      </c>
      <c r="M23" t="e">
        <f>VLOOKUP(D23,#REF!,6,0)</f>
        <v>#REF!</v>
      </c>
      <c r="N23" t="e">
        <f>VLOOKUP(D23,#REF!,7,0)</f>
        <v>#REF!</v>
      </c>
      <c r="P23" t="str">
        <f t="shared" si="2"/>
        <v>10904</v>
      </c>
    </row>
    <row r="24" spans="1:16" x14ac:dyDescent="0.3">
      <c r="A24" s="293" t="s">
        <v>2862</v>
      </c>
      <c r="B24" s="333">
        <v>7</v>
      </c>
      <c r="C24" s="333">
        <v>112010904051991</v>
      </c>
      <c r="D24" s="334" t="s">
        <v>717</v>
      </c>
      <c r="E24" t="str">
        <f t="shared" si="1"/>
        <v>111201090405199</v>
      </c>
      <c r="G24">
        <v>3</v>
      </c>
      <c r="H24" s="334" t="s">
        <v>718</v>
      </c>
      <c r="I24" s="460">
        <v>16416442</v>
      </c>
      <c r="J24" s="296">
        <f t="shared" si="0"/>
        <v>16416.441999999999</v>
      </c>
      <c r="K24" t="e">
        <f>+VLOOKUP(D24,#REF!,4,0)</f>
        <v>#REF!</v>
      </c>
      <c r="L24" t="e">
        <f>VLOOKUP(D24,#REF!,5,0)</f>
        <v>#REF!</v>
      </c>
      <c r="M24" t="e">
        <f>VLOOKUP(D24,#REF!,6,0)</f>
        <v>#REF!</v>
      </c>
      <c r="N24" t="e">
        <f>VLOOKUP(D24,#REF!,7,0)</f>
        <v>#REF!</v>
      </c>
      <c r="P24" t="str">
        <f t="shared" si="2"/>
        <v>10904</v>
      </c>
    </row>
    <row r="25" spans="1:16" x14ac:dyDescent="0.3">
      <c r="A25" s="292" t="s">
        <v>2862</v>
      </c>
      <c r="B25" s="332">
        <v>7</v>
      </c>
      <c r="C25" s="332">
        <v>112010904052991</v>
      </c>
      <c r="D25" s="427" t="s">
        <v>719</v>
      </c>
      <c r="E25" t="str">
        <f t="shared" si="1"/>
        <v>111201090405299</v>
      </c>
      <c r="G25">
        <v>3</v>
      </c>
      <c r="H25" s="427" t="s">
        <v>720</v>
      </c>
      <c r="I25" s="461">
        <v>30049200</v>
      </c>
      <c r="J25" s="296">
        <f t="shared" si="0"/>
        <v>30049.200000000001</v>
      </c>
      <c r="K25" t="e">
        <f>+VLOOKUP(D25,#REF!,4,0)</f>
        <v>#REF!</v>
      </c>
      <c r="L25" t="e">
        <f>VLOOKUP(D25,#REF!,5,0)</f>
        <v>#REF!</v>
      </c>
      <c r="M25" t="e">
        <f>VLOOKUP(D25,#REF!,6,0)</f>
        <v>#REF!</v>
      </c>
      <c r="N25" t="e">
        <f>VLOOKUP(D25,#REF!,7,0)</f>
        <v>#REF!</v>
      </c>
      <c r="P25" t="str">
        <f t="shared" si="2"/>
        <v>10904</v>
      </c>
    </row>
    <row r="26" spans="1:16" x14ac:dyDescent="0.3">
      <c r="A26" s="293" t="s">
        <v>2862</v>
      </c>
      <c r="B26" s="333">
        <v>7</v>
      </c>
      <c r="C26" s="333">
        <v>112010904053991</v>
      </c>
      <c r="D26" s="334" t="s">
        <v>721</v>
      </c>
      <c r="E26" t="str">
        <f t="shared" si="1"/>
        <v>111201090405399</v>
      </c>
      <c r="G26">
        <v>3</v>
      </c>
      <c r="H26" s="334" t="s">
        <v>722</v>
      </c>
      <c r="I26" s="460">
        <v>4332960</v>
      </c>
      <c r="J26" s="296">
        <f t="shared" si="0"/>
        <v>4332.96</v>
      </c>
      <c r="K26" t="e">
        <f>+VLOOKUP(D26,#REF!,4,0)</f>
        <v>#REF!</v>
      </c>
      <c r="L26" t="e">
        <f>VLOOKUP(D26,#REF!,5,0)</f>
        <v>#REF!</v>
      </c>
      <c r="M26" t="e">
        <f>VLOOKUP(D26,#REF!,6,0)</f>
        <v>#REF!</v>
      </c>
      <c r="N26" t="e">
        <f>VLOOKUP(D26,#REF!,7,0)</f>
        <v>#REF!</v>
      </c>
      <c r="P26" t="str">
        <f t="shared" si="2"/>
        <v>10904</v>
      </c>
    </row>
    <row r="27" spans="1:16" x14ac:dyDescent="0.3">
      <c r="A27" s="292" t="s">
        <v>2862</v>
      </c>
      <c r="B27" s="332">
        <v>7</v>
      </c>
      <c r="C27" s="332">
        <v>112010904054011</v>
      </c>
      <c r="D27" s="427" t="s">
        <v>723</v>
      </c>
      <c r="E27" t="str">
        <f t="shared" si="1"/>
        <v>111201090405401</v>
      </c>
      <c r="G27">
        <v>3</v>
      </c>
      <c r="H27" s="427" t="s">
        <v>724</v>
      </c>
      <c r="I27" s="461">
        <v>3075002</v>
      </c>
      <c r="J27" s="296">
        <f t="shared" si="0"/>
        <v>3075.002</v>
      </c>
      <c r="K27" t="e">
        <f>+VLOOKUP(D27,#REF!,4,0)</f>
        <v>#REF!</v>
      </c>
      <c r="L27" t="e">
        <f>VLOOKUP(D27,#REF!,5,0)</f>
        <v>#REF!</v>
      </c>
      <c r="M27" t="e">
        <f>VLOOKUP(D27,#REF!,6,0)</f>
        <v>#REF!</v>
      </c>
      <c r="N27" t="e">
        <f>VLOOKUP(D27,#REF!,7,0)</f>
        <v>#REF!</v>
      </c>
      <c r="P27" t="str">
        <f t="shared" si="2"/>
        <v>10904</v>
      </c>
    </row>
    <row r="28" spans="1:16" x14ac:dyDescent="0.3">
      <c r="A28" s="293" t="s">
        <v>2862</v>
      </c>
      <c r="B28" s="333">
        <v>7</v>
      </c>
      <c r="C28" s="333">
        <v>112010904059011</v>
      </c>
      <c r="D28" s="334" t="s">
        <v>729</v>
      </c>
      <c r="E28" t="str">
        <f t="shared" si="1"/>
        <v>111201090405901</v>
      </c>
      <c r="G28">
        <v>3</v>
      </c>
      <c r="H28" s="334" t="s">
        <v>730</v>
      </c>
      <c r="I28" s="460">
        <v>18323537</v>
      </c>
      <c r="J28" s="296">
        <f t="shared" si="0"/>
        <v>18323.537</v>
      </c>
      <c r="K28" t="e">
        <f>+VLOOKUP(D28,#REF!,4,0)</f>
        <v>#REF!</v>
      </c>
      <c r="L28" t="e">
        <f>VLOOKUP(D28,#REF!,5,0)</f>
        <v>#REF!</v>
      </c>
      <c r="M28" t="e">
        <f>VLOOKUP(D28,#REF!,6,0)</f>
        <v>#REF!</v>
      </c>
      <c r="N28" t="e">
        <f>VLOOKUP(D28,#REF!,7,0)</f>
        <v>#REF!</v>
      </c>
      <c r="P28" t="str">
        <f t="shared" si="2"/>
        <v>10904</v>
      </c>
    </row>
    <row r="29" spans="1:16" x14ac:dyDescent="0.3">
      <c r="A29" s="292" t="s">
        <v>2862</v>
      </c>
      <c r="B29" s="332">
        <v>7</v>
      </c>
      <c r="C29" s="332">
        <v>112010904060011</v>
      </c>
      <c r="D29" s="427" t="s">
        <v>731</v>
      </c>
      <c r="E29" t="str">
        <f t="shared" si="1"/>
        <v>111201090406001</v>
      </c>
      <c r="G29">
        <v>3</v>
      </c>
      <c r="H29" s="427" t="s">
        <v>732</v>
      </c>
      <c r="I29" s="461">
        <v>396953</v>
      </c>
      <c r="J29" s="296">
        <f t="shared" si="0"/>
        <v>396.95299999999997</v>
      </c>
      <c r="K29" t="e">
        <f>+VLOOKUP(D29,#REF!,4,0)</f>
        <v>#REF!</v>
      </c>
      <c r="L29" t="e">
        <f>VLOOKUP(D29,#REF!,5,0)</f>
        <v>#REF!</v>
      </c>
      <c r="M29" t="e">
        <f>VLOOKUP(D29,#REF!,6,0)</f>
        <v>#REF!</v>
      </c>
      <c r="N29" t="e">
        <f>VLOOKUP(D29,#REF!,7,0)</f>
        <v>#REF!</v>
      </c>
      <c r="P29" t="str">
        <f t="shared" si="2"/>
        <v>10904</v>
      </c>
    </row>
    <row r="30" spans="1:16" x14ac:dyDescent="0.3">
      <c r="A30" s="293" t="s">
        <v>2862</v>
      </c>
      <c r="B30" s="333">
        <v>7</v>
      </c>
      <c r="C30" s="333">
        <v>112010904060991</v>
      </c>
      <c r="D30" s="334" t="s">
        <v>733</v>
      </c>
      <c r="E30" t="str">
        <f t="shared" si="1"/>
        <v>111201090406099</v>
      </c>
      <c r="G30">
        <v>3</v>
      </c>
      <c r="H30" s="334" t="s">
        <v>734</v>
      </c>
      <c r="I30" s="460">
        <v>28885</v>
      </c>
      <c r="J30" s="296">
        <f t="shared" si="0"/>
        <v>28.885000000000002</v>
      </c>
      <c r="K30" t="e">
        <f>+VLOOKUP(D30,#REF!,4,0)</f>
        <v>#REF!</v>
      </c>
      <c r="L30" t="e">
        <f>VLOOKUP(D30,#REF!,5,0)</f>
        <v>#REF!</v>
      </c>
      <c r="M30" t="e">
        <f>VLOOKUP(D30,#REF!,6,0)</f>
        <v>#REF!</v>
      </c>
      <c r="N30" t="e">
        <f>VLOOKUP(D30,#REF!,7,0)</f>
        <v>#REF!</v>
      </c>
      <c r="P30" t="str">
        <f t="shared" si="2"/>
        <v>10904</v>
      </c>
    </row>
    <row r="31" spans="1:16" x14ac:dyDescent="0.3">
      <c r="A31" s="292" t="s">
        <v>2862</v>
      </c>
      <c r="B31" s="332">
        <v>7</v>
      </c>
      <c r="C31" s="332">
        <v>112010904061011</v>
      </c>
      <c r="D31" s="427" t="s">
        <v>735</v>
      </c>
      <c r="E31" t="str">
        <f t="shared" si="1"/>
        <v>111201090406101</v>
      </c>
      <c r="G31">
        <v>3</v>
      </c>
      <c r="H31" s="427" t="s">
        <v>736</v>
      </c>
      <c r="I31" s="461">
        <v>208</v>
      </c>
      <c r="J31" s="296">
        <f t="shared" si="0"/>
        <v>0.20799999999999999</v>
      </c>
      <c r="K31" t="e">
        <f>+VLOOKUP(D31,#REF!,4,0)</f>
        <v>#REF!</v>
      </c>
      <c r="L31" t="e">
        <f>VLOOKUP(D31,#REF!,5,0)</f>
        <v>#REF!</v>
      </c>
      <c r="M31" t="e">
        <f>VLOOKUP(D31,#REF!,6,0)</f>
        <v>#REF!</v>
      </c>
      <c r="N31" t="e">
        <f>VLOOKUP(D31,#REF!,7,0)</f>
        <v>#REF!</v>
      </c>
      <c r="P31" t="str">
        <f t="shared" si="2"/>
        <v>10904</v>
      </c>
    </row>
    <row r="32" spans="1:16" x14ac:dyDescent="0.3">
      <c r="A32" s="293" t="s">
        <v>2862</v>
      </c>
      <c r="B32" s="333">
        <v>7</v>
      </c>
      <c r="C32" s="333">
        <v>112010904061991</v>
      </c>
      <c r="D32" s="334" t="s">
        <v>2420</v>
      </c>
      <c r="E32" t="str">
        <f t="shared" si="1"/>
        <v>111201090406199</v>
      </c>
      <c r="G32">
        <v>3</v>
      </c>
      <c r="H32" s="334" t="s">
        <v>737</v>
      </c>
      <c r="I32" s="460">
        <v>497260</v>
      </c>
      <c r="J32" s="296">
        <f t="shared" si="0"/>
        <v>497.26</v>
      </c>
      <c r="K32" t="e">
        <f>+VLOOKUP(D32,#REF!,4,0)</f>
        <v>#REF!</v>
      </c>
      <c r="L32" t="e">
        <f>VLOOKUP(D32,#REF!,5,0)</f>
        <v>#REF!</v>
      </c>
      <c r="M32" t="e">
        <f>VLOOKUP(D32,#REF!,6,0)</f>
        <v>#REF!</v>
      </c>
      <c r="N32" t="e">
        <f>VLOOKUP(D32,#REF!,7,0)</f>
        <v>#REF!</v>
      </c>
      <c r="P32" t="str">
        <f t="shared" si="2"/>
        <v>10904</v>
      </c>
    </row>
    <row r="33" spans="1:16" x14ac:dyDescent="0.3">
      <c r="A33" s="292" t="s">
        <v>2862</v>
      </c>
      <c r="B33" s="332">
        <v>7</v>
      </c>
      <c r="C33" s="332">
        <v>112010904063011</v>
      </c>
      <c r="D33" s="427" t="s">
        <v>738</v>
      </c>
      <c r="E33" t="str">
        <f t="shared" si="1"/>
        <v>111201090406301</v>
      </c>
      <c r="G33">
        <v>3</v>
      </c>
      <c r="H33" s="427" t="s">
        <v>739</v>
      </c>
      <c r="I33" s="461">
        <v>2238198</v>
      </c>
      <c r="J33" s="296">
        <f t="shared" si="0"/>
        <v>2238.1979999999999</v>
      </c>
      <c r="K33" t="e">
        <f>+VLOOKUP(D33,#REF!,4,0)</f>
        <v>#REF!</v>
      </c>
      <c r="L33" t="e">
        <f>VLOOKUP(D33,#REF!,5,0)</f>
        <v>#REF!</v>
      </c>
      <c r="M33" t="e">
        <f>VLOOKUP(D33,#REF!,6,0)</f>
        <v>#REF!</v>
      </c>
      <c r="N33" t="e">
        <f>VLOOKUP(D33,#REF!,7,0)</f>
        <v>#REF!</v>
      </c>
      <c r="P33" t="str">
        <f t="shared" si="2"/>
        <v>10904</v>
      </c>
    </row>
    <row r="34" spans="1:16" x14ac:dyDescent="0.3">
      <c r="A34" s="293" t="s">
        <v>2862</v>
      </c>
      <c r="B34" s="333">
        <v>7</v>
      </c>
      <c r="C34" s="333">
        <v>112010904063991</v>
      </c>
      <c r="D34" s="334" t="s">
        <v>740</v>
      </c>
      <c r="E34" t="str">
        <f t="shared" si="1"/>
        <v>111201090406399</v>
      </c>
      <c r="G34">
        <v>3</v>
      </c>
      <c r="H34" s="334" t="s">
        <v>741</v>
      </c>
      <c r="I34" s="460">
        <v>1</v>
      </c>
      <c r="J34" s="296">
        <f t="shared" si="0"/>
        <v>1E-3</v>
      </c>
      <c r="K34" t="e">
        <f>+VLOOKUP(D34,#REF!,4,0)</f>
        <v>#REF!</v>
      </c>
      <c r="L34" t="e">
        <f>VLOOKUP(D34,#REF!,5,0)</f>
        <v>#REF!</v>
      </c>
      <c r="M34" t="e">
        <f>VLOOKUP(D34,#REF!,6,0)</f>
        <v>#REF!</v>
      </c>
      <c r="N34" t="e">
        <f>VLOOKUP(D34,#REF!,7,0)</f>
        <v>#REF!</v>
      </c>
      <c r="P34" t="str">
        <f t="shared" si="2"/>
        <v>10904</v>
      </c>
    </row>
    <row r="35" spans="1:16" x14ac:dyDescent="0.3">
      <c r="A35" s="292" t="s">
        <v>2862</v>
      </c>
      <c r="B35" s="332">
        <v>7</v>
      </c>
      <c r="C35" s="332">
        <v>112010904065991</v>
      </c>
      <c r="D35" s="427" t="s">
        <v>742</v>
      </c>
      <c r="E35" t="str">
        <f t="shared" si="1"/>
        <v>111201090406599</v>
      </c>
      <c r="G35">
        <v>3</v>
      </c>
      <c r="H35" s="427" t="s">
        <v>743</v>
      </c>
      <c r="I35" s="461">
        <v>17233618</v>
      </c>
      <c r="J35" s="296">
        <f t="shared" si="0"/>
        <v>17233.617999999999</v>
      </c>
      <c r="K35" t="e">
        <f>+VLOOKUP(D35,#REF!,4,0)</f>
        <v>#REF!</v>
      </c>
      <c r="L35" t="e">
        <f>VLOOKUP(D35,#REF!,5,0)</f>
        <v>#REF!</v>
      </c>
      <c r="M35" t="e">
        <f>VLOOKUP(D35,#REF!,6,0)</f>
        <v>#REF!</v>
      </c>
      <c r="N35" t="e">
        <f>VLOOKUP(D35,#REF!,7,0)</f>
        <v>#REF!</v>
      </c>
      <c r="P35" t="str">
        <f t="shared" si="2"/>
        <v>10904</v>
      </c>
    </row>
    <row r="36" spans="1:16" x14ac:dyDescent="0.3">
      <c r="A36" s="293" t="s">
        <v>2862</v>
      </c>
      <c r="B36" s="333">
        <v>7</v>
      </c>
      <c r="C36" s="333">
        <v>112010904066991</v>
      </c>
      <c r="D36" s="334" t="s">
        <v>744</v>
      </c>
      <c r="E36" t="str">
        <f t="shared" si="1"/>
        <v>111201090406699</v>
      </c>
      <c r="G36">
        <v>3</v>
      </c>
      <c r="H36" s="334" t="s">
        <v>745</v>
      </c>
      <c r="I36" s="460">
        <v>5541695</v>
      </c>
      <c r="J36" s="296">
        <f t="shared" si="0"/>
        <v>5541.6949999999997</v>
      </c>
      <c r="K36" t="e">
        <f>+VLOOKUP(D36,#REF!,4,0)</f>
        <v>#REF!</v>
      </c>
      <c r="L36" t="e">
        <f>VLOOKUP(D36,#REF!,5,0)</f>
        <v>#REF!</v>
      </c>
      <c r="M36" t="e">
        <f>VLOOKUP(D36,#REF!,6,0)</f>
        <v>#REF!</v>
      </c>
      <c r="N36" t="e">
        <f>VLOOKUP(D36,#REF!,7,0)</f>
        <v>#REF!</v>
      </c>
      <c r="P36" t="str">
        <f t="shared" si="2"/>
        <v>10904</v>
      </c>
    </row>
    <row r="37" spans="1:16" x14ac:dyDescent="0.3">
      <c r="A37" s="292" t="s">
        <v>2862</v>
      </c>
      <c r="B37" s="332">
        <v>7</v>
      </c>
      <c r="C37" s="332">
        <v>112010904069991</v>
      </c>
      <c r="D37" s="427" t="s">
        <v>746</v>
      </c>
      <c r="E37" t="str">
        <f t="shared" si="1"/>
        <v>111201090406999</v>
      </c>
      <c r="G37">
        <v>3</v>
      </c>
      <c r="H37" s="427" t="s">
        <v>747</v>
      </c>
      <c r="I37" s="461">
        <v>568702</v>
      </c>
      <c r="J37" s="296">
        <f t="shared" si="0"/>
        <v>568.702</v>
      </c>
      <c r="K37" t="e">
        <f>+VLOOKUP(D37,#REF!,4,0)</f>
        <v>#REF!</v>
      </c>
      <c r="L37" t="e">
        <f>VLOOKUP(D37,#REF!,5,0)</f>
        <v>#REF!</v>
      </c>
      <c r="M37" t="e">
        <f>VLOOKUP(D37,#REF!,6,0)</f>
        <v>#REF!</v>
      </c>
      <c r="N37" t="e">
        <f>VLOOKUP(D37,#REF!,7,0)</f>
        <v>#REF!</v>
      </c>
      <c r="P37" t="str">
        <f t="shared" si="2"/>
        <v>10904</v>
      </c>
    </row>
    <row r="38" spans="1:16" x14ac:dyDescent="0.3">
      <c r="A38" s="293" t="s">
        <v>2862</v>
      </c>
      <c r="B38" s="333">
        <v>7</v>
      </c>
      <c r="C38" s="333">
        <v>112010904070991</v>
      </c>
      <c r="D38" s="334" t="s">
        <v>748</v>
      </c>
      <c r="E38" t="str">
        <f t="shared" si="1"/>
        <v>111201090407099</v>
      </c>
      <c r="G38">
        <v>3</v>
      </c>
      <c r="H38" s="334" t="s">
        <v>749</v>
      </c>
      <c r="I38" s="460">
        <v>2580786</v>
      </c>
      <c r="J38" s="296">
        <f t="shared" si="0"/>
        <v>2580.7860000000001</v>
      </c>
      <c r="K38" t="e">
        <f>+VLOOKUP(D38,#REF!,4,0)</f>
        <v>#REF!</v>
      </c>
      <c r="L38" t="e">
        <f>VLOOKUP(D38,#REF!,5,0)</f>
        <v>#REF!</v>
      </c>
      <c r="M38" t="e">
        <f>VLOOKUP(D38,#REF!,6,0)</f>
        <v>#REF!</v>
      </c>
      <c r="N38" t="e">
        <f>VLOOKUP(D38,#REF!,7,0)</f>
        <v>#REF!</v>
      </c>
      <c r="P38" t="str">
        <f t="shared" si="2"/>
        <v>10904</v>
      </c>
    </row>
    <row r="39" spans="1:16" x14ac:dyDescent="0.3">
      <c r="A39" s="292" t="s">
        <v>2862</v>
      </c>
      <c r="B39" s="332">
        <v>7</v>
      </c>
      <c r="C39" s="332">
        <v>112010904071011</v>
      </c>
      <c r="D39" s="427" t="s">
        <v>750</v>
      </c>
      <c r="E39" t="str">
        <f t="shared" si="1"/>
        <v>111201090407101</v>
      </c>
      <c r="G39">
        <v>3</v>
      </c>
      <c r="H39" s="427" t="s">
        <v>751</v>
      </c>
      <c r="I39" s="461">
        <v>55718</v>
      </c>
      <c r="J39" s="296">
        <f t="shared" si="0"/>
        <v>55.718000000000004</v>
      </c>
      <c r="K39" t="e">
        <f>+VLOOKUP(D39,#REF!,4,0)</f>
        <v>#REF!</v>
      </c>
      <c r="L39" t="e">
        <f>VLOOKUP(D39,#REF!,5,0)</f>
        <v>#REF!</v>
      </c>
      <c r="M39" t="e">
        <f>VLOOKUP(D39,#REF!,6,0)</f>
        <v>#REF!</v>
      </c>
      <c r="N39" t="e">
        <f>VLOOKUP(D39,#REF!,7,0)</f>
        <v>#REF!</v>
      </c>
      <c r="P39" t="str">
        <f t="shared" si="2"/>
        <v>10904</v>
      </c>
    </row>
    <row r="40" spans="1:16" x14ac:dyDescent="0.3">
      <c r="A40" s="293" t="s">
        <v>2862</v>
      </c>
      <c r="B40" s="333">
        <v>7</v>
      </c>
      <c r="C40" s="333">
        <v>112010904071991</v>
      </c>
      <c r="D40" s="334" t="s">
        <v>752</v>
      </c>
      <c r="E40" t="str">
        <f t="shared" si="1"/>
        <v>111201090407199</v>
      </c>
      <c r="G40">
        <v>3</v>
      </c>
      <c r="H40" s="334" t="s">
        <v>753</v>
      </c>
      <c r="I40" s="460">
        <v>14601873</v>
      </c>
      <c r="J40" s="296">
        <f t="shared" si="0"/>
        <v>14601.873</v>
      </c>
      <c r="K40" t="e">
        <f>+VLOOKUP(D40,#REF!,4,0)</f>
        <v>#REF!</v>
      </c>
      <c r="L40" t="e">
        <f>VLOOKUP(D40,#REF!,5,0)</f>
        <v>#REF!</v>
      </c>
      <c r="M40" t="e">
        <f>VLOOKUP(D40,#REF!,6,0)</f>
        <v>#REF!</v>
      </c>
      <c r="N40" t="e">
        <f>VLOOKUP(D40,#REF!,7,0)</f>
        <v>#REF!</v>
      </c>
      <c r="P40" t="str">
        <f t="shared" si="2"/>
        <v>10904</v>
      </c>
    </row>
    <row r="41" spans="1:16" x14ac:dyDescent="0.3">
      <c r="A41" s="292" t="s">
        <v>2862</v>
      </c>
      <c r="B41" s="332">
        <v>7</v>
      </c>
      <c r="C41" s="332">
        <v>112010904073011</v>
      </c>
      <c r="D41" s="427" t="s">
        <v>754</v>
      </c>
      <c r="E41" t="str">
        <f t="shared" si="1"/>
        <v>111201090407301</v>
      </c>
      <c r="G41">
        <v>3</v>
      </c>
      <c r="H41" s="427" t="s">
        <v>755</v>
      </c>
      <c r="I41" s="461">
        <v>1052536</v>
      </c>
      <c r="J41" s="296">
        <f t="shared" si="0"/>
        <v>1052.5360000000001</v>
      </c>
      <c r="K41" t="e">
        <f>+VLOOKUP(D41,#REF!,4,0)</f>
        <v>#REF!</v>
      </c>
      <c r="L41" t="e">
        <f>VLOOKUP(D41,#REF!,5,0)</f>
        <v>#REF!</v>
      </c>
      <c r="M41" t="e">
        <f>VLOOKUP(D41,#REF!,6,0)</f>
        <v>#REF!</v>
      </c>
      <c r="N41" t="e">
        <f>VLOOKUP(D41,#REF!,7,0)</f>
        <v>#REF!</v>
      </c>
      <c r="P41" t="str">
        <f t="shared" si="2"/>
        <v>10904</v>
      </c>
    </row>
    <row r="42" spans="1:16" x14ac:dyDescent="0.3">
      <c r="A42" s="293" t="s">
        <v>2862</v>
      </c>
      <c r="B42" s="333">
        <v>7</v>
      </c>
      <c r="C42" s="333">
        <v>112010904074991</v>
      </c>
      <c r="D42" s="334" t="s">
        <v>1883</v>
      </c>
      <c r="E42" t="str">
        <f t="shared" si="1"/>
        <v>111201090407499</v>
      </c>
      <c r="G42">
        <v>3</v>
      </c>
      <c r="H42" s="334" t="s">
        <v>2087</v>
      </c>
      <c r="I42" s="460">
        <v>3150000</v>
      </c>
      <c r="J42" s="296">
        <f t="shared" si="0"/>
        <v>3150</v>
      </c>
      <c r="K42" t="e">
        <f>+VLOOKUP(D42,#REF!,4,0)</f>
        <v>#REF!</v>
      </c>
      <c r="L42" t="e">
        <f>VLOOKUP(D42,#REF!,5,0)</f>
        <v>#REF!</v>
      </c>
      <c r="M42" t="e">
        <f>VLOOKUP(D42,#REF!,6,0)</f>
        <v>#REF!</v>
      </c>
      <c r="N42" t="e">
        <f>VLOOKUP(D42,#REF!,7,0)</f>
        <v>#REF!</v>
      </c>
      <c r="P42" t="str">
        <f t="shared" si="2"/>
        <v>10904</v>
      </c>
    </row>
    <row r="43" spans="1:16" x14ac:dyDescent="0.3">
      <c r="A43" s="292" t="s">
        <v>2862</v>
      </c>
      <c r="B43" s="332">
        <v>7</v>
      </c>
      <c r="C43" s="332">
        <v>112010904075011</v>
      </c>
      <c r="D43" s="427" t="s">
        <v>756</v>
      </c>
      <c r="E43" t="str">
        <f t="shared" si="1"/>
        <v>111201090407501</v>
      </c>
      <c r="G43">
        <v>3</v>
      </c>
      <c r="H43" s="427" t="s">
        <v>757</v>
      </c>
      <c r="I43" s="461">
        <v>11705894</v>
      </c>
      <c r="J43" s="296">
        <f t="shared" si="0"/>
        <v>11705.894</v>
      </c>
      <c r="K43" t="e">
        <f>+VLOOKUP(D43,#REF!,4,0)</f>
        <v>#REF!</v>
      </c>
      <c r="L43" t="e">
        <f>VLOOKUP(D43,#REF!,5,0)</f>
        <v>#REF!</v>
      </c>
      <c r="M43" t="e">
        <f>VLOOKUP(D43,#REF!,6,0)</f>
        <v>#REF!</v>
      </c>
      <c r="N43" t="e">
        <f>VLOOKUP(D43,#REF!,7,0)</f>
        <v>#REF!</v>
      </c>
      <c r="P43" t="str">
        <f t="shared" si="2"/>
        <v>10904</v>
      </c>
    </row>
    <row r="44" spans="1:16" x14ac:dyDescent="0.3">
      <c r="A44" s="293" t="s">
        <v>2862</v>
      </c>
      <c r="B44" s="333">
        <v>7</v>
      </c>
      <c r="C44" s="333">
        <v>112010904075991</v>
      </c>
      <c r="D44" s="334" t="s">
        <v>758</v>
      </c>
      <c r="E44" t="str">
        <f t="shared" si="1"/>
        <v>111201090407599</v>
      </c>
      <c r="G44">
        <v>3</v>
      </c>
      <c r="H44" s="334" t="s">
        <v>759</v>
      </c>
      <c r="I44" s="460">
        <v>2498113</v>
      </c>
      <c r="J44" s="296">
        <f t="shared" si="0"/>
        <v>2498.1129999999998</v>
      </c>
      <c r="K44" t="e">
        <f>+VLOOKUP(D44,#REF!,4,0)</f>
        <v>#REF!</v>
      </c>
      <c r="L44" t="e">
        <f>VLOOKUP(D44,#REF!,5,0)</f>
        <v>#REF!</v>
      </c>
      <c r="M44" t="e">
        <f>VLOOKUP(D44,#REF!,6,0)</f>
        <v>#REF!</v>
      </c>
      <c r="N44" t="e">
        <f>VLOOKUP(D44,#REF!,7,0)</f>
        <v>#REF!</v>
      </c>
      <c r="P44" t="str">
        <f t="shared" si="2"/>
        <v>10904</v>
      </c>
    </row>
    <row r="45" spans="1:16" x14ac:dyDescent="0.3">
      <c r="A45" s="292" t="s">
        <v>2862</v>
      </c>
      <c r="B45" s="332">
        <v>7</v>
      </c>
      <c r="C45" s="332">
        <v>112010904076011</v>
      </c>
      <c r="D45" s="427" t="s">
        <v>1884</v>
      </c>
      <c r="E45" t="str">
        <f t="shared" si="1"/>
        <v>111201090407601</v>
      </c>
      <c r="G45">
        <v>3</v>
      </c>
      <c r="H45" s="427" t="s">
        <v>2088</v>
      </c>
      <c r="I45" s="461">
        <v>188082</v>
      </c>
      <c r="J45" s="296">
        <f t="shared" si="0"/>
        <v>188.08199999999999</v>
      </c>
      <c r="K45" t="e">
        <f>+VLOOKUP(D45,#REF!,4,0)</f>
        <v>#REF!</v>
      </c>
      <c r="L45" t="e">
        <f>VLOOKUP(D45,#REF!,5,0)</f>
        <v>#REF!</v>
      </c>
      <c r="M45" t="e">
        <f>VLOOKUP(D45,#REF!,6,0)</f>
        <v>#REF!</v>
      </c>
      <c r="N45" t="e">
        <f>VLOOKUP(D45,#REF!,7,0)</f>
        <v>#REF!</v>
      </c>
      <c r="P45" t="str">
        <f t="shared" si="2"/>
        <v>10904</v>
      </c>
    </row>
    <row r="46" spans="1:16" x14ac:dyDescent="0.3">
      <c r="A46" s="293" t="s">
        <v>2862</v>
      </c>
      <c r="B46" s="333">
        <v>7</v>
      </c>
      <c r="C46" s="333">
        <v>112010904086991</v>
      </c>
      <c r="D46" s="334" t="s">
        <v>760</v>
      </c>
      <c r="E46" t="str">
        <f t="shared" si="1"/>
        <v>111201090408699</v>
      </c>
      <c r="G46">
        <v>3</v>
      </c>
      <c r="H46" s="334" t="s">
        <v>761</v>
      </c>
      <c r="I46" s="460">
        <v>5000000</v>
      </c>
      <c r="J46" s="296">
        <f t="shared" si="0"/>
        <v>5000</v>
      </c>
      <c r="K46" t="e">
        <f>+VLOOKUP(D46,#REF!,4,0)</f>
        <v>#REF!</v>
      </c>
      <c r="L46" t="e">
        <f>VLOOKUP(D46,#REF!,5,0)</f>
        <v>#REF!</v>
      </c>
      <c r="M46" t="e">
        <f>VLOOKUP(D46,#REF!,6,0)</f>
        <v>#REF!</v>
      </c>
      <c r="N46" t="e">
        <f>VLOOKUP(D46,#REF!,7,0)</f>
        <v>#REF!</v>
      </c>
      <c r="P46" t="str">
        <f t="shared" si="2"/>
        <v>10904</v>
      </c>
    </row>
    <row r="47" spans="1:16" x14ac:dyDescent="0.3">
      <c r="A47" s="292" t="s">
        <v>2862</v>
      </c>
      <c r="B47" s="332">
        <v>7</v>
      </c>
      <c r="C47" s="332">
        <v>112010904087011</v>
      </c>
      <c r="D47" s="427" t="s">
        <v>1885</v>
      </c>
      <c r="E47" t="str">
        <f t="shared" si="1"/>
        <v>111201090408701</v>
      </c>
      <c r="G47">
        <v>3</v>
      </c>
      <c r="H47" s="427" t="s">
        <v>2089</v>
      </c>
      <c r="I47" s="461">
        <v>49239807</v>
      </c>
      <c r="J47" s="296">
        <f t="shared" si="0"/>
        <v>49239.807000000001</v>
      </c>
      <c r="K47" t="e">
        <f>+VLOOKUP(D47,#REF!,4,0)</f>
        <v>#REF!</v>
      </c>
      <c r="L47" t="e">
        <f>VLOOKUP(D47,#REF!,5,0)</f>
        <v>#REF!</v>
      </c>
      <c r="M47" t="e">
        <f>VLOOKUP(D47,#REF!,6,0)</f>
        <v>#REF!</v>
      </c>
      <c r="N47" t="e">
        <f>VLOOKUP(D47,#REF!,7,0)</f>
        <v>#REF!</v>
      </c>
      <c r="P47" t="str">
        <f t="shared" si="2"/>
        <v>10904</v>
      </c>
    </row>
    <row r="48" spans="1:16" x14ac:dyDescent="0.3">
      <c r="A48" s="293" t="s">
        <v>2862</v>
      </c>
      <c r="B48" s="333">
        <v>7</v>
      </c>
      <c r="C48" s="333">
        <v>112010904099991</v>
      </c>
      <c r="D48" s="334" t="s">
        <v>2782</v>
      </c>
      <c r="E48" t="str">
        <f t="shared" si="1"/>
        <v>111201090409999</v>
      </c>
      <c r="G48">
        <v>3</v>
      </c>
      <c r="H48" s="334" t="s">
        <v>2783</v>
      </c>
      <c r="I48" s="460">
        <v>1370000000</v>
      </c>
      <c r="J48" s="296">
        <f t="shared" si="0"/>
        <v>1370000</v>
      </c>
      <c r="K48" t="e">
        <f>+VLOOKUP(D48,#REF!,4,0)</f>
        <v>#REF!</v>
      </c>
      <c r="L48" t="e">
        <f>VLOOKUP(D48,#REF!,5,0)</f>
        <v>#REF!</v>
      </c>
      <c r="M48" t="e">
        <f>VLOOKUP(D48,#REF!,6,0)</f>
        <v>#REF!</v>
      </c>
      <c r="N48" t="e">
        <f>VLOOKUP(D48,#REF!,7,0)</f>
        <v>#REF!</v>
      </c>
      <c r="P48" t="str">
        <f t="shared" si="2"/>
        <v>10904</v>
      </c>
    </row>
    <row r="49" spans="1:16" x14ac:dyDescent="0.3">
      <c r="A49" s="292" t="s">
        <v>2862</v>
      </c>
      <c r="B49" s="332">
        <v>7</v>
      </c>
      <c r="C49" s="332">
        <v>112010904421991</v>
      </c>
      <c r="D49" s="427" t="s">
        <v>764</v>
      </c>
      <c r="E49" t="str">
        <f t="shared" si="1"/>
        <v>111201090442199</v>
      </c>
      <c r="G49">
        <v>3</v>
      </c>
      <c r="H49" s="427" t="s">
        <v>2748</v>
      </c>
      <c r="I49" s="461">
        <v>394883</v>
      </c>
      <c r="J49" s="296">
        <f t="shared" si="0"/>
        <v>394.88299999999998</v>
      </c>
      <c r="K49" t="e">
        <f>+VLOOKUP(D49,#REF!,4,0)</f>
        <v>#REF!</v>
      </c>
      <c r="L49" t="e">
        <f>VLOOKUP(D49,#REF!,5,0)</f>
        <v>#REF!</v>
      </c>
      <c r="M49" t="e">
        <f>VLOOKUP(D49,#REF!,6,0)</f>
        <v>#REF!</v>
      </c>
      <c r="N49" t="e">
        <f>VLOOKUP(D49,#REF!,7,0)</f>
        <v>#REF!</v>
      </c>
      <c r="P49" t="str">
        <f t="shared" si="2"/>
        <v>10904</v>
      </c>
    </row>
    <row r="50" spans="1:16" x14ac:dyDescent="0.3">
      <c r="A50" s="293" t="s">
        <v>2862</v>
      </c>
      <c r="B50" s="333">
        <v>7</v>
      </c>
      <c r="C50" s="333">
        <v>112010904422991</v>
      </c>
      <c r="D50" s="334" t="s">
        <v>1888</v>
      </c>
      <c r="E50" t="str">
        <f t="shared" si="1"/>
        <v>111201090442299</v>
      </c>
      <c r="G50">
        <v>3</v>
      </c>
      <c r="H50" s="334" t="s">
        <v>2091</v>
      </c>
      <c r="I50" s="460">
        <v>408079</v>
      </c>
      <c r="J50" s="296">
        <f t="shared" si="0"/>
        <v>408.07900000000001</v>
      </c>
      <c r="K50" t="e">
        <f>+VLOOKUP(D50,#REF!,4,0)</f>
        <v>#REF!</v>
      </c>
      <c r="L50" t="e">
        <f>VLOOKUP(D50,#REF!,5,0)</f>
        <v>#REF!</v>
      </c>
      <c r="M50" t="e">
        <f>VLOOKUP(D50,#REF!,6,0)</f>
        <v>#REF!</v>
      </c>
      <c r="N50" t="e">
        <f>VLOOKUP(D50,#REF!,7,0)</f>
        <v>#REF!</v>
      </c>
      <c r="P50" t="str">
        <f t="shared" si="2"/>
        <v>10904</v>
      </c>
    </row>
    <row r="51" spans="1:16" x14ac:dyDescent="0.3">
      <c r="A51" s="292" t="s">
        <v>2862</v>
      </c>
      <c r="B51" s="332">
        <v>7</v>
      </c>
      <c r="C51" s="332">
        <v>112010904428011</v>
      </c>
      <c r="D51" s="427" t="s">
        <v>2421</v>
      </c>
      <c r="E51" t="str">
        <f t="shared" si="1"/>
        <v>111201090442801</v>
      </c>
      <c r="G51">
        <v>3</v>
      </c>
      <c r="H51" s="427" t="s">
        <v>2422</v>
      </c>
      <c r="I51" s="461">
        <v>160639</v>
      </c>
      <c r="J51" s="296">
        <f t="shared" si="0"/>
        <v>160.63900000000001</v>
      </c>
      <c r="K51" t="e">
        <f>+VLOOKUP(D51,#REF!,4,0)</f>
        <v>#REF!</v>
      </c>
      <c r="L51" t="e">
        <f>VLOOKUP(D51,#REF!,5,0)</f>
        <v>#REF!</v>
      </c>
      <c r="M51" t="e">
        <f>VLOOKUP(D51,#REF!,6,0)</f>
        <v>#REF!</v>
      </c>
      <c r="N51" t="e">
        <f>VLOOKUP(D51,#REF!,7,0)</f>
        <v>#REF!</v>
      </c>
      <c r="P51" t="str">
        <f t="shared" si="2"/>
        <v>10904</v>
      </c>
    </row>
    <row r="52" spans="1:16" x14ac:dyDescent="0.3">
      <c r="A52" s="293" t="s">
        <v>2862</v>
      </c>
      <c r="B52" s="333">
        <v>7</v>
      </c>
      <c r="C52" s="333">
        <v>112010904428991</v>
      </c>
      <c r="D52" s="334" t="s">
        <v>2423</v>
      </c>
      <c r="E52" t="str">
        <f t="shared" si="1"/>
        <v>111201090442899</v>
      </c>
      <c r="G52">
        <v>3</v>
      </c>
      <c r="H52" s="334" t="s">
        <v>2424</v>
      </c>
      <c r="I52" s="460">
        <v>409218153</v>
      </c>
      <c r="J52" s="296">
        <f t="shared" si="0"/>
        <v>409218.15299999999</v>
      </c>
      <c r="K52" t="e">
        <f>+VLOOKUP(D52,#REF!,4,0)</f>
        <v>#REF!</v>
      </c>
      <c r="L52" t="e">
        <f>VLOOKUP(D52,#REF!,5,0)</f>
        <v>#REF!</v>
      </c>
      <c r="M52" t="e">
        <f>VLOOKUP(D52,#REF!,6,0)</f>
        <v>#REF!</v>
      </c>
      <c r="N52" t="e">
        <f>VLOOKUP(D52,#REF!,7,0)</f>
        <v>#REF!</v>
      </c>
      <c r="P52" t="str">
        <f t="shared" si="2"/>
        <v>10904</v>
      </c>
    </row>
    <row r="53" spans="1:16" x14ac:dyDescent="0.3">
      <c r="A53" s="292" t="s">
        <v>2862</v>
      </c>
      <c r="B53" s="332">
        <v>7</v>
      </c>
      <c r="C53" s="332">
        <v>112010904429991</v>
      </c>
      <c r="D53" s="427" t="s">
        <v>1889</v>
      </c>
      <c r="E53" t="str">
        <f t="shared" si="1"/>
        <v>111201090442999</v>
      </c>
      <c r="G53">
        <v>3</v>
      </c>
      <c r="H53" s="427" t="s">
        <v>2092</v>
      </c>
      <c r="I53" s="461">
        <v>15845338</v>
      </c>
      <c r="J53" s="296">
        <f t="shared" si="0"/>
        <v>15845.338</v>
      </c>
      <c r="K53" t="e">
        <f>+VLOOKUP(D53,#REF!,4,0)</f>
        <v>#REF!</v>
      </c>
      <c r="L53" t="e">
        <f>VLOOKUP(D53,#REF!,5,0)</f>
        <v>#REF!</v>
      </c>
      <c r="M53" t="e">
        <f>VLOOKUP(D53,#REF!,6,0)</f>
        <v>#REF!</v>
      </c>
      <c r="N53" t="e">
        <f>VLOOKUP(D53,#REF!,7,0)</f>
        <v>#REF!</v>
      </c>
      <c r="P53" t="str">
        <f t="shared" si="2"/>
        <v>10904</v>
      </c>
    </row>
    <row r="54" spans="1:16" x14ac:dyDescent="0.3">
      <c r="A54" s="293" t="s">
        <v>2862</v>
      </c>
      <c r="B54" s="333">
        <v>7</v>
      </c>
      <c r="C54" s="333">
        <v>112010904431011</v>
      </c>
      <c r="D54" s="334" t="s">
        <v>1890</v>
      </c>
      <c r="E54" t="str">
        <f t="shared" si="1"/>
        <v>111201090443101</v>
      </c>
      <c r="G54">
        <v>3</v>
      </c>
      <c r="H54" s="334" t="s">
        <v>2093</v>
      </c>
      <c r="I54" s="460">
        <v>1049625</v>
      </c>
      <c r="J54" s="296">
        <f t="shared" si="0"/>
        <v>1049.625</v>
      </c>
      <c r="K54" t="e">
        <f>+VLOOKUP(D54,#REF!,4,0)</f>
        <v>#REF!</v>
      </c>
      <c r="L54" t="e">
        <f>VLOOKUP(D54,#REF!,5,0)</f>
        <v>#REF!</v>
      </c>
      <c r="M54" t="e">
        <f>VLOOKUP(D54,#REF!,6,0)</f>
        <v>#REF!</v>
      </c>
      <c r="N54" t="e">
        <f>VLOOKUP(D54,#REF!,7,0)</f>
        <v>#REF!</v>
      </c>
      <c r="P54" t="str">
        <f t="shared" si="2"/>
        <v>10904</v>
      </c>
    </row>
    <row r="55" spans="1:16" x14ac:dyDescent="0.3">
      <c r="A55" s="292" t="s">
        <v>2862</v>
      </c>
      <c r="B55" s="332">
        <v>7</v>
      </c>
      <c r="C55" s="332">
        <v>112010904435011</v>
      </c>
      <c r="D55" s="427" t="s">
        <v>1891</v>
      </c>
      <c r="E55" t="str">
        <f t="shared" si="1"/>
        <v>111201090443501</v>
      </c>
      <c r="G55">
        <v>3</v>
      </c>
      <c r="H55" s="427" t="s">
        <v>2094</v>
      </c>
      <c r="I55" s="461">
        <v>28411057</v>
      </c>
      <c r="J55" s="296">
        <f t="shared" si="0"/>
        <v>28411.057000000001</v>
      </c>
      <c r="K55" t="e">
        <f>+VLOOKUP(D55,#REF!,4,0)</f>
        <v>#REF!</v>
      </c>
      <c r="L55" t="e">
        <f>VLOOKUP(D55,#REF!,5,0)</f>
        <v>#REF!</v>
      </c>
      <c r="M55" t="e">
        <f>VLOOKUP(D55,#REF!,6,0)</f>
        <v>#REF!</v>
      </c>
      <c r="N55" t="e">
        <f>VLOOKUP(D55,#REF!,7,0)</f>
        <v>#REF!</v>
      </c>
      <c r="P55" t="str">
        <f t="shared" si="2"/>
        <v>10904</v>
      </c>
    </row>
    <row r="56" spans="1:16" x14ac:dyDescent="0.3">
      <c r="A56" s="293" t="s">
        <v>2862</v>
      </c>
      <c r="B56" s="333">
        <v>7</v>
      </c>
      <c r="C56" s="333">
        <v>112010904436991</v>
      </c>
      <c r="D56" s="334" t="s">
        <v>2425</v>
      </c>
      <c r="E56" t="str">
        <f t="shared" si="1"/>
        <v>111201090443699</v>
      </c>
      <c r="G56">
        <v>3</v>
      </c>
      <c r="H56" s="334" t="s">
        <v>2426</v>
      </c>
      <c r="I56" s="460">
        <v>340000</v>
      </c>
      <c r="J56" s="296">
        <f t="shared" si="0"/>
        <v>340</v>
      </c>
      <c r="K56" t="e">
        <f>+VLOOKUP(D56,#REF!,4,0)</f>
        <v>#REF!</v>
      </c>
      <c r="L56" t="e">
        <f>VLOOKUP(D56,#REF!,5,0)</f>
        <v>#REF!</v>
      </c>
      <c r="M56" t="e">
        <f>VLOOKUP(D56,#REF!,6,0)</f>
        <v>#REF!</v>
      </c>
      <c r="N56" t="e">
        <f>VLOOKUP(D56,#REF!,7,0)</f>
        <v>#REF!</v>
      </c>
      <c r="P56" t="str">
        <f t="shared" si="2"/>
        <v>10904</v>
      </c>
    </row>
    <row r="57" spans="1:16" x14ac:dyDescent="0.3">
      <c r="A57" s="292" t="s">
        <v>2862</v>
      </c>
      <c r="B57" s="332">
        <v>7</v>
      </c>
      <c r="C57" s="332">
        <v>112010904444011</v>
      </c>
      <c r="D57" s="427" t="s">
        <v>2658</v>
      </c>
      <c r="E57" t="str">
        <f t="shared" si="1"/>
        <v>111201090444401</v>
      </c>
      <c r="G57">
        <v>3</v>
      </c>
      <c r="H57" s="427" t="s">
        <v>2677</v>
      </c>
      <c r="I57" s="461">
        <v>44267080</v>
      </c>
      <c r="J57" s="296">
        <f t="shared" si="0"/>
        <v>44267.08</v>
      </c>
      <c r="K57" t="e">
        <f>+VLOOKUP(D57,#REF!,4,0)</f>
        <v>#REF!</v>
      </c>
      <c r="L57" t="e">
        <f>VLOOKUP(D57,#REF!,5,0)</f>
        <v>#REF!</v>
      </c>
      <c r="M57" t="e">
        <f>VLOOKUP(D57,#REF!,6,0)</f>
        <v>#REF!</v>
      </c>
      <c r="N57" t="e">
        <f>VLOOKUP(D57,#REF!,7,0)</f>
        <v>#REF!</v>
      </c>
      <c r="P57" t="str">
        <f t="shared" si="2"/>
        <v>10904</v>
      </c>
    </row>
    <row r="58" spans="1:16" x14ac:dyDescent="0.3">
      <c r="A58" s="293" t="s">
        <v>2862</v>
      </c>
      <c r="B58" s="333">
        <v>7</v>
      </c>
      <c r="C58" s="333">
        <v>112010904444991</v>
      </c>
      <c r="D58" s="334" t="s">
        <v>2722</v>
      </c>
      <c r="E58" t="str">
        <f t="shared" si="1"/>
        <v>111201090444499</v>
      </c>
      <c r="G58">
        <v>3</v>
      </c>
      <c r="H58" s="334" t="s">
        <v>2749</v>
      </c>
      <c r="I58" s="460">
        <v>84029126</v>
      </c>
      <c r="J58" s="296">
        <f t="shared" si="0"/>
        <v>84029.126000000004</v>
      </c>
      <c r="K58" t="e">
        <f>+VLOOKUP(D58,#REF!,4,0)</f>
        <v>#REF!</v>
      </c>
      <c r="L58" t="e">
        <f>VLOOKUP(D58,#REF!,5,0)</f>
        <v>#REF!</v>
      </c>
      <c r="M58" t="e">
        <f>VLOOKUP(D58,#REF!,6,0)</f>
        <v>#REF!</v>
      </c>
      <c r="N58" t="e">
        <f>VLOOKUP(D58,#REF!,7,0)</f>
        <v>#REF!</v>
      </c>
      <c r="P58" t="str">
        <f t="shared" si="2"/>
        <v>10904</v>
      </c>
    </row>
    <row r="59" spans="1:16" x14ac:dyDescent="0.3">
      <c r="A59" s="292" t="s">
        <v>2862</v>
      </c>
      <c r="B59" s="332">
        <v>7</v>
      </c>
      <c r="C59" s="332">
        <v>112010904464011</v>
      </c>
      <c r="D59" s="427" t="s">
        <v>1893</v>
      </c>
      <c r="E59" t="str">
        <f t="shared" si="1"/>
        <v>111201090446401</v>
      </c>
      <c r="G59">
        <v>3</v>
      </c>
      <c r="H59" s="427" t="s">
        <v>2096</v>
      </c>
      <c r="I59" s="461">
        <v>30492</v>
      </c>
      <c r="J59" s="296">
        <f t="shared" si="0"/>
        <v>30.492000000000001</v>
      </c>
      <c r="K59" t="e">
        <f>+VLOOKUP(D59,#REF!,4,0)</f>
        <v>#REF!</v>
      </c>
      <c r="L59" t="e">
        <f>VLOOKUP(D59,#REF!,5,0)</f>
        <v>#REF!</v>
      </c>
      <c r="M59" t="e">
        <f>VLOOKUP(D59,#REF!,6,0)</f>
        <v>#REF!</v>
      </c>
      <c r="N59" t="e">
        <f>VLOOKUP(D59,#REF!,7,0)</f>
        <v>#REF!</v>
      </c>
      <c r="P59" t="str">
        <f t="shared" si="2"/>
        <v>10904</v>
      </c>
    </row>
    <row r="60" spans="1:16" x14ac:dyDescent="0.3">
      <c r="A60" s="293" t="s">
        <v>2862</v>
      </c>
      <c r="B60" s="333">
        <v>7</v>
      </c>
      <c r="C60" s="333">
        <v>112010904467011</v>
      </c>
      <c r="D60" s="334" t="s">
        <v>1894</v>
      </c>
      <c r="E60" t="str">
        <f t="shared" si="1"/>
        <v>111201090446701</v>
      </c>
      <c r="G60">
        <v>3</v>
      </c>
      <c r="H60" s="334" t="s">
        <v>2097</v>
      </c>
      <c r="I60" s="460">
        <v>40402</v>
      </c>
      <c r="J60" s="296">
        <f t="shared" si="0"/>
        <v>40.402000000000001</v>
      </c>
      <c r="K60" t="e">
        <f>+VLOOKUP(D60,#REF!,4,0)</f>
        <v>#REF!</v>
      </c>
      <c r="L60" t="e">
        <f>VLOOKUP(D60,#REF!,5,0)</f>
        <v>#REF!</v>
      </c>
      <c r="M60" t="e">
        <f>VLOOKUP(D60,#REF!,6,0)</f>
        <v>#REF!</v>
      </c>
      <c r="N60" t="e">
        <f>VLOOKUP(D60,#REF!,7,0)</f>
        <v>#REF!</v>
      </c>
      <c r="P60" t="str">
        <f t="shared" si="2"/>
        <v>10904</v>
      </c>
    </row>
    <row r="61" spans="1:16" x14ac:dyDescent="0.3">
      <c r="A61" s="292" t="s">
        <v>2862</v>
      </c>
      <c r="B61" s="332">
        <v>7</v>
      </c>
      <c r="C61" s="332">
        <v>112010904468991</v>
      </c>
      <c r="D61" s="427" t="s">
        <v>2427</v>
      </c>
      <c r="E61" t="str">
        <f t="shared" si="1"/>
        <v>111201090446899</v>
      </c>
      <c r="G61">
        <v>3</v>
      </c>
      <c r="H61" s="427" t="s">
        <v>2428</v>
      </c>
      <c r="I61" s="461">
        <v>9519286</v>
      </c>
      <c r="J61" s="296">
        <f t="shared" si="0"/>
        <v>9519.2860000000001</v>
      </c>
      <c r="K61" t="e">
        <f>+VLOOKUP(D61,#REF!,4,0)</f>
        <v>#REF!</v>
      </c>
      <c r="L61" t="e">
        <f>VLOOKUP(D61,#REF!,5,0)</f>
        <v>#REF!</v>
      </c>
      <c r="M61" t="e">
        <f>VLOOKUP(D61,#REF!,6,0)</f>
        <v>#REF!</v>
      </c>
      <c r="N61" t="e">
        <f>VLOOKUP(D61,#REF!,7,0)</f>
        <v>#REF!</v>
      </c>
      <c r="P61" t="str">
        <f t="shared" si="2"/>
        <v>10904</v>
      </c>
    </row>
    <row r="62" spans="1:16" x14ac:dyDescent="0.3">
      <c r="A62" s="293" t="s">
        <v>2862</v>
      </c>
      <c r="B62" s="333">
        <v>7</v>
      </c>
      <c r="C62" s="333">
        <v>131013104000017</v>
      </c>
      <c r="D62" s="334" t="s">
        <v>765</v>
      </c>
      <c r="E62" t="str">
        <f t="shared" si="1"/>
        <v>137101310400001</v>
      </c>
      <c r="G62">
        <v>4</v>
      </c>
      <c r="H62" s="334" t="s">
        <v>692</v>
      </c>
      <c r="I62" s="460">
        <v>2286916500</v>
      </c>
      <c r="J62" s="296">
        <f t="shared" si="0"/>
        <v>2286916.5</v>
      </c>
      <c r="K62" t="e">
        <f>+VLOOKUP(D62,#REF!,4,0)</f>
        <v>#REF!</v>
      </c>
      <c r="L62" t="e">
        <f>VLOOKUP(D62,#REF!,5,0)</f>
        <v>#REF!</v>
      </c>
      <c r="M62" t="e">
        <f>VLOOKUP(D62,#REF!,6,0)</f>
        <v>#REF!</v>
      </c>
      <c r="N62" t="e">
        <f>VLOOKUP(D62,#REF!,7,0)</f>
        <v>#REF!</v>
      </c>
      <c r="P62" t="str">
        <f t="shared" si="2"/>
        <v>13104</v>
      </c>
    </row>
    <row r="63" spans="1:16" x14ac:dyDescent="0.3">
      <c r="A63" s="292" t="s">
        <v>2862</v>
      </c>
      <c r="B63" s="332">
        <v>7</v>
      </c>
      <c r="C63" s="332">
        <v>138016182001017</v>
      </c>
      <c r="D63" s="427" t="s">
        <v>769</v>
      </c>
      <c r="E63" t="str">
        <f t="shared" si="1"/>
        <v>137801618200101</v>
      </c>
      <c r="G63">
        <v>4</v>
      </c>
      <c r="H63" s="427" t="s">
        <v>768</v>
      </c>
      <c r="I63" s="461">
        <v>333050303</v>
      </c>
      <c r="J63" s="296">
        <f t="shared" si="0"/>
        <v>333050.30300000001</v>
      </c>
      <c r="K63" t="e">
        <f>+VLOOKUP(D63,#REF!,4,0)</f>
        <v>#REF!</v>
      </c>
      <c r="L63" t="e">
        <f>VLOOKUP(D63,#REF!,5,0)</f>
        <v>#REF!</v>
      </c>
      <c r="M63" t="e">
        <f>VLOOKUP(D63,#REF!,6,0)</f>
        <v>#REF!</v>
      </c>
      <c r="N63" t="e">
        <f>VLOOKUP(D63,#REF!,7,0)</f>
        <v>#REF!</v>
      </c>
      <c r="P63" t="str">
        <f t="shared" si="2"/>
        <v>16182</v>
      </c>
    </row>
    <row r="64" spans="1:16" x14ac:dyDescent="0.3">
      <c r="A64" s="293" t="s">
        <v>2862</v>
      </c>
      <c r="B64" s="333">
        <v>7</v>
      </c>
      <c r="C64" s="333">
        <v>141016902000012</v>
      </c>
      <c r="D64" s="334" t="s">
        <v>1895</v>
      </c>
      <c r="E64" t="str">
        <f t="shared" si="1"/>
        <v>142101690200001</v>
      </c>
      <c r="G64">
        <v>5</v>
      </c>
      <c r="H64" s="334" t="s">
        <v>2098</v>
      </c>
      <c r="I64" s="460">
        <v>245801458</v>
      </c>
      <c r="J64" s="296">
        <f t="shared" si="0"/>
        <v>245801.45800000001</v>
      </c>
      <c r="K64" t="e">
        <f>+VLOOKUP(D64,#REF!,4,0)</f>
        <v>#REF!</v>
      </c>
      <c r="L64" t="e">
        <f>VLOOKUP(D64,#REF!,5,0)</f>
        <v>#REF!</v>
      </c>
      <c r="M64" t="e">
        <f>VLOOKUP(D64,#REF!,6,0)</f>
        <v>#REF!</v>
      </c>
      <c r="N64" t="e">
        <f>VLOOKUP(D64,#REF!,7,0)</f>
        <v>#REF!</v>
      </c>
      <c r="P64" t="str">
        <f t="shared" si="2"/>
        <v>16902</v>
      </c>
    </row>
    <row r="65" spans="1:16" x14ac:dyDescent="0.3">
      <c r="A65" s="292" t="s">
        <v>2862</v>
      </c>
      <c r="B65" s="332">
        <v>7</v>
      </c>
      <c r="C65" s="332">
        <v>141016902000015</v>
      </c>
      <c r="D65" s="427" t="s">
        <v>773</v>
      </c>
      <c r="E65" t="str">
        <f t="shared" si="1"/>
        <v>145101690200001</v>
      </c>
      <c r="G65">
        <v>5</v>
      </c>
      <c r="H65" s="427" t="s">
        <v>774</v>
      </c>
      <c r="I65" s="461">
        <v>1131456512</v>
      </c>
      <c r="J65" s="296">
        <f t="shared" si="0"/>
        <v>1131456.5120000001</v>
      </c>
      <c r="K65" t="e">
        <f>+VLOOKUP(D65,#REF!,4,0)</f>
        <v>#REF!</v>
      </c>
      <c r="L65" t="e">
        <f>VLOOKUP(D65,#REF!,5,0)</f>
        <v>#REF!</v>
      </c>
      <c r="M65" t="e">
        <f>VLOOKUP(D65,#REF!,6,0)</f>
        <v>#REF!</v>
      </c>
      <c r="N65" t="e">
        <f>VLOOKUP(D65,#REF!,7,0)</f>
        <v>#REF!</v>
      </c>
      <c r="P65" t="str">
        <f t="shared" si="2"/>
        <v>16902</v>
      </c>
    </row>
    <row r="66" spans="1:16" x14ac:dyDescent="0.3">
      <c r="A66" s="293" t="s">
        <v>2862</v>
      </c>
      <c r="B66" s="333">
        <v>7</v>
      </c>
      <c r="C66" s="333">
        <v>141016902000017</v>
      </c>
      <c r="D66" s="334" t="s">
        <v>775</v>
      </c>
      <c r="E66" t="str">
        <f t="shared" si="1"/>
        <v>147101690200001</v>
      </c>
      <c r="G66">
        <v>5</v>
      </c>
      <c r="H66" s="334" t="s">
        <v>776</v>
      </c>
      <c r="I66" s="460">
        <v>23267965607</v>
      </c>
      <c r="J66" s="296">
        <f t="shared" si="0"/>
        <v>23267965.607000001</v>
      </c>
      <c r="K66" t="e">
        <f>+VLOOKUP(D66,#REF!,4,0)</f>
        <v>#REF!</v>
      </c>
      <c r="L66" t="e">
        <f>VLOOKUP(D66,#REF!,5,0)</f>
        <v>#REF!</v>
      </c>
      <c r="M66" t="e">
        <f>VLOOKUP(D66,#REF!,6,0)</f>
        <v>#REF!</v>
      </c>
      <c r="N66" t="e">
        <f>VLOOKUP(D66,#REF!,7,0)</f>
        <v>#REF!</v>
      </c>
      <c r="P66" t="str">
        <f t="shared" si="2"/>
        <v>16902</v>
      </c>
    </row>
    <row r="67" spans="1:16" x14ac:dyDescent="0.3">
      <c r="A67" s="292" t="s">
        <v>2862</v>
      </c>
      <c r="B67" s="332">
        <v>7</v>
      </c>
      <c r="C67" s="332">
        <v>141016902000018</v>
      </c>
      <c r="D67" s="427" t="s">
        <v>777</v>
      </c>
      <c r="E67" t="str">
        <f t="shared" si="1"/>
        <v>148101690200001</v>
      </c>
      <c r="G67">
        <v>5</v>
      </c>
      <c r="H67" s="427" t="s">
        <v>778</v>
      </c>
      <c r="I67" s="461">
        <v>46188090</v>
      </c>
      <c r="J67" s="296">
        <f t="shared" ref="J67:J130" si="3">I67/1000</f>
        <v>46188.09</v>
      </c>
      <c r="K67" t="e">
        <f>+VLOOKUP(D67,#REF!,4,0)</f>
        <v>#REF!</v>
      </c>
      <c r="L67" t="e">
        <f>VLOOKUP(D67,#REF!,5,0)</f>
        <v>#REF!</v>
      </c>
      <c r="M67" t="e">
        <f>VLOOKUP(D67,#REF!,6,0)</f>
        <v>#REF!</v>
      </c>
      <c r="N67" t="e">
        <f>VLOOKUP(D67,#REF!,7,0)</f>
        <v>#REF!</v>
      </c>
      <c r="P67" t="str">
        <f t="shared" si="2"/>
        <v>16902</v>
      </c>
    </row>
    <row r="68" spans="1:16" x14ac:dyDescent="0.3">
      <c r="A68" s="293" t="s">
        <v>2862</v>
      </c>
      <c r="B68" s="333">
        <v>7</v>
      </c>
      <c r="C68" s="333">
        <v>141016902000995</v>
      </c>
      <c r="D68" s="334" t="s">
        <v>779</v>
      </c>
      <c r="E68" t="str">
        <f t="shared" si="1"/>
        <v>145101690200099</v>
      </c>
      <c r="G68">
        <v>5</v>
      </c>
      <c r="H68" s="334" t="s">
        <v>774</v>
      </c>
      <c r="I68" s="460">
        <v>16993052480</v>
      </c>
      <c r="J68" s="296">
        <f t="shared" si="3"/>
        <v>16993052.48</v>
      </c>
      <c r="K68" t="e">
        <f>+VLOOKUP(D68,#REF!,4,0)</f>
        <v>#REF!</v>
      </c>
      <c r="L68" t="e">
        <f>VLOOKUP(D68,#REF!,5,0)</f>
        <v>#REF!</v>
      </c>
      <c r="M68" t="e">
        <f>VLOOKUP(D68,#REF!,6,0)</f>
        <v>#REF!</v>
      </c>
      <c r="N68" t="e">
        <f>VLOOKUP(D68,#REF!,7,0)</f>
        <v>#REF!</v>
      </c>
      <c r="P68" t="str">
        <f t="shared" si="2"/>
        <v>16902</v>
      </c>
    </row>
    <row r="69" spans="1:16" x14ac:dyDescent="0.3">
      <c r="A69" s="292" t="s">
        <v>2862</v>
      </c>
      <c r="B69" s="332">
        <v>7</v>
      </c>
      <c r="C69" s="332">
        <v>141016902000997</v>
      </c>
      <c r="D69" s="427" t="s">
        <v>782</v>
      </c>
      <c r="E69" t="str">
        <f t="shared" ref="E69:E132" si="4">+MID(D69,3,2)&amp;+MID(D69,6,1)&amp;+MID(D69,8,2)&amp;+MID(D69,11,3)&amp;+MID(D69,17,2)&amp;+MID(D69,20,3)&amp;+MID(D69,24,2)</f>
        <v>147101690200099</v>
      </c>
      <c r="G69">
        <v>5</v>
      </c>
      <c r="H69" s="427" t="s">
        <v>776</v>
      </c>
      <c r="I69" s="461">
        <v>50485352783</v>
      </c>
      <c r="J69" s="296">
        <f t="shared" si="3"/>
        <v>50485352.783</v>
      </c>
      <c r="K69" t="e">
        <f>+VLOOKUP(D69,#REF!,4,0)</f>
        <v>#REF!</v>
      </c>
      <c r="L69" t="e">
        <f>VLOOKUP(D69,#REF!,5,0)</f>
        <v>#REF!</v>
      </c>
      <c r="M69" t="e">
        <f>VLOOKUP(D69,#REF!,6,0)</f>
        <v>#REF!</v>
      </c>
      <c r="N69" t="e">
        <f>VLOOKUP(D69,#REF!,7,0)</f>
        <v>#REF!</v>
      </c>
      <c r="P69" t="str">
        <f t="shared" si="2"/>
        <v>16902</v>
      </c>
    </row>
    <row r="70" spans="1:16" x14ac:dyDescent="0.3">
      <c r="A70" s="293" t="s">
        <v>2862</v>
      </c>
      <c r="B70" s="333">
        <v>7</v>
      </c>
      <c r="C70" s="333">
        <v>141016902000998</v>
      </c>
      <c r="D70" s="334" t="s">
        <v>783</v>
      </c>
      <c r="E70" t="str">
        <f t="shared" si="4"/>
        <v>148101690200099</v>
      </c>
      <c r="G70">
        <v>5</v>
      </c>
      <c r="H70" s="334" t="s">
        <v>778</v>
      </c>
      <c r="I70" s="460">
        <v>12905889543</v>
      </c>
      <c r="J70" s="296">
        <f t="shared" si="3"/>
        <v>12905889.543</v>
      </c>
      <c r="K70" t="e">
        <f>+VLOOKUP(D70,#REF!,4,0)</f>
        <v>#REF!</v>
      </c>
      <c r="L70" t="e">
        <f>VLOOKUP(D70,#REF!,5,0)</f>
        <v>#REF!</v>
      </c>
      <c r="M70" t="e">
        <f>VLOOKUP(D70,#REF!,6,0)</f>
        <v>#REF!</v>
      </c>
      <c r="N70" t="e">
        <f>VLOOKUP(D70,#REF!,7,0)</f>
        <v>#REF!</v>
      </c>
      <c r="P70" t="str">
        <f t="shared" ref="P70:P133" si="5">MID(E70,6,5)</f>
        <v>16902</v>
      </c>
    </row>
    <row r="71" spans="1:16" x14ac:dyDescent="0.3">
      <c r="A71" s="292" t="s">
        <v>2862</v>
      </c>
      <c r="B71" s="332">
        <v>7</v>
      </c>
      <c r="C71" s="332">
        <v>141016902003016</v>
      </c>
      <c r="D71" s="427" t="s">
        <v>1899</v>
      </c>
      <c r="E71" t="str">
        <f t="shared" si="4"/>
        <v>146101690200301</v>
      </c>
      <c r="G71">
        <v>5</v>
      </c>
      <c r="H71" s="427" t="s">
        <v>2100</v>
      </c>
      <c r="I71" s="461">
        <v>1068916068</v>
      </c>
      <c r="J71" s="296">
        <f t="shared" si="3"/>
        <v>1068916.068</v>
      </c>
      <c r="K71" t="e">
        <f>+VLOOKUP(D71,#REF!,4,0)</f>
        <v>#REF!</v>
      </c>
      <c r="L71" t="e">
        <f>VLOOKUP(D71,#REF!,5,0)</f>
        <v>#REF!</v>
      </c>
      <c r="M71" t="e">
        <f>VLOOKUP(D71,#REF!,6,0)</f>
        <v>#REF!</v>
      </c>
      <c r="N71" t="e">
        <f>VLOOKUP(D71,#REF!,7,0)</f>
        <v>#REF!</v>
      </c>
      <c r="P71" t="str">
        <f t="shared" si="5"/>
        <v>16902</v>
      </c>
    </row>
    <row r="72" spans="1:16" x14ac:dyDescent="0.3">
      <c r="A72" s="293" t="s">
        <v>2862</v>
      </c>
      <c r="B72" s="333">
        <v>7</v>
      </c>
      <c r="C72" s="333">
        <v>141016902003017</v>
      </c>
      <c r="D72" s="334" t="s">
        <v>2723</v>
      </c>
      <c r="E72" t="str">
        <f t="shared" si="4"/>
        <v>147101690200301</v>
      </c>
      <c r="G72">
        <v>5</v>
      </c>
      <c r="H72" s="334" t="s">
        <v>2100</v>
      </c>
      <c r="I72" s="460">
        <v>19011360012</v>
      </c>
      <c r="J72" s="381">
        <f t="shared" si="3"/>
        <v>19011360.011999998</v>
      </c>
      <c r="K72" t="e">
        <f>+VLOOKUP(D72,#REF!,4,0)</f>
        <v>#REF!</v>
      </c>
      <c r="L72" t="e">
        <f>VLOOKUP(D72,#REF!,5,0)</f>
        <v>#REF!</v>
      </c>
      <c r="M72" t="e">
        <f>VLOOKUP(D72,#REF!,6,0)</f>
        <v>#REF!</v>
      </c>
      <c r="N72" t="e">
        <f>VLOOKUP(D72,#REF!,7,0)</f>
        <v>#REF!</v>
      </c>
      <c r="P72" t="str">
        <f t="shared" si="5"/>
        <v>16902</v>
      </c>
    </row>
    <row r="73" spans="1:16" x14ac:dyDescent="0.3">
      <c r="A73" s="292" t="s">
        <v>2862</v>
      </c>
      <c r="B73" s="332">
        <v>7</v>
      </c>
      <c r="C73" s="332">
        <v>141016902003995</v>
      </c>
      <c r="D73" s="427" t="s">
        <v>1900</v>
      </c>
      <c r="E73" t="str">
        <f t="shared" si="4"/>
        <v>145101690200399</v>
      </c>
      <c r="G73">
        <v>5</v>
      </c>
      <c r="H73" s="427" t="s">
        <v>2100</v>
      </c>
      <c r="I73" s="461">
        <v>310944955</v>
      </c>
      <c r="J73" s="381">
        <f t="shared" si="3"/>
        <v>310944.95500000002</v>
      </c>
      <c r="K73" t="e">
        <f>+VLOOKUP(D73,#REF!,4,0)</f>
        <v>#REF!</v>
      </c>
      <c r="L73" t="e">
        <f>VLOOKUP(D73,#REF!,5,0)</f>
        <v>#REF!</v>
      </c>
      <c r="M73" t="e">
        <f>VLOOKUP(D73,#REF!,6,0)</f>
        <v>#REF!</v>
      </c>
      <c r="N73" t="e">
        <f>VLOOKUP(D73,#REF!,7,0)</f>
        <v>#REF!</v>
      </c>
      <c r="P73" t="str">
        <f t="shared" si="5"/>
        <v>16902</v>
      </c>
    </row>
    <row r="74" spans="1:16" x14ac:dyDescent="0.3">
      <c r="A74" s="293" t="s">
        <v>2862</v>
      </c>
      <c r="B74" s="333">
        <v>7</v>
      </c>
      <c r="C74" s="333">
        <v>141016902003996</v>
      </c>
      <c r="D74" s="334" t="s">
        <v>1901</v>
      </c>
      <c r="E74" t="str">
        <f t="shared" si="4"/>
        <v>146101690200399</v>
      </c>
      <c r="G74">
        <v>5</v>
      </c>
      <c r="H74" s="334" t="s">
        <v>2100</v>
      </c>
      <c r="I74" s="460">
        <v>280794721</v>
      </c>
      <c r="J74" s="381">
        <f t="shared" si="3"/>
        <v>280794.72100000002</v>
      </c>
      <c r="K74" t="e">
        <f>+VLOOKUP(D74,#REF!,4,0)</f>
        <v>#REF!</v>
      </c>
      <c r="L74" t="e">
        <f>VLOOKUP(D74,#REF!,5,0)</f>
        <v>#REF!</v>
      </c>
      <c r="M74" t="e">
        <f>VLOOKUP(D74,#REF!,6,0)</f>
        <v>#REF!</v>
      </c>
      <c r="N74" t="e">
        <f>VLOOKUP(D74,#REF!,7,0)</f>
        <v>#REF!</v>
      </c>
      <c r="P74" t="str">
        <f t="shared" si="5"/>
        <v>16902</v>
      </c>
    </row>
    <row r="75" spans="1:16" x14ac:dyDescent="0.3">
      <c r="A75" s="292" t="s">
        <v>2862</v>
      </c>
      <c r="B75" s="332">
        <v>7</v>
      </c>
      <c r="C75" s="332">
        <v>141016902003997</v>
      </c>
      <c r="D75" s="427" t="s">
        <v>1902</v>
      </c>
      <c r="E75" t="str">
        <f t="shared" si="4"/>
        <v>147101690200399</v>
      </c>
      <c r="G75">
        <v>5</v>
      </c>
      <c r="H75" s="427" t="s">
        <v>2100</v>
      </c>
      <c r="I75" s="461">
        <v>39755088129</v>
      </c>
      <c r="J75" s="381">
        <f t="shared" si="3"/>
        <v>39755088.129000001</v>
      </c>
      <c r="K75" t="e">
        <f>+VLOOKUP(D75,#REF!,4,0)</f>
        <v>#REF!</v>
      </c>
      <c r="L75" t="e">
        <f>VLOOKUP(D75,#REF!,5,0)</f>
        <v>#REF!</v>
      </c>
      <c r="M75" t="e">
        <f>VLOOKUP(D75,#REF!,6,0)</f>
        <v>#REF!</v>
      </c>
      <c r="N75" t="e">
        <f>VLOOKUP(D75,#REF!,7,0)</f>
        <v>#REF!</v>
      </c>
      <c r="P75" t="str">
        <f t="shared" si="5"/>
        <v>16902</v>
      </c>
    </row>
    <row r="76" spans="1:16" x14ac:dyDescent="0.3">
      <c r="A76" s="293" t="s">
        <v>2862</v>
      </c>
      <c r="B76" s="333">
        <v>7</v>
      </c>
      <c r="C76" s="333">
        <v>141017302000017</v>
      </c>
      <c r="D76" s="334" t="s">
        <v>1264</v>
      </c>
      <c r="E76" t="str">
        <f t="shared" si="4"/>
        <v>147101730200001</v>
      </c>
      <c r="G76">
        <v>5</v>
      </c>
      <c r="H76" s="334" t="s">
        <v>794</v>
      </c>
      <c r="I76" s="460">
        <v>20816327086</v>
      </c>
      <c r="J76" s="381">
        <f t="shared" si="3"/>
        <v>20816327.085999999</v>
      </c>
      <c r="K76" t="e">
        <f>+VLOOKUP(D76,#REF!,4,0)</f>
        <v>#REF!</v>
      </c>
      <c r="L76" t="e">
        <f>VLOOKUP(D76,#REF!,5,0)</f>
        <v>#REF!</v>
      </c>
      <c r="M76" t="e">
        <f>VLOOKUP(D76,#REF!,6,0)</f>
        <v>#REF!</v>
      </c>
      <c r="N76" t="e">
        <f>VLOOKUP(D76,#REF!,7,0)</f>
        <v>#REF!</v>
      </c>
      <c r="P76" t="str">
        <f t="shared" si="5"/>
        <v>17302</v>
      </c>
    </row>
    <row r="77" spans="1:16" x14ac:dyDescent="0.3">
      <c r="A77" s="292" t="s">
        <v>2862</v>
      </c>
      <c r="B77" s="332">
        <v>7</v>
      </c>
      <c r="C77" s="332">
        <v>141017302000018</v>
      </c>
      <c r="D77" s="427" t="s">
        <v>785</v>
      </c>
      <c r="E77" t="str">
        <f t="shared" si="4"/>
        <v>148101730200001</v>
      </c>
      <c r="G77">
        <v>5</v>
      </c>
      <c r="H77" s="427" t="s">
        <v>786</v>
      </c>
      <c r="I77" s="461">
        <v>69744634014</v>
      </c>
      <c r="J77" s="381">
        <f t="shared" si="3"/>
        <v>69744634.013999999</v>
      </c>
      <c r="K77" t="e">
        <f>+VLOOKUP(D77,#REF!,4,0)</f>
        <v>#REF!</v>
      </c>
      <c r="L77" t="e">
        <f>VLOOKUP(D77,#REF!,5,0)</f>
        <v>#REF!</v>
      </c>
      <c r="M77" t="e">
        <f>VLOOKUP(D77,#REF!,6,0)</f>
        <v>#REF!</v>
      </c>
      <c r="N77" t="e">
        <f>VLOOKUP(D77,#REF!,7,0)</f>
        <v>#REF!</v>
      </c>
      <c r="P77" t="str">
        <f t="shared" si="5"/>
        <v>17302</v>
      </c>
    </row>
    <row r="78" spans="1:16" x14ac:dyDescent="0.3">
      <c r="A78" s="293" t="s">
        <v>2862</v>
      </c>
      <c r="B78" s="333">
        <v>7</v>
      </c>
      <c r="C78" s="333">
        <v>141017302000992</v>
      </c>
      <c r="D78" s="334" t="s">
        <v>1905</v>
      </c>
      <c r="E78" t="str">
        <f t="shared" si="4"/>
        <v>142101730200099</v>
      </c>
      <c r="G78">
        <v>5</v>
      </c>
      <c r="H78" s="334" t="s">
        <v>2101</v>
      </c>
      <c r="I78" s="460">
        <v>1146215598</v>
      </c>
      <c r="J78" s="381">
        <f t="shared" si="3"/>
        <v>1146215.598</v>
      </c>
      <c r="K78" t="e">
        <f>+VLOOKUP(D78,#REF!,4,0)</f>
        <v>#REF!</v>
      </c>
      <c r="L78" t="e">
        <f>VLOOKUP(D78,#REF!,5,0)</f>
        <v>#REF!</v>
      </c>
      <c r="M78" t="e">
        <f>VLOOKUP(D78,#REF!,6,0)</f>
        <v>#REF!</v>
      </c>
      <c r="N78" t="e">
        <f>VLOOKUP(D78,#REF!,7,0)</f>
        <v>#REF!</v>
      </c>
      <c r="P78" t="str">
        <f t="shared" si="5"/>
        <v>17302</v>
      </c>
    </row>
    <row r="79" spans="1:16" x14ac:dyDescent="0.3">
      <c r="A79" s="292" t="s">
        <v>2862</v>
      </c>
      <c r="B79" s="332">
        <v>7</v>
      </c>
      <c r="C79" s="332">
        <v>141017302000993</v>
      </c>
      <c r="D79" s="427" t="s">
        <v>1906</v>
      </c>
      <c r="E79" t="str">
        <f t="shared" si="4"/>
        <v>143101730200099</v>
      </c>
      <c r="G79">
        <v>5</v>
      </c>
      <c r="H79" s="427" t="s">
        <v>2102</v>
      </c>
      <c r="I79" s="461">
        <v>3126102364</v>
      </c>
      <c r="J79" s="381">
        <f t="shared" si="3"/>
        <v>3126102.3640000001</v>
      </c>
      <c r="K79" t="e">
        <f>+VLOOKUP(D79,#REF!,4,0)</f>
        <v>#REF!</v>
      </c>
      <c r="L79" t="e">
        <f>VLOOKUP(D79,#REF!,5,0)</f>
        <v>#REF!</v>
      </c>
      <c r="M79" t="e">
        <f>VLOOKUP(D79,#REF!,6,0)</f>
        <v>#REF!</v>
      </c>
      <c r="N79" t="e">
        <f>VLOOKUP(D79,#REF!,7,0)</f>
        <v>#REF!</v>
      </c>
      <c r="P79" t="str">
        <f t="shared" si="5"/>
        <v>17302</v>
      </c>
    </row>
    <row r="80" spans="1:16" x14ac:dyDescent="0.3">
      <c r="A80" s="293" t="s">
        <v>2862</v>
      </c>
      <c r="B80" s="333">
        <v>7</v>
      </c>
      <c r="C80" s="333">
        <v>141017302000995</v>
      </c>
      <c r="D80" s="334" t="s">
        <v>789</v>
      </c>
      <c r="E80" t="str">
        <f t="shared" si="4"/>
        <v>145101730200099</v>
      </c>
      <c r="G80">
        <v>5</v>
      </c>
      <c r="H80" s="334" t="s">
        <v>790</v>
      </c>
      <c r="I80" s="460">
        <v>342000</v>
      </c>
      <c r="J80" s="381">
        <f t="shared" si="3"/>
        <v>342</v>
      </c>
      <c r="K80" t="e">
        <f>+VLOOKUP(D80,#REF!,4,0)</f>
        <v>#REF!</v>
      </c>
      <c r="L80" t="e">
        <f>VLOOKUP(D80,#REF!,5,0)</f>
        <v>#REF!</v>
      </c>
      <c r="M80" t="e">
        <f>VLOOKUP(D80,#REF!,6,0)</f>
        <v>#REF!</v>
      </c>
      <c r="N80" t="e">
        <f>VLOOKUP(D80,#REF!,7,0)</f>
        <v>#REF!</v>
      </c>
      <c r="P80" t="str">
        <f t="shared" si="5"/>
        <v>17302</v>
      </c>
    </row>
    <row r="81" spans="1:16" x14ac:dyDescent="0.3">
      <c r="A81" s="292" t="s">
        <v>2862</v>
      </c>
      <c r="B81" s="332">
        <v>7</v>
      </c>
      <c r="C81" s="332">
        <v>141017302000996</v>
      </c>
      <c r="D81" s="427" t="s">
        <v>791</v>
      </c>
      <c r="E81" t="str">
        <f t="shared" si="4"/>
        <v>146101730200099</v>
      </c>
      <c r="G81">
        <v>5</v>
      </c>
      <c r="H81" s="427" t="s">
        <v>792</v>
      </c>
      <c r="I81" s="461">
        <v>2430330091</v>
      </c>
      <c r="J81" s="381">
        <f t="shared" si="3"/>
        <v>2430330.091</v>
      </c>
      <c r="K81" t="e">
        <f>+VLOOKUP(D81,#REF!,4,0)</f>
        <v>#REF!</v>
      </c>
      <c r="L81" t="e">
        <f>VLOOKUP(D81,#REF!,5,0)</f>
        <v>#REF!</v>
      </c>
      <c r="M81" t="e">
        <f>VLOOKUP(D81,#REF!,6,0)</f>
        <v>#REF!</v>
      </c>
      <c r="N81" t="e">
        <f>VLOOKUP(D81,#REF!,7,0)</f>
        <v>#REF!</v>
      </c>
      <c r="P81" t="str">
        <f t="shared" si="5"/>
        <v>17302</v>
      </c>
    </row>
    <row r="82" spans="1:16" x14ac:dyDescent="0.3">
      <c r="A82" s="293" t="s">
        <v>2862</v>
      </c>
      <c r="B82" s="333">
        <v>7</v>
      </c>
      <c r="C82" s="333">
        <v>141017302000997</v>
      </c>
      <c r="D82" s="334" t="s">
        <v>793</v>
      </c>
      <c r="E82" t="str">
        <f t="shared" si="4"/>
        <v>147101730200099</v>
      </c>
      <c r="G82">
        <v>5</v>
      </c>
      <c r="H82" s="334" t="s">
        <v>794</v>
      </c>
      <c r="I82" s="460">
        <v>18702767140</v>
      </c>
      <c r="J82" s="381">
        <f t="shared" si="3"/>
        <v>18702767.140000001</v>
      </c>
      <c r="K82" t="e">
        <f>+VLOOKUP(D82,#REF!,4,0)</f>
        <v>#REF!</v>
      </c>
      <c r="L82" t="e">
        <f>VLOOKUP(D82,#REF!,5,0)</f>
        <v>#REF!</v>
      </c>
      <c r="M82" t="e">
        <f>VLOOKUP(D82,#REF!,6,0)</f>
        <v>#REF!</v>
      </c>
      <c r="N82" t="e">
        <f>VLOOKUP(D82,#REF!,7,0)</f>
        <v>#REF!</v>
      </c>
      <c r="P82" t="str">
        <f t="shared" si="5"/>
        <v>17302</v>
      </c>
    </row>
    <row r="83" spans="1:16" x14ac:dyDescent="0.3">
      <c r="A83" s="292" t="s">
        <v>2862</v>
      </c>
      <c r="B83" s="332">
        <v>7</v>
      </c>
      <c r="C83" s="332">
        <v>141017302000998</v>
      </c>
      <c r="D83" s="427" t="s">
        <v>795</v>
      </c>
      <c r="E83" t="str">
        <f t="shared" si="4"/>
        <v>148101730200099</v>
      </c>
      <c r="G83">
        <v>5</v>
      </c>
      <c r="H83" s="427" t="s">
        <v>786</v>
      </c>
      <c r="I83" s="461">
        <v>310956447446</v>
      </c>
      <c r="J83" s="381">
        <f t="shared" si="3"/>
        <v>310956447.44599998</v>
      </c>
      <c r="K83" t="e">
        <f>+VLOOKUP(D83,#REF!,4,0)</f>
        <v>#REF!</v>
      </c>
      <c r="L83" t="e">
        <f>VLOOKUP(D83,#REF!,5,0)</f>
        <v>#REF!</v>
      </c>
      <c r="M83" t="e">
        <f>VLOOKUP(D83,#REF!,6,0)</f>
        <v>#REF!</v>
      </c>
      <c r="N83" t="e">
        <f>VLOOKUP(D83,#REF!,7,0)</f>
        <v>#REF!</v>
      </c>
      <c r="P83" t="str">
        <f t="shared" si="5"/>
        <v>17302</v>
      </c>
    </row>
    <row r="84" spans="1:16" x14ac:dyDescent="0.3">
      <c r="A84" s="293" t="s">
        <v>2862</v>
      </c>
      <c r="B84" s="333">
        <v>7</v>
      </c>
      <c r="C84" s="333">
        <v>141017302003017</v>
      </c>
      <c r="D84" s="334" t="s">
        <v>1907</v>
      </c>
      <c r="E84" t="str">
        <f t="shared" si="4"/>
        <v>147101730200301</v>
      </c>
      <c r="G84">
        <v>5</v>
      </c>
      <c r="H84" s="334" t="s">
        <v>772</v>
      </c>
      <c r="I84" s="460">
        <v>1373996343</v>
      </c>
      <c r="J84" s="381">
        <f t="shared" si="3"/>
        <v>1373996.3430000001</v>
      </c>
      <c r="K84" t="e">
        <f>+VLOOKUP(D84,#REF!,4,0)</f>
        <v>#REF!</v>
      </c>
      <c r="L84" t="e">
        <f>VLOOKUP(D84,#REF!,5,0)</f>
        <v>#REF!</v>
      </c>
      <c r="M84" t="e">
        <f>VLOOKUP(D84,#REF!,6,0)</f>
        <v>#REF!</v>
      </c>
      <c r="N84" t="e">
        <f>VLOOKUP(D84,#REF!,7,0)</f>
        <v>#REF!</v>
      </c>
      <c r="P84" t="str">
        <f t="shared" si="5"/>
        <v>17302</v>
      </c>
    </row>
    <row r="85" spans="1:16" x14ac:dyDescent="0.3">
      <c r="A85" s="292" t="s">
        <v>2862</v>
      </c>
      <c r="B85" s="332">
        <v>7</v>
      </c>
      <c r="C85" s="332">
        <v>141017302003018</v>
      </c>
      <c r="D85" s="427" t="s">
        <v>1908</v>
      </c>
      <c r="E85" t="str">
        <f t="shared" si="4"/>
        <v>148101730200301</v>
      </c>
      <c r="G85">
        <v>5</v>
      </c>
      <c r="H85" s="427" t="s">
        <v>772</v>
      </c>
      <c r="I85" s="461">
        <v>5686300066</v>
      </c>
      <c r="J85" s="381">
        <f t="shared" si="3"/>
        <v>5686300.0659999996</v>
      </c>
      <c r="K85" t="e">
        <f>+VLOOKUP(D85,#REF!,4,0)</f>
        <v>#REF!</v>
      </c>
      <c r="L85" t="e">
        <f>VLOOKUP(D85,#REF!,5,0)</f>
        <v>#REF!</v>
      </c>
      <c r="M85" t="e">
        <f>VLOOKUP(D85,#REF!,6,0)</f>
        <v>#REF!</v>
      </c>
      <c r="N85" t="e">
        <f>VLOOKUP(D85,#REF!,7,0)</f>
        <v>#REF!</v>
      </c>
      <c r="P85" t="str">
        <f t="shared" si="5"/>
        <v>17302</v>
      </c>
    </row>
    <row r="86" spans="1:16" x14ac:dyDescent="0.3">
      <c r="A86" s="293" t="s">
        <v>2862</v>
      </c>
      <c r="B86" s="333">
        <v>7</v>
      </c>
      <c r="C86" s="333">
        <v>141017302003995</v>
      </c>
      <c r="D86" s="334" t="s">
        <v>1909</v>
      </c>
      <c r="E86" t="str">
        <f t="shared" si="4"/>
        <v>145101730200399</v>
      </c>
      <c r="G86">
        <v>5</v>
      </c>
      <c r="H86" s="334" t="s">
        <v>772</v>
      </c>
      <c r="I86" s="460">
        <v>5194727909</v>
      </c>
      <c r="J86" s="381">
        <f t="shared" si="3"/>
        <v>5194727.909</v>
      </c>
      <c r="K86" t="e">
        <f>+VLOOKUP(D86,#REF!,4,0)</f>
        <v>#REF!</v>
      </c>
      <c r="L86" t="e">
        <f>VLOOKUP(D86,#REF!,5,0)</f>
        <v>#REF!</v>
      </c>
      <c r="M86" t="e">
        <f>VLOOKUP(D86,#REF!,6,0)</f>
        <v>#REF!</v>
      </c>
      <c r="N86" t="e">
        <f>VLOOKUP(D86,#REF!,7,0)</f>
        <v>#REF!</v>
      </c>
      <c r="P86" t="str">
        <f t="shared" si="5"/>
        <v>17302</v>
      </c>
    </row>
    <row r="87" spans="1:16" x14ac:dyDescent="0.3">
      <c r="A87" s="292" t="s">
        <v>2862</v>
      </c>
      <c r="B87" s="332">
        <v>7</v>
      </c>
      <c r="C87" s="332">
        <v>141017302003997</v>
      </c>
      <c r="D87" s="427" t="s">
        <v>1910</v>
      </c>
      <c r="E87" t="str">
        <f t="shared" si="4"/>
        <v>147101730200399</v>
      </c>
      <c r="G87">
        <v>5</v>
      </c>
      <c r="H87" s="427" t="s">
        <v>772</v>
      </c>
      <c r="I87" s="461">
        <v>9269515370</v>
      </c>
      <c r="J87" s="381">
        <f t="shared" si="3"/>
        <v>9269515.3699999992</v>
      </c>
      <c r="K87" t="e">
        <f>+VLOOKUP(D87,#REF!,4,0)</f>
        <v>#REF!</v>
      </c>
      <c r="L87" t="e">
        <f>VLOOKUP(D87,#REF!,5,0)</f>
        <v>#REF!</v>
      </c>
      <c r="M87" t="e">
        <f>VLOOKUP(D87,#REF!,6,0)</f>
        <v>#REF!</v>
      </c>
      <c r="N87" t="e">
        <f>VLOOKUP(D87,#REF!,7,0)</f>
        <v>#REF!</v>
      </c>
      <c r="P87" t="str">
        <f t="shared" si="5"/>
        <v>17302</v>
      </c>
    </row>
    <row r="88" spans="1:16" x14ac:dyDescent="0.3">
      <c r="A88" s="293" t="s">
        <v>2862</v>
      </c>
      <c r="B88" s="333">
        <v>7</v>
      </c>
      <c r="C88" s="333">
        <v>141017302003998</v>
      </c>
      <c r="D88" s="334" t="s">
        <v>1911</v>
      </c>
      <c r="E88" t="str">
        <f t="shared" si="4"/>
        <v>148101730200399</v>
      </c>
      <c r="G88">
        <v>5</v>
      </c>
      <c r="H88" s="334" t="s">
        <v>772</v>
      </c>
      <c r="I88" s="460">
        <v>48900855956</v>
      </c>
      <c r="J88" s="381">
        <f t="shared" si="3"/>
        <v>48900855.956</v>
      </c>
      <c r="K88" t="e">
        <f>+VLOOKUP(D88,#REF!,4,0)</f>
        <v>#REF!</v>
      </c>
      <c r="L88" t="e">
        <f>VLOOKUP(D88,#REF!,5,0)</f>
        <v>#REF!</v>
      </c>
      <c r="M88" t="e">
        <f>VLOOKUP(D88,#REF!,6,0)</f>
        <v>#REF!</v>
      </c>
      <c r="N88" t="e">
        <f>VLOOKUP(D88,#REF!,7,0)</f>
        <v>#REF!</v>
      </c>
      <c r="P88" t="str">
        <f t="shared" si="5"/>
        <v>17302</v>
      </c>
    </row>
    <row r="89" spans="1:16" x14ac:dyDescent="0.3">
      <c r="A89" s="292" t="s">
        <v>2862</v>
      </c>
      <c r="B89" s="332">
        <v>7</v>
      </c>
      <c r="C89" s="332">
        <v>141017304000018</v>
      </c>
      <c r="D89" s="427" t="s">
        <v>799</v>
      </c>
      <c r="E89" t="str">
        <f t="shared" si="4"/>
        <v>148101730400001</v>
      </c>
      <c r="G89">
        <v>5</v>
      </c>
      <c r="H89" s="427" t="s">
        <v>800</v>
      </c>
      <c r="I89" s="461">
        <v>523239842</v>
      </c>
      <c r="J89" s="381">
        <f t="shared" si="3"/>
        <v>523239.842</v>
      </c>
      <c r="K89" t="e">
        <f>+VLOOKUP(D89,#REF!,4,0)</f>
        <v>#REF!</v>
      </c>
      <c r="L89" t="e">
        <f>VLOOKUP(D89,#REF!,5,0)</f>
        <v>#REF!</v>
      </c>
      <c r="M89" t="e">
        <f>VLOOKUP(D89,#REF!,6,0)</f>
        <v>#REF!</v>
      </c>
      <c r="N89" t="e">
        <f>VLOOKUP(D89,#REF!,7,0)</f>
        <v>#REF!</v>
      </c>
      <c r="P89" t="str">
        <f t="shared" si="5"/>
        <v>17304</v>
      </c>
    </row>
    <row r="90" spans="1:16" x14ac:dyDescent="0.3">
      <c r="A90" s="293" t="s">
        <v>2862</v>
      </c>
      <c r="B90" s="333">
        <v>7</v>
      </c>
      <c r="C90" s="333">
        <v>141017304000993</v>
      </c>
      <c r="D90" s="334" t="s">
        <v>2764</v>
      </c>
      <c r="E90" t="str">
        <f t="shared" si="4"/>
        <v>143101730400099</v>
      </c>
      <c r="G90">
        <v>5</v>
      </c>
      <c r="H90" s="334" t="s">
        <v>2768</v>
      </c>
      <c r="I90" s="460">
        <v>281445</v>
      </c>
      <c r="J90" s="381">
        <f t="shared" si="3"/>
        <v>281.44499999999999</v>
      </c>
      <c r="K90" t="e">
        <f>+VLOOKUP(D90,#REF!,4,0)</f>
        <v>#REF!</v>
      </c>
      <c r="L90" t="e">
        <f>VLOOKUP(D90,#REF!,5,0)</f>
        <v>#REF!</v>
      </c>
      <c r="M90" t="e">
        <f>VLOOKUP(D90,#REF!,6,0)</f>
        <v>#REF!</v>
      </c>
      <c r="N90" t="e">
        <f>VLOOKUP(D90,#REF!,7,0)</f>
        <v>#REF!</v>
      </c>
      <c r="P90" t="str">
        <f t="shared" si="5"/>
        <v>17304</v>
      </c>
    </row>
    <row r="91" spans="1:16" x14ac:dyDescent="0.3">
      <c r="A91" s="292" t="s">
        <v>2862</v>
      </c>
      <c r="B91" s="332">
        <v>7</v>
      </c>
      <c r="C91" s="332">
        <v>141017304000994</v>
      </c>
      <c r="D91" s="427" t="s">
        <v>801</v>
      </c>
      <c r="E91" t="str">
        <f t="shared" si="4"/>
        <v>144101730400099</v>
      </c>
      <c r="G91">
        <v>5</v>
      </c>
      <c r="H91" s="427" t="s">
        <v>802</v>
      </c>
      <c r="I91" s="461">
        <v>615695</v>
      </c>
      <c r="J91" s="381">
        <f t="shared" si="3"/>
        <v>615.69500000000005</v>
      </c>
      <c r="K91" t="e">
        <f>+VLOOKUP(D91,#REF!,4,0)</f>
        <v>#REF!</v>
      </c>
      <c r="L91" t="e">
        <f>VLOOKUP(D91,#REF!,5,0)</f>
        <v>#REF!</v>
      </c>
      <c r="M91" t="e">
        <f>VLOOKUP(D91,#REF!,6,0)</f>
        <v>#REF!</v>
      </c>
      <c r="N91" t="e">
        <f>VLOOKUP(D91,#REF!,7,0)</f>
        <v>#REF!</v>
      </c>
      <c r="P91" t="str">
        <f t="shared" si="5"/>
        <v>17304</v>
      </c>
    </row>
    <row r="92" spans="1:16" x14ac:dyDescent="0.3">
      <c r="A92" s="293" t="s">
        <v>2862</v>
      </c>
      <c r="B92" s="333">
        <v>7</v>
      </c>
      <c r="C92" s="333">
        <v>141017304000995</v>
      </c>
      <c r="D92" s="334" t="s">
        <v>803</v>
      </c>
      <c r="E92" t="str">
        <f t="shared" si="4"/>
        <v>145101730400099</v>
      </c>
      <c r="F92" t="str">
        <f>MID(E92,3,1)</f>
        <v>5</v>
      </c>
      <c r="G92">
        <v>5</v>
      </c>
      <c r="H92" s="334" t="s">
        <v>796</v>
      </c>
      <c r="I92" s="460">
        <v>3851854</v>
      </c>
      <c r="J92" s="381">
        <f t="shared" si="3"/>
        <v>3851.8539999999998</v>
      </c>
      <c r="K92" t="e">
        <f>+VLOOKUP(D92,#REF!,4,0)</f>
        <v>#REF!</v>
      </c>
      <c r="L92" t="e">
        <f>VLOOKUP(D92,#REF!,5,0)</f>
        <v>#REF!</v>
      </c>
      <c r="M92" t="e">
        <f>VLOOKUP(D92,#REF!,6,0)</f>
        <v>#REF!</v>
      </c>
      <c r="N92" t="e">
        <f>VLOOKUP(D92,#REF!,7,0)</f>
        <v>#REF!</v>
      </c>
      <c r="P92" t="str">
        <f t="shared" si="5"/>
        <v>17304</v>
      </c>
    </row>
    <row r="93" spans="1:16" x14ac:dyDescent="0.3">
      <c r="A93" s="292" t="s">
        <v>2862</v>
      </c>
      <c r="B93" s="332">
        <v>7</v>
      </c>
      <c r="C93" s="332">
        <v>141017304000996</v>
      </c>
      <c r="D93" s="427" t="s">
        <v>804</v>
      </c>
      <c r="E93" t="str">
        <f t="shared" si="4"/>
        <v>146101730400099</v>
      </c>
      <c r="F93" t="str">
        <f t="shared" ref="F93:F156" si="6">MID(E93,3,1)</f>
        <v>6</v>
      </c>
      <c r="G93">
        <v>5</v>
      </c>
      <c r="H93" s="427" t="s">
        <v>797</v>
      </c>
      <c r="I93" s="461">
        <v>16493142</v>
      </c>
      <c r="J93" s="381">
        <f t="shared" si="3"/>
        <v>16493.142</v>
      </c>
      <c r="K93" t="e">
        <f>+VLOOKUP(D93,#REF!,4,0)</f>
        <v>#REF!</v>
      </c>
      <c r="L93" t="e">
        <f>VLOOKUP(D93,#REF!,5,0)</f>
        <v>#REF!</v>
      </c>
      <c r="M93" t="e">
        <f>VLOOKUP(D93,#REF!,6,0)</f>
        <v>#REF!</v>
      </c>
      <c r="N93" t="e">
        <f>VLOOKUP(D93,#REF!,7,0)</f>
        <v>#REF!</v>
      </c>
      <c r="P93" t="str">
        <f t="shared" si="5"/>
        <v>17304</v>
      </c>
    </row>
    <row r="94" spans="1:16" x14ac:dyDescent="0.3">
      <c r="A94" s="293" t="s">
        <v>2862</v>
      </c>
      <c r="B94" s="333">
        <v>7</v>
      </c>
      <c r="C94" s="333">
        <v>141017304000997</v>
      </c>
      <c r="D94" s="334" t="s">
        <v>805</v>
      </c>
      <c r="E94" t="str">
        <f t="shared" si="4"/>
        <v>147101730400099</v>
      </c>
      <c r="F94" t="str">
        <f t="shared" si="6"/>
        <v>7</v>
      </c>
      <c r="G94">
        <v>5</v>
      </c>
      <c r="H94" s="334" t="s">
        <v>798</v>
      </c>
      <c r="I94" s="460">
        <v>30781925</v>
      </c>
      <c r="J94" s="381">
        <f t="shared" si="3"/>
        <v>30781.924999999999</v>
      </c>
      <c r="K94" t="e">
        <f>+VLOOKUP(D94,#REF!,4,0)</f>
        <v>#REF!</v>
      </c>
      <c r="L94" t="e">
        <f>VLOOKUP(D94,#REF!,5,0)</f>
        <v>#REF!</v>
      </c>
      <c r="M94" t="e">
        <f>VLOOKUP(D94,#REF!,6,0)</f>
        <v>#REF!</v>
      </c>
      <c r="N94" t="e">
        <f>VLOOKUP(D94,#REF!,7,0)</f>
        <v>#REF!</v>
      </c>
      <c r="P94" t="str">
        <f t="shared" si="5"/>
        <v>17304</v>
      </c>
    </row>
    <row r="95" spans="1:16" x14ac:dyDescent="0.3">
      <c r="A95" s="292" t="s">
        <v>2862</v>
      </c>
      <c r="B95" s="332">
        <v>7</v>
      </c>
      <c r="C95" s="332">
        <v>141017304000998</v>
      </c>
      <c r="D95" s="427" t="s">
        <v>806</v>
      </c>
      <c r="E95" t="str">
        <f t="shared" si="4"/>
        <v>148101730400099</v>
      </c>
      <c r="F95" t="str">
        <f t="shared" si="6"/>
        <v>8</v>
      </c>
      <c r="G95">
        <v>5</v>
      </c>
      <c r="H95" s="427" t="s">
        <v>800</v>
      </c>
      <c r="I95" s="461">
        <v>52531761</v>
      </c>
      <c r="J95" s="381">
        <f t="shared" si="3"/>
        <v>52531.760999999999</v>
      </c>
      <c r="K95" t="e">
        <f>+VLOOKUP(D95,#REF!,4,0)</f>
        <v>#REF!</v>
      </c>
      <c r="L95" t="e">
        <f>VLOOKUP(D95,#REF!,5,0)</f>
        <v>#REF!</v>
      </c>
      <c r="M95" t="e">
        <f>VLOOKUP(D95,#REF!,6,0)</f>
        <v>#REF!</v>
      </c>
      <c r="N95" t="e">
        <f>VLOOKUP(D95,#REF!,7,0)</f>
        <v>#REF!</v>
      </c>
      <c r="P95" t="str">
        <f t="shared" si="5"/>
        <v>17304</v>
      </c>
    </row>
    <row r="96" spans="1:16" x14ac:dyDescent="0.3">
      <c r="A96" s="293" t="s">
        <v>2862</v>
      </c>
      <c r="B96" s="333">
        <v>7</v>
      </c>
      <c r="C96" s="333">
        <v>141017308000018</v>
      </c>
      <c r="D96" s="334" t="s">
        <v>1912</v>
      </c>
      <c r="E96" t="str">
        <f t="shared" si="4"/>
        <v>148101730800001</v>
      </c>
      <c r="F96" t="str">
        <f t="shared" si="6"/>
        <v>8</v>
      </c>
      <c r="G96">
        <v>5</v>
      </c>
      <c r="H96" s="334" t="s">
        <v>808</v>
      </c>
      <c r="I96" s="460">
        <v>1800946744</v>
      </c>
      <c r="J96" s="381">
        <f t="shared" si="3"/>
        <v>1800946.7439999999</v>
      </c>
      <c r="K96" t="e">
        <f>+VLOOKUP(D96,#REF!,4,0)</f>
        <v>#REF!</v>
      </c>
      <c r="L96" t="e">
        <f>VLOOKUP(D96,#REF!,5,0)</f>
        <v>#REF!</v>
      </c>
      <c r="M96" t="e">
        <f>VLOOKUP(D96,#REF!,6,0)</f>
        <v>#REF!</v>
      </c>
      <c r="N96" t="e">
        <f>VLOOKUP(D96,#REF!,7,0)</f>
        <v>#REF!</v>
      </c>
      <c r="P96" t="str">
        <f t="shared" si="5"/>
        <v>17308</v>
      </c>
    </row>
    <row r="97" spans="1:16" x14ac:dyDescent="0.3">
      <c r="A97" s="292" t="s">
        <v>2862</v>
      </c>
      <c r="B97" s="332">
        <v>7</v>
      </c>
      <c r="C97" s="332">
        <v>141017308000997</v>
      </c>
      <c r="D97" s="427" t="s">
        <v>1913</v>
      </c>
      <c r="E97" t="str">
        <f t="shared" si="4"/>
        <v>147101730800099</v>
      </c>
      <c r="F97" t="str">
        <f t="shared" si="6"/>
        <v>7</v>
      </c>
      <c r="G97">
        <v>5</v>
      </c>
      <c r="H97" s="427" t="s">
        <v>2103</v>
      </c>
      <c r="I97" s="461">
        <v>137161220</v>
      </c>
      <c r="J97" s="381">
        <f t="shared" si="3"/>
        <v>137161.22</v>
      </c>
      <c r="K97" t="e">
        <f>+VLOOKUP(D97,#REF!,4,0)</f>
        <v>#REF!</v>
      </c>
      <c r="L97" t="e">
        <f>VLOOKUP(D97,#REF!,5,0)</f>
        <v>#REF!</v>
      </c>
      <c r="M97" t="e">
        <f>VLOOKUP(D97,#REF!,6,0)</f>
        <v>#REF!</v>
      </c>
      <c r="N97" t="e">
        <f>VLOOKUP(D97,#REF!,7,0)</f>
        <v>#REF!</v>
      </c>
      <c r="P97" t="str">
        <f t="shared" si="5"/>
        <v>17308</v>
      </c>
    </row>
    <row r="98" spans="1:16" x14ac:dyDescent="0.3">
      <c r="A98" s="293" t="s">
        <v>2862</v>
      </c>
      <c r="B98" s="333">
        <v>7</v>
      </c>
      <c r="C98" s="333">
        <v>141017308000998</v>
      </c>
      <c r="D98" s="334" t="s">
        <v>807</v>
      </c>
      <c r="E98" t="str">
        <f t="shared" si="4"/>
        <v>148101730800099</v>
      </c>
      <c r="F98" t="str">
        <f t="shared" si="6"/>
        <v>8</v>
      </c>
      <c r="G98">
        <v>5</v>
      </c>
      <c r="H98" s="334" t="s">
        <v>808</v>
      </c>
      <c r="I98" s="460">
        <v>32874484279</v>
      </c>
      <c r="J98" s="381">
        <f t="shared" si="3"/>
        <v>32874484.278999999</v>
      </c>
      <c r="K98" t="e">
        <f>+VLOOKUP(D98,#REF!,4,0)</f>
        <v>#REF!</v>
      </c>
      <c r="L98" t="e">
        <f>VLOOKUP(D98,#REF!,5,0)</f>
        <v>#REF!</v>
      </c>
      <c r="M98" t="e">
        <f>VLOOKUP(D98,#REF!,6,0)</f>
        <v>#REF!</v>
      </c>
      <c r="N98" t="e">
        <f>VLOOKUP(D98,#REF!,7,0)</f>
        <v>#REF!</v>
      </c>
      <c r="P98" t="str">
        <f t="shared" si="5"/>
        <v>17308</v>
      </c>
    </row>
    <row r="99" spans="1:16" x14ac:dyDescent="0.3">
      <c r="A99" s="292" t="s">
        <v>2862</v>
      </c>
      <c r="B99" s="332">
        <v>7</v>
      </c>
      <c r="C99" s="332">
        <v>141017310000018</v>
      </c>
      <c r="D99" s="427" t="s">
        <v>2863</v>
      </c>
      <c r="E99" t="str">
        <f t="shared" si="4"/>
        <v>148101731000001</v>
      </c>
      <c r="F99" t="str">
        <f t="shared" si="6"/>
        <v>8</v>
      </c>
      <c r="G99">
        <v>5</v>
      </c>
      <c r="H99" s="427" t="s">
        <v>812</v>
      </c>
      <c r="I99" s="461">
        <v>532501785</v>
      </c>
      <c r="J99" s="381">
        <f t="shared" si="3"/>
        <v>532501.78500000003</v>
      </c>
      <c r="K99" t="e">
        <f>+VLOOKUP(D99,#REF!,4,0)</f>
        <v>#REF!</v>
      </c>
      <c r="L99" t="e">
        <f>VLOOKUP(D99,#REF!,5,0)</f>
        <v>#REF!</v>
      </c>
      <c r="M99" t="e">
        <f>VLOOKUP(D99,#REF!,6,0)</f>
        <v>#REF!</v>
      </c>
      <c r="N99" t="e">
        <f>VLOOKUP(D99,#REF!,7,0)</f>
        <v>#REF!</v>
      </c>
      <c r="P99" t="str">
        <f t="shared" si="5"/>
        <v>17310</v>
      </c>
    </row>
    <row r="100" spans="1:16" x14ac:dyDescent="0.3">
      <c r="A100" s="293" t="s">
        <v>2862</v>
      </c>
      <c r="B100" s="333">
        <v>7</v>
      </c>
      <c r="C100" s="333">
        <v>141017310000997</v>
      </c>
      <c r="D100" s="334" t="s">
        <v>809</v>
      </c>
      <c r="E100" t="str">
        <f t="shared" si="4"/>
        <v>147101731000099</v>
      </c>
      <c r="F100" t="str">
        <f t="shared" si="6"/>
        <v>7</v>
      </c>
      <c r="G100">
        <v>5</v>
      </c>
      <c r="H100" s="334" t="s">
        <v>810</v>
      </c>
      <c r="I100" s="460">
        <v>393712018</v>
      </c>
      <c r="J100" s="381">
        <f t="shared" si="3"/>
        <v>393712.01799999998</v>
      </c>
      <c r="K100" t="e">
        <f>+VLOOKUP(D100,#REF!,4,0)</f>
        <v>#REF!</v>
      </c>
      <c r="L100" t="e">
        <f>VLOOKUP(D100,#REF!,5,0)</f>
        <v>#REF!</v>
      </c>
      <c r="M100" t="e">
        <f>VLOOKUP(D100,#REF!,6,0)</f>
        <v>#REF!</v>
      </c>
      <c r="N100" t="e">
        <f>VLOOKUP(D100,#REF!,7,0)</f>
        <v>#REF!</v>
      </c>
      <c r="P100" t="str">
        <f t="shared" si="5"/>
        <v>17310</v>
      </c>
    </row>
    <row r="101" spans="1:16" x14ac:dyDescent="0.3">
      <c r="A101" s="292" t="s">
        <v>2862</v>
      </c>
      <c r="B101" s="332">
        <v>7</v>
      </c>
      <c r="C101" s="332">
        <v>141017310000998</v>
      </c>
      <c r="D101" s="427" t="s">
        <v>811</v>
      </c>
      <c r="E101" t="str">
        <f t="shared" si="4"/>
        <v>148101731000099</v>
      </c>
      <c r="F101" t="str">
        <f t="shared" si="6"/>
        <v>8</v>
      </c>
      <c r="G101">
        <v>5</v>
      </c>
      <c r="H101" s="427" t="s">
        <v>812</v>
      </c>
      <c r="I101" s="461">
        <v>1215667474</v>
      </c>
      <c r="J101" s="381">
        <f t="shared" si="3"/>
        <v>1215667.4739999999</v>
      </c>
      <c r="K101" t="e">
        <f>+VLOOKUP(D101,#REF!,4,0)</f>
        <v>#REF!</v>
      </c>
      <c r="L101" t="e">
        <f>VLOOKUP(D101,#REF!,5,0)</f>
        <v>#REF!</v>
      </c>
      <c r="M101" t="e">
        <f>VLOOKUP(D101,#REF!,6,0)</f>
        <v>#REF!</v>
      </c>
      <c r="N101" t="e">
        <f>VLOOKUP(D101,#REF!,7,0)</f>
        <v>#REF!</v>
      </c>
      <c r="P101" t="str">
        <f t="shared" si="5"/>
        <v>17310</v>
      </c>
    </row>
    <row r="102" spans="1:16" x14ac:dyDescent="0.3">
      <c r="A102" s="293" t="s">
        <v>2862</v>
      </c>
      <c r="B102" s="333">
        <v>7</v>
      </c>
      <c r="C102" s="333">
        <v>141018302002011</v>
      </c>
      <c r="D102" s="334" t="s">
        <v>1254</v>
      </c>
      <c r="E102" t="str">
        <f t="shared" si="4"/>
        <v>141101830200201</v>
      </c>
      <c r="F102" t="str">
        <f t="shared" si="6"/>
        <v>1</v>
      </c>
      <c r="G102">
        <v>5</v>
      </c>
      <c r="H102" s="334" t="s">
        <v>814</v>
      </c>
      <c r="I102" s="460">
        <v>103305632</v>
      </c>
      <c r="J102" s="510">
        <f t="shared" si="3"/>
        <v>103305.632</v>
      </c>
      <c r="K102" t="e">
        <f>+VLOOKUP(D102,#REF!,4,0)</f>
        <v>#REF!</v>
      </c>
      <c r="L102" t="e">
        <f>VLOOKUP(D102,#REF!,5,0)</f>
        <v>#REF!</v>
      </c>
      <c r="M102" t="e">
        <f>VLOOKUP(D102,#REF!,6,0)</f>
        <v>#REF!</v>
      </c>
      <c r="N102" t="e">
        <f>VLOOKUP(D102,#REF!,7,0)</f>
        <v>#REF!</v>
      </c>
      <c r="P102" t="str">
        <f t="shared" si="5"/>
        <v>18302</v>
      </c>
    </row>
    <row r="103" spans="1:16" x14ac:dyDescent="0.3">
      <c r="A103" s="292" t="s">
        <v>2862</v>
      </c>
      <c r="B103" s="332">
        <v>7</v>
      </c>
      <c r="C103" s="332">
        <v>141018302002991</v>
      </c>
      <c r="D103" s="427" t="s">
        <v>813</v>
      </c>
      <c r="E103" t="str">
        <f t="shared" si="4"/>
        <v>141101830200299</v>
      </c>
      <c r="F103" t="str">
        <f t="shared" si="6"/>
        <v>1</v>
      </c>
      <c r="G103">
        <v>5</v>
      </c>
      <c r="H103" s="427" t="s">
        <v>814</v>
      </c>
      <c r="I103" s="461">
        <v>8777638558</v>
      </c>
      <c r="J103" s="510">
        <f t="shared" si="3"/>
        <v>8777638.5580000002</v>
      </c>
      <c r="K103" t="e">
        <f>+VLOOKUP(D103,#REF!,4,0)</f>
        <v>#REF!</v>
      </c>
      <c r="L103" t="e">
        <f>VLOOKUP(D103,#REF!,5,0)</f>
        <v>#REF!</v>
      </c>
      <c r="M103" t="e">
        <f>VLOOKUP(D103,#REF!,6,0)</f>
        <v>#REF!</v>
      </c>
      <c r="N103" t="e">
        <f>VLOOKUP(D103,#REF!,7,0)</f>
        <v>#REF!</v>
      </c>
      <c r="P103" t="str">
        <f t="shared" si="5"/>
        <v>18302</v>
      </c>
    </row>
    <row r="104" spans="1:16" x14ac:dyDescent="0.3">
      <c r="A104" s="293" t="s">
        <v>2862</v>
      </c>
      <c r="B104" s="333">
        <v>7</v>
      </c>
      <c r="C104" s="333">
        <v>141020904000997</v>
      </c>
      <c r="D104" s="334" t="s">
        <v>1914</v>
      </c>
      <c r="E104" t="str">
        <f t="shared" si="4"/>
        <v>147102090400099</v>
      </c>
      <c r="F104" t="str">
        <f t="shared" si="6"/>
        <v>7</v>
      </c>
      <c r="G104">
        <v>5</v>
      </c>
      <c r="H104" s="334" t="s">
        <v>2104</v>
      </c>
      <c r="I104" s="460">
        <v>473464645</v>
      </c>
      <c r="J104" s="381">
        <f t="shared" si="3"/>
        <v>473464.64500000002</v>
      </c>
      <c r="K104" t="e">
        <f>+VLOOKUP(D104,#REF!,4,0)</f>
        <v>#REF!</v>
      </c>
      <c r="L104" t="e">
        <f>VLOOKUP(D104,#REF!,5,0)</f>
        <v>#REF!</v>
      </c>
      <c r="M104" t="e">
        <f>VLOOKUP(D104,#REF!,6,0)</f>
        <v>#REF!</v>
      </c>
      <c r="N104" t="e">
        <f>VLOOKUP(D104,#REF!,7,0)</f>
        <v>#REF!</v>
      </c>
      <c r="P104" t="str">
        <f t="shared" si="5"/>
        <v>20904</v>
      </c>
    </row>
    <row r="105" spans="1:16" x14ac:dyDescent="0.3">
      <c r="A105" s="292" t="s">
        <v>2862</v>
      </c>
      <c r="B105" s="332">
        <v>7</v>
      </c>
      <c r="C105" s="332">
        <v>141020904000998</v>
      </c>
      <c r="D105" s="427" t="s">
        <v>1915</v>
      </c>
      <c r="E105" t="str">
        <f t="shared" si="4"/>
        <v>148102090400099</v>
      </c>
      <c r="F105" t="str">
        <f t="shared" si="6"/>
        <v>8</v>
      </c>
      <c r="G105">
        <v>5</v>
      </c>
      <c r="H105" s="427" t="s">
        <v>2104</v>
      </c>
      <c r="I105" s="461">
        <v>14868930653</v>
      </c>
      <c r="J105" s="381">
        <f t="shared" si="3"/>
        <v>14868930.653000001</v>
      </c>
      <c r="K105" t="e">
        <f>+VLOOKUP(D105,#REF!,4,0)</f>
        <v>#REF!</v>
      </c>
      <c r="L105" t="e">
        <f>VLOOKUP(D105,#REF!,5,0)</f>
        <v>#REF!</v>
      </c>
      <c r="M105" t="e">
        <f>VLOOKUP(D105,#REF!,6,0)</f>
        <v>#REF!</v>
      </c>
      <c r="N105" t="e">
        <f>VLOOKUP(D105,#REF!,7,0)</f>
        <v>#REF!</v>
      </c>
      <c r="P105" t="str">
        <f t="shared" si="5"/>
        <v>20904</v>
      </c>
    </row>
    <row r="106" spans="1:16" x14ac:dyDescent="0.3">
      <c r="A106" s="293" t="s">
        <v>2862</v>
      </c>
      <c r="B106" s="333">
        <v>7</v>
      </c>
      <c r="C106" s="333">
        <v>141035102000015</v>
      </c>
      <c r="D106" s="334" t="s">
        <v>2784</v>
      </c>
      <c r="E106" t="str">
        <f t="shared" si="4"/>
        <v>145103510200001</v>
      </c>
      <c r="F106" t="str">
        <f t="shared" si="6"/>
        <v>5</v>
      </c>
      <c r="G106">
        <v>5</v>
      </c>
      <c r="H106" s="334" t="s">
        <v>821</v>
      </c>
      <c r="I106" s="460">
        <v>292808473</v>
      </c>
      <c r="J106" s="381">
        <f t="shared" si="3"/>
        <v>292808.473</v>
      </c>
      <c r="K106" t="e">
        <f>+VLOOKUP(D106,#REF!,4,0)</f>
        <v>#REF!</v>
      </c>
      <c r="L106" t="e">
        <f>VLOOKUP(D106,#REF!,5,0)</f>
        <v>#REF!</v>
      </c>
      <c r="M106" t="e">
        <f>VLOOKUP(D106,#REF!,6,0)</f>
        <v>#REF!</v>
      </c>
      <c r="N106" t="e">
        <f>VLOOKUP(D106,#REF!,7,0)</f>
        <v>#REF!</v>
      </c>
      <c r="P106" t="str">
        <f t="shared" si="5"/>
        <v>35102</v>
      </c>
    </row>
    <row r="107" spans="1:16" x14ac:dyDescent="0.3">
      <c r="A107" s="292" t="s">
        <v>2862</v>
      </c>
      <c r="B107" s="332">
        <v>7</v>
      </c>
      <c r="C107" s="332">
        <v>141035102000017</v>
      </c>
      <c r="D107" s="427" t="s">
        <v>817</v>
      </c>
      <c r="E107" t="str">
        <f t="shared" si="4"/>
        <v>147103510200001</v>
      </c>
      <c r="F107" t="str">
        <f t="shared" si="6"/>
        <v>7</v>
      </c>
      <c r="G107">
        <v>5</v>
      </c>
      <c r="H107" s="427" t="s">
        <v>818</v>
      </c>
      <c r="I107" s="461">
        <v>354676148</v>
      </c>
      <c r="J107" s="381">
        <f t="shared" si="3"/>
        <v>354676.14799999999</v>
      </c>
      <c r="K107" t="e">
        <f>+VLOOKUP(D107,#REF!,4,0)</f>
        <v>#REF!</v>
      </c>
      <c r="L107" t="e">
        <f>VLOOKUP(D107,#REF!,5,0)</f>
        <v>#REF!</v>
      </c>
      <c r="M107" t="e">
        <f>VLOOKUP(D107,#REF!,6,0)</f>
        <v>#REF!</v>
      </c>
      <c r="N107" t="e">
        <f>VLOOKUP(D107,#REF!,7,0)</f>
        <v>#REF!</v>
      </c>
      <c r="P107" t="str">
        <f t="shared" si="5"/>
        <v>35102</v>
      </c>
    </row>
    <row r="108" spans="1:16" x14ac:dyDescent="0.3">
      <c r="A108" s="293" t="s">
        <v>2862</v>
      </c>
      <c r="B108" s="333">
        <v>7</v>
      </c>
      <c r="C108" s="333">
        <v>141035102000018</v>
      </c>
      <c r="D108" s="334" t="s">
        <v>819</v>
      </c>
      <c r="E108" t="str">
        <f t="shared" si="4"/>
        <v>148103510200001</v>
      </c>
      <c r="F108" t="str">
        <f t="shared" si="6"/>
        <v>8</v>
      </c>
      <c r="G108">
        <v>5</v>
      </c>
      <c r="H108" s="334" t="s">
        <v>820</v>
      </c>
      <c r="I108" s="460">
        <v>1198516734</v>
      </c>
      <c r="J108" s="381">
        <f t="shared" si="3"/>
        <v>1198516.7339999999</v>
      </c>
      <c r="K108" t="e">
        <f>+VLOOKUP(D108,#REF!,4,0)</f>
        <v>#REF!</v>
      </c>
      <c r="L108" t="e">
        <f>VLOOKUP(D108,#REF!,5,0)</f>
        <v>#REF!</v>
      </c>
      <c r="M108" t="e">
        <f>VLOOKUP(D108,#REF!,6,0)</f>
        <v>#REF!</v>
      </c>
      <c r="N108" t="e">
        <f>VLOOKUP(D108,#REF!,7,0)</f>
        <v>#REF!</v>
      </c>
      <c r="P108" t="str">
        <f t="shared" si="5"/>
        <v>35102</v>
      </c>
    </row>
    <row r="109" spans="1:16" x14ac:dyDescent="0.3">
      <c r="A109" s="292" t="s">
        <v>2862</v>
      </c>
      <c r="B109" s="332">
        <v>7</v>
      </c>
      <c r="C109" s="332">
        <v>141035102000998</v>
      </c>
      <c r="D109" s="427" t="s">
        <v>822</v>
      </c>
      <c r="E109" t="str">
        <f t="shared" si="4"/>
        <v>148103510200099</v>
      </c>
      <c r="F109" t="str">
        <f t="shared" si="6"/>
        <v>8</v>
      </c>
      <c r="G109">
        <v>5</v>
      </c>
      <c r="H109" s="427" t="s">
        <v>820</v>
      </c>
      <c r="I109" s="461">
        <v>974327441</v>
      </c>
      <c r="J109" s="381">
        <f t="shared" si="3"/>
        <v>974327.44099999999</v>
      </c>
      <c r="K109" t="e">
        <f>+VLOOKUP(D109,#REF!,4,0)</f>
        <v>#REF!</v>
      </c>
      <c r="L109" t="e">
        <f>VLOOKUP(D109,#REF!,5,0)</f>
        <v>#REF!</v>
      </c>
      <c r="M109" t="e">
        <f>VLOOKUP(D109,#REF!,6,0)</f>
        <v>#REF!</v>
      </c>
      <c r="N109" t="e">
        <f>VLOOKUP(D109,#REF!,7,0)</f>
        <v>#REF!</v>
      </c>
      <c r="P109" t="str">
        <f t="shared" si="5"/>
        <v>35102</v>
      </c>
    </row>
    <row r="110" spans="1:16" x14ac:dyDescent="0.3">
      <c r="A110" s="293" t="s">
        <v>2862</v>
      </c>
      <c r="B110" s="333">
        <v>7</v>
      </c>
      <c r="C110" s="333">
        <v>141040501000017</v>
      </c>
      <c r="D110" s="334" t="s">
        <v>1255</v>
      </c>
      <c r="E110" t="str">
        <f t="shared" si="4"/>
        <v>147104050100001</v>
      </c>
      <c r="F110" t="str">
        <f t="shared" si="6"/>
        <v>7</v>
      </c>
      <c r="G110">
        <v>5</v>
      </c>
      <c r="H110" s="334" t="s">
        <v>1256</v>
      </c>
      <c r="I110" s="460">
        <v>115574107</v>
      </c>
      <c r="J110" s="381">
        <f t="shared" si="3"/>
        <v>115574.107</v>
      </c>
      <c r="K110" t="e">
        <f>+VLOOKUP(D110,#REF!,4,0)</f>
        <v>#REF!</v>
      </c>
      <c r="L110" t="e">
        <f>VLOOKUP(D110,#REF!,5,0)</f>
        <v>#REF!</v>
      </c>
      <c r="M110" t="e">
        <f>VLOOKUP(D110,#REF!,6,0)</f>
        <v>#REF!</v>
      </c>
      <c r="N110" t="e">
        <f>VLOOKUP(D110,#REF!,7,0)</f>
        <v>#REF!</v>
      </c>
      <c r="P110" t="str">
        <f t="shared" si="5"/>
        <v>40501</v>
      </c>
    </row>
    <row r="111" spans="1:16" x14ac:dyDescent="0.3">
      <c r="A111" s="292" t="s">
        <v>2862</v>
      </c>
      <c r="B111" s="332">
        <v>7</v>
      </c>
      <c r="C111" s="332">
        <v>141040501000994</v>
      </c>
      <c r="D111" s="427" t="s">
        <v>825</v>
      </c>
      <c r="E111" t="str">
        <f t="shared" si="4"/>
        <v>144104050100099</v>
      </c>
      <c r="F111" t="str">
        <f t="shared" si="6"/>
        <v>4</v>
      </c>
      <c r="G111">
        <v>5</v>
      </c>
      <c r="H111" s="427" t="s">
        <v>823</v>
      </c>
      <c r="I111" s="461">
        <v>184265333</v>
      </c>
      <c r="J111" s="381">
        <f t="shared" si="3"/>
        <v>184265.33300000001</v>
      </c>
      <c r="K111" t="e">
        <f>+VLOOKUP(D111,#REF!,4,0)</f>
        <v>#REF!</v>
      </c>
      <c r="L111" t="e">
        <f>VLOOKUP(D111,#REF!,5,0)</f>
        <v>#REF!</v>
      </c>
      <c r="M111" t="e">
        <f>VLOOKUP(D111,#REF!,6,0)</f>
        <v>#REF!</v>
      </c>
      <c r="N111" t="e">
        <f>VLOOKUP(D111,#REF!,7,0)</f>
        <v>#REF!</v>
      </c>
      <c r="P111" t="str">
        <f t="shared" si="5"/>
        <v>40501</v>
      </c>
    </row>
    <row r="112" spans="1:16" x14ac:dyDescent="0.3">
      <c r="A112" s="293" t="s">
        <v>2862</v>
      </c>
      <c r="B112" s="333">
        <v>7</v>
      </c>
      <c r="C112" s="333">
        <v>141040501000995</v>
      </c>
      <c r="D112" s="334" t="s">
        <v>826</v>
      </c>
      <c r="E112" t="str">
        <f t="shared" si="4"/>
        <v>145104050100099</v>
      </c>
      <c r="F112" t="str">
        <f t="shared" si="6"/>
        <v>5</v>
      </c>
      <c r="G112">
        <v>5</v>
      </c>
      <c r="H112" s="334" t="s">
        <v>824</v>
      </c>
      <c r="I112" s="460">
        <v>78930349</v>
      </c>
      <c r="J112" s="381">
        <f t="shared" si="3"/>
        <v>78930.349000000002</v>
      </c>
      <c r="K112" t="e">
        <f>+VLOOKUP(D112,#REF!,4,0)</f>
        <v>#REF!</v>
      </c>
      <c r="L112" t="e">
        <f>VLOOKUP(D112,#REF!,5,0)</f>
        <v>#REF!</v>
      </c>
      <c r="M112" t="e">
        <f>VLOOKUP(D112,#REF!,6,0)</f>
        <v>#REF!</v>
      </c>
      <c r="N112" t="e">
        <f>VLOOKUP(D112,#REF!,7,0)</f>
        <v>#REF!</v>
      </c>
      <c r="P112" t="str">
        <f t="shared" si="5"/>
        <v>40501</v>
      </c>
    </row>
    <row r="113" spans="1:16" x14ac:dyDescent="0.3">
      <c r="A113" s="292" t="s">
        <v>2862</v>
      </c>
      <c r="B113" s="332">
        <v>7</v>
      </c>
      <c r="C113" s="332">
        <v>141040501000997</v>
      </c>
      <c r="D113" s="427" t="s">
        <v>1257</v>
      </c>
      <c r="E113" t="str">
        <f t="shared" si="4"/>
        <v>147104050100099</v>
      </c>
      <c r="F113" t="str">
        <f t="shared" si="6"/>
        <v>7</v>
      </c>
      <c r="G113">
        <v>5</v>
      </c>
      <c r="H113" s="427" t="s">
        <v>1256</v>
      </c>
      <c r="I113" s="461">
        <v>283307569</v>
      </c>
      <c r="J113" s="381">
        <f t="shared" si="3"/>
        <v>283307.56900000002</v>
      </c>
      <c r="K113" t="e">
        <f>+VLOOKUP(D113,#REF!,4,0)</f>
        <v>#REF!</v>
      </c>
      <c r="L113" t="e">
        <f>VLOOKUP(D113,#REF!,5,0)</f>
        <v>#REF!</v>
      </c>
      <c r="M113" t="e">
        <f>VLOOKUP(D113,#REF!,6,0)</f>
        <v>#REF!</v>
      </c>
      <c r="N113" t="e">
        <f>VLOOKUP(D113,#REF!,7,0)</f>
        <v>#REF!</v>
      </c>
      <c r="P113" t="str">
        <f t="shared" si="5"/>
        <v>40501</v>
      </c>
    </row>
    <row r="114" spans="1:16" x14ac:dyDescent="0.3">
      <c r="A114" s="293" t="s">
        <v>2862</v>
      </c>
      <c r="B114" s="333">
        <v>7</v>
      </c>
      <c r="C114" s="333">
        <v>141040501000998</v>
      </c>
      <c r="D114" s="334" t="s">
        <v>827</v>
      </c>
      <c r="E114" t="str">
        <f t="shared" si="4"/>
        <v>148104050100099</v>
      </c>
      <c r="F114" t="str">
        <f t="shared" si="6"/>
        <v>8</v>
      </c>
      <c r="G114">
        <v>5</v>
      </c>
      <c r="H114" s="334" t="s">
        <v>828</v>
      </c>
      <c r="I114" s="460">
        <v>6314981151</v>
      </c>
      <c r="J114" s="381">
        <f t="shared" si="3"/>
        <v>6314981.1509999996</v>
      </c>
      <c r="K114" t="e">
        <f>+VLOOKUP(D114,#REF!,4,0)</f>
        <v>#REF!</v>
      </c>
      <c r="L114" t="e">
        <f>VLOOKUP(D114,#REF!,5,0)</f>
        <v>#REF!</v>
      </c>
      <c r="M114" t="e">
        <f>VLOOKUP(D114,#REF!,6,0)</f>
        <v>#REF!</v>
      </c>
      <c r="N114" t="e">
        <f>VLOOKUP(D114,#REF!,7,0)</f>
        <v>#REF!</v>
      </c>
      <c r="P114" t="str">
        <f t="shared" si="5"/>
        <v>40501</v>
      </c>
    </row>
    <row r="115" spans="1:16" x14ac:dyDescent="0.3">
      <c r="A115" s="292" t="s">
        <v>2862</v>
      </c>
      <c r="B115" s="332">
        <v>7</v>
      </c>
      <c r="C115" s="332">
        <v>141044302000997</v>
      </c>
      <c r="D115" s="427" t="s">
        <v>1917</v>
      </c>
      <c r="E115" t="str">
        <f t="shared" si="4"/>
        <v>147104430200099</v>
      </c>
      <c r="F115" t="str">
        <f t="shared" si="6"/>
        <v>7</v>
      </c>
      <c r="G115">
        <v>5</v>
      </c>
      <c r="H115" s="427" t="s">
        <v>2106</v>
      </c>
      <c r="I115" s="461">
        <v>18090378</v>
      </c>
      <c r="J115" s="381">
        <f t="shared" si="3"/>
        <v>18090.378000000001</v>
      </c>
      <c r="K115" t="e">
        <f>+VLOOKUP(D115,#REF!,4,0)</f>
        <v>#REF!</v>
      </c>
      <c r="L115" t="e">
        <f>VLOOKUP(D115,#REF!,5,0)</f>
        <v>#REF!</v>
      </c>
      <c r="M115" t="e">
        <f>VLOOKUP(D115,#REF!,6,0)</f>
        <v>#REF!</v>
      </c>
      <c r="N115" t="e">
        <f>VLOOKUP(D115,#REF!,7,0)</f>
        <v>#REF!</v>
      </c>
      <c r="P115" t="str">
        <f t="shared" si="5"/>
        <v>44302</v>
      </c>
    </row>
    <row r="116" spans="1:16" x14ac:dyDescent="0.3">
      <c r="A116" s="293" t="s">
        <v>2862</v>
      </c>
      <c r="B116" s="333">
        <v>7</v>
      </c>
      <c r="C116" s="333">
        <v>148022582000012</v>
      </c>
      <c r="D116" s="334" t="s">
        <v>1918</v>
      </c>
      <c r="E116" t="str">
        <f t="shared" si="4"/>
        <v>142802258200001</v>
      </c>
      <c r="F116" t="str">
        <f t="shared" si="6"/>
        <v>2</v>
      </c>
      <c r="G116">
        <v>5</v>
      </c>
      <c r="H116" s="334" t="s">
        <v>829</v>
      </c>
      <c r="I116" s="460">
        <v>538742</v>
      </c>
      <c r="J116" s="381">
        <f t="shared" si="3"/>
        <v>538.74199999999996</v>
      </c>
      <c r="K116" t="e">
        <f>+VLOOKUP(D116,#REF!,4,0)</f>
        <v>#REF!</v>
      </c>
      <c r="L116" t="e">
        <f>VLOOKUP(D116,#REF!,5,0)</f>
        <v>#REF!</v>
      </c>
      <c r="M116" t="e">
        <f>VLOOKUP(D116,#REF!,6,0)</f>
        <v>#REF!</v>
      </c>
      <c r="N116" t="e">
        <f>VLOOKUP(D116,#REF!,7,0)</f>
        <v>#REF!</v>
      </c>
      <c r="P116" t="str">
        <f t="shared" si="5"/>
        <v>22582</v>
      </c>
    </row>
    <row r="117" spans="1:16" x14ac:dyDescent="0.3">
      <c r="A117" s="292" t="s">
        <v>2862</v>
      </c>
      <c r="B117" s="332">
        <v>7</v>
      </c>
      <c r="C117" s="332">
        <v>148022582000015</v>
      </c>
      <c r="D117" s="427" t="s">
        <v>833</v>
      </c>
      <c r="E117" t="str">
        <f t="shared" si="4"/>
        <v>145802258200001</v>
      </c>
      <c r="F117" t="str">
        <f t="shared" si="6"/>
        <v>5</v>
      </c>
      <c r="G117">
        <v>5</v>
      </c>
      <c r="H117" s="427" t="s">
        <v>834</v>
      </c>
      <c r="I117" s="461">
        <v>117535935</v>
      </c>
      <c r="J117" s="381">
        <f t="shared" si="3"/>
        <v>117535.935</v>
      </c>
      <c r="K117" t="e">
        <f>+VLOOKUP(D117,#REF!,4,0)</f>
        <v>#REF!</v>
      </c>
      <c r="L117" t="e">
        <f>VLOOKUP(D117,#REF!,5,0)</f>
        <v>#REF!</v>
      </c>
      <c r="M117" t="e">
        <f>VLOOKUP(D117,#REF!,6,0)</f>
        <v>#REF!</v>
      </c>
      <c r="N117" t="e">
        <f>VLOOKUP(D117,#REF!,7,0)</f>
        <v>#REF!</v>
      </c>
      <c r="P117" t="str">
        <f t="shared" si="5"/>
        <v>22582</v>
      </c>
    </row>
    <row r="118" spans="1:16" x14ac:dyDescent="0.3">
      <c r="A118" s="293" t="s">
        <v>2862</v>
      </c>
      <c r="B118" s="333">
        <v>7</v>
      </c>
      <c r="C118" s="333">
        <v>148022582000017</v>
      </c>
      <c r="D118" s="334" t="s">
        <v>837</v>
      </c>
      <c r="E118" t="str">
        <f t="shared" si="4"/>
        <v>147802258200001</v>
      </c>
      <c r="F118" t="str">
        <f t="shared" si="6"/>
        <v>7</v>
      </c>
      <c r="G118">
        <v>5</v>
      </c>
      <c r="H118" s="334" t="s">
        <v>838</v>
      </c>
      <c r="I118" s="460">
        <v>5379896291</v>
      </c>
      <c r="J118" s="381">
        <f t="shared" si="3"/>
        <v>5379896.2910000002</v>
      </c>
      <c r="K118" t="e">
        <f>+VLOOKUP(D118,#REF!,4,0)</f>
        <v>#REF!</v>
      </c>
      <c r="L118" t="e">
        <f>VLOOKUP(D118,#REF!,5,0)</f>
        <v>#REF!</v>
      </c>
      <c r="M118" t="e">
        <f>VLOOKUP(D118,#REF!,6,0)</f>
        <v>#REF!</v>
      </c>
      <c r="N118" t="e">
        <f>VLOOKUP(D118,#REF!,7,0)</f>
        <v>#REF!</v>
      </c>
      <c r="P118" t="str">
        <f t="shared" si="5"/>
        <v>22582</v>
      </c>
    </row>
    <row r="119" spans="1:16" x14ac:dyDescent="0.3">
      <c r="A119" s="292" t="s">
        <v>2862</v>
      </c>
      <c r="B119" s="332">
        <v>7</v>
      </c>
      <c r="C119" s="332">
        <v>148022582000018</v>
      </c>
      <c r="D119" s="427" t="s">
        <v>839</v>
      </c>
      <c r="E119" t="str">
        <f t="shared" si="4"/>
        <v>148802258200001</v>
      </c>
      <c r="F119" t="str">
        <f t="shared" si="6"/>
        <v>8</v>
      </c>
      <c r="G119">
        <v>5</v>
      </c>
      <c r="H119" s="427" t="s">
        <v>840</v>
      </c>
      <c r="I119" s="461">
        <v>27478874661</v>
      </c>
      <c r="J119" s="381">
        <f t="shared" si="3"/>
        <v>27478874.660999998</v>
      </c>
      <c r="K119" t="e">
        <f>+VLOOKUP(D119,#REF!,4,0)</f>
        <v>#REF!</v>
      </c>
      <c r="L119" t="e">
        <f>VLOOKUP(D119,#REF!,5,0)</f>
        <v>#REF!</v>
      </c>
      <c r="M119" t="e">
        <f>VLOOKUP(D119,#REF!,6,0)</f>
        <v>#REF!</v>
      </c>
      <c r="N119" t="e">
        <f>VLOOKUP(D119,#REF!,7,0)</f>
        <v>#REF!</v>
      </c>
      <c r="P119" t="str">
        <f t="shared" si="5"/>
        <v>22582</v>
      </c>
    </row>
    <row r="120" spans="1:16" x14ac:dyDescent="0.3">
      <c r="A120" s="293" t="s">
        <v>2862</v>
      </c>
      <c r="B120" s="333">
        <v>7</v>
      </c>
      <c r="C120" s="333">
        <v>148022582000992</v>
      </c>
      <c r="D120" s="334" t="s">
        <v>841</v>
      </c>
      <c r="E120" t="str">
        <f t="shared" si="4"/>
        <v>142802258200099</v>
      </c>
      <c r="F120" t="str">
        <f t="shared" si="6"/>
        <v>2</v>
      </c>
      <c r="G120">
        <v>5</v>
      </c>
      <c r="H120" s="334" t="s">
        <v>829</v>
      </c>
      <c r="I120" s="460">
        <v>35349848</v>
      </c>
      <c r="J120" s="381">
        <f t="shared" si="3"/>
        <v>35349.847999999998</v>
      </c>
      <c r="K120" t="e">
        <f>+VLOOKUP(D120,#REF!,4,0)</f>
        <v>#REF!</v>
      </c>
      <c r="L120" t="e">
        <f>VLOOKUP(D120,#REF!,5,0)</f>
        <v>#REF!</v>
      </c>
      <c r="M120" t="e">
        <f>VLOOKUP(D120,#REF!,6,0)</f>
        <v>#REF!</v>
      </c>
      <c r="N120" t="e">
        <f>VLOOKUP(D120,#REF!,7,0)</f>
        <v>#REF!</v>
      </c>
      <c r="P120" t="str">
        <f t="shared" si="5"/>
        <v>22582</v>
      </c>
    </row>
    <row r="121" spans="1:16" x14ac:dyDescent="0.3">
      <c r="A121" s="292" t="s">
        <v>2862</v>
      </c>
      <c r="B121" s="332">
        <v>7</v>
      </c>
      <c r="C121" s="332">
        <v>148022582000993</v>
      </c>
      <c r="D121" s="427" t="s">
        <v>842</v>
      </c>
      <c r="E121" t="str">
        <f t="shared" si="4"/>
        <v>143802258200099</v>
      </c>
      <c r="F121" t="str">
        <f t="shared" si="6"/>
        <v>3</v>
      </c>
      <c r="G121">
        <v>5</v>
      </c>
      <c r="H121" s="427" t="s">
        <v>830</v>
      </c>
      <c r="I121" s="461">
        <v>8933</v>
      </c>
      <c r="J121" s="381">
        <f t="shared" si="3"/>
        <v>8.9329999999999998</v>
      </c>
      <c r="K121" t="e">
        <f>+VLOOKUP(D121,#REF!,4,0)</f>
        <v>#REF!</v>
      </c>
      <c r="L121" t="e">
        <f>VLOOKUP(D121,#REF!,5,0)</f>
        <v>#REF!</v>
      </c>
      <c r="M121" t="e">
        <f>VLOOKUP(D121,#REF!,6,0)</f>
        <v>#REF!</v>
      </c>
      <c r="N121" t="e">
        <f>VLOOKUP(D121,#REF!,7,0)</f>
        <v>#REF!</v>
      </c>
      <c r="P121" t="str">
        <f t="shared" si="5"/>
        <v>22582</v>
      </c>
    </row>
    <row r="122" spans="1:16" x14ac:dyDescent="0.3">
      <c r="A122" s="293" t="s">
        <v>2862</v>
      </c>
      <c r="B122" s="333">
        <v>7</v>
      </c>
      <c r="C122" s="333">
        <v>148022582000994</v>
      </c>
      <c r="D122" s="334" t="s">
        <v>843</v>
      </c>
      <c r="E122" t="str">
        <f t="shared" si="4"/>
        <v>144802258200099</v>
      </c>
      <c r="F122" t="str">
        <f t="shared" si="6"/>
        <v>4</v>
      </c>
      <c r="G122">
        <v>5</v>
      </c>
      <c r="H122" s="334" t="s">
        <v>832</v>
      </c>
      <c r="I122" s="460">
        <v>15871233</v>
      </c>
      <c r="J122" s="381">
        <f t="shared" si="3"/>
        <v>15871.233</v>
      </c>
      <c r="K122" t="e">
        <f>+VLOOKUP(D122,#REF!,4,0)</f>
        <v>#REF!</v>
      </c>
      <c r="L122" t="e">
        <f>VLOOKUP(D122,#REF!,5,0)</f>
        <v>#REF!</v>
      </c>
      <c r="M122" t="e">
        <f>VLOOKUP(D122,#REF!,6,0)</f>
        <v>#REF!</v>
      </c>
      <c r="N122" t="e">
        <f>VLOOKUP(D122,#REF!,7,0)</f>
        <v>#REF!</v>
      </c>
      <c r="P122" t="str">
        <f t="shared" si="5"/>
        <v>22582</v>
      </c>
    </row>
    <row r="123" spans="1:16" x14ac:dyDescent="0.3">
      <c r="A123" s="292" t="s">
        <v>2862</v>
      </c>
      <c r="B123" s="332">
        <v>7</v>
      </c>
      <c r="C123" s="332">
        <v>148022582000995</v>
      </c>
      <c r="D123" s="427" t="s">
        <v>844</v>
      </c>
      <c r="E123" t="str">
        <f t="shared" si="4"/>
        <v>145802258200099</v>
      </c>
      <c r="F123" t="str">
        <f t="shared" si="6"/>
        <v>5</v>
      </c>
      <c r="G123">
        <v>5</v>
      </c>
      <c r="H123" s="427" t="s">
        <v>834</v>
      </c>
      <c r="I123" s="461">
        <v>246541296</v>
      </c>
      <c r="J123" s="381">
        <f t="shared" si="3"/>
        <v>246541.296</v>
      </c>
      <c r="K123" t="e">
        <f>+VLOOKUP(D123,#REF!,4,0)</f>
        <v>#REF!</v>
      </c>
      <c r="L123" t="e">
        <f>VLOOKUP(D123,#REF!,5,0)</f>
        <v>#REF!</v>
      </c>
      <c r="M123" t="e">
        <f>VLOOKUP(D123,#REF!,6,0)</f>
        <v>#REF!</v>
      </c>
      <c r="N123" t="e">
        <f>VLOOKUP(D123,#REF!,7,0)</f>
        <v>#REF!</v>
      </c>
      <c r="P123" t="str">
        <f t="shared" si="5"/>
        <v>22582</v>
      </c>
    </row>
    <row r="124" spans="1:16" x14ac:dyDescent="0.3">
      <c r="A124" s="293" t="s">
        <v>2862</v>
      </c>
      <c r="B124" s="333">
        <v>7</v>
      </c>
      <c r="C124" s="333">
        <v>148022582000996</v>
      </c>
      <c r="D124" s="334" t="s">
        <v>845</v>
      </c>
      <c r="E124" t="str">
        <f t="shared" si="4"/>
        <v>146802258200099</v>
      </c>
      <c r="F124" t="str">
        <f t="shared" si="6"/>
        <v>6</v>
      </c>
      <c r="G124">
        <v>5</v>
      </c>
      <c r="H124" s="334" t="s">
        <v>836</v>
      </c>
      <c r="I124" s="460">
        <v>252975918</v>
      </c>
      <c r="J124" s="381">
        <f t="shared" si="3"/>
        <v>252975.91800000001</v>
      </c>
      <c r="K124" t="e">
        <f>+VLOOKUP(D124,#REF!,4,0)</f>
        <v>#REF!</v>
      </c>
      <c r="L124" t="e">
        <f>VLOOKUP(D124,#REF!,5,0)</f>
        <v>#REF!</v>
      </c>
      <c r="M124" t="e">
        <f>VLOOKUP(D124,#REF!,6,0)</f>
        <v>#REF!</v>
      </c>
      <c r="N124" t="e">
        <f>VLOOKUP(D124,#REF!,7,0)</f>
        <v>#REF!</v>
      </c>
      <c r="P124" t="str">
        <f t="shared" si="5"/>
        <v>22582</v>
      </c>
    </row>
    <row r="125" spans="1:16" x14ac:dyDescent="0.3">
      <c r="A125" s="292" t="s">
        <v>2862</v>
      </c>
      <c r="B125" s="332">
        <v>7</v>
      </c>
      <c r="C125" s="332">
        <v>148022582000997</v>
      </c>
      <c r="D125" s="427" t="s">
        <v>846</v>
      </c>
      <c r="E125" t="str">
        <f t="shared" si="4"/>
        <v>147802258200099</v>
      </c>
      <c r="F125" t="str">
        <f t="shared" si="6"/>
        <v>7</v>
      </c>
      <c r="G125">
        <v>5</v>
      </c>
      <c r="H125" s="427" t="s">
        <v>838</v>
      </c>
      <c r="I125" s="461">
        <v>7942048615</v>
      </c>
      <c r="J125" s="381">
        <f t="shared" si="3"/>
        <v>7942048.6150000002</v>
      </c>
      <c r="K125" t="e">
        <f>+VLOOKUP(D125,#REF!,4,0)</f>
        <v>#REF!</v>
      </c>
      <c r="L125" t="e">
        <f>VLOOKUP(D125,#REF!,5,0)</f>
        <v>#REF!</v>
      </c>
      <c r="M125" t="e">
        <f>VLOOKUP(D125,#REF!,6,0)</f>
        <v>#REF!</v>
      </c>
      <c r="N125" t="e">
        <f>VLOOKUP(D125,#REF!,7,0)</f>
        <v>#REF!</v>
      </c>
      <c r="P125" t="str">
        <f t="shared" si="5"/>
        <v>22582</v>
      </c>
    </row>
    <row r="126" spans="1:16" x14ac:dyDescent="0.3">
      <c r="A126" s="293" t="s">
        <v>2862</v>
      </c>
      <c r="B126" s="333">
        <v>7</v>
      </c>
      <c r="C126" s="333">
        <v>148022582000998</v>
      </c>
      <c r="D126" s="334" t="s">
        <v>847</v>
      </c>
      <c r="E126" t="str">
        <f t="shared" si="4"/>
        <v>148802258200099</v>
      </c>
      <c r="F126" t="str">
        <f t="shared" si="6"/>
        <v>8</v>
      </c>
      <c r="G126">
        <v>5</v>
      </c>
      <c r="H126" s="334" t="s">
        <v>840</v>
      </c>
      <c r="I126" s="460">
        <v>142151604493</v>
      </c>
      <c r="J126" s="381">
        <f t="shared" si="3"/>
        <v>142151604.493</v>
      </c>
      <c r="K126" t="e">
        <f>+VLOOKUP(D126,#REF!,4,0)</f>
        <v>#REF!</v>
      </c>
      <c r="L126" t="e">
        <f>VLOOKUP(D126,#REF!,5,0)</f>
        <v>#REF!</v>
      </c>
      <c r="M126" t="e">
        <f>VLOOKUP(D126,#REF!,6,0)</f>
        <v>#REF!</v>
      </c>
      <c r="N126" t="e">
        <f>VLOOKUP(D126,#REF!,7,0)</f>
        <v>#REF!</v>
      </c>
      <c r="P126" t="str">
        <f t="shared" si="5"/>
        <v>22582</v>
      </c>
    </row>
    <row r="127" spans="1:16" x14ac:dyDescent="0.3">
      <c r="A127" s="292" t="s">
        <v>2862</v>
      </c>
      <c r="B127" s="332">
        <v>7</v>
      </c>
      <c r="C127" s="332">
        <v>148022582001997</v>
      </c>
      <c r="D127" s="427" t="s">
        <v>1920</v>
      </c>
      <c r="E127" t="str">
        <f t="shared" si="4"/>
        <v>147802258200199</v>
      </c>
      <c r="F127" t="str">
        <f t="shared" si="6"/>
        <v>7</v>
      </c>
      <c r="G127">
        <v>5</v>
      </c>
      <c r="H127" s="427" t="s">
        <v>2107</v>
      </c>
      <c r="I127" s="461">
        <v>14144390</v>
      </c>
      <c r="J127" s="381">
        <f t="shared" si="3"/>
        <v>14144.39</v>
      </c>
      <c r="K127" t="e">
        <f>+VLOOKUP(D127,#REF!,4,0)</f>
        <v>#REF!</v>
      </c>
      <c r="L127" t="e">
        <f>VLOOKUP(D127,#REF!,5,0)</f>
        <v>#REF!</v>
      </c>
      <c r="M127" t="e">
        <f>VLOOKUP(D127,#REF!,6,0)</f>
        <v>#REF!</v>
      </c>
      <c r="N127" t="e">
        <f>VLOOKUP(D127,#REF!,7,0)</f>
        <v>#REF!</v>
      </c>
      <c r="P127" t="str">
        <f t="shared" si="5"/>
        <v>22582</v>
      </c>
    </row>
    <row r="128" spans="1:16" x14ac:dyDescent="0.3">
      <c r="A128" s="293" t="s">
        <v>2862</v>
      </c>
      <c r="B128" s="333">
        <v>7</v>
      </c>
      <c r="C128" s="333">
        <v>148022582001998</v>
      </c>
      <c r="D128" s="334" t="s">
        <v>1921</v>
      </c>
      <c r="E128" t="str">
        <f t="shared" si="4"/>
        <v>148802258200199</v>
      </c>
      <c r="F128" t="str">
        <f t="shared" si="6"/>
        <v>8</v>
      </c>
      <c r="G128">
        <v>5</v>
      </c>
      <c r="H128" s="334" t="s">
        <v>2108</v>
      </c>
      <c r="I128" s="460">
        <v>1422700752</v>
      </c>
      <c r="J128" s="381">
        <f t="shared" si="3"/>
        <v>1422700.7520000001</v>
      </c>
      <c r="K128" t="e">
        <f>+VLOOKUP(D128,#REF!,4,0)</f>
        <v>#REF!</v>
      </c>
      <c r="L128" t="e">
        <f>VLOOKUP(D128,#REF!,5,0)</f>
        <v>#REF!</v>
      </c>
      <c r="M128" t="e">
        <f>VLOOKUP(D128,#REF!,6,0)</f>
        <v>#REF!</v>
      </c>
      <c r="N128" t="e">
        <f>VLOOKUP(D128,#REF!,7,0)</f>
        <v>#REF!</v>
      </c>
      <c r="P128" t="str">
        <f t="shared" si="5"/>
        <v>22582</v>
      </c>
    </row>
    <row r="129" spans="1:16" x14ac:dyDescent="0.3">
      <c r="A129" s="292" t="s">
        <v>2862</v>
      </c>
      <c r="B129" s="332">
        <v>7</v>
      </c>
      <c r="C129" s="332">
        <v>148022582003016</v>
      </c>
      <c r="D129" s="427" t="s">
        <v>1922</v>
      </c>
      <c r="E129" t="str">
        <f t="shared" si="4"/>
        <v>146802258200301</v>
      </c>
      <c r="F129" t="str">
        <f t="shared" si="6"/>
        <v>6</v>
      </c>
      <c r="G129">
        <v>5</v>
      </c>
      <c r="H129" s="427" t="s">
        <v>2110</v>
      </c>
      <c r="I129" s="461">
        <v>90642975</v>
      </c>
      <c r="J129" s="381">
        <f t="shared" si="3"/>
        <v>90642.975000000006</v>
      </c>
      <c r="K129" t="e">
        <f>+VLOOKUP(D129,#REF!,4,0)</f>
        <v>#REF!</v>
      </c>
      <c r="L129" t="e">
        <f>VLOOKUP(D129,#REF!,5,0)</f>
        <v>#REF!</v>
      </c>
      <c r="M129" t="e">
        <f>VLOOKUP(D129,#REF!,6,0)</f>
        <v>#REF!</v>
      </c>
      <c r="N129" t="e">
        <f>VLOOKUP(D129,#REF!,7,0)</f>
        <v>#REF!</v>
      </c>
      <c r="P129" t="str">
        <f t="shared" si="5"/>
        <v>22582</v>
      </c>
    </row>
    <row r="130" spans="1:16" x14ac:dyDescent="0.3">
      <c r="A130" s="293" t="s">
        <v>2862</v>
      </c>
      <c r="B130" s="333">
        <v>7</v>
      </c>
      <c r="C130" s="333">
        <v>148022582003017</v>
      </c>
      <c r="D130" s="334" t="s">
        <v>1923</v>
      </c>
      <c r="E130" t="str">
        <f t="shared" si="4"/>
        <v>147802258200301</v>
      </c>
      <c r="F130" t="str">
        <f t="shared" si="6"/>
        <v>7</v>
      </c>
      <c r="G130">
        <v>5</v>
      </c>
      <c r="H130" s="334" t="s">
        <v>2111</v>
      </c>
      <c r="I130" s="460">
        <v>846807966</v>
      </c>
      <c r="J130" s="381">
        <f t="shared" si="3"/>
        <v>846807.96600000001</v>
      </c>
      <c r="K130" t="e">
        <f>+VLOOKUP(D130,#REF!,4,0)</f>
        <v>#REF!</v>
      </c>
      <c r="L130" t="e">
        <f>VLOOKUP(D130,#REF!,5,0)</f>
        <v>#REF!</v>
      </c>
      <c r="M130" t="e">
        <f>VLOOKUP(D130,#REF!,6,0)</f>
        <v>#REF!</v>
      </c>
      <c r="N130" t="e">
        <f>VLOOKUP(D130,#REF!,7,0)</f>
        <v>#REF!</v>
      </c>
      <c r="P130" t="str">
        <f t="shared" si="5"/>
        <v>22582</v>
      </c>
    </row>
    <row r="131" spans="1:16" x14ac:dyDescent="0.3">
      <c r="A131" s="292" t="s">
        <v>2862</v>
      </c>
      <c r="B131" s="332">
        <v>7</v>
      </c>
      <c r="C131" s="332">
        <v>148022582003018</v>
      </c>
      <c r="D131" s="427" t="s">
        <v>1924</v>
      </c>
      <c r="E131" t="str">
        <f t="shared" si="4"/>
        <v>148802258200301</v>
      </c>
      <c r="F131" t="str">
        <f t="shared" si="6"/>
        <v>8</v>
      </c>
      <c r="G131">
        <v>5</v>
      </c>
      <c r="H131" s="427" t="s">
        <v>2112</v>
      </c>
      <c r="I131" s="461">
        <v>1382301730</v>
      </c>
      <c r="J131" s="381">
        <f t="shared" ref="J131:J164" si="7">I131/1000</f>
        <v>1382301.73</v>
      </c>
      <c r="K131" t="e">
        <f>+VLOOKUP(D131,#REF!,4,0)</f>
        <v>#REF!</v>
      </c>
      <c r="L131" t="e">
        <f>VLOOKUP(D131,#REF!,5,0)</f>
        <v>#REF!</v>
      </c>
      <c r="M131" t="e">
        <f>VLOOKUP(D131,#REF!,6,0)</f>
        <v>#REF!</v>
      </c>
      <c r="N131" t="e">
        <f>VLOOKUP(D131,#REF!,7,0)</f>
        <v>#REF!</v>
      </c>
      <c r="P131" t="str">
        <f t="shared" si="5"/>
        <v>22582</v>
      </c>
    </row>
    <row r="132" spans="1:16" x14ac:dyDescent="0.3">
      <c r="A132" s="293" t="s">
        <v>2862</v>
      </c>
      <c r="B132" s="333">
        <v>7</v>
      </c>
      <c r="C132" s="333">
        <v>148022582003995</v>
      </c>
      <c r="D132" s="334" t="s">
        <v>1925</v>
      </c>
      <c r="E132" t="str">
        <f t="shared" si="4"/>
        <v>145802258200399</v>
      </c>
      <c r="F132" t="str">
        <f t="shared" si="6"/>
        <v>5</v>
      </c>
      <c r="G132">
        <v>5</v>
      </c>
      <c r="H132" s="334" t="s">
        <v>2109</v>
      </c>
      <c r="I132" s="460">
        <v>165839049</v>
      </c>
      <c r="J132" s="381">
        <f t="shared" si="7"/>
        <v>165839.049</v>
      </c>
      <c r="K132" t="e">
        <f>+VLOOKUP(D132,#REF!,4,0)</f>
        <v>#REF!</v>
      </c>
      <c r="L132" t="e">
        <f>VLOOKUP(D132,#REF!,5,0)</f>
        <v>#REF!</v>
      </c>
      <c r="M132" t="e">
        <f>VLOOKUP(D132,#REF!,6,0)</f>
        <v>#REF!</v>
      </c>
      <c r="N132" t="e">
        <f>VLOOKUP(D132,#REF!,7,0)</f>
        <v>#REF!</v>
      </c>
      <c r="P132" t="str">
        <f t="shared" si="5"/>
        <v>22582</v>
      </c>
    </row>
    <row r="133" spans="1:16" x14ac:dyDescent="0.3">
      <c r="A133" s="292" t="s">
        <v>2862</v>
      </c>
      <c r="B133" s="332">
        <v>7</v>
      </c>
      <c r="C133" s="332">
        <v>148022582003996</v>
      </c>
      <c r="D133" s="427" t="s">
        <v>1926</v>
      </c>
      <c r="E133" t="str">
        <f t="shared" ref="E133:E164" si="8">+MID(D133,3,2)&amp;+MID(D133,6,1)&amp;+MID(D133,8,2)&amp;+MID(D133,11,3)&amp;+MID(D133,17,2)&amp;+MID(D133,20,3)&amp;+MID(D133,24,2)</f>
        <v>146802258200399</v>
      </c>
      <c r="F133" t="str">
        <f t="shared" si="6"/>
        <v>6</v>
      </c>
      <c r="G133">
        <v>5</v>
      </c>
      <c r="H133" s="427" t="s">
        <v>2110</v>
      </c>
      <c r="I133" s="461">
        <v>2524609</v>
      </c>
      <c r="J133" s="381">
        <f t="shared" si="7"/>
        <v>2524.6089999999999</v>
      </c>
      <c r="K133" t="e">
        <f>+VLOOKUP(D133,#REF!,4,0)</f>
        <v>#REF!</v>
      </c>
      <c r="L133" t="e">
        <f>VLOOKUP(D133,#REF!,5,0)</f>
        <v>#REF!</v>
      </c>
      <c r="M133" t="e">
        <f>VLOOKUP(D133,#REF!,6,0)</f>
        <v>#REF!</v>
      </c>
      <c r="N133" t="e">
        <f>VLOOKUP(D133,#REF!,7,0)</f>
        <v>#REF!</v>
      </c>
      <c r="P133" t="str">
        <f t="shared" si="5"/>
        <v>22582</v>
      </c>
    </row>
    <row r="134" spans="1:16" x14ac:dyDescent="0.3">
      <c r="A134" s="293" t="s">
        <v>2862</v>
      </c>
      <c r="B134" s="333">
        <v>7</v>
      </c>
      <c r="C134" s="333">
        <v>148022582003997</v>
      </c>
      <c r="D134" s="334" t="s">
        <v>1927</v>
      </c>
      <c r="E134" t="str">
        <f t="shared" si="8"/>
        <v>147802258200399</v>
      </c>
      <c r="F134" t="str">
        <f t="shared" si="6"/>
        <v>7</v>
      </c>
      <c r="G134">
        <v>5</v>
      </c>
      <c r="H134" s="334" t="s">
        <v>2111</v>
      </c>
      <c r="I134" s="460">
        <v>5894259828</v>
      </c>
      <c r="J134" s="381">
        <f t="shared" si="7"/>
        <v>5894259.8279999997</v>
      </c>
      <c r="K134" t="e">
        <f>+VLOOKUP(D134,#REF!,4,0)</f>
        <v>#REF!</v>
      </c>
      <c r="L134" t="e">
        <f>VLOOKUP(D134,#REF!,5,0)</f>
        <v>#REF!</v>
      </c>
      <c r="M134" t="e">
        <f>VLOOKUP(D134,#REF!,6,0)</f>
        <v>#REF!</v>
      </c>
      <c r="N134" t="e">
        <f>VLOOKUP(D134,#REF!,7,0)</f>
        <v>#REF!</v>
      </c>
      <c r="P134" t="str">
        <f t="shared" ref="P134:P164" si="9">MID(E134,6,5)</f>
        <v>22582</v>
      </c>
    </row>
    <row r="135" spans="1:16" x14ac:dyDescent="0.3">
      <c r="A135" s="292" t="s">
        <v>2862</v>
      </c>
      <c r="B135" s="332">
        <v>7</v>
      </c>
      <c r="C135" s="332">
        <v>148022582003998</v>
      </c>
      <c r="D135" s="427" t="s">
        <v>1928</v>
      </c>
      <c r="E135" t="str">
        <f t="shared" si="8"/>
        <v>148802258200399</v>
      </c>
      <c r="F135" t="str">
        <f t="shared" si="6"/>
        <v>8</v>
      </c>
      <c r="G135">
        <v>5</v>
      </c>
      <c r="H135" s="427" t="s">
        <v>2112</v>
      </c>
      <c r="I135" s="461">
        <v>28046312419</v>
      </c>
      <c r="J135" s="381">
        <f t="shared" si="7"/>
        <v>28046312.419</v>
      </c>
      <c r="K135" t="e">
        <f>+VLOOKUP(D135,#REF!,4,0)</f>
        <v>#REF!</v>
      </c>
      <c r="L135" t="e">
        <f>VLOOKUP(D135,#REF!,5,0)</f>
        <v>#REF!</v>
      </c>
      <c r="M135" t="e">
        <f>VLOOKUP(D135,#REF!,6,0)</f>
        <v>#REF!</v>
      </c>
      <c r="N135" t="e">
        <f>VLOOKUP(D135,#REF!,7,0)</f>
        <v>#REF!</v>
      </c>
      <c r="P135" t="str">
        <f t="shared" si="9"/>
        <v>22582</v>
      </c>
    </row>
    <row r="136" spans="1:16" x14ac:dyDescent="0.3">
      <c r="A136" s="293" t="s">
        <v>2862</v>
      </c>
      <c r="B136" s="333">
        <v>7</v>
      </c>
      <c r="C136" s="333">
        <v>148022594000012</v>
      </c>
      <c r="D136" s="334" t="s">
        <v>1929</v>
      </c>
      <c r="E136" t="str">
        <f t="shared" si="8"/>
        <v>142802259400001</v>
      </c>
      <c r="F136" t="str">
        <f t="shared" si="6"/>
        <v>2</v>
      </c>
      <c r="G136">
        <v>5</v>
      </c>
      <c r="H136" s="334" t="s">
        <v>848</v>
      </c>
      <c r="I136" s="460">
        <v>-404022</v>
      </c>
      <c r="J136" s="381">
        <f t="shared" si="7"/>
        <v>-404.02199999999999</v>
      </c>
      <c r="K136" t="e">
        <f>+VLOOKUP(D136,#REF!,4,0)</f>
        <v>#REF!</v>
      </c>
      <c r="L136" t="e">
        <f>VLOOKUP(D136,#REF!,5,0)</f>
        <v>#REF!</v>
      </c>
      <c r="M136" t="e">
        <f>VLOOKUP(D136,#REF!,6,0)</f>
        <v>#REF!</v>
      </c>
      <c r="N136" t="e">
        <f>VLOOKUP(D136,#REF!,7,0)</f>
        <v>#REF!</v>
      </c>
      <c r="P136" t="str">
        <f t="shared" si="9"/>
        <v>22594</v>
      </c>
    </row>
    <row r="137" spans="1:16" x14ac:dyDescent="0.3">
      <c r="A137" s="292" t="s">
        <v>2862</v>
      </c>
      <c r="B137" s="332">
        <v>7</v>
      </c>
      <c r="C137" s="332">
        <v>148022594000015</v>
      </c>
      <c r="D137" s="427" t="s">
        <v>850</v>
      </c>
      <c r="E137" t="str">
        <f t="shared" si="8"/>
        <v>145802259400001</v>
      </c>
      <c r="F137" t="str">
        <f t="shared" si="6"/>
        <v>5</v>
      </c>
      <c r="G137">
        <v>5</v>
      </c>
      <c r="H137" s="427" t="s">
        <v>851</v>
      </c>
      <c r="I137" s="461">
        <v>-100158904</v>
      </c>
      <c r="J137" s="381">
        <f t="shared" si="7"/>
        <v>-100158.90399999999</v>
      </c>
      <c r="K137" t="e">
        <f>+VLOOKUP(D137,#REF!,4,0)</f>
        <v>#REF!</v>
      </c>
      <c r="L137" t="e">
        <f>VLOOKUP(D137,#REF!,5,0)</f>
        <v>#REF!</v>
      </c>
      <c r="M137" t="e">
        <f>VLOOKUP(D137,#REF!,6,0)</f>
        <v>#REF!</v>
      </c>
      <c r="N137" t="e">
        <f>VLOOKUP(D137,#REF!,7,0)</f>
        <v>#REF!</v>
      </c>
      <c r="P137" t="str">
        <f t="shared" si="9"/>
        <v>22594</v>
      </c>
    </row>
    <row r="138" spans="1:16" x14ac:dyDescent="0.3">
      <c r="A138" s="293" t="s">
        <v>2862</v>
      </c>
      <c r="B138" s="333">
        <v>7</v>
      </c>
      <c r="C138" s="333">
        <v>148022594000017</v>
      </c>
      <c r="D138" s="334" t="s">
        <v>854</v>
      </c>
      <c r="E138" t="str">
        <f t="shared" si="8"/>
        <v>147802259400001</v>
      </c>
      <c r="F138" t="str">
        <f t="shared" si="6"/>
        <v>7</v>
      </c>
      <c r="G138">
        <v>5</v>
      </c>
      <c r="H138" s="334" t="s">
        <v>855</v>
      </c>
      <c r="I138" s="460">
        <v>-947957451</v>
      </c>
      <c r="J138" s="381">
        <f t="shared" si="7"/>
        <v>-947957.451</v>
      </c>
      <c r="K138" t="e">
        <f>+VLOOKUP(D138,#REF!,4,0)</f>
        <v>#REF!</v>
      </c>
      <c r="L138" t="e">
        <f>VLOOKUP(D138,#REF!,5,0)</f>
        <v>#REF!</v>
      </c>
      <c r="M138" t="e">
        <f>VLOOKUP(D138,#REF!,6,0)</f>
        <v>#REF!</v>
      </c>
      <c r="N138" t="e">
        <f>VLOOKUP(D138,#REF!,7,0)</f>
        <v>#REF!</v>
      </c>
      <c r="P138" t="str">
        <f t="shared" si="9"/>
        <v>22594</v>
      </c>
    </row>
    <row r="139" spans="1:16" x14ac:dyDescent="0.3">
      <c r="A139" s="292" t="s">
        <v>2862</v>
      </c>
      <c r="B139" s="332">
        <v>7</v>
      </c>
      <c r="C139" s="332">
        <v>148022594000018</v>
      </c>
      <c r="D139" s="427" t="s">
        <v>856</v>
      </c>
      <c r="E139" t="str">
        <f t="shared" si="8"/>
        <v>148802259400001</v>
      </c>
      <c r="F139" t="str">
        <f t="shared" si="6"/>
        <v>8</v>
      </c>
      <c r="G139">
        <v>5</v>
      </c>
      <c r="H139" s="427" t="s">
        <v>857</v>
      </c>
      <c r="I139" s="461">
        <v>-18322247690</v>
      </c>
      <c r="J139" s="381">
        <f t="shared" si="7"/>
        <v>-18322247.690000001</v>
      </c>
      <c r="K139" t="e">
        <f>+VLOOKUP(D139,#REF!,4,0)</f>
        <v>#REF!</v>
      </c>
      <c r="L139" t="e">
        <f>VLOOKUP(D139,#REF!,5,0)</f>
        <v>#REF!</v>
      </c>
      <c r="M139" t="e">
        <f>VLOOKUP(D139,#REF!,6,0)</f>
        <v>#REF!</v>
      </c>
      <c r="N139" t="e">
        <f>VLOOKUP(D139,#REF!,7,0)</f>
        <v>#REF!</v>
      </c>
      <c r="P139" t="str">
        <f t="shared" si="9"/>
        <v>22594</v>
      </c>
    </row>
    <row r="140" spans="1:16" x14ac:dyDescent="0.3">
      <c r="A140" s="293" t="s">
        <v>2862</v>
      </c>
      <c r="B140" s="333">
        <v>7</v>
      </c>
      <c r="C140" s="333">
        <v>148022594000992</v>
      </c>
      <c r="D140" s="334" t="s">
        <v>858</v>
      </c>
      <c r="E140" t="str">
        <f t="shared" si="8"/>
        <v>142802259400099</v>
      </c>
      <c r="F140" t="str">
        <f t="shared" si="6"/>
        <v>2</v>
      </c>
      <c r="G140">
        <v>5</v>
      </c>
      <c r="H140" s="334" t="s">
        <v>848</v>
      </c>
      <c r="I140" s="460">
        <v>-35349848</v>
      </c>
      <c r="J140" s="381">
        <f t="shared" si="7"/>
        <v>-35349.847999999998</v>
      </c>
      <c r="K140" t="e">
        <f>+VLOOKUP(D140,#REF!,4,0)</f>
        <v>#REF!</v>
      </c>
      <c r="L140" t="e">
        <f>VLOOKUP(D140,#REF!,5,0)</f>
        <v>#REF!</v>
      </c>
      <c r="M140" t="e">
        <f>VLOOKUP(D140,#REF!,6,0)</f>
        <v>#REF!</v>
      </c>
      <c r="N140" t="e">
        <f>VLOOKUP(D140,#REF!,7,0)</f>
        <v>#REF!</v>
      </c>
      <c r="P140" t="str">
        <f t="shared" si="9"/>
        <v>22594</v>
      </c>
    </row>
    <row r="141" spans="1:16" x14ac:dyDescent="0.3">
      <c r="A141" s="292" t="s">
        <v>2862</v>
      </c>
      <c r="B141" s="332">
        <v>7</v>
      </c>
      <c r="C141" s="332">
        <v>148022594000994</v>
      </c>
      <c r="D141" s="427" t="s">
        <v>859</v>
      </c>
      <c r="E141" t="str">
        <f t="shared" si="8"/>
        <v>144802259400099</v>
      </c>
      <c r="F141" t="str">
        <f t="shared" si="6"/>
        <v>4</v>
      </c>
      <c r="G141">
        <v>5</v>
      </c>
      <c r="H141" s="427" t="s">
        <v>849</v>
      </c>
      <c r="I141" s="461">
        <v>-12066792</v>
      </c>
      <c r="J141" s="381">
        <f t="shared" si="7"/>
        <v>-12066.791999999999</v>
      </c>
      <c r="K141" t="e">
        <f>+VLOOKUP(D141,#REF!,4,0)</f>
        <v>#REF!</v>
      </c>
      <c r="L141" t="e">
        <f>VLOOKUP(D141,#REF!,5,0)</f>
        <v>#REF!</v>
      </c>
      <c r="M141" t="e">
        <f>VLOOKUP(D141,#REF!,6,0)</f>
        <v>#REF!</v>
      </c>
      <c r="N141" t="e">
        <f>VLOOKUP(D141,#REF!,7,0)</f>
        <v>#REF!</v>
      </c>
      <c r="P141" t="str">
        <f t="shared" si="9"/>
        <v>22594</v>
      </c>
    </row>
    <row r="142" spans="1:16" x14ac:dyDescent="0.3">
      <c r="A142" s="293" t="s">
        <v>2862</v>
      </c>
      <c r="B142" s="333">
        <v>7</v>
      </c>
      <c r="C142" s="333">
        <v>148022594000995</v>
      </c>
      <c r="D142" s="334" t="s">
        <v>860</v>
      </c>
      <c r="E142" t="str">
        <f t="shared" si="8"/>
        <v>145802259400099</v>
      </c>
      <c r="F142" t="str">
        <f t="shared" si="6"/>
        <v>5</v>
      </c>
      <c r="G142">
        <v>5</v>
      </c>
      <c r="H142" s="334" t="s">
        <v>851</v>
      </c>
      <c r="I142" s="460">
        <v>-12330879</v>
      </c>
      <c r="J142" s="381">
        <f t="shared" si="7"/>
        <v>-12330.879000000001</v>
      </c>
      <c r="K142" t="e">
        <f>+VLOOKUP(D142,#REF!,4,0)</f>
        <v>#REF!</v>
      </c>
      <c r="L142" t="e">
        <f>VLOOKUP(D142,#REF!,5,0)</f>
        <v>#REF!</v>
      </c>
      <c r="M142" t="e">
        <f>VLOOKUP(D142,#REF!,6,0)</f>
        <v>#REF!</v>
      </c>
      <c r="N142" t="e">
        <f>VLOOKUP(D142,#REF!,7,0)</f>
        <v>#REF!</v>
      </c>
      <c r="P142" t="str">
        <f t="shared" si="9"/>
        <v>22594</v>
      </c>
    </row>
    <row r="143" spans="1:16" x14ac:dyDescent="0.3">
      <c r="A143" s="292" t="s">
        <v>2862</v>
      </c>
      <c r="B143" s="332">
        <v>7</v>
      </c>
      <c r="C143" s="332">
        <v>148022594000996</v>
      </c>
      <c r="D143" s="427" t="s">
        <v>861</v>
      </c>
      <c r="E143" t="str">
        <f t="shared" si="8"/>
        <v>146802259400099</v>
      </c>
      <c r="F143" t="str">
        <f t="shared" si="6"/>
        <v>6</v>
      </c>
      <c r="G143">
        <v>5</v>
      </c>
      <c r="H143" s="427" t="s">
        <v>853</v>
      </c>
      <c r="I143" s="461">
        <v>-248754024</v>
      </c>
      <c r="J143" s="381">
        <f t="shared" si="7"/>
        <v>-248754.024</v>
      </c>
      <c r="K143" t="e">
        <f>+VLOOKUP(D143,#REF!,4,0)</f>
        <v>#REF!</v>
      </c>
      <c r="L143" t="e">
        <f>VLOOKUP(D143,#REF!,5,0)</f>
        <v>#REF!</v>
      </c>
      <c r="M143" t="e">
        <f>VLOOKUP(D143,#REF!,6,0)</f>
        <v>#REF!</v>
      </c>
      <c r="N143" t="e">
        <f>VLOOKUP(D143,#REF!,7,0)</f>
        <v>#REF!</v>
      </c>
      <c r="P143" t="str">
        <f t="shared" si="9"/>
        <v>22594</v>
      </c>
    </row>
    <row r="144" spans="1:16" x14ac:dyDescent="0.3">
      <c r="A144" s="293" t="s">
        <v>2862</v>
      </c>
      <c r="B144" s="333">
        <v>7</v>
      </c>
      <c r="C144" s="333">
        <v>148022594000997</v>
      </c>
      <c r="D144" s="334" t="s">
        <v>862</v>
      </c>
      <c r="E144" t="str">
        <f t="shared" si="8"/>
        <v>147802259400099</v>
      </c>
      <c r="F144" t="str">
        <f t="shared" si="6"/>
        <v>7</v>
      </c>
      <c r="G144">
        <v>5</v>
      </c>
      <c r="H144" s="334" t="s">
        <v>855</v>
      </c>
      <c r="I144" s="460">
        <v>-3936587274</v>
      </c>
      <c r="J144" s="381">
        <f t="shared" si="7"/>
        <v>-3936587.2740000002</v>
      </c>
      <c r="K144" t="e">
        <f>+VLOOKUP(D144,#REF!,4,0)</f>
        <v>#REF!</v>
      </c>
      <c r="L144" t="e">
        <f>VLOOKUP(D144,#REF!,5,0)</f>
        <v>#REF!</v>
      </c>
      <c r="M144" t="e">
        <f>VLOOKUP(D144,#REF!,6,0)</f>
        <v>#REF!</v>
      </c>
      <c r="N144" t="e">
        <f>VLOOKUP(D144,#REF!,7,0)</f>
        <v>#REF!</v>
      </c>
      <c r="P144" t="str">
        <f t="shared" si="9"/>
        <v>22594</v>
      </c>
    </row>
    <row r="145" spans="1:16" x14ac:dyDescent="0.3">
      <c r="A145" s="292" t="s">
        <v>2862</v>
      </c>
      <c r="B145" s="332">
        <v>7</v>
      </c>
      <c r="C145" s="332">
        <v>148022594000998</v>
      </c>
      <c r="D145" s="427" t="s">
        <v>863</v>
      </c>
      <c r="E145" t="str">
        <f t="shared" si="8"/>
        <v>148802259400099</v>
      </c>
      <c r="F145" t="str">
        <f t="shared" si="6"/>
        <v>8</v>
      </c>
      <c r="G145">
        <v>5</v>
      </c>
      <c r="H145" s="427" t="s">
        <v>857</v>
      </c>
      <c r="I145" s="461">
        <v>-72405327229</v>
      </c>
      <c r="J145" s="381">
        <f t="shared" si="7"/>
        <v>-72405327.229000002</v>
      </c>
      <c r="K145" t="e">
        <f>+VLOOKUP(D145,#REF!,4,0)</f>
        <v>#REF!</v>
      </c>
      <c r="L145" t="e">
        <f>VLOOKUP(D145,#REF!,5,0)</f>
        <v>#REF!</v>
      </c>
      <c r="M145" t="e">
        <f>VLOOKUP(D145,#REF!,6,0)</f>
        <v>#REF!</v>
      </c>
      <c r="N145" t="e">
        <f>VLOOKUP(D145,#REF!,7,0)</f>
        <v>#REF!</v>
      </c>
      <c r="P145" t="str">
        <f t="shared" si="9"/>
        <v>22594</v>
      </c>
    </row>
    <row r="146" spans="1:16" x14ac:dyDescent="0.3">
      <c r="A146" s="293" t="s">
        <v>2862</v>
      </c>
      <c r="B146" s="333">
        <v>7</v>
      </c>
      <c r="C146" s="333">
        <v>148022594003016</v>
      </c>
      <c r="D146" s="334" t="s">
        <v>1930</v>
      </c>
      <c r="E146" t="str">
        <f t="shared" si="8"/>
        <v>146802259400301</v>
      </c>
      <c r="F146" t="str">
        <f t="shared" si="6"/>
        <v>6</v>
      </c>
      <c r="G146">
        <v>5</v>
      </c>
      <c r="H146" s="334" t="s">
        <v>2114</v>
      </c>
      <c r="I146" s="460">
        <v>-53121744</v>
      </c>
      <c r="J146" s="381">
        <f t="shared" si="7"/>
        <v>-53121.743999999999</v>
      </c>
      <c r="K146" t="e">
        <f>+VLOOKUP(D146,#REF!,4,0)</f>
        <v>#REF!</v>
      </c>
      <c r="L146" t="e">
        <f>VLOOKUP(D146,#REF!,5,0)</f>
        <v>#REF!</v>
      </c>
      <c r="M146" t="e">
        <f>VLOOKUP(D146,#REF!,6,0)</f>
        <v>#REF!</v>
      </c>
      <c r="N146" t="e">
        <f>VLOOKUP(D146,#REF!,7,0)</f>
        <v>#REF!</v>
      </c>
      <c r="P146" t="str">
        <f t="shared" si="9"/>
        <v>22594</v>
      </c>
    </row>
    <row r="147" spans="1:16" x14ac:dyDescent="0.3">
      <c r="A147" s="292" t="s">
        <v>2862</v>
      </c>
      <c r="B147" s="332">
        <v>7</v>
      </c>
      <c r="C147" s="332">
        <v>148022594003017</v>
      </c>
      <c r="D147" s="427" t="s">
        <v>1931</v>
      </c>
      <c r="E147" t="str">
        <f t="shared" si="8"/>
        <v>147802259400301</v>
      </c>
      <c r="F147" t="str">
        <f t="shared" si="6"/>
        <v>7</v>
      </c>
      <c r="G147">
        <v>5</v>
      </c>
      <c r="H147" s="427" t="s">
        <v>2115</v>
      </c>
      <c r="I147" s="461">
        <v>-312789262</v>
      </c>
      <c r="J147" s="381">
        <f t="shared" si="7"/>
        <v>-312789.26199999999</v>
      </c>
      <c r="K147" t="e">
        <f>+VLOOKUP(D147,#REF!,4,0)</f>
        <v>#REF!</v>
      </c>
      <c r="L147" t="e">
        <f>VLOOKUP(D147,#REF!,5,0)</f>
        <v>#REF!</v>
      </c>
      <c r="M147" t="e">
        <f>VLOOKUP(D147,#REF!,6,0)</f>
        <v>#REF!</v>
      </c>
      <c r="N147" t="e">
        <f>VLOOKUP(D147,#REF!,7,0)</f>
        <v>#REF!</v>
      </c>
      <c r="P147" t="str">
        <f t="shared" si="9"/>
        <v>22594</v>
      </c>
    </row>
    <row r="148" spans="1:16" x14ac:dyDescent="0.3">
      <c r="A148" s="293" t="s">
        <v>2862</v>
      </c>
      <c r="B148" s="333">
        <v>7</v>
      </c>
      <c r="C148" s="333">
        <v>148022594003995</v>
      </c>
      <c r="D148" s="334" t="s">
        <v>1932</v>
      </c>
      <c r="E148" t="str">
        <f t="shared" si="8"/>
        <v>145802259400399</v>
      </c>
      <c r="F148" t="str">
        <f t="shared" si="6"/>
        <v>5</v>
      </c>
      <c r="G148">
        <v>5</v>
      </c>
      <c r="H148" s="334" t="s">
        <v>2113</v>
      </c>
      <c r="I148" s="460">
        <v>-144057414</v>
      </c>
      <c r="J148" s="381">
        <f t="shared" si="7"/>
        <v>-144057.41399999999</v>
      </c>
      <c r="K148" t="e">
        <f>+VLOOKUP(D148,#REF!,4,0)</f>
        <v>#REF!</v>
      </c>
      <c r="L148" t="e">
        <f>VLOOKUP(D148,#REF!,5,0)</f>
        <v>#REF!</v>
      </c>
      <c r="M148" t="e">
        <f>VLOOKUP(D148,#REF!,6,0)</f>
        <v>#REF!</v>
      </c>
      <c r="N148" t="e">
        <f>VLOOKUP(D148,#REF!,7,0)</f>
        <v>#REF!</v>
      </c>
      <c r="P148" t="str">
        <f t="shared" si="9"/>
        <v>22594</v>
      </c>
    </row>
    <row r="149" spans="1:16" x14ac:dyDescent="0.3">
      <c r="A149" s="292" t="s">
        <v>2862</v>
      </c>
      <c r="B149" s="332">
        <v>7</v>
      </c>
      <c r="C149" s="332">
        <v>148022594003997</v>
      </c>
      <c r="D149" s="427" t="s">
        <v>1933</v>
      </c>
      <c r="E149" t="str">
        <f t="shared" si="8"/>
        <v>147802259400399</v>
      </c>
      <c r="F149" t="str">
        <f t="shared" si="6"/>
        <v>7</v>
      </c>
      <c r="G149">
        <v>5</v>
      </c>
      <c r="H149" s="427" t="s">
        <v>2115</v>
      </c>
      <c r="I149" s="461">
        <v>-3447767784</v>
      </c>
      <c r="J149" s="381">
        <f t="shared" si="7"/>
        <v>-3447767.784</v>
      </c>
      <c r="K149" t="e">
        <f>+VLOOKUP(D149,#REF!,4,0)</f>
        <v>#REF!</v>
      </c>
      <c r="L149" t="e">
        <f>VLOOKUP(D149,#REF!,5,0)</f>
        <v>#REF!</v>
      </c>
      <c r="M149" t="e">
        <f>VLOOKUP(D149,#REF!,6,0)</f>
        <v>#REF!</v>
      </c>
      <c r="N149" t="e">
        <f>VLOOKUP(D149,#REF!,7,0)</f>
        <v>#REF!</v>
      </c>
      <c r="P149" t="str">
        <f t="shared" si="9"/>
        <v>22594</v>
      </c>
    </row>
    <row r="150" spans="1:16" x14ac:dyDescent="0.3">
      <c r="A150" s="293" t="s">
        <v>2862</v>
      </c>
      <c r="B150" s="333">
        <v>7</v>
      </c>
      <c r="C150" s="333">
        <v>148022594003998</v>
      </c>
      <c r="D150" s="334" t="s">
        <v>1934</v>
      </c>
      <c r="E150" t="str">
        <f t="shared" si="8"/>
        <v>148802259400399</v>
      </c>
      <c r="F150" t="str">
        <f t="shared" si="6"/>
        <v>8</v>
      </c>
      <c r="G150">
        <v>5</v>
      </c>
      <c r="H150" s="334" t="s">
        <v>2116</v>
      </c>
      <c r="I150" s="460">
        <v>-6893275964</v>
      </c>
      <c r="J150" s="381">
        <f t="shared" si="7"/>
        <v>-6893275.9639999997</v>
      </c>
      <c r="K150" t="e">
        <f>+VLOOKUP(D150,#REF!,4,0)</f>
        <v>#REF!</v>
      </c>
      <c r="L150" t="e">
        <f>VLOOKUP(D150,#REF!,5,0)</f>
        <v>#REF!</v>
      </c>
      <c r="M150" t="e">
        <f>VLOOKUP(D150,#REF!,6,0)</f>
        <v>#REF!</v>
      </c>
      <c r="N150" t="e">
        <f>VLOOKUP(D150,#REF!,7,0)</f>
        <v>#REF!</v>
      </c>
      <c r="P150" t="str">
        <f t="shared" si="9"/>
        <v>22594</v>
      </c>
    </row>
    <row r="151" spans="1:16" x14ac:dyDescent="0.3">
      <c r="A151" s="292" t="s">
        <v>2862</v>
      </c>
      <c r="B151" s="332">
        <v>7</v>
      </c>
      <c r="C151" s="332">
        <v>149023192001993</v>
      </c>
      <c r="D151" s="427" t="s">
        <v>1935</v>
      </c>
      <c r="E151" t="str">
        <f t="shared" si="8"/>
        <v>143902319200199</v>
      </c>
      <c r="F151" t="str">
        <f t="shared" si="6"/>
        <v>3</v>
      </c>
      <c r="G151">
        <v>5</v>
      </c>
      <c r="H151" s="427" t="s">
        <v>2117</v>
      </c>
      <c r="I151" s="461">
        <v>-1442</v>
      </c>
      <c r="J151" s="381">
        <f t="shared" si="7"/>
        <v>-1.4419999999999999</v>
      </c>
      <c r="K151" t="e">
        <f>+VLOOKUP(D151,#REF!,4,0)</f>
        <v>#REF!</v>
      </c>
      <c r="L151" t="e">
        <f>VLOOKUP(D151,#REF!,5,0)</f>
        <v>#REF!</v>
      </c>
      <c r="M151" t="e">
        <f>VLOOKUP(D151,#REF!,6,0)</f>
        <v>#REF!</v>
      </c>
      <c r="N151" t="e">
        <f>VLOOKUP(D151,#REF!,7,0)</f>
        <v>#REF!</v>
      </c>
      <c r="P151" t="str">
        <f t="shared" si="9"/>
        <v>23192</v>
      </c>
    </row>
    <row r="152" spans="1:16" x14ac:dyDescent="0.3">
      <c r="A152" s="293" t="s">
        <v>2862</v>
      </c>
      <c r="B152" s="333">
        <v>7</v>
      </c>
      <c r="C152" s="333">
        <v>149023192001995</v>
      </c>
      <c r="D152" s="334" t="s">
        <v>1937</v>
      </c>
      <c r="E152" t="str">
        <f t="shared" si="8"/>
        <v>145902319200199</v>
      </c>
      <c r="F152" t="str">
        <f t="shared" si="6"/>
        <v>5</v>
      </c>
      <c r="G152">
        <v>5</v>
      </c>
      <c r="H152" s="334" t="s">
        <v>2119</v>
      </c>
      <c r="I152" s="460">
        <v>-1523029</v>
      </c>
      <c r="J152" s="381">
        <f t="shared" si="7"/>
        <v>-1523.029</v>
      </c>
      <c r="K152" t="e">
        <f>+VLOOKUP(D152,#REF!,4,0)</f>
        <v>#REF!</v>
      </c>
      <c r="L152" t="e">
        <f>VLOOKUP(D152,#REF!,5,0)</f>
        <v>#REF!</v>
      </c>
      <c r="M152" t="e">
        <f>VLOOKUP(D152,#REF!,6,0)</f>
        <v>#REF!</v>
      </c>
      <c r="N152" t="e">
        <f>VLOOKUP(D152,#REF!,7,0)</f>
        <v>#REF!</v>
      </c>
      <c r="P152" t="str">
        <f t="shared" si="9"/>
        <v>23192</v>
      </c>
    </row>
    <row r="153" spans="1:16" x14ac:dyDescent="0.3">
      <c r="A153" s="292" t="s">
        <v>2862</v>
      </c>
      <c r="B153" s="332">
        <v>7</v>
      </c>
      <c r="C153" s="332">
        <v>149023192001996</v>
      </c>
      <c r="D153" s="427" t="s">
        <v>1938</v>
      </c>
      <c r="E153" t="str">
        <f t="shared" si="8"/>
        <v>146902319200199</v>
      </c>
      <c r="F153" t="str">
        <f t="shared" si="6"/>
        <v>6</v>
      </c>
      <c r="G153">
        <v>5</v>
      </c>
      <c r="H153" s="427" t="s">
        <v>2120</v>
      </c>
      <c r="I153" s="461">
        <v>-85705</v>
      </c>
      <c r="J153" s="381">
        <f t="shared" si="7"/>
        <v>-85.704999999999998</v>
      </c>
      <c r="K153" t="e">
        <f>+VLOOKUP(D153,#REF!,4,0)</f>
        <v>#REF!</v>
      </c>
      <c r="L153" t="e">
        <f>VLOOKUP(D153,#REF!,5,0)</f>
        <v>#REF!</v>
      </c>
      <c r="M153" t="e">
        <f>VLOOKUP(D153,#REF!,6,0)</f>
        <v>#REF!</v>
      </c>
      <c r="N153" t="e">
        <f>VLOOKUP(D153,#REF!,7,0)</f>
        <v>#REF!</v>
      </c>
      <c r="P153" t="str">
        <f t="shared" si="9"/>
        <v>23192</v>
      </c>
    </row>
    <row r="154" spans="1:16" x14ac:dyDescent="0.3">
      <c r="A154" s="293" t="s">
        <v>2862</v>
      </c>
      <c r="B154" s="333">
        <v>7</v>
      </c>
      <c r="C154" s="333">
        <v>149023192001997</v>
      </c>
      <c r="D154" s="334" t="s">
        <v>1939</v>
      </c>
      <c r="E154" t="str">
        <f t="shared" si="8"/>
        <v>147902319200199</v>
      </c>
      <c r="F154" t="str">
        <f t="shared" si="6"/>
        <v>7</v>
      </c>
      <c r="G154">
        <v>5</v>
      </c>
      <c r="H154" s="334" t="s">
        <v>2121</v>
      </c>
      <c r="I154" s="508">
        <v>-16343886</v>
      </c>
      <c r="J154" s="488">
        <f t="shared" si="7"/>
        <v>-16343.886</v>
      </c>
      <c r="K154" t="e">
        <f>+VLOOKUP(D154,#REF!,4,0)</f>
        <v>#REF!</v>
      </c>
      <c r="L154" t="e">
        <f>VLOOKUP(D154,#REF!,5,0)</f>
        <v>#REF!</v>
      </c>
      <c r="M154" t="e">
        <f>VLOOKUP(D154,#REF!,6,0)</f>
        <v>#REF!</v>
      </c>
      <c r="N154" t="e">
        <f>VLOOKUP(D154,#REF!,7,0)</f>
        <v>#REF!</v>
      </c>
      <c r="P154" t="str">
        <f t="shared" si="9"/>
        <v>23192</v>
      </c>
    </row>
    <row r="155" spans="1:16" x14ac:dyDescent="0.3">
      <c r="A155" s="292" t="s">
        <v>2862</v>
      </c>
      <c r="B155" s="332">
        <v>7</v>
      </c>
      <c r="C155" s="332">
        <v>149023192001998</v>
      </c>
      <c r="D155" s="427" t="s">
        <v>1940</v>
      </c>
      <c r="E155" t="str">
        <f t="shared" si="8"/>
        <v>148902319200199</v>
      </c>
      <c r="F155" t="str">
        <f t="shared" si="6"/>
        <v>8</v>
      </c>
      <c r="G155">
        <v>5</v>
      </c>
      <c r="H155" s="427" t="s">
        <v>2122</v>
      </c>
      <c r="I155" s="509">
        <v>-296181655</v>
      </c>
      <c r="J155" s="488">
        <f t="shared" si="7"/>
        <v>-296181.65500000003</v>
      </c>
      <c r="K155" t="e">
        <f>+VLOOKUP(D155,#REF!,4,0)</f>
        <v>#REF!</v>
      </c>
      <c r="L155" t="e">
        <f>VLOOKUP(D155,#REF!,5,0)</f>
        <v>#REF!</v>
      </c>
      <c r="M155" t="e">
        <f>VLOOKUP(D155,#REF!,6,0)</f>
        <v>#REF!</v>
      </c>
      <c r="N155" t="e">
        <f>VLOOKUP(D155,#REF!,7,0)</f>
        <v>#REF!</v>
      </c>
      <c r="P155" t="str">
        <f t="shared" si="9"/>
        <v>23192</v>
      </c>
    </row>
    <row r="156" spans="1:16" x14ac:dyDescent="0.3">
      <c r="A156" s="293" t="s">
        <v>2862</v>
      </c>
      <c r="B156" s="333">
        <v>7</v>
      </c>
      <c r="C156" s="333">
        <v>149023194001998</v>
      </c>
      <c r="D156" s="334" t="s">
        <v>1941</v>
      </c>
      <c r="E156" t="str">
        <f t="shared" si="8"/>
        <v>148902319400199</v>
      </c>
      <c r="F156" t="str">
        <f t="shared" si="6"/>
        <v>8</v>
      </c>
      <c r="G156">
        <v>5</v>
      </c>
      <c r="H156" s="334" t="s">
        <v>2123</v>
      </c>
      <c r="I156" s="508">
        <v>-12002213255</v>
      </c>
      <c r="J156" s="488">
        <f t="shared" si="7"/>
        <v>-12002213.255000001</v>
      </c>
      <c r="K156" t="e">
        <f>+VLOOKUP(D156,#REF!,4,0)</f>
        <v>#REF!</v>
      </c>
      <c r="L156" t="e">
        <f>VLOOKUP(D156,#REF!,5,0)</f>
        <v>#REF!</v>
      </c>
      <c r="M156" t="e">
        <f>VLOOKUP(D156,#REF!,6,0)</f>
        <v>#REF!</v>
      </c>
      <c r="N156" t="e">
        <f>VLOOKUP(D156,#REF!,7,0)</f>
        <v>#REF!</v>
      </c>
      <c r="P156" t="str">
        <f t="shared" si="9"/>
        <v>23194</v>
      </c>
    </row>
    <row r="157" spans="1:16" x14ac:dyDescent="0.3">
      <c r="A157" s="292" t="s">
        <v>2862</v>
      </c>
      <c r="B157" s="332">
        <v>6</v>
      </c>
      <c r="C157" s="332">
        <v>151024102000010</v>
      </c>
      <c r="D157" s="427" t="s">
        <v>1942</v>
      </c>
      <c r="E157" t="str">
        <f t="shared" si="8"/>
        <v>150102410200001</v>
      </c>
      <c r="F157" t="str">
        <f t="shared" ref="F157:F164" si="10">MID(E157,3,1)</f>
        <v>0</v>
      </c>
      <c r="G157">
        <v>6</v>
      </c>
      <c r="H157" s="427" t="s">
        <v>2124</v>
      </c>
      <c r="I157" s="461">
        <v>3485399139</v>
      </c>
      <c r="J157" s="296">
        <f t="shared" si="7"/>
        <v>3485399.139</v>
      </c>
      <c r="K157" t="e">
        <f>+VLOOKUP(D157,#REF!,4,0)</f>
        <v>#REF!</v>
      </c>
      <c r="L157" t="e">
        <f>VLOOKUP(D157,#REF!,5,0)</f>
        <v>#REF!</v>
      </c>
      <c r="M157" t="e">
        <f>VLOOKUP(D157,#REF!,6,0)</f>
        <v>#REF!</v>
      </c>
      <c r="N157" t="e">
        <f>VLOOKUP(D157,#REF!,7,0)</f>
        <v>#REF!</v>
      </c>
      <c r="P157" t="str">
        <f t="shared" si="9"/>
        <v>24102</v>
      </c>
    </row>
    <row r="158" spans="1:16" x14ac:dyDescent="0.3">
      <c r="A158" s="293" t="s">
        <v>2862</v>
      </c>
      <c r="B158" s="333">
        <v>6</v>
      </c>
      <c r="C158" s="333">
        <v>151024102000990</v>
      </c>
      <c r="D158" s="334" t="s">
        <v>1943</v>
      </c>
      <c r="E158" t="str">
        <f t="shared" si="8"/>
        <v>150102410200099</v>
      </c>
      <c r="F158" t="str">
        <f t="shared" si="10"/>
        <v>0</v>
      </c>
      <c r="G158">
        <v>6</v>
      </c>
      <c r="H158" s="334" t="s">
        <v>2124</v>
      </c>
      <c r="I158" s="460">
        <v>31017314</v>
      </c>
      <c r="J158" s="296">
        <f t="shared" si="7"/>
        <v>31017.313999999998</v>
      </c>
      <c r="K158" t="e">
        <f>+VLOOKUP(D158,#REF!,4,0)</f>
        <v>#REF!</v>
      </c>
      <c r="L158" t="e">
        <f>VLOOKUP(D158,#REF!,5,0)</f>
        <v>#REF!</v>
      </c>
      <c r="M158" t="e">
        <f>VLOOKUP(D158,#REF!,6,0)</f>
        <v>#REF!</v>
      </c>
      <c r="N158" t="e">
        <f>VLOOKUP(D158,#REF!,7,0)</f>
        <v>#REF!</v>
      </c>
      <c r="P158" t="str">
        <f t="shared" si="9"/>
        <v>24102</v>
      </c>
    </row>
    <row r="159" spans="1:16" x14ac:dyDescent="0.3">
      <c r="A159" s="292" t="s">
        <v>2862</v>
      </c>
      <c r="B159" s="332">
        <v>6</v>
      </c>
      <c r="C159" s="332">
        <v>151024102008010</v>
      </c>
      <c r="D159" s="427" t="s">
        <v>1944</v>
      </c>
      <c r="E159" t="str">
        <f t="shared" si="8"/>
        <v>150102410200801</v>
      </c>
      <c r="F159" t="str">
        <f t="shared" si="10"/>
        <v>0</v>
      </c>
      <c r="G159">
        <v>6</v>
      </c>
      <c r="H159" s="427" t="s">
        <v>2125</v>
      </c>
      <c r="I159" s="461">
        <v>1328352</v>
      </c>
      <c r="J159" s="296">
        <f t="shared" si="7"/>
        <v>1328.3520000000001</v>
      </c>
      <c r="K159" t="e">
        <f>+VLOOKUP(D159,#REF!,4,0)</f>
        <v>#REF!</v>
      </c>
      <c r="L159" t="e">
        <f>VLOOKUP(D159,#REF!,5,0)</f>
        <v>#REF!</v>
      </c>
      <c r="M159" t="e">
        <f>VLOOKUP(D159,#REF!,6,0)</f>
        <v>#REF!</v>
      </c>
      <c r="N159" t="e">
        <f>VLOOKUP(D159,#REF!,7,0)</f>
        <v>#REF!</v>
      </c>
      <c r="P159" t="str">
        <f t="shared" si="9"/>
        <v>24102</v>
      </c>
    </row>
    <row r="160" spans="1:16" x14ac:dyDescent="0.3">
      <c r="A160" s="293" t="s">
        <v>2862</v>
      </c>
      <c r="B160" s="333">
        <v>6</v>
      </c>
      <c r="C160" s="333">
        <v>151024102008990</v>
      </c>
      <c r="D160" s="334" t="s">
        <v>867</v>
      </c>
      <c r="E160" t="str">
        <f t="shared" si="8"/>
        <v>150102410200899</v>
      </c>
      <c r="F160" t="str">
        <f t="shared" si="10"/>
        <v>0</v>
      </c>
      <c r="G160">
        <v>6</v>
      </c>
      <c r="H160" s="334" t="s">
        <v>868</v>
      </c>
      <c r="I160" s="460">
        <v>45275379</v>
      </c>
      <c r="J160" s="296">
        <f t="shared" si="7"/>
        <v>45275.379000000001</v>
      </c>
      <c r="K160" t="e">
        <f>+VLOOKUP(D160,#REF!,4,0)</f>
        <v>#REF!</v>
      </c>
      <c r="L160" t="e">
        <f>VLOOKUP(D160,#REF!,5,0)</f>
        <v>#REF!</v>
      </c>
      <c r="M160" t="e">
        <f>VLOOKUP(D160,#REF!,6,0)</f>
        <v>#REF!</v>
      </c>
      <c r="N160" t="e">
        <f>VLOOKUP(D160,#REF!,7,0)</f>
        <v>#REF!</v>
      </c>
      <c r="P160" t="str">
        <f t="shared" si="9"/>
        <v>24102</v>
      </c>
    </row>
    <row r="161" spans="1:16" x14ac:dyDescent="0.3">
      <c r="A161" s="292" t="s">
        <v>2862</v>
      </c>
      <c r="B161" s="332">
        <v>6</v>
      </c>
      <c r="C161" s="332">
        <v>151024102015990</v>
      </c>
      <c r="D161" s="427" t="s">
        <v>2431</v>
      </c>
      <c r="E161" t="str">
        <f t="shared" si="8"/>
        <v>150102410201599</v>
      </c>
      <c r="F161" t="str">
        <f t="shared" si="10"/>
        <v>0</v>
      </c>
      <c r="G161">
        <v>6</v>
      </c>
      <c r="H161" s="427" t="s">
        <v>2432</v>
      </c>
      <c r="I161" s="461">
        <v>146411</v>
      </c>
      <c r="J161" s="296">
        <f t="shared" si="7"/>
        <v>146.411</v>
      </c>
      <c r="K161" t="e">
        <f>+VLOOKUP(D161,#REF!,4,0)</f>
        <v>#REF!</v>
      </c>
      <c r="L161" t="e">
        <f>VLOOKUP(D161,#REF!,5,0)</f>
        <v>#REF!</v>
      </c>
      <c r="M161" t="e">
        <f>VLOOKUP(D161,#REF!,6,0)</f>
        <v>#REF!</v>
      </c>
      <c r="N161" t="e">
        <f>VLOOKUP(D161,#REF!,7,0)</f>
        <v>#REF!</v>
      </c>
      <c r="P161" t="str">
        <f t="shared" si="9"/>
        <v>24102</v>
      </c>
    </row>
    <row r="162" spans="1:16" x14ac:dyDescent="0.3">
      <c r="A162" s="293" t="s">
        <v>2862</v>
      </c>
      <c r="B162" s="333">
        <v>6</v>
      </c>
      <c r="C162" s="333">
        <v>151024301008990</v>
      </c>
      <c r="D162" s="334" t="s">
        <v>2864</v>
      </c>
      <c r="E162" t="str">
        <f t="shared" si="8"/>
        <v>150102430100899</v>
      </c>
      <c r="F162" t="str">
        <f t="shared" si="10"/>
        <v>0</v>
      </c>
      <c r="G162">
        <v>6</v>
      </c>
      <c r="H162" s="334" t="s">
        <v>2879</v>
      </c>
      <c r="I162" s="460">
        <v>151939854</v>
      </c>
      <c r="J162" s="296">
        <f t="shared" si="7"/>
        <v>151939.85399999999</v>
      </c>
      <c r="K162" t="e">
        <f>+VLOOKUP(D162,#REF!,4,0)</f>
        <v>#REF!</v>
      </c>
      <c r="L162" t="e">
        <f>VLOOKUP(D162,#REF!,5,0)</f>
        <v>#REF!</v>
      </c>
      <c r="M162" t="e">
        <f>VLOOKUP(D162,#REF!,6,0)</f>
        <v>#REF!</v>
      </c>
      <c r="N162" t="e">
        <f>VLOOKUP(D162,#REF!,7,0)</f>
        <v>#REF!</v>
      </c>
      <c r="P162" t="str">
        <f t="shared" si="9"/>
        <v>24301</v>
      </c>
    </row>
    <row r="163" spans="1:16" x14ac:dyDescent="0.3">
      <c r="A163" s="292" t="s">
        <v>2862</v>
      </c>
      <c r="B163" s="332">
        <v>6</v>
      </c>
      <c r="C163" s="332">
        <v>151024301013990</v>
      </c>
      <c r="D163" s="427" t="s">
        <v>869</v>
      </c>
      <c r="E163" t="str">
        <f t="shared" si="8"/>
        <v>150102430101399</v>
      </c>
      <c r="F163" t="str">
        <f t="shared" si="10"/>
        <v>0</v>
      </c>
      <c r="G163">
        <v>6</v>
      </c>
      <c r="H163" s="427" t="s">
        <v>870</v>
      </c>
      <c r="I163" s="461">
        <v>1052337186</v>
      </c>
      <c r="J163" s="296">
        <f t="shared" si="7"/>
        <v>1052337.186</v>
      </c>
      <c r="K163" t="e">
        <f>+VLOOKUP(D163,#REF!,4,0)</f>
        <v>#REF!</v>
      </c>
      <c r="L163" t="e">
        <f>VLOOKUP(D163,#REF!,5,0)</f>
        <v>#REF!</v>
      </c>
      <c r="M163" t="e">
        <f>VLOOKUP(D163,#REF!,6,0)</f>
        <v>#REF!</v>
      </c>
      <c r="N163" t="e">
        <f>VLOOKUP(D163,#REF!,7,0)</f>
        <v>#REF!</v>
      </c>
      <c r="P163" t="str">
        <f t="shared" si="9"/>
        <v>24301</v>
      </c>
    </row>
    <row r="164" spans="1:16" x14ac:dyDescent="0.3">
      <c r="A164" s="293" t="s">
        <v>2862</v>
      </c>
      <c r="B164" s="333">
        <v>6</v>
      </c>
      <c r="C164" s="333">
        <v>151024301023990</v>
      </c>
      <c r="D164" s="334" t="s">
        <v>871</v>
      </c>
      <c r="E164" t="str">
        <f t="shared" si="8"/>
        <v>150102430102399</v>
      </c>
      <c r="F164" t="str">
        <f t="shared" si="10"/>
        <v>0</v>
      </c>
      <c r="G164">
        <v>6</v>
      </c>
      <c r="H164" s="334" t="s">
        <v>872</v>
      </c>
      <c r="I164" s="460">
        <v>5256972814</v>
      </c>
      <c r="J164" s="296">
        <f t="shared" si="7"/>
        <v>5256972.8140000002</v>
      </c>
      <c r="K164" t="e">
        <f>+VLOOKUP(D164,#REF!,4,0)</f>
        <v>#REF!</v>
      </c>
      <c r="L164" t="e">
        <f>VLOOKUP(D164,#REF!,5,0)</f>
        <v>#REF!</v>
      </c>
      <c r="M164" t="e">
        <f>VLOOKUP(D164,#REF!,6,0)</f>
        <v>#REF!</v>
      </c>
      <c r="N164" t="e">
        <f>VLOOKUP(D164,#REF!,7,0)</f>
        <v>#REF!</v>
      </c>
      <c r="P164" t="str">
        <f t="shared" si="9"/>
        <v>24301</v>
      </c>
    </row>
    <row r="165" spans="1:16" x14ac:dyDescent="0.3">
      <c r="A165" s="292" t="s">
        <v>2862</v>
      </c>
      <c r="B165" s="332">
        <v>6</v>
      </c>
      <c r="C165" s="332">
        <v>151024504001990</v>
      </c>
      <c r="D165" s="427" t="s">
        <v>874</v>
      </c>
      <c r="E165" t="str">
        <f t="shared" ref="E165:E196" si="11">+MID(D165,3,2)&amp;+MID(D165,6,1)&amp;+MID(D165,8,2)&amp;+MID(D165,11,3)&amp;+MID(D165,17,2)&amp;+MID(D165,20,3)&amp;+MID(D165,24,2)</f>
        <v>150102450400199</v>
      </c>
      <c r="G165">
        <v>6</v>
      </c>
      <c r="H165" s="427" t="s">
        <v>875</v>
      </c>
      <c r="I165" s="461">
        <v>1079961228</v>
      </c>
      <c r="J165" s="296">
        <f t="shared" ref="J165:J196" si="12">I165/1000</f>
        <v>1079961.2279999999</v>
      </c>
      <c r="K165" t="e">
        <f>+VLOOKUP(D165,#REF!,4,0)</f>
        <v>#REF!</v>
      </c>
      <c r="L165" t="e">
        <f>VLOOKUP(D165,#REF!,5,0)</f>
        <v>#REF!</v>
      </c>
      <c r="M165" t="e">
        <f>VLOOKUP(D165,#REF!,6,0)</f>
        <v>#REF!</v>
      </c>
      <c r="N165" t="e">
        <f>VLOOKUP(D165,#REF!,7,0)</f>
        <v>#REF!</v>
      </c>
      <c r="P165" t="str">
        <f t="shared" ref="P165:P196" si="13">MID(E165,6,5)</f>
        <v>24504</v>
      </c>
    </row>
    <row r="166" spans="1:16" x14ac:dyDescent="0.3">
      <c r="A166" s="293" t="s">
        <v>2862</v>
      </c>
      <c r="B166" s="333">
        <v>6</v>
      </c>
      <c r="C166" s="333">
        <v>151024504010990</v>
      </c>
      <c r="D166" s="334" t="s">
        <v>2724</v>
      </c>
      <c r="E166" t="str">
        <f t="shared" si="11"/>
        <v>150102450401099</v>
      </c>
      <c r="G166">
        <v>6</v>
      </c>
      <c r="H166" s="334" t="s">
        <v>2750</v>
      </c>
      <c r="I166" s="460">
        <v>719557704</v>
      </c>
      <c r="J166" s="296">
        <f t="shared" si="12"/>
        <v>719557.70400000003</v>
      </c>
      <c r="K166" t="e">
        <f>+VLOOKUP(D166,#REF!,4,0)</f>
        <v>#REF!</v>
      </c>
      <c r="L166" t="e">
        <f>VLOOKUP(D166,#REF!,5,0)</f>
        <v>#REF!</v>
      </c>
      <c r="M166" t="e">
        <f>VLOOKUP(D166,#REF!,6,0)</f>
        <v>#REF!</v>
      </c>
      <c r="N166" t="e">
        <f>VLOOKUP(D166,#REF!,7,0)</f>
        <v>#REF!</v>
      </c>
      <c r="P166" t="str">
        <f t="shared" si="13"/>
        <v>24504</v>
      </c>
    </row>
    <row r="167" spans="1:16" x14ac:dyDescent="0.3">
      <c r="A167" s="292" t="s">
        <v>2862</v>
      </c>
      <c r="B167" s="332">
        <v>6</v>
      </c>
      <c r="C167" s="332">
        <v>151024504012990</v>
      </c>
      <c r="D167" s="427" t="s">
        <v>1948</v>
      </c>
      <c r="E167" t="str">
        <f t="shared" si="11"/>
        <v>150102450401299</v>
      </c>
      <c r="G167">
        <v>6</v>
      </c>
      <c r="H167" s="427" t="s">
        <v>2129</v>
      </c>
      <c r="I167" s="461">
        <v>2593514</v>
      </c>
      <c r="J167" s="296">
        <f t="shared" si="12"/>
        <v>2593.5140000000001</v>
      </c>
      <c r="K167" t="e">
        <f>+VLOOKUP(D167,#REF!,4,0)</f>
        <v>#REF!</v>
      </c>
      <c r="L167" t="e">
        <f>VLOOKUP(D167,#REF!,5,0)</f>
        <v>#REF!</v>
      </c>
      <c r="M167" t="e">
        <f>VLOOKUP(D167,#REF!,6,0)</f>
        <v>#REF!</v>
      </c>
      <c r="N167" t="e">
        <f>VLOOKUP(D167,#REF!,7,0)</f>
        <v>#REF!</v>
      </c>
      <c r="P167" t="str">
        <f t="shared" si="13"/>
        <v>24504</v>
      </c>
    </row>
    <row r="168" spans="1:16" x14ac:dyDescent="0.3">
      <c r="A168" s="293" t="s">
        <v>2862</v>
      </c>
      <c r="B168" s="333">
        <v>6</v>
      </c>
      <c r="C168" s="333">
        <v>151024702001990</v>
      </c>
      <c r="D168" s="334" t="s">
        <v>1949</v>
      </c>
      <c r="E168" t="str">
        <f t="shared" si="11"/>
        <v>150102470200199</v>
      </c>
      <c r="G168">
        <v>6</v>
      </c>
      <c r="H168" s="334" t="s">
        <v>2130</v>
      </c>
      <c r="I168" s="460">
        <v>253734393</v>
      </c>
      <c r="J168" s="296">
        <f t="shared" si="12"/>
        <v>253734.39300000001</v>
      </c>
      <c r="K168" t="e">
        <f>+VLOOKUP(D168,#REF!,4,0)</f>
        <v>#REF!</v>
      </c>
      <c r="L168" t="e">
        <f>VLOOKUP(D168,#REF!,5,0)</f>
        <v>#REF!</v>
      </c>
      <c r="M168" t="e">
        <f>VLOOKUP(D168,#REF!,6,0)</f>
        <v>#REF!</v>
      </c>
      <c r="N168" t="e">
        <f>VLOOKUP(D168,#REF!,7,0)</f>
        <v>#REF!</v>
      </c>
      <c r="P168" t="str">
        <f t="shared" si="13"/>
        <v>24702</v>
      </c>
    </row>
    <row r="169" spans="1:16" x14ac:dyDescent="0.3">
      <c r="A169" s="292" t="s">
        <v>2862</v>
      </c>
      <c r="B169" s="332">
        <v>6</v>
      </c>
      <c r="C169" s="332">
        <v>151024702002990</v>
      </c>
      <c r="D169" s="427" t="s">
        <v>2433</v>
      </c>
      <c r="E169" t="str">
        <f t="shared" si="11"/>
        <v>150102470200299</v>
      </c>
      <c r="F169" t="str">
        <f t="shared" ref="F169:F192" si="14">MID(E169,3,1)</f>
        <v>0</v>
      </c>
      <c r="G169">
        <v>6</v>
      </c>
      <c r="H169" s="427" t="s">
        <v>2434</v>
      </c>
      <c r="I169" s="461">
        <v>531050672</v>
      </c>
      <c r="J169" s="296">
        <f t="shared" si="12"/>
        <v>531050.67200000002</v>
      </c>
      <c r="K169" t="e">
        <f>+VLOOKUP(D169,#REF!,4,0)</f>
        <v>#REF!</v>
      </c>
      <c r="L169" t="e">
        <f>VLOOKUP(D169,#REF!,5,0)</f>
        <v>#REF!</v>
      </c>
      <c r="M169" t="e">
        <f>VLOOKUP(D169,#REF!,6,0)</f>
        <v>#REF!</v>
      </c>
      <c r="N169" t="e">
        <f>VLOOKUP(D169,#REF!,7,0)</f>
        <v>#REF!</v>
      </c>
      <c r="P169" t="str">
        <f t="shared" si="13"/>
        <v>24702</v>
      </c>
    </row>
    <row r="170" spans="1:16" x14ac:dyDescent="0.3">
      <c r="A170" s="293" t="s">
        <v>2862</v>
      </c>
      <c r="B170" s="333">
        <v>6</v>
      </c>
      <c r="C170" s="333">
        <v>151024702003990</v>
      </c>
      <c r="D170" s="334" t="s">
        <v>2435</v>
      </c>
      <c r="E170" t="str">
        <f t="shared" si="11"/>
        <v>150102470200399</v>
      </c>
      <c r="F170" t="str">
        <f t="shared" si="14"/>
        <v>0</v>
      </c>
      <c r="G170">
        <v>6</v>
      </c>
      <c r="H170" s="334" t="s">
        <v>2880</v>
      </c>
      <c r="I170" s="460">
        <v>14384932</v>
      </c>
      <c r="J170" s="296">
        <f t="shared" si="12"/>
        <v>14384.932000000001</v>
      </c>
      <c r="K170" t="e">
        <f>+VLOOKUP(D170,#REF!,4,0)</f>
        <v>#REF!</v>
      </c>
      <c r="L170" t="e">
        <f>VLOOKUP(D170,#REF!,5,0)</f>
        <v>#REF!</v>
      </c>
      <c r="M170" t="e">
        <f>VLOOKUP(D170,#REF!,6,0)</f>
        <v>#REF!</v>
      </c>
      <c r="N170" t="e">
        <f>VLOOKUP(D170,#REF!,7,0)</f>
        <v>#REF!</v>
      </c>
      <c r="P170" t="str">
        <f t="shared" si="13"/>
        <v>24702</v>
      </c>
    </row>
    <row r="171" spans="1:16" x14ac:dyDescent="0.3">
      <c r="A171" s="292" t="s">
        <v>2862</v>
      </c>
      <c r="B171" s="332">
        <v>6</v>
      </c>
      <c r="C171" s="332">
        <v>151024702005990</v>
      </c>
      <c r="D171" s="427" t="s">
        <v>2436</v>
      </c>
      <c r="E171" t="str">
        <f t="shared" si="11"/>
        <v>150102470200599</v>
      </c>
      <c r="F171" t="str">
        <f t="shared" si="14"/>
        <v>0</v>
      </c>
      <c r="G171">
        <v>6</v>
      </c>
      <c r="H171" s="427" t="s">
        <v>2437</v>
      </c>
      <c r="I171" s="461">
        <v>280120054</v>
      </c>
      <c r="J171" s="296">
        <f t="shared" si="12"/>
        <v>280120.054</v>
      </c>
      <c r="K171" t="e">
        <f>+VLOOKUP(D171,#REF!,4,0)</f>
        <v>#REF!</v>
      </c>
      <c r="L171" t="e">
        <f>VLOOKUP(D171,#REF!,5,0)</f>
        <v>#REF!</v>
      </c>
      <c r="M171" t="e">
        <f>VLOOKUP(D171,#REF!,6,0)</f>
        <v>#REF!</v>
      </c>
      <c r="N171" t="e">
        <f>VLOOKUP(D171,#REF!,7,0)</f>
        <v>#REF!</v>
      </c>
      <c r="P171" t="str">
        <f t="shared" si="13"/>
        <v>24702</v>
      </c>
    </row>
    <row r="172" spans="1:16" x14ac:dyDescent="0.3">
      <c r="A172" s="293" t="s">
        <v>2862</v>
      </c>
      <c r="B172" s="333">
        <v>6</v>
      </c>
      <c r="C172" s="333">
        <v>151024702008990</v>
      </c>
      <c r="D172" s="334" t="s">
        <v>2438</v>
      </c>
      <c r="E172" t="str">
        <f t="shared" si="11"/>
        <v>150102470200899</v>
      </c>
      <c r="F172" t="str">
        <f t="shared" si="14"/>
        <v>0</v>
      </c>
      <c r="G172">
        <v>6</v>
      </c>
      <c r="H172" s="334" t="s">
        <v>2439</v>
      </c>
      <c r="I172" s="460">
        <v>229778970</v>
      </c>
      <c r="J172" s="296">
        <f t="shared" si="12"/>
        <v>229778.97</v>
      </c>
      <c r="K172" t="e">
        <f>+VLOOKUP(D172,#REF!,4,0)</f>
        <v>#REF!</v>
      </c>
      <c r="L172" t="e">
        <f>VLOOKUP(D172,#REF!,5,0)</f>
        <v>#REF!</v>
      </c>
      <c r="M172" t="e">
        <f>VLOOKUP(D172,#REF!,6,0)</f>
        <v>#REF!</v>
      </c>
      <c r="N172" t="e">
        <f>VLOOKUP(D172,#REF!,7,0)</f>
        <v>#REF!</v>
      </c>
      <c r="P172" t="str">
        <f t="shared" si="13"/>
        <v>24702</v>
      </c>
    </row>
    <row r="173" spans="1:16" x14ac:dyDescent="0.3">
      <c r="A173" s="292" t="s">
        <v>2862</v>
      </c>
      <c r="B173" s="332">
        <v>6</v>
      </c>
      <c r="C173" s="332">
        <v>151024703058990</v>
      </c>
      <c r="D173" s="427" t="s">
        <v>2440</v>
      </c>
      <c r="E173" t="str">
        <f t="shared" si="11"/>
        <v>150102470305899</v>
      </c>
      <c r="F173" t="str">
        <f t="shared" si="14"/>
        <v>0</v>
      </c>
      <c r="G173">
        <v>6</v>
      </c>
      <c r="H173" s="427" t="s">
        <v>2881</v>
      </c>
      <c r="I173" s="461">
        <v>82342995</v>
      </c>
      <c r="J173" s="296">
        <f t="shared" si="12"/>
        <v>82342.994999999995</v>
      </c>
      <c r="K173" t="e">
        <f>+VLOOKUP(D173,#REF!,4,0)</f>
        <v>#REF!</v>
      </c>
      <c r="L173" t="e">
        <f>VLOOKUP(D173,#REF!,5,0)</f>
        <v>#REF!</v>
      </c>
      <c r="M173" t="e">
        <f>VLOOKUP(D173,#REF!,6,0)</f>
        <v>#REF!</v>
      </c>
      <c r="N173" t="e">
        <f>VLOOKUP(D173,#REF!,7,0)</f>
        <v>#REF!</v>
      </c>
      <c r="P173" t="str">
        <f t="shared" si="13"/>
        <v>24703</v>
      </c>
    </row>
    <row r="174" spans="1:16" x14ac:dyDescent="0.3">
      <c r="A174" s="293" t="s">
        <v>2862</v>
      </c>
      <c r="B174" s="333">
        <v>6</v>
      </c>
      <c r="C174" s="333">
        <v>151025102000990</v>
      </c>
      <c r="D174" s="334" t="s">
        <v>2725</v>
      </c>
      <c r="E174" t="str">
        <f t="shared" si="11"/>
        <v>150102510200099</v>
      </c>
      <c r="F174" t="str">
        <f t="shared" si="14"/>
        <v>0</v>
      </c>
      <c r="G174">
        <v>6</v>
      </c>
      <c r="H174" s="334" t="s">
        <v>2751</v>
      </c>
      <c r="I174" s="460">
        <v>14806714745</v>
      </c>
      <c r="J174" s="296">
        <f t="shared" si="12"/>
        <v>14806714.744999999</v>
      </c>
      <c r="K174" t="e">
        <f>+VLOOKUP(D174,#REF!,4,0)</f>
        <v>#REF!</v>
      </c>
      <c r="L174" t="e">
        <f>VLOOKUP(D174,#REF!,5,0)</f>
        <v>#REF!</v>
      </c>
      <c r="M174" t="e">
        <f>VLOOKUP(D174,#REF!,6,0)</f>
        <v>#REF!</v>
      </c>
      <c r="N174" t="e">
        <f>VLOOKUP(D174,#REF!,7,0)</f>
        <v>#REF!</v>
      </c>
      <c r="P174" t="str">
        <f t="shared" si="13"/>
        <v>25102</v>
      </c>
    </row>
    <row r="175" spans="1:16" x14ac:dyDescent="0.3">
      <c r="A175" s="292" t="s">
        <v>2862</v>
      </c>
      <c r="B175" s="332">
        <v>6</v>
      </c>
      <c r="C175" s="332">
        <v>151025104000990</v>
      </c>
      <c r="D175" s="427" t="s">
        <v>1951</v>
      </c>
      <c r="E175" t="str">
        <f t="shared" si="11"/>
        <v>150102510400099</v>
      </c>
      <c r="F175" t="str">
        <f t="shared" si="14"/>
        <v>0</v>
      </c>
      <c r="G175">
        <v>6</v>
      </c>
      <c r="H175" s="427" t="s">
        <v>2132</v>
      </c>
      <c r="I175" s="461">
        <v>40244290423</v>
      </c>
      <c r="J175" s="296">
        <f t="shared" si="12"/>
        <v>40244290.423</v>
      </c>
      <c r="K175" t="e">
        <f>+VLOOKUP(D175,#REF!,4,0)</f>
        <v>#REF!</v>
      </c>
      <c r="L175" t="e">
        <f>VLOOKUP(D175,#REF!,5,0)</f>
        <v>#REF!</v>
      </c>
      <c r="M175" t="e">
        <f>VLOOKUP(D175,#REF!,6,0)</f>
        <v>#REF!</v>
      </c>
      <c r="N175" t="e">
        <f>VLOOKUP(D175,#REF!,7,0)</f>
        <v>#REF!</v>
      </c>
      <c r="P175" t="str">
        <f t="shared" si="13"/>
        <v>25104</v>
      </c>
    </row>
    <row r="176" spans="1:16" x14ac:dyDescent="0.3">
      <c r="A176" s="293" t="s">
        <v>2862</v>
      </c>
      <c r="B176" s="333">
        <v>6</v>
      </c>
      <c r="C176" s="333">
        <v>151025302002990</v>
      </c>
      <c r="D176" s="334" t="s">
        <v>1952</v>
      </c>
      <c r="E176" t="str">
        <f t="shared" si="11"/>
        <v>150102530200299</v>
      </c>
      <c r="F176" t="str">
        <f t="shared" si="14"/>
        <v>0</v>
      </c>
      <c r="G176">
        <v>6</v>
      </c>
      <c r="H176" s="334" t="s">
        <v>2133</v>
      </c>
      <c r="I176" s="460">
        <v>10000000</v>
      </c>
      <c r="J176" s="296">
        <f t="shared" si="12"/>
        <v>10000</v>
      </c>
      <c r="K176" t="e">
        <f>+VLOOKUP(D176,#REF!,4,0)</f>
        <v>#REF!</v>
      </c>
      <c r="L176" t="e">
        <f>VLOOKUP(D176,#REF!,5,0)</f>
        <v>#REF!</v>
      </c>
      <c r="M176" t="e">
        <f>VLOOKUP(D176,#REF!,6,0)</f>
        <v>#REF!</v>
      </c>
      <c r="N176" t="e">
        <f>VLOOKUP(D176,#REF!,7,0)</f>
        <v>#REF!</v>
      </c>
      <c r="P176" t="str">
        <f t="shared" si="13"/>
        <v>25302</v>
      </c>
    </row>
    <row r="177" spans="1:16" x14ac:dyDescent="0.3">
      <c r="A177" s="292" t="s">
        <v>2862</v>
      </c>
      <c r="B177" s="332">
        <v>6</v>
      </c>
      <c r="C177" s="332">
        <v>151025302003010</v>
      </c>
      <c r="D177" s="427" t="s">
        <v>1953</v>
      </c>
      <c r="E177" t="str">
        <f t="shared" si="11"/>
        <v>150102530200301</v>
      </c>
      <c r="F177" t="str">
        <f t="shared" si="14"/>
        <v>0</v>
      </c>
      <c r="G177">
        <v>6</v>
      </c>
      <c r="H177" s="427" t="s">
        <v>2133</v>
      </c>
      <c r="I177" s="461">
        <v>90438539</v>
      </c>
      <c r="J177" s="296">
        <f t="shared" si="12"/>
        <v>90438.539000000004</v>
      </c>
      <c r="K177" t="e">
        <f>+VLOOKUP(D177,#REF!,4,0)</f>
        <v>#REF!</v>
      </c>
      <c r="L177" t="e">
        <f>VLOOKUP(D177,#REF!,5,0)</f>
        <v>#REF!</v>
      </c>
      <c r="M177" t="e">
        <f>VLOOKUP(D177,#REF!,6,0)</f>
        <v>#REF!</v>
      </c>
      <c r="N177" t="e">
        <f>VLOOKUP(D177,#REF!,7,0)</f>
        <v>#REF!</v>
      </c>
      <c r="P177" t="str">
        <f t="shared" si="13"/>
        <v>25302</v>
      </c>
    </row>
    <row r="178" spans="1:16" x14ac:dyDescent="0.3">
      <c r="A178" s="293" t="s">
        <v>2862</v>
      </c>
      <c r="B178" s="333">
        <v>6</v>
      </c>
      <c r="C178" s="333">
        <v>151025302005010</v>
      </c>
      <c r="D178" s="334" t="s">
        <v>2620</v>
      </c>
      <c r="E178" t="str">
        <f t="shared" si="11"/>
        <v>150102530200501</v>
      </c>
      <c r="F178" t="str">
        <f t="shared" si="14"/>
        <v>0</v>
      </c>
      <c r="G178">
        <v>6</v>
      </c>
      <c r="H178" s="334" t="s">
        <v>2626</v>
      </c>
      <c r="I178" s="460">
        <v>4158</v>
      </c>
      <c r="J178" s="296">
        <f t="shared" si="12"/>
        <v>4.1580000000000004</v>
      </c>
      <c r="K178" t="e">
        <f>+VLOOKUP(D178,#REF!,4,0)</f>
        <v>#REF!</v>
      </c>
      <c r="L178" t="e">
        <f>VLOOKUP(D178,#REF!,5,0)</f>
        <v>#REF!</v>
      </c>
      <c r="M178" t="e">
        <f>VLOOKUP(D178,#REF!,6,0)</f>
        <v>#REF!</v>
      </c>
      <c r="N178" t="e">
        <f>VLOOKUP(D178,#REF!,7,0)</f>
        <v>#REF!</v>
      </c>
      <c r="P178" t="str">
        <f t="shared" si="13"/>
        <v>25302</v>
      </c>
    </row>
    <row r="179" spans="1:16" x14ac:dyDescent="0.3">
      <c r="A179" s="292" t="s">
        <v>2862</v>
      </c>
      <c r="B179" s="332">
        <v>6</v>
      </c>
      <c r="C179" s="332">
        <v>151025302012990</v>
      </c>
      <c r="D179" s="427" t="s">
        <v>1954</v>
      </c>
      <c r="E179" t="str">
        <f t="shared" si="11"/>
        <v>150102530201299</v>
      </c>
      <c r="F179" t="str">
        <f t="shared" si="14"/>
        <v>0</v>
      </c>
      <c r="G179">
        <v>6</v>
      </c>
      <c r="H179" s="427" t="s">
        <v>2134</v>
      </c>
      <c r="I179" s="461">
        <v>43247636</v>
      </c>
      <c r="J179" s="296">
        <f t="shared" si="12"/>
        <v>43247.635999999999</v>
      </c>
      <c r="K179" t="e">
        <f>+VLOOKUP(D179,#REF!,4,0)</f>
        <v>#REF!</v>
      </c>
      <c r="L179" t="e">
        <f>VLOOKUP(D179,#REF!,5,0)</f>
        <v>#REF!</v>
      </c>
      <c r="M179" t="e">
        <f>VLOOKUP(D179,#REF!,6,0)</f>
        <v>#REF!</v>
      </c>
      <c r="N179" t="e">
        <f>VLOOKUP(D179,#REF!,7,0)</f>
        <v>#REF!</v>
      </c>
      <c r="P179" t="str">
        <f t="shared" si="13"/>
        <v>25302</v>
      </c>
    </row>
    <row r="180" spans="1:16" x14ac:dyDescent="0.3">
      <c r="A180" s="293" t="s">
        <v>2862</v>
      </c>
      <c r="B180" s="333">
        <v>7</v>
      </c>
      <c r="C180" s="333">
        <v>151025702007990</v>
      </c>
      <c r="D180" s="334" t="s">
        <v>1955</v>
      </c>
      <c r="E180" t="str">
        <f t="shared" si="11"/>
        <v>150102570200799</v>
      </c>
      <c r="F180" t="str">
        <f t="shared" si="14"/>
        <v>0</v>
      </c>
      <c r="G180">
        <v>6</v>
      </c>
      <c r="H180" s="334" t="s">
        <v>2135</v>
      </c>
      <c r="I180" s="460">
        <v>2861685815</v>
      </c>
      <c r="J180" s="296">
        <f t="shared" si="12"/>
        <v>2861685.8149999999</v>
      </c>
      <c r="K180" t="e">
        <f>+VLOOKUP(D180,#REF!,4,0)</f>
        <v>#REF!</v>
      </c>
      <c r="L180" t="e">
        <f>VLOOKUP(D180,#REF!,5,0)</f>
        <v>#REF!</v>
      </c>
      <c r="M180" t="e">
        <f>VLOOKUP(D180,#REF!,6,0)</f>
        <v>#REF!</v>
      </c>
      <c r="N180" t="e">
        <f>VLOOKUP(D180,#REF!,7,0)</f>
        <v>#REF!</v>
      </c>
      <c r="P180" t="str">
        <f t="shared" si="13"/>
        <v>25702</v>
      </c>
    </row>
    <row r="181" spans="1:16" x14ac:dyDescent="0.3">
      <c r="A181" s="292" t="s">
        <v>2862</v>
      </c>
      <c r="B181" s="332">
        <v>6</v>
      </c>
      <c r="C181" s="332">
        <v>151025702011990</v>
      </c>
      <c r="D181" s="427" t="s">
        <v>2865</v>
      </c>
      <c r="E181" t="str">
        <f t="shared" si="11"/>
        <v>150102570201199</v>
      </c>
      <c r="F181" t="str">
        <f t="shared" si="14"/>
        <v>0</v>
      </c>
      <c r="G181">
        <v>6</v>
      </c>
      <c r="H181" s="427" t="s">
        <v>2882</v>
      </c>
      <c r="I181" s="461">
        <v>5000000</v>
      </c>
      <c r="J181" s="296">
        <f t="shared" si="12"/>
        <v>5000</v>
      </c>
      <c r="K181" t="e">
        <f>+VLOOKUP(D181,#REF!,4,0)</f>
        <v>#REF!</v>
      </c>
      <c r="L181" t="e">
        <f>VLOOKUP(D181,#REF!,5,0)</f>
        <v>#REF!</v>
      </c>
      <c r="M181" t="e">
        <f>VLOOKUP(D181,#REF!,6,0)</f>
        <v>#REF!</v>
      </c>
      <c r="N181" t="e">
        <f>VLOOKUP(D181,#REF!,7,0)</f>
        <v>#REF!</v>
      </c>
      <c r="P181" t="str">
        <f t="shared" si="13"/>
        <v>25702</v>
      </c>
    </row>
    <row r="182" spans="1:16" x14ac:dyDescent="0.3">
      <c r="A182" s="293" t="s">
        <v>2862</v>
      </c>
      <c r="B182" s="333">
        <v>6</v>
      </c>
      <c r="C182" s="333">
        <v>151025702025990</v>
      </c>
      <c r="D182" s="334" t="s">
        <v>878</v>
      </c>
      <c r="E182" t="str">
        <f t="shared" si="11"/>
        <v>150102570202599</v>
      </c>
      <c r="F182" t="str">
        <f t="shared" si="14"/>
        <v>0</v>
      </c>
      <c r="G182">
        <v>6</v>
      </c>
      <c r="H182" s="334" t="s">
        <v>879</v>
      </c>
      <c r="I182" s="460">
        <v>2497590</v>
      </c>
      <c r="J182" s="296">
        <f t="shared" si="12"/>
        <v>2497.59</v>
      </c>
      <c r="K182" t="e">
        <f>+VLOOKUP(D182,#REF!,4,0)</f>
        <v>#REF!</v>
      </c>
      <c r="L182" t="e">
        <f>VLOOKUP(D182,#REF!,5,0)</f>
        <v>#REF!</v>
      </c>
      <c r="M182" t="e">
        <f>VLOOKUP(D182,#REF!,6,0)</f>
        <v>#REF!</v>
      </c>
      <c r="N182" t="e">
        <f>VLOOKUP(D182,#REF!,7,0)</f>
        <v>#REF!</v>
      </c>
      <c r="P182" t="str">
        <f t="shared" si="13"/>
        <v>25702</v>
      </c>
    </row>
    <row r="183" spans="1:16" x14ac:dyDescent="0.3">
      <c r="A183" s="292" t="s">
        <v>2862</v>
      </c>
      <c r="B183" s="332">
        <v>6</v>
      </c>
      <c r="C183" s="332">
        <v>151025702043990</v>
      </c>
      <c r="D183" s="427" t="s">
        <v>884</v>
      </c>
      <c r="E183" t="str">
        <f t="shared" si="11"/>
        <v>150102570204399</v>
      </c>
      <c r="F183" t="str">
        <f t="shared" si="14"/>
        <v>0</v>
      </c>
      <c r="G183">
        <v>6</v>
      </c>
      <c r="H183" s="427" t="s">
        <v>885</v>
      </c>
      <c r="I183" s="461">
        <v>6391542</v>
      </c>
      <c r="J183" s="296">
        <f t="shared" si="12"/>
        <v>6391.5420000000004</v>
      </c>
      <c r="K183" t="e">
        <f>+VLOOKUP(D183,#REF!,4,0)</f>
        <v>#REF!</v>
      </c>
      <c r="L183" t="e">
        <f>VLOOKUP(D183,#REF!,5,0)</f>
        <v>#REF!</v>
      </c>
      <c r="M183" t="e">
        <f>VLOOKUP(D183,#REF!,6,0)</f>
        <v>#REF!</v>
      </c>
      <c r="N183" t="e">
        <f>VLOOKUP(D183,#REF!,7,0)</f>
        <v>#REF!</v>
      </c>
      <c r="P183" t="str">
        <f t="shared" si="13"/>
        <v>25702</v>
      </c>
    </row>
    <row r="184" spans="1:16" x14ac:dyDescent="0.3">
      <c r="A184" s="293" t="s">
        <v>2862</v>
      </c>
      <c r="B184" s="333">
        <v>6</v>
      </c>
      <c r="C184" s="333">
        <v>151025702044990</v>
      </c>
      <c r="D184" s="334" t="s">
        <v>886</v>
      </c>
      <c r="E184" t="str">
        <f t="shared" si="11"/>
        <v>150102570204499</v>
      </c>
      <c r="F184" t="str">
        <f t="shared" si="14"/>
        <v>0</v>
      </c>
      <c r="G184">
        <v>6</v>
      </c>
      <c r="H184" s="334" t="s">
        <v>887</v>
      </c>
      <c r="I184" s="460">
        <v>-3929730</v>
      </c>
      <c r="J184" s="296">
        <f t="shared" si="12"/>
        <v>-3929.73</v>
      </c>
      <c r="K184" t="e">
        <f>+VLOOKUP(D184,#REF!,4,0)</f>
        <v>#REF!</v>
      </c>
      <c r="L184" t="e">
        <f>VLOOKUP(D184,#REF!,5,0)</f>
        <v>#REF!</v>
      </c>
      <c r="M184" t="e">
        <f>VLOOKUP(D184,#REF!,6,0)</f>
        <v>#REF!</v>
      </c>
      <c r="N184" t="e">
        <f>VLOOKUP(D184,#REF!,7,0)</f>
        <v>#REF!</v>
      </c>
      <c r="P184" t="str">
        <f t="shared" si="13"/>
        <v>25702</v>
      </c>
    </row>
    <row r="185" spans="1:16" x14ac:dyDescent="0.3">
      <c r="A185" s="292" t="s">
        <v>2862</v>
      </c>
      <c r="B185" s="332">
        <v>6</v>
      </c>
      <c r="C185" s="332">
        <v>151025702045990</v>
      </c>
      <c r="D185" s="427" t="s">
        <v>2621</v>
      </c>
      <c r="E185" t="str">
        <f t="shared" si="11"/>
        <v>150102570204599</v>
      </c>
      <c r="F185" t="str">
        <f t="shared" si="14"/>
        <v>0</v>
      </c>
      <c r="G185">
        <v>6</v>
      </c>
      <c r="H185" s="427" t="s">
        <v>2627</v>
      </c>
      <c r="I185" s="461">
        <v>11145670087</v>
      </c>
      <c r="J185" s="296">
        <f t="shared" si="12"/>
        <v>11145670.086999999</v>
      </c>
      <c r="K185" t="e">
        <f>+VLOOKUP(D185,#REF!,4,0)</f>
        <v>#REF!</v>
      </c>
      <c r="L185" t="e">
        <f>VLOOKUP(D185,#REF!,5,0)</f>
        <v>#REF!</v>
      </c>
      <c r="M185" t="e">
        <f>VLOOKUP(D185,#REF!,6,0)</f>
        <v>#REF!</v>
      </c>
      <c r="N185" t="e">
        <f>VLOOKUP(D185,#REF!,7,0)</f>
        <v>#REF!</v>
      </c>
      <c r="P185" t="str">
        <f t="shared" si="13"/>
        <v>25702</v>
      </c>
    </row>
    <row r="186" spans="1:16" x14ac:dyDescent="0.3">
      <c r="A186" s="293" t="s">
        <v>2862</v>
      </c>
      <c r="B186" s="333">
        <v>6</v>
      </c>
      <c r="C186" s="333">
        <v>151025702046990</v>
      </c>
      <c r="D186" s="334" t="s">
        <v>2726</v>
      </c>
      <c r="E186" t="str">
        <f t="shared" si="11"/>
        <v>150102570204699</v>
      </c>
      <c r="F186" t="str">
        <f t="shared" si="14"/>
        <v>0</v>
      </c>
      <c r="G186">
        <v>6</v>
      </c>
      <c r="H186" s="334" t="s">
        <v>2752</v>
      </c>
      <c r="I186" s="460">
        <v>1784310482</v>
      </c>
      <c r="J186" s="296">
        <f t="shared" si="12"/>
        <v>1784310.4820000001</v>
      </c>
      <c r="K186" t="e">
        <f>+VLOOKUP(D186,#REF!,4,0)</f>
        <v>#REF!</v>
      </c>
      <c r="L186" t="e">
        <f>VLOOKUP(D186,#REF!,5,0)</f>
        <v>#REF!</v>
      </c>
      <c r="M186" t="e">
        <f>VLOOKUP(D186,#REF!,6,0)</f>
        <v>#REF!</v>
      </c>
      <c r="N186" t="e">
        <f>VLOOKUP(D186,#REF!,7,0)</f>
        <v>#REF!</v>
      </c>
      <c r="P186" t="str">
        <f t="shared" si="13"/>
        <v>25702</v>
      </c>
    </row>
    <row r="187" spans="1:16" x14ac:dyDescent="0.3">
      <c r="A187" s="292" t="s">
        <v>2862</v>
      </c>
      <c r="B187" s="332">
        <v>6</v>
      </c>
      <c r="C187" s="332">
        <v>151025702048990</v>
      </c>
      <c r="D187" s="427" t="s">
        <v>2727</v>
      </c>
      <c r="E187" t="str">
        <f t="shared" si="11"/>
        <v>150102570204899</v>
      </c>
      <c r="F187" t="str">
        <f t="shared" si="14"/>
        <v>0</v>
      </c>
      <c r="G187">
        <v>6</v>
      </c>
      <c r="H187" s="427" t="s">
        <v>2753</v>
      </c>
      <c r="I187" s="461">
        <v>101220455</v>
      </c>
      <c r="J187" s="296">
        <f t="shared" si="12"/>
        <v>101220.455</v>
      </c>
      <c r="K187" t="e">
        <f>+VLOOKUP(D187,#REF!,4,0)</f>
        <v>#REF!</v>
      </c>
      <c r="L187" t="e">
        <f>VLOOKUP(D187,#REF!,5,0)</f>
        <v>#REF!</v>
      </c>
      <c r="M187" t="e">
        <f>VLOOKUP(D187,#REF!,6,0)</f>
        <v>#REF!</v>
      </c>
      <c r="N187" t="e">
        <f>VLOOKUP(D187,#REF!,7,0)</f>
        <v>#REF!</v>
      </c>
      <c r="P187" t="str">
        <f t="shared" si="13"/>
        <v>25702</v>
      </c>
    </row>
    <row r="188" spans="1:16" x14ac:dyDescent="0.3">
      <c r="A188" s="293" t="s">
        <v>2862</v>
      </c>
      <c r="B188" s="333">
        <v>6</v>
      </c>
      <c r="C188" s="333">
        <v>151025702049990</v>
      </c>
      <c r="D188" s="334" t="s">
        <v>2728</v>
      </c>
      <c r="E188" t="str">
        <f t="shared" si="11"/>
        <v>150102570204999</v>
      </c>
      <c r="F188" t="str">
        <f t="shared" si="14"/>
        <v>0</v>
      </c>
      <c r="G188">
        <v>6</v>
      </c>
      <c r="H188" s="334" t="s">
        <v>2754</v>
      </c>
      <c r="I188" s="460">
        <v>39495544</v>
      </c>
      <c r="J188" s="296">
        <f t="shared" si="12"/>
        <v>39495.544000000002</v>
      </c>
      <c r="K188" t="e">
        <f>+VLOOKUP(D188,#REF!,4,0)</f>
        <v>#REF!</v>
      </c>
      <c r="L188" t="e">
        <f>VLOOKUP(D188,#REF!,5,0)</f>
        <v>#REF!</v>
      </c>
      <c r="M188" t="e">
        <f>VLOOKUP(D188,#REF!,6,0)</f>
        <v>#REF!</v>
      </c>
      <c r="N188" t="e">
        <f>VLOOKUP(D188,#REF!,7,0)</f>
        <v>#REF!</v>
      </c>
      <c r="P188" t="str">
        <f t="shared" si="13"/>
        <v>25702</v>
      </c>
    </row>
    <row r="189" spans="1:16" x14ac:dyDescent="0.3">
      <c r="A189" s="292" t="s">
        <v>2862</v>
      </c>
      <c r="B189" s="332">
        <v>6</v>
      </c>
      <c r="C189" s="332">
        <v>151025702050990</v>
      </c>
      <c r="D189" s="427" t="s">
        <v>2866</v>
      </c>
      <c r="E189" t="str">
        <f t="shared" si="11"/>
        <v>150102570205099</v>
      </c>
      <c r="F189" t="str">
        <f t="shared" si="14"/>
        <v>0</v>
      </c>
      <c r="G189">
        <v>6</v>
      </c>
      <c r="H189" s="427" t="s">
        <v>2448</v>
      </c>
      <c r="I189" s="461">
        <v>22313081</v>
      </c>
      <c r="J189" s="296">
        <f t="shared" si="12"/>
        <v>22313.080999999998</v>
      </c>
      <c r="K189" t="e">
        <f>+VLOOKUP(D189,#REF!,4,0)</f>
        <v>#REF!</v>
      </c>
      <c r="L189" t="e">
        <f>VLOOKUP(D189,#REF!,5,0)</f>
        <v>#REF!</v>
      </c>
      <c r="M189" t="e">
        <f>VLOOKUP(D189,#REF!,6,0)</f>
        <v>#REF!</v>
      </c>
      <c r="N189" t="e">
        <f>VLOOKUP(D189,#REF!,7,0)</f>
        <v>#REF!</v>
      </c>
      <c r="P189" t="str">
        <f t="shared" si="13"/>
        <v>25702</v>
      </c>
    </row>
    <row r="190" spans="1:16" x14ac:dyDescent="0.3">
      <c r="A190" s="293" t="s">
        <v>2862</v>
      </c>
      <c r="B190" s="333">
        <v>6</v>
      </c>
      <c r="C190" s="333">
        <v>151025702052990</v>
      </c>
      <c r="D190" s="334" t="s">
        <v>2867</v>
      </c>
      <c r="E190" t="str">
        <f t="shared" si="11"/>
        <v>150102570205299</v>
      </c>
      <c r="F190" t="str">
        <f t="shared" si="14"/>
        <v>0</v>
      </c>
      <c r="G190">
        <v>6</v>
      </c>
      <c r="H190" s="334" t="s">
        <v>2883</v>
      </c>
      <c r="I190" s="460">
        <v>126555761</v>
      </c>
      <c r="J190" s="296">
        <f t="shared" si="12"/>
        <v>126555.761</v>
      </c>
      <c r="K190" t="e">
        <f>+VLOOKUP(D190,#REF!,4,0)</f>
        <v>#REF!</v>
      </c>
      <c r="L190" t="e">
        <f>VLOOKUP(D190,#REF!,5,0)</f>
        <v>#REF!</v>
      </c>
      <c r="M190" t="e">
        <f>VLOOKUP(D190,#REF!,6,0)</f>
        <v>#REF!</v>
      </c>
      <c r="N190" t="e">
        <f>VLOOKUP(D190,#REF!,7,0)</f>
        <v>#REF!</v>
      </c>
      <c r="P190" t="str">
        <f t="shared" si="13"/>
        <v>25702</v>
      </c>
    </row>
    <row r="191" spans="1:16" x14ac:dyDescent="0.3">
      <c r="A191" s="292" t="s">
        <v>2862</v>
      </c>
      <c r="B191" s="332">
        <v>6</v>
      </c>
      <c r="C191" s="332">
        <v>151025702053990</v>
      </c>
      <c r="D191" s="427" t="s">
        <v>2868</v>
      </c>
      <c r="E191" t="str">
        <f t="shared" si="11"/>
        <v>150102570205399</v>
      </c>
      <c r="F191" t="str">
        <f t="shared" si="14"/>
        <v>0</v>
      </c>
      <c r="G191">
        <v>6</v>
      </c>
      <c r="H191" s="427" t="s">
        <v>2884</v>
      </c>
      <c r="I191" s="461">
        <v>-51384445</v>
      </c>
      <c r="J191" s="296">
        <f t="shared" si="12"/>
        <v>-51384.445</v>
      </c>
      <c r="K191" t="e">
        <f>+VLOOKUP(D191,#REF!,4,0)</f>
        <v>#REF!</v>
      </c>
      <c r="L191" t="e">
        <f>VLOOKUP(D191,#REF!,5,0)</f>
        <v>#REF!</v>
      </c>
      <c r="M191" t="e">
        <f>VLOOKUP(D191,#REF!,6,0)</f>
        <v>#REF!</v>
      </c>
      <c r="N191" t="e">
        <f>VLOOKUP(D191,#REF!,7,0)</f>
        <v>#REF!</v>
      </c>
      <c r="P191" t="str">
        <f t="shared" si="13"/>
        <v>25702</v>
      </c>
    </row>
    <row r="192" spans="1:16" x14ac:dyDescent="0.3">
      <c r="A192" s="293" t="s">
        <v>2862</v>
      </c>
      <c r="B192" s="333">
        <v>7</v>
      </c>
      <c r="C192" s="333">
        <v>151025702058990</v>
      </c>
      <c r="D192" s="334" t="s">
        <v>1345</v>
      </c>
      <c r="E192" t="str">
        <f t="shared" si="11"/>
        <v>150102570205899</v>
      </c>
      <c r="F192" t="str">
        <f t="shared" si="14"/>
        <v>0</v>
      </c>
      <c r="G192">
        <v>6</v>
      </c>
      <c r="H192" s="334" t="s">
        <v>1346</v>
      </c>
      <c r="I192" s="460">
        <v>1680000</v>
      </c>
      <c r="J192" s="296">
        <f t="shared" si="12"/>
        <v>1680</v>
      </c>
      <c r="K192" t="e">
        <f>+VLOOKUP(D192,#REF!,4,0)</f>
        <v>#REF!</v>
      </c>
      <c r="L192" t="e">
        <f>VLOOKUP(D192,#REF!,5,0)</f>
        <v>#REF!</v>
      </c>
      <c r="M192" t="e">
        <f>VLOOKUP(D192,#REF!,6,0)</f>
        <v>#REF!</v>
      </c>
      <c r="N192" t="e">
        <f>VLOOKUP(D192,#REF!,7,0)</f>
        <v>#REF!</v>
      </c>
      <c r="P192" t="str">
        <f t="shared" si="13"/>
        <v>25702</v>
      </c>
    </row>
    <row r="193" spans="1:16" x14ac:dyDescent="0.3">
      <c r="A193" s="292" t="s">
        <v>2862</v>
      </c>
      <c r="B193" s="332">
        <v>6</v>
      </c>
      <c r="C193" s="332">
        <v>151025702059990</v>
      </c>
      <c r="D193" s="427" t="s">
        <v>888</v>
      </c>
      <c r="E193" t="str">
        <f t="shared" si="11"/>
        <v>150102570205999</v>
      </c>
      <c r="G193">
        <v>6</v>
      </c>
      <c r="H193" s="427" t="s">
        <v>889</v>
      </c>
      <c r="I193" s="461">
        <v>3007742265</v>
      </c>
      <c r="J193" s="296">
        <f t="shared" si="12"/>
        <v>3007742.2650000001</v>
      </c>
      <c r="K193" t="e">
        <f>+VLOOKUP(D193,#REF!,4,0)</f>
        <v>#REF!</v>
      </c>
      <c r="L193" t="e">
        <f>VLOOKUP(D193,#REF!,5,0)</f>
        <v>#REF!</v>
      </c>
      <c r="M193" t="e">
        <f>VLOOKUP(D193,#REF!,6,0)</f>
        <v>#REF!</v>
      </c>
      <c r="N193" t="e">
        <f>VLOOKUP(D193,#REF!,7,0)</f>
        <v>#REF!</v>
      </c>
      <c r="P193" t="str">
        <f t="shared" si="13"/>
        <v>25702</v>
      </c>
    </row>
    <row r="194" spans="1:16" x14ac:dyDescent="0.3">
      <c r="A194" s="293" t="s">
        <v>2862</v>
      </c>
      <c r="B194" s="333">
        <v>7</v>
      </c>
      <c r="C194" s="333">
        <v>151025702060990</v>
      </c>
      <c r="D194" s="334" t="s">
        <v>890</v>
      </c>
      <c r="E194" t="str">
        <f t="shared" si="11"/>
        <v>150102570206099</v>
      </c>
      <c r="G194">
        <v>6</v>
      </c>
      <c r="H194" s="427" t="s">
        <v>891</v>
      </c>
      <c r="I194" s="461">
        <v>28050258</v>
      </c>
      <c r="J194" s="296">
        <f t="shared" si="12"/>
        <v>28050.258000000002</v>
      </c>
      <c r="K194" t="e">
        <f>+VLOOKUP(D194,#REF!,4,0)</f>
        <v>#REF!</v>
      </c>
      <c r="L194" t="e">
        <f>VLOOKUP(D194,#REF!,5,0)</f>
        <v>#REF!</v>
      </c>
      <c r="M194" t="e">
        <f>VLOOKUP(D194,#REF!,6,0)</f>
        <v>#REF!</v>
      </c>
      <c r="N194" t="e">
        <f>VLOOKUP(D194,#REF!,7,0)</f>
        <v>#REF!</v>
      </c>
      <c r="P194" t="str">
        <f t="shared" si="13"/>
        <v>25702</v>
      </c>
    </row>
    <row r="195" spans="1:16" s="297" customFormat="1" x14ac:dyDescent="0.3">
      <c r="A195" s="292" t="s">
        <v>2862</v>
      </c>
      <c r="B195" s="332">
        <v>6</v>
      </c>
      <c r="C195" s="332">
        <v>151025702061990</v>
      </c>
      <c r="D195" s="427" t="s">
        <v>892</v>
      </c>
      <c r="E195" t="str">
        <f t="shared" si="11"/>
        <v>150102570206199</v>
      </c>
      <c r="F195"/>
      <c r="G195">
        <v>6</v>
      </c>
      <c r="H195" s="427" t="s">
        <v>893</v>
      </c>
      <c r="I195" s="461">
        <v>9660922</v>
      </c>
      <c r="J195" s="296">
        <f t="shared" si="12"/>
        <v>9660.9220000000005</v>
      </c>
      <c r="K195" t="e">
        <f>+VLOOKUP(D195,#REF!,4,0)</f>
        <v>#REF!</v>
      </c>
      <c r="L195" t="e">
        <f>VLOOKUP(D195,#REF!,5,0)</f>
        <v>#REF!</v>
      </c>
      <c r="M195" t="e">
        <f>VLOOKUP(D195,#REF!,6,0)</f>
        <v>#REF!</v>
      </c>
      <c r="N195" t="e">
        <f>VLOOKUP(D195,#REF!,7,0)</f>
        <v>#REF!</v>
      </c>
      <c r="O195"/>
      <c r="P195" t="str">
        <f t="shared" si="13"/>
        <v>25702</v>
      </c>
    </row>
    <row r="196" spans="1:16" s="297" customFormat="1" x14ac:dyDescent="0.3">
      <c r="A196" s="293" t="s">
        <v>2862</v>
      </c>
      <c r="B196" s="333">
        <v>6</v>
      </c>
      <c r="C196" s="333">
        <v>151025702062990</v>
      </c>
      <c r="D196" s="334" t="s">
        <v>894</v>
      </c>
      <c r="E196" t="str">
        <f t="shared" si="11"/>
        <v>150102570206299</v>
      </c>
      <c r="F196"/>
      <c r="G196">
        <v>6</v>
      </c>
      <c r="H196" s="334" t="s">
        <v>895</v>
      </c>
      <c r="I196" s="460">
        <v>15913199</v>
      </c>
      <c r="J196" s="296">
        <f t="shared" si="12"/>
        <v>15913.199000000001</v>
      </c>
      <c r="K196" t="e">
        <f>+VLOOKUP(D196,#REF!,4,0)</f>
        <v>#REF!</v>
      </c>
      <c r="L196" t="e">
        <f>VLOOKUP(D196,#REF!,5,0)</f>
        <v>#REF!</v>
      </c>
      <c r="M196" t="e">
        <f>VLOOKUP(D196,#REF!,6,0)</f>
        <v>#REF!</v>
      </c>
      <c r="N196" t="e">
        <f>VLOOKUP(D196,#REF!,7,0)</f>
        <v>#REF!</v>
      </c>
      <c r="O196"/>
      <c r="P196" t="str">
        <f t="shared" si="13"/>
        <v>25702</v>
      </c>
    </row>
    <row r="197" spans="1:16" s="297" customFormat="1" x14ac:dyDescent="0.3">
      <c r="A197" s="292" t="s">
        <v>2862</v>
      </c>
      <c r="B197" s="332">
        <v>6</v>
      </c>
      <c r="C197" s="332">
        <v>151025702063990</v>
      </c>
      <c r="D197" s="427" t="s">
        <v>896</v>
      </c>
      <c r="E197" t="str">
        <f t="shared" ref="E197:E217" si="15">+MID(D197,3,2)&amp;+MID(D197,6,1)&amp;+MID(D197,8,2)&amp;+MID(D197,11,3)&amp;+MID(D197,17,2)&amp;+MID(D197,20,3)&amp;+MID(D197,24,2)</f>
        <v>150102570206399</v>
      </c>
      <c r="F197"/>
      <c r="G197">
        <v>6</v>
      </c>
      <c r="H197" s="427" t="s">
        <v>897</v>
      </c>
      <c r="I197" s="461">
        <v>21506641</v>
      </c>
      <c r="J197" s="296">
        <f t="shared" ref="J197:J217" si="16">I197/1000</f>
        <v>21506.641</v>
      </c>
      <c r="K197" t="e">
        <f>+VLOOKUP(D197,#REF!,4,0)</f>
        <v>#REF!</v>
      </c>
      <c r="L197" t="e">
        <f>VLOOKUP(D197,#REF!,5,0)</f>
        <v>#REF!</v>
      </c>
      <c r="M197" t="e">
        <f>VLOOKUP(D197,#REF!,6,0)</f>
        <v>#REF!</v>
      </c>
      <c r="N197" t="e">
        <f>VLOOKUP(D197,#REF!,7,0)</f>
        <v>#REF!</v>
      </c>
      <c r="O197"/>
      <c r="P197" t="str">
        <f t="shared" ref="P197:P217" si="17">MID(E197,6,5)</f>
        <v>25702</v>
      </c>
    </row>
    <row r="198" spans="1:16" s="297" customFormat="1" x14ac:dyDescent="0.3">
      <c r="A198" s="293" t="s">
        <v>2862</v>
      </c>
      <c r="B198" s="333">
        <v>6</v>
      </c>
      <c r="C198" s="333">
        <v>151025702066990</v>
      </c>
      <c r="D198" s="334" t="s">
        <v>2443</v>
      </c>
      <c r="E198" t="str">
        <f t="shared" si="15"/>
        <v>150102570206699</v>
      </c>
      <c r="G198">
        <v>6</v>
      </c>
      <c r="H198" s="427" t="s">
        <v>2785</v>
      </c>
      <c r="I198" s="461">
        <v>2211458960</v>
      </c>
      <c r="J198" s="296">
        <f t="shared" si="16"/>
        <v>2211458.96</v>
      </c>
      <c r="K198" s="297" t="e">
        <f>+VLOOKUP(D198,#REF!,4,0)</f>
        <v>#REF!</v>
      </c>
      <c r="L198" t="e">
        <f>VLOOKUP(D198,#REF!,5,0)</f>
        <v>#REF!</v>
      </c>
      <c r="M198" s="297" t="e">
        <f>VLOOKUP(D198,#REF!,6,0)</f>
        <v>#REF!</v>
      </c>
      <c r="N198" t="e">
        <f>VLOOKUP(D198,#REF!,7,0)</f>
        <v>#REF!</v>
      </c>
      <c r="P198" s="297" t="str">
        <f t="shared" si="17"/>
        <v>25702</v>
      </c>
    </row>
    <row r="199" spans="1:16" s="297" customFormat="1" x14ac:dyDescent="0.3">
      <c r="A199" s="292" t="s">
        <v>2862</v>
      </c>
      <c r="B199" s="332">
        <v>6</v>
      </c>
      <c r="C199" s="332">
        <v>151025702087990</v>
      </c>
      <c r="D199" s="427" t="s">
        <v>898</v>
      </c>
      <c r="E199" t="str">
        <f t="shared" si="15"/>
        <v>150102570208799</v>
      </c>
      <c r="F199"/>
      <c r="G199">
        <v>5</v>
      </c>
      <c r="H199" s="334" t="s">
        <v>899</v>
      </c>
      <c r="I199" s="460">
        <v>12944701395</v>
      </c>
      <c r="J199" s="296">
        <f t="shared" si="16"/>
        <v>12944701.395</v>
      </c>
      <c r="K199" t="e">
        <f>+VLOOKUP(D199,#REF!,4,0)</f>
        <v>#REF!</v>
      </c>
      <c r="L199" t="e">
        <f>VLOOKUP(D199,#REF!,5,0)</f>
        <v>#REF!</v>
      </c>
      <c r="M199" t="e">
        <f>VLOOKUP(D199,#REF!,6,0)</f>
        <v>#REF!</v>
      </c>
      <c r="N199" t="e">
        <f>VLOOKUP(D199,#REF!,7,0)</f>
        <v>#REF!</v>
      </c>
      <c r="O199"/>
      <c r="P199" t="str">
        <f t="shared" si="17"/>
        <v>25702</v>
      </c>
    </row>
    <row r="200" spans="1:16" x14ac:dyDescent="0.3">
      <c r="A200" s="293" t="s">
        <v>2862</v>
      </c>
      <c r="B200" s="333">
        <v>6</v>
      </c>
      <c r="C200" s="333">
        <v>151025702088990</v>
      </c>
      <c r="D200" s="334" t="s">
        <v>2644</v>
      </c>
      <c r="E200" t="str">
        <f t="shared" si="15"/>
        <v>150102570208899</v>
      </c>
      <c r="G200">
        <v>6</v>
      </c>
      <c r="H200" s="427" t="s">
        <v>2647</v>
      </c>
      <c r="I200" s="461">
        <v>139924990</v>
      </c>
      <c r="J200" s="296">
        <f t="shared" si="16"/>
        <v>139924.99</v>
      </c>
      <c r="K200" t="e">
        <f>+VLOOKUP(D200,#REF!,4,0)</f>
        <v>#REF!</v>
      </c>
      <c r="L200" t="e">
        <f>VLOOKUP(D200,#REF!,5,0)</f>
        <v>#REF!</v>
      </c>
      <c r="M200" t="e">
        <f>VLOOKUP(D200,#REF!,6,0)</f>
        <v>#REF!</v>
      </c>
      <c r="N200" t="e">
        <f>VLOOKUP(D200,#REF!,7,0)</f>
        <v>#REF!</v>
      </c>
      <c r="P200" t="str">
        <f t="shared" si="17"/>
        <v>25702</v>
      </c>
    </row>
    <row r="201" spans="1:16" x14ac:dyDescent="0.3">
      <c r="A201" s="292" t="s">
        <v>2862</v>
      </c>
      <c r="B201" s="332">
        <v>6</v>
      </c>
      <c r="C201" s="332">
        <v>151025702090990</v>
      </c>
      <c r="D201" s="427" t="s">
        <v>900</v>
      </c>
      <c r="E201" t="str">
        <f t="shared" si="15"/>
        <v>150102570209099</v>
      </c>
      <c r="G201">
        <v>6</v>
      </c>
      <c r="H201" s="427" t="s">
        <v>901</v>
      </c>
      <c r="I201" s="461">
        <v>-1846523</v>
      </c>
      <c r="J201" s="296">
        <f t="shared" si="16"/>
        <v>-1846.5229999999999</v>
      </c>
      <c r="K201" t="e">
        <f>+VLOOKUP(D201,#REF!,4,0)</f>
        <v>#REF!</v>
      </c>
      <c r="L201" t="e">
        <f>VLOOKUP(D201,#REF!,5,0)</f>
        <v>#REF!</v>
      </c>
      <c r="M201" t="e">
        <f>VLOOKUP(D201,#REF!,6,0)</f>
        <v>#REF!</v>
      </c>
      <c r="N201" t="e">
        <f>VLOOKUP(D201,#REF!,7,0)</f>
        <v>#REF!</v>
      </c>
      <c r="P201" t="str">
        <f t="shared" si="17"/>
        <v>25702</v>
      </c>
    </row>
    <row r="202" spans="1:16" s="297" customFormat="1" x14ac:dyDescent="0.3">
      <c r="A202" s="293" t="s">
        <v>2862</v>
      </c>
      <c r="B202" s="333">
        <v>6</v>
      </c>
      <c r="C202" s="333">
        <v>151025702101990</v>
      </c>
      <c r="D202" s="334" t="s">
        <v>2729</v>
      </c>
      <c r="E202" s="297" t="str">
        <f t="shared" si="15"/>
        <v>150102570210199</v>
      </c>
      <c r="F202" s="297" t="str">
        <f>MID(E202,3,1)</f>
        <v>0</v>
      </c>
      <c r="G202">
        <v>6</v>
      </c>
      <c r="H202" s="479" t="s">
        <v>2755</v>
      </c>
      <c r="I202" s="480">
        <v>1976197729</v>
      </c>
      <c r="J202" s="466">
        <f t="shared" si="16"/>
        <v>1976197.7290000001</v>
      </c>
      <c r="K202" s="297" t="e">
        <f>+VLOOKUP(D202,#REF!,4,0)</f>
        <v>#REF!</v>
      </c>
      <c r="L202" s="297" t="e">
        <f>VLOOKUP(D202,#REF!,5,0)</f>
        <v>#REF!</v>
      </c>
      <c r="M202" s="297" t="e">
        <f>VLOOKUP(D202,#REF!,6,0)</f>
        <v>#REF!</v>
      </c>
      <c r="N202" s="297" t="e">
        <f>VLOOKUP(D202,#REF!,7,0)</f>
        <v>#REF!</v>
      </c>
      <c r="P202" s="297" t="str">
        <f t="shared" si="17"/>
        <v>25702</v>
      </c>
    </row>
    <row r="203" spans="1:16" s="297" customFormat="1" x14ac:dyDescent="0.3">
      <c r="A203" s="292" t="s">
        <v>2862</v>
      </c>
      <c r="B203" s="332">
        <v>6</v>
      </c>
      <c r="C203" s="332">
        <v>151025702107010</v>
      </c>
      <c r="D203" s="427" t="s">
        <v>2449</v>
      </c>
      <c r="E203" s="297" t="str">
        <f t="shared" si="15"/>
        <v>150102570210701</v>
      </c>
      <c r="G203">
        <v>6</v>
      </c>
      <c r="H203" s="479" t="s">
        <v>2450</v>
      </c>
      <c r="I203" s="480">
        <v>24454968</v>
      </c>
      <c r="J203" s="466">
        <f t="shared" si="16"/>
        <v>24454.968000000001</v>
      </c>
      <c r="K203" s="297" t="e">
        <f>+VLOOKUP(D203,#REF!,4,0)</f>
        <v>#REF!</v>
      </c>
      <c r="L203" s="297" t="e">
        <f>VLOOKUP(D203,#REF!,5,0)</f>
        <v>#REF!</v>
      </c>
      <c r="M203" s="297" t="e">
        <f>VLOOKUP(D203,#REF!,6,0)</f>
        <v>#REF!</v>
      </c>
      <c r="N203" s="297" t="e">
        <f>VLOOKUP(D203,#REF!,7,0)</f>
        <v>#REF!</v>
      </c>
      <c r="P203" s="297" t="str">
        <f t="shared" si="17"/>
        <v>25702</v>
      </c>
    </row>
    <row r="204" spans="1:16" s="297" customFormat="1" x14ac:dyDescent="0.3">
      <c r="A204" s="293" t="s">
        <v>2862</v>
      </c>
      <c r="B204" s="333">
        <v>6</v>
      </c>
      <c r="C204" s="333">
        <v>151025702107990</v>
      </c>
      <c r="D204" s="334" t="s">
        <v>2732</v>
      </c>
      <c r="E204" t="str">
        <f t="shared" si="15"/>
        <v>150102570210799</v>
      </c>
      <c r="F204" t="str">
        <f>MID(E204,3,1)</f>
        <v>0</v>
      </c>
      <c r="G204">
        <v>6</v>
      </c>
      <c r="H204" s="334" t="s">
        <v>2758</v>
      </c>
      <c r="I204" s="460">
        <v>769127624</v>
      </c>
      <c r="J204" s="296">
        <f t="shared" si="16"/>
        <v>769127.62399999995</v>
      </c>
      <c r="K204" s="297" t="e">
        <f>+VLOOKUP(D204,#REF!,4,0)</f>
        <v>#REF!</v>
      </c>
      <c r="L204" t="e">
        <f>VLOOKUP(D204,#REF!,5,0)</f>
        <v>#REF!</v>
      </c>
      <c r="M204" s="297" t="e">
        <f>VLOOKUP(D204,#REF!,6,0)</f>
        <v>#REF!</v>
      </c>
      <c r="N204" t="e">
        <f>VLOOKUP(D204,#REF!,7,0)</f>
        <v>#REF!</v>
      </c>
      <c r="P204" s="297" t="str">
        <f t="shared" si="17"/>
        <v>25702</v>
      </c>
    </row>
    <row r="205" spans="1:16" s="297" customFormat="1" x14ac:dyDescent="0.3">
      <c r="A205" s="292" t="s">
        <v>2862</v>
      </c>
      <c r="B205" s="332">
        <v>6</v>
      </c>
      <c r="C205" s="332">
        <v>151025702113990</v>
      </c>
      <c r="D205" s="427" t="s">
        <v>2786</v>
      </c>
      <c r="E205" t="str">
        <f t="shared" si="15"/>
        <v>150102570211399</v>
      </c>
      <c r="F205"/>
      <c r="G205">
        <v>6</v>
      </c>
      <c r="H205" s="334" t="s">
        <v>2787</v>
      </c>
      <c r="I205" s="460">
        <v>659090909</v>
      </c>
      <c r="J205" s="296">
        <f t="shared" si="16"/>
        <v>659090.90899999999</v>
      </c>
      <c r="K205" t="e">
        <f>+VLOOKUP(D205,#REF!,4,0)</f>
        <v>#REF!</v>
      </c>
      <c r="L205" t="e">
        <f>VLOOKUP(D205,#REF!,5,0)</f>
        <v>#REF!</v>
      </c>
      <c r="M205" t="e">
        <f>VLOOKUP(D205,#REF!,6,0)</f>
        <v>#REF!</v>
      </c>
      <c r="N205" t="e">
        <f>VLOOKUP(D205,#REF!,7,0)</f>
        <v>#REF!</v>
      </c>
      <c r="O205"/>
      <c r="P205" t="str">
        <f t="shared" si="17"/>
        <v>25702</v>
      </c>
    </row>
    <row r="206" spans="1:16" s="297" customFormat="1" x14ac:dyDescent="0.3">
      <c r="A206" s="293" t="s">
        <v>2862</v>
      </c>
      <c r="B206" s="333">
        <v>6</v>
      </c>
      <c r="C206" s="333">
        <v>151025702149010</v>
      </c>
      <c r="D206" s="334" t="s">
        <v>1956</v>
      </c>
      <c r="E206" t="str">
        <f t="shared" si="15"/>
        <v>150102570214901</v>
      </c>
      <c r="F206"/>
      <c r="G206">
        <v>6</v>
      </c>
      <c r="H206" s="334" t="s">
        <v>2136</v>
      </c>
      <c r="I206" s="460">
        <v>1128281</v>
      </c>
      <c r="J206" s="296">
        <f t="shared" si="16"/>
        <v>1128.2809999999999</v>
      </c>
      <c r="K206" t="e">
        <f>+VLOOKUP(D206,#REF!,4,0)</f>
        <v>#REF!</v>
      </c>
      <c r="L206" t="e">
        <f>VLOOKUP(D206,#REF!,5,0)</f>
        <v>#REF!</v>
      </c>
      <c r="M206" t="e">
        <f>VLOOKUP(D206,#REF!,6,0)</f>
        <v>#REF!</v>
      </c>
      <c r="N206" t="e">
        <f>VLOOKUP(D206,#REF!,7,0)</f>
        <v>#REF!</v>
      </c>
      <c r="O206"/>
      <c r="P206" t="str">
        <f t="shared" si="17"/>
        <v>25702</v>
      </c>
    </row>
    <row r="207" spans="1:16" s="297" customFormat="1" x14ac:dyDescent="0.3">
      <c r="A207" s="292" t="s">
        <v>2862</v>
      </c>
      <c r="B207" s="332">
        <v>6</v>
      </c>
      <c r="C207" s="332">
        <v>151025702149990</v>
      </c>
      <c r="D207" s="427" t="s">
        <v>902</v>
      </c>
      <c r="E207" t="str">
        <f t="shared" si="15"/>
        <v>150102570214999</v>
      </c>
      <c r="F207"/>
      <c r="G207">
        <v>6</v>
      </c>
      <c r="H207" s="427" t="s">
        <v>903</v>
      </c>
      <c r="I207" s="461">
        <v>40</v>
      </c>
      <c r="J207" s="296">
        <f t="shared" si="16"/>
        <v>0.04</v>
      </c>
      <c r="K207" t="e">
        <f>+VLOOKUP(D207,#REF!,4,0)</f>
        <v>#REF!</v>
      </c>
      <c r="L207" t="e">
        <f>VLOOKUP(D207,#REF!,5,0)</f>
        <v>#REF!</v>
      </c>
      <c r="M207" t="e">
        <f>VLOOKUP(D207,#REF!,6,0)</f>
        <v>#REF!</v>
      </c>
      <c r="N207" t="e">
        <f>VLOOKUP(D207,#REF!,7,0)</f>
        <v>#REF!</v>
      </c>
      <c r="O207"/>
      <c r="P207" t="str">
        <f t="shared" si="17"/>
        <v>25702</v>
      </c>
    </row>
    <row r="208" spans="1:16" s="297" customFormat="1" x14ac:dyDescent="0.3">
      <c r="A208" s="293" t="s">
        <v>2862</v>
      </c>
      <c r="B208" s="333">
        <v>6</v>
      </c>
      <c r="C208" s="333">
        <v>151025702153990</v>
      </c>
      <c r="D208" s="334" t="s">
        <v>2660</v>
      </c>
      <c r="E208" t="str">
        <f t="shared" si="15"/>
        <v>150102570215399</v>
      </c>
      <c r="F208"/>
      <c r="G208">
        <v>6</v>
      </c>
      <c r="H208" s="427" t="s">
        <v>2679</v>
      </c>
      <c r="I208" s="461">
        <v>11941664</v>
      </c>
      <c r="J208" s="296">
        <f t="shared" si="16"/>
        <v>11941.664000000001</v>
      </c>
      <c r="K208" t="e">
        <f>+VLOOKUP(D208,#REF!,4,0)</f>
        <v>#REF!</v>
      </c>
      <c r="L208" t="e">
        <f>VLOOKUP(D208,#REF!,5,0)</f>
        <v>#REF!</v>
      </c>
      <c r="M208" t="e">
        <f>VLOOKUP(D208,#REF!,6,0)</f>
        <v>#REF!</v>
      </c>
      <c r="N208" t="e">
        <f>VLOOKUP(D208,#REF!,7,0)</f>
        <v>#REF!</v>
      </c>
      <c r="O208"/>
      <c r="P208" t="str">
        <f t="shared" si="17"/>
        <v>25702</v>
      </c>
    </row>
    <row r="209" spans="1:16" x14ac:dyDescent="0.3">
      <c r="A209" s="292" t="s">
        <v>2862</v>
      </c>
      <c r="B209" s="332">
        <v>6</v>
      </c>
      <c r="C209" s="332">
        <v>151025702154990</v>
      </c>
      <c r="D209" s="427" t="s">
        <v>2661</v>
      </c>
      <c r="E209" t="str">
        <f t="shared" si="15"/>
        <v>150102570215499</v>
      </c>
      <c r="F209" t="str">
        <f>MID(E209,3,1)</f>
        <v>0</v>
      </c>
      <c r="G209">
        <v>6</v>
      </c>
      <c r="H209" s="427" t="s">
        <v>2680</v>
      </c>
      <c r="I209" s="461">
        <v>1646385</v>
      </c>
      <c r="J209" s="296">
        <f t="shared" si="16"/>
        <v>1646.385</v>
      </c>
      <c r="K209" s="297" t="e">
        <f>+VLOOKUP(D209,#REF!,4,0)</f>
        <v>#REF!</v>
      </c>
      <c r="L209" t="e">
        <f>VLOOKUP(D209,#REF!,5,0)</f>
        <v>#REF!</v>
      </c>
      <c r="M209" s="297" t="e">
        <f>VLOOKUP(D209,#REF!,6,0)</f>
        <v>#REF!</v>
      </c>
      <c r="N209" t="e">
        <f>VLOOKUP(D209,#REF!,7,0)</f>
        <v>#REF!</v>
      </c>
      <c r="O209" s="297"/>
      <c r="P209" s="297" t="str">
        <f t="shared" si="17"/>
        <v>25702</v>
      </c>
    </row>
    <row r="210" spans="1:16" x14ac:dyDescent="0.3">
      <c r="A210" s="293" t="s">
        <v>2862</v>
      </c>
      <c r="B210" s="333">
        <v>6</v>
      </c>
      <c r="C210" s="333">
        <v>151025702268990</v>
      </c>
      <c r="D210" s="334" t="s">
        <v>1957</v>
      </c>
      <c r="E210" t="str">
        <f t="shared" si="15"/>
        <v>150102570226899</v>
      </c>
      <c r="G210">
        <v>6</v>
      </c>
      <c r="H210" s="427" t="s">
        <v>2137</v>
      </c>
      <c r="I210" s="461">
        <v>116573261</v>
      </c>
      <c r="J210" s="296">
        <f t="shared" si="16"/>
        <v>116573.261</v>
      </c>
      <c r="K210" t="e">
        <f>+VLOOKUP(D210,#REF!,4,0)</f>
        <v>#REF!</v>
      </c>
      <c r="L210" t="e">
        <f>VLOOKUP(D210,#REF!,5,0)</f>
        <v>#REF!</v>
      </c>
      <c r="M210" t="e">
        <f>VLOOKUP(D210,#REF!,6,0)</f>
        <v>#REF!</v>
      </c>
      <c r="N210" t="e">
        <f>VLOOKUP(D210,#REF!,7,0)</f>
        <v>#REF!</v>
      </c>
      <c r="P210" t="str">
        <f t="shared" si="17"/>
        <v>25702</v>
      </c>
    </row>
    <row r="211" spans="1:16" s="297" customFormat="1" x14ac:dyDescent="0.3">
      <c r="A211" s="292" t="s">
        <v>2862</v>
      </c>
      <c r="B211" s="332">
        <v>6</v>
      </c>
      <c r="C211" s="332">
        <v>151025702269990</v>
      </c>
      <c r="D211" s="427" t="s">
        <v>1958</v>
      </c>
      <c r="E211" t="str">
        <f t="shared" si="15"/>
        <v>150102570226999</v>
      </c>
      <c r="F211" t="str">
        <f>MID(E211,3,1)</f>
        <v>0</v>
      </c>
      <c r="G211">
        <v>6</v>
      </c>
      <c r="H211" s="427" t="s">
        <v>2138</v>
      </c>
      <c r="I211" s="461">
        <v>776010235</v>
      </c>
      <c r="J211" s="296">
        <f t="shared" si="16"/>
        <v>776010.23499999999</v>
      </c>
      <c r="K211" s="297" t="e">
        <f>+VLOOKUP(D211,#REF!,4,0)</f>
        <v>#REF!</v>
      </c>
      <c r="L211" t="e">
        <f>VLOOKUP(D211,#REF!,5,0)</f>
        <v>#REF!</v>
      </c>
      <c r="M211" s="297" t="e">
        <f>VLOOKUP(D211,#REF!,6,0)</f>
        <v>#REF!</v>
      </c>
      <c r="N211" t="e">
        <f>VLOOKUP(D211,#REF!,7,0)</f>
        <v>#REF!</v>
      </c>
      <c r="P211" s="297" t="str">
        <f t="shared" si="17"/>
        <v>25702</v>
      </c>
    </row>
    <row r="212" spans="1:16" s="297" customFormat="1" x14ac:dyDescent="0.3">
      <c r="A212" s="293" t="s">
        <v>2862</v>
      </c>
      <c r="B212" s="333">
        <v>6</v>
      </c>
      <c r="C212" s="333">
        <v>151025702270990</v>
      </c>
      <c r="D212" s="334" t="s">
        <v>1959</v>
      </c>
      <c r="E212" t="str">
        <f t="shared" si="15"/>
        <v>150102570227099</v>
      </c>
      <c r="F212"/>
      <c r="G212">
        <v>6</v>
      </c>
      <c r="H212" s="427" t="s">
        <v>2139</v>
      </c>
      <c r="I212" s="461">
        <v>-151413146</v>
      </c>
      <c r="J212" s="296">
        <f t="shared" si="16"/>
        <v>-151413.14600000001</v>
      </c>
      <c r="K212" t="e">
        <f>+VLOOKUP(D212,#REF!,4,0)</f>
        <v>#REF!</v>
      </c>
      <c r="L212" t="e">
        <f>VLOOKUP(D212,#REF!,5,0)</f>
        <v>#REF!</v>
      </c>
      <c r="M212" t="e">
        <f>VLOOKUP(D212,#REF!,6,0)</f>
        <v>#REF!</v>
      </c>
      <c r="N212" t="e">
        <f>VLOOKUP(D212,#REF!,7,0)</f>
        <v>#REF!</v>
      </c>
      <c r="O212"/>
      <c r="P212" t="str">
        <f t="shared" si="17"/>
        <v>25702</v>
      </c>
    </row>
    <row r="213" spans="1:16" s="297" customFormat="1" x14ac:dyDescent="0.3">
      <c r="A213" s="292" t="s">
        <v>2862</v>
      </c>
      <c r="B213" s="332">
        <v>6</v>
      </c>
      <c r="C213" s="332">
        <v>151025702296010</v>
      </c>
      <c r="D213" s="427" t="s">
        <v>2869</v>
      </c>
      <c r="E213" t="str">
        <f t="shared" si="15"/>
        <v>150102570229601</v>
      </c>
      <c r="F213" t="str">
        <f>MID(E213,3,1)</f>
        <v>0</v>
      </c>
      <c r="G213">
        <v>6</v>
      </c>
      <c r="H213" s="427" t="s">
        <v>2885</v>
      </c>
      <c r="I213" s="461">
        <v>207326306</v>
      </c>
      <c r="J213" s="296">
        <f t="shared" si="16"/>
        <v>207326.30600000001</v>
      </c>
      <c r="K213" t="e">
        <f>+VLOOKUP(D213,#REF!,4,0)</f>
        <v>#REF!</v>
      </c>
      <c r="L213" t="e">
        <f>VLOOKUP(D213,#REF!,5,0)</f>
        <v>#REF!</v>
      </c>
      <c r="M213" t="e">
        <f>VLOOKUP(D213,#REF!,6,0)</f>
        <v>#REF!</v>
      </c>
      <c r="N213" t="e">
        <f>VLOOKUP(D213,#REF!,7,0)</f>
        <v>#REF!</v>
      </c>
      <c r="O213"/>
      <c r="P213" t="str">
        <f t="shared" si="17"/>
        <v>25702</v>
      </c>
    </row>
    <row r="214" spans="1:16" s="297" customFormat="1" x14ac:dyDescent="0.3">
      <c r="A214" s="293" t="s">
        <v>2862</v>
      </c>
      <c r="B214" s="333">
        <v>6</v>
      </c>
      <c r="C214" s="333">
        <v>151025702296990</v>
      </c>
      <c r="D214" s="334" t="s">
        <v>2451</v>
      </c>
      <c r="E214" t="str">
        <f t="shared" si="15"/>
        <v>150102570229699</v>
      </c>
      <c r="F214"/>
      <c r="G214">
        <v>6</v>
      </c>
      <c r="H214" s="334" t="s">
        <v>2886</v>
      </c>
      <c r="I214" s="460">
        <v>154542949</v>
      </c>
      <c r="J214" s="296">
        <f t="shared" si="16"/>
        <v>154542.94899999999</v>
      </c>
      <c r="K214" t="e">
        <f>+VLOOKUP(D214,#REF!,4,0)</f>
        <v>#REF!</v>
      </c>
      <c r="L214" t="e">
        <f>VLOOKUP(D214,#REF!,5,0)</f>
        <v>#REF!</v>
      </c>
      <c r="M214" t="e">
        <f>VLOOKUP(D214,#REF!,6,0)</f>
        <v>#REF!</v>
      </c>
      <c r="N214" t="e">
        <f>VLOOKUP(D214,#REF!,7,0)</f>
        <v>#REF!</v>
      </c>
      <c r="O214"/>
      <c r="P214" t="str">
        <f t="shared" si="17"/>
        <v>25702</v>
      </c>
    </row>
    <row r="215" spans="1:16" x14ac:dyDescent="0.3">
      <c r="A215" s="292" t="s">
        <v>2862</v>
      </c>
      <c r="B215" s="332">
        <v>6</v>
      </c>
      <c r="C215" s="332">
        <v>151025702297010</v>
      </c>
      <c r="D215" s="427" t="s">
        <v>2622</v>
      </c>
      <c r="E215" t="str">
        <f t="shared" si="15"/>
        <v>150102570229701</v>
      </c>
      <c r="G215">
        <v>6</v>
      </c>
      <c r="H215" s="427" t="s">
        <v>2788</v>
      </c>
      <c r="I215" s="461">
        <v>158522260</v>
      </c>
      <c r="J215" s="296">
        <f t="shared" si="16"/>
        <v>158522.26</v>
      </c>
      <c r="K215" t="e">
        <f>+VLOOKUP(D215,#REF!,4,0)</f>
        <v>#REF!</v>
      </c>
      <c r="L215" t="e">
        <f>VLOOKUP(D215,#REF!,5,0)</f>
        <v>#REF!</v>
      </c>
      <c r="M215" t="e">
        <f>VLOOKUP(D215,#REF!,6,0)</f>
        <v>#REF!</v>
      </c>
      <c r="N215" t="e">
        <f>VLOOKUP(D215,#REF!,7,0)</f>
        <v>#REF!</v>
      </c>
      <c r="P215" t="str">
        <f t="shared" si="17"/>
        <v>25702</v>
      </c>
    </row>
    <row r="216" spans="1:16" x14ac:dyDescent="0.3">
      <c r="A216" s="293" t="s">
        <v>2862</v>
      </c>
      <c r="B216" s="333">
        <v>6</v>
      </c>
      <c r="C216" s="333">
        <v>151025702300010</v>
      </c>
      <c r="D216" s="334" t="s">
        <v>2734</v>
      </c>
      <c r="E216" t="str">
        <f t="shared" si="15"/>
        <v>150102570230001</v>
      </c>
      <c r="F216" s="297"/>
      <c r="G216">
        <v>6</v>
      </c>
      <c r="H216" s="427" t="s">
        <v>2760</v>
      </c>
      <c r="I216" s="461">
        <v>346502</v>
      </c>
      <c r="J216" s="296">
        <f t="shared" si="16"/>
        <v>346.50200000000001</v>
      </c>
      <c r="K216" s="297" t="e">
        <f>+VLOOKUP(D216,#REF!,4,0)</f>
        <v>#REF!</v>
      </c>
      <c r="L216" t="e">
        <f>VLOOKUP(D216,#REF!,5,0)</f>
        <v>#REF!</v>
      </c>
      <c r="M216" s="297" t="e">
        <f>VLOOKUP(D216,#REF!,6,0)</f>
        <v>#REF!</v>
      </c>
      <c r="N216" t="e">
        <f>VLOOKUP(D216,#REF!,7,0)</f>
        <v>#REF!</v>
      </c>
      <c r="O216" s="297"/>
      <c r="P216" s="297" t="str">
        <f t="shared" si="17"/>
        <v>25702</v>
      </c>
    </row>
    <row r="217" spans="1:16" s="297" customFormat="1" x14ac:dyDescent="0.3">
      <c r="A217" s="292" t="s">
        <v>2862</v>
      </c>
      <c r="B217" s="332">
        <v>6</v>
      </c>
      <c r="C217" s="332">
        <v>151025702300990</v>
      </c>
      <c r="D217" s="427" t="s">
        <v>2735</v>
      </c>
      <c r="E217" t="str">
        <f t="shared" si="15"/>
        <v>150102570230099</v>
      </c>
      <c r="F217" t="str">
        <f>MID(E217,3,1)</f>
        <v>0</v>
      </c>
      <c r="G217">
        <v>6</v>
      </c>
      <c r="H217" s="334" t="s">
        <v>2760</v>
      </c>
      <c r="I217" s="460">
        <v>-272900720</v>
      </c>
      <c r="J217" s="296">
        <f t="shared" si="16"/>
        <v>-272900.71999999997</v>
      </c>
      <c r="K217" s="297" t="e">
        <f>+VLOOKUP(D217,#REF!,4,0)</f>
        <v>#REF!</v>
      </c>
      <c r="L217" t="e">
        <f>VLOOKUP(D217,#REF!,5,0)</f>
        <v>#REF!</v>
      </c>
      <c r="M217" s="297" t="e">
        <f>VLOOKUP(D217,#REF!,6,0)</f>
        <v>#REF!</v>
      </c>
      <c r="N217" t="e">
        <f>VLOOKUP(D217,#REF!,7,0)</f>
        <v>#REF!</v>
      </c>
      <c r="P217" s="297" t="str">
        <f t="shared" si="17"/>
        <v>25702</v>
      </c>
    </row>
    <row r="218" spans="1:16" x14ac:dyDescent="0.3">
      <c r="A218" s="293" t="s">
        <v>2862</v>
      </c>
      <c r="B218" s="333">
        <v>6</v>
      </c>
      <c r="C218" s="333">
        <v>161026502001990</v>
      </c>
      <c r="D218" s="334" t="s">
        <v>904</v>
      </c>
      <c r="E218" t="str">
        <f t="shared" ref="E218:E236" si="18">+MID(D218,3,2)&amp;+MID(D218,6,1)&amp;+MID(D218,8,2)&amp;+MID(D218,11,3)&amp;+MID(D218,17,2)&amp;+MID(D218,20,3)&amp;+MID(D218,24,2)</f>
        <v>160102650200199</v>
      </c>
      <c r="G218">
        <v>5</v>
      </c>
      <c r="H218" s="427" t="s">
        <v>905</v>
      </c>
      <c r="I218" s="461">
        <v>7019817288</v>
      </c>
      <c r="J218" s="296">
        <f t="shared" ref="J218:J236" si="19">I218/1000</f>
        <v>7019817.2879999997</v>
      </c>
      <c r="K218" t="e">
        <f>+VLOOKUP(D218,#REF!,4,0)</f>
        <v>#REF!</v>
      </c>
      <c r="L218" t="e">
        <f>VLOOKUP(D218,#REF!,5,0)</f>
        <v>#REF!</v>
      </c>
      <c r="M218" t="e">
        <f>VLOOKUP(D218,#REF!,6,0)</f>
        <v>#REF!</v>
      </c>
      <c r="N218" t="e">
        <f>VLOOKUP(D218,#REF!,7,0)</f>
        <v>#REF!</v>
      </c>
      <c r="P218" t="str">
        <f t="shared" ref="P218:P241" si="20">MID(E218,6,5)</f>
        <v>26502</v>
      </c>
    </row>
    <row r="219" spans="1:16" x14ac:dyDescent="0.3">
      <c r="A219" s="292" t="s">
        <v>2862</v>
      </c>
      <c r="B219" s="332">
        <v>6</v>
      </c>
      <c r="C219" s="332">
        <v>161026504000990</v>
      </c>
      <c r="D219" s="427" t="s">
        <v>2736</v>
      </c>
      <c r="E219" t="str">
        <f t="shared" si="18"/>
        <v>160102650400099</v>
      </c>
      <c r="F219" t="str">
        <f>MID(E219,3,1)</f>
        <v>0</v>
      </c>
      <c r="G219">
        <v>5</v>
      </c>
      <c r="H219" s="427" t="s">
        <v>2761</v>
      </c>
      <c r="I219" s="461">
        <v>2752722545</v>
      </c>
      <c r="J219" s="296">
        <f t="shared" si="19"/>
        <v>2752722.5449999999</v>
      </c>
      <c r="K219" t="e">
        <f>+VLOOKUP(D219,#REF!,4,0)</f>
        <v>#REF!</v>
      </c>
      <c r="L219" t="e">
        <f>VLOOKUP(D219,#REF!,5,0)</f>
        <v>#REF!</v>
      </c>
      <c r="M219" t="e">
        <f>VLOOKUP(D219,#REF!,6,0)</f>
        <v>#REF!</v>
      </c>
      <c r="N219" t="e">
        <f>VLOOKUP(D219,#REF!,7,0)</f>
        <v>#REF!</v>
      </c>
      <c r="P219" t="str">
        <f t="shared" si="20"/>
        <v>26504</v>
      </c>
    </row>
    <row r="220" spans="1:16" x14ac:dyDescent="0.3">
      <c r="A220" s="293" t="s">
        <v>2862</v>
      </c>
      <c r="B220" s="333">
        <v>6</v>
      </c>
      <c r="C220" s="333">
        <v>161026902000990</v>
      </c>
      <c r="D220" s="334" t="s">
        <v>2789</v>
      </c>
      <c r="E220" t="str">
        <f t="shared" si="18"/>
        <v>160102690200099</v>
      </c>
      <c r="G220">
        <v>5</v>
      </c>
      <c r="H220" s="334" t="s">
        <v>2790</v>
      </c>
      <c r="I220" s="460">
        <v>4757534024</v>
      </c>
      <c r="J220" s="296">
        <f t="shared" si="19"/>
        <v>4757534.0240000002</v>
      </c>
      <c r="K220" t="e">
        <f>+VLOOKUP(D220,#REF!,4,0)</f>
        <v>#REF!</v>
      </c>
      <c r="L220" t="e">
        <f>VLOOKUP(D220,#REF!,5,0)</f>
        <v>#REF!</v>
      </c>
      <c r="M220" t="e">
        <f>VLOOKUP(D220,#REF!,6,0)</f>
        <v>#REF!</v>
      </c>
      <c r="N220" t="e">
        <f>VLOOKUP(D220,#REF!,7,0)</f>
        <v>#REF!</v>
      </c>
      <c r="P220" t="str">
        <f t="shared" si="20"/>
        <v>26902</v>
      </c>
    </row>
    <row r="221" spans="1:16" x14ac:dyDescent="0.3">
      <c r="A221" s="292" t="s">
        <v>2862</v>
      </c>
      <c r="B221" s="332">
        <v>6</v>
      </c>
      <c r="C221" s="332">
        <v>161026902001010</v>
      </c>
      <c r="D221" s="427" t="s">
        <v>2530</v>
      </c>
      <c r="E221" t="str">
        <f t="shared" si="18"/>
        <v>160102690200101</v>
      </c>
      <c r="G221">
        <v>5</v>
      </c>
      <c r="H221" s="427" t="s">
        <v>2531</v>
      </c>
      <c r="I221" s="461">
        <v>6217086</v>
      </c>
      <c r="J221" s="296">
        <f t="shared" si="19"/>
        <v>6217.0860000000002</v>
      </c>
      <c r="K221" t="e">
        <f>+VLOOKUP(D221,#REF!,4,0)</f>
        <v>#REF!</v>
      </c>
      <c r="L221" t="e">
        <f>VLOOKUP(D221,#REF!,5,0)</f>
        <v>#REF!</v>
      </c>
      <c r="M221" t="e">
        <f>VLOOKUP(D221,#REF!,6,0)</f>
        <v>#REF!</v>
      </c>
      <c r="N221" t="e">
        <f>VLOOKUP(D221,#REF!,7,0)</f>
        <v>#REF!</v>
      </c>
      <c r="P221" t="str">
        <f t="shared" si="20"/>
        <v>26902</v>
      </c>
    </row>
    <row r="222" spans="1:16" x14ac:dyDescent="0.3">
      <c r="A222" s="293" t="s">
        <v>2862</v>
      </c>
      <c r="B222" s="333">
        <v>6</v>
      </c>
      <c r="C222" s="333">
        <v>161026902001990</v>
      </c>
      <c r="D222" s="334" t="s">
        <v>908</v>
      </c>
      <c r="E222" t="str">
        <f t="shared" si="18"/>
        <v>160102690200199</v>
      </c>
      <c r="F222" t="str">
        <f>MID(E222,3,1)</f>
        <v>0</v>
      </c>
      <c r="G222">
        <v>5</v>
      </c>
      <c r="H222" s="334" t="s">
        <v>909</v>
      </c>
      <c r="I222" s="460">
        <v>13993005404</v>
      </c>
      <c r="J222" s="296">
        <f t="shared" si="19"/>
        <v>13993005.403999999</v>
      </c>
      <c r="K222" t="e">
        <f>+VLOOKUP(D222,#REF!,4,0)</f>
        <v>#REF!</v>
      </c>
      <c r="L222" t="e">
        <f>VLOOKUP(D222,#REF!,5,0)</f>
        <v>#REF!</v>
      </c>
      <c r="M222" t="e">
        <f>VLOOKUP(D222,#REF!,6,0)</f>
        <v>#REF!</v>
      </c>
      <c r="N222" t="e">
        <f>VLOOKUP(D222,#REF!,7,0)</f>
        <v>#REF!</v>
      </c>
      <c r="P222" t="str">
        <f t="shared" si="20"/>
        <v>26902</v>
      </c>
    </row>
    <row r="223" spans="1:16" x14ac:dyDescent="0.3">
      <c r="A223" s="292" t="s">
        <v>2862</v>
      </c>
      <c r="B223" s="332">
        <v>6</v>
      </c>
      <c r="C223" s="332">
        <v>161026902003990</v>
      </c>
      <c r="D223" s="427" t="s">
        <v>910</v>
      </c>
      <c r="E223" t="str">
        <f t="shared" si="18"/>
        <v>160102690200399</v>
      </c>
      <c r="G223">
        <v>5</v>
      </c>
      <c r="H223" s="334" t="s">
        <v>911</v>
      </c>
      <c r="I223" s="460">
        <v>846679124</v>
      </c>
      <c r="J223" s="296">
        <f t="shared" si="19"/>
        <v>846679.12399999995</v>
      </c>
      <c r="K223" t="e">
        <f>+VLOOKUP(D223,#REF!,4,0)</f>
        <v>#REF!</v>
      </c>
      <c r="L223" t="e">
        <f>VLOOKUP(D223,#REF!,5,0)</f>
        <v>#REF!</v>
      </c>
      <c r="M223" t="e">
        <f>VLOOKUP(D223,#REF!,6,0)</f>
        <v>#REF!</v>
      </c>
      <c r="N223" t="e">
        <f>VLOOKUP(D223,#REF!,7,0)</f>
        <v>#REF!</v>
      </c>
      <c r="P223" t="str">
        <f t="shared" si="20"/>
        <v>26902</v>
      </c>
    </row>
    <row r="224" spans="1:16" x14ac:dyDescent="0.3">
      <c r="A224" s="293" t="s">
        <v>2862</v>
      </c>
      <c r="B224" s="333">
        <v>6</v>
      </c>
      <c r="C224" s="333">
        <v>163027502000990</v>
      </c>
      <c r="D224" s="334" t="s">
        <v>2767</v>
      </c>
      <c r="E224" t="str">
        <f t="shared" si="18"/>
        <v>160302750200099</v>
      </c>
      <c r="G224">
        <v>5</v>
      </c>
      <c r="H224" s="334" t="s">
        <v>2769</v>
      </c>
      <c r="I224" s="460">
        <v>3422640406</v>
      </c>
      <c r="J224" s="296">
        <f t="shared" si="19"/>
        <v>3422640.406</v>
      </c>
      <c r="K224" t="e">
        <f>+VLOOKUP(D224,#REF!,4,0)</f>
        <v>#REF!</v>
      </c>
      <c r="L224" t="e">
        <f>VLOOKUP(D224,#REF!,5,0)</f>
        <v>#REF!</v>
      </c>
      <c r="M224" t="e">
        <f>VLOOKUP(D224,#REF!,6,0)</f>
        <v>#REF!</v>
      </c>
      <c r="N224" t="e">
        <f>VLOOKUP(D224,#REF!,7,0)</f>
        <v>#REF!</v>
      </c>
      <c r="P224" t="str">
        <f t="shared" si="20"/>
        <v>27502</v>
      </c>
    </row>
    <row r="225" spans="1:16" x14ac:dyDescent="0.3">
      <c r="A225" s="292" t="s">
        <v>2862</v>
      </c>
      <c r="B225" s="332">
        <v>6</v>
      </c>
      <c r="C225" s="332">
        <v>163027502001010</v>
      </c>
      <c r="D225" s="427" t="s">
        <v>1364</v>
      </c>
      <c r="E225" t="str">
        <f t="shared" si="18"/>
        <v>160302750200101</v>
      </c>
      <c r="G225">
        <v>5</v>
      </c>
      <c r="H225" s="334" t="s">
        <v>914</v>
      </c>
      <c r="I225" s="460">
        <v>17305721</v>
      </c>
      <c r="J225" s="296">
        <f t="shared" si="19"/>
        <v>17305.721000000001</v>
      </c>
      <c r="K225" t="e">
        <f>+VLOOKUP(D225,#REF!,4,0)</f>
        <v>#REF!</v>
      </c>
      <c r="L225" t="e">
        <f>VLOOKUP(D225,#REF!,5,0)</f>
        <v>#REF!</v>
      </c>
      <c r="M225" t="e">
        <f>VLOOKUP(D225,#REF!,6,0)</f>
        <v>#REF!</v>
      </c>
      <c r="N225" t="e">
        <f>VLOOKUP(D225,#REF!,7,0)</f>
        <v>#REF!</v>
      </c>
      <c r="P225" t="str">
        <f t="shared" si="20"/>
        <v>27502</v>
      </c>
    </row>
    <row r="226" spans="1:16" x14ac:dyDescent="0.3">
      <c r="A226" s="293" t="s">
        <v>2862</v>
      </c>
      <c r="B226" s="333">
        <v>6</v>
      </c>
      <c r="C226" s="333">
        <v>163027502001990</v>
      </c>
      <c r="D226" s="334" t="s">
        <v>913</v>
      </c>
      <c r="E226" t="str">
        <f t="shared" si="18"/>
        <v>160302750200199</v>
      </c>
      <c r="G226">
        <v>5</v>
      </c>
      <c r="H226" s="427" t="s">
        <v>914</v>
      </c>
      <c r="I226" s="461">
        <v>40358559480</v>
      </c>
      <c r="J226" s="296">
        <f t="shared" si="19"/>
        <v>40358559.479999997</v>
      </c>
      <c r="K226" t="e">
        <f>+VLOOKUP(D226,#REF!,4,0)</f>
        <v>#REF!</v>
      </c>
      <c r="L226" t="e">
        <f>VLOOKUP(D226,#REF!,5,0)</f>
        <v>#REF!</v>
      </c>
      <c r="M226" t="e">
        <f>VLOOKUP(D226,#REF!,6,0)</f>
        <v>#REF!</v>
      </c>
      <c r="N226" t="e">
        <f>VLOOKUP(D226,#REF!,7,0)</f>
        <v>#REF!</v>
      </c>
      <c r="P226" t="str">
        <f t="shared" si="20"/>
        <v>27502</v>
      </c>
    </row>
    <row r="227" spans="1:16" x14ac:dyDescent="0.3">
      <c r="A227" s="292" t="s">
        <v>2862</v>
      </c>
      <c r="B227" s="332">
        <v>6</v>
      </c>
      <c r="C227" s="332">
        <v>163027502003990</v>
      </c>
      <c r="D227" s="427" t="s">
        <v>915</v>
      </c>
      <c r="E227" t="str">
        <f t="shared" si="18"/>
        <v>160302750200399</v>
      </c>
      <c r="G227">
        <v>5</v>
      </c>
      <c r="H227" s="334" t="s">
        <v>916</v>
      </c>
      <c r="I227" s="460">
        <v>11409819923</v>
      </c>
      <c r="J227" s="296">
        <f t="shared" si="19"/>
        <v>11409819.923</v>
      </c>
      <c r="K227" t="e">
        <f>+VLOOKUP(D227,#REF!,4,0)</f>
        <v>#REF!</v>
      </c>
      <c r="L227" t="e">
        <f>VLOOKUP(D227,#REF!,5,0)</f>
        <v>#REF!</v>
      </c>
      <c r="M227" t="e">
        <f>VLOOKUP(D227,#REF!,6,0)</f>
        <v>#REF!</v>
      </c>
      <c r="N227" t="e">
        <f>VLOOKUP(D227,#REF!,7,0)</f>
        <v>#REF!</v>
      </c>
      <c r="P227" t="str">
        <f t="shared" si="20"/>
        <v>27502</v>
      </c>
    </row>
    <row r="228" spans="1:16" x14ac:dyDescent="0.3">
      <c r="A228" s="293" t="s">
        <v>2862</v>
      </c>
      <c r="B228" s="333">
        <v>6</v>
      </c>
      <c r="C228" s="333">
        <v>168027782001990</v>
      </c>
      <c r="D228" s="334" t="s">
        <v>918</v>
      </c>
      <c r="E228" t="str">
        <f t="shared" si="18"/>
        <v>160802778200199</v>
      </c>
      <c r="G228">
        <v>5</v>
      </c>
      <c r="H228" s="427" t="s">
        <v>917</v>
      </c>
      <c r="I228" s="461">
        <v>2068242975</v>
      </c>
      <c r="J228" s="296">
        <f t="shared" si="19"/>
        <v>2068242.9750000001</v>
      </c>
      <c r="K228" t="e">
        <f>+VLOOKUP(D228,#REF!,4,0)</f>
        <v>#REF!</v>
      </c>
      <c r="L228" t="e">
        <f>VLOOKUP(D228,#REF!,5,0)</f>
        <v>#REF!</v>
      </c>
      <c r="M228" t="e">
        <f>VLOOKUP(D228,#REF!,6,0)</f>
        <v>#REF!</v>
      </c>
      <c r="N228" t="e">
        <f>VLOOKUP(D228,#REF!,7,0)</f>
        <v>#REF!</v>
      </c>
      <c r="P228" t="str">
        <f t="shared" si="20"/>
        <v>27782</v>
      </c>
    </row>
    <row r="229" spans="1:16" x14ac:dyDescent="0.3">
      <c r="A229" s="292" t="s">
        <v>2862</v>
      </c>
      <c r="B229" s="332">
        <v>6</v>
      </c>
      <c r="C229" s="332">
        <v>168027794001990</v>
      </c>
      <c r="D229" s="427" t="s">
        <v>919</v>
      </c>
      <c r="E229" t="str">
        <f t="shared" si="18"/>
        <v>160802779400199</v>
      </c>
      <c r="G229">
        <v>5</v>
      </c>
      <c r="H229" s="334" t="s">
        <v>920</v>
      </c>
      <c r="I229" s="460">
        <v>-382579110</v>
      </c>
      <c r="J229" s="296">
        <f t="shared" si="19"/>
        <v>-382579.11</v>
      </c>
      <c r="K229" t="e">
        <f>+VLOOKUP(D229,#REF!,4,0)</f>
        <v>#REF!</v>
      </c>
      <c r="L229" t="e">
        <f>VLOOKUP(D229,#REF!,5,0)</f>
        <v>#REF!</v>
      </c>
      <c r="M229" t="e">
        <f>VLOOKUP(D229,#REF!,6,0)</f>
        <v>#REF!</v>
      </c>
      <c r="N229" t="e">
        <f>VLOOKUP(D229,#REF!,7,0)</f>
        <v>#REF!</v>
      </c>
      <c r="P229" t="str">
        <f t="shared" si="20"/>
        <v>27794</v>
      </c>
    </row>
    <row r="230" spans="1:16" x14ac:dyDescent="0.3">
      <c r="A230" s="293" t="s">
        <v>2862</v>
      </c>
      <c r="B230" s="333">
        <v>6</v>
      </c>
      <c r="C230" s="333">
        <v>168027982001990</v>
      </c>
      <c r="D230" s="334" t="s">
        <v>922</v>
      </c>
      <c r="E230" t="str">
        <f t="shared" si="18"/>
        <v>160802798200199</v>
      </c>
      <c r="G230">
        <v>5</v>
      </c>
      <c r="H230" s="334" t="s">
        <v>921</v>
      </c>
      <c r="I230" s="460">
        <v>4660451042</v>
      </c>
      <c r="J230" s="296">
        <f t="shared" si="19"/>
        <v>4660451.0420000004</v>
      </c>
      <c r="K230" t="e">
        <f>+VLOOKUP(D230,#REF!,4,0)</f>
        <v>#REF!</v>
      </c>
      <c r="L230" t="e">
        <f>VLOOKUP(D230,#REF!,5,0)</f>
        <v>#REF!</v>
      </c>
      <c r="M230" t="e">
        <f>VLOOKUP(D230,#REF!,6,0)</f>
        <v>#REF!</v>
      </c>
      <c r="N230" t="e">
        <f>VLOOKUP(D230,#REF!,7,0)</f>
        <v>#REF!</v>
      </c>
      <c r="P230" t="str">
        <f t="shared" si="20"/>
        <v>27982</v>
      </c>
    </row>
    <row r="231" spans="1:16" x14ac:dyDescent="0.3">
      <c r="A231" s="292" t="s">
        <v>2862</v>
      </c>
      <c r="B231" s="332">
        <v>6</v>
      </c>
      <c r="C231" s="332">
        <v>168027994001990</v>
      </c>
      <c r="D231" s="427" t="s">
        <v>923</v>
      </c>
      <c r="E231" t="str">
        <f t="shared" si="18"/>
        <v>160802799400199</v>
      </c>
      <c r="G231">
        <v>5</v>
      </c>
      <c r="H231" s="334" t="s">
        <v>920</v>
      </c>
      <c r="I231" s="460">
        <v>-2336365935</v>
      </c>
      <c r="J231" s="296">
        <f t="shared" si="19"/>
        <v>-2336365.9350000001</v>
      </c>
      <c r="K231" t="e">
        <f>+VLOOKUP(D231,#REF!,4,0)</f>
        <v>#REF!</v>
      </c>
      <c r="L231" t="e">
        <f>VLOOKUP(D231,#REF!,5,0)</f>
        <v>#REF!</v>
      </c>
      <c r="M231" t="e">
        <f>VLOOKUP(D231,#REF!,6,0)</f>
        <v>#REF!</v>
      </c>
      <c r="N231" t="e">
        <f>VLOOKUP(D231,#REF!,7,0)</f>
        <v>#REF!</v>
      </c>
      <c r="P231" t="str">
        <f t="shared" si="20"/>
        <v>27994</v>
      </c>
    </row>
    <row r="232" spans="1:16" x14ac:dyDescent="0.3">
      <c r="A232" s="293" t="s">
        <v>2862</v>
      </c>
      <c r="B232" s="333">
        <v>6</v>
      </c>
      <c r="C232" s="333">
        <v>168034782001010</v>
      </c>
      <c r="D232" s="334" t="s">
        <v>1960</v>
      </c>
      <c r="E232" t="str">
        <f t="shared" si="18"/>
        <v>160803478200101</v>
      </c>
      <c r="G232">
        <v>5</v>
      </c>
      <c r="H232" s="427" t="s">
        <v>924</v>
      </c>
      <c r="I232" s="461">
        <v>4628580</v>
      </c>
      <c r="J232" s="296">
        <f t="shared" si="19"/>
        <v>4628.58</v>
      </c>
      <c r="K232" t="e">
        <f>+VLOOKUP(D232,#REF!,4,0)</f>
        <v>#REF!</v>
      </c>
      <c r="L232" t="e">
        <f>VLOOKUP(D232,#REF!,5,0)</f>
        <v>#REF!</v>
      </c>
      <c r="M232" t="e">
        <f>VLOOKUP(D232,#REF!,6,0)</f>
        <v>#REF!</v>
      </c>
      <c r="N232" t="e">
        <f>VLOOKUP(D232,#REF!,7,0)</f>
        <v>#REF!</v>
      </c>
      <c r="P232" t="str">
        <f t="shared" si="20"/>
        <v>34782</v>
      </c>
    </row>
    <row r="233" spans="1:16" x14ac:dyDescent="0.3">
      <c r="A233" s="292" t="s">
        <v>2862</v>
      </c>
      <c r="B233" s="332">
        <v>6</v>
      </c>
      <c r="C233" s="332">
        <v>168034782001990</v>
      </c>
      <c r="D233" s="427" t="s">
        <v>927</v>
      </c>
      <c r="E233" t="str">
        <f t="shared" si="18"/>
        <v>160803478200199</v>
      </c>
      <c r="G233">
        <v>5</v>
      </c>
      <c r="H233" s="334" t="s">
        <v>924</v>
      </c>
      <c r="I233" s="460">
        <v>12428424425</v>
      </c>
      <c r="J233" s="296">
        <f t="shared" si="19"/>
        <v>12428424.425000001</v>
      </c>
      <c r="K233" t="e">
        <f>+VLOOKUP(D233,#REF!,4,0)</f>
        <v>#REF!</v>
      </c>
      <c r="L233" t="e">
        <f>VLOOKUP(D233,#REF!,5,0)</f>
        <v>#REF!</v>
      </c>
      <c r="M233" t="e">
        <f>VLOOKUP(D233,#REF!,6,0)</f>
        <v>#REF!</v>
      </c>
      <c r="N233" t="e">
        <f>VLOOKUP(D233,#REF!,7,0)</f>
        <v>#REF!</v>
      </c>
      <c r="P233" t="str">
        <f t="shared" si="20"/>
        <v>34782</v>
      </c>
    </row>
    <row r="234" spans="1:16" x14ac:dyDescent="0.3">
      <c r="A234" s="293" t="s">
        <v>2862</v>
      </c>
      <c r="B234" s="333">
        <v>6</v>
      </c>
      <c r="C234" s="333">
        <v>168034794001990</v>
      </c>
      <c r="D234" s="334" t="s">
        <v>928</v>
      </c>
      <c r="E234" t="str">
        <f t="shared" si="18"/>
        <v>160803479400199</v>
      </c>
      <c r="G234">
        <v>5</v>
      </c>
      <c r="H234" s="334" t="s">
        <v>920</v>
      </c>
      <c r="I234" s="460">
        <v>-3164692397</v>
      </c>
      <c r="J234" s="296">
        <f t="shared" si="19"/>
        <v>-3164692.3969999999</v>
      </c>
      <c r="K234" t="e">
        <f>+VLOOKUP(D234,#REF!,4,0)</f>
        <v>#REF!</v>
      </c>
      <c r="L234" t="e">
        <f>VLOOKUP(D234,#REF!,5,0)</f>
        <v>#REF!</v>
      </c>
      <c r="M234" t="e">
        <f>VLOOKUP(D234,#REF!,6,0)</f>
        <v>#REF!</v>
      </c>
      <c r="N234" t="e">
        <f>VLOOKUP(D234,#REF!,7,0)</f>
        <v>#REF!</v>
      </c>
      <c r="P234" t="str">
        <f t="shared" si="20"/>
        <v>34794</v>
      </c>
    </row>
    <row r="235" spans="1:16" x14ac:dyDescent="0.3">
      <c r="A235" s="292" t="s">
        <v>2862</v>
      </c>
      <c r="B235" s="332">
        <v>6</v>
      </c>
      <c r="C235" s="332">
        <v>169028592000990</v>
      </c>
      <c r="D235" s="427" t="s">
        <v>1961</v>
      </c>
      <c r="E235" t="str">
        <f t="shared" si="18"/>
        <v>160902859200099</v>
      </c>
      <c r="G235">
        <v>5</v>
      </c>
      <c r="H235" s="427" t="s">
        <v>2140</v>
      </c>
      <c r="I235" s="461">
        <v>-68468108789</v>
      </c>
      <c r="J235" s="296">
        <f t="shared" si="19"/>
        <v>-68468108.789000005</v>
      </c>
      <c r="K235" t="e">
        <f>+VLOOKUP(D235,#REF!,4,0)</f>
        <v>#REF!</v>
      </c>
      <c r="L235" t="e">
        <f>VLOOKUP(D235,#REF!,5,0)</f>
        <v>#REF!</v>
      </c>
      <c r="M235" t="e">
        <f>VLOOKUP(D235,#REF!,6,0)</f>
        <v>#REF!</v>
      </c>
      <c r="N235" t="e">
        <f>VLOOKUP(D235,#REF!,7,0)</f>
        <v>#REF!</v>
      </c>
      <c r="P235" t="str">
        <f t="shared" si="20"/>
        <v>28592</v>
      </c>
    </row>
    <row r="236" spans="1:16" x14ac:dyDescent="0.3">
      <c r="A236" s="293" t="s">
        <v>2862</v>
      </c>
      <c r="B236" s="333">
        <v>6</v>
      </c>
      <c r="C236" s="333">
        <v>171029302101990</v>
      </c>
      <c r="D236" s="334" t="s">
        <v>1962</v>
      </c>
      <c r="E236" t="str">
        <f t="shared" si="18"/>
        <v>170102930210199</v>
      </c>
      <c r="G236">
        <v>10</v>
      </c>
      <c r="H236" s="427" t="s">
        <v>2141</v>
      </c>
      <c r="I236" s="461">
        <v>67956873</v>
      </c>
      <c r="J236" s="296">
        <f t="shared" si="19"/>
        <v>67956.873000000007</v>
      </c>
      <c r="K236" t="e">
        <f>+VLOOKUP(D236,#REF!,4,0)</f>
        <v>#REF!</v>
      </c>
      <c r="L236" t="e">
        <f>VLOOKUP(D236,#REF!,5,0)</f>
        <v>#REF!</v>
      </c>
      <c r="M236" t="e">
        <f>VLOOKUP(D236,#REF!,6,0)</f>
        <v>#REF!</v>
      </c>
      <c r="N236" t="e">
        <f>VLOOKUP(D236,#REF!,7,0)</f>
        <v>#REF!</v>
      </c>
      <c r="P236" t="str">
        <f t="shared" si="20"/>
        <v>29302</v>
      </c>
    </row>
    <row r="237" spans="1:16" x14ac:dyDescent="0.3">
      <c r="A237" s="292" t="s">
        <v>2862</v>
      </c>
      <c r="B237" s="332">
        <v>6</v>
      </c>
      <c r="C237" s="332">
        <v>171029304001990</v>
      </c>
      <c r="D237" s="427" t="s">
        <v>930</v>
      </c>
      <c r="E237" t="str">
        <f>+MID(D237,3,2)&amp;+MID(D237,6,1)&amp;+MID(D237,8,2)&amp;+MID(D237,11,3)&amp;+MID(D237,17,2)&amp;+MID(D237,20,3)&amp;+MID(D237,24,2)</f>
        <v>170102930400199</v>
      </c>
      <c r="G237">
        <v>10</v>
      </c>
      <c r="H237" s="334" t="s">
        <v>931</v>
      </c>
      <c r="I237" s="460">
        <v>89817650692</v>
      </c>
      <c r="J237" s="296">
        <f>I237/1000</f>
        <v>89817650.692000002</v>
      </c>
      <c r="K237" t="e">
        <f>+VLOOKUP(D237,#REF!,4,0)</f>
        <v>#REF!</v>
      </c>
      <c r="L237" t="e">
        <f>VLOOKUP(D237,#REF!,5,0)</f>
        <v>#REF!</v>
      </c>
      <c r="M237" t="e">
        <f>VLOOKUP(D237,#REF!,6,0)</f>
        <v>#REF!</v>
      </c>
      <c r="N237" t="e">
        <f>VLOOKUP(D237,#REF!,7,0)</f>
        <v>#REF!</v>
      </c>
      <c r="P237" t="str">
        <f t="shared" si="20"/>
        <v>29304</v>
      </c>
    </row>
    <row r="238" spans="1:16" x14ac:dyDescent="0.3">
      <c r="A238" s="293" t="s">
        <v>2862</v>
      </c>
      <c r="B238" s="333">
        <v>6</v>
      </c>
      <c r="C238" s="333">
        <v>172029504020990</v>
      </c>
      <c r="D238" s="334" t="s">
        <v>932</v>
      </c>
      <c r="E238" t="str">
        <f>+MID(D238,3,2)&amp;+MID(D238,6,1)&amp;+MID(D238,8,2)&amp;+MID(D238,11,3)&amp;+MID(D238,17,2)&amp;+MID(D238,20,3)&amp;+MID(D238,24,2)</f>
        <v>170202950402099</v>
      </c>
      <c r="G238">
        <v>8</v>
      </c>
      <c r="H238" s="427" t="s">
        <v>933</v>
      </c>
      <c r="I238" s="461">
        <v>158018629815</v>
      </c>
      <c r="J238" s="296">
        <f>I238/1000</f>
        <v>158018629.815</v>
      </c>
      <c r="K238" t="e">
        <f>+VLOOKUP(D238,#REF!,4,0)</f>
        <v>#REF!</v>
      </c>
      <c r="L238" t="e">
        <f>VLOOKUP(D238,#REF!,5,0)</f>
        <v>#REF!</v>
      </c>
      <c r="M238" t="e">
        <f>VLOOKUP(D238,#REF!,6,0)</f>
        <v>#REF!</v>
      </c>
      <c r="N238" t="e">
        <f>VLOOKUP(D238,#REF!,7,0)</f>
        <v>#REF!</v>
      </c>
      <c r="P238" t="str">
        <f t="shared" si="20"/>
        <v>29504</v>
      </c>
    </row>
    <row r="239" spans="1:16" x14ac:dyDescent="0.3">
      <c r="A239" s="292" t="s">
        <v>2862</v>
      </c>
      <c r="B239" s="332">
        <v>6</v>
      </c>
      <c r="C239" s="332">
        <v>181031902014990</v>
      </c>
      <c r="D239" s="427" t="s">
        <v>935</v>
      </c>
      <c r="E239" t="str">
        <f>+MID(D239,3,2)&amp;+MID(D239,6,1)&amp;+MID(D239,8,2)&amp;+MID(D239,11,3)&amp;+MID(D239,17,2)&amp;+MID(D239,20,3)&amp;+MID(D239,24,2)</f>
        <v>180103190201499</v>
      </c>
      <c r="G239">
        <v>9</v>
      </c>
      <c r="H239" s="334" t="s">
        <v>936</v>
      </c>
      <c r="I239" s="460">
        <v>3055328106</v>
      </c>
      <c r="J239" s="296">
        <f>I239/1000</f>
        <v>3055328.1060000001</v>
      </c>
      <c r="K239" t="e">
        <f>+VLOOKUP(D239,#REF!,4,0)</f>
        <v>#REF!</v>
      </c>
      <c r="L239" t="e">
        <f>VLOOKUP(D239,#REF!,5,0)</f>
        <v>#REF!</v>
      </c>
      <c r="M239" t="e">
        <f>VLOOKUP(D239,#REF!,6,0)</f>
        <v>#REF!</v>
      </c>
      <c r="N239" t="e">
        <f>VLOOKUP(D239,#REF!,7,0)</f>
        <v>#REF!</v>
      </c>
      <c r="P239" t="str">
        <f t="shared" si="20"/>
        <v>31902</v>
      </c>
    </row>
    <row r="240" spans="1:16" x14ac:dyDescent="0.3">
      <c r="A240" s="293" t="s">
        <v>2862</v>
      </c>
      <c r="B240" s="333">
        <v>6</v>
      </c>
      <c r="C240" s="333">
        <v>181031902015990</v>
      </c>
      <c r="D240" s="334" t="s">
        <v>937</v>
      </c>
      <c r="E240" t="str">
        <f>+MID(D240,3,2)&amp;+MID(D240,6,1)&amp;+MID(D240,8,2)&amp;+MID(D240,11,3)&amp;+MID(D240,17,2)&amp;+MID(D240,20,3)&amp;+MID(D240,24,2)</f>
        <v>180103190201599</v>
      </c>
      <c r="G240">
        <v>9</v>
      </c>
      <c r="H240" s="334" t="s">
        <v>938</v>
      </c>
      <c r="I240" s="460">
        <v>3057340003</v>
      </c>
      <c r="J240" s="296">
        <f>I240/1000</f>
        <v>3057340.003</v>
      </c>
      <c r="K240" t="e">
        <f>+VLOOKUP(D240,#REF!,4,0)</f>
        <v>#REF!</v>
      </c>
      <c r="L240" t="e">
        <f>VLOOKUP(D240,#REF!,5,0)</f>
        <v>#REF!</v>
      </c>
      <c r="M240" t="e">
        <f>VLOOKUP(D240,#REF!,6,0)</f>
        <v>#REF!</v>
      </c>
      <c r="N240" t="e">
        <f>VLOOKUP(D240,#REF!,7,0)</f>
        <v>#REF!</v>
      </c>
      <c r="P240" t="str">
        <f t="shared" si="20"/>
        <v>31902</v>
      </c>
    </row>
    <row r="241" spans="1:16" x14ac:dyDescent="0.3">
      <c r="A241" s="292" t="s">
        <v>2862</v>
      </c>
      <c r="B241" s="332">
        <v>6</v>
      </c>
      <c r="C241" s="332">
        <v>181031904011990</v>
      </c>
      <c r="D241" s="427" t="s">
        <v>939</v>
      </c>
      <c r="E241" t="str">
        <f>+MID(D241,3,2)&amp;+MID(D241,6,1)&amp;+MID(D241,8,2)&amp;+MID(D241,11,3)&amp;+MID(D241,17,2)&amp;+MID(D241,20,3)&amp;+MID(D241,24,2)</f>
        <v>180103190401199</v>
      </c>
      <c r="F241" s="297"/>
      <c r="G241">
        <v>9</v>
      </c>
      <c r="H241" s="427" t="s">
        <v>940</v>
      </c>
      <c r="I241" s="461">
        <v>4214000000</v>
      </c>
      <c r="J241" s="296">
        <f>I241/1000</f>
        <v>4214000</v>
      </c>
      <c r="K241" s="297" t="e">
        <f>+VLOOKUP(D241,#REF!,4,0)</f>
        <v>#REF!</v>
      </c>
      <c r="L241" t="e">
        <f>VLOOKUP(D241,#REF!,5,0)</f>
        <v>#REF!</v>
      </c>
      <c r="M241" s="297" t="e">
        <f>VLOOKUP(D241,#REF!,6,0)</f>
        <v>#REF!</v>
      </c>
      <c r="N241" t="e">
        <f>VLOOKUP(D241,#REF!,7,0)</f>
        <v>#REF!</v>
      </c>
      <c r="O241" s="297"/>
      <c r="P241" s="297" t="str">
        <f t="shared" si="20"/>
        <v>31904</v>
      </c>
    </row>
    <row r="242" spans="1:16" x14ac:dyDescent="0.3">
      <c r="A242" s="293" t="s">
        <v>2862</v>
      </c>
      <c r="B242" s="333">
        <v>6</v>
      </c>
      <c r="C242" s="333">
        <v>181031992001990</v>
      </c>
      <c r="D242" s="334" t="s">
        <v>941</v>
      </c>
      <c r="E242" t="str">
        <f t="shared" ref="E242:E268" si="21">+MID(D242,3,2)&amp;+MID(D242,6,1)&amp;+MID(D242,8,2)&amp;+MID(D242,11,3)&amp;+MID(D242,17,2)&amp;+MID(D242,20,3)&amp;+MID(D242,24,2)</f>
        <v>180103199200199</v>
      </c>
      <c r="F242" t="str">
        <f t="shared" ref="F242:F269" si="22">MID(E242,3,1)</f>
        <v>0</v>
      </c>
      <c r="G242">
        <v>9</v>
      </c>
      <c r="H242" s="334" t="s">
        <v>942</v>
      </c>
      <c r="I242" s="460">
        <v>-20382267</v>
      </c>
      <c r="J242" s="296">
        <f t="shared" ref="J242:J266" si="23">I242/1000</f>
        <v>-20382.267</v>
      </c>
      <c r="K242" t="e">
        <f>+VLOOKUP(D242,#REF!,4,0)</f>
        <v>#REF!</v>
      </c>
      <c r="L242" t="e">
        <f>VLOOKUP(D242,#REF!,5,0)</f>
        <v>#REF!</v>
      </c>
      <c r="M242" t="e">
        <f>VLOOKUP(D242,#REF!,6,0)</f>
        <v>#REF!</v>
      </c>
      <c r="N242" t="e">
        <f>VLOOKUP(D242,#REF!,7,0)</f>
        <v>#REF!</v>
      </c>
      <c r="P242" t="str">
        <f t="shared" ref="P242:P269" si="24">MID(E242,6,5)</f>
        <v>31992</v>
      </c>
    </row>
    <row r="243" spans="1:16" x14ac:dyDescent="0.3">
      <c r="A243" s="292" t="s">
        <v>2862</v>
      </c>
      <c r="B243" s="332">
        <v>6</v>
      </c>
      <c r="C243" s="332">
        <v>181031992002990</v>
      </c>
      <c r="D243" s="427" t="s">
        <v>943</v>
      </c>
      <c r="E243" t="str">
        <f t="shared" si="21"/>
        <v>180103199200299</v>
      </c>
      <c r="F243" t="str">
        <f t="shared" si="22"/>
        <v>0</v>
      </c>
      <c r="G243">
        <v>9</v>
      </c>
      <c r="H243" s="427" t="s">
        <v>944</v>
      </c>
      <c r="I243" s="461">
        <v>-2734806926</v>
      </c>
      <c r="J243" s="296">
        <f t="shared" si="23"/>
        <v>-2734806.926</v>
      </c>
      <c r="K243" t="e">
        <f>+VLOOKUP(D243,#REF!,4,0)</f>
        <v>#REF!</v>
      </c>
      <c r="L243" t="e">
        <f>VLOOKUP(D243,#REF!,5,0)</f>
        <v>#REF!</v>
      </c>
      <c r="M243" t="e">
        <f>VLOOKUP(D243,#REF!,6,0)</f>
        <v>#REF!</v>
      </c>
      <c r="N243" t="e">
        <f>VLOOKUP(D243,#REF!,7,0)</f>
        <v>#REF!</v>
      </c>
      <c r="P243" t="str">
        <f t="shared" si="24"/>
        <v>31992</v>
      </c>
    </row>
    <row r="244" spans="1:16" x14ac:dyDescent="0.3">
      <c r="A244" s="293" t="s">
        <v>2862</v>
      </c>
      <c r="B244" s="333">
        <v>6</v>
      </c>
      <c r="C244" s="333">
        <v>181032102001990</v>
      </c>
      <c r="D244" s="334" t="s">
        <v>946</v>
      </c>
      <c r="E244" t="str">
        <f t="shared" si="21"/>
        <v>180103210200199</v>
      </c>
      <c r="F244" t="str">
        <f t="shared" si="22"/>
        <v>0</v>
      </c>
      <c r="G244">
        <v>9</v>
      </c>
      <c r="H244" s="334" t="s">
        <v>947</v>
      </c>
      <c r="I244" s="460">
        <v>2999747043</v>
      </c>
      <c r="J244" s="296">
        <f t="shared" si="23"/>
        <v>2999747.0430000001</v>
      </c>
      <c r="K244" t="e">
        <f>+VLOOKUP(D244,#REF!,4,0)</f>
        <v>#REF!</v>
      </c>
      <c r="L244" t="e">
        <f>VLOOKUP(D244,#REF!,5,0)</f>
        <v>#REF!</v>
      </c>
      <c r="M244" t="e">
        <f>VLOOKUP(D244,#REF!,6,0)</f>
        <v>#REF!</v>
      </c>
      <c r="N244" t="e">
        <f>VLOOKUP(D244,#REF!,7,0)</f>
        <v>#REF!</v>
      </c>
      <c r="P244" t="str">
        <f t="shared" si="24"/>
        <v>32102</v>
      </c>
    </row>
    <row r="245" spans="1:16" x14ac:dyDescent="0.3">
      <c r="A245" s="292" t="s">
        <v>2862</v>
      </c>
      <c r="B245" s="332">
        <v>6</v>
      </c>
      <c r="C245" s="332">
        <v>181032102002990</v>
      </c>
      <c r="D245" s="427" t="s">
        <v>948</v>
      </c>
      <c r="E245" t="str">
        <f t="shared" si="21"/>
        <v>180103210200299</v>
      </c>
      <c r="F245" t="str">
        <f t="shared" si="22"/>
        <v>0</v>
      </c>
      <c r="G245">
        <v>9</v>
      </c>
      <c r="H245" s="427" t="s">
        <v>949</v>
      </c>
      <c r="I245" s="461">
        <v>343141588</v>
      </c>
      <c r="J245" s="296">
        <f t="shared" si="23"/>
        <v>343141.58799999999</v>
      </c>
      <c r="K245" t="e">
        <f>+VLOOKUP(D245,#REF!,4,0)</f>
        <v>#REF!</v>
      </c>
      <c r="L245" t="e">
        <f>VLOOKUP(D245,#REF!,5,0)</f>
        <v>#REF!</v>
      </c>
      <c r="M245" t="e">
        <f>VLOOKUP(D245,#REF!,6,0)</f>
        <v>#REF!</v>
      </c>
      <c r="N245" t="e">
        <f>VLOOKUP(D245,#REF!,7,0)</f>
        <v>#REF!</v>
      </c>
      <c r="P245" t="str">
        <f t="shared" si="24"/>
        <v>32102</v>
      </c>
    </row>
    <row r="246" spans="1:16" s="297" customFormat="1" x14ac:dyDescent="0.3">
      <c r="A246" s="293" t="s">
        <v>2862</v>
      </c>
      <c r="B246" s="333">
        <v>6</v>
      </c>
      <c r="C246" s="333">
        <v>181032102004990</v>
      </c>
      <c r="D246" s="334" t="s">
        <v>950</v>
      </c>
      <c r="E246" t="str">
        <f t="shared" si="21"/>
        <v>180103210200499</v>
      </c>
      <c r="F246" t="str">
        <f t="shared" si="22"/>
        <v>0</v>
      </c>
      <c r="G246">
        <v>9</v>
      </c>
      <c r="H246" s="334" t="s">
        <v>143</v>
      </c>
      <c r="I246" s="460">
        <v>718132756</v>
      </c>
      <c r="J246" s="296">
        <f t="shared" si="23"/>
        <v>718132.75600000005</v>
      </c>
      <c r="K246" s="297" t="e">
        <f>+VLOOKUP(D246,#REF!,4,0)</f>
        <v>#REF!</v>
      </c>
      <c r="L246" t="e">
        <f>VLOOKUP(D246,#REF!,5,0)</f>
        <v>#REF!</v>
      </c>
      <c r="M246" s="297" t="e">
        <f>VLOOKUP(D246,#REF!,6,0)</f>
        <v>#REF!</v>
      </c>
      <c r="N246" t="e">
        <f>VLOOKUP(D246,#REF!,7,0)</f>
        <v>#REF!</v>
      </c>
      <c r="P246" s="297" t="str">
        <f t="shared" si="24"/>
        <v>32102</v>
      </c>
    </row>
    <row r="247" spans="1:16" x14ac:dyDescent="0.3">
      <c r="A247" s="292" t="s">
        <v>2862</v>
      </c>
      <c r="B247" s="332">
        <v>6</v>
      </c>
      <c r="C247" s="332">
        <v>181032104001990</v>
      </c>
      <c r="D247" s="427" t="s">
        <v>951</v>
      </c>
      <c r="E247" t="str">
        <f t="shared" si="21"/>
        <v>180103210400199</v>
      </c>
      <c r="F247" t="str">
        <f t="shared" si="22"/>
        <v>0</v>
      </c>
      <c r="G247">
        <v>9</v>
      </c>
      <c r="H247" s="427" t="s">
        <v>952</v>
      </c>
      <c r="I247" s="461">
        <v>652341886</v>
      </c>
      <c r="J247" s="296">
        <f t="shared" si="23"/>
        <v>652341.88600000006</v>
      </c>
      <c r="K247" t="e">
        <f>+VLOOKUP(D247,#REF!,4,0)</f>
        <v>#REF!</v>
      </c>
      <c r="L247" t="e">
        <f>VLOOKUP(D247,#REF!,5,0)</f>
        <v>#REF!</v>
      </c>
      <c r="M247" t="e">
        <f>VLOOKUP(D247,#REF!,6,0)</f>
        <v>#REF!</v>
      </c>
      <c r="N247" t="e">
        <f>VLOOKUP(D247,#REF!,7,0)</f>
        <v>#REF!</v>
      </c>
      <c r="P247" t="str">
        <f t="shared" si="24"/>
        <v>32104</v>
      </c>
    </row>
    <row r="248" spans="1:16" x14ac:dyDescent="0.3">
      <c r="A248" s="293" t="s">
        <v>2862</v>
      </c>
      <c r="B248" s="333">
        <v>6</v>
      </c>
      <c r="C248" s="333">
        <v>181032192001990</v>
      </c>
      <c r="D248" s="334" t="s">
        <v>953</v>
      </c>
      <c r="E248" t="str">
        <f t="shared" si="21"/>
        <v>180103219200199</v>
      </c>
      <c r="F248" t="str">
        <f t="shared" si="22"/>
        <v>0</v>
      </c>
      <c r="G248">
        <v>9</v>
      </c>
      <c r="H248" s="334" t="s">
        <v>954</v>
      </c>
      <c r="I248" s="460">
        <v>-1948365071</v>
      </c>
      <c r="J248" s="296">
        <f t="shared" si="23"/>
        <v>-1948365.071</v>
      </c>
      <c r="K248" t="e">
        <f>+VLOOKUP(D248,#REF!,4,0)</f>
        <v>#REF!</v>
      </c>
      <c r="L248" t="e">
        <f>VLOOKUP(D248,#REF!,5,0)</f>
        <v>#REF!</v>
      </c>
      <c r="M248" t="e">
        <f>VLOOKUP(D248,#REF!,6,0)</f>
        <v>#REF!</v>
      </c>
      <c r="N248" t="e">
        <f>VLOOKUP(D248,#REF!,7,0)</f>
        <v>#REF!</v>
      </c>
      <c r="P248" t="str">
        <f t="shared" si="24"/>
        <v>32192</v>
      </c>
    </row>
    <row r="249" spans="1:16" x14ac:dyDescent="0.3">
      <c r="A249" s="292" t="s">
        <v>2862</v>
      </c>
      <c r="B249" s="332">
        <v>6</v>
      </c>
      <c r="C249" s="332">
        <v>181032192002990</v>
      </c>
      <c r="D249" s="427" t="s">
        <v>955</v>
      </c>
      <c r="E249" t="str">
        <f t="shared" si="21"/>
        <v>180103219200299</v>
      </c>
      <c r="F249" t="str">
        <f t="shared" si="22"/>
        <v>0</v>
      </c>
      <c r="G249">
        <v>9</v>
      </c>
      <c r="H249" s="427" t="s">
        <v>956</v>
      </c>
      <c r="I249" s="461">
        <v>-206925329</v>
      </c>
      <c r="J249" s="296">
        <f t="shared" si="23"/>
        <v>-206925.329</v>
      </c>
      <c r="K249" t="e">
        <f>+VLOOKUP(D249,#REF!,4,0)</f>
        <v>#REF!</v>
      </c>
      <c r="L249" t="e">
        <f>VLOOKUP(D249,#REF!,5,0)</f>
        <v>#REF!</v>
      </c>
      <c r="M249" t="e">
        <f>VLOOKUP(D249,#REF!,6,0)</f>
        <v>#REF!</v>
      </c>
      <c r="N249" t="e">
        <f>VLOOKUP(D249,#REF!,7,0)</f>
        <v>#REF!</v>
      </c>
      <c r="P249" t="str">
        <f t="shared" si="24"/>
        <v>32192</v>
      </c>
    </row>
    <row r="250" spans="1:16" x14ac:dyDescent="0.3">
      <c r="A250" s="293" t="s">
        <v>2862</v>
      </c>
      <c r="B250" s="333">
        <v>6</v>
      </c>
      <c r="C250" s="333">
        <v>181032192004990</v>
      </c>
      <c r="D250" s="334" t="s">
        <v>957</v>
      </c>
      <c r="E250" t="str">
        <f t="shared" si="21"/>
        <v>180103219200499</v>
      </c>
      <c r="F250" t="str">
        <f t="shared" si="22"/>
        <v>0</v>
      </c>
      <c r="G250">
        <v>9</v>
      </c>
      <c r="H250" s="334" t="s">
        <v>958</v>
      </c>
      <c r="I250" s="460">
        <v>-463245404</v>
      </c>
      <c r="J250" s="296">
        <f t="shared" si="23"/>
        <v>-463245.40399999998</v>
      </c>
      <c r="K250" t="e">
        <f>+VLOOKUP(D250,#REF!,4,0)</f>
        <v>#REF!</v>
      </c>
      <c r="L250" t="e">
        <f>VLOOKUP(D250,#REF!,5,0)</f>
        <v>#REF!</v>
      </c>
      <c r="M250" t="e">
        <f>VLOOKUP(D250,#REF!,6,0)</f>
        <v>#REF!</v>
      </c>
      <c r="N250" t="e">
        <f>VLOOKUP(D250,#REF!,7,0)</f>
        <v>#REF!</v>
      </c>
      <c r="P250" t="str">
        <f t="shared" si="24"/>
        <v>32192</v>
      </c>
    </row>
    <row r="251" spans="1:16" x14ac:dyDescent="0.3">
      <c r="A251" s="292" t="s">
        <v>2862</v>
      </c>
      <c r="B251" s="332">
        <v>6</v>
      </c>
      <c r="C251" s="332">
        <v>181032194001990</v>
      </c>
      <c r="D251" s="427" t="s">
        <v>960</v>
      </c>
      <c r="E251" t="str">
        <f t="shared" si="21"/>
        <v>180103219400199</v>
      </c>
      <c r="F251" t="str">
        <f t="shared" si="22"/>
        <v>0</v>
      </c>
      <c r="G251">
        <v>9</v>
      </c>
      <c r="H251" s="427" t="s">
        <v>959</v>
      </c>
      <c r="I251" s="461">
        <v>-523455179</v>
      </c>
      <c r="J251" s="296">
        <f t="shared" si="23"/>
        <v>-523455.179</v>
      </c>
      <c r="K251" t="e">
        <f>+VLOOKUP(D251,#REF!,4,0)</f>
        <v>#REF!</v>
      </c>
      <c r="L251" t="e">
        <f>VLOOKUP(D251,#REF!,5,0)</f>
        <v>#REF!</v>
      </c>
      <c r="M251" t="e">
        <f>VLOOKUP(D251,#REF!,6,0)</f>
        <v>#REF!</v>
      </c>
      <c r="N251" t="e">
        <f>VLOOKUP(D251,#REF!,7,0)</f>
        <v>#REF!</v>
      </c>
      <c r="P251" t="str">
        <f t="shared" si="24"/>
        <v>32194</v>
      </c>
    </row>
    <row r="252" spans="1:16" x14ac:dyDescent="0.3">
      <c r="A252" s="293" t="s">
        <v>2862</v>
      </c>
      <c r="B252" s="333">
        <v>6</v>
      </c>
      <c r="C252" s="333">
        <v>181032302001990</v>
      </c>
      <c r="D252" s="334" t="s">
        <v>962</v>
      </c>
      <c r="E252" t="str">
        <f t="shared" si="21"/>
        <v>180103230200199</v>
      </c>
      <c r="F252" t="str">
        <f t="shared" si="22"/>
        <v>0</v>
      </c>
      <c r="G252">
        <v>9</v>
      </c>
      <c r="H252" s="334" t="s">
        <v>963</v>
      </c>
      <c r="I252" s="460">
        <v>5330182703</v>
      </c>
      <c r="J252" s="296">
        <f t="shared" si="23"/>
        <v>5330182.7029999997</v>
      </c>
      <c r="K252" t="e">
        <f>+VLOOKUP(D252,#REF!,4,0)</f>
        <v>#REF!</v>
      </c>
      <c r="L252" t="e">
        <f>VLOOKUP(D252,#REF!,5,0)</f>
        <v>#REF!</v>
      </c>
      <c r="M252" t="e">
        <f>VLOOKUP(D252,#REF!,6,0)</f>
        <v>#REF!</v>
      </c>
      <c r="N252" t="e">
        <f>VLOOKUP(D252,#REF!,7,0)</f>
        <v>#REF!</v>
      </c>
      <c r="P252" t="str">
        <f t="shared" si="24"/>
        <v>32302</v>
      </c>
    </row>
    <row r="253" spans="1:16" x14ac:dyDescent="0.3">
      <c r="A253" s="292" t="s">
        <v>2862</v>
      </c>
      <c r="B253" s="332">
        <v>6</v>
      </c>
      <c r="C253" s="332">
        <v>181032392001990</v>
      </c>
      <c r="D253" s="427" t="s">
        <v>964</v>
      </c>
      <c r="E253" t="str">
        <f t="shared" si="21"/>
        <v>180103239200199</v>
      </c>
      <c r="F253" t="str">
        <f t="shared" si="22"/>
        <v>0</v>
      </c>
      <c r="G253">
        <v>9</v>
      </c>
      <c r="H253" s="427" t="s">
        <v>965</v>
      </c>
      <c r="I253" s="461">
        <v>-3755565559</v>
      </c>
      <c r="J253" s="296">
        <f t="shared" si="23"/>
        <v>-3755565.5589999999</v>
      </c>
      <c r="K253" t="e">
        <f>+VLOOKUP(D253,#REF!,4,0)</f>
        <v>#REF!</v>
      </c>
      <c r="L253" t="e">
        <f>VLOOKUP(D253,#REF!,5,0)</f>
        <v>#REF!</v>
      </c>
      <c r="M253" t="e">
        <f>VLOOKUP(D253,#REF!,6,0)</f>
        <v>#REF!</v>
      </c>
      <c r="N253" t="e">
        <f>VLOOKUP(D253,#REF!,7,0)</f>
        <v>#REF!</v>
      </c>
      <c r="P253" t="str">
        <f t="shared" si="24"/>
        <v>32392</v>
      </c>
    </row>
    <row r="254" spans="1:16" x14ac:dyDescent="0.3">
      <c r="A254" s="293" t="s">
        <v>2862</v>
      </c>
      <c r="B254" s="333">
        <v>7</v>
      </c>
      <c r="C254" s="333">
        <v>181032502001990</v>
      </c>
      <c r="D254" s="334" t="s">
        <v>967</v>
      </c>
      <c r="E254" t="str">
        <f t="shared" si="21"/>
        <v>180103250200199</v>
      </c>
      <c r="F254" t="str">
        <f t="shared" si="22"/>
        <v>0</v>
      </c>
      <c r="G254">
        <v>9</v>
      </c>
      <c r="H254" s="334" t="s">
        <v>968</v>
      </c>
      <c r="I254" s="460">
        <v>919482343</v>
      </c>
      <c r="J254" s="296">
        <f t="shared" si="23"/>
        <v>919482.34299999999</v>
      </c>
      <c r="K254" t="e">
        <f>+VLOOKUP(D254,#REF!,4,0)</f>
        <v>#REF!</v>
      </c>
      <c r="L254" t="e">
        <f>VLOOKUP(D254,#REF!,5,0)</f>
        <v>#REF!</v>
      </c>
      <c r="M254" t="e">
        <f>VLOOKUP(D254,#REF!,6,0)</f>
        <v>#REF!</v>
      </c>
      <c r="N254" t="e">
        <f>VLOOKUP(D254,#REF!,7,0)</f>
        <v>#REF!</v>
      </c>
      <c r="P254" t="str">
        <f t="shared" si="24"/>
        <v>32502</v>
      </c>
    </row>
    <row r="255" spans="1:16" x14ac:dyDescent="0.3">
      <c r="A255" s="292" t="s">
        <v>2862</v>
      </c>
      <c r="B255" s="332">
        <v>7</v>
      </c>
      <c r="C255" s="332">
        <v>181032592001990</v>
      </c>
      <c r="D255" s="427" t="s">
        <v>969</v>
      </c>
      <c r="E255" t="str">
        <f t="shared" si="21"/>
        <v>180103259200199</v>
      </c>
      <c r="F255" t="str">
        <f t="shared" si="22"/>
        <v>0</v>
      </c>
      <c r="G255">
        <v>9</v>
      </c>
      <c r="H255" s="427" t="s">
        <v>970</v>
      </c>
      <c r="I255" s="461">
        <v>-572844423</v>
      </c>
      <c r="J255" s="296">
        <f t="shared" si="23"/>
        <v>-572844.42299999995</v>
      </c>
      <c r="K255" t="e">
        <f>+VLOOKUP(D255,#REF!,4,0)</f>
        <v>#REF!</v>
      </c>
      <c r="L255" t="e">
        <f>VLOOKUP(D255,#REF!,5,0)</f>
        <v>#REF!</v>
      </c>
      <c r="M255" t="e">
        <f>VLOOKUP(D255,#REF!,6,0)</f>
        <v>#REF!</v>
      </c>
      <c r="N255" t="e">
        <f>VLOOKUP(D255,#REF!,7,0)</f>
        <v>#REF!</v>
      </c>
      <c r="P255" t="str">
        <f t="shared" si="24"/>
        <v>32592</v>
      </c>
    </row>
    <row r="256" spans="1:16" x14ac:dyDescent="0.3">
      <c r="A256" s="293" t="s">
        <v>2862</v>
      </c>
      <c r="B256" s="333">
        <v>6</v>
      </c>
      <c r="C256" s="333">
        <v>181032702000990</v>
      </c>
      <c r="D256" s="334" t="s">
        <v>972</v>
      </c>
      <c r="E256" t="str">
        <f t="shared" si="21"/>
        <v>180103270200099</v>
      </c>
      <c r="F256" t="str">
        <f t="shared" si="22"/>
        <v>0</v>
      </c>
      <c r="G256">
        <v>9</v>
      </c>
      <c r="H256" s="334" t="s">
        <v>973</v>
      </c>
      <c r="I256" s="460">
        <v>184170799</v>
      </c>
      <c r="J256" s="296">
        <f t="shared" si="23"/>
        <v>184170.799</v>
      </c>
      <c r="K256" t="e">
        <f>+VLOOKUP(D256,#REF!,4,0)</f>
        <v>#REF!</v>
      </c>
      <c r="L256" t="e">
        <f>VLOOKUP(D256,#REF!,5,0)</f>
        <v>#REF!</v>
      </c>
      <c r="M256" t="e">
        <f>VLOOKUP(D256,#REF!,6,0)</f>
        <v>#REF!</v>
      </c>
      <c r="N256" t="e">
        <f>VLOOKUP(D256,#REF!,7,0)</f>
        <v>#REF!</v>
      </c>
      <c r="P256" t="str">
        <f t="shared" si="24"/>
        <v>32702</v>
      </c>
    </row>
    <row r="257" spans="1:16" x14ac:dyDescent="0.3">
      <c r="A257" s="292" t="s">
        <v>2862</v>
      </c>
      <c r="B257" s="332">
        <v>7</v>
      </c>
      <c r="C257" s="332">
        <v>181032792001990</v>
      </c>
      <c r="D257" s="427" t="s">
        <v>974</v>
      </c>
      <c r="E257" t="str">
        <f t="shared" si="21"/>
        <v>180103279200199</v>
      </c>
      <c r="F257" t="str">
        <f t="shared" si="22"/>
        <v>0</v>
      </c>
      <c r="G257">
        <v>9</v>
      </c>
      <c r="H257" s="427" t="s">
        <v>975</v>
      </c>
      <c r="I257" s="461">
        <v>-118422499</v>
      </c>
      <c r="J257" s="296">
        <f t="shared" si="23"/>
        <v>-118422.499</v>
      </c>
      <c r="K257" t="e">
        <f>+VLOOKUP(D257,#REF!,4,0)</f>
        <v>#REF!</v>
      </c>
      <c r="L257" t="e">
        <f>VLOOKUP(D257,#REF!,5,0)</f>
        <v>#REF!</v>
      </c>
      <c r="M257" t="e">
        <f>VLOOKUP(D257,#REF!,6,0)</f>
        <v>#REF!</v>
      </c>
      <c r="N257" t="e">
        <f>VLOOKUP(D257,#REF!,7,0)</f>
        <v>#REF!</v>
      </c>
      <c r="P257" t="str">
        <f t="shared" si="24"/>
        <v>32792</v>
      </c>
    </row>
    <row r="258" spans="1:16" x14ac:dyDescent="0.3">
      <c r="A258" s="293" t="s">
        <v>2862</v>
      </c>
      <c r="B258" s="333">
        <v>6</v>
      </c>
      <c r="C258" s="333">
        <v>191033702001990</v>
      </c>
      <c r="D258" s="334" t="s">
        <v>976</v>
      </c>
      <c r="E258" t="str">
        <f t="shared" si="21"/>
        <v>190103370200199</v>
      </c>
      <c r="F258" t="str">
        <f t="shared" si="22"/>
        <v>0</v>
      </c>
      <c r="G258">
        <v>12</v>
      </c>
      <c r="H258" s="334" t="s">
        <v>977</v>
      </c>
      <c r="I258" s="460">
        <v>16518002000</v>
      </c>
      <c r="J258" s="296">
        <f t="shared" si="23"/>
        <v>16518002</v>
      </c>
      <c r="K258" t="e">
        <f>+VLOOKUP(D258,#REF!,4,0)</f>
        <v>#REF!</v>
      </c>
      <c r="L258" t="e">
        <f>VLOOKUP(D258,#REF!,5,0)</f>
        <v>#REF!</v>
      </c>
      <c r="M258" t="e">
        <f>VLOOKUP(D258,#REF!,6,0)</f>
        <v>#REF!</v>
      </c>
      <c r="N258" t="e">
        <f>VLOOKUP(D258,#REF!,7,0)</f>
        <v>#REF!</v>
      </c>
      <c r="P258" t="str">
        <f t="shared" si="24"/>
        <v>33702</v>
      </c>
    </row>
    <row r="259" spans="1:16" x14ac:dyDescent="0.3">
      <c r="A259" s="292" t="s">
        <v>2862</v>
      </c>
      <c r="B259" s="332">
        <v>6</v>
      </c>
      <c r="C259" s="332">
        <v>191033702022990</v>
      </c>
      <c r="D259" s="427" t="s">
        <v>978</v>
      </c>
      <c r="E259" t="str">
        <f t="shared" si="21"/>
        <v>190103370202299</v>
      </c>
      <c r="F259" t="str">
        <f t="shared" si="22"/>
        <v>0</v>
      </c>
      <c r="G259">
        <v>11</v>
      </c>
      <c r="H259" s="427" t="s">
        <v>979</v>
      </c>
      <c r="I259" s="461">
        <v>9447237814</v>
      </c>
      <c r="J259" s="296">
        <f t="shared" si="23"/>
        <v>9447237.8139999993</v>
      </c>
      <c r="K259" t="e">
        <f>+VLOOKUP(D259,#REF!,4,0)</f>
        <v>#REF!</v>
      </c>
      <c r="L259" t="e">
        <f>VLOOKUP(D259,#REF!,5,0)</f>
        <v>#REF!</v>
      </c>
      <c r="M259" t="e">
        <f>VLOOKUP(D259,#REF!,6,0)</f>
        <v>#REF!</v>
      </c>
      <c r="N259" t="e">
        <f>VLOOKUP(D259,#REF!,7,0)</f>
        <v>#REF!</v>
      </c>
      <c r="P259" t="str">
        <f t="shared" si="24"/>
        <v>33702</v>
      </c>
    </row>
    <row r="260" spans="1:16" x14ac:dyDescent="0.3">
      <c r="A260" s="293" t="s">
        <v>2862</v>
      </c>
      <c r="B260" s="333">
        <v>6</v>
      </c>
      <c r="C260" s="333">
        <v>191033702023990</v>
      </c>
      <c r="D260" s="334" t="s">
        <v>1963</v>
      </c>
      <c r="E260" t="str">
        <f t="shared" si="21"/>
        <v>190103370202399</v>
      </c>
      <c r="F260" t="str">
        <f t="shared" si="22"/>
        <v>0</v>
      </c>
      <c r="G260">
        <v>11</v>
      </c>
      <c r="H260" s="334" t="s">
        <v>2142</v>
      </c>
      <c r="I260" s="460">
        <v>2617391073</v>
      </c>
      <c r="J260" s="296">
        <f t="shared" si="23"/>
        <v>2617391.0729999999</v>
      </c>
      <c r="K260" t="e">
        <f>+VLOOKUP(D260,#REF!,4,0)</f>
        <v>#REF!</v>
      </c>
      <c r="L260" t="e">
        <f>VLOOKUP(D260,#REF!,5,0)</f>
        <v>#REF!</v>
      </c>
      <c r="M260" t="e">
        <f>VLOOKUP(D260,#REF!,6,0)</f>
        <v>#REF!</v>
      </c>
      <c r="N260" t="e">
        <f>VLOOKUP(D260,#REF!,7,0)</f>
        <v>#REF!</v>
      </c>
      <c r="P260" t="str">
        <f t="shared" si="24"/>
        <v>33702</v>
      </c>
    </row>
    <row r="261" spans="1:16" s="517" customFormat="1" x14ac:dyDescent="0.3">
      <c r="A261" s="514" t="s">
        <v>2862</v>
      </c>
      <c r="B261" s="515">
        <v>6</v>
      </c>
      <c r="C261" s="515">
        <v>191033704000990</v>
      </c>
      <c r="D261" s="516" t="s">
        <v>980</v>
      </c>
      <c r="E261" s="517" t="str">
        <f t="shared" si="21"/>
        <v>190103370400099</v>
      </c>
      <c r="F261" s="517" t="str">
        <f t="shared" si="22"/>
        <v>0</v>
      </c>
      <c r="G261" s="517">
        <v>11</v>
      </c>
      <c r="H261" s="516" t="s">
        <v>981</v>
      </c>
      <c r="I261" s="518">
        <v>17787026145</v>
      </c>
      <c r="J261" s="519">
        <f t="shared" si="23"/>
        <v>17787026.145</v>
      </c>
      <c r="K261" s="517" t="e">
        <f>+VLOOKUP(D261,#REF!,4,0)</f>
        <v>#REF!</v>
      </c>
      <c r="L261" s="517" t="e">
        <f>VLOOKUP(D261,#REF!,5,0)</f>
        <v>#REF!</v>
      </c>
      <c r="M261" s="517" t="e">
        <f>VLOOKUP(D261,#REF!,6,0)</f>
        <v>#REF!</v>
      </c>
      <c r="N261" s="517" t="e">
        <f>VLOOKUP(D261,#REF!,7,0)</f>
        <v>#REF!</v>
      </c>
      <c r="P261" s="517" t="str">
        <f t="shared" si="24"/>
        <v>33704</v>
      </c>
    </row>
    <row r="262" spans="1:16" s="428" customFormat="1" x14ac:dyDescent="0.3">
      <c r="A262" s="495" t="s">
        <v>2862</v>
      </c>
      <c r="B262" s="496">
        <v>6</v>
      </c>
      <c r="C262" s="496">
        <v>191033704001990</v>
      </c>
      <c r="D262" s="497" t="s">
        <v>1964</v>
      </c>
      <c r="E262" s="428" t="str">
        <f t="shared" si="21"/>
        <v>190103370400199</v>
      </c>
      <c r="F262" s="428" t="str">
        <f t="shared" si="22"/>
        <v>0</v>
      </c>
      <c r="G262" s="428">
        <v>11</v>
      </c>
      <c r="H262" s="497" t="s">
        <v>2143</v>
      </c>
      <c r="I262" s="507">
        <v>5486745274</v>
      </c>
      <c r="J262" s="513">
        <f t="shared" si="23"/>
        <v>5486745.2740000002</v>
      </c>
      <c r="K262" s="428" t="e">
        <f>+VLOOKUP(D262,#REF!,4,0)</f>
        <v>#REF!</v>
      </c>
      <c r="L262" s="428" t="e">
        <f>VLOOKUP(D262,#REF!,5,0)</f>
        <v>#REF!</v>
      </c>
      <c r="M262" s="428" t="e">
        <f>VLOOKUP(D262,#REF!,6,0)</f>
        <v>#REF!</v>
      </c>
      <c r="N262" s="428" t="e">
        <f>VLOOKUP(D262,#REF!,7,0)</f>
        <v>#REF!</v>
      </c>
      <c r="P262" s="428" t="str">
        <f t="shared" si="24"/>
        <v>33704</v>
      </c>
    </row>
    <row r="263" spans="1:16" s="297" customFormat="1" x14ac:dyDescent="0.3">
      <c r="A263" s="292" t="s">
        <v>2862</v>
      </c>
      <c r="B263" s="332">
        <v>6</v>
      </c>
      <c r="C263" s="332">
        <v>191033704002990</v>
      </c>
      <c r="D263" s="427" t="s">
        <v>1965</v>
      </c>
      <c r="E263" t="str">
        <f t="shared" si="21"/>
        <v>190103370400299</v>
      </c>
      <c r="F263" t="str">
        <f t="shared" si="22"/>
        <v>0</v>
      </c>
      <c r="G263">
        <v>11</v>
      </c>
      <c r="H263" s="427" t="s">
        <v>2144</v>
      </c>
      <c r="I263" s="461">
        <v>12455454545</v>
      </c>
      <c r="J263" s="296">
        <f t="shared" si="23"/>
        <v>12455454.545</v>
      </c>
      <c r="K263" s="297" t="e">
        <f>+VLOOKUP(D263,#REF!,4,0)</f>
        <v>#REF!</v>
      </c>
      <c r="L263" t="e">
        <f>VLOOKUP(D263,#REF!,5,0)</f>
        <v>#REF!</v>
      </c>
      <c r="M263" s="297" t="e">
        <f>VLOOKUP(D263,#REF!,6,0)</f>
        <v>#REF!</v>
      </c>
      <c r="N263" t="e">
        <f>VLOOKUP(D263,#REF!,7,0)</f>
        <v>#REF!</v>
      </c>
      <c r="O263" s="297" t="s">
        <v>2405</v>
      </c>
      <c r="P263" s="297" t="str">
        <f t="shared" si="24"/>
        <v>33704</v>
      </c>
    </row>
    <row r="264" spans="1:16" s="297" customFormat="1" x14ac:dyDescent="0.3">
      <c r="A264" s="293" t="s">
        <v>2862</v>
      </c>
      <c r="B264" s="333">
        <v>6</v>
      </c>
      <c r="C264" s="333">
        <v>191033792000990</v>
      </c>
      <c r="D264" s="334" t="s">
        <v>982</v>
      </c>
      <c r="E264" t="str">
        <f t="shared" si="21"/>
        <v>190103379200099</v>
      </c>
      <c r="F264" t="str">
        <f t="shared" si="22"/>
        <v>0</v>
      </c>
      <c r="G264">
        <v>11</v>
      </c>
      <c r="H264" s="334" t="s">
        <v>983</v>
      </c>
      <c r="I264" s="460">
        <v>-3316596308</v>
      </c>
      <c r="J264" s="296">
        <f t="shared" si="23"/>
        <v>-3316596.3080000002</v>
      </c>
      <c r="K264" s="297" t="e">
        <f>+VLOOKUP(D264,#REF!,4,0)</f>
        <v>#REF!</v>
      </c>
      <c r="L264" t="e">
        <f>VLOOKUP(D264,#REF!,5,0)</f>
        <v>#REF!</v>
      </c>
      <c r="M264" s="297" t="e">
        <f>VLOOKUP(D264,#REF!,6,0)</f>
        <v>#REF!</v>
      </c>
      <c r="N264" t="e">
        <f>VLOOKUP(D264,#REF!,7,0)</f>
        <v>#REF!</v>
      </c>
      <c r="O264" s="297" t="s">
        <v>2405</v>
      </c>
      <c r="P264" s="297" t="str">
        <f t="shared" si="24"/>
        <v>33792</v>
      </c>
    </row>
    <row r="265" spans="1:16" s="297" customFormat="1" x14ac:dyDescent="0.3">
      <c r="A265" s="292" t="s">
        <v>2862</v>
      </c>
      <c r="B265" s="332">
        <v>6</v>
      </c>
      <c r="C265" s="332">
        <v>191033792001990</v>
      </c>
      <c r="D265" s="427" t="s">
        <v>2533</v>
      </c>
      <c r="E265" t="str">
        <f t="shared" si="21"/>
        <v>190103379200199</v>
      </c>
      <c r="F265" t="str">
        <f t="shared" si="22"/>
        <v>0</v>
      </c>
      <c r="G265">
        <v>11</v>
      </c>
      <c r="H265" s="427" t="s">
        <v>2534</v>
      </c>
      <c r="I265" s="461">
        <v>-798526134</v>
      </c>
      <c r="J265" s="296">
        <f t="shared" si="23"/>
        <v>-798526.13399999996</v>
      </c>
      <c r="K265" s="297" t="e">
        <f>+VLOOKUP(D265,#REF!,4,0)</f>
        <v>#REF!</v>
      </c>
      <c r="L265" t="e">
        <f>VLOOKUP(D265,#REF!,5,0)</f>
        <v>#REF!</v>
      </c>
      <c r="M265" s="297" t="e">
        <f>VLOOKUP(D265,#REF!,6,0)</f>
        <v>#REF!</v>
      </c>
      <c r="N265" t="e">
        <f>VLOOKUP(D265,#REF!,7,0)</f>
        <v>#REF!</v>
      </c>
      <c r="O265" s="297" t="s">
        <v>2405</v>
      </c>
      <c r="P265" s="297" t="str">
        <f t="shared" si="24"/>
        <v>33792</v>
      </c>
    </row>
    <row r="266" spans="1:16" s="517" customFormat="1" x14ac:dyDescent="0.3">
      <c r="A266" s="520" t="s">
        <v>2862</v>
      </c>
      <c r="B266" s="521">
        <v>6</v>
      </c>
      <c r="C266" s="521">
        <v>191033794000990</v>
      </c>
      <c r="D266" s="522" t="s">
        <v>985</v>
      </c>
      <c r="E266" s="517" t="str">
        <f t="shared" si="21"/>
        <v>190103379400099</v>
      </c>
      <c r="F266" s="517" t="str">
        <f t="shared" si="22"/>
        <v>0</v>
      </c>
      <c r="G266" s="517">
        <v>11</v>
      </c>
      <c r="H266" s="522" t="s">
        <v>984</v>
      </c>
      <c r="I266" s="523">
        <v>-9522310499</v>
      </c>
      <c r="J266" s="519">
        <f t="shared" si="23"/>
        <v>-9522310.4989999998</v>
      </c>
      <c r="K266" s="517" t="e">
        <f>+VLOOKUP(D266,#REF!,4,0)</f>
        <v>#REF!</v>
      </c>
      <c r="L266" s="517" t="e">
        <f>VLOOKUP(D266,#REF!,5,0)</f>
        <v>#REF!</v>
      </c>
      <c r="M266" s="517" t="e">
        <f>VLOOKUP(D266,#REF!,6,0)</f>
        <v>#REF!</v>
      </c>
      <c r="N266" s="517" t="e">
        <f>VLOOKUP(D266,#REF!,7,0)</f>
        <v>#REF!</v>
      </c>
      <c r="O266" s="517" t="s">
        <v>2405</v>
      </c>
      <c r="P266" s="517" t="str">
        <f t="shared" si="24"/>
        <v>33794</v>
      </c>
    </row>
    <row r="267" spans="1:16" s="297" customFormat="1" x14ac:dyDescent="0.3">
      <c r="A267" s="292" t="s">
        <v>2862</v>
      </c>
      <c r="B267" s="332">
        <v>6</v>
      </c>
      <c r="C267" s="332">
        <v>191033794001990</v>
      </c>
      <c r="D267" s="427" t="s">
        <v>1966</v>
      </c>
      <c r="E267" t="str">
        <f t="shared" si="21"/>
        <v>190103379400199</v>
      </c>
      <c r="F267" t="str">
        <f t="shared" si="22"/>
        <v>0</v>
      </c>
      <c r="G267">
        <v>11</v>
      </c>
      <c r="H267" s="427" t="s">
        <v>2145</v>
      </c>
      <c r="I267" s="461">
        <v>-3518882074</v>
      </c>
      <c r="J267" s="296">
        <f t="shared" ref="J267:J330" si="25">I267/1000</f>
        <v>-3518882.074</v>
      </c>
      <c r="K267" s="297" t="e">
        <f>+VLOOKUP(D267,#REF!,4,0)</f>
        <v>#REF!</v>
      </c>
      <c r="L267" t="e">
        <f>VLOOKUP(D267,#REF!,5,0)</f>
        <v>#REF!</v>
      </c>
      <c r="M267" s="297" t="e">
        <f>VLOOKUP(D267,#REF!,6,0)</f>
        <v>#REF!</v>
      </c>
      <c r="N267" t="e">
        <f>VLOOKUP(D267,#REF!,7,0)</f>
        <v>#REF!</v>
      </c>
      <c r="O267" s="297" t="s">
        <v>2405</v>
      </c>
      <c r="P267" s="297" t="str">
        <f t="shared" si="24"/>
        <v>33794</v>
      </c>
    </row>
    <row r="268" spans="1:16" s="297" customFormat="1" x14ac:dyDescent="0.3">
      <c r="A268" s="293" t="s">
        <v>2862</v>
      </c>
      <c r="B268" s="333">
        <v>6</v>
      </c>
      <c r="C268" s="333">
        <v>191033902000990</v>
      </c>
      <c r="D268" s="334" t="s">
        <v>987</v>
      </c>
      <c r="E268" t="str">
        <f t="shared" si="21"/>
        <v>190103390200099</v>
      </c>
      <c r="F268" t="str">
        <f t="shared" si="22"/>
        <v>0</v>
      </c>
      <c r="G268">
        <v>11</v>
      </c>
      <c r="H268" s="334" t="s">
        <v>988</v>
      </c>
      <c r="I268" s="460">
        <v>4476185441</v>
      </c>
      <c r="J268" s="296">
        <f t="shared" si="25"/>
        <v>4476185.4409999996</v>
      </c>
      <c r="K268" s="297" t="e">
        <f>+VLOOKUP(D268,#REF!,4,0)</f>
        <v>#REF!</v>
      </c>
      <c r="L268" t="e">
        <f>VLOOKUP(D268,#REF!,5,0)</f>
        <v>#REF!</v>
      </c>
      <c r="M268" s="297" t="e">
        <f>VLOOKUP(D268,#REF!,6,0)</f>
        <v>#REF!</v>
      </c>
      <c r="N268" t="e">
        <f>VLOOKUP(D268,#REF!,7,0)</f>
        <v>#REF!</v>
      </c>
      <c r="O268" s="297" t="s">
        <v>2405</v>
      </c>
      <c r="P268" s="297" t="str">
        <f t="shared" si="24"/>
        <v>33902</v>
      </c>
    </row>
    <row r="269" spans="1:16" s="297" customFormat="1" x14ac:dyDescent="0.3">
      <c r="A269" s="292" t="s">
        <v>2862</v>
      </c>
      <c r="B269" s="332">
        <v>6</v>
      </c>
      <c r="C269" s="332">
        <v>191033992000990</v>
      </c>
      <c r="D269" s="427" t="s">
        <v>989</v>
      </c>
      <c r="E269" t="str">
        <f t="shared" ref="E269:E332" si="26">+MID(D269,3,2)&amp;+MID(D269,6,1)&amp;+MID(D269,8,2)&amp;+MID(D269,11,3)&amp;+MID(D269,17,2)&amp;+MID(D269,20,3)&amp;+MID(D269,24,2)</f>
        <v>190103399200099</v>
      </c>
      <c r="F269" t="str">
        <f t="shared" si="22"/>
        <v>0</v>
      </c>
      <c r="G269">
        <v>11</v>
      </c>
      <c r="H269" s="427" t="s">
        <v>990</v>
      </c>
      <c r="I269" s="461">
        <v>-2548078598</v>
      </c>
      <c r="J269" s="296">
        <f t="shared" si="25"/>
        <v>-2548078.5980000002</v>
      </c>
      <c r="K269" s="297" t="e">
        <f>+VLOOKUP(D269,#REF!,4,0)</f>
        <v>#REF!</v>
      </c>
      <c r="L269" t="e">
        <f>VLOOKUP(D269,#REF!,5,0)</f>
        <v>#REF!</v>
      </c>
      <c r="M269" s="297" t="e">
        <f>VLOOKUP(D269,#REF!,6,0)</f>
        <v>#REF!</v>
      </c>
      <c r="N269" t="e">
        <f>VLOOKUP(D269,#REF!,7,0)</f>
        <v>#REF!</v>
      </c>
      <c r="O269" s="297" t="s">
        <v>2405</v>
      </c>
      <c r="P269" s="297" t="str">
        <f t="shared" si="24"/>
        <v>33992</v>
      </c>
    </row>
    <row r="270" spans="1:16" s="297" customFormat="1" x14ac:dyDescent="0.3">
      <c r="A270" s="293" t="s">
        <v>2862</v>
      </c>
      <c r="B270" s="333">
        <v>6</v>
      </c>
      <c r="C270" s="333">
        <v>191034102000990</v>
      </c>
      <c r="D270" s="334" t="s">
        <v>991</v>
      </c>
      <c r="E270" t="str">
        <f t="shared" si="26"/>
        <v>190103410200099</v>
      </c>
      <c r="G270">
        <v>11</v>
      </c>
      <c r="H270" s="334" t="s">
        <v>992</v>
      </c>
      <c r="I270" s="460">
        <v>6564359436</v>
      </c>
      <c r="J270" s="296">
        <f t="shared" si="25"/>
        <v>6564359.4359999998</v>
      </c>
      <c r="K270" s="297" t="e">
        <f>+VLOOKUP(D270,#REF!,4,0)</f>
        <v>#REF!</v>
      </c>
      <c r="L270" t="e">
        <f>VLOOKUP(D270,#REF!,5,0)</f>
        <v>#REF!</v>
      </c>
      <c r="M270" s="297" t="e">
        <f>VLOOKUP(D270,#REF!,6,0)</f>
        <v>#REF!</v>
      </c>
      <c r="N270" t="e">
        <f>VLOOKUP(D270,#REF!,7,0)</f>
        <v>#REF!</v>
      </c>
      <c r="O270" s="297" t="s">
        <v>2405</v>
      </c>
      <c r="P270" s="297" t="str">
        <f t="shared" ref="P270:P333" si="27">MID(E270,6,5)</f>
        <v>34102</v>
      </c>
    </row>
    <row r="271" spans="1:16" s="297" customFormat="1" x14ac:dyDescent="0.3">
      <c r="A271" s="292" t="s">
        <v>2862</v>
      </c>
      <c r="B271" s="332">
        <v>6</v>
      </c>
      <c r="C271" s="332">
        <v>191034102011990</v>
      </c>
      <c r="D271" s="427" t="s">
        <v>993</v>
      </c>
      <c r="E271" t="str">
        <f t="shared" si="26"/>
        <v>190103410201199</v>
      </c>
      <c r="G271">
        <v>11</v>
      </c>
      <c r="H271" s="427" t="s">
        <v>994</v>
      </c>
      <c r="I271" s="461">
        <v>4163056529</v>
      </c>
      <c r="J271" s="296">
        <f t="shared" si="25"/>
        <v>4163056.5290000001</v>
      </c>
      <c r="K271" s="297" t="e">
        <f>+VLOOKUP(D271,#REF!,4,0)</f>
        <v>#REF!</v>
      </c>
      <c r="L271" t="e">
        <f>VLOOKUP(D271,#REF!,5,0)</f>
        <v>#REF!</v>
      </c>
      <c r="M271" s="297" t="e">
        <f>VLOOKUP(D271,#REF!,6,0)</f>
        <v>#REF!</v>
      </c>
      <c r="N271" t="e">
        <f>VLOOKUP(D271,#REF!,7,0)</f>
        <v>#REF!</v>
      </c>
      <c r="O271" s="297" t="s">
        <v>2405</v>
      </c>
      <c r="P271" s="297" t="str">
        <f t="shared" si="27"/>
        <v>34102</v>
      </c>
    </row>
    <row r="272" spans="1:16" s="297" customFormat="1" x14ac:dyDescent="0.3">
      <c r="A272" s="293" t="s">
        <v>2862</v>
      </c>
      <c r="B272" s="333">
        <v>6</v>
      </c>
      <c r="C272" s="333">
        <v>191034192000990</v>
      </c>
      <c r="D272" s="334" t="s">
        <v>997</v>
      </c>
      <c r="E272" t="str">
        <f t="shared" si="26"/>
        <v>190103419200099</v>
      </c>
      <c r="G272">
        <v>11</v>
      </c>
      <c r="H272" s="334" t="s">
        <v>998</v>
      </c>
      <c r="I272" s="460">
        <v>-6168697744</v>
      </c>
      <c r="J272" s="296">
        <f t="shared" si="25"/>
        <v>-6168697.7439999999</v>
      </c>
      <c r="K272" s="297" t="e">
        <f>+VLOOKUP(D272,#REF!,4,0)</f>
        <v>#REF!</v>
      </c>
      <c r="L272" t="e">
        <f>VLOOKUP(D272,#REF!,5,0)</f>
        <v>#REF!</v>
      </c>
      <c r="M272" s="297" t="e">
        <f>VLOOKUP(D272,#REF!,6,0)</f>
        <v>#REF!</v>
      </c>
      <c r="N272" t="e">
        <f>VLOOKUP(D272,#REF!,7,0)</f>
        <v>#REF!</v>
      </c>
      <c r="O272" s="297" t="s">
        <v>2405</v>
      </c>
      <c r="P272" s="297" t="str">
        <f t="shared" si="27"/>
        <v>34192</v>
      </c>
    </row>
    <row r="273" spans="1:16" s="297" customFormat="1" x14ac:dyDescent="0.3">
      <c r="A273" s="292" t="s">
        <v>2862</v>
      </c>
      <c r="B273" s="332">
        <v>6</v>
      </c>
      <c r="C273" s="332">
        <v>191034192011990</v>
      </c>
      <c r="D273" s="427" t="s">
        <v>999</v>
      </c>
      <c r="E273" t="str">
        <f t="shared" si="26"/>
        <v>190103419201199</v>
      </c>
      <c r="G273">
        <v>11</v>
      </c>
      <c r="H273" s="427" t="s">
        <v>1000</v>
      </c>
      <c r="I273" s="461">
        <v>-3184193230</v>
      </c>
      <c r="J273" s="296">
        <f t="shared" si="25"/>
        <v>-3184193.23</v>
      </c>
      <c r="K273" s="297" t="e">
        <f>+VLOOKUP(D273,#REF!,4,0)</f>
        <v>#REF!</v>
      </c>
      <c r="L273" t="e">
        <f>VLOOKUP(D273,#REF!,5,0)</f>
        <v>#REF!</v>
      </c>
      <c r="M273" s="297" t="e">
        <f>VLOOKUP(D273,#REF!,6,0)</f>
        <v>#REF!</v>
      </c>
      <c r="N273" t="e">
        <f>VLOOKUP(D273,#REF!,7,0)</f>
        <v>#REF!</v>
      </c>
      <c r="O273" s="297" t="s">
        <v>2405</v>
      </c>
      <c r="P273" s="297" t="str">
        <f t="shared" si="27"/>
        <v>34192</v>
      </c>
    </row>
    <row r="274" spans="1:16" s="297" customFormat="1" x14ac:dyDescent="0.3">
      <c r="A274" s="293" t="s">
        <v>2862</v>
      </c>
      <c r="B274" s="333">
        <v>7</v>
      </c>
      <c r="C274" s="333">
        <v>214039002000017</v>
      </c>
      <c r="D274" s="334" t="s">
        <v>1007</v>
      </c>
      <c r="E274" t="str">
        <f t="shared" si="26"/>
        <v>217403900200001</v>
      </c>
      <c r="G274" s="498">
        <v>14</v>
      </c>
      <c r="H274" s="334" t="s">
        <v>1008</v>
      </c>
      <c r="I274" s="460">
        <v>-2255266407</v>
      </c>
      <c r="J274" s="296">
        <f t="shared" si="25"/>
        <v>-2255266.4070000001</v>
      </c>
      <c r="K274" s="297" t="e">
        <f>+VLOOKUP(D274,#REF!,4,0)</f>
        <v>#REF!</v>
      </c>
      <c r="L274" t="e">
        <f>VLOOKUP(D274,#REF!,5,0)</f>
        <v>#REF!</v>
      </c>
      <c r="M274" s="297" t="e">
        <f>VLOOKUP(D274,#REF!,6,0)</f>
        <v>#REF!</v>
      </c>
      <c r="N274" s="502" t="e">
        <f>VLOOKUP(D274,#REF!,7,0)</f>
        <v>#REF!</v>
      </c>
      <c r="O274" s="297" t="s">
        <v>2405</v>
      </c>
      <c r="P274" s="297" t="str">
        <f t="shared" si="27"/>
        <v>39002</v>
      </c>
    </row>
    <row r="275" spans="1:16" s="297" customFormat="1" x14ac:dyDescent="0.3">
      <c r="A275" s="292" t="s">
        <v>2862</v>
      </c>
      <c r="B275" s="332">
        <v>7</v>
      </c>
      <c r="C275" s="332">
        <v>214039002000018</v>
      </c>
      <c r="D275" s="427" t="s">
        <v>1418</v>
      </c>
      <c r="E275" t="str">
        <f t="shared" si="26"/>
        <v>218403900200001</v>
      </c>
      <c r="G275" s="498">
        <v>14</v>
      </c>
      <c r="H275" s="427" t="s">
        <v>1012</v>
      </c>
      <c r="I275" s="461">
        <v>-5868814298</v>
      </c>
      <c r="J275" s="296">
        <f t="shared" si="25"/>
        <v>-5868814.2980000004</v>
      </c>
      <c r="K275" s="297" t="e">
        <f>+VLOOKUP(D275,#REF!,4,0)</f>
        <v>#REF!</v>
      </c>
      <c r="L275" t="e">
        <f>VLOOKUP(D275,#REF!,5,0)</f>
        <v>#REF!</v>
      </c>
      <c r="M275" s="297" t="e">
        <f>VLOOKUP(D275,#REF!,6,0)</f>
        <v>#REF!</v>
      </c>
      <c r="N275" s="502" t="e">
        <f>VLOOKUP(D275,#REF!,7,0)</f>
        <v>#REF!</v>
      </c>
      <c r="O275" s="297" t="s">
        <v>2405</v>
      </c>
      <c r="P275" s="297" t="str">
        <f t="shared" si="27"/>
        <v>39002</v>
      </c>
    </row>
    <row r="276" spans="1:16" s="297" customFormat="1" x14ac:dyDescent="0.3">
      <c r="A276" s="293" t="s">
        <v>2862</v>
      </c>
      <c r="B276" s="333">
        <v>7</v>
      </c>
      <c r="C276" s="333">
        <v>214039002000995</v>
      </c>
      <c r="D276" s="334" t="s">
        <v>1968</v>
      </c>
      <c r="E276" t="str">
        <f t="shared" si="26"/>
        <v>215403900200099</v>
      </c>
      <c r="G276" s="498">
        <v>14</v>
      </c>
      <c r="H276" s="334" t="s">
        <v>2146</v>
      </c>
      <c r="I276" s="460">
        <v>-1210498230</v>
      </c>
      <c r="J276" s="296">
        <f t="shared" si="25"/>
        <v>-1210498.23</v>
      </c>
      <c r="K276" s="297" t="e">
        <f>+VLOOKUP(D276,#REF!,4,0)</f>
        <v>#REF!</v>
      </c>
      <c r="L276" t="e">
        <f>VLOOKUP(D276,#REF!,5,0)</f>
        <v>#REF!</v>
      </c>
      <c r="M276" s="297" t="e">
        <f>VLOOKUP(D276,#REF!,6,0)</f>
        <v>#REF!</v>
      </c>
      <c r="N276" s="502" t="e">
        <f>VLOOKUP(D276,#REF!,7,0)</f>
        <v>#REF!</v>
      </c>
      <c r="O276" s="297" t="s">
        <v>2405</v>
      </c>
      <c r="P276" s="297" t="str">
        <f t="shared" si="27"/>
        <v>39002</v>
      </c>
    </row>
    <row r="277" spans="1:16" s="297" customFormat="1" x14ac:dyDescent="0.3">
      <c r="A277" s="292" t="s">
        <v>2862</v>
      </c>
      <c r="B277" s="332">
        <v>7</v>
      </c>
      <c r="C277" s="332">
        <v>214039002000996</v>
      </c>
      <c r="D277" s="427" t="s">
        <v>1009</v>
      </c>
      <c r="E277" t="str">
        <f t="shared" si="26"/>
        <v>216403900200099</v>
      </c>
      <c r="G277" s="498">
        <v>14</v>
      </c>
      <c r="H277" s="427" t="s">
        <v>1006</v>
      </c>
      <c r="I277" s="461">
        <v>-5546126919</v>
      </c>
      <c r="J277" s="296">
        <f t="shared" si="25"/>
        <v>-5546126.9189999998</v>
      </c>
      <c r="K277" s="297" t="e">
        <f>+VLOOKUP(D277,#REF!,4,0)</f>
        <v>#REF!</v>
      </c>
      <c r="L277" t="e">
        <f>VLOOKUP(D277,#REF!,5,0)</f>
        <v>#REF!</v>
      </c>
      <c r="M277" s="297" t="e">
        <f>VLOOKUP(D277,#REF!,6,0)</f>
        <v>#REF!</v>
      </c>
      <c r="N277" s="502" t="e">
        <f>VLOOKUP(D277,#REF!,7,0)</f>
        <v>#REF!</v>
      </c>
      <c r="O277" s="297" t="s">
        <v>2405</v>
      </c>
      <c r="P277" s="297" t="str">
        <f t="shared" si="27"/>
        <v>39002</v>
      </c>
    </row>
    <row r="278" spans="1:16" s="297" customFormat="1" x14ac:dyDescent="0.3">
      <c r="A278" s="293" t="s">
        <v>2862</v>
      </c>
      <c r="B278" s="333">
        <v>7</v>
      </c>
      <c r="C278" s="333">
        <v>214039002000997</v>
      </c>
      <c r="D278" s="334" t="s">
        <v>1010</v>
      </c>
      <c r="E278" t="str">
        <f t="shared" si="26"/>
        <v>217403900200099</v>
      </c>
      <c r="G278" s="498">
        <v>14</v>
      </c>
      <c r="H278" s="334" t="s">
        <v>1008</v>
      </c>
      <c r="I278" s="460">
        <v>-12461737372</v>
      </c>
      <c r="J278" s="296">
        <f t="shared" si="25"/>
        <v>-12461737.372</v>
      </c>
      <c r="K278" s="297" t="e">
        <f>+VLOOKUP(D278,#REF!,4,0)</f>
        <v>#REF!</v>
      </c>
      <c r="L278" t="e">
        <f>VLOOKUP(D278,#REF!,5,0)</f>
        <v>#REF!</v>
      </c>
      <c r="M278" s="297" t="e">
        <f>VLOOKUP(D278,#REF!,6,0)</f>
        <v>#REF!</v>
      </c>
      <c r="N278" s="502" t="e">
        <f>VLOOKUP(D278,#REF!,7,0)</f>
        <v>#REF!</v>
      </c>
      <c r="O278" s="297" t="s">
        <v>2405</v>
      </c>
      <c r="P278" s="297" t="str">
        <f t="shared" si="27"/>
        <v>39002</v>
      </c>
    </row>
    <row r="279" spans="1:16" s="297" customFormat="1" x14ac:dyDescent="0.3">
      <c r="A279" s="292" t="s">
        <v>2862</v>
      </c>
      <c r="B279" s="332">
        <v>7</v>
      </c>
      <c r="C279" s="332">
        <v>214039002000998</v>
      </c>
      <c r="D279" s="427" t="s">
        <v>1011</v>
      </c>
      <c r="E279" t="str">
        <f t="shared" si="26"/>
        <v>218403900200099</v>
      </c>
      <c r="G279" s="498">
        <v>14</v>
      </c>
      <c r="H279" s="427" t="s">
        <v>1012</v>
      </c>
      <c r="I279" s="461">
        <v>-179762383973</v>
      </c>
      <c r="J279" s="296">
        <f t="shared" si="25"/>
        <v>-179762383.97299999</v>
      </c>
      <c r="K279" s="297" t="e">
        <f>+VLOOKUP(D279,#REF!,4,0)</f>
        <v>#REF!</v>
      </c>
      <c r="L279" t="e">
        <f>VLOOKUP(D279,#REF!,5,0)</f>
        <v>#REF!</v>
      </c>
      <c r="M279" s="297" t="e">
        <f>VLOOKUP(D279,#REF!,6,0)</f>
        <v>#REF!</v>
      </c>
      <c r="N279" s="502" t="e">
        <f>VLOOKUP(D279,#REF!,7,0)</f>
        <v>#REF!</v>
      </c>
      <c r="O279" s="297" t="s">
        <v>2405</v>
      </c>
      <c r="P279" s="297" t="str">
        <f t="shared" si="27"/>
        <v>39002</v>
      </c>
    </row>
    <row r="280" spans="1:16" s="297" customFormat="1" x14ac:dyDescent="0.3">
      <c r="A280" s="293" t="s">
        <v>2862</v>
      </c>
      <c r="B280" s="333">
        <v>7</v>
      </c>
      <c r="C280" s="333">
        <v>214039003000017</v>
      </c>
      <c r="D280" s="334" t="s">
        <v>1575</v>
      </c>
      <c r="E280" t="str">
        <f t="shared" si="26"/>
        <v>217403900300001</v>
      </c>
      <c r="G280" s="498">
        <v>14</v>
      </c>
      <c r="H280" s="334" t="s">
        <v>2147</v>
      </c>
      <c r="I280" s="460">
        <v>-36382762500</v>
      </c>
      <c r="J280" s="296">
        <f t="shared" si="25"/>
        <v>-36382762.5</v>
      </c>
      <c r="K280" s="297" t="e">
        <f>+VLOOKUP(D280,#REF!,4,0)</f>
        <v>#REF!</v>
      </c>
      <c r="L280" t="e">
        <f>VLOOKUP(D280,#REF!,5,0)</f>
        <v>#REF!</v>
      </c>
      <c r="M280" s="297" t="e">
        <f>VLOOKUP(D280,#REF!,6,0)</f>
        <v>#REF!</v>
      </c>
      <c r="N280" s="502" t="e">
        <f>VLOOKUP(D280,#REF!,7,0)</f>
        <v>#REF!</v>
      </c>
      <c r="O280" s="297" t="s">
        <v>2405</v>
      </c>
      <c r="P280" s="297" t="str">
        <f t="shared" si="27"/>
        <v>39003</v>
      </c>
    </row>
    <row r="281" spans="1:16" s="297" customFormat="1" x14ac:dyDescent="0.3">
      <c r="A281" s="292" t="s">
        <v>2862</v>
      </c>
      <c r="B281" s="332">
        <v>7</v>
      </c>
      <c r="C281" s="332">
        <v>214039003000018</v>
      </c>
      <c r="D281" s="427" t="s">
        <v>1576</v>
      </c>
      <c r="E281" t="str">
        <f t="shared" si="26"/>
        <v>218403900300001</v>
      </c>
      <c r="G281" s="498">
        <v>14</v>
      </c>
      <c r="H281" s="427" t="s">
        <v>2147</v>
      </c>
      <c r="I281" s="461">
        <v>-90090650000</v>
      </c>
      <c r="J281" s="296">
        <f t="shared" si="25"/>
        <v>-90090650</v>
      </c>
      <c r="K281" s="297" t="e">
        <f>+VLOOKUP(D281,#REF!,4,0)</f>
        <v>#REF!</v>
      </c>
      <c r="L281" t="e">
        <f>VLOOKUP(D281,#REF!,5,0)</f>
        <v>#REF!</v>
      </c>
      <c r="M281" s="297" t="e">
        <f>VLOOKUP(D281,#REF!,6,0)</f>
        <v>#REF!</v>
      </c>
      <c r="N281" s="502" t="e">
        <f>VLOOKUP(D281,#REF!,7,0)</f>
        <v>#REF!</v>
      </c>
      <c r="O281" s="297" t="s">
        <v>2405</v>
      </c>
      <c r="P281" s="297" t="str">
        <f t="shared" si="27"/>
        <v>39003</v>
      </c>
    </row>
    <row r="282" spans="1:16" s="297" customFormat="1" x14ac:dyDescent="0.3">
      <c r="A282" s="293" t="s">
        <v>2862</v>
      </c>
      <c r="B282" s="333">
        <v>7</v>
      </c>
      <c r="C282" s="333">
        <v>214039003000997</v>
      </c>
      <c r="D282" s="334" t="s">
        <v>1366</v>
      </c>
      <c r="E282" t="str">
        <f t="shared" si="26"/>
        <v>217403900300099</v>
      </c>
      <c r="G282" s="498">
        <v>14</v>
      </c>
      <c r="H282" s="334" t="s">
        <v>1014</v>
      </c>
      <c r="I282" s="460">
        <v>-9825480000</v>
      </c>
      <c r="J282" s="296">
        <f t="shared" si="25"/>
        <v>-9825480</v>
      </c>
      <c r="K282" s="297" t="e">
        <f>+VLOOKUP(D282,#REF!,4,0)</f>
        <v>#REF!</v>
      </c>
      <c r="L282" t="e">
        <f>VLOOKUP(D282,#REF!,5,0)</f>
        <v>#REF!</v>
      </c>
      <c r="M282" s="297" t="e">
        <f>VLOOKUP(D282,#REF!,6,0)</f>
        <v>#REF!</v>
      </c>
      <c r="N282" s="502" t="e">
        <f>VLOOKUP(D282,#REF!,7,0)</f>
        <v>#REF!</v>
      </c>
      <c r="O282" s="297" t="s">
        <v>2405</v>
      </c>
      <c r="P282" s="297" t="str">
        <f t="shared" si="27"/>
        <v>39003</v>
      </c>
    </row>
    <row r="283" spans="1:16" s="297" customFormat="1" x14ac:dyDescent="0.3">
      <c r="A283" s="292" t="s">
        <v>2862</v>
      </c>
      <c r="B283" s="332">
        <v>7</v>
      </c>
      <c r="C283" s="332">
        <v>214039003000998</v>
      </c>
      <c r="D283" s="427" t="s">
        <v>1013</v>
      </c>
      <c r="E283" t="str">
        <f t="shared" si="26"/>
        <v>218403900300099</v>
      </c>
      <c r="G283" s="498">
        <v>14</v>
      </c>
      <c r="H283" s="427" t="s">
        <v>1014</v>
      </c>
      <c r="I283" s="461">
        <v>-65474908447</v>
      </c>
      <c r="J283" s="296">
        <f t="shared" si="25"/>
        <v>-65474908.446999997</v>
      </c>
      <c r="K283" s="297" t="e">
        <f>+VLOOKUP(D283,#REF!,4,0)</f>
        <v>#REF!</v>
      </c>
      <c r="L283" t="e">
        <f>VLOOKUP(D283,#REF!,5,0)</f>
        <v>#REF!</v>
      </c>
      <c r="M283" s="297" t="e">
        <f>VLOOKUP(D283,#REF!,6,0)</f>
        <v>#REF!</v>
      </c>
      <c r="N283" s="502" t="e">
        <f>VLOOKUP(D283,#REF!,7,0)</f>
        <v>#REF!</v>
      </c>
      <c r="O283" s="297" t="s">
        <v>2405</v>
      </c>
      <c r="P283" s="297" t="str">
        <f t="shared" si="27"/>
        <v>39003</v>
      </c>
    </row>
    <row r="284" spans="1:16" x14ac:dyDescent="0.3">
      <c r="A284" s="293" t="s">
        <v>2862</v>
      </c>
      <c r="B284" s="333">
        <v>7</v>
      </c>
      <c r="C284" s="333">
        <v>214039006000011</v>
      </c>
      <c r="D284" s="334" t="s">
        <v>1969</v>
      </c>
      <c r="E284" t="str">
        <f t="shared" si="26"/>
        <v>211403900600001</v>
      </c>
      <c r="G284" s="498">
        <v>14</v>
      </c>
      <c r="H284" s="334" t="s">
        <v>2148</v>
      </c>
      <c r="I284" s="460">
        <v>-242482588</v>
      </c>
      <c r="J284" s="296">
        <f t="shared" si="25"/>
        <v>-242482.58799999999</v>
      </c>
      <c r="K284" t="e">
        <f>+VLOOKUP(D284,#REF!,4,0)</f>
        <v>#REF!</v>
      </c>
      <c r="L284" t="e">
        <f>VLOOKUP(D284,#REF!,5,0)</f>
        <v>#REF!</v>
      </c>
      <c r="M284" t="e">
        <f>VLOOKUP(D284,#REF!,6,0)</f>
        <v>#REF!</v>
      </c>
      <c r="N284" s="502" t="e">
        <f>VLOOKUP(D284,#REF!,7,0)</f>
        <v>#REF!</v>
      </c>
      <c r="P284" t="str">
        <f t="shared" si="27"/>
        <v>39006</v>
      </c>
    </row>
    <row r="285" spans="1:16" x14ac:dyDescent="0.3">
      <c r="A285" s="292" t="s">
        <v>2862</v>
      </c>
      <c r="B285" s="332">
        <v>7</v>
      </c>
      <c r="C285" s="332">
        <v>214039006000991</v>
      </c>
      <c r="D285" s="427" t="s">
        <v>1970</v>
      </c>
      <c r="E285" t="str">
        <f t="shared" si="26"/>
        <v>211403900600099</v>
      </c>
      <c r="G285" s="498">
        <v>14</v>
      </c>
      <c r="H285" s="427" t="s">
        <v>2148</v>
      </c>
      <c r="I285" s="461">
        <v>-2</v>
      </c>
      <c r="J285" s="296">
        <f t="shared" si="25"/>
        <v>-2E-3</v>
      </c>
      <c r="K285" t="e">
        <f>+VLOOKUP(D285,#REF!,4,0)</f>
        <v>#REF!</v>
      </c>
      <c r="L285" t="e">
        <f>VLOOKUP(D285,#REF!,5,0)</f>
        <v>#REF!</v>
      </c>
      <c r="M285" t="e">
        <f>VLOOKUP(D285,#REF!,6,0)</f>
        <v>#REF!</v>
      </c>
      <c r="N285" s="502" t="e">
        <f>VLOOKUP(D285,#REF!,7,0)</f>
        <v>#REF!</v>
      </c>
      <c r="P285" t="str">
        <f t="shared" si="27"/>
        <v>39006</v>
      </c>
    </row>
    <row r="286" spans="1:16" x14ac:dyDescent="0.3">
      <c r="A286" s="293" t="s">
        <v>2862</v>
      </c>
      <c r="B286" s="333">
        <v>7</v>
      </c>
      <c r="C286" s="333">
        <v>214039008000998</v>
      </c>
      <c r="D286" s="334" t="s">
        <v>1495</v>
      </c>
      <c r="E286" t="str">
        <f t="shared" si="26"/>
        <v>218403900800099</v>
      </c>
      <c r="G286" s="498">
        <v>14</v>
      </c>
      <c r="H286" s="334" t="s">
        <v>2149</v>
      </c>
      <c r="I286" s="460">
        <v>-42095515837</v>
      </c>
      <c r="J286" s="296">
        <f t="shared" si="25"/>
        <v>-42095515.836999997</v>
      </c>
      <c r="K286" t="e">
        <f>+VLOOKUP(D286,#REF!,4,0)</f>
        <v>#REF!</v>
      </c>
      <c r="L286" t="e">
        <f>VLOOKUP(D286,#REF!,5,0)</f>
        <v>#REF!</v>
      </c>
      <c r="M286" t="e">
        <f>VLOOKUP(D286,#REF!,6,0)</f>
        <v>#REF!</v>
      </c>
      <c r="N286" s="502" t="e">
        <f>VLOOKUP(D286,#REF!,7,0)</f>
        <v>#REF!</v>
      </c>
      <c r="P286" t="str">
        <f t="shared" si="27"/>
        <v>39008</v>
      </c>
    </row>
    <row r="287" spans="1:16" x14ac:dyDescent="0.3">
      <c r="A287" s="292" t="s">
        <v>2862</v>
      </c>
      <c r="B287" s="332">
        <v>7</v>
      </c>
      <c r="C287" s="332">
        <v>218013482001017</v>
      </c>
      <c r="D287" s="427" t="s">
        <v>1018</v>
      </c>
      <c r="E287" t="str">
        <f t="shared" si="26"/>
        <v>217801348200101</v>
      </c>
      <c r="G287" s="498">
        <v>14</v>
      </c>
      <c r="H287" s="427" t="s">
        <v>1019</v>
      </c>
      <c r="I287" s="461">
        <v>-196790343</v>
      </c>
      <c r="J287" s="296">
        <f t="shared" si="25"/>
        <v>-196790.34299999999</v>
      </c>
      <c r="K287" t="e">
        <f>+VLOOKUP(D287,#REF!,4,0)</f>
        <v>#REF!</v>
      </c>
      <c r="L287" t="e">
        <f>VLOOKUP(D287,#REF!,5,0)</f>
        <v>#REF!</v>
      </c>
      <c r="M287" t="e">
        <f>VLOOKUP(D287,#REF!,6,0)</f>
        <v>#REF!</v>
      </c>
      <c r="N287" t="e">
        <f>VLOOKUP(D287,#REF!,7,0)</f>
        <v>#REF!</v>
      </c>
      <c r="P287" t="str">
        <f t="shared" si="27"/>
        <v>13482</v>
      </c>
    </row>
    <row r="288" spans="1:16" x14ac:dyDescent="0.3">
      <c r="A288" s="293" t="s">
        <v>2862</v>
      </c>
      <c r="B288" s="333">
        <v>7</v>
      </c>
      <c r="C288" s="333">
        <v>218013482001018</v>
      </c>
      <c r="D288" s="334" t="s">
        <v>1577</v>
      </c>
      <c r="E288" t="str">
        <f t="shared" si="26"/>
        <v>218801348200101</v>
      </c>
      <c r="G288" s="498">
        <v>14</v>
      </c>
      <c r="H288" s="334" t="s">
        <v>1024</v>
      </c>
      <c r="I288" s="460">
        <v>-1249235345</v>
      </c>
      <c r="J288" s="296">
        <f t="shared" si="25"/>
        <v>-1249235.345</v>
      </c>
      <c r="K288" t="e">
        <f>+VLOOKUP(D288,#REF!,4,0)</f>
        <v>#REF!</v>
      </c>
      <c r="L288" t="e">
        <f>VLOOKUP(D288,#REF!,5,0)</f>
        <v>#REF!</v>
      </c>
      <c r="M288" t="e">
        <f>VLOOKUP(D288,#REF!,6,0)</f>
        <v>#REF!</v>
      </c>
      <c r="N288" t="e">
        <f>VLOOKUP(D288,#REF!,7,0)</f>
        <v>#REF!</v>
      </c>
      <c r="P288" t="str">
        <f t="shared" si="27"/>
        <v>13482</v>
      </c>
    </row>
    <row r="289" spans="1:16" x14ac:dyDescent="0.3">
      <c r="A289" s="292" t="s">
        <v>2862</v>
      </c>
      <c r="B289" s="332">
        <v>7</v>
      </c>
      <c r="C289" s="332">
        <v>218013482001995</v>
      </c>
      <c r="D289" s="427" t="s">
        <v>1020</v>
      </c>
      <c r="E289" t="str">
        <f t="shared" si="26"/>
        <v>215801348200199</v>
      </c>
      <c r="G289" s="498">
        <v>14</v>
      </c>
      <c r="H289" s="427" t="s">
        <v>1016</v>
      </c>
      <c r="I289" s="461">
        <v>-76485250</v>
      </c>
      <c r="J289" s="296">
        <f t="shared" si="25"/>
        <v>-76485.25</v>
      </c>
      <c r="K289" t="e">
        <f>+VLOOKUP(D289,#REF!,4,0)</f>
        <v>#REF!</v>
      </c>
      <c r="L289" t="e">
        <f>VLOOKUP(D289,#REF!,5,0)</f>
        <v>#REF!</v>
      </c>
      <c r="M289" t="e">
        <f>VLOOKUP(D289,#REF!,6,0)</f>
        <v>#REF!</v>
      </c>
      <c r="N289" t="e">
        <f>VLOOKUP(D289,#REF!,7,0)</f>
        <v>#REF!</v>
      </c>
      <c r="P289" t="str">
        <f t="shared" si="27"/>
        <v>13482</v>
      </c>
    </row>
    <row r="290" spans="1:16" x14ac:dyDescent="0.3">
      <c r="A290" s="293" t="s">
        <v>2862</v>
      </c>
      <c r="B290" s="333">
        <v>7</v>
      </c>
      <c r="C290" s="333">
        <v>218013482001996</v>
      </c>
      <c r="D290" s="334" t="s">
        <v>1021</v>
      </c>
      <c r="E290" t="str">
        <f t="shared" si="26"/>
        <v>216801348200199</v>
      </c>
      <c r="G290" s="498">
        <v>14</v>
      </c>
      <c r="H290" s="334" t="s">
        <v>1017</v>
      </c>
      <c r="I290" s="460">
        <v>-214932173</v>
      </c>
      <c r="J290" s="296">
        <f t="shared" si="25"/>
        <v>-214932.17300000001</v>
      </c>
      <c r="K290" t="e">
        <f>+VLOOKUP(D290,#REF!,4,0)</f>
        <v>#REF!</v>
      </c>
      <c r="L290" t="e">
        <f>VLOOKUP(D290,#REF!,5,0)</f>
        <v>#REF!</v>
      </c>
      <c r="M290" t="e">
        <f>VLOOKUP(D290,#REF!,6,0)</f>
        <v>#REF!</v>
      </c>
      <c r="N290" t="e">
        <f>VLOOKUP(D290,#REF!,7,0)</f>
        <v>#REF!</v>
      </c>
      <c r="P290" t="str">
        <f t="shared" si="27"/>
        <v>13482</v>
      </c>
    </row>
    <row r="291" spans="1:16" x14ac:dyDescent="0.3">
      <c r="A291" s="292" t="s">
        <v>2862</v>
      </c>
      <c r="B291" s="332">
        <v>7</v>
      </c>
      <c r="C291" s="332">
        <v>218013482001997</v>
      </c>
      <c r="D291" s="427" t="s">
        <v>1022</v>
      </c>
      <c r="E291" t="str">
        <f t="shared" si="26"/>
        <v>217801348200199</v>
      </c>
      <c r="G291" s="498">
        <v>14</v>
      </c>
      <c r="H291" s="427" t="s">
        <v>1019</v>
      </c>
      <c r="I291" s="461">
        <v>-1239495322</v>
      </c>
      <c r="J291" s="296">
        <f t="shared" si="25"/>
        <v>-1239495.3219999999</v>
      </c>
      <c r="K291" t="e">
        <f>+VLOOKUP(D291,#REF!,4,0)</f>
        <v>#REF!</v>
      </c>
      <c r="L291" t="e">
        <f>VLOOKUP(D291,#REF!,5,0)</f>
        <v>#REF!</v>
      </c>
      <c r="M291" t="e">
        <f>VLOOKUP(D291,#REF!,6,0)</f>
        <v>#REF!</v>
      </c>
      <c r="N291" t="e">
        <f>VLOOKUP(D291,#REF!,7,0)</f>
        <v>#REF!</v>
      </c>
      <c r="P291" t="str">
        <f t="shared" si="27"/>
        <v>13482</v>
      </c>
    </row>
    <row r="292" spans="1:16" x14ac:dyDescent="0.3">
      <c r="A292" s="293" t="s">
        <v>2862</v>
      </c>
      <c r="B292" s="333">
        <v>7</v>
      </c>
      <c r="C292" s="333">
        <v>218013482001998</v>
      </c>
      <c r="D292" s="334" t="s">
        <v>1023</v>
      </c>
      <c r="E292" t="str">
        <f t="shared" si="26"/>
        <v>218801348200199</v>
      </c>
      <c r="G292" s="498">
        <v>14</v>
      </c>
      <c r="H292" s="334" t="s">
        <v>1024</v>
      </c>
      <c r="I292" s="460">
        <v>-71947775619</v>
      </c>
      <c r="J292" s="296">
        <f t="shared" si="25"/>
        <v>-71947775.619000003</v>
      </c>
      <c r="K292" t="e">
        <f>+VLOOKUP(D292,#REF!,4,0)</f>
        <v>#REF!</v>
      </c>
      <c r="L292" t="e">
        <f>VLOOKUP(D292,#REF!,5,0)</f>
        <v>#REF!</v>
      </c>
      <c r="M292" t="e">
        <f>VLOOKUP(D292,#REF!,6,0)</f>
        <v>#REF!</v>
      </c>
      <c r="N292" t="e">
        <f>VLOOKUP(D292,#REF!,7,0)</f>
        <v>#REF!</v>
      </c>
      <c r="P292" t="str">
        <f t="shared" si="27"/>
        <v>13482</v>
      </c>
    </row>
    <row r="293" spans="1:16" x14ac:dyDescent="0.3">
      <c r="A293" s="499" t="s">
        <v>2862</v>
      </c>
      <c r="B293" s="500">
        <v>7</v>
      </c>
      <c r="C293" s="500">
        <v>218013484000998</v>
      </c>
      <c r="D293" s="501" t="s">
        <v>2538</v>
      </c>
      <c r="E293" s="502" t="str">
        <f t="shared" si="26"/>
        <v>218801348400099</v>
      </c>
      <c r="F293" s="502"/>
      <c r="G293" s="498">
        <v>14</v>
      </c>
      <c r="H293" s="427" t="s">
        <v>2539</v>
      </c>
      <c r="I293" s="461">
        <v>-11246594</v>
      </c>
      <c r="J293" s="296">
        <f t="shared" si="25"/>
        <v>-11246.593999999999</v>
      </c>
      <c r="K293" t="e">
        <f>+VLOOKUP(D293,#REF!,4,0)</f>
        <v>#REF!</v>
      </c>
      <c r="L293" t="e">
        <f>VLOOKUP(D293,#REF!,5,0)</f>
        <v>#REF!</v>
      </c>
      <c r="M293" t="e">
        <f>VLOOKUP(D293,#REF!,6,0)</f>
        <v>#REF!</v>
      </c>
      <c r="N293" t="e">
        <f>VLOOKUP(D293,#REF!,7,0)</f>
        <v>#REF!</v>
      </c>
      <c r="P293" t="str">
        <f t="shared" si="27"/>
        <v>13484</v>
      </c>
    </row>
    <row r="294" spans="1:16" x14ac:dyDescent="0.3">
      <c r="A294" s="503" t="s">
        <v>2862</v>
      </c>
      <c r="B294" s="504">
        <v>7</v>
      </c>
      <c r="C294" s="504">
        <v>218013484001017</v>
      </c>
      <c r="D294" s="505" t="s">
        <v>2535</v>
      </c>
      <c r="E294" s="502" t="str">
        <f t="shared" si="26"/>
        <v>217801348400101</v>
      </c>
      <c r="F294" s="502"/>
      <c r="G294" s="498">
        <v>14</v>
      </c>
      <c r="H294" s="334" t="s">
        <v>2536</v>
      </c>
      <c r="I294" s="460">
        <v>-433126739</v>
      </c>
      <c r="J294" s="296">
        <f t="shared" si="25"/>
        <v>-433126.739</v>
      </c>
      <c r="K294" t="e">
        <f>+VLOOKUP(D294,#REF!,4,0)</f>
        <v>#REF!</v>
      </c>
      <c r="L294" t="e">
        <f>VLOOKUP(D294,#REF!,5,0)</f>
        <v>#REF!</v>
      </c>
      <c r="M294" t="e">
        <f>VLOOKUP(D294,#REF!,6,0)</f>
        <v>#REF!</v>
      </c>
      <c r="N294" t="e">
        <f>VLOOKUP(D294,#REF!,7,0)</f>
        <v>#REF!</v>
      </c>
      <c r="P294" t="str">
        <f t="shared" si="27"/>
        <v>13484</v>
      </c>
    </row>
    <row r="295" spans="1:16" x14ac:dyDescent="0.3">
      <c r="A295" s="499" t="s">
        <v>2862</v>
      </c>
      <c r="B295" s="500">
        <v>7</v>
      </c>
      <c r="C295" s="500">
        <v>218013484001018</v>
      </c>
      <c r="D295" s="501" t="s">
        <v>2540</v>
      </c>
      <c r="E295" s="502" t="str">
        <f t="shared" si="26"/>
        <v>218801348400101</v>
      </c>
      <c r="F295" s="502"/>
      <c r="G295" s="498">
        <v>14</v>
      </c>
      <c r="H295" s="427" t="s">
        <v>2541</v>
      </c>
      <c r="I295" s="461">
        <v>-2144643544</v>
      </c>
      <c r="J295" s="296">
        <f t="shared" si="25"/>
        <v>-2144643.5440000002</v>
      </c>
      <c r="K295" t="e">
        <f>+VLOOKUP(D295,#REF!,4,0)</f>
        <v>#REF!</v>
      </c>
      <c r="L295" t="e">
        <f>VLOOKUP(D295,#REF!,5,0)</f>
        <v>#REF!</v>
      </c>
      <c r="M295" t="e">
        <f>VLOOKUP(D295,#REF!,6,0)</f>
        <v>#REF!</v>
      </c>
      <c r="N295" t="e">
        <f>VLOOKUP(D295,#REF!,7,0)</f>
        <v>#REF!</v>
      </c>
      <c r="P295" t="str">
        <f t="shared" si="27"/>
        <v>13484</v>
      </c>
    </row>
    <row r="296" spans="1:16" x14ac:dyDescent="0.3">
      <c r="A296" s="503" t="s">
        <v>2862</v>
      </c>
      <c r="B296" s="504">
        <v>7</v>
      </c>
      <c r="C296" s="504">
        <v>218013484001997</v>
      </c>
      <c r="D296" s="505" t="s">
        <v>2537</v>
      </c>
      <c r="E296" s="502" t="str">
        <f t="shared" si="26"/>
        <v>217801348400199</v>
      </c>
      <c r="F296" s="502"/>
      <c r="G296" s="498">
        <v>14</v>
      </c>
      <c r="H296" s="334" t="s">
        <v>2536</v>
      </c>
      <c r="I296" s="460">
        <v>-1211257678</v>
      </c>
      <c r="J296" s="296">
        <f t="shared" si="25"/>
        <v>-1211257.6780000001</v>
      </c>
      <c r="K296" t="e">
        <f>+VLOOKUP(D296,#REF!,4,0)</f>
        <v>#REF!</v>
      </c>
      <c r="L296" t="e">
        <f>VLOOKUP(D296,#REF!,5,0)</f>
        <v>#REF!</v>
      </c>
      <c r="M296" t="e">
        <f>VLOOKUP(D296,#REF!,6,0)</f>
        <v>#REF!</v>
      </c>
      <c r="N296" t="e">
        <f>VLOOKUP(D296,#REF!,7,0)</f>
        <v>#REF!</v>
      </c>
      <c r="P296" t="str">
        <f t="shared" si="27"/>
        <v>13484</v>
      </c>
    </row>
    <row r="297" spans="1:16" x14ac:dyDescent="0.3">
      <c r="A297" s="499" t="s">
        <v>2862</v>
      </c>
      <c r="B297" s="500">
        <v>7</v>
      </c>
      <c r="C297" s="500">
        <v>218013484001998</v>
      </c>
      <c r="D297" s="501" t="s">
        <v>2542</v>
      </c>
      <c r="E297" s="502" t="str">
        <f t="shared" si="26"/>
        <v>218801348400199</v>
      </c>
      <c r="F297" s="502"/>
      <c r="G297" s="498">
        <v>14</v>
      </c>
      <c r="H297" s="427" t="s">
        <v>2541</v>
      </c>
      <c r="I297" s="461">
        <v>-264149344</v>
      </c>
      <c r="J297" s="296">
        <f t="shared" si="25"/>
        <v>-264149.34399999998</v>
      </c>
      <c r="K297" t="e">
        <f>+VLOOKUP(D297,#REF!,4,0)</f>
        <v>#REF!</v>
      </c>
      <c r="L297" t="e">
        <f>VLOOKUP(D297,#REF!,5,0)</f>
        <v>#REF!</v>
      </c>
      <c r="M297" t="e">
        <f>VLOOKUP(D297,#REF!,6,0)</f>
        <v>#REF!</v>
      </c>
      <c r="N297" t="e">
        <f>VLOOKUP(D297,#REF!,7,0)</f>
        <v>#REF!</v>
      </c>
      <c r="P297" t="str">
        <f t="shared" si="27"/>
        <v>13484</v>
      </c>
    </row>
    <row r="298" spans="1:16" x14ac:dyDescent="0.3">
      <c r="A298" s="293" t="s">
        <v>2862</v>
      </c>
      <c r="B298" s="333">
        <v>7</v>
      </c>
      <c r="C298" s="333">
        <v>218013492001017</v>
      </c>
      <c r="D298" s="334" t="s">
        <v>1027</v>
      </c>
      <c r="E298" t="str">
        <f t="shared" si="26"/>
        <v>217801349200101</v>
      </c>
      <c r="G298" s="498">
        <v>14</v>
      </c>
      <c r="H298" s="334" t="s">
        <v>1028</v>
      </c>
      <c r="I298" s="460">
        <v>156124186</v>
      </c>
      <c r="J298" s="296">
        <f t="shared" si="25"/>
        <v>156124.18599999999</v>
      </c>
      <c r="K298" t="e">
        <f>+VLOOKUP(D298,#REF!,4,0)</f>
        <v>#REF!</v>
      </c>
      <c r="L298" t="e">
        <f>VLOOKUP(D298,#REF!,5,0)</f>
        <v>#REF!</v>
      </c>
      <c r="M298" t="e">
        <f>VLOOKUP(D298,#REF!,6,0)</f>
        <v>#REF!</v>
      </c>
      <c r="N298" t="e">
        <f>VLOOKUP(D298,#REF!,7,0)</f>
        <v>#REF!</v>
      </c>
      <c r="P298" t="str">
        <f t="shared" si="27"/>
        <v>13492</v>
      </c>
    </row>
    <row r="299" spans="1:16" x14ac:dyDescent="0.3">
      <c r="A299" s="292" t="s">
        <v>2862</v>
      </c>
      <c r="B299" s="332">
        <v>7</v>
      </c>
      <c r="C299" s="332">
        <v>218013492001018</v>
      </c>
      <c r="D299" s="427" t="s">
        <v>1972</v>
      </c>
      <c r="E299" t="str">
        <f t="shared" si="26"/>
        <v>218801349200101</v>
      </c>
      <c r="G299" s="498">
        <v>14</v>
      </c>
      <c r="H299" s="427" t="s">
        <v>2150</v>
      </c>
      <c r="I299" s="461">
        <v>1249235345</v>
      </c>
      <c r="J299" s="296">
        <f t="shared" si="25"/>
        <v>1249235.345</v>
      </c>
      <c r="K299" t="e">
        <f>+VLOOKUP(D299,#REF!,4,0)</f>
        <v>#REF!</v>
      </c>
      <c r="L299" t="e">
        <f>VLOOKUP(D299,#REF!,5,0)</f>
        <v>#REF!</v>
      </c>
      <c r="M299" t="e">
        <f>VLOOKUP(D299,#REF!,6,0)</f>
        <v>#REF!</v>
      </c>
      <c r="N299" t="e">
        <f>VLOOKUP(D299,#REF!,7,0)</f>
        <v>#REF!</v>
      </c>
      <c r="P299" t="str">
        <f t="shared" si="27"/>
        <v>13492</v>
      </c>
    </row>
    <row r="300" spans="1:16" x14ac:dyDescent="0.3">
      <c r="A300" s="293" t="s">
        <v>2862</v>
      </c>
      <c r="B300" s="333">
        <v>7</v>
      </c>
      <c r="C300" s="333">
        <v>218013492001995</v>
      </c>
      <c r="D300" s="334" t="s">
        <v>1029</v>
      </c>
      <c r="E300" t="str">
        <f t="shared" si="26"/>
        <v>215801349200199</v>
      </c>
      <c r="G300" s="498">
        <v>14</v>
      </c>
      <c r="H300" s="334" t="s">
        <v>1025</v>
      </c>
      <c r="I300" s="460">
        <v>69346627</v>
      </c>
      <c r="J300" s="296">
        <f t="shared" si="25"/>
        <v>69346.626999999993</v>
      </c>
      <c r="K300" t="e">
        <f>+VLOOKUP(D300,#REF!,4,0)</f>
        <v>#REF!</v>
      </c>
      <c r="L300" t="e">
        <f>VLOOKUP(D300,#REF!,5,0)</f>
        <v>#REF!</v>
      </c>
      <c r="M300" t="e">
        <f>VLOOKUP(D300,#REF!,6,0)</f>
        <v>#REF!</v>
      </c>
      <c r="N300" t="e">
        <f>VLOOKUP(D300,#REF!,7,0)</f>
        <v>#REF!</v>
      </c>
      <c r="P300" t="str">
        <f t="shared" si="27"/>
        <v>13492</v>
      </c>
    </row>
    <row r="301" spans="1:16" x14ac:dyDescent="0.3">
      <c r="A301" s="292" t="s">
        <v>2862</v>
      </c>
      <c r="B301" s="332">
        <v>7</v>
      </c>
      <c r="C301" s="332">
        <v>218013492001996</v>
      </c>
      <c r="D301" s="427" t="s">
        <v>1030</v>
      </c>
      <c r="E301" t="str">
        <f t="shared" si="26"/>
        <v>216801349200199</v>
      </c>
      <c r="G301" s="498">
        <v>14</v>
      </c>
      <c r="H301" s="427" t="s">
        <v>1026</v>
      </c>
      <c r="I301" s="461">
        <v>163986213</v>
      </c>
      <c r="J301" s="296">
        <f t="shared" si="25"/>
        <v>163986.21299999999</v>
      </c>
      <c r="K301" t="e">
        <f>+VLOOKUP(D301,#REF!,4,0)</f>
        <v>#REF!</v>
      </c>
      <c r="L301" t="e">
        <f>VLOOKUP(D301,#REF!,5,0)</f>
        <v>#REF!</v>
      </c>
      <c r="M301" t="e">
        <f>VLOOKUP(D301,#REF!,6,0)</f>
        <v>#REF!</v>
      </c>
      <c r="N301" t="e">
        <f>VLOOKUP(D301,#REF!,7,0)</f>
        <v>#REF!</v>
      </c>
      <c r="P301" t="str">
        <f t="shared" si="27"/>
        <v>13492</v>
      </c>
    </row>
    <row r="302" spans="1:16" x14ac:dyDescent="0.3">
      <c r="A302" s="293" t="s">
        <v>2862</v>
      </c>
      <c r="B302" s="333">
        <v>7</v>
      </c>
      <c r="C302" s="333">
        <v>218013492001997</v>
      </c>
      <c r="D302" s="334" t="s">
        <v>1031</v>
      </c>
      <c r="E302" t="str">
        <f t="shared" si="26"/>
        <v>217801349200199</v>
      </c>
      <c r="G302" s="498">
        <v>14</v>
      </c>
      <c r="H302" s="334" t="s">
        <v>1028</v>
      </c>
      <c r="I302" s="460">
        <v>1088738815</v>
      </c>
      <c r="J302" s="296">
        <f t="shared" si="25"/>
        <v>1088738.8149999999</v>
      </c>
      <c r="K302" t="e">
        <f>+VLOOKUP(D302,#REF!,4,0)</f>
        <v>#REF!</v>
      </c>
      <c r="L302" t="e">
        <f>VLOOKUP(D302,#REF!,5,0)</f>
        <v>#REF!</v>
      </c>
      <c r="M302" t="e">
        <f>VLOOKUP(D302,#REF!,6,0)</f>
        <v>#REF!</v>
      </c>
      <c r="N302" t="e">
        <f>VLOOKUP(D302,#REF!,7,0)</f>
        <v>#REF!</v>
      </c>
      <c r="P302" t="str">
        <f t="shared" si="27"/>
        <v>13492</v>
      </c>
    </row>
    <row r="303" spans="1:16" x14ac:dyDescent="0.3">
      <c r="A303" s="292" t="s">
        <v>2862</v>
      </c>
      <c r="B303" s="332">
        <v>7</v>
      </c>
      <c r="C303" s="332">
        <v>218013492001998</v>
      </c>
      <c r="D303" s="427" t="s">
        <v>1032</v>
      </c>
      <c r="E303" t="str">
        <f t="shared" si="26"/>
        <v>218801349200199</v>
      </c>
      <c r="G303" s="498">
        <v>14</v>
      </c>
      <c r="H303" s="427" t="s">
        <v>1033</v>
      </c>
      <c r="I303" s="461">
        <v>69674691630</v>
      </c>
      <c r="J303" s="296">
        <f t="shared" si="25"/>
        <v>69674691.629999995</v>
      </c>
      <c r="K303" t="e">
        <f>+VLOOKUP(D303,#REF!,4,0)</f>
        <v>#REF!</v>
      </c>
      <c r="L303" t="e">
        <f>VLOOKUP(D303,#REF!,5,0)</f>
        <v>#REF!</v>
      </c>
      <c r="M303" t="e">
        <f>VLOOKUP(D303,#REF!,6,0)</f>
        <v>#REF!</v>
      </c>
      <c r="N303" t="e">
        <f>VLOOKUP(D303,#REF!,7,0)</f>
        <v>#REF!</v>
      </c>
      <c r="P303" t="str">
        <f t="shared" si="27"/>
        <v>13492</v>
      </c>
    </row>
    <row r="304" spans="1:16" x14ac:dyDescent="0.3">
      <c r="A304" s="293" t="s">
        <v>2862</v>
      </c>
      <c r="B304" s="333">
        <v>7</v>
      </c>
      <c r="C304" s="333">
        <v>226021801000018</v>
      </c>
      <c r="D304" s="334" t="s">
        <v>1973</v>
      </c>
      <c r="E304" t="str">
        <f t="shared" si="26"/>
        <v>228602180100001</v>
      </c>
      <c r="G304" s="498">
        <v>14</v>
      </c>
      <c r="H304" s="334" t="s">
        <v>2151</v>
      </c>
      <c r="I304" s="460">
        <v>-27720200000</v>
      </c>
      <c r="J304" s="296">
        <f t="shared" si="25"/>
        <v>-27720200</v>
      </c>
      <c r="K304" t="e">
        <f>+VLOOKUP(D304,#REF!,4,0)</f>
        <v>#REF!</v>
      </c>
      <c r="L304" t="e">
        <f>VLOOKUP(D304,#REF!,5,0)</f>
        <v>#REF!</v>
      </c>
      <c r="M304" t="e">
        <f>VLOOKUP(D304,#REF!,6,0)</f>
        <v>#REF!</v>
      </c>
      <c r="N304" s="502" t="e">
        <f>VLOOKUP(D304,#REF!,7,0)</f>
        <v>#REF!</v>
      </c>
      <c r="P304" t="str">
        <f t="shared" si="27"/>
        <v>21801</v>
      </c>
    </row>
    <row r="305" spans="1:16" x14ac:dyDescent="0.3">
      <c r="A305" s="292" t="s">
        <v>2862</v>
      </c>
      <c r="B305" s="332">
        <v>7</v>
      </c>
      <c r="C305" s="332">
        <v>226021801000997</v>
      </c>
      <c r="D305" s="427" t="s">
        <v>1974</v>
      </c>
      <c r="E305" t="str">
        <f t="shared" si="26"/>
        <v>227602180100099</v>
      </c>
      <c r="G305" s="498">
        <v>14</v>
      </c>
      <c r="H305" s="427" t="s">
        <v>2151</v>
      </c>
      <c r="I305" s="461">
        <v>-5000000000</v>
      </c>
      <c r="J305" s="296">
        <f t="shared" si="25"/>
        <v>-5000000</v>
      </c>
      <c r="K305" t="e">
        <f>+VLOOKUP(D305,#REF!,4,0)</f>
        <v>#REF!</v>
      </c>
      <c r="L305" t="e">
        <f>VLOOKUP(D305,#REF!,5,0)</f>
        <v>#REF!</v>
      </c>
      <c r="M305" t="e">
        <f>VLOOKUP(D305,#REF!,6,0)</f>
        <v>#REF!</v>
      </c>
      <c r="N305" s="502" t="e">
        <f>VLOOKUP(D305,#REF!,7,0)</f>
        <v>#REF!</v>
      </c>
      <c r="P305" t="str">
        <f t="shared" si="27"/>
        <v>21801</v>
      </c>
    </row>
    <row r="306" spans="1:16" x14ac:dyDescent="0.3">
      <c r="A306" s="293" t="s">
        <v>2862</v>
      </c>
      <c r="B306" s="333">
        <v>7</v>
      </c>
      <c r="C306" s="333">
        <v>226021801000998</v>
      </c>
      <c r="D306" s="334" t="s">
        <v>1975</v>
      </c>
      <c r="E306" t="str">
        <f t="shared" si="26"/>
        <v>228602180100099</v>
      </c>
      <c r="G306" s="498">
        <v>14</v>
      </c>
      <c r="H306" s="334" t="s">
        <v>2151</v>
      </c>
      <c r="I306" s="460">
        <v>-121500000000</v>
      </c>
      <c r="J306" s="296">
        <f t="shared" si="25"/>
        <v>-121500000</v>
      </c>
      <c r="K306" t="e">
        <f>+VLOOKUP(D306,#REF!,4,0)</f>
        <v>#REF!</v>
      </c>
      <c r="L306" t="e">
        <f>VLOOKUP(D306,#REF!,5,0)</f>
        <v>#REF!</v>
      </c>
      <c r="M306" t="e">
        <f>VLOOKUP(D306,#REF!,6,0)</f>
        <v>#REF!</v>
      </c>
      <c r="N306" s="502" t="e">
        <f>VLOOKUP(D306,#REF!,7,0)</f>
        <v>#REF!</v>
      </c>
      <c r="P306" t="str">
        <f t="shared" si="27"/>
        <v>21801</v>
      </c>
    </row>
    <row r="307" spans="1:16" x14ac:dyDescent="0.3">
      <c r="A307" s="292" t="s">
        <v>2862</v>
      </c>
      <c r="B307" s="332">
        <v>7</v>
      </c>
      <c r="C307" s="332">
        <v>226026804001015</v>
      </c>
      <c r="D307" s="427" t="s">
        <v>2543</v>
      </c>
      <c r="E307" t="str">
        <f t="shared" si="26"/>
        <v>225602680400101</v>
      </c>
      <c r="G307" s="498">
        <v>14</v>
      </c>
      <c r="H307" s="427" t="s">
        <v>1034</v>
      </c>
      <c r="I307" s="461">
        <v>-952862679</v>
      </c>
      <c r="J307" s="296">
        <f t="shared" si="25"/>
        <v>-952862.679</v>
      </c>
      <c r="K307" t="e">
        <f>+VLOOKUP(D307,#REF!,4,0)</f>
        <v>#REF!</v>
      </c>
      <c r="L307" t="e">
        <f>VLOOKUP(D307,#REF!,5,0)</f>
        <v>#REF!</v>
      </c>
      <c r="M307" t="e">
        <f>VLOOKUP(D307,#REF!,6,0)</f>
        <v>#REF!</v>
      </c>
      <c r="N307" s="502" t="e">
        <f>VLOOKUP(D307,#REF!,7,0)</f>
        <v>#REF!</v>
      </c>
      <c r="P307" t="str">
        <f t="shared" si="27"/>
        <v>26804</v>
      </c>
    </row>
    <row r="308" spans="1:16" x14ac:dyDescent="0.3">
      <c r="A308" s="293" t="s">
        <v>2862</v>
      </c>
      <c r="B308" s="333">
        <v>7</v>
      </c>
      <c r="C308" s="333">
        <v>226026804001017</v>
      </c>
      <c r="D308" s="334" t="s">
        <v>1035</v>
      </c>
      <c r="E308" t="str">
        <f t="shared" si="26"/>
        <v>227602680400101</v>
      </c>
      <c r="G308" s="498">
        <v>14</v>
      </c>
      <c r="H308" s="334" t="s">
        <v>1034</v>
      </c>
      <c r="I308" s="460">
        <v>-3921521669</v>
      </c>
      <c r="J308" s="296">
        <f t="shared" si="25"/>
        <v>-3921521.6690000002</v>
      </c>
      <c r="K308" t="e">
        <f>+VLOOKUP(D308,#REF!,4,0)</f>
        <v>#REF!</v>
      </c>
      <c r="L308" t="e">
        <f>VLOOKUP(D308,#REF!,5,0)</f>
        <v>#REF!</v>
      </c>
      <c r="M308" t="e">
        <f>VLOOKUP(D308,#REF!,6,0)</f>
        <v>#REF!</v>
      </c>
      <c r="N308" s="502" t="e">
        <f>VLOOKUP(D308,#REF!,7,0)</f>
        <v>#REF!</v>
      </c>
      <c r="P308" t="str">
        <f t="shared" si="27"/>
        <v>26804</v>
      </c>
    </row>
    <row r="309" spans="1:16" x14ac:dyDescent="0.3">
      <c r="A309" s="292" t="s">
        <v>2862</v>
      </c>
      <c r="B309" s="332">
        <v>7</v>
      </c>
      <c r="C309" s="332">
        <v>226026804001996</v>
      </c>
      <c r="D309" s="427" t="s">
        <v>1037</v>
      </c>
      <c r="E309" t="str">
        <f t="shared" si="26"/>
        <v>226602680400199</v>
      </c>
      <c r="G309" s="498">
        <v>14</v>
      </c>
      <c r="H309" s="427" t="s">
        <v>1036</v>
      </c>
      <c r="I309" s="461">
        <v>-500000000</v>
      </c>
      <c r="J309" s="296">
        <f t="shared" si="25"/>
        <v>-500000</v>
      </c>
      <c r="K309" t="e">
        <f>+VLOOKUP(D309,#REF!,4,0)</f>
        <v>#REF!</v>
      </c>
      <c r="L309" t="e">
        <f>VLOOKUP(D309,#REF!,5,0)</f>
        <v>#REF!</v>
      </c>
      <c r="M309" t="e">
        <f>VLOOKUP(D309,#REF!,6,0)</f>
        <v>#REF!</v>
      </c>
      <c r="N309" s="502" t="e">
        <f>VLOOKUP(D309,#REF!,7,0)</f>
        <v>#REF!</v>
      </c>
      <c r="P309" t="str">
        <f t="shared" si="27"/>
        <v>26804</v>
      </c>
    </row>
    <row r="310" spans="1:16" x14ac:dyDescent="0.3">
      <c r="A310" s="293" t="s">
        <v>2862</v>
      </c>
      <c r="B310" s="333">
        <v>7</v>
      </c>
      <c r="C310" s="333">
        <v>226026804002012</v>
      </c>
      <c r="D310" s="334" t="s">
        <v>2737</v>
      </c>
      <c r="E310" t="str">
        <f t="shared" si="26"/>
        <v>222602680400201</v>
      </c>
      <c r="G310" s="498">
        <v>14</v>
      </c>
      <c r="H310" s="334" t="s">
        <v>2152</v>
      </c>
      <c r="I310" s="460">
        <v>-2107162022</v>
      </c>
      <c r="J310" s="296">
        <f t="shared" si="25"/>
        <v>-2107162.0219999999</v>
      </c>
      <c r="K310" t="e">
        <f>+VLOOKUP(D310,#REF!,4,0)</f>
        <v>#REF!</v>
      </c>
      <c r="L310" t="e">
        <f>VLOOKUP(D310,#REF!,5,0)</f>
        <v>#REF!</v>
      </c>
      <c r="M310" t="e">
        <f>VLOOKUP(D310,#REF!,6,0)</f>
        <v>#REF!</v>
      </c>
      <c r="N310" s="502" t="e">
        <f>VLOOKUP(D310,#REF!,7,0)</f>
        <v>#REF!</v>
      </c>
      <c r="P310" t="str">
        <f t="shared" si="27"/>
        <v>26804</v>
      </c>
    </row>
    <row r="311" spans="1:16" x14ac:dyDescent="0.3">
      <c r="A311" s="292" t="s">
        <v>2862</v>
      </c>
      <c r="B311" s="332">
        <v>7</v>
      </c>
      <c r="C311" s="332">
        <v>226026804002013</v>
      </c>
      <c r="D311" s="427" t="s">
        <v>2738</v>
      </c>
      <c r="E311" t="str">
        <f t="shared" si="26"/>
        <v>223602680400201</v>
      </c>
      <c r="G311" s="498">
        <v>14</v>
      </c>
      <c r="H311" s="427" t="s">
        <v>2152</v>
      </c>
      <c r="I311" s="461">
        <v>-1386010000</v>
      </c>
      <c r="J311" s="296">
        <f t="shared" si="25"/>
        <v>-1386010</v>
      </c>
      <c r="K311" t="e">
        <f>+VLOOKUP(D311,#REF!,4,0)</f>
        <v>#REF!</v>
      </c>
      <c r="L311" t="e">
        <f>VLOOKUP(D311,#REF!,5,0)</f>
        <v>#REF!</v>
      </c>
      <c r="M311" t="e">
        <f>VLOOKUP(D311,#REF!,6,0)</f>
        <v>#REF!</v>
      </c>
      <c r="N311" s="502" t="e">
        <f>VLOOKUP(D311,#REF!,7,0)</f>
        <v>#REF!</v>
      </c>
      <c r="P311" t="str">
        <f t="shared" si="27"/>
        <v>26804</v>
      </c>
    </row>
    <row r="312" spans="1:16" x14ac:dyDescent="0.3">
      <c r="A312" s="293" t="s">
        <v>2862</v>
      </c>
      <c r="B312" s="333">
        <v>7</v>
      </c>
      <c r="C312" s="333">
        <v>226026804002015</v>
      </c>
      <c r="D312" s="334" t="s">
        <v>1976</v>
      </c>
      <c r="E312" t="str">
        <f t="shared" si="26"/>
        <v>225602680400201</v>
      </c>
      <c r="G312" s="498">
        <v>14</v>
      </c>
      <c r="H312" s="334" t="s">
        <v>2152</v>
      </c>
      <c r="I312" s="460">
        <v>-44598696029</v>
      </c>
      <c r="J312" s="296">
        <f t="shared" si="25"/>
        <v>-44598696.028999999</v>
      </c>
      <c r="K312" t="e">
        <f>+VLOOKUP(D312,#REF!,4,0)</f>
        <v>#REF!</v>
      </c>
      <c r="L312" t="e">
        <f>VLOOKUP(D312,#REF!,5,0)</f>
        <v>#REF!</v>
      </c>
      <c r="M312" t="e">
        <f>VLOOKUP(D312,#REF!,6,0)</f>
        <v>#REF!</v>
      </c>
      <c r="N312" s="502" t="e">
        <f>VLOOKUP(D312,#REF!,7,0)</f>
        <v>#REF!</v>
      </c>
      <c r="P312" t="str">
        <f t="shared" si="27"/>
        <v>26804</v>
      </c>
    </row>
    <row r="313" spans="1:16" x14ac:dyDescent="0.3">
      <c r="A313" s="292" t="s">
        <v>2862</v>
      </c>
      <c r="B313" s="332">
        <v>7</v>
      </c>
      <c r="C313" s="332">
        <v>226026804002016</v>
      </c>
      <c r="D313" s="427" t="s">
        <v>1977</v>
      </c>
      <c r="E313" t="str">
        <f t="shared" si="26"/>
        <v>226602680400201</v>
      </c>
      <c r="G313" s="498">
        <v>14</v>
      </c>
      <c r="H313" s="427" t="s">
        <v>2153</v>
      </c>
      <c r="I313" s="461">
        <v>-3742227000</v>
      </c>
      <c r="J313" s="296">
        <f t="shared" si="25"/>
        <v>-3742227</v>
      </c>
      <c r="K313" t="e">
        <f>+VLOOKUP(D313,#REF!,4,0)</f>
        <v>#REF!</v>
      </c>
      <c r="L313" t="e">
        <f>VLOOKUP(D313,#REF!,5,0)</f>
        <v>#REF!</v>
      </c>
      <c r="M313" t="e">
        <f>VLOOKUP(D313,#REF!,6,0)</f>
        <v>#REF!</v>
      </c>
      <c r="N313" s="502" t="e">
        <f>VLOOKUP(D313,#REF!,7,0)</f>
        <v>#REF!</v>
      </c>
      <c r="P313" t="str">
        <f t="shared" si="27"/>
        <v>26804</v>
      </c>
    </row>
    <row r="314" spans="1:16" x14ac:dyDescent="0.3">
      <c r="A314" s="293" t="s">
        <v>2862</v>
      </c>
      <c r="B314" s="333">
        <v>7</v>
      </c>
      <c r="C314" s="333">
        <v>226026804002017</v>
      </c>
      <c r="D314" s="334" t="s">
        <v>1978</v>
      </c>
      <c r="E314" t="str">
        <f t="shared" si="26"/>
        <v>227602680400201</v>
      </c>
      <c r="G314" s="498">
        <v>14</v>
      </c>
      <c r="H314" s="334" t="s">
        <v>2153</v>
      </c>
      <c r="I314" s="460">
        <v>-7775516100</v>
      </c>
      <c r="J314" s="296">
        <f t="shared" si="25"/>
        <v>-7775516.0999999996</v>
      </c>
      <c r="K314" t="e">
        <f>+VLOOKUP(D314,#REF!,4,0)</f>
        <v>#REF!</v>
      </c>
      <c r="L314" t="e">
        <f>VLOOKUP(D314,#REF!,5,0)</f>
        <v>#REF!</v>
      </c>
      <c r="M314" t="e">
        <f>VLOOKUP(D314,#REF!,6,0)</f>
        <v>#REF!</v>
      </c>
      <c r="N314" s="502" t="e">
        <f>VLOOKUP(D314,#REF!,7,0)</f>
        <v>#REF!</v>
      </c>
      <c r="P314" t="str">
        <f t="shared" si="27"/>
        <v>26804</v>
      </c>
    </row>
    <row r="315" spans="1:16" x14ac:dyDescent="0.3">
      <c r="A315" s="292" t="s">
        <v>2862</v>
      </c>
      <c r="B315" s="332">
        <v>7</v>
      </c>
      <c r="C315" s="332">
        <v>226026804002018</v>
      </c>
      <c r="D315" s="427" t="s">
        <v>1979</v>
      </c>
      <c r="E315" t="str">
        <f t="shared" si="26"/>
        <v>228602680400201</v>
      </c>
      <c r="F315" t="str">
        <f>MID(E315,3,1)</f>
        <v>8</v>
      </c>
      <c r="G315" s="498">
        <v>14</v>
      </c>
      <c r="H315" s="427" t="s">
        <v>2154</v>
      </c>
      <c r="I315" s="461">
        <v>-42930530152</v>
      </c>
      <c r="J315" s="296">
        <f t="shared" si="25"/>
        <v>-42930530.152000003</v>
      </c>
      <c r="K315" t="e">
        <f>+VLOOKUP(D315,#REF!,4,0)</f>
        <v>#REF!</v>
      </c>
      <c r="L315" t="e">
        <f>VLOOKUP(D315,#REF!,5,0)</f>
        <v>#REF!</v>
      </c>
      <c r="M315" t="e">
        <f>VLOOKUP(D315,#REF!,6,0)</f>
        <v>#REF!</v>
      </c>
      <c r="N315" s="502" t="e">
        <f>VLOOKUP(D315,#REF!,7,0)</f>
        <v>#REF!</v>
      </c>
      <c r="P315" t="str">
        <f t="shared" si="27"/>
        <v>26804</v>
      </c>
    </row>
    <row r="316" spans="1:16" x14ac:dyDescent="0.3">
      <c r="A316" s="293" t="s">
        <v>2862</v>
      </c>
      <c r="B316" s="333">
        <v>7</v>
      </c>
      <c r="C316" s="333">
        <v>226026804002995</v>
      </c>
      <c r="D316" s="334" t="s">
        <v>1980</v>
      </c>
      <c r="E316" t="str">
        <f t="shared" si="26"/>
        <v>225602680400299</v>
      </c>
      <c r="F316" t="str">
        <f t="shared" ref="F316:F379" si="28">MID(E316,3,1)</f>
        <v>5</v>
      </c>
      <c r="G316" s="498">
        <v>14</v>
      </c>
      <c r="H316" s="334" t="s">
        <v>2153</v>
      </c>
      <c r="I316" s="460">
        <v>-12581606129</v>
      </c>
      <c r="J316" s="296">
        <f t="shared" si="25"/>
        <v>-12581606.129000001</v>
      </c>
      <c r="K316" t="e">
        <f>+VLOOKUP(D316,#REF!,4,0)</f>
        <v>#REF!</v>
      </c>
      <c r="L316" t="e">
        <f>VLOOKUP(D316,#REF!,5,0)</f>
        <v>#REF!</v>
      </c>
      <c r="M316" t="e">
        <f>VLOOKUP(D316,#REF!,6,0)</f>
        <v>#REF!</v>
      </c>
      <c r="N316" s="502" t="e">
        <f>VLOOKUP(D316,#REF!,7,0)</f>
        <v>#REF!</v>
      </c>
      <c r="P316" t="str">
        <f t="shared" si="27"/>
        <v>26804</v>
      </c>
    </row>
    <row r="317" spans="1:16" x14ac:dyDescent="0.3">
      <c r="A317" s="292" t="s">
        <v>2862</v>
      </c>
      <c r="B317" s="332">
        <v>7</v>
      </c>
      <c r="C317" s="332">
        <v>226026804002996</v>
      </c>
      <c r="D317" s="427" t="s">
        <v>1981</v>
      </c>
      <c r="E317" t="str">
        <f t="shared" si="26"/>
        <v>226602680400299</v>
      </c>
      <c r="F317" t="str">
        <f t="shared" si="28"/>
        <v>6</v>
      </c>
      <c r="G317" s="498">
        <v>14</v>
      </c>
      <c r="H317" s="427" t="s">
        <v>2153</v>
      </c>
      <c r="I317" s="461">
        <v>-10189425994</v>
      </c>
      <c r="J317" s="296">
        <f t="shared" si="25"/>
        <v>-10189425.994000001</v>
      </c>
      <c r="K317" t="e">
        <f>+VLOOKUP(D317,#REF!,4,0)</f>
        <v>#REF!</v>
      </c>
      <c r="L317" t="e">
        <f>VLOOKUP(D317,#REF!,5,0)</f>
        <v>#REF!</v>
      </c>
      <c r="M317" t="e">
        <f>VLOOKUP(D317,#REF!,6,0)</f>
        <v>#REF!</v>
      </c>
      <c r="N317" s="502" t="e">
        <f>VLOOKUP(D317,#REF!,7,0)</f>
        <v>#REF!</v>
      </c>
      <c r="P317" t="str">
        <f t="shared" si="27"/>
        <v>26804</v>
      </c>
    </row>
    <row r="318" spans="1:16" x14ac:dyDescent="0.3">
      <c r="A318" s="293" t="s">
        <v>2862</v>
      </c>
      <c r="B318" s="333">
        <v>7</v>
      </c>
      <c r="C318" s="333">
        <v>226026804002997</v>
      </c>
      <c r="D318" s="334" t="s">
        <v>1982</v>
      </c>
      <c r="E318" t="str">
        <f t="shared" si="26"/>
        <v>227602680400299</v>
      </c>
      <c r="F318" t="str">
        <f t="shared" si="28"/>
        <v>7</v>
      </c>
      <c r="G318" s="498">
        <v>14</v>
      </c>
      <c r="H318" s="334" t="s">
        <v>2153</v>
      </c>
      <c r="I318" s="460">
        <v>-8840527555</v>
      </c>
      <c r="J318" s="296">
        <f t="shared" si="25"/>
        <v>-8840527.5549999997</v>
      </c>
      <c r="K318" t="e">
        <f>+VLOOKUP(D318,#REF!,4,0)</f>
        <v>#REF!</v>
      </c>
      <c r="L318" t="e">
        <f>VLOOKUP(D318,#REF!,5,0)</f>
        <v>#REF!</v>
      </c>
      <c r="M318" t="e">
        <f>VLOOKUP(D318,#REF!,6,0)</f>
        <v>#REF!</v>
      </c>
      <c r="N318" s="502" t="e">
        <f>VLOOKUP(D318,#REF!,7,0)</f>
        <v>#REF!</v>
      </c>
      <c r="P318" t="str">
        <f t="shared" si="27"/>
        <v>26804</v>
      </c>
    </row>
    <row r="319" spans="1:16" x14ac:dyDescent="0.3">
      <c r="A319" s="292" t="s">
        <v>2862</v>
      </c>
      <c r="B319" s="332">
        <v>7</v>
      </c>
      <c r="C319" s="332">
        <v>226026804002998</v>
      </c>
      <c r="D319" s="427" t="s">
        <v>1983</v>
      </c>
      <c r="E319" t="str">
        <f t="shared" si="26"/>
        <v>228602680400299</v>
      </c>
      <c r="F319" t="str">
        <f t="shared" si="28"/>
        <v>8</v>
      </c>
      <c r="G319" s="498">
        <v>14</v>
      </c>
      <c r="H319" s="427" t="s">
        <v>2153</v>
      </c>
      <c r="I319" s="461">
        <v>-47115248115</v>
      </c>
      <c r="J319" s="296">
        <f t="shared" si="25"/>
        <v>-47115248.115000002</v>
      </c>
      <c r="K319" t="e">
        <f>+VLOOKUP(D319,#REF!,4,0)</f>
        <v>#REF!</v>
      </c>
      <c r="L319" t="e">
        <f>VLOOKUP(D319,#REF!,5,0)</f>
        <v>#REF!</v>
      </c>
      <c r="M319" t="e">
        <f>VLOOKUP(D319,#REF!,6,0)</f>
        <v>#REF!</v>
      </c>
      <c r="N319" s="502" t="e">
        <f>VLOOKUP(D319,#REF!,7,0)</f>
        <v>#REF!</v>
      </c>
      <c r="P319" t="str">
        <f t="shared" si="27"/>
        <v>26804</v>
      </c>
    </row>
    <row r="320" spans="1:16" x14ac:dyDescent="0.3">
      <c r="A320" s="293" t="s">
        <v>2862</v>
      </c>
      <c r="B320" s="333">
        <v>7</v>
      </c>
      <c r="C320" s="333">
        <v>228022482001015</v>
      </c>
      <c r="D320" s="334" t="s">
        <v>2544</v>
      </c>
      <c r="E320" t="str">
        <f t="shared" si="26"/>
        <v>225802248200101</v>
      </c>
      <c r="F320" t="str">
        <f t="shared" si="28"/>
        <v>5</v>
      </c>
      <c r="G320" s="498">
        <v>14</v>
      </c>
      <c r="H320" s="334" t="s">
        <v>1038</v>
      </c>
      <c r="I320" s="460">
        <v>-12947690</v>
      </c>
      <c r="J320" s="296">
        <f t="shared" si="25"/>
        <v>-12947.69</v>
      </c>
      <c r="K320" t="e">
        <f>+VLOOKUP(D320,#REF!,4,0)</f>
        <v>#REF!</v>
      </c>
      <c r="L320" t="e">
        <f>VLOOKUP(D320,#REF!,5,0)</f>
        <v>#REF!</v>
      </c>
      <c r="M320" t="e">
        <f>VLOOKUP(D320,#REF!,6,0)</f>
        <v>#REF!</v>
      </c>
      <c r="N320" t="e">
        <f>VLOOKUP(D320,#REF!,7,0)</f>
        <v>#REF!</v>
      </c>
      <c r="P320" t="str">
        <f t="shared" si="27"/>
        <v>22482</v>
      </c>
    </row>
    <row r="321" spans="1:16" x14ac:dyDescent="0.3">
      <c r="A321" s="292" t="s">
        <v>2862</v>
      </c>
      <c r="B321" s="332">
        <v>7</v>
      </c>
      <c r="C321" s="332">
        <v>228022482002012</v>
      </c>
      <c r="D321" s="427" t="s">
        <v>2740</v>
      </c>
      <c r="E321" t="str">
        <f t="shared" si="26"/>
        <v>222802248200201</v>
      </c>
      <c r="F321" t="str">
        <f t="shared" si="28"/>
        <v>2</v>
      </c>
      <c r="G321" s="498">
        <v>14</v>
      </c>
      <c r="H321" s="427" t="s">
        <v>2155</v>
      </c>
      <c r="I321" s="461">
        <v>-21226258</v>
      </c>
      <c r="J321" s="296">
        <f t="shared" si="25"/>
        <v>-21226.258000000002</v>
      </c>
      <c r="K321" t="e">
        <f>+VLOOKUP(D321,#REF!,4,0)</f>
        <v>#REF!</v>
      </c>
      <c r="L321" t="e">
        <f>VLOOKUP(D321,#REF!,5,0)</f>
        <v>#REF!</v>
      </c>
      <c r="M321" t="e">
        <f>VLOOKUP(D321,#REF!,6,0)</f>
        <v>#REF!</v>
      </c>
      <c r="N321" t="e">
        <f>VLOOKUP(D321,#REF!,7,0)</f>
        <v>#REF!</v>
      </c>
      <c r="P321" t="str">
        <f t="shared" si="27"/>
        <v>22482</v>
      </c>
    </row>
    <row r="322" spans="1:16" x14ac:dyDescent="0.3">
      <c r="A322" s="293" t="s">
        <v>2862</v>
      </c>
      <c r="B322" s="333">
        <v>7</v>
      </c>
      <c r="C322" s="333">
        <v>228022482002013</v>
      </c>
      <c r="D322" s="334" t="s">
        <v>2741</v>
      </c>
      <c r="E322" t="str">
        <f t="shared" si="26"/>
        <v>223802248200201</v>
      </c>
      <c r="F322" t="str">
        <f t="shared" si="28"/>
        <v>3</v>
      </c>
      <c r="G322" s="498">
        <v>14</v>
      </c>
      <c r="H322" s="334" t="s">
        <v>2155</v>
      </c>
      <c r="I322" s="460">
        <v>-63547172</v>
      </c>
      <c r="J322" s="296">
        <f t="shared" si="25"/>
        <v>-63547.171999999999</v>
      </c>
      <c r="K322" t="e">
        <f>+VLOOKUP(D322,#REF!,4,0)</f>
        <v>#REF!</v>
      </c>
      <c r="L322" t="e">
        <f>VLOOKUP(D322,#REF!,5,0)</f>
        <v>#REF!</v>
      </c>
      <c r="M322" t="e">
        <f>VLOOKUP(D322,#REF!,6,0)</f>
        <v>#REF!</v>
      </c>
      <c r="N322" t="e">
        <f>VLOOKUP(D322,#REF!,7,0)</f>
        <v>#REF!</v>
      </c>
      <c r="P322" t="str">
        <f t="shared" si="27"/>
        <v>22482</v>
      </c>
    </row>
    <row r="323" spans="1:16" x14ac:dyDescent="0.3">
      <c r="A323" s="292" t="s">
        <v>2862</v>
      </c>
      <c r="B323" s="332">
        <v>7</v>
      </c>
      <c r="C323" s="332">
        <v>228022482002015</v>
      </c>
      <c r="D323" s="427" t="s">
        <v>1984</v>
      </c>
      <c r="E323" t="str">
        <f t="shared" si="26"/>
        <v>225802248200201</v>
      </c>
      <c r="F323" t="str">
        <f t="shared" si="28"/>
        <v>5</v>
      </c>
      <c r="G323" s="498">
        <v>14</v>
      </c>
      <c r="H323" s="427" t="s">
        <v>2155</v>
      </c>
      <c r="I323" s="461">
        <v>-2461783353</v>
      </c>
      <c r="J323" s="296">
        <f t="shared" si="25"/>
        <v>-2461783.3530000001</v>
      </c>
      <c r="K323" t="e">
        <f>+VLOOKUP(D323,#REF!,4,0)</f>
        <v>#REF!</v>
      </c>
      <c r="L323" t="e">
        <f>VLOOKUP(D323,#REF!,5,0)</f>
        <v>#REF!</v>
      </c>
      <c r="M323" t="e">
        <f>VLOOKUP(D323,#REF!,6,0)</f>
        <v>#REF!</v>
      </c>
      <c r="N323" t="e">
        <f>VLOOKUP(D323,#REF!,7,0)</f>
        <v>#REF!</v>
      </c>
      <c r="P323" t="str">
        <f t="shared" si="27"/>
        <v>22482</v>
      </c>
    </row>
    <row r="324" spans="1:16" x14ac:dyDescent="0.3">
      <c r="A324" s="293" t="s">
        <v>2862</v>
      </c>
      <c r="B324" s="333">
        <v>7</v>
      </c>
      <c r="C324" s="333">
        <v>228022482002016</v>
      </c>
      <c r="D324" s="334" t="s">
        <v>1985</v>
      </c>
      <c r="E324" t="str">
        <f t="shared" si="26"/>
        <v>226802248200201</v>
      </c>
      <c r="F324" t="str">
        <f t="shared" si="28"/>
        <v>6</v>
      </c>
      <c r="G324" s="498">
        <v>14</v>
      </c>
      <c r="H324" s="334" t="s">
        <v>2155</v>
      </c>
      <c r="I324" s="460">
        <v>-262400869</v>
      </c>
      <c r="J324" s="296">
        <f t="shared" si="25"/>
        <v>-262400.86900000001</v>
      </c>
      <c r="K324" t="e">
        <f>+VLOOKUP(D324,#REF!,4,0)</f>
        <v>#REF!</v>
      </c>
      <c r="L324" t="e">
        <f>VLOOKUP(D324,#REF!,5,0)</f>
        <v>#REF!</v>
      </c>
      <c r="M324" t="e">
        <f>VLOOKUP(D324,#REF!,6,0)</f>
        <v>#REF!</v>
      </c>
      <c r="N324" t="e">
        <f>VLOOKUP(D324,#REF!,7,0)</f>
        <v>#REF!</v>
      </c>
      <c r="P324" t="str">
        <f t="shared" si="27"/>
        <v>22482</v>
      </c>
    </row>
    <row r="325" spans="1:16" x14ac:dyDescent="0.3">
      <c r="A325" s="292" t="s">
        <v>2862</v>
      </c>
      <c r="B325" s="332">
        <v>7</v>
      </c>
      <c r="C325" s="332">
        <v>228022482002017</v>
      </c>
      <c r="D325" s="427" t="s">
        <v>1986</v>
      </c>
      <c r="E325" t="str">
        <f t="shared" si="26"/>
        <v>227802248200201</v>
      </c>
      <c r="F325" t="str">
        <f t="shared" si="28"/>
        <v>7</v>
      </c>
      <c r="G325" s="498">
        <v>14</v>
      </c>
      <c r="H325" s="427" t="s">
        <v>2155</v>
      </c>
      <c r="I325" s="461">
        <v>-706572028</v>
      </c>
      <c r="J325" s="296">
        <f t="shared" si="25"/>
        <v>-706572.02800000005</v>
      </c>
      <c r="K325" t="e">
        <f>+VLOOKUP(D325,#REF!,4,0)</f>
        <v>#REF!</v>
      </c>
      <c r="L325" t="e">
        <f>VLOOKUP(D325,#REF!,5,0)</f>
        <v>#REF!</v>
      </c>
      <c r="M325" t="e">
        <f>VLOOKUP(D325,#REF!,6,0)</f>
        <v>#REF!</v>
      </c>
      <c r="N325" t="e">
        <f>VLOOKUP(D325,#REF!,7,0)</f>
        <v>#REF!</v>
      </c>
      <c r="P325" t="str">
        <f t="shared" si="27"/>
        <v>22482</v>
      </c>
    </row>
    <row r="326" spans="1:16" x14ac:dyDescent="0.3">
      <c r="A326" s="293" t="s">
        <v>2862</v>
      </c>
      <c r="B326" s="333">
        <v>7</v>
      </c>
      <c r="C326" s="333">
        <v>228022482002018</v>
      </c>
      <c r="D326" s="334" t="s">
        <v>1987</v>
      </c>
      <c r="E326" t="str">
        <f t="shared" si="26"/>
        <v>228802248200201</v>
      </c>
      <c r="F326" t="str">
        <f t="shared" si="28"/>
        <v>8</v>
      </c>
      <c r="G326" s="498">
        <v>14</v>
      </c>
      <c r="H326" s="334" t="s">
        <v>2155</v>
      </c>
      <c r="I326" s="460">
        <v>-9888535678</v>
      </c>
      <c r="J326" s="296">
        <f t="shared" si="25"/>
        <v>-9888535.6779999994</v>
      </c>
      <c r="K326" t="e">
        <f>+VLOOKUP(D326,#REF!,4,0)</f>
        <v>#REF!</v>
      </c>
      <c r="L326" t="e">
        <f>VLOOKUP(D326,#REF!,5,0)</f>
        <v>#REF!</v>
      </c>
      <c r="M326" t="e">
        <f>VLOOKUP(D326,#REF!,6,0)</f>
        <v>#REF!</v>
      </c>
      <c r="N326" t="e">
        <f>VLOOKUP(D326,#REF!,7,0)</f>
        <v>#REF!</v>
      </c>
      <c r="P326" t="str">
        <f t="shared" si="27"/>
        <v>22482</v>
      </c>
    </row>
    <row r="327" spans="1:16" x14ac:dyDescent="0.3">
      <c r="A327" s="292" t="s">
        <v>2862</v>
      </c>
      <c r="B327" s="332">
        <v>7</v>
      </c>
      <c r="C327" s="332">
        <v>228022482002993</v>
      </c>
      <c r="D327" s="427" t="s">
        <v>2742</v>
      </c>
      <c r="E327" t="str">
        <f t="shared" si="26"/>
        <v>223802248200299</v>
      </c>
      <c r="F327" t="str">
        <f t="shared" si="28"/>
        <v>3</v>
      </c>
      <c r="G327" s="498">
        <v>14</v>
      </c>
      <c r="H327" s="427" t="s">
        <v>2156</v>
      </c>
      <c r="I327" s="461">
        <v>-38860273</v>
      </c>
      <c r="J327" s="296">
        <f t="shared" si="25"/>
        <v>-38860.273000000001</v>
      </c>
      <c r="K327" t="e">
        <f>+VLOOKUP(D327,#REF!,4,0)</f>
        <v>#REF!</v>
      </c>
      <c r="L327" t="e">
        <f>VLOOKUP(D327,#REF!,5,0)</f>
        <v>#REF!</v>
      </c>
      <c r="M327" t="e">
        <f>VLOOKUP(D327,#REF!,6,0)</f>
        <v>#REF!</v>
      </c>
      <c r="N327" t="e">
        <f>VLOOKUP(D327,#REF!,7,0)</f>
        <v>#REF!</v>
      </c>
      <c r="P327" t="str">
        <f t="shared" si="27"/>
        <v>22482</v>
      </c>
    </row>
    <row r="328" spans="1:16" x14ac:dyDescent="0.3">
      <c r="A328" s="293" t="s">
        <v>2862</v>
      </c>
      <c r="B328" s="333">
        <v>7</v>
      </c>
      <c r="C328" s="333">
        <v>228022482002995</v>
      </c>
      <c r="D328" s="334" t="s">
        <v>1988</v>
      </c>
      <c r="E328" t="str">
        <f t="shared" si="26"/>
        <v>225802248200299</v>
      </c>
      <c r="F328" t="str">
        <f t="shared" si="28"/>
        <v>5</v>
      </c>
      <c r="G328" s="498">
        <v>14</v>
      </c>
      <c r="H328" s="334" t="s">
        <v>2156</v>
      </c>
      <c r="I328" s="460">
        <v>-513712454</v>
      </c>
      <c r="J328" s="296">
        <f t="shared" si="25"/>
        <v>-513712.45400000003</v>
      </c>
      <c r="K328" t="e">
        <f>+VLOOKUP(D328,#REF!,4,0)</f>
        <v>#REF!</v>
      </c>
      <c r="L328" t="e">
        <f>VLOOKUP(D328,#REF!,5,0)</f>
        <v>#REF!</v>
      </c>
      <c r="M328" t="e">
        <f>VLOOKUP(D328,#REF!,6,0)</f>
        <v>#REF!</v>
      </c>
      <c r="N328" t="e">
        <f>VLOOKUP(D328,#REF!,7,0)</f>
        <v>#REF!</v>
      </c>
      <c r="P328" t="str">
        <f t="shared" si="27"/>
        <v>22482</v>
      </c>
    </row>
    <row r="329" spans="1:16" s="361" customFormat="1" x14ac:dyDescent="0.3">
      <c r="A329" s="292" t="s">
        <v>2862</v>
      </c>
      <c r="B329" s="332">
        <v>7</v>
      </c>
      <c r="C329" s="332">
        <v>228022482002996</v>
      </c>
      <c r="D329" s="427" t="s">
        <v>1989</v>
      </c>
      <c r="E329" t="str">
        <f t="shared" si="26"/>
        <v>226802248200299</v>
      </c>
      <c r="F329" t="str">
        <f t="shared" si="28"/>
        <v>6</v>
      </c>
      <c r="G329" s="498">
        <v>14</v>
      </c>
      <c r="H329" s="427" t="s">
        <v>2156</v>
      </c>
      <c r="I329" s="461">
        <v>-1130011091</v>
      </c>
      <c r="J329" s="296">
        <f t="shared" si="25"/>
        <v>-1130011.091</v>
      </c>
      <c r="K329" t="e">
        <f>+VLOOKUP(D329,#REF!,4,0)</f>
        <v>#REF!</v>
      </c>
      <c r="L329" t="e">
        <f>VLOOKUP(D329,#REF!,5,0)</f>
        <v>#REF!</v>
      </c>
      <c r="M329" t="e">
        <f>VLOOKUP(D329,#REF!,6,0)</f>
        <v>#REF!</v>
      </c>
      <c r="N329" t="e">
        <f>VLOOKUP(D329,#REF!,7,0)</f>
        <v>#REF!</v>
      </c>
      <c r="P329" t="str">
        <f t="shared" si="27"/>
        <v>22482</v>
      </c>
    </row>
    <row r="330" spans="1:16" s="361" customFormat="1" x14ac:dyDescent="0.3">
      <c r="A330" s="293" t="s">
        <v>2862</v>
      </c>
      <c r="B330" s="333">
        <v>7</v>
      </c>
      <c r="C330" s="333">
        <v>228022482002997</v>
      </c>
      <c r="D330" s="334" t="s">
        <v>1990</v>
      </c>
      <c r="E330" t="str">
        <f t="shared" si="26"/>
        <v>227802248200299</v>
      </c>
      <c r="F330" t="str">
        <f t="shared" si="28"/>
        <v>7</v>
      </c>
      <c r="G330" s="498">
        <v>14</v>
      </c>
      <c r="H330" s="334" t="s">
        <v>2156</v>
      </c>
      <c r="I330" s="460">
        <v>-1004562550</v>
      </c>
      <c r="J330" s="296">
        <f t="shared" si="25"/>
        <v>-1004562.55</v>
      </c>
      <c r="K330" t="e">
        <f>+VLOOKUP(D330,#REF!,4,0)</f>
        <v>#REF!</v>
      </c>
      <c r="L330" t="e">
        <f>VLOOKUP(D330,#REF!,5,0)</f>
        <v>#REF!</v>
      </c>
      <c r="M330" t="e">
        <f>VLOOKUP(D330,#REF!,6,0)</f>
        <v>#REF!</v>
      </c>
      <c r="N330" t="e">
        <f>VLOOKUP(D330,#REF!,7,0)</f>
        <v>#REF!</v>
      </c>
      <c r="P330" t="str">
        <f t="shared" si="27"/>
        <v>22482</v>
      </c>
    </row>
    <row r="331" spans="1:16" s="361" customFormat="1" x14ac:dyDescent="0.3">
      <c r="A331" s="292" t="s">
        <v>2862</v>
      </c>
      <c r="B331" s="332">
        <v>7</v>
      </c>
      <c r="C331" s="332">
        <v>228022482002998</v>
      </c>
      <c r="D331" s="427" t="s">
        <v>1991</v>
      </c>
      <c r="E331" t="str">
        <f t="shared" si="26"/>
        <v>228802248200299</v>
      </c>
      <c r="F331" t="str">
        <f t="shared" si="28"/>
        <v>8</v>
      </c>
      <c r="G331" s="498">
        <v>14</v>
      </c>
      <c r="H331" s="427" t="s">
        <v>2156</v>
      </c>
      <c r="I331" s="461">
        <v>-15453224074</v>
      </c>
      <c r="J331" s="296">
        <f t="shared" ref="J331:J394" si="29">I331/1000</f>
        <v>-15453224.073999999</v>
      </c>
      <c r="K331" t="e">
        <f>+VLOOKUP(D331,#REF!,4,0)</f>
        <v>#REF!</v>
      </c>
      <c r="L331" t="e">
        <f>VLOOKUP(D331,#REF!,5,0)</f>
        <v>#REF!</v>
      </c>
      <c r="M331" t="e">
        <f>VLOOKUP(D331,#REF!,6,0)</f>
        <v>#REF!</v>
      </c>
      <c r="N331" t="e">
        <f>VLOOKUP(D331,#REF!,7,0)</f>
        <v>#REF!</v>
      </c>
      <c r="P331" t="str">
        <f t="shared" si="27"/>
        <v>22482</v>
      </c>
    </row>
    <row r="332" spans="1:16" s="361" customFormat="1" x14ac:dyDescent="0.3">
      <c r="A332" s="293" t="s">
        <v>2862</v>
      </c>
      <c r="B332" s="333">
        <v>7</v>
      </c>
      <c r="C332" s="333">
        <v>228022492002013</v>
      </c>
      <c r="D332" s="334" t="s">
        <v>2744</v>
      </c>
      <c r="E332" t="str">
        <f t="shared" si="26"/>
        <v>223802249200201</v>
      </c>
      <c r="F332" t="str">
        <f t="shared" si="28"/>
        <v>3</v>
      </c>
      <c r="G332" s="498">
        <v>14</v>
      </c>
      <c r="H332" s="334" t="s">
        <v>2157</v>
      </c>
      <c r="I332" s="460">
        <v>58542568</v>
      </c>
      <c r="J332" s="296">
        <f t="shared" si="29"/>
        <v>58542.567999999999</v>
      </c>
      <c r="K332" t="e">
        <f>+VLOOKUP(D332,#REF!,4,0)</f>
        <v>#REF!</v>
      </c>
      <c r="L332" t="e">
        <f>VLOOKUP(D332,#REF!,5,0)</f>
        <v>#REF!</v>
      </c>
      <c r="M332" t="e">
        <f>VLOOKUP(D332,#REF!,6,0)</f>
        <v>#REF!</v>
      </c>
      <c r="N332" t="e">
        <f>VLOOKUP(D332,#REF!,7,0)</f>
        <v>#REF!</v>
      </c>
      <c r="P332" t="str">
        <f t="shared" si="27"/>
        <v>22492</v>
      </c>
    </row>
    <row r="333" spans="1:16" s="361" customFormat="1" x14ac:dyDescent="0.3">
      <c r="A333" s="292" t="s">
        <v>2862</v>
      </c>
      <c r="B333" s="332">
        <v>7</v>
      </c>
      <c r="C333" s="332">
        <v>228022492002015</v>
      </c>
      <c r="D333" s="427" t="s">
        <v>1992</v>
      </c>
      <c r="E333" t="str">
        <f t="shared" ref="E333:E396" si="30">+MID(D333,3,2)&amp;+MID(D333,6,1)&amp;+MID(D333,8,2)&amp;+MID(D333,11,3)&amp;+MID(D333,17,2)&amp;+MID(D333,20,3)&amp;+MID(D333,24,2)</f>
        <v>225802249200201</v>
      </c>
      <c r="F333" t="str">
        <f t="shared" si="28"/>
        <v>5</v>
      </c>
      <c r="G333" s="498">
        <v>14</v>
      </c>
      <c r="H333" s="427" t="s">
        <v>2157</v>
      </c>
      <c r="I333" s="461">
        <v>953019783</v>
      </c>
      <c r="J333" s="296">
        <f t="shared" si="29"/>
        <v>953019.78300000005</v>
      </c>
      <c r="K333" t="e">
        <f>+VLOOKUP(D333,#REF!,4,0)</f>
        <v>#REF!</v>
      </c>
      <c r="L333" t="e">
        <f>VLOOKUP(D333,#REF!,5,0)</f>
        <v>#REF!</v>
      </c>
      <c r="M333" t="e">
        <f>VLOOKUP(D333,#REF!,6,0)</f>
        <v>#REF!</v>
      </c>
      <c r="N333" t="e">
        <f>VLOOKUP(D333,#REF!,7,0)</f>
        <v>#REF!</v>
      </c>
      <c r="P333" t="str">
        <f t="shared" si="27"/>
        <v>22492</v>
      </c>
    </row>
    <row r="334" spans="1:16" s="361" customFormat="1" x14ac:dyDescent="0.3">
      <c r="A334" s="293" t="s">
        <v>2862</v>
      </c>
      <c r="B334" s="333">
        <v>7</v>
      </c>
      <c r="C334" s="333">
        <v>228022492002016</v>
      </c>
      <c r="D334" s="334" t="s">
        <v>1993</v>
      </c>
      <c r="E334" t="str">
        <f t="shared" si="30"/>
        <v>226802249200201</v>
      </c>
      <c r="F334" t="str">
        <f t="shared" si="28"/>
        <v>6</v>
      </c>
      <c r="G334" s="498">
        <v>14</v>
      </c>
      <c r="H334" s="334" t="s">
        <v>2157</v>
      </c>
      <c r="I334" s="460">
        <v>204411735</v>
      </c>
      <c r="J334" s="296">
        <f t="shared" si="29"/>
        <v>204411.73499999999</v>
      </c>
      <c r="K334" t="e">
        <f>+VLOOKUP(D334,#REF!,4,0)</f>
        <v>#REF!</v>
      </c>
      <c r="L334" t="e">
        <f>VLOOKUP(D334,#REF!,5,0)</f>
        <v>#REF!</v>
      </c>
      <c r="M334" t="e">
        <f>VLOOKUP(D334,#REF!,6,0)</f>
        <v>#REF!</v>
      </c>
      <c r="N334" t="e">
        <f>VLOOKUP(D334,#REF!,7,0)</f>
        <v>#REF!</v>
      </c>
      <c r="P334" t="str">
        <f t="shared" ref="P334:P397" si="31">MID(E334,6,5)</f>
        <v>22492</v>
      </c>
    </row>
    <row r="335" spans="1:16" s="361" customFormat="1" x14ac:dyDescent="0.3">
      <c r="A335" s="292" t="s">
        <v>2862</v>
      </c>
      <c r="B335" s="332">
        <v>7</v>
      </c>
      <c r="C335" s="332">
        <v>228022492002017</v>
      </c>
      <c r="D335" s="427" t="s">
        <v>1994</v>
      </c>
      <c r="E335" t="str">
        <f t="shared" si="30"/>
        <v>227802249200201</v>
      </c>
      <c r="F335" t="str">
        <f t="shared" si="28"/>
        <v>7</v>
      </c>
      <c r="G335" s="498">
        <v>14</v>
      </c>
      <c r="H335" s="427" t="s">
        <v>2157</v>
      </c>
      <c r="I335" s="461">
        <v>591375886</v>
      </c>
      <c r="J335" s="296">
        <f t="shared" si="29"/>
        <v>591375.88600000006</v>
      </c>
      <c r="K335" t="e">
        <f>+VLOOKUP(D335,#REF!,4,0)</f>
        <v>#REF!</v>
      </c>
      <c r="L335" t="e">
        <f>VLOOKUP(D335,#REF!,5,0)</f>
        <v>#REF!</v>
      </c>
      <c r="M335" t="e">
        <f>VLOOKUP(D335,#REF!,6,0)</f>
        <v>#REF!</v>
      </c>
      <c r="N335" t="e">
        <f>VLOOKUP(D335,#REF!,7,0)</f>
        <v>#REF!</v>
      </c>
      <c r="P335" t="str">
        <f t="shared" si="31"/>
        <v>22492</v>
      </c>
    </row>
    <row r="336" spans="1:16" s="361" customFormat="1" x14ac:dyDescent="0.3">
      <c r="A336" s="293" t="s">
        <v>2862</v>
      </c>
      <c r="B336" s="333">
        <v>7</v>
      </c>
      <c r="C336" s="333">
        <v>228022492002018</v>
      </c>
      <c r="D336" s="334" t="s">
        <v>1995</v>
      </c>
      <c r="E336" t="str">
        <f t="shared" si="30"/>
        <v>228802249200201</v>
      </c>
      <c r="F336" t="str">
        <f t="shared" si="28"/>
        <v>8</v>
      </c>
      <c r="G336" s="498">
        <v>14</v>
      </c>
      <c r="H336" s="334" t="s">
        <v>2157</v>
      </c>
      <c r="I336" s="460">
        <v>9087155853</v>
      </c>
      <c r="J336" s="296">
        <f t="shared" si="29"/>
        <v>9087155.8530000001</v>
      </c>
      <c r="K336" t="e">
        <f>+VLOOKUP(D336,#REF!,4,0)</f>
        <v>#REF!</v>
      </c>
      <c r="L336" t="e">
        <f>VLOOKUP(D336,#REF!,5,0)</f>
        <v>#REF!</v>
      </c>
      <c r="M336" t="e">
        <f>VLOOKUP(D336,#REF!,6,0)</f>
        <v>#REF!</v>
      </c>
      <c r="N336" t="e">
        <f>VLOOKUP(D336,#REF!,7,0)</f>
        <v>#REF!</v>
      </c>
      <c r="P336" t="str">
        <f t="shared" si="31"/>
        <v>22492</v>
      </c>
    </row>
    <row r="337" spans="1:16" s="361" customFormat="1" x14ac:dyDescent="0.3">
      <c r="A337" s="292" t="s">
        <v>2862</v>
      </c>
      <c r="B337" s="332">
        <v>7</v>
      </c>
      <c r="C337" s="332">
        <v>228022492002993</v>
      </c>
      <c r="D337" s="427" t="s">
        <v>2870</v>
      </c>
      <c r="E337" t="str">
        <f t="shared" si="30"/>
        <v>223802249200299</v>
      </c>
      <c r="F337" t="str">
        <f t="shared" si="28"/>
        <v>3</v>
      </c>
      <c r="G337" s="498">
        <v>14</v>
      </c>
      <c r="H337" s="427" t="s">
        <v>2158</v>
      </c>
      <c r="I337" s="461">
        <v>33678903</v>
      </c>
      <c r="J337" s="296">
        <f t="shared" si="29"/>
        <v>33678.902999999998</v>
      </c>
      <c r="K337" t="e">
        <f>+VLOOKUP(D337,#REF!,4,0)</f>
        <v>#REF!</v>
      </c>
      <c r="L337" t="e">
        <f>VLOOKUP(D337,#REF!,5,0)</f>
        <v>#REF!</v>
      </c>
      <c r="M337" t="e">
        <f>VLOOKUP(D337,#REF!,6,0)</f>
        <v>#REF!</v>
      </c>
      <c r="N337" t="e">
        <f>VLOOKUP(D337,#REF!,7,0)</f>
        <v>#REF!</v>
      </c>
      <c r="P337" t="str">
        <f t="shared" si="31"/>
        <v>22492</v>
      </c>
    </row>
    <row r="338" spans="1:16" s="361" customFormat="1" x14ac:dyDescent="0.3">
      <c r="A338" s="293" t="s">
        <v>2862</v>
      </c>
      <c r="B338" s="333">
        <v>7</v>
      </c>
      <c r="C338" s="333">
        <v>228022492002995</v>
      </c>
      <c r="D338" s="334" t="s">
        <v>1996</v>
      </c>
      <c r="E338" t="str">
        <f t="shared" si="30"/>
        <v>225802249200299</v>
      </c>
      <c r="F338" t="str">
        <f t="shared" si="28"/>
        <v>5</v>
      </c>
      <c r="G338" s="498">
        <v>14</v>
      </c>
      <c r="H338" s="334" t="s">
        <v>2158</v>
      </c>
      <c r="I338" s="460">
        <v>117529597</v>
      </c>
      <c r="J338" s="296">
        <f t="shared" si="29"/>
        <v>117529.59699999999</v>
      </c>
      <c r="K338" t="e">
        <f>+VLOOKUP(D338,#REF!,4,0)</f>
        <v>#REF!</v>
      </c>
      <c r="L338" t="e">
        <f>VLOOKUP(D338,#REF!,5,0)</f>
        <v>#REF!</v>
      </c>
      <c r="M338" t="e">
        <f>VLOOKUP(D338,#REF!,6,0)</f>
        <v>#REF!</v>
      </c>
      <c r="N338" t="e">
        <f>VLOOKUP(D338,#REF!,7,0)</f>
        <v>#REF!</v>
      </c>
      <c r="P338" t="str">
        <f t="shared" si="31"/>
        <v>22492</v>
      </c>
    </row>
    <row r="339" spans="1:16" s="361" customFormat="1" x14ac:dyDescent="0.3">
      <c r="A339" s="292" t="s">
        <v>2862</v>
      </c>
      <c r="B339" s="332">
        <v>7</v>
      </c>
      <c r="C339" s="332">
        <v>228022492002996</v>
      </c>
      <c r="D339" s="427" t="s">
        <v>1997</v>
      </c>
      <c r="E339" t="str">
        <f t="shared" si="30"/>
        <v>226802249200299</v>
      </c>
      <c r="F339" t="str">
        <f t="shared" si="28"/>
        <v>6</v>
      </c>
      <c r="G339" s="498">
        <v>14</v>
      </c>
      <c r="H339" s="427" t="s">
        <v>2158</v>
      </c>
      <c r="I339" s="461">
        <v>1048580367</v>
      </c>
      <c r="J339" s="296">
        <f t="shared" si="29"/>
        <v>1048580.3670000001</v>
      </c>
      <c r="K339" t="e">
        <f>+VLOOKUP(D339,#REF!,4,0)</f>
        <v>#REF!</v>
      </c>
      <c r="L339" t="e">
        <f>VLOOKUP(D339,#REF!,5,0)</f>
        <v>#REF!</v>
      </c>
      <c r="M339" t="e">
        <f>VLOOKUP(D339,#REF!,6,0)</f>
        <v>#REF!</v>
      </c>
      <c r="N339" t="e">
        <f>VLOOKUP(D339,#REF!,7,0)</f>
        <v>#REF!</v>
      </c>
      <c r="P339" t="str">
        <f t="shared" si="31"/>
        <v>22492</v>
      </c>
    </row>
    <row r="340" spans="1:16" s="361" customFormat="1" x14ac:dyDescent="0.3">
      <c r="A340" s="293" t="s">
        <v>2862</v>
      </c>
      <c r="B340" s="333">
        <v>7</v>
      </c>
      <c r="C340" s="333">
        <v>228022492002997</v>
      </c>
      <c r="D340" s="334" t="s">
        <v>1998</v>
      </c>
      <c r="E340" t="str">
        <f t="shared" si="30"/>
        <v>227802249200299</v>
      </c>
      <c r="F340" t="str">
        <f t="shared" si="28"/>
        <v>7</v>
      </c>
      <c r="G340" s="498">
        <v>14</v>
      </c>
      <c r="H340" s="334" t="s">
        <v>2158</v>
      </c>
      <c r="I340" s="460">
        <v>491642412</v>
      </c>
      <c r="J340" s="296">
        <f t="shared" si="29"/>
        <v>491642.41200000001</v>
      </c>
      <c r="K340" t="e">
        <f>+VLOOKUP(D340,#REF!,4,0)</f>
        <v>#REF!</v>
      </c>
      <c r="L340" t="e">
        <f>VLOOKUP(D340,#REF!,5,0)</f>
        <v>#REF!</v>
      </c>
      <c r="M340" t="e">
        <f>VLOOKUP(D340,#REF!,6,0)</f>
        <v>#REF!</v>
      </c>
      <c r="N340" t="e">
        <f>VLOOKUP(D340,#REF!,7,0)</f>
        <v>#REF!</v>
      </c>
      <c r="P340" t="str">
        <f t="shared" si="31"/>
        <v>22492</v>
      </c>
    </row>
    <row r="341" spans="1:16" s="361" customFormat="1" x14ac:dyDescent="0.3">
      <c r="A341" s="292" t="s">
        <v>2862</v>
      </c>
      <c r="B341" s="332">
        <v>7</v>
      </c>
      <c r="C341" s="332">
        <v>228022492002998</v>
      </c>
      <c r="D341" s="427" t="s">
        <v>1999</v>
      </c>
      <c r="E341" t="str">
        <f t="shared" si="30"/>
        <v>228802249200299</v>
      </c>
      <c r="F341" t="str">
        <f t="shared" si="28"/>
        <v>8</v>
      </c>
      <c r="G341" s="498">
        <v>14</v>
      </c>
      <c r="H341" s="427" t="s">
        <v>2158</v>
      </c>
      <c r="I341" s="461">
        <v>14246004493</v>
      </c>
      <c r="J341" s="296">
        <f t="shared" si="29"/>
        <v>14246004.493000001</v>
      </c>
      <c r="K341" t="e">
        <f>+VLOOKUP(D341,#REF!,4,0)</f>
        <v>#REF!</v>
      </c>
      <c r="L341" t="e">
        <f>VLOOKUP(D341,#REF!,5,0)</f>
        <v>#REF!</v>
      </c>
      <c r="M341" t="e">
        <f>VLOOKUP(D341,#REF!,6,0)</f>
        <v>#REF!</v>
      </c>
      <c r="N341" t="e">
        <f>VLOOKUP(D341,#REF!,7,0)</f>
        <v>#REF!</v>
      </c>
      <c r="P341" t="str">
        <f t="shared" si="31"/>
        <v>22492</v>
      </c>
    </row>
    <row r="342" spans="1:16" s="361" customFormat="1" x14ac:dyDescent="0.3">
      <c r="A342" s="293" t="s">
        <v>2862</v>
      </c>
      <c r="B342" s="333">
        <v>7</v>
      </c>
      <c r="C342" s="333">
        <v>228023482000018</v>
      </c>
      <c r="D342" s="334" t="s">
        <v>2000</v>
      </c>
      <c r="E342" t="str">
        <f t="shared" si="30"/>
        <v>228802348200001</v>
      </c>
      <c r="F342" t="str">
        <f t="shared" si="28"/>
        <v>8</v>
      </c>
      <c r="G342" s="498">
        <v>14</v>
      </c>
      <c r="H342" s="334" t="s">
        <v>2159</v>
      </c>
      <c r="I342" s="460">
        <v>-4315327305</v>
      </c>
      <c r="J342" s="296">
        <f t="shared" si="29"/>
        <v>-4315327.3049999997</v>
      </c>
      <c r="K342" t="e">
        <f>+VLOOKUP(D342,#REF!,4,0)</f>
        <v>#REF!</v>
      </c>
      <c r="L342" t="e">
        <f>VLOOKUP(D342,#REF!,5,0)</f>
        <v>#REF!</v>
      </c>
      <c r="M342" t="e">
        <f>VLOOKUP(D342,#REF!,6,0)</f>
        <v>#REF!</v>
      </c>
      <c r="N342" t="e">
        <f>VLOOKUP(D342,#REF!,7,0)</f>
        <v>#REF!</v>
      </c>
      <c r="P342" t="str">
        <f t="shared" si="31"/>
        <v>23482</v>
      </c>
    </row>
    <row r="343" spans="1:16" s="361" customFormat="1" x14ac:dyDescent="0.3">
      <c r="A343" s="292" t="s">
        <v>2862</v>
      </c>
      <c r="B343" s="332">
        <v>7</v>
      </c>
      <c r="C343" s="332">
        <v>228023482000997</v>
      </c>
      <c r="D343" s="427" t="s">
        <v>2001</v>
      </c>
      <c r="E343" t="str">
        <f t="shared" si="30"/>
        <v>227802348200099</v>
      </c>
      <c r="F343" t="str">
        <f t="shared" si="28"/>
        <v>7</v>
      </c>
      <c r="G343" s="498">
        <v>14</v>
      </c>
      <c r="H343" s="427" t="s">
        <v>2159</v>
      </c>
      <c r="I343" s="461">
        <v>-155821918</v>
      </c>
      <c r="J343" s="296">
        <f t="shared" si="29"/>
        <v>-155821.91800000001</v>
      </c>
      <c r="K343" t="e">
        <f>+VLOOKUP(D343,#REF!,4,0)</f>
        <v>#REF!</v>
      </c>
      <c r="L343" t="e">
        <f>VLOOKUP(D343,#REF!,5,0)</f>
        <v>#REF!</v>
      </c>
      <c r="M343" t="e">
        <f>VLOOKUP(D343,#REF!,6,0)</f>
        <v>#REF!</v>
      </c>
      <c r="N343" t="e">
        <f>VLOOKUP(D343,#REF!,7,0)</f>
        <v>#REF!</v>
      </c>
      <c r="P343" t="str">
        <f t="shared" si="31"/>
        <v>23482</v>
      </c>
    </row>
    <row r="344" spans="1:16" s="361" customFormat="1" x14ac:dyDescent="0.3">
      <c r="A344" s="293" t="s">
        <v>2862</v>
      </c>
      <c r="B344" s="333">
        <v>7</v>
      </c>
      <c r="C344" s="333">
        <v>228023482000998</v>
      </c>
      <c r="D344" s="334" t="s">
        <v>2002</v>
      </c>
      <c r="E344" t="str">
        <f t="shared" si="30"/>
        <v>228802348200099</v>
      </c>
      <c r="F344" t="str">
        <f t="shared" si="28"/>
        <v>8</v>
      </c>
      <c r="G344" s="498">
        <v>14</v>
      </c>
      <c r="H344" s="334" t="s">
        <v>2159</v>
      </c>
      <c r="I344" s="460">
        <v>-50491657562</v>
      </c>
      <c r="J344" s="296">
        <f t="shared" si="29"/>
        <v>-50491657.561999999</v>
      </c>
      <c r="K344" t="e">
        <f>+VLOOKUP(D344,#REF!,4,0)</f>
        <v>#REF!</v>
      </c>
      <c r="L344" t="e">
        <f>VLOOKUP(D344,#REF!,5,0)</f>
        <v>#REF!</v>
      </c>
      <c r="M344" t="e">
        <f>VLOOKUP(D344,#REF!,6,0)</f>
        <v>#REF!</v>
      </c>
      <c r="N344" t="e">
        <f>VLOOKUP(D344,#REF!,7,0)</f>
        <v>#REF!</v>
      </c>
      <c r="P344" t="str">
        <f t="shared" si="31"/>
        <v>23482</v>
      </c>
    </row>
    <row r="345" spans="1:16" s="361" customFormat="1" x14ac:dyDescent="0.3">
      <c r="A345" s="292" t="s">
        <v>2862</v>
      </c>
      <c r="B345" s="332">
        <v>7</v>
      </c>
      <c r="C345" s="332">
        <v>228023492000018</v>
      </c>
      <c r="D345" s="427" t="s">
        <v>2003</v>
      </c>
      <c r="E345" t="str">
        <f t="shared" si="30"/>
        <v>228802349200001</v>
      </c>
      <c r="F345" t="str">
        <f t="shared" si="28"/>
        <v>8</v>
      </c>
      <c r="G345" s="498">
        <v>14</v>
      </c>
      <c r="H345" s="427" t="s">
        <v>2160</v>
      </c>
      <c r="I345" s="461">
        <v>4062465997</v>
      </c>
      <c r="J345" s="296">
        <f t="shared" si="29"/>
        <v>4062465.997</v>
      </c>
      <c r="K345" t="e">
        <f>+VLOOKUP(D345,#REF!,4,0)</f>
        <v>#REF!</v>
      </c>
      <c r="L345" t="e">
        <f>VLOOKUP(D345,#REF!,5,0)</f>
        <v>#REF!</v>
      </c>
      <c r="M345" t="e">
        <f>VLOOKUP(D345,#REF!,6,0)</f>
        <v>#REF!</v>
      </c>
      <c r="N345" t="e">
        <f>VLOOKUP(D345,#REF!,7,0)</f>
        <v>#REF!</v>
      </c>
      <c r="P345" t="str">
        <f t="shared" si="31"/>
        <v>23492</v>
      </c>
    </row>
    <row r="346" spans="1:16" s="361" customFormat="1" x14ac:dyDescent="0.3">
      <c r="A346" s="293" t="s">
        <v>2862</v>
      </c>
      <c r="B346" s="333">
        <v>7</v>
      </c>
      <c r="C346" s="333">
        <v>228023492000997</v>
      </c>
      <c r="D346" s="334" t="s">
        <v>2004</v>
      </c>
      <c r="E346" t="str">
        <f t="shared" si="30"/>
        <v>227802349200099</v>
      </c>
      <c r="F346" t="str">
        <f t="shared" si="28"/>
        <v>7</v>
      </c>
      <c r="G346" s="498">
        <v>14</v>
      </c>
      <c r="H346" s="334" t="s">
        <v>2160</v>
      </c>
      <c r="I346" s="460">
        <v>128424658</v>
      </c>
      <c r="J346" s="296">
        <f t="shared" si="29"/>
        <v>128424.658</v>
      </c>
      <c r="K346" t="e">
        <f>+VLOOKUP(D346,#REF!,4,0)</f>
        <v>#REF!</v>
      </c>
      <c r="L346" t="e">
        <f>VLOOKUP(D346,#REF!,5,0)</f>
        <v>#REF!</v>
      </c>
      <c r="M346" t="e">
        <f>VLOOKUP(D346,#REF!,6,0)</f>
        <v>#REF!</v>
      </c>
      <c r="N346" t="e">
        <f>VLOOKUP(D346,#REF!,7,0)</f>
        <v>#REF!</v>
      </c>
      <c r="P346" t="str">
        <f t="shared" si="31"/>
        <v>23492</v>
      </c>
    </row>
    <row r="347" spans="1:16" s="361" customFormat="1" x14ac:dyDescent="0.3">
      <c r="A347" s="292" t="s">
        <v>2862</v>
      </c>
      <c r="B347" s="332">
        <v>7</v>
      </c>
      <c r="C347" s="332">
        <v>228023492000998</v>
      </c>
      <c r="D347" s="427" t="s">
        <v>2005</v>
      </c>
      <c r="E347" t="str">
        <f t="shared" si="30"/>
        <v>228802349200099</v>
      </c>
      <c r="F347" t="str">
        <f t="shared" si="28"/>
        <v>8</v>
      </c>
      <c r="G347" s="498">
        <v>14</v>
      </c>
      <c r="H347" s="427" t="s">
        <v>2160</v>
      </c>
      <c r="I347" s="461">
        <v>48079106192</v>
      </c>
      <c r="J347" s="296">
        <f t="shared" si="29"/>
        <v>48079106.192000002</v>
      </c>
      <c r="K347" t="e">
        <f>+VLOOKUP(D347,#REF!,4,0)</f>
        <v>#REF!</v>
      </c>
      <c r="L347" t="e">
        <f>VLOOKUP(D347,#REF!,5,0)</f>
        <v>#REF!</v>
      </c>
      <c r="M347" t="e">
        <f>VLOOKUP(D347,#REF!,6,0)</f>
        <v>#REF!</v>
      </c>
      <c r="N347" t="e">
        <f>VLOOKUP(D347,#REF!,7,0)</f>
        <v>#REF!</v>
      </c>
      <c r="P347" t="str">
        <f t="shared" si="31"/>
        <v>23492</v>
      </c>
    </row>
    <row r="348" spans="1:16" s="361" customFormat="1" x14ac:dyDescent="0.3">
      <c r="A348" s="293" t="s">
        <v>2862</v>
      </c>
      <c r="B348" s="333">
        <v>6</v>
      </c>
      <c r="C348" s="333">
        <v>241024201000990</v>
      </c>
      <c r="D348" s="334" t="s">
        <v>2545</v>
      </c>
      <c r="E348" t="str">
        <f t="shared" si="30"/>
        <v>240102420100099</v>
      </c>
      <c r="F348" t="str">
        <f t="shared" si="28"/>
        <v>0</v>
      </c>
      <c r="G348">
        <v>17</v>
      </c>
      <c r="H348" s="334" t="s">
        <v>2546</v>
      </c>
      <c r="I348" s="460">
        <v>-85399547</v>
      </c>
      <c r="J348" s="296">
        <f t="shared" si="29"/>
        <v>-85399.547000000006</v>
      </c>
      <c r="K348" t="e">
        <f>+VLOOKUP(D348,#REF!,4,0)</f>
        <v>#REF!</v>
      </c>
      <c r="L348" t="e">
        <f>VLOOKUP(D348,#REF!,5,0)</f>
        <v>#REF!</v>
      </c>
      <c r="M348" t="e">
        <f>VLOOKUP(D348,#REF!,6,0)</f>
        <v>#REF!</v>
      </c>
      <c r="N348" t="e">
        <f>VLOOKUP(D348,#REF!,7,0)</f>
        <v>#REF!</v>
      </c>
      <c r="P348" t="str">
        <f t="shared" si="31"/>
        <v>24201</v>
      </c>
    </row>
    <row r="349" spans="1:16" s="361" customFormat="1" x14ac:dyDescent="0.3">
      <c r="A349" s="292" t="s">
        <v>2862</v>
      </c>
      <c r="B349" s="332">
        <v>6</v>
      </c>
      <c r="C349" s="332">
        <v>241024201001990</v>
      </c>
      <c r="D349" s="427" t="s">
        <v>2547</v>
      </c>
      <c r="E349" t="str">
        <f t="shared" si="30"/>
        <v>240102420100199</v>
      </c>
      <c r="F349" t="str">
        <f t="shared" si="28"/>
        <v>0</v>
      </c>
      <c r="G349">
        <v>17</v>
      </c>
      <c r="H349" s="427" t="s">
        <v>2548</v>
      </c>
      <c r="I349" s="461">
        <v>-67853326</v>
      </c>
      <c r="J349" s="296">
        <f t="shared" si="29"/>
        <v>-67853.326000000001</v>
      </c>
      <c r="K349" t="e">
        <f>+VLOOKUP(D349,#REF!,4,0)</f>
        <v>#REF!</v>
      </c>
      <c r="L349" t="e">
        <f>VLOOKUP(D349,#REF!,5,0)</f>
        <v>#REF!</v>
      </c>
      <c r="M349" t="e">
        <f>VLOOKUP(D349,#REF!,6,0)</f>
        <v>#REF!</v>
      </c>
      <c r="N349" t="e">
        <f>VLOOKUP(D349,#REF!,7,0)</f>
        <v>#REF!</v>
      </c>
      <c r="P349" t="str">
        <f t="shared" si="31"/>
        <v>24201</v>
      </c>
    </row>
    <row r="350" spans="1:16" s="361" customFormat="1" x14ac:dyDescent="0.3">
      <c r="A350" s="293" t="s">
        <v>2862</v>
      </c>
      <c r="B350" s="333">
        <v>6</v>
      </c>
      <c r="C350" s="333">
        <v>241024201004990</v>
      </c>
      <c r="D350" s="334" t="s">
        <v>2551</v>
      </c>
      <c r="E350" t="str">
        <f t="shared" si="30"/>
        <v>240102420100499</v>
      </c>
      <c r="F350" t="str">
        <f t="shared" si="28"/>
        <v>0</v>
      </c>
      <c r="G350">
        <v>17</v>
      </c>
      <c r="H350" s="334" t="s">
        <v>2552</v>
      </c>
      <c r="I350" s="460">
        <v>-66288877</v>
      </c>
      <c r="J350" s="296">
        <f t="shared" si="29"/>
        <v>-66288.876999999993</v>
      </c>
      <c r="K350" t="e">
        <f>+VLOOKUP(D350,#REF!,4,0)</f>
        <v>#REF!</v>
      </c>
      <c r="L350" t="e">
        <f>VLOOKUP(D350,#REF!,5,0)</f>
        <v>#REF!</v>
      </c>
      <c r="M350" t="e">
        <f>VLOOKUP(D350,#REF!,6,0)</f>
        <v>#REF!</v>
      </c>
      <c r="N350" t="e">
        <f>VLOOKUP(D350,#REF!,7,0)</f>
        <v>#REF!</v>
      </c>
      <c r="P350" t="str">
        <f t="shared" si="31"/>
        <v>24201</v>
      </c>
    </row>
    <row r="351" spans="1:16" s="361" customFormat="1" x14ac:dyDescent="0.3">
      <c r="A351" s="292" t="s">
        <v>2862</v>
      </c>
      <c r="B351" s="332">
        <v>6</v>
      </c>
      <c r="C351" s="332">
        <v>241024201007990</v>
      </c>
      <c r="D351" s="427" t="s">
        <v>2553</v>
      </c>
      <c r="E351" t="str">
        <f t="shared" si="30"/>
        <v>240102420100799</v>
      </c>
      <c r="F351" t="str">
        <f t="shared" si="28"/>
        <v>0</v>
      </c>
      <c r="G351">
        <v>17</v>
      </c>
      <c r="H351" s="427" t="s">
        <v>2554</v>
      </c>
      <c r="I351" s="461">
        <v>-45674115</v>
      </c>
      <c r="J351" s="296">
        <f t="shared" si="29"/>
        <v>-45674.114999999998</v>
      </c>
      <c r="K351" t="e">
        <f>+VLOOKUP(D351,#REF!,4,0)</f>
        <v>#REF!</v>
      </c>
      <c r="L351" t="e">
        <f>VLOOKUP(D351,#REF!,5,0)</f>
        <v>#REF!</v>
      </c>
      <c r="M351" t="e">
        <f>VLOOKUP(D351,#REF!,6,0)</f>
        <v>#REF!</v>
      </c>
      <c r="N351" t="e">
        <f>VLOOKUP(D351,#REF!,7,0)</f>
        <v>#REF!</v>
      </c>
      <c r="P351" t="str">
        <f t="shared" si="31"/>
        <v>24201</v>
      </c>
    </row>
    <row r="352" spans="1:16" s="361" customFormat="1" x14ac:dyDescent="0.3">
      <c r="A352" s="293" t="s">
        <v>2862</v>
      </c>
      <c r="B352" s="333">
        <v>6</v>
      </c>
      <c r="C352" s="333">
        <v>241024401000990</v>
      </c>
      <c r="D352" s="334" t="s">
        <v>2555</v>
      </c>
      <c r="E352" t="str">
        <f t="shared" si="30"/>
        <v>240102440100099</v>
      </c>
      <c r="F352" t="str">
        <f t="shared" si="28"/>
        <v>0</v>
      </c>
      <c r="G352">
        <v>17</v>
      </c>
      <c r="H352" s="334" t="s">
        <v>2556</v>
      </c>
      <c r="I352" s="460">
        <v>-825505093</v>
      </c>
      <c r="J352" s="296">
        <f t="shared" si="29"/>
        <v>-825505.09299999999</v>
      </c>
      <c r="K352" t="e">
        <f>+VLOOKUP(D352,#REF!,4,0)</f>
        <v>#REF!</v>
      </c>
      <c r="L352" t="e">
        <f>VLOOKUP(D352,#REF!,5,0)</f>
        <v>#REF!</v>
      </c>
      <c r="M352" t="e">
        <f>VLOOKUP(D352,#REF!,6,0)</f>
        <v>#REF!</v>
      </c>
      <c r="N352" t="e">
        <f>VLOOKUP(D352,#REF!,7,0)</f>
        <v>#REF!</v>
      </c>
      <c r="P352" t="str">
        <f t="shared" si="31"/>
        <v>24401</v>
      </c>
    </row>
    <row r="353" spans="1:16" s="361" customFormat="1" x14ac:dyDescent="0.3">
      <c r="A353" s="292" t="s">
        <v>2862</v>
      </c>
      <c r="B353" s="332">
        <v>6</v>
      </c>
      <c r="C353" s="332">
        <v>241024401001990</v>
      </c>
      <c r="D353" s="427" t="s">
        <v>2557</v>
      </c>
      <c r="E353" t="str">
        <f t="shared" si="30"/>
        <v>240102440100199</v>
      </c>
      <c r="F353" t="str">
        <f t="shared" si="28"/>
        <v>0</v>
      </c>
      <c r="G353">
        <v>17</v>
      </c>
      <c r="H353" s="427" t="s">
        <v>2558</v>
      </c>
      <c r="I353" s="461">
        <v>-358918637</v>
      </c>
      <c r="J353" s="296">
        <f t="shared" si="29"/>
        <v>-358918.63699999999</v>
      </c>
      <c r="K353" t="e">
        <f>+VLOOKUP(D353,#REF!,4,0)</f>
        <v>#REF!</v>
      </c>
      <c r="L353" t="e">
        <f>VLOOKUP(D353,#REF!,5,0)</f>
        <v>#REF!</v>
      </c>
      <c r="M353" t="e">
        <f>VLOOKUP(D353,#REF!,6,0)</f>
        <v>#REF!</v>
      </c>
      <c r="N353" t="e">
        <f>VLOOKUP(D353,#REF!,7,0)</f>
        <v>#REF!</v>
      </c>
      <c r="P353" t="str">
        <f t="shared" si="31"/>
        <v>24401</v>
      </c>
    </row>
    <row r="354" spans="1:16" s="361" customFormat="1" x14ac:dyDescent="0.3">
      <c r="A354" s="293" t="s">
        <v>2862</v>
      </c>
      <c r="B354" s="333">
        <v>6</v>
      </c>
      <c r="C354" s="333">
        <v>241024401003990</v>
      </c>
      <c r="D354" s="334" t="s">
        <v>2559</v>
      </c>
      <c r="E354" t="str">
        <f t="shared" si="30"/>
        <v>240102440100399</v>
      </c>
      <c r="F354" t="str">
        <f t="shared" si="28"/>
        <v>0</v>
      </c>
      <c r="G354">
        <v>17</v>
      </c>
      <c r="H354" s="334" t="s">
        <v>2560</v>
      </c>
      <c r="I354" s="460">
        <v>-1361596</v>
      </c>
      <c r="J354" s="296">
        <f t="shared" si="29"/>
        <v>-1361.596</v>
      </c>
      <c r="K354" t="e">
        <f>+VLOOKUP(D354,#REF!,4,0)</f>
        <v>#REF!</v>
      </c>
      <c r="L354" t="e">
        <f>VLOOKUP(D354,#REF!,5,0)</f>
        <v>#REF!</v>
      </c>
      <c r="M354" t="e">
        <f>VLOOKUP(D354,#REF!,6,0)</f>
        <v>#REF!</v>
      </c>
      <c r="N354" t="e">
        <f>VLOOKUP(D354,#REF!,7,0)</f>
        <v>#REF!</v>
      </c>
      <c r="P354" t="str">
        <f t="shared" si="31"/>
        <v>24401</v>
      </c>
    </row>
    <row r="355" spans="1:16" s="361" customFormat="1" x14ac:dyDescent="0.3">
      <c r="A355" s="292" t="s">
        <v>2862</v>
      </c>
      <c r="B355" s="332">
        <v>6</v>
      </c>
      <c r="C355" s="332">
        <v>241024401005990</v>
      </c>
      <c r="D355" s="427" t="s">
        <v>1367</v>
      </c>
      <c r="E355" t="str">
        <f t="shared" si="30"/>
        <v>240102440100599</v>
      </c>
      <c r="F355" t="str">
        <f t="shared" si="28"/>
        <v>0</v>
      </c>
      <c r="G355">
        <v>17</v>
      </c>
      <c r="H355" s="427" t="s">
        <v>1564</v>
      </c>
      <c r="I355" s="461">
        <v>-49758873</v>
      </c>
      <c r="J355" s="296">
        <f t="shared" si="29"/>
        <v>-49758.873</v>
      </c>
      <c r="K355" t="e">
        <f>+VLOOKUP(D355,#REF!,4,0)</f>
        <v>#REF!</v>
      </c>
      <c r="L355" t="e">
        <f>VLOOKUP(D355,#REF!,5,0)</f>
        <v>#REF!</v>
      </c>
      <c r="M355" t="e">
        <f>VLOOKUP(D355,#REF!,6,0)</f>
        <v>#REF!</v>
      </c>
      <c r="N355" t="e">
        <f>VLOOKUP(D355,#REF!,7,0)</f>
        <v>#REF!</v>
      </c>
      <c r="P355" t="str">
        <f t="shared" si="31"/>
        <v>24401</v>
      </c>
    </row>
    <row r="356" spans="1:16" s="361" customFormat="1" x14ac:dyDescent="0.3">
      <c r="A356" s="293" t="s">
        <v>2862</v>
      </c>
      <c r="B356" s="333">
        <v>6</v>
      </c>
      <c r="C356" s="333">
        <v>241024401008990</v>
      </c>
      <c r="D356" s="334" t="s">
        <v>2645</v>
      </c>
      <c r="E356" t="str">
        <f t="shared" si="30"/>
        <v>240102440100899</v>
      </c>
      <c r="F356" t="str">
        <f t="shared" si="28"/>
        <v>0</v>
      </c>
      <c r="G356">
        <v>17</v>
      </c>
      <c r="H356" s="334" t="s">
        <v>2648</v>
      </c>
      <c r="I356" s="460">
        <v>-51561988</v>
      </c>
      <c r="J356" s="466">
        <f t="shared" si="29"/>
        <v>-51561.987999999998</v>
      </c>
      <c r="K356" t="e">
        <f>+VLOOKUP(D356,#REF!,4,0)</f>
        <v>#REF!</v>
      </c>
      <c r="L356" t="e">
        <f>VLOOKUP(D356,#REF!,5,0)</f>
        <v>#REF!</v>
      </c>
      <c r="M356" t="e">
        <f>VLOOKUP(D356,#REF!,6,0)</f>
        <v>#REF!</v>
      </c>
      <c r="N356" t="e">
        <f>VLOOKUP(D356,#REF!,7,0)</f>
        <v>#REF!</v>
      </c>
      <c r="P356" t="str">
        <f t="shared" si="31"/>
        <v>24401</v>
      </c>
    </row>
    <row r="357" spans="1:16" s="361" customFormat="1" x14ac:dyDescent="0.3">
      <c r="A357" s="292" t="s">
        <v>2862</v>
      </c>
      <c r="B357" s="332">
        <v>6</v>
      </c>
      <c r="C357" s="332">
        <v>241024601001990</v>
      </c>
      <c r="D357" s="427" t="s">
        <v>1368</v>
      </c>
      <c r="E357" t="str">
        <f t="shared" si="30"/>
        <v>240102460100199</v>
      </c>
      <c r="F357" t="str">
        <f t="shared" si="28"/>
        <v>0</v>
      </c>
      <c r="G357">
        <v>17</v>
      </c>
      <c r="H357" s="427" t="s">
        <v>1269</v>
      </c>
      <c r="I357" s="461">
        <v>-3380607029</v>
      </c>
      <c r="J357" s="466">
        <f t="shared" si="29"/>
        <v>-3380607.0290000001</v>
      </c>
      <c r="K357" t="e">
        <f>+VLOOKUP(D357,#REF!,4,0)</f>
        <v>#REF!</v>
      </c>
      <c r="L357" t="e">
        <f>VLOOKUP(D357,#REF!,5,0)</f>
        <v>#REF!</v>
      </c>
      <c r="M357" t="e">
        <f>VLOOKUP(D357,#REF!,6,0)</f>
        <v>#REF!</v>
      </c>
      <c r="N357" t="e">
        <f>VLOOKUP(D357,#REF!,7,0)</f>
        <v>#REF!</v>
      </c>
      <c r="P357" t="str">
        <f t="shared" si="31"/>
        <v>24601</v>
      </c>
    </row>
    <row r="358" spans="1:16" s="361" customFormat="1" x14ac:dyDescent="0.3">
      <c r="A358" s="293" t="s">
        <v>2862</v>
      </c>
      <c r="B358" s="333">
        <v>6</v>
      </c>
      <c r="C358" s="333">
        <v>242025001001990</v>
      </c>
      <c r="D358" s="334" t="s">
        <v>1039</v>
      </c>
      <c r="E358" t="str">
        <f t="shared" si="30"/>
        <v>240202500100199</v>
      </c>
      <c r="F358" t="str">
        <f t="shared" si="28"/>
        <v>0</v>
      </c>
      <c r="G358">
        <v>16</v>
      </c>
      <c r="H358" s="334" t="s">
        <v>1040</v>
      </c>
      <c r="I358" s="460">
        <v>-59100253</v>
      </c>
      <c r="J358" s="466">
        <f t="shared" si="29"/>
        <v>-59100.252999999997</v>
      </c>
      <c r="K358" t="e">
        <f>+VLOOKUP(D358,#REF!,4,0)</f>
        <v>#REF!</v>
      </c>
      <c r="L358" t="e">
        <f>VLOOKUP(D358,#REF!,5,0)</f>
        <v>#REF!</v>
      </c>
      <c r="M358" t="e">
        <f>VLOOKUP(D358,#REF!,6,0)</f>
        <v>#REF!</v>
      </c>
      <c r="N358" t="e">
        <f>VLOOKUP(D358,#REF!,7,0)</f>
        <v>#REF!</v>
      </c>
      <c r="P358" t="str">
        <f t="shared" si="31"/>
        <v>25001</v>
      </c>
    </row>
    <row r="359" spans="1:16" s="361" customFormat="1" x14ac:dyDescent="0.3">
      <c r="A359" s="292" t="s">
        <v>2862</v>
      </c>
      <c r="B359" s="332">
        <v>6</v>
      </c>
      <c r="C359" s="332">
        <v>242025201002990</v>
      </c>
      <c r="D359" s="427" t="s">
        <v>2561</v>
      </c>
      <c r="E359" t="str">
        <f t="shared" si="30"/>
        <v>240202520100299</v>
      </c>
      <c r="F359" t="str">
        <f t="shared" si="28"/>
        <v>0</v>
      </c>
      <c r="G359">
        <v>16</v>
      </c>
      <c r="H359" s="427" t="s">
        <v>2562</v>
      </c>
      <c r="I359" s="461">
        <v>-572331</v>
      </c>
      <c r="J359" s="466">
        <f t="shared" si="29"/>
        <v>-572.33100000000002</v>
      </c>
      <c r="K359" t="e">
        <f>+VLOOKUP(D359,#REF!,4,0)</f>
        <v>#REF!</v>
      </c>
      <c r="L359" t="e">
        <f>VLOOKUP(D359,#REF!,5,0)</f>
        <v>#REF!</v>
      </c>
      <c r="M359" t="e">
        <f>VLOOKUP(D359,#REF!,6,0)</f>
        <v>#REF!</v>
      </c>
      <c r="N359" t="e">
        <f>VLOOKUP(D359,#REF!,7,0)</f>
        <v>#REF!</v>
      </c>
      <c r="P359" t="str">
        <f t="shared" si="31"/>
        <v>25201</v>
      </c>
    </row>
    <row r="360" spans="1:16" s="361" customFormat="1" x14ac:dyDescent="0.3">
      <c r="A360" s="293" t="s">
        <v>2862</v>
      </c>
      <c r="B360" s="333">
        <v>7</v>
      </c>
      <c r="C360" s="333">
        <v>243025401007990</v>
      </c>
      <c r="D360" s="334" t="s">
        <v>2006</v>
      </c>
      <c r="E360" t="str">
        <f t="shared" si="30"/>
        <v>240302540100799</v>
      </c>
      <c r="F360" t="str">
        <f t="shared" si="28"/>
        <v>0</v>
      </c>
      <c r="G360">
        <v>19</v>
      </c>
      <c r="H360" s="334" t="s">
        <v>1394</v>
      </c>
      <c r="I360" s="460">
        <v>-57900189</v>
      </c>
      <c r="J360" s="466">
        <f t="shared" si="29"/>
        <v>-57900.188999999998</v>
      </c>
      <c r="K360" t="e">
        <f>+VLOOKUP(D360,#REF!,4,0)</f>
        <v>#REF!</v>
      </c>
      <c r="L360" t="e">
        <f>VLOOKUP(D360,#REF!,5,0)</f>
        <v>#REF!</v>
      </c>
      <c r="M360" t="e">
        <f>VLOOKUP(D360,#REF!,6,0)</f>
        <v>#REF!</v>
      </c>
      <c r="N360" t="e">
        <f>VLOOKUP(D360,#REF!,7,0)</f>
        <v>#REF!</v>
      </c>
      <c r="P360" t="str">
        <f t="shared" si="31"/>
        <v>25401</v>
      </c>
    </row>
    <row r="361" spans="1:16" s="361" customFormat="1" x14ac:dyDescent="0.3">
      <c r="A361" s="292" t="s">
        <v>2862</v>
      </c>
      <c r="B361" s="332">
        <v>6</v>
      </c>
      <c r="C361" s="332">
        <v>243025401008990</v>
      </c>
      <c r="D361" s="427" t="s">
        <v>2007</v>
      </c>
      <c r="E361" t="str">
        <f t="shared" si="30"/>
        <v>240302540100899</v>
      </c>
      <c r="F361" t="str">
        <f t="shared" si="28"/>
        <v>0</v>
      </c>
      <c r="G361">
        <v>19</v>
      </c>
      <c r="H361" s="427" t="s">
        <v>2161</v>
      </c>
      <c r="I361" s="461">
        <v>-434333985</v>
      </c>
      <c r="J361" s="296">
        <f t="shared" si="29"/>
        <v>-434333.98499999999</v>
      </c>
      <c r="K361" t="e">
        <f>+VLOOKUP(D361,#REF!,4,0)</f>
        <v>#REF!</v>
      </c>
      <c r="L361" t="e">
        <f>VLOOKUP(D361,#REF!,5,0)</f>
        <v>#REF!</v>
      </c>
      <c r="M361" t="e">
        <f>VLOOKUP(D361,#REF!,6,0)</f>
        <v>#REF!</v>
      </c>
      <c r="N361" t="e">
        <f>VLOOKUP(D361,#REF!,7,0)</f>
        <v>#REF!</v>
      </c>
      <c r="P361" t="str">
        <f t="shared" si="31"/>
        <v>25401</v>
      </c>
    </row>
    <row r="362" spans="1:16" x14ac:dyDescent="0.3">
      <c r="A362" s="293" t="s">
        <v>2862</v>
      </c>
      <c r="B362" s="333">
        <v>6</v>
      </c>
      <c r="C362" s="333">
        <v>244025802008010</v>
      </c>
      <c r="D362" s="334" t="s">
        <v>1041</v>
      </c>
      <c r="E362" t="str">
        <f t="shared" si="30"/>
        <v>240402580200801</v>
      </c>
      <c r="F362" t="str">
        <f t="shared" si="28"/>
        <v>0</v>
      </c>
      <c r="G362">
        <v>13</v>
      </c>
      <c r="H362" s="334" t="s">
        <v>1042</v>
      </c>
      <c r="I362" s="460">
        <v>-1111023814</v>
      </c>
      <c r="J362" s="296">
        <f t="shared" si="29"/>
        <v>-1111023.814</v>
      </c>
      <c r="K362" t="e">
        <f>+VLOOKUP(D362,#REF!,4,0)</f>
        <v>#REF!</v>
      </c>
      <c r="L362" t="e">
        <f>VLOOKUP(D362,#REF!,5,0)</f>
        <v>#REF!</v>
      </c>
      <c r="M362" t="e">
        <f>VLOOKUP(D362,#REF!,6,0)</f>
        <v>#REF!</v>
      </c>
      <c r="N362" t="e">
        <f>VLOOKUP(D362,#REF!,7,0)</f>
        <v>#REF!</v>
      </c>
      <c r="P362" t="str">
        <f t="shared" si="31"/>
        <v>25802</v>
      </c>
    </row>
    <row r="363" spans="1:16" x14ac:dyDescent="0.3">
      <c r="A363" s="292" t="s">
        <v>2862</v>
      </c>
      <c r="B363" s="332">
        <v>6</v>
      </c>
      <c r="C363" s="332">
        <v>244025802008990</v>
      </c>
      <c r="D363" s="427" t="s">
        <v>1043</v>
      </c>
      <c r="E363" t="str">
        <f t="shared" si="30"/>
        <v>240402580200899</v>
      </c>
      <c r="F363" t="str">
        <f t="shared" si="28"/>
        <v>0</v>
      </c>
      <c r="G363">
        <v>13</v>
      </c>
      <c r="H363" s="427" t="s">
        <v>1042</v>
      </c>
      <c r="I363" s="461">
        <v>-2968808012</v>
      </c>
      <c r="J363" s="296">
        <f t="shared" si="29"/>
        <v>-2968808.0120000001</v>
      </c>
      <c r="K363" t="e">
        <f>+VLOOKUP(D363,#REF!,4,0)</f>
        <v>#REF!</v>
      </c>
      <c r="L363" t="e">
        <f>VLOOKUP(D363,#REF!,5,0)</f>
        <v>#REF!</v>
      </c>
      <c r="M363" t="e">
        <f>VLOOKUP(D363,#REF!,6,0)</f>
        <v>#REF!</v>
      </c>
      <c r="N363" t="e">
        <f>VLOOKUP(D363,#REF!,7,0)</f>
        <v>#REF!</v>
      </c>
      <c r="P363" t="str">
        <f t="shared" si="31"/>
        <v>25802</v>
      </c>
    </row>
    <row r="364" spans="1:16" x14ac:dyDescent="0.3">
      <c r="A364" s="293" t="s">
        <v>2862</v>
      </c>
      <c r="B364" s="333">
        <v>6</v>
      </c>
      <c r="C364" s="333">
        <v>244025802010990</v>
      </c>
      <c r="D364" s="334" t="s">
        <v>2871</v>
      </c>
      <c r="E364" t="str">
        <f t="shared" si="30"/>
        <v>240402580201099</v>
      </c>
      <c r="F364" t="str">
        <f t="shared" si="28"/>
        <v>0</v>
      </c>
      <c r="G364">
        <v>19</v>
      </c>
      <c r="H364" s="334" t="s">
        <v>2887</v>
      </c>
      <c r="I364" s="460">
        <v>-87085939</v>
      </c>
      <c r="J364" s="296">
        <f t="shared" si="29"/>
        <v>-87085.938999999998</v>
      </c>
      <c r="K364" t="e">
        <f>+VLOOKUP(D364,#REF!,4,0)</f>
        <v>#REF!</v>
      </c>
      <c r="L364" t="e">
        <f>VLOOKUP(D364,#REF!,5,0)</f>
        <v>#REF!</v>
      </c>
      <c r="M364" t="e">
        <f>VLOOKUP(D364,#REF!,6,0)</f>
        <v>#REF!</v>
      </c>
      <c r="N364" t="e">
        <f>VLOOKUP(D364,#REF!,7,0)</f>
        <v>#REF!</v>
      </c>
      <c r="P364" t="str">
        <f t="shared" si="31"/>
        <v>25802</v>
      </c>
    </row>
    <row r="365" spans="1:16" x14ac:dyDescent="0.3">
      <c r="A365" s="292" t="s">
        <v>2862</v>
      </c>
      <c r="B365" s="332">
        <v>6</v>
      </c>
      <c r="C365" s="332">
        <v>244025802014990</v>
      </c>
      <c r="D365" s="427" t="s">
        <v>1046</v>
      </c>
      <c r="E365" t="str">
        <f t="shared" si="30"/>
        <v>240402580201499</v>
      </c>
      <c r="F365" t="str">
        <f t="shared" si="28"/>
        <v>0</v>
      </c>
      <c r="G365">
        <v>18</v>
      </c>
      <c r="H365" s="427" t="s">
        <v>1047</v>
      </c>
      <c r="I365" s="461">
        <v>-71643</v>
      </c>
      <c r="J365" s="296">
        <f t="shared" si="29"/>
        <v>-71.643000000000001</v>
      </c>
      <c r="K365" t="e">
        <f>+VLOOKUP(D365,#REF!,4,0)</f>
        <v>#REF!</v>
      </c>
      <c r="L365" t="e">
        <f>VLOOKUP(D365,#REF!,5,0)</f>
        <v>#REF!</v>
      </c>
      <c r="M365" t="e">
        <f>VLOOKUP(D365,#REF!,6,0)</f>
        <v>#REF!</v>
      </c>
      <c r="N365" t="e">
        <f>VLOOKUP(D365,#REF!,7,0)</f>
        <v>#REF!</v>
      </c>
      <c r="P365" t="str">
        <f t="shared" si="31"/>
        <v>25802</v>
      </c>
    </row>
    <row r="366" spans="1:16" s="361" customFormat="1" x14ac:dyDescent="0.3">
      <c r="A366" s="293" t="s">
        <v>2862</v>
      </c>
      <c r="B366" s="333">
        <v>6</v>
      </c>
      <c r="C366" s="333">
        <v>244025802022010</v>
      </c>
      <c r="D366" s="334" t="s">
        <v>2872</v>
      </c>
      <c r="E366" t="str">
        <f t="shared" si="30"/>
        <v>240402580202201</v>
      </c>
      <c r="F366" t="str">
        <f t="shared" si="28"/>
        <v>0</v>
      </c>
      <c r="G366">
        <v>18</v>
      </c>
      <c r="H366" s="334" t="s">
        <v>2888</v>
      </c>
      <c r="I366" s="460">
        <v>-51235246</v>
      </c>
      <c r="J366" s="296">
        <f t="shared" si="29"/>
        <v>-51235.245999999999</v>
      </c>
      <c r="K366" t="e">
        <f>+VLOOKUP(D366,#REF!,4,0)</f>
        <v>#REF!</v>
      </c>
      <c r="L366" t="e">
        <f>VLOOKUP(D366,#REF!,5,0)</f>
        <v>#REF!</v>
      </c>
      <c r="M366" t="e">
        <f>VLOOKUP(D366,#REF!,6,0)</f>
        <v>#REF!</v>
      </c>
      <c r="N366" t="e">
        <f>VLOOKUP(D366,#REF!,7,0)</f>
        <v>#REF!</v>
      </c>
      <c r="P366" t="str">
        <f t="shared" si="31"/>
        <v>25802</v>
      </c>
    </row>
    <row r="367" spans="1:16" s="361" customFormat="1" x14ac:dyDescent="0.3">
      <c r="A367" s="292" t="s">
        <v>2862</v>
      </c>
      <c r="B367" s="332">
        <v>6</v>
      </c>
      <c r="C367" s="332">
        <v>244025802022990</v>
      </c>
      <c r="D367" s="427" t="s">
        <v>2745</v>
      </c>
      <c r="E367" t="str">
        <f t="shared" si="30"/>
        <v>240402580202299</v>
      </c>
      <c r="F367" t="str">
        <f t="shared" si="28"/>
        <v>0</v>
      </c>
      <c r="G367">
        <v>18</v>
      </c>
      <c r="H367" s="427" t="s">
        <v>2763</v>
      </c>
      <c r="I367" s="461">
        <v>-29932401</v>
      </c>
      <c r="J367" s="296">
        <f t="shared" si="29"/>
        <v>-29932.401000000002</v>
      </c>
      <c r="K367" t="e">
        <f>+VLOOKUP(D367,#REF!,4,0)</f>
        <v>#REF!</v>
      </c>
      <c r="L367" t="e">
        <f>VLOOKUP(D367,#REF!,5,0)</f>
        <v>#REF!</v>
      </c>
      <c r="M367" t="e">
        <f>VLOOKUP(D367,#REF!,6,0)</f>
        <v>#REF!</v>
      </c>
      <c r="N367" t="e">
        <f>VLOOKUP(D367,#REF!,7,0)</f>
        <v>#REF!</v>
      </c>
      <c r="P367" t="str">
        <f t="shared" si="31"/>
        <v>25802</v>
      </c>
    </row>
    <row r="368" spans="1:16" s="361" customFormat="1" x14ac:dyDescent="0.3">
      <c r="A368" s="293" t="s">
        <v>2862</v>
      </c>
      <c r="B368" s="333">
        <v>7</v>
      </c>
      <c r="C368" s="333">
        <v>244026002015990</v>
      </c>
      <c r="D368" s="334" t="s">
        <v>2566</v>
      </c>
      <c r="E368" t="str">
        <f t="shared" si="30"/>
        <v>240402600201599</v>
      </c>
      <c r="F368" t="str">
        <f t="shared" si="28"/>
        <v>0</v>
      </c>
      <c r="G368">
        <v>19</v>
      </c>
      <c r="H368" s="334" t="s">
        <v>2567</v>
      </c>
      <c r="I368" s="460">
        <v>-1453260</v>
      </c>
      <c r="J368" s="296">
        <f t="shared" si="29"/>
        <v>-1453.26</v>
      </c>
      <c r="K368" t="e">
        <f>+VLOOKUP(D368,#REF!,4,0)</f>
        <v>#REF!</v>
      </c>
      <c r="L368" t="e">
        <f>VLOOKUP(D368,#REF!,5,0)</f>
        <v>#REF!</v>
      </c>
      <c r="M368" t="e">
        <f>VLOOKUP(D368,#REF!,6,0)</f>
        <v>#REF!</v>
      </c>
      <c r="N368" t="e">
        <f>VLOOKUP(D368,#REF!,7,0)</f>
        <v>#REF!</v>
      </c>
      <c r="P368" t="str">
        <f t="shared" si="31"/>
        <v>26002</v>
      </c>
    </row>
    <row r="369" spans="1:16" s="361" customFormat="1" x14ac:dyDescent="0.3">
      <c r="A369" s="292" t="s">
        <v>2862</v>
      </c>
      <c r="B369" s="332">
        <v>6</v>
      </c>
      <c r="C369" s="332">
        <v>244026002020990</v>
      </c>
      <c r="D369" s="427" t="s">
        <v>1048</v>
      </c>
      <c r="E369" t="str">
        <f t="shared" si="30"/>
        <v>240402600202099</v>
      </c>
      <c r="F369" t="str">
        <f t="shared" si="28"/>
        <v>0</v>
      </c>
      <c r="G369">
        <v>19</v>
      </c>
      <c r="H369" s="427" t="s">
        <v>1049</v>
      </c>
      <c r="I369" s="461">
        <v>2876621</v>
      </c>
      <c r="J369" s="296">
        <f t="shared" si="29"/>
        <v>2876.6210000000001</v>
      </c>
      <c r="K369" t="e">
        <f>+VLOOKUP(D369,#REF!,4,0)</f>
        <v>#REF!</v>
      </c>
      <c r="L369" t="e">
        <f>VLOOKUP(D369,#REF!,5,0)</f>
        <v>#REF!</v>
      </c>
      <c r="M369" t="e">
        <f>VLOOKUP(D369,#REF!,6,0)</f>
        <v>#REF!</v>
      </c>
      <c r="N369" t="e">
        <f>VLOOKUP(D369,#REF!,7,0)</f>
        <v>#REF!</v>
      </c>
      <c r="P369" t="str">
        <f t="shared" si="31"/>
        <v>26002</v>
      </c>
    </row>
    <row r="370" spans="1:16" s="361" customFormat="1" x14ac:dyDescent="0.3">
      <c r="A370" s="293" t="s">
        <v>2862</v>
      </c>
      <c r="B370" s="333">
        <v>6</v>
      </c>
      <c r="C370" s="333">
        <v>244026002024990</v>
      </c>
      <c r="D370" s="334" t="s">
        <v>2624</v>
      </c>
      <c r="E370" t="str">
        <f t="shared" si="30"/>
        <v>240402600202499</v>
      </c>
      <c r="F370" t="str">
        <f t="shared" si="28"/>
        <v>0</v>
      </c>
      <c r="G370">
        <v>19</v>
      </c>
      <c r="H370" s="334" t="s">
        <v>2629</v>
      </c>
      <c r="I370" s="460">
        <v>-35642523</v>
      </c>
      <c r="J370" s="296">
        <f t="shared" si="29"/>
        <v>-35642.523000000001</v>
      </c>
      <c r="K370" t="e">
        <f>+VLOOKUP(D370,#REF!,4,0)</f>
        <v>#REF!</v>
      </c>
      <c r="L370" t="e">
        <f>VLOOKUP(D370,#REF!,5,0)</f>
        <v>#REF!</v>
      </c>
      <c r="M370" t="e">
        <f>VLOOKUP(D370,#REF!,6,0)</f>
        <v>#REF!</v>
      </c>
      <c r="N370" t="e">
        <f>VLOOKUP(D370,#REF!,7,0)</f>
        <v>#REF!</v>
      </c>
      <c r="P370" t="str">
        <f t="shared" si="31"/>
        <v>26002</v>
      </c>
    </row>
    <row r="371" spans="1:16" s="361" customFormat="1" x14ac:dyDescent="0.3">
      <c r="A371" s="292" t="s">
        <v>2862</v>
      </c>
      <c r="B371" s="332">
        <v>6</v>
      </c>
      <c r="C371" s="332">
        <v>244026002043990</v>
      </c>
      <c r="D371" s="427" t="s">
        <v>1050</v>
      </c>
      <c r="E371" t="str">
        <f t="shared" si="30"/>
        <v>240402600204399</v>
      </c>
      <c r="F371" t="str">
        <f t="shared" si="28"/>
        <v>0</v>
      </c>
      <c r="G371">
        <v>19</v>
      </c>
      <c r="H371" s="427" t="s">
        <v>1572</v>
      </c>
      <c r="I371" s="461">
        <v>-242000</v>
      </c>
      <c r="J371" s="296">
        <f t="shared" si="29"/>
        <v>-242</v>
      </c>
      <c r="K371" t="e">
        <f>+VLOOKUP(D371,#REF!,4,0)</f>
        <v>#REF!</v>
      </c>
      <c r="L371" t="e">
        <f>VLOOKUP(D371,#REF!,5,0)</f>
        <v>#REF!</v>
      </c>
      <c r="M371" t="e">
        <f>VLOOKUP(D371,#REF!,6,0)</f>
        <v>#REF!</v>
      </c>
      <c r="N371" t="e">
        <f>VLOOKUP(D371,#REF!,7,0)</f>
        <v>#REF!</v>
      </c>
      <c r="P371" t="str">
        <f t="shared" si="31"/>
        <v>26002</v>
      </c>
    </row>
    <row r="372" spans="1:16" s="361" customFormat="1" x14ac:dyDescent="0.3">
      <c r="A372" s="293" t="s">
        <v>2862</v>
      </c>
      <c r="B372" s="333">
        <v>6</v>
      </c>
      <c r="C372" s="333">
        <v>244026002049990</v>
      </c>
      <c r="D372" s="334" t="s">
        <v>1051</v>
      </c>
      <c r="E372" t="str">
        <f t="shared" si="30"/>
        <v>240402600204999</v>
      </c>
      <c r="F372" t="str">
        <f t="shared" si="28"/>
        <v>0</v>
      </c>
      <c r="G372">
        <v>19</v>
      </c>
      <c r="H372" s="334" t="s">
        <v>1052</v>
      </c>
      <c r="I372" s="460">
        <v>-3000000</v>
      </c>
      <c r="J372" s="296">
        <f t="shared" si="29"/>
        <v>-3000</v>
      </c>
      <c r="K372" t="e">
        <f>+VLOOKUP(D372,#REF!,4,0)</f>
        <v>#REF!</v>
      </c>
      <c r="L372" t="e">
        <f>VLOOKUP(D372,#REF!,5,0)</f>
        <v>#REF!</v>
      </c>
      <c r="M372" t="e">
        <f>VLOOKUP(D372,#REF!,6,0)</f>
        <v>#REF!</v>
      </c>
      <c r="N372" t="e">
        <f>VLOOKUP(D372,#REF!,7,0)</f>
        <v>#REF!</v>
      </c>
      <c r="P372" t="str">
        <f t="shared" si="31"/>
        <v>26002</v>
      </c>
    </row>
    <row r="373" spans="1:16" s="361" customFormat="1" x14ac:dyDescent="0.3">
      <c r="A373" s="292" t="s">
        <v>2862</v>
      </c>
      <c r="B373" s="332">
        <v>6</v>
      </c>
      <c r="C373" s="332">
        <v>244026002052010</v>
      </c>
      <c r="D373" s="427" t="s">
        <v>2669</v>
      </c>
      <c r="E373" t="str">
        <f t="shared" si="30"/>
        <v>240402600205201</v>
      </c>
      <c r="F373" t="str">
        <f t="shared" si="28"/>
        <v>0</v>
      </c>
      <c r="G373">
        <v>19</v>
      </c>
      <c r="H373" s="427" t="s">
        <v>2683</v>
      </c>
      <c r="I373" s="461">
        <v>-3465</v>
      </c>
      <c r="J373" s="296">
        <f t="shared" si="29"/>
        <v>-3.4649999999999999</v>
      </c>
      <c r="K373" t="e">
        <f>+VLOOKUP(D373,#REF!,4,0)</f>
        <v>#REF!</v>
      </c>
      <c r="L373" t="e">
        <f>VLOOKUP(D373,#REF!,5,0)</f>
        <v>#REF!</v>
      </c>
      <c r="M373" t="e">
        <f>VLOOKUP(D373,#REF!,6,0)</f>
        <v>#REF!</v>
      </c>
      <c r="N373" t="e">
        <f>VLOOKUP(D373,#REF!,7,0)</f>
        <v>#REF!</v>
      </c>
      <c r="P373" t="str">
        <f t="shared" si="31"/>
        <v>26002</v>
      </c>
    </row>
    <row r="374" spans="1:16" s="361" customFormat="1" x14ac:dyDescent="0.3">
      <c r="A374" s="293" t="s">
        <v>2862</v>
      </c>
      <c r="B374" s="333">
        <v>6</v>
      </c>
      <c r="C374" s="333">
        <v>244026002067990</v>
      </c>
      <c r="D374" s="334" t="s">
        <v>2571</v>
      </c>
      <c r="E374" t="str">
        <f t="shared" si="30"/>
        <v>240402600206799</v>
      </c>
      <c r="F374" t="str">
        <f t="shared" si="28"/>
        <v>0</v>
      </c>
      <c r="G374">
        <v>19</v>
      </c>
      <c r="H374" s="334" t="s">
        <v>2570</v>
      </c>
      <c r="I374" s="460">
        <v>-185300000</v>
      </c>
      <c r="J374" s="296">
        <f t="shared" si="29"/>
        <v>-185300</v>
      </c>
      <c r="K374" t="e">
        <f>+VLOOKUP(D374,#REF!,4,0)</f>
        <v>#REF!</v>
      </c>
      <c r="L374" t="e">
        <f>VLOOKUP(D374,#REF!,5,0)</f>
        <v>#REF!</v>
      </c>
      <c r="M374" t="e">
        <f>VLOOKUP(D374,#REF!,6,0)</f>
        <v>#REF!</v>
      </c>
      <c r="N374" t="e">
        <f>VLOOKUP(D374,#REF!,7,0)</f>
        <v>#REF!</v>
      </c>
      <c r="P374" t="str">
        <f t="shared" si="31"/>
        <v>26002</v>
      </c>
    </row>
    <row r="375" spans="1:16" s="361" customFormat="1" x14ac:dyDescent="0.3">
      <c r="A375" s="292" t="s">
        <v>2862</v>
      </c>
      <c r="B375" s="332">
        <v>6</v>
      </c>
      <c r="C375" s="332">
        <v>244026002074990</v>
      </c>
      <c r="D375" s="427" t="s">
        <v>2008</v>
      </c>
      <c r="E375" t="str">
        <f t="shared" si="30"/>
        <v>240402600207499</v>
      </c>
      <c r="F375" t="str">
        <f t="shared" si="28"/>
        <v>0</v>
      </c>
      <c r="G375">
        <v>19</v>
      </c>
      <c r="H375" s="427" t="s">
        <v>2162</v>
      </c>
      <c r="I375" s="461">
        <v>-5799000</v>
      </c>
      <c r="J375" s="296">
        <f t="shared" si="29"/>
        <v>-5799</v>
      </c>
      <c r="K375" t="e">
        <f>+VLOOKUP(D375,#REF!,4,0)</f>
        <v>#REF!</v>
      </c>
      <c r="L375" t="e">
        <f>VLOOKUP(D375,#REF!,5,0)</f>
        <v>#REF!</v>
      </c>
      <c r="M375" t="e">
        <f>VLOOKUP(D375,#REF!,6,0)</f>
        <v>#REF!</v>
      </c>
      <c r="N375" t="e">
        <f>VLOOKUP(D375,#REF!,7,0)</f>
        <v>#REF!</v>
      </c>
      <c r="P375" t="str">
        <f t="shared" si="31"/>
        <v>26002</v>
      </c>
    </row>
    <row r="376" spans="1:16" s="361" customFormat="1" x14ac:dyDescent="0.3">
      <c r="A376" s="293" t="s">
        <v>2862</v>
      </c>
      <c r="B376" s="333">
        <v>6</v>
      </c>
      <c r="C376" s="333">
        <v>244026002076010</v>
      </c>
      <c r="D376" s="334" t="s">
        <v>2009</v>
      </c>
      <c r="E376" t="str">
        <f t="shared" si="30"/>
        <v>240402600207601</v>
      </c>
      <c r="F376" t="str">
        <f t="shared" si="28"/>
        <v>0</v>
      </c>
      <c r="G376">
        <v>19</v>
      </c>
      <c r="H376" s="334" t="s">
        <v>2163</v>
      </c>
      <c r="I376" s="460">
        <v>-174542180</v>
      </c>
      <c r="J376" s="296">
        <f t="shared" si="29"/>
        <v>-174542.18</v>
      </c>
      <c r="K376" t="e">
        <f>+VLOOKUP(D376,#REF!,4,0)</f>
        <v>#REF!</v>
      </c>
      <c r="L376" t="e">
        <f>VLOOKUP(D376,#REF!,5,0)</f>
        <v>#REF!</v>
      </c>
      <c r="M376" t="e">
        <f>VLOOKUP(D376,#REF!,6,0)</f>
        <v>#REF!</v>
      </c>
      <c r="N376" t="e">
        <f>VLOOKUP(D376,#REF!,7,0)</f>
        <v>#REF!</v>
      </c>
      <c r="P376" t="str">
        <f t="shared" si="31"/>
        <v>26002</v>
      </c>
    </row>
    <row r="377" spans="1:16" s="361" customFormat="1" x14ac:dyDescent="0.3">
      <c r="A377" s="292" t="s">
        <v>2862</v>
      </c>
      <c r="B377" s="332">
        <v>6</v>
      </c>
      <c r="C377" s="332">
        <v>244026002092990</v>
      </c>
      <c r="D377" s="427" t="s">
        <v>2011</v>
      </c>
      <c r="E377" t="str">
        <f t="shared" si="30"/>
        <v>240402600209299</v>
      </c>
      <c r="F377" t="str">
        <f t="shared" si="28"/>
        <v>0</v>
      </c>
      <c r="G377">
        <v>13</v>
      </c>
      <c r="H377" s="427" t="s">
        <v>2165</v>
      </c>
      <c r="I377" s="461">
        <v>-1359298502</v>
      </c>
      <c r="J377" s="296">
        <f t="shared" si="29"/>
        <v>-1359298.5020000001</v>
      </c>
      <c r="K377" t="e">
        <f>+VLOOKUP(D377,#REF!,4,0)</f>
        <v>#REF!</v>
      </c>
      <c r="L377" t="e">
        <f>VLOOKUP(D377,#REF!,5,0)</f>
        <v>#REF!</v>
      </c>
      <c r="M377" t="e">
        <f>VLOOKUP(D377,#REF!,6,0)</f>
        <v>#REF!</v>
      </c>
      <c r="N377" t="e">
        <f>VLOOKUP(D377,#REF!,7,0)</f>
        <v>#REF!</v>
      </c>
      <c r="P377" t="str">
        <f t="shared" si="31"/>
        <v>26002</v>
      </c>
    </row>
    <row r="378" spans="1:16" s="361" customFormat="1" x14ac:dyDescent="0.3">
      <c r="A378" s="293" t="s">
        <v>2862</v>
      </c>
      <c r="B378" s="333">
        <v>6</v>
      </c>
      <c r="C378" s="333">
        <v>244026002093010</v>
      </c>
      <c r="D378" s="334" t="s">
        <v>2012</v>
      </c>
      <c r="E378" t="str">
        <f t="shared" si="30"/>
        <v>240402600209301</v>
      </c>
      <c r="F378" t="str">
        <f t="shared" si="28"/>
        <v>0</v>
      </c>
      <c r="G378">
        <v>13</v>
      </c>
      <c r="H378" s="334" t="s">
        <v>2166</v>
      </c>
      <c r="I378" s="460">
        <v>-2046734065</v>
      </c>
      <c r="J378" s="296">
        <f t="shared" si="29"/>
        <v>-2046734.0649999999</v>
      </c>
      <c r="K378" t="e">
        <f>+VLOOKUP(D378,#REF!,4,0)</f>
        <v>#REF!</v>
      </c>
      <c r="L378" t="e">
        <f>VLOOKUP(D378,#REF!,5,0)</f>
        <v>#REF!</v>
      </c>
      <c r="M378" t="e">
        <f>VLOOKUP(D378,#REF!,6,0)</f>
        <v>#REF!</v>
      </c>
      <c r="N378" t="e">
        <f>VLOOKUP(D378,#REF!,7,0)</f>
        <v>#REF!</v>
      </c>
      <c r="P378" t="str">
        <f t="shared" si="31"/>
        <v>26002</v>
      </c>
    </row>
    <row r="379" spans="1:16" s="361" customFormat="1" x14ac:dyDescent="0.3">
      <c r="A379" s="292" t="s">
        <v>2862</v>
      </c>
      <c r="B379" s="332">
        <v>6</v>
      </c>
      <c r="C379" s="332">
        <v>244026002098990</v>
      </c>
      <c r="D379" s="427" t="s">
        <v>2575</v>
      </c>
      <c r="E379" t="str">
        <f t="shared" si="30"/>
        <v>240402600209899</v>
      </c>
      <c r="F379" t="str">
        <f t="shared" si="28"/>
        <v>0</v>
      </c>
      <c r="G379">
        <v>19</v>
      </c>
      <c r="H379" s="427" t="s">
        <v>2576</v>
      </c>
      <c r="I379" s="461">
        <v>-472016827</v>
      </c>
      <c r="J379" s="296">
        <f t="shared" si="29"/>
        <v>-472016.82699999999</v>
      </c>
      <c r="K379" t="e">
        <f>+VLOOKUP(D379,#REF!,4,0)</f>
        <v>#REF!</v>
      </c>
      <c r="L379" t="e">
        <f>VLOOKUP(D379,#REF!,5,0)</f>
        <v>#REF!</v>
      </c>
      <c r="M379" t="e">
        <f>VLOOKUP(D379,#REF!,6,0)</f>
        <v>#REF!</v>
      </c>
      <c r="N379" t="e">
        <f>VLOOKUP(D379,#REF!,7,0)</f>
        <v>#REF!</v>
      </c>
      <c r="P379" t="str">
        <f t="shared" si="31"/>
        <v>26002</v>
      </c>
    </row>
    <row r="380" spans="1:16" x14ac:dyDescent="0.3">
      <c r="A380" s="293" t="s">
        <v>2862</v>
      </c>
      <c r="B380" s="333">
        <v>6</v>
      </c>
      <c r="C380" s="333">
        <v>244026002100010</v>
      </c>
      <c r="D380" s="334" t="s">
        <v>2873</v>
      </c>
      <c r="E380" t="str">
        <f t="shared" si="30"/>
        <v>240402600210001</v>
      </c>
      <c r="F380" t="str">
        <f t="shared" ref="F380:F388" si="32">MID(E380,3,1)</f>
        <v>0</v>
      </c>
      <c r="G380">
        <v>19</v>
      </c>
      <c r="H380" s="334" t="s">
        <v>2576</v>
      </c>
      <c r="I380" s="460">
        <v>-22258766</v>
      </c>
      <c r="J380" s="296">
        <f t="shared" si="29"/>
        <v>-22258.766</v>
      </c>
      <c r="K380" t="e">
        <f>+VLOOKUP(D380,#REF!,4,0)</f>
        <v>#REF!</v>
      </c>
      <c r="L380" t="e">
        <f>VLOOKUP(D380,#REF!,5,0)</f>
        <v>#REF!</v>
      </c>
      <c r="M380" t="e">
        <f>VLOOKUP(D380,#REF!,6,0)</f>
        <v>#REF!</v>
      </c>
      <c r="N380" t="e">
        <f>VLOOKUP(D380,#REF!,7,0)</f>
        <v>#REF!</v>
      </c>
      <c r="P380" t="str">
        <f t="shared" si="31"/>
        <v>26002</v>
      </c>
    </row>
    <row r="381" spans="1:16" x14ac:dyDescent="0.3">
      <c r="A381" s="292" t="s">
        <v>2862</v>
      </c>
      <c r="B381" s="332">
        <v>6</v>
      </c>
      <c r="C381" s="332">
        <v>244026002117010</v>
      </c>
      <c r="D381" s="427" t="s">
        <v>1055</v>
      </c>
      <c r="E381" t="str">
        <f t="shared" si="30"/>
        <v>240402600211701</v>
      </c>
      <c r="F381" t="str">
        <f t="shared" si="32"/>
        <v>0</v>
      </c>
      <c r="G381">
        <v>19</v>
      </c>
      <c r="H381" s="427" t="s">
        <v>1056</v>
      </c>
      <c r="I381" s="461">
        <v>10609213</v>
      </c>
      <c r="J381" s="296">
        <f t="shared" si="29"/>
        <v>10609.213</v>
      </c>
      <c r="K381" t="e">
        <f>+VLOOKUP(D381,#REF!,4,0)</f>
        <v>#REF!</v>
      </c>
      <c r="L381" t="e">
        <f>VLOOKUP(D381,#REF!,5,0)</f>
        <v>#REF!</v>
      </c>
      <c r="M381" t="e">
        <f>VLOOKUP(D381,#REF!,6,0)</f>
        <v>#REF!</v>
      </c>
      <c r="N381" t="e">
        <f>VLOOKUP(D381,#REF!,7,0)</f>
        <v>#REF!</v>
      </c>
      <c r="P381" t="str">
        <f t="shared" si="31"/>
        <v>26002</v>
      </c>
    </row>
    <row r="382" spans="1:16" x14ac:dyDescent="0.3">
      <c r="A382" s="293" t="s">
        <v>2862</v>
      </c>
      <c r="B382" s="333">
        <v>6</v>
      </c>
      <c r="C382" s="333">
        <v>244026002117990</v>
      </c>
      <c r="D382" s="334" t="s">
        <v>1057</v>
      </c>
      <c r="E382" t="str">
        <f t="shared" si="30"/>
        <v>240402600211799</v>
      </c>
      <c r="F382" t="str">
        <f t="shared" si="32"/>
        <v>0</v>
      </c>
      <c r="G382">
        <v>19</v>
      </c>
      <c r="H382" s="334" t="s">
        <v>1058</v>
      </c>
      <c r="I382" s="460">
        <v>-933026149</v>
      </c>
      <c r="J382" s="296">
        <f t="shared" si="29"/>
        <v>-933026.14899999998</v>
      </c>
      <c r="K382" t="e">
        <f>+VLOOKUP(D382,#REF!,4,0)</f>
        <v>#REF!</v>
      </c>
      <c r="L382" t="e">
        <f>VLOOKUP(D382,#REF!,5,0)</f>
        <v>#REF!</v>
      </c>
      <c r="M382" t="e">
        <f>VLOOKUP(D382,#REF!,6,0)</f>
        <v>#REF!</v>
      </c>
      <c r="N382" t="e">
        <f>VLOOKUP(D382,#REF!,7,0)</f>
        <v>#REF!</v>
      </c>
      <c r="P382" t="str">
        <f t="shared" si="31"/>
        <v>26002</v>
      </c>
    </row>
    <row r="383" spans="1:16" x14ac:dyDescent="0.3">
      <c r="A383" s="292" t="s">
        <v>2862</v>
      </c>
      <c r="B383" s="332">
        <v>7</v>
      </c>
      <c r="C383" s="332">
        <v>244026002142990</v>
      </c>
      <c r="D383" s="427" t="s">
        <v>1059</v>
      </c>
      <c r="E383" t="str">
        <f t="shared" si="30"/>
        <v>240402600214299</v>
      </c>
      <c r="F383" t="str">
        <f t="shared" si="32"/>
        <v>0</v>
      </c>
      <c r="G383">
        <v>18</v>
      </c>
      <c r="H383" s="427" t="s">
        <v>1060</v>
      </c>
      <c r="I383" s="461">
        <v>-38380</v>
      </c>
      <c r="J383" s="296">
        <f t="shared" si="29"/>
        <v>-38.380000000000003</v>
      </c>
      <c r="K383" t="e">
        <f>+VLOOKUP(D383,#REF!,4,0)</f>
        <v>#REF!</v>
      </c>
      <c r="L383" t="e">
        <f>VLOOKUP(D383,#REF!,5,0)</f>
        <v>#REF!</v>
      </c>
      <c r="M383" t="e">
        <f>VLOOKUP(D383,#REF!,6,0)</f>
        <v>#REF!</v>
      </c>
      <c r="N383" t="e">
        <f>VLOOKUP(D383,#REF!,7,0)</f>
        <v>#REF!</v>
      </c>
      <c r="P383" t="str">
        <f t="shared" si="31"/>
        <v>26002</v>
      </c>
    </row>
    <row r="384" spans="1:16" s="361" customFormat="1" x14ac:dyDescent="0.3">
      <c r="A384" s="293" t="s">
        <v>2862</v>
      </c>
      <c r="B384" s="333">
        <v>7</v>
      </c>
      <c r="C384" s="333">
        <v>244026002143990</v>
      </c>
      <c r="D384" s="334" t="s">
        <v>2577</v>
      </c>
      <c r="E384" t="str">
        <f t="shared" si="30"/>
        <v>240402600214399</v>
      </c>
      <c r="F384" t="str">
        <f t="shared" si="32"/>
        <v>0</v>
      </c>
      <c r="G384">
        <v>18</v>
      </c>
      <c r="H384" s="334" t="s">
        <v>1061</v>
      </c>
      <c r="I384" s="460">
        <v>3655</v>
      </c>
      <c r="J384" s="296">
        <f t="shared" si="29"/>
        <v>3.6549999999999998</v>
      </c>
      <c r="K384" t="e">
        <f>+VLOOKUP(D384,#REF!,4,0)</f>
        <v>#REF!</v>
      </c>
      <c r="L384" t="e">
        <f>VLOOKUP(D384,#REF!,5,0)</f>
        <v>#REF!</v>
      </c>
      <c r="M384" t="e">
        <f>VLOOKUP(D384,#REF!,6,0)</f>
        <v>#REF!</v>
      </c>
      <c r="N384" t="e">
        <f>VLOOKUP(D384,#REF!,7,0)</f>
        <v>#REF!</v>
      </c>
      <c r="P384" t="str">
        <f t="shared" si="31"/>
        <v>26002</v>
      </c>
    </row>
    <row r="385" spans="1:16" s="361" customFormat="1" x14ac:dyDescent="0.3">
      <c r="A385" s="292" t="s">
        <v>2862</v>
      </c>
      <c r="B385" s="332">
        <v>6</v>
      </c>
      <c r="C385" s="332">
        <v>244026002146990</v>
      </c>
      <c r="D385" s="427" t="s">
        <v>1062</v>
      </c>
      <c r="E385" t="str">
        <f t="shared" si="30"/>
        <v>240402600214699</v>
      </c>
      <c r="F385" t="str">
        <f t="shared" si="32"/>
        <v>0</v>
      </c>
      <c r="G385">
        <v>18</v>
      </c>
      <c r="H385" s="427" t="s">
        <v>1063</v>
      </c>
      <c r="I385" s="461">
        <v>-8286</v>
      </c>
      <c r="J385" s="296">
        <f t="shared" si="29"/>
        <v>-8.2859999999999996</v>
      </c>
      <c r="K385" t="e">
        <f>+VLOOKUP(D385,#REF!,4,0)</f>
        <v>#REF!</v>
      </c>
      <c r="L385" t="e">
        <f>VLOOKUP(D385,#REF!,5,0)</f>
        <v>#REF!</v>
      </c>
      <c r="M385" t="e">
        <f>VLOOKUP(D385,#REF!,6,0)</f>
        <v>#REF!</v>
      </c>
      <c r="N385" t="e">
        <f>VLOOKUP(D385,#REF!,7,0)</f>
        <v>#REF!</v>
      </c>
      <c r="P385" t="str">
        <f t="shared" si="31"/>
        <v>26002</v>
      </c>
    </row>
    <row r="386" spans="1:16" s="361" customFormat="1" x14ac:dyDescent="0.3">
      <c r="A386" s="293" t="s">
        <v>2862</v>
      </c>
      <c r="B386" s="333">
        <v>6</v>
      </c>
      <c r="C386" s="333">
        <v>244026002154010</v>
      </c>
      <c r="D386" s="334" t="s">
        <v>2791</v>
      </c>
      <c r="E386" t="str">
        <f t="shared" si="30"/>
        <v>240402600215401</v>
      </c>
      <c r="F386" t="str">
        <f t="shared" si="32"/>
        <v>0</v>
      </c>
      <c r="G386">
        <v>19</v>
      </c>
      <c r="H386" s="334" t="s">
        <v>2792</v>
      </c>
      <c r="I386" s="460">
        <v>-412509910</v>
      </c>
      <c r="J386" s="296">
        <f t="shared" si="29"/>
        <v>-412509.91</v>
      </c>
      <c r="K386" t="e">
        <f>+VLOOKUP(D386,#REF!,4,0)</f>
        <v>#REF!</v>
      </c>
      <c r="L386" t="e">
        <f>VLOOKUP(D386,#REF!,5,0)</f>
        <v>#REF!</v>
      </c>
      <c r="M386" t="e">
        <f>VLOOKUP(D386,#REF!,6,0)</f>
        <v>#REF!</v>
      </c>
      <c r="N386" t="e">
        <f>VLOOKUP(D386,#REF!,7,0)</f>
        <v>#REF!</v>
      </c>
      <c r="P386" t="str">
        <f t="shared" si="31"/>
        <v>26002</v>
      </c>
    </row>
    <row r="387" spans="1:16" s="361" customFormat="1" x14ac:dyDescent="0.3">
      <c r="A387" s="292" t="s">
        <v>2862</v>
      </c>
      <c r="B387" s="332">
        <v>6</v>
      </c>
      <c r="C387" s="332">
        <v>244026002191990</v>
      </c>
      <c r="D387" s="427" t="s">
        <v>1065</v>
      </c>
      <c r="E387" t="str">
        <f t="shared" si="30"/>
        <v>240402600219199</v>
      </c>
      <c r="F387" t="str">
        <f t="shared" si="32"/>
        <v>0</v>
      </c>
      <c r="G387">
        <v>19</v>
      </c>
      <c r="H387" s="427" t="s">
        <v>1066</v>
      </c>
      <c r="I387" s="461">
        <v>73926170</v>
      </c>
      <c r="J387" s="296">
        <f t="shared" si="29"/>
        <v>73926.17</v>
      </c>
      <c r="K387" t="e">
        <f>+VLOOKUP(D387,#REF!,4,0)</f>
        <v>#REF!</v>
      </c>
      <c r="L387" t="e">
        <f>VLOOKUP(D387,#REF!,5,0)</f>
        <v>#REF!</v>
      </c>
      <c r="M387" t="e">
        <f>VLOOKUP(D387,#REF!,6,0)</f>
        <v>#REF!</v>
      </c>
      <c r="N387" t="e">
        <f>VLOOKUP(D387,#REF!,7,0)</f>
        <v>#REF!</v>
      </c>
      <c r="P387" t="str">
        <f t="shared" si="31"/>
        <v>26002</v>
      </c>
    </row>
    <row r="388" spans="1:16" s="361" customFormat="1" x14ac:dyDescent="0.3">
      <c r="A388" s="293" t="s">
        <v>2862</v>
      </c>
      <c r="B388" s="333">
        <v>6</v>
      </c>
      <c r="C388" s="333">
        <v>244026002192010</v>
      </c>
      <c r="D388" s="334" t="s">
        <v>2578</v>
      </c>
      <c r="E388" t="str">
        <f t="shared" si="30"/>
        <v>240402600219201</v>
      </c>
      <c r="F388" t="str">
        <f t="shared" si="32"/>
        <v>0</v>
      </c>
      <c r="G388">
        <v>19</v>
      </c>
      <c r="H388" s="334" t="s">
        <v>2579</v>
      </c>
      <c r="I388" s="460">
        <v>345437629</v>
      </c>
      <c r="J388" s="296">
        <f t="shared" si="29"/>
        <v>345437.62900000002</v>
      </c>
      <c r="K388" t="e">
        <f>+VLOOKUP(D388,#REF!,4,0)</f>
        <v>#REF!</v>
      </c>
      <c r="L388" t="e">
        <f>VLOOKUP(D388,#REF!,5,0)</f>
        <v>#REF!</v>
      </c>
      <c r="M388" t="e">
        <f>VLOOKUP(D388,#REF!,6,0)</f>
        <v>#REF!</v>
      </c>
      <c r="N388" t="e">
        <f>VLOOKUP(D388,#REF!,7,0)</f>
        <v>#REF!</v>
      </c>
      <c r="P388" t="str">
        <f t="shared" si="31"/>
        <v>26002</v>
      </c>
    </row>
    <row r="389" spans="1:16" s="361" customFormat="1" x14ac:dyDescent="0.3">
      <c r="A389" s="292" t="s">
        <v>2862</v>
      </c>
      <c r="B389" s="332">
        <v>6</v>
      </c>
      <c r="C389" s="332">
        <v>244026002240010</v>
      </c>
      <c r="D389" s="427" t="s">
        <v>1067</v>
      </c>
      <c r="E389" t="str">
        <f t="shared" si="30"/>
        <v>240402600224001</v>
      </c>
      <c r="F389"/>
      <c r="G389">
        <v>19</v>
      </c>
      <c r="H389" s="427" t="s">
        <v>1068</v>
      </c>
      <c r="I389" s="461">
        <v>8088686</v>
      </c>
      <c r="J389" s="296">
        <f t="shared" si="29"/>
        <v>8088.6859999999997</v>
      </c>
      <c r="K389" t="e">
        <f>+VLOOKUP(D389,#REF!,4,0)</f>
        <v>#REF!</v>
      </c>
      <c r="L389" t="e">
        <f>VLOOKUP(D389,#REF!,5,0)</f>
        <v>#REF!</v>
      </c>
      <c r="M389" t="e">
        <f>VLOOKUP(D389,#REF!,6,0)</f>
        <v>#REF!</v>
      </c>
      <c r="N389" t="e">
        <f>VLOOKUP(D389,#REF!,7,0)</f>
        <v>#REF!</v>
      </c>
      <c r="P389" t="str">
        <f t="shared" si="31"/>
        <v>26002</v>
      </c>
    </row>
    <row r="390" spans="1:16" s="361" customFormat="1" x14ac:dyDescent="0.3">
      <c r="A390" s="293" t="s">
        <v>2862</v>
      </c>
      <c r="B390" s="333">
        <v>6</v>
      </c>
      <c r="C390" s="333">
        <v>244026002240990</v>
      </c>
      <c r="D390" s="334" t="s">
        <v>1069</v>
      </c>
      <c r="E390" t="str">
        <f t="shared" si="30"/>
        <v>240402600224099</v>
      </c>
      <c r="F390"/>
      <c r="G390">
        <v>19</v>
      </c>
      <c r="H390" s="334" t="s">
        <v>1070</v>
      </c>
      <c r="I390" s="460">
        <v>4427535</v>
      </c>
      <c r="J390" s="296">
        <f t="shared" si="29"/>
        <v>4427.5349999999999</v>
      </c>
      <c r="K390" t="e">
        <f>+VLOOKUP(D390,#REF!,4,0)</f>
        <v>#REF!</v>
      </c>
      <c r="L390" t="e">
        <f>VLOOKUP(D390,#REF!,5,0)</f>
        <v>#REF!</v>
      </c>
      <c r="M390" t="e">
        <f>VLOOKUP(D390,#REF!,6,0)</f>
        <v>#REF!</v>
      </c>
      <c r="N390" t="e">
        <f>VLOOKUP(D390,#REF!,7,0)</f>
        <v>#REF!</v>
      </c>
      <c r="P390" t="str">
        <f t="shared" si="31"/>
        <v>26002</v>
      </c>
    </row>
    <row r="391" spans="1:16" s="361" customFormat="1" x14ac:dyDescent="0.3">
      <c r="A391" s="292" t="s">
        <v>2862</v>
      </c>
      <c r="B391" s="332">
        <v>6</v>
      </c>
      <c r="C391" s="332">
        <v>244026002241990</v>
      </c>
      <c r="D391" s="427" t="s">
        <v>2014</v>
      </c>
      <c r="E391" t="str">
        <f t="shared" si="30"/>
        <v>240402600224199</v>
      </c>
      <c r="F391"/>
      <c r="G391">
        <v>19</v>
      </c>
      <c r="H391" s="427" t="s">
        <v>2168</v>
      </c>
      <c r="I391" s="461">
        <v>-4952305</v>
      </c>
      <c r="J391" s="296">
        <f t="shared" si="29"/>
        <v>-4952.3050000000003</v>
      </c>
      <c r="K391" t="e">
        <f>+VLOOKUP(D391,#REF!,4,0)</f>
        <v>#REF!</v>
      </c>
      <c r="L391" t="e">
        <f>VLOOKUP(D391,#REF!,5,0)</f>
        <v>#REF!</v>
      </c>
      <c r="M391" t="e">
        <f>VLOOKUP(D391,#REF!,6,0)</f>
        <v>#REF!</v>
      </c>
      <c r="N391" t="e">
        <f>VLOOKUP(D391,#REF!,7,0)</f>
        <v>#REF!</v>
      </c>
      <c r="P391" t="str">
        <f t="shared" si="31"/>
        <v>26002</v>
      </c>
    </row>
    <row r="392" spans="1:16" s="361" customFormat="1" x14ac:dyDescent="0.3">
      <c r="A392" s="293" t="s">
        <v>2862</v>
      </c>
      <c r="B392" s="333">
        <v>6</v>
      </c>
      <c r="C392" s="333">
        <v>244026002243990</v>
      </c>
      <c r="D392" s="334" t="s">
        <v>2580</v>
      </c>
      <c r="E392" t="str">
        <f t="shared" si="30"/>
        <v>240402600224399</v>
      </c>
      <c r="F392"/>
      <c r="G392">
        <v>19</v>
      </c>
      <c r="H392" s="334" t="s">
        <v>2581</v>
      </c>
      <c r="I392" s="460">
        <v>-14939802839</v>
      </c>
      <c r="J392" s="296">
        <f t="shared" si="29"/>
        <v>-14939802.839</v>
      </c>
      <c r="K392" t="e">
        <f>+VLOOKUP(D392,#REF!,4,0)</f>
        <v>#REF!</v>
      </c>
      <c r="L392" t="e">
        <f>VLOOKUP(D392,#REF!,5,0)</f>
        <v>#REF!</v>
      </c>
      <c r="M392" t="e">
        <f>VLOOKUP(D392,#REF!,6,0)</f>
        <v>#REF!</v>
      </c>
      <c r="N392" t="e">
        <f>VLOOKUP(D392,#REF!,7,0)</f>
        <v>#REF!</v>
      </c>
      <c r="P392" t="str">
        <f t="shared" si="31"/>
        <v>26002</v>
      </c>
    </row>
    <row r="393" spans="1:16" s="361" customFormat="1" x14ac:dyDescent="0.3">
      <c r="A393" s="292" t="s">
        <v>2862</v>
      </c>
      <c r="B393" s="332">
        <v>6</v>
      </c>
      <c r="C393" s="332">
        <v>244026002294990</v>
      </c>
      <c r="D393" s="427" t="s">
        <v>2015</v>
      </c>
      <c r="E393" t="str">
        <f t="shared" si="30"/>
        <v>240402600229499</v>
      </c>
      <c r="F393"/>
      <c r="G393">
        <v>19</v>
      </c>
      <c r="H393" s="427" t="s">
        <v>2169</v>
      </c>
      <c r="I393" s="461">
        <v>-3335331</v>
      </c>
      <c r="J393" s="296">
        <f t="shared" si="29"/>
        <v>-3335.3310000000001</v>
      </c>
      <c r="K393" t="e">
        <f>+VLOOKUP(D393,#REF!,4,0)</f>
        <v>#REF!</v>
      </c>
      <c r="L393" t="e">
        <f>VLOOKUP(D393,#REF!,5,0)</f>
        <v>#REF!</v>
      </c>
      <c r="M393" t="e">
        <f>VLOOKUP(D393,#REF!,6,0)</f>
        <v>#REF!</v>
      </c>
      <c r="N393" t="e">
        <f>VLOOKUP(D393,#REF!,7,0)</f>
        <v>#REF!</v>
      </c>
      <c r="P393" t="str">
        <f t="shared" si="31"/>
        <v>26002</v>
      </c>
    </row>
    <row r="394" spans="1:16" s="361" customFormat="1" x14ac:dyDescent="0.3">
      <c r="A394" s="293" t="s">
        <v>2862</v>
      </c>
      <c r="B394" s="333">
        <v>6</v>
      </c>
      <c r="C394" s="333">
        <v>244026002297990</v>
      </c>
      <c r="D394" s="334" t="s">
        <v>2016</v>
      </c>
      <c r="E394" t="str">
        <f t="shared" si="30"/>
        <v>240402600229799</v>
      </c>
      <c r="F394"/>
      <c r="G394">
        <v>19</v>
      </c>
      <c r="H394" s="334" t="s">
        <v>2170</v>
      </c>
      <c r="I394" s="460">
        <v>-132455650</v>
      </c>
      <c r="J394" s="296">
        <f t="shared" si="29"/>
        <v>-132455.65</v>
      </c>
      <c r="K394" t="e">
        <f>+VLOOKUP(D394,#REF!,4,0)</f>
        <v>#REF!</v>
      </c>
      <c r="L394" t="e">
        <f>VLOOKUP(D394,#REF!,5,0)</f>
        <v>#REF!</v>
      </c>
      <c r="M394" t="e">
        <f>VLOOKUP(D394,#REF!,6,0)</f>
        <v>#REF!</v>
      </c>
      <c r="N394" t="e">
        <f>VLOOKUP(D394,#REF!,7,0)</f>
        <v>#REF!</v>
      </c>
      <c r="P394" t="str">
        <f t="shared" si="31"/>
        <v>26002</v>
      </c>
    </row>
    <row r="395" spans="1:16" s="361" customFormat="1" x14ac:dyDescent="0.3">
      <c r="A395" s="292" t="s">
        <v>2862</v>
      </c>
      <c r="B395" s="332">
        <v>6</v>
      </c>
      <c r="C395" s="332">
        <v>244026002889990</v>
      </c>
      <c r="D395" s="427" t="s">
        <v>2795</v>
      </c>
      <c r="E395" t="str">
        <f t="shared" si="30"/>
        <v>240402600288999</v>
      </c>
      <c r="F395"/>
      <c r="G395">
        <v>19</v>
      </c>
      <c r="H395" s="427" t="s">
        <v>2796</v>
      </c>
      <c r="I395" s="461">
        <v>-967013519</v>
      </c>
      <c r="J395" s="296">
        <f t="shared" ref="J395:J458" si="33">I395/1000</f>
        <v>-967013.51899999997</v>
      </c>
      <c r="K395" t="e">
        <f>+VLOOKUP(D395,#REF!,4,0)</f>
        <v>#REF!</v>
      </c>
      <c r="L395" t="e">
        <f>VLOOKUP(D395,#REF!,5,0)</f>
        <v>#REF!</v>
      </c>
      <c r="M395" t="e">
        <f>VLOOKUP(D395,#REF!,6,0)</f>
        <v>#REF!</v>
      </c>
      <c r="N395" t="e">
        <f>VLOOKUP(D395,#REF!,7,0)</f>
        <v>#REF!</v>
      </c>
      <c r="P395" t="str">
        <f t="shared" si="31"/>
        <v>26002</v>
      </c>
    </row>
    <row r="396" spans="1:16" s="361" customFormat="1" x14ac:dyDescent="0.3">
      <c r="A396" s="293" t="s">
        <v>2862</v>
      </c>
      <c r="B396" s="333">
        <v>6</v>
      </c>
      <c r="C396" s="333">
        <v>244026002937990</v>
      </c>
      <c r="D396" s="334" t="s">
        <v>2018</v>
      </c>
      <c r="E396" t="str">
        <f t="shared" si="30"/>
        <v>240402600293799</v>
      </c>
      <c r="F396"/>
      <c r="G396">
        <v>19</v>
      </c>
      <c r="H396" s="334" t="s">
        <v>2171</v>
      </c>
      <c r="I396" s="460">
        <v>-34389584</v>
      </c>
      <c r="J396" s="296">
        <f t="shared" si="33"/>
        <v>-34389.584000000003</v>
      </c>
      <c r="K396" t="e">
        <f>+VLOOKUP(D396,#REF!,4,0)</f>
        <v>#REF!</v>
      </c>
      <c r="L396" t="e">
        <f>VLOOKUP(D396,#REF!,5,0)</f>
        <v>#REF!</v>
      </c>
      <c r="M396" t="e">
        <f>VLOOKUP(D396,#REF!,6,0)</f>
        <v>#REF!</v>
      </c>
      <c r="N396" t="e">
        <f>VLOOKUP(D396,#REF!,7,0)</f>
        <v>#REF!</v>
      </c>
      <c r="P396" t="str">
        <f t="shared" si="31"/>
        <v>26002</v>
      </c>
    </row>
    <row r="397" spans="1:16" s="361" customFormat="1" x14ac:dyDescent="0.3">
      <c r="A397" s="292" t="s">
        <v>2862</v>
      </c>
      <c r="B397" s="332">
        <v>6</v>
      </c>
      <c r="C397" s="332">
        <v>244026002939010</v>
      </c>
      <c r="D397" s="427" t="s">
        <v>2670</v>
      </c>
      <c r="E397" t="str">
        <f t="shared" ref="E397:E460" si="34">+MID(D397,3,2)&amp;+MID(D397,6,1)&amp;+MID(D397,8,2)&amp;+MID(D397,11,3)&amp;+MID(D397,17,2)&amp;+MID(D397,20,3)&amp;+MID(D397,24,2)</f>
        <v>240402600293901</v>
      </c>
      <c r="F397"/>
      <c r="G397">
        <v>13</v>
      </c>
      <c r="H397" s="427" t="s">
        <v>2684</v>
      </c>
      <c r="I397" s="461">
        <v>-1597759063</v>
      </c>
      <c r="J397" s="296">
        <f t="shared" si="33"/>
        <v>-1597759.0630000001</v>
      </c>
      <c r="K397" t="e">
        <f>+VLOOKUP(D397,#REF!,4,0)</f>
        <v>#REF!</v>
      </c>
      <c r="L397" t="e">
        <f>VLOOKUP(D397,#REF!,5,0)</f>
        <v>#REF!</v>
      </c>
      <c r="M397" t="e">
        <f>VLOOKUP(D397,#REF!,6,0)</f>
        <v>#REF!</v>
      </c>
      <c r="N397" t="e">
        <f>VLOOKUP(D397,#REF!,7,0)</f>
        <v>#REF!</v>
      </c>
      <c r="P397" t="str">
        <f t="shared" si="31"/>
        <v>26002</v>
      </c>
    </row>
    <row r="398" spans="1:16" s="361" customFormat="1" x14ac:dyDescent="0.3">
      <c r="A398" s="293" t="s">
        <v>2862</v>
      </c>
      <c r="B398" s="333">
        <v>6</v>
      </c>
      <c r="C398" s="333">
        <v>244026002940990</v>
      </c>
      <c r="D398" s="334" t="s">
        <v>2874</v>
      </c>
      <c r="E398" t="str">
        <f t="shared" si="34"/>
        <v>240402600294099</v>
      </c>
      <c r="F398"/>
      <c r="G398">
        <v>19</v>
      </c>
      <c r="H398" s="334" t="s">
        <v>2889</v>
      </c>
      <c r="I398" s="460">
        <v>-12384765</v>
      </c>
      <c r="J398" s="296">
        <f t="shared" si="33"/>
        <v>-12384.764999999999</v>
      </c>
      <c r="K398" t="e">
        <f>+VLOOKUP(D398,#REF!,4,0)</f>
        <v>#REF!</v>
      </c>
      <c r="L398" t="e">
        <f>VLOOKUP(D398,#REF!,5,0)</f>
        <v>#REF!</v>
      </c>
      <c r="M398" t="e">
        <f>VLOOKUP(D398,#REF!,6,0)</f>
        <v>#REF!</v>
      </c>
      <c r="N398" t="e">
        <f>VLOOKUP(D398,#REF!,7,0)</f>
        <v>#REF!</v>
      </c>
      <c r="P398" t="str">
        <f t="shared" ref="P398:P461" si="35">MID(E398,6,5)</f>
        <v>26002</v>
      </c>
    </row>
    <row r="399" spans="1:16" s="361" customFormat="1" x14ac:dyDescent="0.3">
      <c r="A399" s="292" t="s">
        <v>2862</v>
      </c>
      <c r="B399" s="332">
        <v>6</v>
      </c>
      <c r="C399" s="332">
        <v>251027001001990</v>
      </c>
      <c r="D399" s="427" t="s">
        <v>1071</v>
      </c>
      <c r="E399" t="str">
        <f t="shared" si="34"/>
        <v>250102700100199</v>
      </c>
      <c r="F399"/>
      <c r="G399">
        <v>17</v>
      </c>
      <c r="H399" s="427" t="s">
        <v>1072</v>
      </c>
      <c r="I399" s="461">
        <v>-3510522859</v>
      </c>
      <c r="J399" s="296">
        <f t="shared" si="33"/>
        <v>-3510522.8590000002</v>
      </c>
      <c r="K399" t="e">
        <f>+VLOOKUP(D399,#REF!,4,0)</f>
        <v>#REF!</v>
      </c>
      <c r="L399" t="e">
        <f>VLOOKUP(D399,#REF!,5,0)</f>
        <v>#REF!</v>
      </c>
      <c r="M399" t="e">
        <f>VLOOKUP(D399,#REF!,6,0)</f>
        <v>#REF!</v>
      </c>
      <c r="N399" t="e">
        <f>VLOOKUP(D399,#REF!,7,0)</f>
        <v>#REF!</v>
      </c>
      <c r="P399" t="str">
        <f t="shared" si="35"/>
        <v>27001</v>
      </c>
    </row>
    <row r="400" spans="1:16" s="361" customFormat="1" x14ac:dyDescent="0.3">
      <c r="A400" s="293" t="s">
        <v>2862</v>
      </c>
      <c r="B400" s="333">
        <v>6</v>
      </c>
      <c r="C400" s="333">
        <v>251027201002990</v>
      </c>
      <c r="D400" s="334" t="s">
        <v>1073</v>
      </c>
      <c r="E400" t="str">
        <f t="shared" si="34"/>
        <v>250102720100299</v>
      </c>
      <c r="F400"/>
      <c r="G400">
        <v>16</v>
      </c>
      <c r="H400" s="334" t="s">
        <v>1074</v>
      </c>
      <c r="I400" s="460">
        <v>-123349112</v>
      </c>
      <c r="J400" s="296">
        <f t="shared" si="33"/>
        <v>-123349.11199999999</v>
      </c>
      <c r="K400" t="e">
        <f>+VLOOKUP(D400,#REF!,4,0)</f>
        <v>#REF!</v>
      </c>
      <c r="L400" t="e">
        <f>VLOOKUP(D400,#REF!,5,0)</f>
        <v>#REF!</v>
      </c>
      <c r="M400" t="e">
        <f>VLOOKUP(D400,#REF!,6,0)</f>
        <v>#REF!</v>
      </c>
      <c r="N400" t="e">
        <f>VLOOKUP(D400,#REF!,7,0)</f>
        <v>#REF!</v>
      </c>
      <c r="P400" t="str">
        <f t="shared" si="35"/>
        <v>27201</v>
      </c>
    </row>
    <row r="401" spans="1:16" s="361" customFormat="1" x14ac:dyDescent="0.3">
      <c r="A401" s="292" t="s">
        <v>2862</v>
      </c>
      <c r="B401" s="332">
        <v>6</v>
      </c>
      <c r="C401" s="332">
        <v>251027201006990</v>
      </c>
      <c r="D401" s="427" t="s">
        <v>1075</v>
      </c>
      <c r="E401" t="str">
        <f t="shared" si="34"/>
        <v>250102720100699</v>
      </c>
      <c r="F401"/>
      <c r="G401">
        <v>16</v>
      </c>
      <c r="H401" s="427" t="s">
        <v>1076</v>
      </c>
      <c r="I401" s="461">
        <v>-33948350</v>
      </c>
      <c r="J401" s="296">
        <f t="shared" si="33"/>
        <v>-33948.35</v>
      </c>
      <c r="K401" t="e">
        <f>+VLOOKUP(D401,#REF!,4,0)</f>
        <v>#REF!</v>
      </c>
      <c r="L401" t="e">
        <f>VLOOKUP(D401,#REF!,5,0)</f>
        <v>#REF!</v>
      </c>
      <c r="M401" t="e">
        <f>VLOOKUP(D401,#REF!,6,0)</f>
        <v>#REF!</v>
      </c>
      <c r="N401" t="e">
        <f>VLOOKUP(D401,#REF!,7,0)</f>
        <v>#REF!</v>
      </c>
      <c r="P401" t="str">
        <f t="shared" si="35"/>
        <v>27201</v>
      </c>
    </row>
    <row r="402" spans="1:16" s="361" customFormat="1" x14ac:dyDescent="0.3">
      <c r="A402" s="293" t="s">
        <v>2862</v>
      </c>
      <c r="B402" s="333">
        <v>6</v>
      </c>
      <c r="C402" s="333">
        <v>251027201010990</v>
      </c>
      <c r="D402" s="334" t="s">
        <v>2582</v>
      </c>
      <c r="E402" t="str">
        <f t="shared" si="34"/>
        <v>250102720101099</v>
      </c>
      <c r="F402"/>
      <c r="G402">
        <v>16</v>
      </c>
      <c r="H402" s="334" t="s">
        <v>2583</v>
      </c>
      <c r="I402" s="460">
        <v>-50000</v>
      </c>
      <c r="J402" s="296">
        <f t="shared" si="33"/>
        <v>-50</v>
      </c>
      <c r="K402" t="e">
        <f>+VLOOKUP(D402,#REF!,4,0)</f>
        <v>#REF!</v>
      </c>
      <c r="L402" t="e">
        <f>VLOOKUP(D402,#REF!,5,0)</f>
        <v>#REF!</v>
      </c>
      <c r="M402" t="e">
        <f>VLOOKUP(D402,#REF!,6,0)</f>
        <v>#REF!</v>
      </c>
      <c r="N402" t="e">
        <f>VLOOKUP(D402,#REF!,7,0)</f>
        <v>#REF!</v>
      </c>
      <c r="P402" t="str">
        <f t="shared" si="35"/>
        <v>27201</v>
      </c>
    </row>
    <row r="403" spans="1:16" s="361" customFormat="1" ht="17.25" customHeight="1" x14ac:dyDescent="0.3">
      <c r="A403" s="292" t="s">
        <v>2862</v>
      </c>
      <c r="B403" s="332">
        <v>6</v>
      </c>
      <c r="C403" s="332">
        <v>311040001001990</v>
      </c>
      <c r="D403" s="427" t="s">
        <v>1078</v>
      </c>
      <c r="E403" t="str">
        <f t="shared" si="34"/>
        <v>310104000100199</v>
      </c>
      <c r="F403"/>
      <c r="G403">
        <v>20</v>
      </c>
      <c r="H403" s="427" t="s">
        <v>1077</v>
      </c>
      <c r="I403" s="461">
        <v>-409951000000</v>
      </c>
      <c r="J403" s="296">
        <f t="shared" si="33"/>
        <v>-409951000</v>
      </c>
      <c r="K403" t="e">
        <f>+VLOOKUP(D403,#REF!,4,0)</f>
        <v>#REF!</v>
      </c>
      <c r="L403" t="e">
        <f>VLOOKUP(D403,#REF!,5,0)</f>
        <v>#REF!</v>
      </c>
      <c r="M403" t="e">
        <f>VLOOKUP(D403,#REF!,6,0)</f>
        <v>#REF!</v>
      </c>
      <c r="N403" t="e">
        <f>VLOOKUP(D403,#REF!,7,0)</f>
        <v>#REF!</v>
      </c>
      <c r="P403" t="str">
        <f t="shared" si="35"/>
        <v>40001</v>
      </c>
    </row>
    <row r="404" spans="1:16" s="361" customFormat="1" ht="17.25" customHeight="1" x14ac:dyDescent="0.3">
      <c r="A404" s="293" t="s">
        <v>2862</v>
      </c>
      <c r="B404" s="333">
        <v>7</v>
      </c>
      <c r="C404" s="333">
        <v>312040400000990</v>
      </c>
      <c r="D404" s="334" t="s">
        <v>1080</v>
      </c>
      <c r="E404" t="str">
        <f t="shared" si="34"/>
        <v>310204040000099</v>
      </c>
      <c r="F404"/>
      <c r="G404">
        <v>20</v>
      </c>
      <c r="H404" s="334" t="s">
        <v>1079</v>
      </c>
      <c r="I404" s="460">
        <v>-59921439</v>
      </c>
      <c r="J404" s="296">
        <f t="shared" si="33"/>
        <v>-59921.438999999998</v>
      </c>
      <c r="K404" t="e">
        <f>+VLOOKUP(D404,#REF!,4,0)</f>
        <v>#REF!</v>
      </c>
      <c r="L404" t="e">
        <f>VLOOKUP(D404,#REF!,5,0)</f>
        <v>#REF!</v>
      </c>
      <c r="M404" t="e">
        <f>VLOOKUP(D404,#REF!,6,0)</f>
        <v>#REF!</v>
      </c>
      <c r="N404" t="e">
        <f>VLOOKUP(D404,#REF!,7,0)</f>
        <v>#REF!</v>
      </c>
      <c r="P404" t="str">
        <f t="shared" si="35"/>
        <v>40400</v>
      </c>
    </row>
    <row r="405" spans="1:16" s="361" customFormat="1" ht="17.25" customHeight="1" x14ac:dyDescent="0.3">
      <c r="A405" s="292" t="s">
        <v>2862</v>
      </c>
      <c r="B405" s="332">
        <v>6</v>
      </c>
      <c r="C405" s="332">
        <v>313040801001990</v>
      </c>
      <c r="D405" s="427" t="s">
        <v>1083</v>
      </c>
      <c r="E405" t="str">
        <f t="shared" si="34"/>
        <v>310304080100199</v>
      </c>
      <c r="F405"/>
      <c r="G405">
        <v>21</v>
      </c>
      <c r="H405" s="427" t="s">
        <v>1084</v>
      </c>
      <c r="I405" s="461">
        <v>-2686623331</v>
      </c>
      <c r="J405" s="296">
        <f t="shared" si="33"/>
        <v>-2686623.3309999998</v>
      </c>
      <c r="K405" t="e">
        <f>+VLOOKUP(D405,#REF!,4,0)</f>
        <v>#REF!</v>
      </c>
      <c r="L405" t="e">
        <f>VLOOKUP(D405,#REF!,5,0)</f>
        <v>#REF!</v>
      </c>
      <c r="M405" t="e">
        <f>VLOOKUP(D405,#REF!,6,0)</f>
        <v>#REF!</v>
      </c>
      <c r="N405" t="e">
        <f>VLOOKUP(D405,#REF!,7,0)</f>
        <v>#REF!</v>
      </c>
      <c r="P405" t="str">
        <f t="shared" si="35"/>
        <v>40801</v>
      </c>
    </row>
    <row r="406" spans="1:16" s="361" customFormat="1" x14ac:dyDescent="0.3">
      <c r="A406" s="293" t="s">
        <v>2862</v>
      </c>
      <c r="B406" s="333">
        <v>6</v>
      </c>
      <c r="C406" s="333">
        <v>313040801002990</v>
      </c>
      <c r="D406" s="334" t="s">
        <v>2019</v>
      </c>
      <c r="E406" t="str">
        <f t="shared" si="34"/>
        <v>310304080100299</v>
      </c>
      <c r="F406"/>
      <c r="G406">
        <v>21</v>
      </c>
      <c r="H406" s="334" t="s">
        <v>2172</v>
      </c>
      <c r="I406" s="460">
        <v>-1429066369</v>
      </c>
      <c r="J406" s="296">
        <f t="shared" si="33"/>
        <v>-1429066.3689999999</v>
      </c>
      <c r="K406" t="e">
        <f>+VLOOKUP(D406,#REF!,4,0)</f>
        <v>#REF!</v>
      </c>
      <c r="L406" t="e">
        <f>VLOOKUP(D406,#REF!,5,0)</f>
        <v>#REF!</v>
      </c>
      <c r="M406" t="e">
        <f>VLOOKUP(D406,#REF!,6,0)</f>
        <v>#REF!</v>
      </c>
      <c r="N406" t="e">
        <f>VLOOKUP(D406,#REF!,7,0)</f>
        <v>#REF!</v>
      </c>
      <c r="P406" t="str">
        <f t="shared" si="35"/>
        <v>40801</v>
      </c>
    </row>
    <row r="407" spans="1:16" s="361" customFormat="1" x14ac:dyDescent="0.3">
      <c r="A407" s="292" t="s">
        <v>2862</v>
      </c>
      <c r="B407" s="332">
        <v>6</v>
      </c>
      <c r="C407" s="332">
        <v>314042401001990</v>
      </c>
      <c r="D407" s="427" t="s">
        <v>1087</v>
      </c>
      <c r="E407" t="str">
        <f t="shared" si="34"/>
        <v>310404240100199</v>
      </c>
      <c r="F407"/>
      <c r="G407">
        <v>21</v>
      </c>
      <c r="H407" s="427" t="s">
        <v>1086</v>
      </c>
      <c r="I407" s="461">
        <v>-13132124268</v>
      </c>
      <c r="J407" s="296">
        <f t="shared" si="33"/>
        <v>-13132124.267999999</v>
      </c>
      <c r="K407" t="e">
        <f>+VLOOKUP(D407,#REF!,4,0)</f>
        <v>#REF!</v>
      </c>
      <c r="L407" t="e">
        <f>VLOOKUP(D407,#REF!,5,0)</f>
        <v>#REF!</v>
      </c>
      <c r="M407" t="e">
        <f>VLOOKUP(D407,#REF!,6,0)</f>
        <v>#REF!</v>
      </c>
      <c r="N407" t="e">
        <f>VLOOKUP(D407,#REF!,7,0)</f>
        <v>#REF!</v>
      </c>
      <c r="P407" t="str">
        <f t="shared" si="35"/>
        <v>42401</v>
      </c>
    </row>
    <row r="408" spans="1:16" s="361" customFormat="1" x14ac:dyDescent="0.3">
      <c r="A408" s="293" t="s">
        <v>2862</v>
      </c>
      <c r="B408" s="333">
        <v>6</v>
      </c>
      <c r="C408" s="333">
        <v>315041601000990</v>
      </c>
      <c r="D408" s="334" t="s">
        <v>2586</v>
      </c>
      <c r="E408" t="str">
        <f t="shared" si="34"/>
        <v>310504160100099</v>
      </c>
      <c r="F408"/>
      <c r="G408">
        <v>23</v>
      </c>
      <c r="H408" s="334" t="s">
        <v>2587</v>
      </c>
      <c r="I408" s="460">
        <v>-448962305849</v>
      </c>
      <c r="J408" s="296">
        <f t="shared" si="33"/>
        <v>-448962305.84899998</v>
      </c>
      <c r="K408" t="e">
        <f>+VLOOKUP(D408,#REF!,4,0)</f>
        <v>#REF!</v>
      </c>
      <c r="L408" t="e">
        <f>VLOOKUP(D408,#REF!,5,0)</f>
        <v>#REF!</v>
      </c>
      <c r="M408" t="e">
        <f>VLOOKUP(D408,#REF!,6,0)</f>
        <v>#REF!</v>
      </c>
      <c r="N408" t="e">
        <f>VLOOKUP(D408,#REF!,7,0)</f>
        <v>#REF!</v>
      </c>
      <c r="P408" t="str">
        <f t="shared" si="35"/>
        <v>41601</v>
      </c>
    </row>
    <row r="409" spans="1:16" s="361" customFormat="1" x14ac:dyDescent="0.3">
      <c r="A409" s="292" t="s">
        <v>2862</v>
      </c>
      <c r="B409" s="332">
        <v>6</v>
      </c>
      <c r="C409" s="332">
        <v>315042001000990</v>
      </c>
      <c r="D409" s="427" t="s">
        <v>2588</v>
      </c>
      <c r="E409" t="str">
        <f t="shared" si="34"/>
        <v>310504200100099</v>
      </c>
      <c r="F409"/>
      <c r="G409">
        <v>23</v>
      </c>
      <c r="H409" s="427" t="s">
        <v>2589</v>
      </c>
      <c r="I409" s="461">
        <v>426310456977</v>
      </c>
      <c r="J409" s="296">
        <f t="shared" si="33"/>
        <v>426310456.977</v>
      </c>
      <c r="K409" t="e">
        <f>+VLOOKUP(D409,#REF!,4,0)</f>
        <v>#REF!</v>
      </c>
      <c r="L409" t="e">
        <f>VLOOKUP(D409,#REF!,5,0)</f>
        <v>#REF!</v>
      </c>
      <c r="M409" t="e">
        <f>VLOOKUP(D409,#REF!,6,0)</f>
        <v>#REF!</v>
      </c>
      <c r="N409" t="e">
        <f>VLOOKUP(D409,#REF!,7,0)</f>
        <v>#REF!</v>
      </c>
      <c r="P409" t="str">
        <f t="shared" si="35"/>
        <v>42001</v>
      </c>
    </row>
    <row r="410" spans="1:16" s="361" customFormat="1" x14ac:dyDescent="0.3">
      <c r="A410" s="293" t="s">
        <v>2862</v>
      </c>
      <c r="B410" s="333">
        <v>6</v>
      </c>
      <c r="C410" s="333">
        <v>316041801000990</v>
      </c>
      <c r="D410" s="334" t="s">
        <v>1258</v>
      </c>
      <c r="E410" t="str">
        <f t="shared" si="34"/>
        <v>310604180100099</v>
      </c>
      <c r="F410"/>
      <c r="G410">
        <v>23</v>
      </c>
      <c r="H410" s="334" t="s">
        <v>1259</v>
      </c>
      <c r="I410" s="460">
        <v>-4692068246</v>
      </c>
      <c r="J410" s="296">
        <f t="shared" si="33"/>
        <v>-4692068.2460000003</v>
      </c>
      <c r="K410" t="e">
        <f>+VLOOKUP(D410,#REF!,4,0)</f>
        <v>#REF!</v>
      </c>
      <c r="L410" t="e">
        <f>VLOOKUP(D410,#REF!,5,0)</f>
        <v>#REF!</v>
      </c>
      <c r="M410" t="e">
        <f>VLOOKUP(D410,#REF!,6,0)</f>
        <v>#REF!</v>
      </c>
      <c r="N410" t="e">
        <f>VLOOKUP(D410,#REF!,7,0)</f>
        <v>#REF!</v>
      </c>
      <c r="P410" t="str">
        <f t="shared" si="35"/>
        <v>41801</v>
      </c>
    </row>
    <row r="411" spans="1:16" s="361" customFormat="1" x14ac:dyDescent="0.3">
      <c r="A411" s="292" t="s">
        <v>2862</v>
      </c>
      <c r="B411" s="332">
        <v>6</v>
      </c>
      <c r="C411" s="332">
        <v>411061304000990</v>
      </c>
      <c r="D411" s="427" t="s">
        <v>2020</v>
      </c>
      <c r="E411" t="str">
        <f t="shared" si="34"/>
        <v>410106130400099</v>
      </c>
      <c r="F411"/>
      <c r="G411">
        <v>0</v>
      </c>
      <c r="H411" s="472" t="s">
        <v>692</v>
      </c>
      <c r="I411" s="461">
        <v>26800494227</v>
      </c>
      <c r="J411" s="296">
        <f t="shared" si="33"/>
        <v>26800494.227000002</v>
      </c>
      <c r="K411" t="e">
        <f>+VLOOKUP(D411,#REF!,4,0)</f>
        <v>#REF!</v>
      </c>
      <c r="L411" t="e">
        <f>VLOOKUP(D411,#REF!,5,0)</f>
        <v>#REF!</v>
      </c>
      <c r="M411" t="e">
        <f>VLOOKUP(D411,#REF!,6,0)</f>
        <v>#REF!</v>
      </c>
      <c r="N411" t="e">
        <f>VLOOKUP(D411,#REF!,7,0)</f>
        <v>#REF!</v>
      </c>
      <c r="P411" t="str">
        <f t="shared" si="35"/>
        <v>61304</v>
      </c>
    </row>
    <row r="412" spans="1:16" s="361" customFormat="1" x14ac:dyDescent="0.3">
      <c r="A412" s="293" t="s">
        <v>2862</v>
      </c>
      <c r="B412" s="333">
        <v>6</v>
      </c>
      <c r="C412" s="333">
        <v>421060204000990</v>
      </c>
      <c r="D412" s="334" t="s">
        <v>2021</v>
      </c>
      <c r="E412" t="str">
        <f t="shared" si="34"/>
        <v>420106020400099</v>
      </c>
      <c r="F412"/>
      <c r="G412">
        <v>0</v>
      </c>
      <c r="H412" s="473" t="s">
        <v>692</v>
      </c>
      <c r="I412" s="460">
        <v>-26800494227</v>
      </c>
      <c r="J412" s="296">
        <f t="shared" si="33"/>
        <v>-26800494.227000002</v>
      </c>
      <c r="K412" t="e">
        <f>+VLOOKUP(D412,#REF!,4,0)</f>
        <v>#REF!</v>
      </c>
      <c r="L412" t="e">
        <f>VLOOKUP(D412,#REF!,5,0)</f>
        <v>#REF!</v>
      </c>
      <c r="M412" t="e">
        <f>VLOOKUP(D412,#REF!,6,0)</f>
        <v>#REF!</v>
      </c>
      <c r="N412" t="e">
        <f>VLOOKUP(D412,#REF!,7,0)</f>
        <v>#REF!</v>
      </c>
      <c r="P412" t="str">
        <f t="shared" si="35"/>
        <v>60204</v>
      </c>
    </row>
    <row r="413" spans="1:16" s="361" customFormat="1" x14ac:dyDescent="0.3">
      <c r="A413" s="292" t="s">
        <v>2862</v>
      </c>
      <c r="B413" s="332">
        <v>6</v>
      </c>
      <c r="C413" s="332">
        <v>511065104101990</v>
      </c>
      <c r="D413" s="427" t="s">
        <v>2022</v>
      </c>
      <c r="E413" t="str">
        <f t="shared" si="34"/>
        <v>510106510410199</v>
      </c>
      <c r="F413"/>
      <c r="G413">
        <v>0</v>
      </c>
      <c r="H413" s="427" t="s">
        <v>2173</v>
      </c>
      <c r="I413" s="461">
        <v>15014920000</v>
      </c>
      <c r="J413" s="296">
        <f t="shared" si="33"/>
        <v>15014920</v>
      </c>
      <c r="K413" t="e">
        <f>+VLOOKUP(D413,#REF!,4,0)</f>
        <v>#REF!</v>
      </c>
      <c r="L413" t="e">
        <f>VLOOKUP(D413,#REF!,5,0)</f>
        <v>#REF!</v>
      </c>
      <c r="M413" t="e">
        <f>VLOOKUP(D413,#REF!,6,0)</f>
        <v>#REF!</v>
      </c>
      <c r="N413" t="e">
        <f>VLOOKUP(D413,#REF!,7,0)</f>
        <v>#REF!</v>
      </c>
      <c r="P413" t="str">
        <f t="shared" si="35"/>
        <v>65104</v>
      </c>
    </row>
    <row r="414" spans="1:16" s="361" customFormat="1" x14ac:dyDescent="0.3">
      <c r="A414" s="293" t="s">
        <v>2862</v>
      </c>
      <c r="B414" s="333">
        <v>6</v>
      </c>
      <c r="C414" s="333">
        <v>511065301004010</v>
      </c>
      <c r="D414" s="334" t="s">
        <v>2590</v>
      </c>
      <c r="E414" t="str">
        <f t="shared" si="34"/>
        <v>510106530100401</v>
      </c>
      <c r="F414"/>
      <c r="G414">
        <v>0</v>
      </c>
      <c r="H414" s="334" t="s">
        <v>2591</v>
      </c>
      <c r="I414" s="460">
        <v>39102437823</v>
      </c>
      <c r="J414" s="296">
        <f t="shared" si="33"/>
        <v>39102437.822999999</v>
      </c>
      <c r="K414" t="e">
        <f>+VLOOKUP(D414,#REF!,4,0)</f>
        <v>#REF!</v>
      </c>
      <c r="L414" t="e">
        <f>VLOOKUP(D414,#REF!,5,0)</f>
        <v>#REF!</v>
      </c>
      <c r="M414" t="e">
        <f>VLOOKUP(D414,#REF!,6,0)</f>
        <v>#REF!</v>
      </c>
      <c r="N414" t="e">
        <f>VLOOKUP(D414,#REF!,7,0)</f>
        <v>#REF!</v>
      </c>
      <c r="P414" t="str">
        <f t="shared" si="35"/>
        <v>65301</v>
      </c>
    </row>
    <row r="415" spans="1:16" s="361" customFormat="1" x14ac:dyDescent="0.3">
      <c r="A415" s="292" t="s">
        <v>2862</v>
      </c>
      <c r="B415" s="332">
        <v>6</v>
      </c>
      <c r="C415" s="332">
        <v>511065301004990</v>
      </c>
      <c r="D415" s="427" t="s">
        <v>2414</v>
      </c>
      <c r="E415" t="str">
        <f t="shared" si="34"/>
        <v>510106530100499</v>
      </c>
      <c r="F415"/>
      <c r="G415">
        <v>0</v>
      </c>
      <c r="H415" s="427" t="s">
        <v>2415</v>
      </c>
      <c r="I415" s="461">
        <v>6134191944</v>
      </c>
      <c r="J415" s="296">
        <f t="shared" si="33"/>
        <v>6134191.9440000001</v>
      </c>
      <c r="K415" t="e">
        <f>+VLOOKUP(D415,#REF!,4,0)</f>
        <v>#REF!</v>
      </c>
      <c r="L415" t="e">
        <f>VLOOKUP(D415,#REF!,5,0)</f>
        <v>#REF!</v>
      </c>
      <c r="M415" t="e">
        <f>VLOOKUP(D415,#REF!,6,0)</f>
        <v>#REF!</v>
      </c>
      <c r="N415" t="e">
        <f>VLOOKUP(D415,#REF!,7,0)</f>
        <v>#REF!</v>
      </c>
      <c r="P415" t="str">
        <f t="shared" si="35"/>
        <v>65301</v>
      </c>
    </row>
    <row r="416" spans="1:16" s="361" customFormat="1" x14ac:dyDescent="0.3">
      <c r="A416" s="293" t="s">
        <v>2862</v>
      </c>
      <c r="B416" s="333">
        <v>6</v>
      </c>
      <c r="C416" s="333">
        <v>514067502000010</v>
      </c>
      <c r="D416" s="334" t="s">
        <v>2592</v>
      </c>
      <c r="E416" t="str">
        <f t="shared" si="34"/>
        <v>510406750200001</v>
      </c>
      <c r="F416"/>
      <c r="G416">
        <v>0</v>
      </c>
      <c r="H416" s="334" t="s">
        <v>2593</v>
      </c>
      <c r="I416" s="460">
        <v>5197537500</v>
      </c>
      <c r="J416" s="296">
        <f t="shared" si="33"/>
        <v>5197537.5</v>
      </c>
      <c r="K416" t="e">
        <f>+VLOOKUP(D416,#REF!,4,0)</f>
        <v>#REF!</v>
      </c>
      <c r="L416" t="e">
        <f>VLOOKUP(D416,#REF!,5,0)</f>
        <v>#REF!</v>
      </c>
      <c r="M416" t="e">
        <f>VLOOKUP(D416,#REF!,6,0)</f>
        <v>#REF!</v>
      </c>
      <c r="N416" t="e">
        <f>VLOOKUP(D416,#REF!,7,0)</f>
        <v>#REF!</v>
      </c>
      <c r="P416" t="str">
        <f t="shared" si="35"/>
        <v>67502</v>
      </c>
    </row>
    <row r="417" spans="1:16" s="361" customFormat="1" x14ac:dyDescent="0.3">
      <c r="A417" s="292" t="s">
        <v>2862</v>
      </c>
      <c r="B417" s="332">
        <v>6</v>
      </c>
      <c r="C417" s="332">
        <v>514067502000990</v>
      </c>
      <c r="D417" s="427" t="s">
        <v>2594</v>
      </c>
      <c r="E417" t="str">
        <f t="shared" si="34"/>
        <v>510406750200099</v>
      </c>
      <c r="F417"/>
      <c r="G417">
        <v>0</v>
      </c>
      <c r="H417" s="427" t="s">
        <v>2593</v>
      </c>
      <c r="I417" s="461">
        <v>6035952928</v>
      </c>
      <c r="J417" s="296">
        <f t="shared" si="33"/>
        <v>6035952.9280000003</v>
      </c>
      <c r="K417" t="e">
        <f>+VLOOKUP(D417,#REF!,4,0)</f>
        <v>#REF!</v>
      </c>
      <c r="L417" t="e">
        <f>VLOOKUP(D417,#REF!,5,0)</f>
        <v>#REF!</v>
      </c>
      <c r="M417" t="e">
        <f>VLOOKUP(D417,#REF!,6,0)</f>
        <v>#REF!</v>
      </c>
      <c r="N417" t="e">
        <f>VLOOKUP(D417,#REF!,7,0)</f>
        <v>#REF!</v>
      </c>
      <c r="P417" t="str">
        <f t="shared" si="35"/>
        <v>67502</v>
      </c>
    </row>
    <row r="418" spans="1:16" x14ac:dyDescent="0.3">
      <c r="A418" s="293" t="s">
        <v>2862</v>
      </c>
      <c r="B418" s="333">
        <v>6</v>
      </c>
      <c r="C418" s="333">
        <v>514067512000010</v>
      </c>
      <c r="D418" s="334" t="s">
        <v>2595</v>
      </c>
      <c r="E418" t="str">
        <f t="shared" si="34"/>
        <v>510406751200001</v>
      </c>
      <c r="G418">
        <v>0</v>
      </c>
      <c r="H418" s="334" t="s">
        <v>2174</v>
      </c>
      <c r="I418" s="460">
        <v>12076418811</v>
      </c>
      <c r="J418" s="296">
        <f t="shared" si="33"/>
        <v>12076418.811000001</v>
      </c>
      <c r="K418" t="e">
        <f>+VLOOKUP(D418,#REF!,4,0)</f>
        <v>#REF!</v>
      </c>
      <c r="L418" t="e">
        <f>VLOOKUP(D418,#REF!,5,0)</f>
        <v>#REF!</v>
      </c>
      <c r="M418" t="e">
        <f>VLOOKUP(D418,#REF!,6,0)</f>
        <v>#REF!</v>
      </c>
      <c r="N418" t="e">
        <f>VLOOKUP(D418,#REF!,7,0)</f>
        <v>#REF!</v>
      </c>
      <c r="P418" t="str">
        <f t="shared" si="35"/>
        <v>67512</v>
      </c>
    </row>
    <row r="419" spans="1:16" x14ac:dyDescent="0.3">
      <c r="A419" s="292" t="s">
        <v>2862</v>
      </c>
      <c r="B419" s="332">
        <v>6</v>
      </c>
      <c r="C419" s="332">
        <v>514067512000990</v>
      </c>
      <c r="D419" s="427" t="s">
        <v>2023</v>
      </c>
      <c r="E419" t="str">
        <f t="shared" si="34"/>
        <v>510406751200099</v>
      </c>
      <c r="G419">
        <v>0</v>
      </c>
      <c r="H419" s="427" t="s">
        <v>2174</v>
      </c>
      <c r="I419" s="461">
        <v>11782794068</v>
      </c>
      <c r="J419" s="296">
        <f t="shared" si="33"/>
        <v>11782794.068</v>
      </c>
      <c r="K419" t="e">
        <f>+VLOOKUP(D419,#REF!,4,0)</f>
        <v>#REF!</v>
      </c>
      <c r="L419" t="e">
        <f>VLOOKUP(D419,#REF!,5,0)</f>
        <v>#REF!</v>
      </c>
      <c r="M419" t="e">
        <f>VLOOKUP(D419,#REF!,6,0)</f>
        <v>#REF!</v>
      </c>
      <c r="N419" t="e">
        <f>VLOOKUP(D419,#REF!,7,0)</f>
        <v>#REF!</v>
      </c>
      <c r="P419" t="str">
        <f t="shared" si="35"/>
        <v>67512</v>
      </c>
    </row>
    <row r="420" spans="1:16" x14ac:dyDescent="0.3">
      <c r="A420" s="293" t="s">
        <v>2862</v>
      </c>
      <c r="B420" s="333">
        <v>6</v>
      </c>
      <c r="C420" s="333">
        <v>521065202101990</v>
      </c>
      <c r="D420" s="334" t="s">
        <v>2024</v>
      </c>
      <c r="E420" t="str">
        <f t="shared" si="34"/>
        <v>520106520210199</v>
      </c>
      <c r="G420">
        <v>0</v>
      </c>
      <c r="H420" s="334" t="s">
        <v>2173</v>
      </c>
      <c r="I420" s="460">
        <v>-15014920000</v>
      </c>
      <c r="J420" s="296">
        <f t="shared" si="33"/>
        <v>-15014920</v>
      </c>
      <c r="K420" t="e">
        <f>+VLOOKUP(D420,#REF!,4,0)</f>
        <v>#REF!</v>
      </c>
      <c r="L420" t="e">
        <f>VLOOKUP(D420,#REF!,5,0)</f>
        <v>#REF!</v>
      </c>
      <c r="M420" t="e">
        <f>VLOOKUP(D420,#REF!,6,0)</f>
        <v>#REF!</v>
      </c>
      <c r="N420" t="e">
        <f>VLOOKUP(D420,#REF!,7,0)</f>
        <v>#REF!</v>
      </c>
      <c r="P420" t="str">
        <f t="shared" si="35"/>
        <v>65202</v>
      </c>
    </row>
    <row r="421" spans="1:16" x14ac:dyDescent="0.3">
      <c r="A421" s="292" t="s">
        <v>2862</v>
      </c>
      <c r="B421" s="332">
        <v>6</v>
      </c>
      <c r="C421" s="332">
        <v>521065202105990</v>
      </c>
      <c r="D421" s="427" t="s">
        <v>2596</v>
      </c>
      <c r="E421" t="str">
        <f t="shared" si="34"/>
        <v>520106520210599</v>
      </c>
      <c r="G421">
        <v>0</v>
      </c>
      <c r="H421" s="427" t="s">
        <v>2597</v>
      </c>
      <c r="I421" s="461">
        <v>-6134191944</v>
      </c>
      <c r="J421" s="296">
        <f t="shared" si="33"/>
        <v>-6134191.9440000001</v>
      </c>
      <c r="K421" t="e">
        <f>+VLOOKUP(D421,#REF!,4,0)</f>
        <v>#REF!</v>
      </c>
      <c r="L421" t="e">
        <f>VLOOKUP(D421,#REF!,5,0)</f>
        <v>#REF!</v>
      </c>
      <c r="M421" t="e">
        <f>VLOOKUP(D421,#REF!,6,0)</f>
        <v>#REF!</v>
      </c>
      <c r="N421" t="e">
        <f>VLOOKUP(D421,#REF!,7,0)</f>
        <v>#REF!</v>
      </c>
      <c r="P421" t="str">
        <f t="shared" si="35"/>
        <v>65202</v>
      </c>
    </row>
    <row r="422" spans="1:16" x14ac:dyDescent="0.3">
      <c r="A422" s="293" t="s">
        <v>2862</v>
      </c>
      <c r="B422" s="333">
        <v>6</v>
      </c>
      <c r="C422" s="333">
        <v>521065402004010</v>
      </c>
      <c r="D422" s="334" t="s">
        <v>2598</v>
      </c>
      <c r="E422" t="str">
        <f t="shared" si="34"/>
        <v>520106540200401</v>
      </c>
      <c r="G422">
        <v>0</v>
      </c>
      <c r="H422" s="334" t="s">
        <v>2591</v>
      </c>
      <c r="I422" s="460">
        <v>-39102437823</v>
      </c>
      <c r="J422" s="296">
        <f t="shared" si="33"/>
        <v>-39102437.822999999</v>
      </c>
      <c r="K422" t="e">
        <f>+VLOOKUP(D422,#REF!,4,0)</f>
        <v>#REF!</v>
      </c>
      <c r="L422" t="e">
        <f>VLOOKUP(D422,#REF!,5,0)</f>
        <v>#REF!</v>
      </c>
      <c r="M422" t="e">
        <f>VLOOKUP(D422,#REF!,6,0)</f>
        <v>#REF!</v>
      </c>
      <c r="N422" t="e">
        <f>VLOOKUP(D422,#REF!,7,0)</f>
        <v>#REF!</v>
      </c>
      <c r="P422" t="str">
        <f t="shared" si="35"/>
        <v>65402</v>
      </c>
    </row>
    <row r="423" spans="1:16" x14ac:dyDescent="0.3">
      <c r="A423" s="292" t="s">
        <v>2862</v>
      </c>
      <c r="B423" s="332">
        <v>6</v>
      </c>
      <c r="C423" s="332">
        <v>524068002000010</v>
      </c>
      <c r="D423" s="427" t="s">
        <v>2599</v>
      </c>
      <c r="E423" t="str">
        <f t="shared" si="34"/>
        <v>520406800200001</v>
      </c>
      <c r="G423">
        <v>0</v>
      </c>
      <c r="H423" s="427" t="s">
        <v>2593</v>
      </c>
      <c r="I423" s="461">
        <v>-5197537500</v>
      </c>
      <c r="J423" s="296">
        <f t="shared" si="33"/>
        <v>-5197537.5</v>
      </c>
      <c r="K423" t="e">
        <f>+VLOOKUP(D423,#REF!,4,0)</f>
        <v>#REF!</v>
      </c>
      <c r="L423" t="e">
        <f>VLOOKUP(D423,#REF!,5,0)</f>
        <v>#REF!</v>
      </c>
      <c r="M423" t="e">
        <f>VLOOKUP(D423,#REF!,6,0)</f>
        <v>#REF!</v>
      </c>
      <c r="N423" t="e">
        <f>VLOOKUP(D423,#REF!,7,0)</f>
        <v>#REF!</v>
      </c>
      <c r="P423" t="str">
        <f t="shared" si="35"/>
        <v>68002</v>
      </c>
    </row>
    <row r="424" spans="1:16" x14ac:dyDescent="0.3">
      <c r="A424" s="293" t="s">
        <v>2862</v>
      </c>
      <c r="B424" s="333">
        <v>6</v>
      </c>
      <c r="C424" s="333">
        <v>524068002000990</v>
      </c>
      <c r="D424" s="334" t="s">
        <v>2600</v>
      </c>
      <c r="E424" t="str">
        <f t="shared" si="34"/>
        <v>520406800200099</v>
      </c>
      <c r="G424">
        <v>0</v>
      </c>
      <c r="H424" s="334" t="s">
        <v>2593</v>
      </c>
      <c r="I424" s="460">
        <v>-6035952928</v>
      </c>
      <c r="J424" s="296">
        <f t="shared" si="33"/>
        <v>-6035952.9280000003</v>
      </c>
      <c r="K424" t="e">
        <f>+VLOOKUP(D424,#REF!,4,0)</f>
        <v>#REF!</v>
      </c>
      <c r="L424" t="e">
        <f>VLOOKUP(D424,#REF!,5,0)</f>
        <v>#REF!</v>
      </c>
      <c r="M424" t="e">
        <f>VLOOKUP(D424,#REF!,6,0)</f>
        <v>#REF!</v>
      </c>
      <c r="N424" t="e">
        <f>VLOOKUP(D424,#REF!,7,0)</f>
        <v>#REF!</v>
      </c>
      <c r="P424" t="str">
        <f t="shared" si="35"/>
        <v>68002</v>
      </c>
    </row>
    <row r="425" spans="1:16" x14ac:dyDescent="0.3">
      <c r="A425" s="292" t="s">
        <v>2862</v>
      </c>
      <c r="B425" s="332">
        <v>6</v>
      </c>
      <c r="C425" s="332">
        <v>524068012000010</v>
      </c>
      <c r="D425" s="427" t="s">
        <v>2601</v>
      </c>
      <c r="E425" t="str">
        <f t="shared" si="34"/>
        <v>520406801200001</v>
      </c>
      <c r="G425">
        <v>0</v>
      </c>
      <c r="H425" s="427" t="s">
        <v>2174</v>
      </c>
      <c r="I425" s="461">
        <v>-12076418811</v>
      </c>
      <c r="J425" s="296">
        <f t="shared" si="33"/>
        <v>-12076418.811000001</v>
      </c>
      <c r="K425" t="e">
        <f>+VLOOKUP(D425,#REF!,4,0)</f>
        <v>#REF!</v>
      </c>
      <c r="L425" t="e">
        <f>VLOOKUP(D425,#REF!,5,0)</f>
        <v>#REF!</v>
      </c>
      <c r="M425" t="e">
        <f>VLOOKUP(D425,#REF!,6,0)</f>
        <v>#REF!</v>
      </c>
      <c r="N425" t="e">
        <f>VLOOKUP(D425,#REF!,7,0)</f>
        <v>#REF!</v>
      </c>
      <c r="P425" t="str">
        <f t="shared" si="35"/>
        <v>68012</v>
      </c>
    </row>
    <row r="426" spans="1:16" x14ac:dyDescent="0.3">
      <c r="A426" s="293" t="s">
        <v>2862</v>
      </c>
      <c r="B426" s="333">
        <v>6</v>
      </c>
      <c r="C426" s="333">
        <v>524068012000990</v>
      </c>
      <c r="D426" s="334" t="s">
        <v>2025</v>
      </c>
      <c r="E426" t="str">
        <f t="shared" si="34"/>
        <v>520406801200099</v>
      </c>
      <c r="G426">
        <v>0</v>
      </c>
      <c r="H426" s="334" t="s">
        <v>2174</v>
      </c>
      <c r="I426" s="460">
        <v>-11782794068</v>
      </c>
      <c r="J426" s="296">
        <f t="shared" si="33"/>
        <v>-11782794.068</v>
      </c>
      <c r="K426" t="e">
        <f>+VLOOKUP(D426,#REF!,4,0)</f>
        <v>#REF!</v>
      </c>
      <c r="L426" t="e">
        <f>VLOOKUP(D426,#REF!,5,0)</f>
        <v>#REF!</v>
      </c>
      <c r="M426" t="e">
        <f>VLOOKUP(D426,#REF!,6,0)</f>
        <v>#REF!</v>
      </c>
      <c r="N426" t="e">
        <f>VLOOKUP(D426,#REF!,7,0)</f>
        <v>#REF!</v>
      </c>
      <c r="P426" t="str">
        <f t="shared" si="35"/>
        <v>68012</v>
      </c>
    </row>
    <row r="427" spans="1:16" x14ac:dyDescent="0.3">
      <c r="A427" s="292" t="s">
        <v>2862</v>
      </c>
      <c r="B427" s="332">
        <v>6</v>
      </c>
      <c r="C427" s="332">
        <v>611070202000010</v>
      </c>
      <c r="D427" s="427" t="s">
        <v>1091</v>
      </c>
      <c r="E427" t="str">
        <f t="shared" si="34"/>
        <v>610107020200001</v>
      </c>
      <c r="G427">
        <v>25</v>
      </c>
      <c r="H427" s="427" t="s">
        <v>1092</v>
      </c>
      <c r="I427" s="461">
        <v>-15719473</v>
      </c>
      <c r="J427" s="296">
        <f t="shared" si="33"/>
        <v>-15719.473</v>
      </c>
      <c r="K427" t="e">
        <f>+VLOOKUP(D427,#REF!,4,0)</f>
        <v>#REF!</v>
      </c>
      <c r="L427" t="e">
        <f>VLOOKUP(D427,#REF!,5,0)</f>
        <v>#REF!</v>
      </c>
      <c r="M427" t="e">
        <f>VLOOKUP(D427,#REF!,6,0)</f>
        <v>#REF!</v>
      </c>
      <c r="N427" t="e">
        <f>VLOOKUP(D427,#REF!,7,0)</f>
        <v>#REF!</v>
      </c>
      <c r="P427" t="str">
        <f t="shared" si="35"/>
        <v>70202</v>
      </c>
    </row>
    <row r="428" spans="1:16" x14ac:dyDescent="0.3">
      <c r="A428" s="293" t="s">
        <v>2862</v>
      </c>
      <c r="B428" s="333">
        <v>6</v>
      </c>
      <c r="C428" s="333">
        <v>611070202001990</v>
      </c>
      <c r="D428" s="334" t="s">
        <v>1369</v>
      </c>
      <c r="E428" t="str">
        <f t="shared" si="34"/>
        <v>610107020200199</v>
      </c>
      <c r="G428">
        <v>25</v>
      </c>
      <c r="H428" s="334" t="s">
        <v>1574</v>
      </c>
      <c r="I428" s="460">
        <v>-4644</v>
      </c>
      <c r="J428" s="296">
        <f t="shared" si="33"/>
        <v>-4.6440000000000001</v>
      </c>
      <c r="K428" t="e">
        <f>+VLOOKUP(D428,#REF!,4,0)</f>
        <v>#REF!</v>
      </c>
      <c r="L428" t="e">
        <f>VLOOKUP(D428,#REF!,5,0)</f>
        <v>#REF!</v>
      </c>
      <c r="M428" t="e">
        <f>VLOOKUP(D428,#REF!,6,0)</f>
        <v>#REF!</v>
      </c>
      <c r="N428" t="e">
        <f>VLOOKUP(D428,#REF!,7,0)</f>
        <v>#REF!</v>
      </c>
      <c r="P428" t="str">
        <f t="shared" si="35"/>
        <v>70202</v>
      </c>
    </row>
    <row r="429" spans="1:16" x14ac:dyDescent="0.3">
      <c r="A429" s="292" t="s">
        <v>2862</v>
      </c>
      <c r="B429" s="332">
        <v>6</v>
      </c>
      <c r="C429" s="332">
        <v>611070202005990</v>
      </c>
      <c r="D429" s="427" t="s">
        <v>1093</v>
      </c>
      <c r="E429" t="str">
        <f t="shared" si="34"/>
        <v>610107020200599</v>
      </c>
      <c r="G429">
        <v>25</v>
      </c>
      <c r="H429" s="427" t="s">
        <v>1094</v>
      </c>
      <c r="I429" s="461">
        <v>-1451250</v>
      </c>
      <c r="J429" s="296">
        <f t="shared" si="33"/>
        <v>-1451.25</v>
      </c>
      <c r="K429" t="e">
        <f>+VLOOKUP(D429,#REF!,4,0)</f>
        <v>#REF!</v>
      </c>
      <c r="L429" t="e">
        <f>VLOOKUP(D429,#REF!,5,0)</f>
        <v>#REF!</v>
      </c>
      <c r="M429" t="e">
        <f>VLOOKUP(D429,#REF!,6,0)</f>
        <v>#REF!</v>
      </c>
      <c r="N429" t="e">
        <f>VLOOKUP(D429,#REF!,7,0)</f>
        <v>#REF!</v>
      </c>
      <c r="P429" t="str">
        <f t="shared" si="35"/>
        <v>70202</v>
      </c>
    </row>
    <row r="430" spans="1:16" x14ac:dyDescent="0.3">
      <c r="A430" s="293" t="s">
        <v>2862</v>
      </c>
      <c r="B430" s="333">
        <v>6</v>
      </c>
      <c r="C430" s="333">
        <v>611070202008990</v>
      </c>
      <c r="D430" s="334" t="s">
        <v>1095</v>
      </c>
      <c r="E430" t="str">
        <f t="shared" si="34"/>
        <v>610107020200899</v>
      </c>
      <c r="G430">
        <v>25</v>
      </c>
      <c r="H430" s="334" t="s">
        <v>1096</v>
      </c>
      <c r="I430" s="460">
        <v>-3590384911</v>
      </c>
      <c r="J430" s="296">
        <f t="shared" si="33"/>
        <v>-3590384.9109999998</v>
      </c>
      <c r="K430" t="e">
        <f>+VLOOKUP(D430,#REF!,4,0)</f>
        <v>#REF!</v>
      </c>
      <c r="L430" t="e">
        <f>VLOOKUP(D430,#REF!,5,0)</f>
        <v>#REF!</v>
      </c>
      <c r="M430" t="e">
        <f>VLOOKUP(D430,#REF!,6,0)</f>
        <v>#REF!</v>
      </c>
      <c r="N430" t="e">
        <f>VLOOKUP(D430,#REF!,7,0)</f>
        <v>#REF!</v>
      </c>
      <c r="P430" t="str">
        <f t="shared" si="35"/>
        <v>70202</v>
      </c>
    </row>
    <row r="431" spans="1:16" x14ac:dyDescent="0.3">
      <c r="A431" s="292" t="s">
        <v>2862</v>
      </c>
      <c r="B431" s="332">
        <v>6</v>
      </c>
      <c r="C431" s="332">
        <v>612071202001980</v>
      </c>
      <c r="D431" s="427" t="s">
        <v>1098</v>
      </c>
      <c r="E431" t="str">
        <f t="shared" si="34"/>
        <v>610207120200198</v>
      </c>
      <c r="G431">
        <v>25</v>
      </c>
      <c r="H431" s="472" t="s">
        <v>1099</v>
      </c>
      <c r="I431" s="461">
        <v>-154468653</v>
      </c>
      <c r="J431" s="296">
        <f t="shared" si="33"/>
        <v>-154468.65299999999</v>
      </c>
      <c r="K431" t="e">
        <f>+VLOOKUP(D431,#REF!,4,0)</f>
        <v>#REF!</v>
      </c>
      <c r="L431" t="e">
        <f>VLOOKUP(D431,#REF!,5,0)</f>
        <v>#REF!</v>
      </c>
      <c r="M431" t="e">
        <f>VLOOKUP(D431,#REF!,6,0)</f>
        <v>#REF!</v>
      </c>
      <c r="N431" t="e">
        <f>VLOOKUP(D431,#REF!,7,0)</f>
        <v>#REF!</v>
      </c>
      <c r="P431" t="str">
        <f t="shared" si="35"/>
        <v>71202</v>
      </c>
    </row>
    <row r="432" spans="1:16" x14ac:dyDescent="0.3">
      <c r="A432" s="293" t="s">
        <v>2862</v>
      </c>
      <c r="B432" s="333">
        <v>6</v>
      </c>
      <c r="C432" s="333">
        <v>612071202001990</v>
      </c>
      <c r="D432" s="334" t="s">
        <v>1100</v>
      </c>
      <c r="E432" t="str">
        <f t="shared" si="34"/>
        <v>610207120200199</v>
      </c>
      <c r="G432">
        <v>25</v>
      </c>
      <c r="H432" s="473" t="s">
        <v>1099</v>
      </c>
      <c r="I432" s="460">
        <v>-4534689269</v>
      </c>
      <c r="J432" s="296">
        <f t="shared" si="33"/>
        <v>-4534689.2690000003</v>
      </c>
      <c r="K432" t="e">
        <f>+VLOOKUP(D432,#REF!,4,0)</f>
        <v>#REF!</v>
      </c>
      <c r="L432" t="e">
        <f>VLOOKUP(D432,#REF!,5,0)</f>
        <v>#REF!</v>
      </c>
      <c r="M432" t="e">
        <f>VLOOKUP(D432,#REF!,6,0)</f>
        <v>#REF!</v>
      </c>
      <c r="N432" t="e">
        <f>VLOOKUP(D432,#REF!,7,0)</f>
        <v>#REF!</v>
      </c>
      <c r="P432" t="str">
        <f t="shared" si="35"/>
        <v>71202</v>
      </c>
    </row>
    <row r="433" spans="1:16" x14ac:dyDescent="0.3">
      <c r="A433" s="292" t="s">
        <v>2862</v>
      </c>
      <c r="B433" s="332">
        <v>6</v>
      </c>
      <c r="C433" s="332">
        <v>612071202002990</v>
      </c>
      <c r="D433" s="427" t="s">
        <v>1101</v>
      </c>
      <c r="E433" t="str">
        <f t="shared" si="34"/>
        <v>610207120200299</v>
      </c>
      <c r="G433">
        <v>25</v>
      </c>
      <c r="H433" s="427" t="s">
        <v>1102</v>
      </c>
      <c r="I433" s="461">
        <v>-2439787</v>
      </c>
      <c r="J433" s="296">
        <f t="shared" si="33"/>
        <v>-2439.7869999999998</v>
      </c>
      <c r="K433" t="e">
        <f>+VLOOKUP(D433,#REF!,4,0)</f>
        <v>#REF!</v>
      </c>
      <c r="L433" t="e">
        <f>VLOOKUP(D433,#REF!,5,0)</f>
        <v>#REF!</v>
      </c>
      <c r="M433" t="e">
        <f>VLOOKUP(D433,#REF!,6,0)</f>
        <v>#REF!</v>
      </c>
      <c r="N433" t="e">
        <f>VLOOKUP(D433,#REF!,7,0)</f>
        <v>#REF!</v>
      </c>
      <c r="P433" t="str">
        <f t="shared" si="35"/>
        <v>71202</v>
      </c>
    </row>
    <row r="434" spans="1:16" x14ac:dyDescent="0.3">
      <c r="A434" s="293" t="s">
        <v>2862</v>
      </c>
      <c r="B434" s="333">
        <v>6</v>
      </c>
      <c r="C434" s="333">
        <v>612071203000990</v>
      </c>
      <c r="D434" s="334" t="s">
        <v>1370</v>
      </c>
      <c r="E434" t="str">
        <f t="shared" si="34"/>
        <v>610207120300099</v>
      </c>
      <c r="G434">
        <v>25</v>
      </c>
      <c r="H434" s="334" t="s">
        <v>1566</v>
      </c>
      <c r="I434" s="460">
        <v>-871782</v>
      </c>
      <c r="J434" s="296">
        <f t="shared" si="33"/>
        <v>-871.78200000000004</v>
      </c>
      <c r="K434" t="e">
        <f>+VLOOKUP(D434,#REF!,4,0)</f>
        <v>#REF!</v>
      </c>
      <c r="L434" t="e">
        <f>VLOOKUP(D434,#REF!,5,0)</f>
        <v>#REF!</v>
      </c>
      <c r="M434" t="e">
        <f>VLOOKUP(D434,#REF!,6,0)</f>
        <v>#REF!</v>
      </c>
      <c r="N434" t="e">
        <f>VLOOKUP(D434,#REF!,7,0)</f>
        <v>#REF!</v>
      </c>
      <c r="P434" t="str">
        <f t="shared" si="35"/>
        <v>71203</v>
      </c>
    </row>
    <row r="435" spans="1:16" x14ac:dyDescent="0.3">
      <c r="A435" s="292" t="s">
        <v>2862</v>
      </c>
      <c r="B435" s="332">
        <v>6</v>
      </c>
      <c r="C435" s="332">
        <v>612071402001010</v>
      </c>
      <c r="D435" s="427" t="s">
        <v>2026</v>
      </c>
      <c r="E435" t="str">
        <f t="shared" si="34"/>
        <v>610207140200101</v>
      </c>
      <c r="G435">
        <v>25</v>
      </c>
      <c r="H435" s="427" t="s">
        <v>1105</v>
      </c>
      <c r="I435" s="461">
        <v>-1061615</v>
      </c>
      <c r="J435" s="296">
        <f t="shared" si="33"/>
        <v>-1061.615</v>
      </c>
      <c r="K435" t="e">
        <f>+VLOOKUP(D435,#REF!,4,0)</f>
        <v>#REF!</v>
      </c>
      <c r="L435" t="e">
        <f>VLOOKUP(D435,#REF!,5,0)</f>
        <v>#REF!</v>
      </c>
      <c r="M435" t="e">
        <f>VLOOKUP(D435,#REF!,6,0)</f>
        <v>#REF!</v>
      </c>
      <c r="N435" t="e">
        <f>VLOOKUP(D435,#REF!,7,0)</f>
        <v>#REF!</v>
      </c>
      <c r="P435" t="str">
        <f t="shared" si="35"/>
        <v>71402</v>
      </c>
    </row>
    <row r="436" spans="1:16" x14ac:dyDescent="0.3">
      <c r="A436" s="293" t="s">
        <v>2862</v>
      </c>
      <c r="B436" s="333">
        <v>6</v>
      </c>
      <c r="C436" s="333">
        <v>612071402001980</v>
      </c>
      <c r="D436" s="334" t="s">
        <v>1104</v>
      </c>
      <c r="E436" t="str">
        <f t="shared" si="34"/>
        <v>610207140200198</v>
      </c>
      <c r="G436">
        <v>25</v>
      </c>
      <c r="H436" s="334" t="s">
        <v>1105</v>
      </c>
      <c r="I436" s="460">
        <v>-8313804595</v>
      </c>
      <c r="J436" s="296">
        <f t="shared" si="33"/>
        <v>-8313804.5949999997</v>
      </c>
      <c r="K436" t="e">
        <f>+VLOOKUP(D436,#REF!,4,0)</f>
        <v>#REF!</v>
      </c>
      <c r="L436" t="e">
        <f>VLOOKUP(D436,#REF!,5,0)</f>
        <v>#REF!</v>
      </c>
      <c r="M436" t="e">
        <f>VLOOKUP(D436,#REF!,6,0)</f>
        <v>#REF!</v>
      </c>
      <c r="N436" t="e">
        <f>VLOOKUP(D436,#REF!,7,0)</f>
        <v>#REF!</v>
      </c>
      <c r="P436" t="str">
        <f t="shared" si="35"/>
        <v>71402</v>
      </c>
    </row>
    <row r="437" spans="1:16" x14ac:dyDescent="0.3">
      <c r="A437" s="292" t="s">
        <v>2862</v>
      </c>
      <c r="B437" s="332">
        <v>6</v>
      </c>
      <c r="C437" s="332">
        <v>612071402001990</v>
      </c>
      <c r="D437" s="427" t="s">
        <v>1106</v>
      </c>
      <c r="E437" t="str">
        <f t="shared" si="34"/>
        <v>610207140200199</v>
      </c>
      <c r="G437">
        <v>25</v>
      </c>
      <c r="H437" s="427" t="s">
        <v>784</v>
      </c>
      <c r="I437" s="461">
        <v>-8672062847</v>
      </c>
      <c r="J437" s="296">
        <f t="shared" si="33"/>
        <v>-8672062.8469999991</v>
      </c>
      <c r="K437" t="e">
        <f>+VLOOKUP(D437,#REF!,4,0)</f>
        <v>#REF!</v>
      </c>
      <c r="L437" t="e">
        <f>VLOOKUP(D437,#REF!,5,0)</f>
        <v>#REF!</v>
      </c>
      <c r="M437" t="e">
        <f>VLOOKUP(D437,#REF!,6,0)</f>
        <v>#REF!</v>
      </c>
      <c r="N437" t="e">
        <f>VLOOKUP(D437,#REF!,7,0)</f>
        <v>#REF!</v>
      </c>
      <c r="P437" t="str">
        <f t="shared" si="35"/>
        <v>71402</v>
      </c>
    </row>
    <row r="438" spans="1:16" x14ac:dyDescent="0.3">
      <c r="A438" s="293" t="s">
        <v>2862</v>
      </c>
      <c r="B438" s="333">
        <v>6</v>
      </c>
      <c r="C438" s="333">
        <v>612071402002990</v>
      </c>
      <c r="D438" s="334" t="s">
        <v>1107</v>
      </c>
      <c r="E438" t="str">
        <f t="shared" si="34"/>
        <v>610207140200299</v>
      </c>
      <c r="G438">
        <v>25</v>
      </c>
      <c r="H438" s="334" t="s">
        <v>1108</v>
      </c>
      <c r="I438" s="460">
        <v>-20054027</v>
      </c>
      <c r="J438" s="296">
        <f t="shared" si="33"/>
        <v>-20054.026999999998</v>
      </c>
      <c r="K438" t="e">
        <f>+VLOOKUP(D438,#REF!,4,0)</f>
        <v>#REF!</v>
      </c>
      <c r="L438" t="e">
        <f>VLOOKUP(D438,#REF!,5,0)</f>
        <v>#REF!</v>
      </c>
      <c r="M438" t="e">
        <f>VLOOKUP(D438,#REF!,6,0)</f>
        <v>#REF!</v>
      </c>
      <c r="N438" t="e">
        <f>VLOOKUP(D438,#REF!,7,0)</f>
        <v>#REF!</v>
      </c>
      <c r="P438" t="str">
        <f t="shared" si="35"/>
        <v>71402</v>
      </c>
    </row>
    <row r="439" spans="1:16" x14ac:dyDescent="0.3">
      <c r="A439" s="292" t="s">
        <v>2862</v>
      </c>
      <c r="B439" s="332">
        <v>6</v>
      </c>
      <c r="C439" s="332">
        <v>612071402004990</v>
      </c>
      <c r="D439" s="427" t="s">
        <v>2027</v>
      </c>
      <c r="E439" t="str">
        <f t="shared" si="34"/>
        <v>610207140200499</v>
      </c>
      <c r="G439">
        <v>25</v>
      </c>
      <c r="H439" s="427" t="s">
        <v>2175</v>
      </c>
      <c r="I439" s="461">
        <v>-223005009</v>
      </c>
      <c r="J439" s="296">
        <f t="shared" si="33"/>
        <v>-223005.00899999999</v>
      </c>
      <c r="K439" t="e">
        <f>+VLOOKUP(D439,#REF!,4,0)</f>
        <v>#REF!</v>
      </c>
      <c r="L439" t="e">
        <f>VLOOKUP(D439,#REF!,5,0)</f>
        <v>#REF!</v>
      </c>
      <c r="M439" t="e">
        <f>VLOOKUP(D439,#REF!,6,0)</f>
        <v>#REF!</v>
      </c>
      <c r="N439" t="e">
        <f>VLOOKUP(D439,#REF!,7,0)</f>
        <v>#REF!</v>
      </c>
      <c r="P439" t="str">
        <f t="shared" si="35"/>
        <v>71402</v>
      </c>
    </row>
    <row r="440" spans="1:16" x14ac:dyDescent="0.3">
      <c r="A440" s="293" t="s">
        <v>2862</v>
      </c>
      <c r="B440" s="333">
        <v>6</v>
      </c>
      <c r="C440" s="333">
        <v>612071402005980</v>
      </c>
      <c r="D440" s="334" t="s">
        <v>2028</v>
      </c>
      <c r="E440" t="str">
        <f t="shared" si="34"/>
        <v>610207140200598</v>
      </c>
      <c r="G440">
        <v>25</v>
      </c>
      <c r="H440" s="334" t="s">
        <v>2176</v>
      </c>
      <c r="I440" s="460">
        <v>-233906973</v>
      </c>
      <c r="J440" s="296">
        <f t="shared" si="33"/>
        <v>-233906.973</v>
      </c>
      <c r="K440" t="e">
        <f>+VLOOKUP(D440,#REF!,4,0)</f>
        <v>#REF!</v>
      </c>
      <c r="L440" t="e">
        <f>VLOOKUP(D440,#REF!,5,0)</f>
        <v>#REF!</v>
      </c>
      <c r="M440" t="e">
        <f>VLOOKUP(D440,#REF!,6,0)</f>
        <v>#REF!</v>
      </c>
      <c r="N440" t="e">
        <f>VLOOKUP(D440,#REF!,7,0)</f>
        <v>#REF!</v>
      </c>
      <c r="P440" t="str">
        <f t="shared" si="35"/>
        <v>71402</v>
      </c>
    </row>
    <row r="441" spans="1:16" x14ac:dyDescent="0.3">
      <c r="A441" s="292" t="s">
        <v>2862</v>
      </c>
      <c r="B441" s="332">
        <v>6</v>
      </c>
      <c r="C441" s="332">
        <v>612071402005990</v>
      </c>
      <c r="D441" s="427" t="s">
        <v>2029</v>
      </c>
      <c r="E441" t="str">
        <f t="shared" si="34"/>
        <v>610207140200599</v>
      </c>
      <c r="G441">
        <v>25</v>
      </c>
      <c r="H441" s="427" t="s">
        <v>2176</v>
      </c>
      <c r="I441" s="461">
        <v>-1431351011</v>
      </c>
      <c r="J441" s="296">
        <f t="shared" si="33"/>
        <v>-1431351.0109999999</v>
      </c>
      <c r="K441" t="e">
        <f>+VLOOKUP(D441,#REF!,4,0)</f>
        <v>#REF!</v>
      </c>
      <c r="L441" t="e">
        <f>VLOOKUP(D441,#REF!,5,0)</f>
        <v>#REF!</v>
      </c>
      <c r="M441" t="e">
        <f>VLOOKUP(D441,#REF!,6,0)</f>
        <v>#REF!</v>
      </c>
      <c r="N441" t="e">
        <f>VLOOKUP(D441,#REF!,7,0)</f>
        <v>#REF!</v>
      </c>
      <c r="P441" t="str">
        <f t="shared" si="35"/>
        <v>71402</v>
      </c>
    </row>
    <row r="442" spans="1:16" x14ac:dyDescent="0.3">
      <c r="A442" s="293" t="s">
        <v>2862</v>
      </c>
      <c r="B442" s="333">
        <v>6</v>
      </c>
      <c r="C442" s="333">
        <v>612071403000010</v>
      </c>
      <c r="D442" s="334" t="s">
        <v>2030</v>
      </c>
      <c r="E442" t="str">
        <f t="shared" si="34"/>
        <v>610207140300001</v>
      </c>
      <c r="G442">
        <v>25</v>
      </c>
      <c r="H442" s="334" t="s">
        <v>2177</v>
      </c>
      <c r="I442" s="460">
        <v>-2011353</v>
      </c>
      <c r="J442" s="296">
        <f t="shared" si="33"/>
        <v>-2011.3530000000001</v>
      </c>
      <c r="K442" t="e">
        <f>+VLOOKUP(D442,#REF!,4,0)</f>
        <v>#REF!</v>
      </c>
      <c r="L442" t="e">
        <f>VLOOKUP(D442,#REF!,5,0)</f>
        <v>#REF!</v>
      </c>
      <c r="M442" t="e">
        <f>VLOOKUP(D442,#REF!,6,0)</f>
        <v>#REF!</v>
      </c>
      <c r="N442" t="e">
        <f>VLOOKUP(D442,#REF!,7,0)</f>
        <v>#REF!</v>
      </c>
      <c r="P442" t="str">
        <f t="shared" si="35"/>
        <v>71403</v>
      </c>
    </row>
    <row r="443" spans="1:16" x14ac:dyDescent="0.3">
      <c r="A443" s="292" t="s">
        <v>2862</v>
      </c>
      <c r="B443" s="332">
        <v>6</v>
      </c>
      <c r="C443" s="332">
        <v>612071802000990</v>
      </c>
      <c r="D443" s="427" t="s">
        <v>1110</v>
      </c>
      <c r="E443" t="str">
        <f t="shared" si="34"/>
        <v>610207180200099</v>
      </c>
      <c r="G443">
        <v>25</v>
      </c>
      <c r="H443" s="427" t="s">
        <v>1111</v>
      </c>
      <c r="I443" s="461">
        <v>-42699632</v>
      </c>
      <c r="J443" s="296">
        <f t="shared" si="33"/>
        <v>-42699.631999999998</v>
      </c>
      <c r="K443" t="e">
        <f>+VLOOKUP(D443,#REF!,4,0)</f>
        <v>#REF!</v>
      </c>
      <c r="L443" t="e">
        <f>VLOOKUP(D443,#REF!,5,0)</f>
        <v>#REF!</v>
      </c>
      <c r="M443" t="e">
        <f>VLOOKUP(D443,#REF!,6,0)</f>
        <v>#REF!</v>
      </c>
      <c r="N443" t="e">
        <f>VLOOKUP(D443,#REF!,7,0)</f>
        <v>#REF!</v>
      </c>
      <c r="P443" t="str">
        <f t="shared" si="35"/>
        <v>71802</v>
      </c>
    </row>
    <row r="444" spans="1:16" x14ac:dyDescent="0.3">
      <c r="A444" s="293" t="s">
        <v>2862</v>
      </c>
      <c r="B444" s="333">
        <v>6</v>
      </c>
      <c r="C444" s="333">
        <v>612071802001980</v>
      </c>
      <c r="D444" s="334" t="s">
        <v>1112</v>
      </c>
      <c r="E444" t="str">
        <f t="shared" si="34"/>
        <v>610207180200198</v>
      </c>
      <c r="G444">
        <v>25</v>
      </c>
      <c r="H444" s="334" t="s">
        <v>1111</v>
      </c>
      <c r="I444" s="460">
        <v>-519113802</v>
      </c>
      <c r="J444" s="296">
        <f t="shared" si="33"/>
        <v>-519113.80200000003</v>
      </c>
      <c r="K444" t="e">
        <f>+VLOOKUP(D444,#REF!,4,0)</f>
        <v>#REF!</v>
      </c>
      <c r="L444" t="e">
        <f>VLOOKUP(D444,#REF!,5,0)</f>
        <v>#REF!</v>
      </c>
      <c r="M444" t="e">
        <f>VLOOKUP(D444,#REF!,6,0)</f>
        <v>#REF!</v>
      </c>
      <c r="N444" t="e">
        <f>VLOOKUP(D444,#REF!,7,0)</f>
        <v>#REF!</v>
      </c>
      <c r="P444" t="str">
        <f t="shared" si="35"/>
        <v>71802</v>
      </c>
    </row>
    <row r="445" spans="1:16" x14ac:dyDescent="0.3">
      <c r="A445" s="292" t="s">
        <v>2862</v>
      </c>
      <c r="B445" s="332">
        <v>6</v>
      </c>
      <c r="C445" s="332">
        <v>612071802002990</v>
      </c>
      <c r="D445" s="427" t="s">
        <v>1113</v>
      </c>
      <c r="E445" t="str">
        <f t="shared" si="34"/>
        <v>610207180200299</v>
      </c>
      <c r="G445">
        <v>25</v>
      </c>
      <c r="H445" s="427" t="s">
        <v>1114</v>
      </c>
      <c r="I445" s="461">
        <v>-28827055</v>
      </c>
      <c r="J445" s="296">
        <f t="shared" si="33"/>
        <v>-28827.055</v>
      </c>
      <c r="K445" t="e">
        <f>+VLOOKUP(D445,#REF!,4,0)</f>
        <v>#REF!</v>
      </c>
      <c r="L445" t="e">
        <f>VLOOKUP(D445,#REF!,5,0)</f>
        <v>#REF!</v>
      </c>
      <c r="M445" t="e">
        <f>VLOOKUP(D445,#REF!,6,0)</f>
        <v>#REF!</v>
      </c>
      <c r="N445" t="e">
        <f>VLOOKUP(D445,#REF!,7,0)</f>
        <v>#REF!</v>
      </c>
      <c r="P445" t="str">
        <f t="shared" si="35"/>
        <v>71802</v>
      </c>
    </row>
    <row r="446" spans="1:16" x14ac:dyDescent="0.3">
      <c r="A446" s="293" t="s">
        <v>2862</v>
      </c>
      <c r="B446" s="333">
        <v>6</v>
      </c>
      <c r="C446" s="333">
        <v>612085002000990</v>
      </c>
      <c r="D446" s="334" t="s">
        <v>2031</v>
      </c>
      <c r="E446" t="str">
        <f t="shared" si="34"/>
        <v>610208500200099</v>
      </c>
      <c r="G446">
        <v>25</v>
      </c>
      <c r="H446" s="334" t="s">
        <v>2178</v>
      </c>
      <c r="I446" s="460">
        <v>-30216</v>
      </c>
      <c r="J446" s="296">
        <f t="shared" si="33"/>
        <v>-30.216000000000001</v>
      </c>
      <c r="K446" t="e">
        <f>+VLOOKUP(D446,#REF!,4,0)</f>
        <v>#REF!</v>
      </c>
      <c r="L446" t="e">
        <f>VLOOKUP(D446,#REF!,5,0)</f>
        <v>#REF!</v>
      </c>
      <c r="M446" t="e">
        <f>VLOOKUP(D446,#REF!,6,0)</f>
        <v>#REF!</v>
      </c>
      <c r="N446" t="e">
        <f>VLOOKUP(D446,#REF!,7,0)</f>
        <v>#REF!</v>
      </c>
      <c r="P446" t="str">
        <f t="shared" si="35"/>
        <v>85002</v>
      </c>
    </row>
    <row r="447" spans="1:16" x14ac:dyDescent="0.3">
      <c r="A447" s="292" t="s">
        <v>2862</v>
      </c>
      <c r="B447" s="332">
        <v>6</v>
      </c>
      <c r="C447" s="332">
        <v>613075202001990</v>
      </c>
      <c r="D447" s="427" t="s">
        <v>1116</v>
      </c>
      <c r="E447" t="str">
        <f t="shared" si="34"/>
        <v>610307520200199</v>
      </c>
      <c r="G447">
        <v>25</v>
      </c>
      <c r="H447" s="427" t="s">
        <v>1117</v>
      </c>
      <c r="I447" s="461">
        <v>-190689886</v>
      </c>
      <c r="J447" s="296">
        <f t="shared" si="33"/>
        <v>-190689.886</v>
      </c>
      <c r="K447" t="e">
        <f>+VLOOKUP(D447,#REF!,4,0)</f>
        <v>#REF!</v>
      </c>
      <c r="L447" t="e">
        <f>VLOOKUP(D447,#REF!,5,0)</f>
        <v>#REF!</v>
      </c>
      <c r="M447" t="e">
        <f>VLOOKUP(D447,#REF!,6,0)</f>
        <v>#REF!</v>
      </c>
      <c r="N447" t="e">
        <f>VLOOKUP(D447,#REF!,7,0)</f>
        <v>#REF!</v>
      </c>
      <c r="P447" t="str">
        <f t="shared" si="35"/>
        <v>75202</v>
      </c>
    </row>
    <row r="448" spans="1:16" x14ac:dyDescent="0.3">
      <c r="A448" s="293" t="s">
        <v>2862</v>
      </c>
      <c r="B448" s="333">
        <v>6</v>
      </c>
      <c r="C448" s="333">
        <v>613076002000990</v>
      </c>
      <c r="D448" s="334" t="s">
        <v>1371</v>
      </c>
      <c r="E448" t="str">
        <f t="shared" si="34"/>
        <v>610307600200099</v>
      </c>
      <c r="G448">
        <v>25</v>
      </c>
      <c r="H448" s="334" t="s">
        <v>1395</v>
      </c>
      <c r="I448" s="460">
        <v>-1363658</v>
      </c>
      <c r="J448" s="296">
        <f t="shared" si="33"/>
        <v>-1363.6579999999999</v>
      </c>
      <c r="K448" t="e">
        <f>+VLOOKUP(D448,#REF!,4,0)</f>
        <v>#REF!</v>
      </c>
      <c r="L448" t="e">
        <f>VLOOKUP(D448,#REF!,5,0)</f>
        <v>#REF!</v>
      </c>
      <c r="M448" t="e">
        <f>VLOOKUP(D448,#REF!,6,0)</f>
        <v>#REF!</v>
      </c>
      <c r="N448" t="e">
        <f>VLOOKUP(D448,#REF!,7,0)</f>
        <v>#REF!</v>
      </c>
      <c r="P448" t="str">
        <f t="shared" si="35"/>
        <v>76002</v>
      </c>
    </row>
    <row r="449" spans="1:16" x14ac:dyDescent="0.3">
      <c r="A449" s="292" t="s">
        <v>2862</v>
      </c>
      <c r="B449" s="332">
        <v>6</v>
      </c>
      <c r="C449" s="332">
        <v>616076602000990</v>
      </c>
      <c r="D449" s="427" t="s">
        <v>1119</v>
      </c>
      <c r="E449" t="str">
        <f t="shared" si="34"/>
        <v>610607660200099</v>
      </c>
      <c r="G449">
        <v>29</v>
      </c>
      <c r="H449" s="427" t="s">
        <v>1118</v>
      </c>
      <c r="I449" s="461">
        <v>-1509468104</v>
      </c>
      <c r="J449" s="296">
        <f t="shared" si="33"/>
        <v>-1509468.1040000001</v>
      </c>
      <c r="K449" t="e">
        <f>+VLOOKUP(D449,#REF!,4,0)</f>
        <v>#REF!</v>
      </c>
      <c r="L449" t="e">
        <f>VLOOKUP(D449,#REF!,5,0)</f>
        <v>#REF!</v>
      </c>
      <c r="M449" t="e">
        <f>VLOOKUP(D449,#REF!,6,0)</f>
        <v>#REF!</v>
      </c>
      <c r="N449" t="e">
        <f>VLOOKUP(D449,#REF!,7,0)</f>
        <v>#REF!</v>
      </c>
      <c r="P449" t="str">
        <f t="shared" si="35"/>
        <v>76602</v>
      </c>
    </row>
    <row r="450" spans="1:16" x14ac:dyDescent="0.3">
      <c r="A450" s="293" t="s">
        <v>2862</v>
      </c>
      <c r="B450" s="333">
        <v>7</v>
      </c>
      <c r="C450" s="333">
        <v>616076602001990</v>
      </c>
      <c r="D450" s="334" t="s">
        <v>1120</v>
      </c>
      <c r="E450" t="str">
        <f t="shared" si="34"/>
        <v>610607660200199</v>
      </c>
      <c r="G450">
        <v>29</v>
      </c>
      <c r="H450" s="334" t="s">
        <v>1118</v>
      </c>
      <c r="I450" s="460">
        <v>-117020</v>
      </c>
      <c r="J450" s="296">
        <f t="shared" si="33"/>
        <v>-117.02</v>
      </c>
      <c r="K450" t="e">
        <f>+VLOOKUP(D450,#REF!,4,0)</f>
        <v>#REF!</v>
      </c>
      <c r="L450" t="e">
        <f>VLOOKUP(D450,#REF!,5,0)</f>
        <v>#REF!</v>
      </c>
      <c r="M450" t="e">
        <f>VLOOKUP(D450,#REF!,6,0)</f>
        <v>#REF!</v>
      </c>
      <c r="N450" t="e">
        <f>VLOOKUP(D450,#REF!,7,0)</f>
        <v>#REF!</v>
      </c>
      <c r="P450" t="str">
        <f t="shared" si="35"/>
        <v>76602</v>
      </c>
    </row>
    <row r="451" spans="1:16" x14ac:dyDescent="0.3">
      <c r="A451" s="292" t="s">
        <v>2862</v>
      </c>
      <c r="B451" s="332">
        <v>6</v>
      </c>
      <c r="C451" s="332">
        <v>616076603000990</v>
      </c>
      <c r="D451" s="427" t="s">
        <v>2032</v>
      </c>
      <c r="E451" t="str">
        <f t="shared" si="34"/>
        <v>610607660300099</v>
      </c>
      <c r="G451">
        <v>29</v>
      </c>
      <c r="H451" s="427" t="s">
        <v>2179</v>
      </c>
      <c r="I451" s="461">
        <v>-16861845</v>
      </c>
      <c r="J451" s="296">
        <f t="shared" si="33"/>
        <v>-16861.845000000001</v>
      </c>
      <c r="K451" t="e">
        <f>+VLOOKUP(D451,#REF!,4,0)</f>
        <v>#REF!</v>
      </c>
      <c r="L451" t="e">
        <f>VLOOKUP(D451,#REF!,5,0)</f>
        <v>#REF!</v>
      </c>
      <c r="M451" t="e">
        <f>VLOOKUP(D451,#REF!,6,0)</f>
        <v>#REF!</v>
      </c>
      <c r="N451" t="e">
        <f>VLOOKUP(D451,#REF!,7,0)</f>
        <v>#REF!</v>
      </c>
      <c r="P451" t="str">
        <f t="shared" si="35"/>
        <v>76603</v>
      </c>
    </row>
    <row r="452" spans="1:16" x14ac:dyDescent="0.3">
      <c r="A452" s="293" t="s">
        <v>2862</v>
      </c>
      <c r="B452" s="333">
        <v>6</v>
      </c>
      <c r="C452" s="333">
        <v>616076604000990</v>
      </c>
      <c r="D452" s="334" t="s">
        <v>1121</v>
      </c>
      <c r="E452" t="str">
        <f t="shared" si="34"/>
        <v>610607660400099</v>
      </c>
      <c r="G452">
        <v>29</v>
      </c>
      <c r="H452" s="334" t="s">
        <v>1122</v>
      </c>
      <c r="I452" s="460">
        <v>-266556645</v>
      </c>
      <c r="J452" s="296">
        <f t="shared" si="33"/>
        <v>-266556.64500000002</v>
      </c>
      <c r="K452" t="e">
        <f>+VLOOKUP(D452,#REF!,4,0)</f>
        <v>#REF!</v>
      </c>
      <c r="L452" t="e">
        <f>VLOOKUP(D452,#REF!,5,0)</f>
        <v>#REF!</v>
      </c>
      <c r="M452" t="e">
        <f>VLOOKUP(D452,#REF!,6,0)</f>
        <v>#REF!</v>
      </c>
      <c r="N452" t="e">
        <f>VLOOKUP(D452,#REF!,7,0)</f>
        <v>#REF!</v>
      </c>
      <c r="P452" t="str">
        <f t="shared" si="35"/>
        <v>76604</v>
      </c>
    </row>
    <row r="453" spans="1:16" x14ac:dyDescent="0.3">
      <c r="A453" s="292" t="s">
        <v>2862</v>
      </c>
      <c r="B453" s="332">
        <v>6</v>
      </c>
      <c r="C453" s="332">
        <v>616076606000990</v>
      </c>
      <c r="D453" s="427" t="s">
        <v>1123</v>
      </c>
      <c r="E453" t="str">
        <f t="shared" si="34"/>
        <v>610607660600099</v>
      </c>
      <c r="G453">
        <v>29</v>
      </c>
      <c r="H453" s="427" t="s">
        <v>1124</v>
      </c>
      <c r="I453" s="461">
        <v>-22404154045</v>
      </c>
      <c r="J453" s="296">
        <f t="shared" si="33"/>
        <v>-22404154.045000002</v>
      </c>
      <c r="K453" t="e">
        <f>+VLOOKUP(D453,#REF!,4,0)</f>
        <v>#REF!</v>
      </c>
      <c r="L453" t="e">
        <f>VLOOKUP(D453,#REF!,5,0)</f>
        <v>#REF!</v>
      </c>
      <c r="M453" t="e">
        <f>VLOOKUP(D453,#REF!,6,0)</f>
        <v>#REF!</v>
      </c>
      <c r="N453" t="e">
        <f>VLOOKUP(D453,#REF!,7,0)</f>
        <v>#REF!</v>
      </c>
      <c r="P453" t="str">
        <f t="shared" si="35"/>
        <v>76606</v>
      </c>
    </row>
    <row r="454" spans="1:16" x14ac:dyDescent="0.3">
      <c r="A454" s="293" t="s">
        <v>2862</v>
      </c>
      <c r="B454" s="333">
        <v>6</v>
      </c>
      <c r="C454" s="333">
        <v>616076608000990</v>
      </c>
      <c r="D454" s="334" t="s">
        <v>1125</v>
      </c>
      <c r="E454" t="str">
        <f t="shared" si="34"/>
        <v>610607660800099</v>
      </c>
      <c r="G454">
        <v>29</v>
      </c>
      <c r="H454" s="334" t="s">
        <v>1126</v>
      </c>
      <c r="I454" s="460">
        <v>-65127240</v>
      </c>
      <c r="J454" s="296">
        <f t="shared" si="33"/>
        <v>-65127.24</v>
      </c>
      <c r="K454" t="e">
        <f>+VLOOKUP(D454,#REF!,4,0)</f>
        <v>#REF!</v>
      </c>
      <c r="L454" t="e">
        <f>VLOOKUP(D454,#REF!,5,0)</f>
        <v>#REF!</v>
      </c>
      <c r="M454" t="e">
        <f>VLOOKUP(D454,#REF!,6,0)</f>
        <v>#REF!</v>
      </c>
      <c r="N454" t="e">
        <f>VLOOKUP(D454,#REF!,7,0)</f>
        <v>#REF!</v>
      </c>
      <c r="P454" t="str">
        <f t="shared" si="35"/>
        <v>76608</v>
      </c>
    </row>
    <row r="455" spans="1:16" x14ac:dyDescent="0.3">
      <c r="A455" s="292" t="s">
        <v>2862</v>
      </c>
      <c r="B455" s="332">
        <v>6</v>
      </c>
      <c r="C455" s="332">
        <v>618077202000990</v>
      </c>
      <c r="D455" s="427" t="s">
        <v>2033</v>
      </c>
      <c r="E455" t="str">
        <f t="shared" si="34"/>
        <v>610807720200099</v>
      </c>
      <c r="G455">
        <v>29</v>
      </c>
      <c r="H455" s="427" t="s">
        <v>2180</v>
      </c>
      <c r="I455" s="461">
        <v>-10476031587</v>
      </c>
      <c r="J455" s="296">
        <f t="shared" si="33"/>
        <v>-10476031.586999999</v>
      </c>
      <c r="K455" t="e">
        <f>+VLOOKUP(D455,#REF!,4,0)</f>
        <v>#REF!</v>
      </c>
      <c r="L455" t="e">
        <f>VLOOKUP(D455,#REF!,5,0)</f>
        <v>#REF!</v>
      </c>
      <c r="M455" t="e">
        <f>VLOOKUP(D455,#REF!,6,0)</f>
        <v>#REF!</v>
      </c>
      <c r="N455" t="e">
        <f>VLOOKUP(D455,#REF!,7,0)</f>
        <v>#REF!</v>
      </c>
      <c r="P455" t="str">
        <f t="shared" si="35"/>
        <v>77202</v>
      </c>
    </row>
    <row r="456" spans="1:16" x14ac:dyDescent="0.3">
      <c r="A456" s="293" t="s">
        <v>2862</v>
      </c>
      <c r="B456" s="333">
        <v>6</v>
      </c>
      <c r="C456" s="333">
        <v>621077602004990</v>
      </c>
      <c r="D456" s="334" t="s">
        <v>1271</v>
      </c>
      <c r="E456" t="str">
        <f t="shared" si="34"/>
        <v>620107760200499</v>
      </c>
      <c r="G456">
        <v>25</v>
      </c>
      <c r="H456" s="334" t="s">
        <v>1272</v>
      </c>
      <c r="I456" s="460">
        <v>-495962</v>
      </c>
      <c r="J456" s="296">
        <f t="shared" si="33"/>
        <v>-495.96199999999999</v>
      </c>
      <c r="K456" t="e">
        <f>+VLOOKUP(D456,#REF!,4,0)</f>
        <v>#REF!</v>
      </c>
      <c r="L456" t="e">
        <f>VLOOKUP(D456,#REF!,5,0)</f>
        <v>#REF!</v>
      </c>
      <c r="M456" t="e">
        <f>VLOOKUP(D456,#REF!,6,0)</f>
        <v>#REF!</v>
      </c>
      <c r="N456" t="e">
        <f>VLOOKUP(D456,#REF!,7,0)</f>
        <v>#REF!</v>
      </c>
      <c r="P456" t="str">
        <f t="shared" si="35"/>
        <v>77602</v>
      </c>
    </row>
    <row r="457" spans="1:16" x14ac:dyDescent="0.3">
      <c r="A457" s="292" t="s">
        <v>2862</v>
      </c>
      <c r="B457" s="332">
        <v>6</v>
      </c>
      <c r="C457" s="332">
        <v>621077602010990</v>
      </c>
      <c r="D457" s="427" t="s">
        <v>1273</v>
      </c>
      <c r="E457" t="str">
        <f t="shared" si="34"/>
        <v>620107760201099</v>
      </c>
      <c r="G457">
        <v>25</v>
      </c>
      <c r="H457" s="427" t="s">
        <v>1274</v>
      </c>
      <c r="I457" s="461">
        <v>-189332</v>
      </c>
      <c r="J457" s="296">
        <f t="shared" si="33"/>
        <v>-189.33199999999999</v>
      </c>
      <c r="K457" t="e">
        <f>+VLOOKUP(D457,#REF!,4,0)</f>
        <v>#REF!</v>
      </c>
      <c r="L457" t="e">
        <f>VLOOKUP(D457,#REF!,5,0)</f>
        <v>#REF!</v>
      </c>
      <c r="M457" t="e">
        <f>VLOOKUP(D457,#REF!,6,0)</f>
        <v>#REF!</v>
      </c>
      <c r="N457" t="e">
        <f>VLOOKUP(D457,#REF!,7,0)</f>
        <v>#REF!</v>
      </c>
      <c r="P457" t="str">
        <f t="shared" si="35"/>
        <v>77602</v>
      </c>
    </row>
    <row r="458" spans="1:16" x14ac:dyDescent="0.3">
      <c r="A458" s="293" t="s">
        <v>2862</v>
      </c>
      <c r="B458" s="333">
        <v>6</v>
      </c>
      <c r="C458" s="333">
        <v>621077602012990</v>
      </c>
      <c r="D458" s="334" t="s">
        <v>1275</v>
      </c>
      <c r="E458" t="str">
        <f t="shared" si="34"/>
        <v>620107760201299</v>
      </c>
      <c r="G458">
        <v>25</v>
      </c>
      <c r="H458" s="334" t="s">
        <v>1276</v>
      </c>
      <c r="I458" s="460">
        <v>-31484</v>
      </c>
      <c r="J458" s="296">
        <f t="shared" si="33"/>
        <v>-31.484000000000002</v>
      </c>
      <c r="K458" t="e">
        <f>+VLOOKUP(D458,#REF!,4,0)</f>
        <v>#REF!</v>
      </c>
      <c r="L458" t="e">
        <f>VLOOKUP(D458,#REF!,5,0)</f>
        <v>#REF!</v>
      </c>
      <c r="M458" t="e">
        <f>VLOOKUP(D458,#REF!,6,0)</f>
        <v>#REF!</v>
      </c>
      <c r="N458" t="e">
        <f>VLOOKUP(D458,#REF!,7,0)</f>
        <v>#REF!</v>
      </c>
      <c r="P458" t="str">
        <f t="shared" si="35"/>
        <v>77602</v>
      </c>
    </row>
    <row r="459" spans="1:16" x14ac:dyDescent="0.3">
      <c r="A459" s="292" t="s">
        <v>2862</v>
      </c>
      <c r="B459" s="332">
        <v>6</v>
      </c>
      <c r="C459" s="332">
        <v>621077602021990</v>
      </c>
      <c r="D459" s="427" t="s">
        <v>1277</v>
      </c>
      <c r="E459" t="str">
        <f t="shared" si="34"/>
        <v>620107760202199</v>
      </c>
      <c r="G459">
        <v>25</v>
      </c>
      <c r="H459" s="427" t="s">
        <v>1278</v>
      </c>
      <c r="I459" s="461">
        <v>-6692891</v>
      </c>
      <c r="J459" s="296">
        <f t="shared" ref="J459:J522" si="36">I459/1000</f>
        <v>-6692.8909999999996</v>
      </c>
      <c r="K459" t="e">
        <f>+VLOOKUP(D459,#REF!,4,0)</f>
        <v>#REF!</v>
      </c>
      <c r="L459" t="e">
        <f>VLOOKUP(D459,#REF!,5,0)</f>
        <v>#REF!</v>
      </c>
      <c r="M459" t="e">
        <f>VLOOKUP(D459,#REF!,6,0)</f>
        <v>#REF!</v>
      </c>
      <c r="N459" t="e">
        <f>VLOOKUP(D459,#REF!,7,0)</f>
        <v>#REF!</v>
      </c>
      <c r="P459" t="str">
        <f t="shared" si="35"/>
        <v>77602</v>
      </c>
    </row>
    <row r="460" spans="1:16" x14ac:dyDescent="0.3">
      <c r="A460" s="293" t="s">
        <v>2862</v>
      </c>
      <c r="B460" s="333">
        <v>6</v>
      </c>
      <c r="C460" s="333">
        <v>621077602023990</v>
      </c>
      <c r="D460" s="334" t="s">
        <v>1279</v>
      </c>
      <c r="E460" t="str">
        <f t="shared" si="34"/>
        <v>620107760202399</v>
      </c>
      <c r="G460">
        <v>25</v>
      </c>
      <c r="H460" s="334" t="s">
        <v>1280</v>
      </c>
      <c r="I460" s="460">
        <v>-64548</v>
      </c>
      <c r="J460" s="296">
        <f t="shared" si="36"/>
        <v>-64.548000000000002</v>
      </c>
      <c r="K460" t="e">
        <f>+VLOOKUP(D460,#REF!,4,0)</f>
        <v>#REF!</v>
      </c>
      <c r="L460" t="e">
        <f>VLOOKUP(D460,#REF!,5,0)</f>
        <v>#REF!</v>
      </c>
      <c r="M460" t="e">
        <f>VLOOKUP(D460,#REF!,6,0)</f>
        <v>#REF!</v>
      </c>
      <c r="N460" t="e">
        <f>VLOOKUP(D460,#REF!,7,0)</f>
        <v>#REF!</v>
      </c>
      <c r="P460" t="str">
        <f t="shared" si="35"/>
        <v>77602</v>
      </c>
    </row>
    <row r="461" spans="1:16" x14ac:dyDescent="0.3">
      <c r="A461" s="292" t="s">
        <v>2862</v>
      </c>
      <c r="B461" s="332">
        <v>6</v>
      </c>
      <c r="C461" s="332">
        <v>621077602025990</v>
      </c>
      <c r="D461" s="427" t="s">
        <v>1281</v>
      </c>
      <c r="E461" t="str">
        <f t="shared" ref="E461:E524" si="37">+MID(D461,3,2)&amp;+MID(D461,6,1)&amp;+MID(D461,8,2)&amp;+MID(D461,11,3)&amp;+MID(D461,17,2)&amp;+MID(D461,20,3)&amp;+MID(D461,24,2)</f>
        <v>620107760202599</v>
      </c>
      <c r="G461">
        <v>25</v>
      </c>
      <c r="H461" s="427" t="s">
        <v>1282</v>
      </c>
      <c r="I461" s="461">
        <v>-4212894</v>
      </c>
      <c r="J461" s="296">
        <f t="shared" si="36"/>
        <v>-4212.8940000000002</v>
      </c>
      <c r="K461" t="e">
        <f>+VLOOKUP(D461,#REF!,4,0)</f>
        <v>#REF!</v>
      </c>
      <c r="L461" t="e">
        <f>VLOOKUP(D461,#REF!,5,0)</f>
        <v>#REF!</v>
      </c>
      <c r="M461" t="e">
        <f>VLOOKUP(D461,#REF!,6,0)</f>
        <v>#REF!</v>
      </c>
      <c r="N461" t="e">
        <f>VLOOKUP(D461,#REF!,7,0)</f>
        <v>#REF!</v>
      </c>
      <c r="P461" t="str">
        <f t="shared" si="35"/>
        <v>77602</v>
      </c>
    </row>
    <row r="462" spans="1:16" x14ac:dyDescent="0.3">
      <c r="A462" s="293" t="s">
        <v>2862</v>
      </c>
      <c r="B462" s="333">
        <v>6</v>
      </c>
      <c r="C462" s="333">
        <v>621077602026990</v>
      </c>
      <c r="D462" s="334" t="s">
        <v>1372</v>
      </c>
      <c r="E462" t="str">
        <f t="shared" si="37"/>
        <v>620107760202699</v>
      </c>
      <c r="G462">
        <v>25</v>
      </c>
      <c r="H462" s="334" t="s">
        <v>1398</v>
      </c>
      <c r="I462" s="460">
        <v>-4948587</v>
      </c>
      <c r="J462" s="296">
        <f t="shared" si="36"/>
        <v>-4948.5870000000004</v>
      </c>
      <c r="K462" t="e">
        <f>+VLOOKUP(D462,#REF!,4,0)</f>
        <v>#REF!</v>
      </c>
      <c r="L462" t="e">
        <f>VLOOKUP(D462,#REF!,5,0)</f>
        <v>#REF!</v>
      </c>
      <c r="M462" t="e">
        <f>VLOOKUP(D462,#REF!,6,0)</f>
        <v>#REF!</v>
      </c>
      <c r="N462" t="e">
        <f>VLOOKUP(D462,#REF!,7,0)</f>
        <v>#REF!</v>
      </c>
      <c r="P462" t="str">
        <f t="shared" ref="P462:P525" si="38">MID(E462,6,5)</f>
        <v>77602</v>
      </c>
    </row>
    <row r="463" spans="1:16" x14ac:dyDescent="0.3">
      <c r="A463" s="292" t="s">
        <v>2862</v>
      </c>
      <c r="B463" s="332">
        <v>6</v>
      </c>
      <c r="C463" s="332">
        <v>621077602046990</v>
      </c>
      <c r="D463" s="427" t="s">
        <v>1283</v>
      </c>
      <c r="E463" t="str">
        <f t="shared" si="37"/>
        <v>620107760204699</v>
      </c>
      <c r="G463">
        <v>25</v>
      </c>
      <c r="H463" s="427" t="s">
        <v>1284</v>
      </c>
      <c r="I463" s="461">
        <v>-200000</v>
      </c>
      <c r="J463" s="296">
        <f t="shared" si="36"/>
        <v>-200</v>
      </c>
      <c r="K463" t="e">
        <f>+VLOOKUP(D463,#REF!,4,0)</f>
        <v>#REF!</v>
      </c>
      <c r="L463" t="e">
        <f>VLOOKUP(D463,#REF!,5,0)</f>
        <v>#REF!</v>
      </c>
      <c r="M463" t="e">
        <f>VLOOKUP(D463,#REF!,6,0)</f>
        <v>#REF!</v>
      </c>
      <c r="N463" t="e">
        <f>VLOOKUP(D463,#REF!,7,0)</f>
        <v>#REF!</v>
      </c>
      <c r="P463" t="str">
        <f t="shared" si="38"/>
        <v>77602</v>
      </c>
    </row>
    <row r="464" spans="1:16" x14ac:dyDescent="0.3">
      <c r="A464" s="293" t="s">
        <v>2862</v>
      </c>
      <c r="B464" s="333">
        <v>6</v>
      </c>
      <c r="C464" s="333">
        <v>621080602002990</v>
      </c>
      <c r="D464" s="334" t="s">
        <v>2034</v>
      </c>
      <c r="E464" t="str">
        <f t="shared" si="37"/>
        <v>620108060200299</v>
      </c>
      <c r="G464">
        <v>25</v>
      </c>
      <c r="H464" s="334" t="s">
        <v>2181</v>
      </c>
      <c r="I464" s="460">
        <v>-3628438</v>
      </c>
      <c r="J464" s="296">
        <f t="shared" si="36"/>
        <v>-3628.4380000000001</v>
      </c>
      <c r="K464" t="e">
        <f>+VLOOKUP(D464,#REF!,4,0)</f>
        <v>#REF!</v>
      </c>
      <c r="L464" t="e">
        <f>VLOOKUP(D464,#REF!,5,0)</f>
        <v>#REF!</v>
      </c>
      <c r="M464" t="e">
        <f>VLOOKUP(D464,#REF!,6,0)</f>
        <v>#REF!</v>
      </c>
      <c r="N464" t="e">
        <f>VLOOKUP(D464,#REF!,7,0)</f>
        <v>#REF!</v>
      </c>
      <c r="P464" t="str">
        <f t="shared" si="38"/>
        <v>80602</v>
      </c>
    </row>
    <row r="465" spans="1:16" x14ac:dyDescent="0.3">
      <c r="A465" s="292" t="s">
        <v>2862</v>
      </c>
      <c r="B465" s="332">
        <v>6</v>
      </c>
      <c r="C465" s="332">
        <v>621080602008980</v>
      </c>
      <c r="D465" s="427" t="s">
        <v>2673</v>
      </c>
      <c r="E465" t="str">
        <f t="shared" si="37"/>
        <v>620108060200898</v>
      </c>
      <c r="G465">
        <v>25</v>
      </c>
      <c r="H465" s="427" t="s">
        <v>1129</v>
      </c>
      <c r="I465" s="461">
        <v>-8076741</v>
      </c>
      <c r="J465" s="296">
        <f t="shared" si="36"/>
        <v>-8076.741</v>
      </c>
      <c r="K465" t="e">
        <f>+VLOOKUP(D465,#REF!,4,0)</f>
        <v>#REF!</v>
      </c>
      <c r="L465" t="e">
        <f>VLOOKUP(D465,#REF!,5,0)</f>
        <v>#REF!</v>
      </c>
      <c r="M465" t="e">
        <f>VLOOKUP(D465,#REF!,6,0)</f>
        <v>#REF!</v>
      </c>
      <c r="N465" t="e">
        <f>VLOOKUP(D465,#REF!,7,0)</f>
        <v>#REF!</v>
      </c>
      <c r="P465" t="str">
        <f t="shared" si="38"/>
        <v>80602</v>
      </c>
    </row>
    <row r="466" spans="1:16" x14ac:dyDescent="0.3">
      <c r="A466" s="293" t="s">
        <v>2862</v>
      </c>
      <c r="B466" s="333">
        <v>6</v>
      </c>
      <c r="C466" s="333">
        <v>621080602009990</v>
      </c>
      <c r="D466" s="334" t="s">
        <v>2035</v>
      </c>
      <c r="E466" t="str">
        <f t="shared" si="37"/>
        <v>620108060200999</v>
      </c>
      <c r="G466">
        <v>25</v>
      </c>
      <c r="H466" s="334" t="s">
        <v>2182</v>
      </c>
      <c r="I466" s="460">
        <v>-8821738</v>
      </c>
      <c r="J466" s="296">
        <f t="shared" si="36"/>
        <v>-8821.7379999999994</v>
      </c>
      <c r="K466" t="e">
        <f>+VLOOKUP(D466,#REF!,4,0)</f>
        <v>#REF!</v>
      </c>
      <c r="L466" t="e">
        <f>VLOOKUP(D466,#REF!,5,0)</f>
        <v>#REF!</v>
      </c>
      <c r="M466" t="e">
        <f>VLOOKUP(D466,#REF!,6,0)</f>
        <v>#REF!</v>
      </c>
      <c r="N466" t="e">
        <f>VLOOKUP(D466,#REF!,7,0)</f>
        <v>#REF!</v>
      </c>
      <c r="P466" t="str">
        <f t="shared" si="38"/>
        <v>80602</v>
      </c>
    </row>
    <row r="467" spans="1:16" x14ac:dyDescent="0.3">
      <c r="A467" s="292" t="s">
        <v>2862</v>
      </c>
      <c r="B467" s="332">
        <v>6</v>
      </c>
      <c r="C467" s="332">
        <v>621080602040980</v>
      </c>
      <c r="D467" s="427" t="s">
        <v>2036</v>
      </c>
      <c r="E467" t="str">
        <f t="shared" si="37"/>
        <v>620108060204098</v>
      </c>
      <c r="G467">
        <v>25</v>
      </c>
      <c r="H467" s="427" t="s">
        <v>2183</v>
      </c>
      <c r="I467" s="461">
        <v>-23419336</v>
      </c>
      <c r="J467" s="296">
        <f t="shared" si="36"/>
        <v>-23419.335999999999</v>
      </c>
      <c r="K467" t="e">
        <f>+VLOOKUP(D467,#REF!,4,0)</f>
        <v>#REF!</v>
      </c>
      <c r="L467" t="e">
        <f>VLOOKUP(D467,#REF!,5,0)</f>
        <v>#REF!</v>
      </c>
      <c r="M467" t="e">
        <f>VLOOKUP(D467,#REF!,6,0)</f>
        <v>#REF!</v>
      </c>
      <c r="N467" t="e">
        <f>VLOOKUP(D467,#REF!,7,0)</f>
        <v>#REF!</v>
      </c>
      <c r="P467" t="str">
        <f t="shared" si="38"/>
        <v>80602</v>
      </c>
    </row>
    <row r="468" spans="1:16" x14ac:dyDescent="0.3">
      <c r="A468" s="293" t="s">
        <v>2862</v>
      </c>
      <c r="B468" s="333">
        <v>6</v>
      </c>
      <c r="C468" s="333">
        <v>621080602040990</v>
      </c>
      <c r="D468" s="334" t="s">
        <v>2037</v>
      </c>
      <c r="E468" t="str">
        <f t="shared" si="37"/>
        <v>620108060204099</v>
      </c>
      <c r="G468">
        <v>25</v>
      </c>
      <c r="H468" s="334" t="s">
        <v>2184</v>
      </c>
      <c r="I468" s="460">
        <v>-3470109904</v>
      </c>
      <c r="J468" s="296">
        <f t="shared" si="36"/>
        <v>-3470109.9040000001</v>
      </c>
      <c r="K468" t="e">
        <f>+VLOOKUP(D468,#REF!,4,0)</f>
        <v>#REF!</v>
      </c>
      <c r="L468" t="e">
        <f>VLOOKUP(D468,#REF!,5,0)</f>
        <v>#REF!</v>
      </c>
      <c r="M468" t="e">
        <f>VLOOKUP(D468,#REF!,6,0)</f>
        <v>#REF!</v>
      </c>
      <c r="N468" t="e">
        <f>VLOOKUP(D468,#REF!,7,0)</f>
        <v>#REF!</v>
      </c>
      <c r="P468" t="str">
        <f t="shared" si="38"/>
        <v>80602</v>
      </c>
    </row>
    <row r="469" spans="1:16" x14ac:dyDescent="0.3">
      <c r="A469" s="292" t="s">
        <v>2862</v>
      </c>
      <c r="B469" s="332">
        <v>7</v>
      </c>
      <c r="C469" s="332">
        <v>621080602110990</v>
      </c>
      <c r="D469" s="427" t="s">
        <v>2038</v>
      </c>
      <c r="E469" t="str">
        <f t="shared" si="37"/>
        <v>620108060211099</v>
      </c>
      <c r="G469">
        <v>25</v>
      </c>
      <c r="H469" s="427" t="s">
        <v>2185</v>
      </c>
      <c r="I469" s="461">
        <v>-12683330</v>
      </c>
      <c r="J469" s="296">
        <f t="shared" si="36"/>
        <v>-12683.33</v>
      </c>
      <c r="K469" t="e">
        <f>+VLOOKUP(D469,#REF!,4,0)</f>
        <v>#REF!</v>
      </c>
      <c r="L469" t="e">
        <f>VLOOKUP(D469,#REF!,5,0)</f>
        <v>#REF!</v>
      </c>
      <c r="M469" t="e">
        <f>VLOOKUP(D469,#REF!,6,0)</f>
        <v>#REF!</v>
      </c>
      <c r="N469" t="e">
        <f>VLOOKUP(D469,#REF!,7,0)</f>
        <v>#REF!</v>
      </c>
      <c r="P469" t="str">
        <f t="shared" si="38"/>
        <v>80602</v>
      </c>
    </row>
    <row r="470" spans="1:16" x14ac:dyDescent="0.3">
      <c r="A470" s="293" t="s">
        <v>2862</v>
      </c>
      <c r="B470" s="333">
        <v>6</v>
      </c>
      <c r="C470" s="333">
        <v>621080602112980</v>
      </c>
      <c r="D470" s="334" t="s">
        <v>2039</v>
      </c>
      <c r="E470" t="str">
        <f t="shared" si="37"/>
        <v>620108060211298</v>
      </c>
      <c r="G470">
        <v>25</v>
      </c>
      <c r="H470" s="334" t="s">
        <v>2186</v>
      </c>
      <c r="I470" s="460">
        <v>-1265787</v>
      </c>
      <c r="J470" s="296">
        <f t="shared" si="36"/>
        <v>-1265.787</v>
      </c>
      <c r="K470" t="e">
        <f>+VLOOKUP(D470,#REF!,4,0)</f>
        <v>#REF!</v>
      </c>
      <c r="L470" t="e">
        <f>VLOOKUP(D470,#REF!,5,0)</f>
        <v>#REF!</v>
      </c>
      <c r="M470" t="e">
        <f>VLOOKUP(D470,#REF!,6,0)</f>
        <v>#REF!</v>
      </c>
      <c r="N470" t="e">
        <f>VLOOKUP(D470,#REF!,7,0)</f>
        <v>#REF!</v>
      </c>
      <c r="P470" t="str">
        <f t="shared" si="38"/>
        <v>80602</v>
      </c>
    </row>
    <row r="471" spans="1:16" x14ac:dyDescent="0.3">
      <c r="A471" s="292" t="s">
        <v>2862</v>
      </c>
      <c r="B471" s="332">
        <v>6</v>
      </c>
      <c r="C471" s="332">
        <v>631080804000980</v>
      </c>
      <c r="D471" s="427" t="s">
        <v>2040</v>
      </c>
      <c r="E471" t="str">
        <f t="shared" si="37"/>
        <v>630108080400098</v>
      </c>
      <c r="G471">
        <v>25</v>
      </c>
      <c r="H471" s="427" t="s">
        <v>1130</v>
      </c>
      <c r="I471" s="461">
        <v>-14907992</v>
      </c>
      <c r="J471" s="296">
        <f t="shared" si="36"/>
        <v>-14907.992</v>
      </c>
      <c r="K471" t="e">
        <f>+VLOOKUP(D471,#REF!,4,0)</f>
        <v>#REF!</v>
      </c>
      <c r="L471" t="e">
        <f>VLOOKUP(D471,#REF!,5,0)</f>
        <v>#REF!</v>
      </c>
      <c r="M471" t="e">
        <f>VLOOKUP(D471,#REF!,6,0)</f>
        <v>#REF!</v>
      </c>
      <c r="N471" t="e">
        <f>VLOOKUP(D471,#REF!,7,0)</f>
        <v>#REF!</v>
      </c>
      <c r="P471" t="str">
        <f t="shared" si="38"/>
        <v>80804</v>
      </c>
    </row>
    <row r="472" spans="1:16" x14ac:dyDescent="0.3">
      <c r="A472" s="293" t="s">
        <v>2862</v>
      </c>
      <c r="B472" s="333">
        <v>6</v>
      </c>
      <c r="C472" s="333">
        <v>631080804001980</v>
      </c>
      <c r="D472" s="334" t="s">
        <v>1286</v>
      </c>
      <c r="E472" t="str">
        <f t="shared" si="37"/>
        <v>630108080400198</v>
      </c>
      <c r="G472">
        <v>25</v>
      </c>
      <c r="H472" s="334" t="s">
        <v>1132</v>
      </c>
      <c r="I472" s="460">
        <v>-1769198</v>
      </c>
      <c r="J472" s="296">
        <f t="shared" si="36"/>
        <v>-1769.1980000000001</v>
      </c>
      <c r="K472" t="e">
        <f>+VLOOKUP(D472,#REF!,4,0)</f>
        <v>#REF!</v>
      </c>
      <c r="L472" t="e">
        <f>VLOOKUP(D472,#REF!,5,0)</f>
        <v>#REF!</v>
      </c>
      <c r="M472" t="e">
        <f>VLOOKUP(D472,#REF!,6,0)</f>
        <v>#REF!</v>
      </c>
      <c r="N472" t="e">
        <f>VLOOKUP(D472,#REF!,7,0)</f>
        <v>#REF!</v>
      </c>
      <c r="P472" t="str">
        <f t="shared" si="38"/>
        <v>80804</v>
      </c>
    </row>
    <row r="473" spans="1:16" x14ac:dyDescent="0.3">
      <c r="A473" s="292" t="s">
        <v>2862</v>
      </c>
      <c r="B473" s="332">
        <v>6</v>
      </c>
      <c r="C473" s="332">
        <v>631080804001990</v>
      </c>
      <c r="D473" s="427" t="s">
        <v>1131</v>
      </c>
      <c r="E473" t="str">
        <f t="shared" si="37"/>
        <v>630108080400199</v>
      </c>
      <c r="G473">
        <v>25</v>
      </c>
      <c r="H473" s="427" t="s">
        <v>1132</v>
      </c>
      <c r="I473" s="461">
        <v>-280452303</v>
      </c>
      <c r="J473" s="296">
        <f t="shared" si="36"/>
        <v>-280452.30300000001</v>
      </c>
      <c r="K473" t="e">
        <f>+VLOOKUP(D473,#REF!,4,0)</f>
        <v>#REF!</v>
      </c>
      <c r="L473" t="e">
        <f>VLOOKUP(D473,#REF!,5,0)</f>
        <v>#REF!</v>
      </c>
      <c r="M473" t="e">
        <f>VLOOKUP(D473,#REF!,6,0)</f>
        <v>#REF!</v>
      </c>
      <c r="N473" t="e">
        <f>VLOOKUP(D473,#REF!,7,0)</f>
        <v>#REF!</v>
      </c>
      <c r="P473" t="str">
        <f t="shared" si="38"/>
        <v>80804</v>
      </c>
    </row>
    <row r="474" spans="1:16" x14ac:dyDescent="0.3">
      <c r="A474" s="293" t="s">
        <v>2862</v>
      </c>
      <c r="B474" s="333">
        <v>6</v>
      </c>
      <c r="C474" s="333">
        <v>631080804004980</v>
      </c>
      <c r="D474" s="334" t="s">
        <v>2041</v>
      </c>
      <c r="E474" t="str">
        <f t="shared" si="37"/>
        <v>630108080400498</v>
      </c>
      <c r="G474">
        <v>25</v>
      </c>
      <c r="H474" s="334" t="s">
        <v>2187</v>
      </c>
      <c r="I474" s="460">
        <v>-1361195</v>
      </c>
      <c r="J474" s="296">
        <f t="shared" si="36"/>
        <v>-1361.1949999999999</v>
      </c>
      <c r="K474" t="e">
        <f>+VLOOKUP(D474,#REF!,4,0)</f>
        <v>#REF!</v>
      </c>
      <c r="L474" t="e">
        <f>VLOOKUP(D474,#REF!,5,0)</f>
        <v>#REF!</v>
      </c>
      <c r="M474" t="e">
        <f>VLOOKUP(D474,#REF!,6,0)</f>
        <v>#REF!</v>
      </c>
      <c r="N474" t="e">
        <f>VLOOKUP(D474,#REF!,7,0)</f>
        <v>#REF!</v>
      </c>
      <c r="P474" t="str">
        <f t="shared" si="38"/>
        <v>80804</v>
      </c>
    </row>
    <row r="475" spans="1:16" x14ac:dyDescent="0.3">
      <c r="A475" s="292" t="s">
        <v>2862</v>
      </c>
      <c r="B475" s="332">
        <v>6</v>
      </c>
      <c r="C475" s="332">
        <v>631080804004990</v>
      </c>
      <c r="D475" s="427" t="s">
        <v>2042</v>
      </c>
      <c r="E475" t="str">
        <f t="shared" si="37"/>
        <v>630108080400499</v>
      </c>
      <c r="G475">
        <v>25</v>
      </c>
      <c r="H475" s="427" t="s">
        <v>2187</v>
      </c>
      <c r="I475" s="461">
        <v>-170854087</v>
      </c>
      <c r="J475" s="296">
        <f t="shared" si="36"/>
        <v>-170854.087</v>
      </c>
      <c r="K475" t="e">
        <f>+VLOOKUP(D475,#REF!,4,0)</f>
        <v>#REF!</v>
      </c>
      <c r="L475" t="e">
        <f>VLOOKUP(D475,#REF!,5,0)</f>
        <v>#REF!</v>
      </c>
      <c r="M475" t="e">
        <f>VLOOKUP(D475,#REF!,6,0)</f>
        <v>#REF!</v>
      </c>
      <c r="N475" t="e">
        <f>VLOOKUP(D475,#REF!,7,0)</f>
        <v>#REF!</v>
      </c>
      <c r="P475" t="str">
        <f t="shared" si="38"/>
        <v>80804</v>
      </c>
    </row>
    <row r="476" spans="1:16" x14ac:dyDescent="0.3">
      <c r="A476" s="293" t="s">
        <v>2862</v>
      </c>
      <c r="B476" s="333">
        <v>6</v>
      </c>
      <c r="C476" s="333">
        <v>631080804011990</v>
      </c>
      <c r="D476" s="334" t="s">
        <v>2043</v>
      </c>
      <c r="E476" t="str">
        <f t="shared" si="37"/>
        <v>630108080401199</v>
      </c>
      <c r="G476">
        <v>25</v>
      </c>
      <c r="H476" s="334" t="s">
        <v>2188</v>
      </c>
      <c r="I476" s="460">
        <v>-265436078</v>
      </c>
      <c r="J476" s="296">
        <f t="shared" si="36"/>
        <v>-265436.07799999998</v>
      </c>
      <c r="K476" t="e">
        <f>+VLOOKUP(D476,#REF!,4,0)</f>
        <v>#REF!</v>
      </c>
      <c r="L476" t="e">
        <f>VLOOKUP(D476,#REF!,5,0)</f>
        <v>#REF!</v>
      </c>
      <c r="M476" t="e">
        <f>VLOOKUP(D476,#REF!,6,0)</f>
        <v>#REF!</v>
      </c>
      <c r="N476" t="e">
        <f>VLOOKUP(D476,#REF!,7,0)</f>
        <v>#REF!</v>
      </c>
      <c r="P476" t="str">
        <f t="shared" si="38"/>
        <v>80804</v>
      </c>
    </row>
    <row r="477" spans="1:16" x14ac:dyDescent="0.3">
      <c r="A477" s="292" t="s">
        <v>2862</v>
      </c>
      <c r="B477" s="332">
        <v>6</v>
      </c>
      <c r="C477" s="332">
        <v>631081002000990</v>
      </c>
      <c r="D477" s="427" t="s">
        <v>1134</v>
      </c>
      <c r="E477" t="str">
        <f t="shared" si="37"/>
        <v>630108100200099</v>
      </c>
      <c r="G477">
        <v>29</v>
      </c>
      <c r="H477" s="427" t="s">
        <v>1133</v>
      </c>
      <c r="I477" s="461">
        <v>-128</v>
      </c>
      <c r="J477" s="296">
        <f t="shared" si="36"/>
        <v>-0.128</v>
      </c>
      <c r="K477" t="e">
        <f>+VLOOKUP(D477,#REF!,4,0)</f>
        <v>#REF!</v>
      </c>
      <c r="L477" t="e">
        <f>VLOOKUP(D477,#REF!,5,0)</f>
        <v>#REF!</v>
      </c>
      <c r="M477" t="e">
        <f>VLOOKUP(D477,#REF!,6,0)</f>
        <v>#REF!</v>
      </c>
      <c r="N477" t="e">
        <f>VLOOKUP(D477,#REF!,7,0)</f>
        <v>#REF!</v>
      </c>
      <c r="P477" t="str">
        <f t="shared" si="38"/>
        <v>81002</v>
      </c>
    </row>
    <row r="478" spans="1:16" x14ac:dyDescent="0.3">
      <c r="A478" s="293" t="s">
        <v>2862</v>
      </c>
      <c r="B478" s="333">
        <v>6</v>
      </c>
      <c r="C478" s="333">
        <v>633081602000990</v>
      </c>
      <c r="D478" s="334" t="s">
        <v>2044</v>
      </c>
      <c r="E478" t="str">
        <f t="shared" si="37"/>
        <v>630308160200099</v>
      </c>
      <c r="G478">
        <v>25</v>
      </c>
      <c r="H478" s="334" t="s">
        <v>2189</v>
      </c>
      <c r="I478" s="460">
        <v>-19769714</v>
      </c>
      <c r="J478" s="296">
        <f t="shared" si="36"/>
        <v>-19769.714</v>
      </c>
      <c r="K478" t="e">
        <f>+VLOOKUP(D478,#REF!,4,0)</f>
        <v>#REF!</v>
      </c>
      <c r="L478" t="e">
        <f>VLOOKUP(D478,#REF!,5,0)</f>
        <v>#REF!</v>
      </c>
      <c r="M478" t="e">
        <f>VLOOKUP(D478,#REF!,6,0)</f>
        <v>#REF!</v>
      </c>
      <c r="N478" t="e">
        <f>VLOOKUP(D478,#REF!,7,0)</f>
        <v>#REF!</v>
      </c>
      <c r="P478" t="str">
        <f t="shared" si="38"/>
        <v>81602</v>
      </c>
    </row>
    <row r="479" spans="1:16" x14ac:dyDescent="0.3">
      <c r="A479" s="292" t="s">
        <v>2862</v>
      </c>
      <c r="B479" s="332">
        <v>6</v>
      </c>
      <c r="C479" s="332">
        <v>633081802000990</v>
      </c>
      <c r="D479" s="427" t="s">
        <v>2045</v>
      </c>
      <c r="E479" t="str">
        <f t="shared" si="37"/>
        <v>630308180200099</v>
      </c>
      <c r="G479">
        <v>25</v>
      </c>
      <c r="H479" s="427" t="s">
        <v>1288</v>
      </c>
      <c r="I479" s="461">
        <v>-74539683</v>
      </c>
      <c r="J479" s="296">
        <f t="shared" si="36"/>
        <v>-74539.683000000005</v>
      </c>
      <c r="K479" t="e">
        <f>+VLOOKUP(D479,#REF!,4,0)</f>
        <v>#REF!</v>
      </c>
      <c r="L479" t="e">
        <f>VLOOKUP(D479,#REF!,5,0)</f>
        <v>#REF!</v>
      </c>
      <c r="M479" t="e">
        <f>VLOOKUP(D479,#REF!,6,0)</f>
        <v>#REF!</v>
      </c>
      <c r="N479" t="e">
        <f>VLOOKUP(D479,#REF!,7,0)</f>
        <v>#REF!</v>
      </c>
      <c r="P479" t="str">
        <f t="shared" si="38"/>
        <v>81802</v>
      </c>
    </row>
    <row r="480" spans="1:16" x14ac:dyDescent="0.3">
      <c r="A480" s="293" t="s">
        <v>2862</v>
      </c>
      <c r="B480" s="333">
        <v>6</v>
      </c>
      <c r="C480" s="333">
        <v>633081802001980</v>
      </c>
      <c r="D480" s="334" t="s">
        <v>1287</v>
      </c>
      <c r="E480" t="str">
        <f t="shared" si="37"/>
        <v>630308180200198</v>
      </c>
      <c r="G480">
        <v>25</v>
      </c>
      <c r="H480" s="334" t="s">
        <v>1288</v>
      </c>
      <c r="I480" s="460">
        <v>-1778200</v>
      </c>
      <c r="J480" s="296">
        <f t="shared" si="36"/>
        <v>-1778.2</v>
      </c>
      <c r="K480" t="e">
        <f>+VLOOKUP(D480,#REF!,4,0)</f>
        <v>#REF!</v>
      </c>
      <c r="L480" t="e">
        <f>VLOOKUP(D480,#REF!,5,0)</f>
        <v>#REF!</v>
      </c>
      <c r="M480" t="e">
        <f>VLOOKUP(D480,#REF!,6,0)</f>
        <v>#REF!</v>
      </c>
      <c r="N480" t="e">
        <f>VLOOKUP(D480,#REF!,7,0)</f>
        <v>#REF!</v>
      </c>
      <c r="P480" t="str">
        <f t="shared" si="38"/>
        <v>81802</v>
      </c>
    </row>
    <row r="481" spans="1:16" x14ac:dyDescent="0.3">
      <c r="A481" s="292" t="s">
        <v>2862</v>
      </c>
      <c r="B481" s="332">
        <v>6</v>
      </c>
      <c r="C481" s="332">
        <v>633081802008990</v>
      </c>
      <c r="D481" s="427" t="s">
        <v>1135</v>
      </c>
      <c r="E481" t="str">
        <f t="shared" si="37"/>
        <v>630308180200899</v>
      </c>
      <c r="G481">
        <v>25</v>
      </c>
      <c r="H481" s="427" t="s">
        <v>1136</v>
      </c>
      <c r="I481" s="461">
        <v>-13897465</v>
      </c>
      <c r="J481" s="296">
        <f t="shared" si="36"/>
        <v>-13897.465</v>
      </c>
      <c r="K481" t="e">
        <f>+VLOOKUP(D481,#REF!,4,0)</f>
        <v>#REF!</v>
      </c>
      <c r="L481" t="e">
        <f>VLOOKUP(D481,#REF!,5,0)</f>
        <v>#REF!</v>
      </c>
      <c r="M481" t="e">
        <f>VLOOKUP(D481,#REF!,6,0)</f>
        <v>#REF!</v>
      </c>
      <c r="N481" t="e">
        <f>VLOOKUP(D481,#REF!,7,0)</f>
        <v>#REF!</v>
      </c>
      <c r="P481" t="str">
        <f t="shared" si="38"/>
        <v>81802</v>
      </c>
    </row>
    <row r="482" spans="1:16" x14ac:dyDescent="0.3">
      <c r="A482" s="293" t="s">
        <v>2862</v>
      </c>
      <c r="B482" s="333">
        <v>6</v>
      </c>
      <c r="C482" s="333">
        <v>634082004000990</v>
      </c>
      <c r="D482" s="334" t="s">
        <v>1137</v>
      </c>
      <c r="E482" t="str">
        <f t="shared" si="37"/>
        <v>630408200400099</v>
      </c>
      <c r="G482">
        <v>29</v>
      </c>
      <c r="H482" s="334" t="s">
        <v>1138</v>
      </c>
      <c r="I482" s="460">
        <v>-53990507881</v>
      </c>
      <c r="J482" s="296">
        <f t="shared" si="36"/>
        <v>-53990507.880999997</v>
      </c>
      <c r="K482" t="e">
        <f>+VLOOKUP(D482,#REF!,4,0)</f>
        <v>#REF!</v>
      </c>
      <c r="L482" t="e">
        <f>VLOOKUP(D482,#REF!,5,0)</f>
        <v>#REF!</v>
      </c>
      <c r="M482" t="e">
        <f>VLOOKUP(D482,#REF!,6,0)</f>
        <v>#REF!</v>
      </c>
      <c r="N482" t="e">
        <f>VLOOKUP(D482,#REF!,7,0)</f>
        <v>#REF!</v>
      </c>
      <c r="P482" t="str">
        <f t="shared" si="38"/>
        <v>82004</v>
      </c>
    </row>
    <row r="483" spans="1:16" x14ac:dyDescent="0.3">
      <c r="A483" s="292" t="s">
        <v>2862</v>
      </c>
      <c r="B483" s="332">
        <v>6</v>
      </c>
      <c r="C483" s="332">
        <v>634082202000990</v>
      </c>
      <c r="D483" s="427" t="s">
        <v>1141</v>
      </c>
      <c r="E483" t="str">
        <f t="shared" si="37"/>
        <v>630408220200099</v>
      </c>
      <c r="G483">
        <v>29</v>
      </c>
      <c r="H483" s="427" t="s">
        <v>1142</v>
      </c>
      <c r="I483" s="461">
        <v>-2613619997</v>
      </c>
      <c r="J483" s="296">
        <f t="shared" si="36"/>
        <v>-2613619.997</v>
      </c>
      <c r="K483" t="e">
        <f>+VLOOKUP(D483,#REF!,4,0)</f>
        <v>#REF!</v>
      </c>
      <c r="L483" t="e">
        <f>VLOOKUP(D483,#REF!,5,0)</f>
        <v>#REF!</v>
      </c>
      <c r="M483" t="e">
        <f>VLOOKUP(D483,#REF!,6,0)</f>
        <v>#REF!</v>
      </c>
      <c r="N483" t="e">
        <f>VLOOKUP(D483,#REF!,7,0)</f>
        <v>#REF!</v>
      </c>
      <c r="P483" t="str">
        <f t="shared" si="38"/>
        <v>82202</v>
      </c>
    </row>
    <row r="484" spans="1:16" x14ac:dyDescent="0.3">
      <c r="A484" s="293" t="s">
        <v>2862</v>
      </c>
      <c r="B484" s="333">
        <v>6</v>
      </c>
      <c r="C484" s="333">
        <v>634082204000990</v>
      </c>
      <c r="D484" s="334" t="s">
        <v>1143</v>
      </c>
      <c r="E484" t="str">
        <f t="shared" si="37"/>
        <v>630408220400099</v>
      </c>
      <c r="G484">
        <v>29</v>
      </c>
      <c r="H484" s="334" t="s">
        <v>51</v>
      </c>
      <c r="I484" s="460">
        <v>-17861961762</v>
      </c>
      <c r="J484" s="296">
        <f t="shared" si="36"/>
        <v>-17861961.761999998</v>
      </c>
      <c r="K484" t="e">
        <f>+VLOOKUP(D484,#REF!,4,0)</f>
        <v>#REF!</v>
      </c>
      <c r="L484" t="e">
        <f>VLOOKUP(D484,#REF!,5,0)</f>
        <v>#REF!</v>
      </c>
      <c r="M484" t="e">
        <f>VLOOKUP(D484,#REF!,6,0)</f>
        <v>#REF!</v>
      </c>
      <c r="N484" t="e">
        <f>VLOOKUP(D484,#REF!,7,0)</f>
        <v>#REF!</v>
      </c>
      <c r="P484" t="str">
        <f t="shared" si="38"/>
        <v>82204</v>
      </c>
    </row>
    <row r="485" spans="1:16" x14ac:dyDescent="0.3">
      <c r="A485" s="292" t="s">
        <v>2862</v>
      </c>
      <c r="B485" s="332">
        <v>6</v>
      </c>
      <c r="C485" s="332">
        <v>641082801000990</v>
      </c>
      <c r="D485" s="427" t="s">
        <v>1869</v>
      </c>
      <c r="E485" t="str">
        <f t="shared" si="37"/>
        <v>640108280100099</v>
      </c>
      <c r="G485">
        <v>29</v>
      </c>
      <c r="H485" s="427" t="s">
        <v>1493</v>
      </c>
      <c r="I485" s="461">
        <v>-24630542</v>
      </c>
      <c r="J485" s="296">
        <f t="shared" si="36"/>
        <v>-24630.542000000001</v>
      </c>
      <c r="K485" t="e">
        <f>+VLOOKUP(D485,#REF!,4,0)</f>
        <v>#REF!</v>
      </c>
      <c r="L485" t="e">
        <f>VLOOKUP(D485,#REF!,5,0)</f>
        <v>#REF!</v>
      </c>
      <c r="M485" t="e">
        <f>VLOOKUP(D485,#REF!,6,0)</f>
        <v>#REF!</v>
      </c>
      <c r="N485" t="e">
        <f>VLOOKUP(D485,#REF!,7,0)</f>
        <v>#REF!</v>
      </c>
      <c r="P485" t="str">
        <f t="shared" si="38"/>
        <v>82801</v>
      </c>
    </row>
    <row r="486" spans="1:16" x14ac:dyDescent="0.3">
      <c r="A486" s="293" t="s">
        <v>2862</v>
      </c>
      <c r="B486" s="333">
        <v>6</v>
      </c>
      <c r="C486" s="333">
        <v>641083201001990</v>
      </c>
      <c r="D486" s="334" t="s">
        <v>1144</v>
      </c>
      <c r="E486" t="str">
        <f t="shared" si="37"/>
        <v>640108320100199</v>
      </c>
      <c r="G486">
        <v>29</v>
      </c>
      <c r="H486" s="334" t="s">
        <v>1145</v>
      </c>
      <c r="I486" s="460">
        <v>-975767787</v>
      </c>
      <c r="J486" s="296">
        <f t="shared" si="36"/>
        <v>-975767.78700000001</v>
      </c>
      <c r="K486" t="e">
        <f>+VLOOKUP(D486,#REF!,4,0)</f>
        <v>#REF!</v>
      </c>
      <c r="L486" t="e">
        <f>VLOOKUP(D486,#REF!,5,0)</f>
        <v>#REF!</v>
      </c>
      <c r="M486" t="e">
        <f>VLOOKUP(D486,#REF!,6,0)</f>
        <v>#REF!</v>
      </c>
      <c r="N486" t="e">
        <f>VLOOKUP(D486,#REF!,7,0)</f>
        <v>#REF!</v>
      </c>
      <c r="P486" t="str">
        <f t="shared" si="38"/>
        <v>83201</v>
      </c>
    </row>
    <row r="487" spans="1:16" x14ac:dyDescent="0.3">
      <c r="A487" s="292" t="s">
        <v>2862</v>
      </c>
      <c r="B487" s="332">
        <v>6</v>
      </c>
      <c r="C487" s="332">
        <v>641083201007990</v>
      </c>
      <c r="D487" s="427" t="s">
        <v>1260</v>
      </c>
      <c r="E487" t="str">
        <f t="shared" si="37"/>
        <v>640108320100799</v>
      </c>
      <c r="G487">
        <v>29</v>
      </c>
      <c r="H487" s="427" t="s">
        <v>1261</v>
      </c>
      <c r="I487" s="461">
        <v>-90909</v>
      </c>
      <c r="J487" s="296">
        <f t="shared" si="36"/>
        <v>-90.909000000000006</v>
      </c>
      <c r="K487" t="e">
        <f>+VLOOKUP(D487,#REF!,4,0)</f>
        <v>#REF!</v>
      </c>
      <c r="L487" t="e">
        <f>VLOOKUP(D487,#REF!,5,0)</f>
        <v>#REF!</v>
      </c>
      <c r="M487" t="e">
        <f>VLOOKUP(D487,#REF!,6,0)</f>
        <v>#REF!</v>
      </c>
      <c r="N487" t="e">
        <f>VLOOKUP(D487,#REF!,7,0)</f>
        <v>#REF!</v>
      </c>
      <c r="P487" t="str">
        <f t="shared" si="38"/>
        <v>83201</v>
      </c>
    </row>
    <row r="488" spans="1:16" s="502" customFormat="1" x14ac:dyDescent="0.3">
      <c r="A488" s="503" t="s">
        <v>2862</v>
      </c>
      <c r="B488" s="504">
        <v>6</v>
      </c>
      <c r="C488" s="504">
        <v>641083201010990</v>
      </c>
      <c r="D488" s="505" t="s">
        <v>2674</v>
      </c>
      <c r="E488" s="502" t="str">
        <f t="shared" si="37"/>
        <v>640108320101099</v>
      </c>
      <c r="G488" s="502">
        <v>29</v>
      </c>
      <c r="H488" s="505" t="s">
        <v>2687</v>
      </c>
      <c r="I488" s="557">
        <v>-1045837410</v>
      </c>
      <c r="J488" s="558">
        <f t="shared" si="36"/>
        <v>-1045837.41</v>
      </c>
      <c r="K488" s="502" t="e">
        <f>+VLOOKUP(D488,#REF!,4,0)</f>
        <v>#REF!</v>
      </c>
      <c r="L488" s="502" t="e">
        <f>VLOOKUP(D488,#REF!,5,0)</f>
        <v>#REF!</v>
      </c>
      <c r="M488" s="502" t="e">
        <f>VLOOKUP(D488,#REF!,6,0)</f>
        <v>#REF!</v>
      </c>
      <c r="N488" s="502" t="e">
        <f>VLOOKUP(D488,#REF!,7,0)</f>
        <v>#REF!</v>
      </c>
      <c r="P488" s="502" t="str">
        <f t="shared" si="38"/>
        <v>83201</v>
      </c>
    </row>
    <row r="489" spans="1:16" x14ac:dyDescent="0.3">
      <c r="A489" s="292" t="s">
        <v>2862</v>
      </c>
      <c r="B489" s="332">
        <v>6</v>
      </c>
      <c r="C489" s="332">
        <v>641083201016990</v>
      </c>
      <c r="D489" s="427" t="s">
        <v>2797</v>
      </c>
      <c r="E489" t="str">
        <f t="shared" si="37"/>
        <v>640108320101699</v>
      </c>
      <c r="G489">
        <v>29</v>
      </c>
      <c r="H489" s="427" t="s">
        <v>2798</v>
      </c>
      <c r="I489" s="461">
        <v>-532739013</v>
      </c>
      <c r="J489" s="296">
        <f t="shared" si="36"/>
        <v>-532739.01300000004</v>
      </c>
      <c r="K489" t="e">
        <f>+VLOOKUP(D489,#REF!,4,0)</f>
        <v>#REF!</v>
      </c>
      <c r="L489" t="e">
        <f>VLOOKUP(D489,#REF!,5,0)</f>
        <v>#REF!</v>
      </c>
      <c r="M489" t="e">
        <f>VLOOKUP(D489,#REF!,6,0)</f>
        <v>#REF!</v>
      </c>
      <c r="N489" t="e">
        <f>VLOOKUP(D489,#REF!,7,0)</f>
        <v>#REF!</v>
      </c>
      <c r="P489" t="str">
        <f t="shared" si="38"/>
        <v>83201</v>
      </c>
    </row>
    <row r="490" spans="1:16" x14ac:dyDescent="0.3">
      <c r="A490" s="293" t="s">
        <v>2862</v>
      </c>
      <c r="B490" s="333">
        <v>6</v>
      </c>
      <c r="C490" s="333">
        <v>641083201021990</v>
      </c>
      <c r="D490" s="334" t="s">
        <v>1148</v>
      </c>
      <c r="E490" t="str">
        <f t="shared" si="37"/>
        <v>640108320102199</v>
      </c>
      <c r="G490">
        <v>29</v>
      </c>
      <c r="H490" s="334" t="s">
        <v>1149</v>
      </c>
      <c r="I490" s="460">
        <v>-17512985</v>
      </c>
      <c r="J490" s="296">
        <f t="shared" si="36"/>
        <v>-17512.985000000001</v>
      </c>
      <c r="K490" t="e">
        <f>+VLOOKUP(D490,#REF!,4,0)</f>
        <v>#REF!</v>
      </c>
      <c r="L490" t="e">
        <f>VLOOKUP(D490,#REF!,5,0)</f>
        <v>#REF!</v>
      </c>
      <c r="M490" t="e">
        <f>VLOOKUP(D490,#REF!,6,0)</f>
        <v>#REF!</v>
      </c>
      <c r="N490" t="e">
        <f>VLOOKUP(D490,#REF!,7,0)</f>
        <v>#REF!</v>
      </c>
      <c r="P490" t="str">
        <f t="shared" si="38"/>
        <v>83201</v>
      </c>
    </row>
    <row r="491" spans="1:16" x14ac:dyDescent="0.3">
      <c r="A491" s="292" t="s">
        <v>2862</v>
      </c>
      <c r="B491" s="332">
        <v>6</v>
      </c>
      <c r="C491" s="332">
        <v>651083406000990</v>
      </c>
      <c r="D491" s="427" t="s">
        <v>2046</v>
      </c>
      <c r="E491" t="str">
        <f t="shared" si="37"/>
        <v>650108340600099</v>
      </c>
      <c r="G491">
        <v>29</v>
      </c>
      <c r="H491" s="427" t="s">
        <v>2190</v>
      </c>
      <c r="I491" s="461">
        <v>-51396641</v>
      </c>
      <c r="J491" s="296">
        <f t="shared" si="36"/>
        <v>-51396.641000000003</v>
      </c>
      <c r="K491" t="e">
        <f>+VLOOKUP(D491,#REF!,4,0)</f>
        <v>#REF!</v>
      </c>
      <c r="L491" t="e">
        <f>VLOOKUP(D491,#REF!,5,0)</f>
        <v>#REF!</v>
      </c>
      <c r="M491" t="e">
        <f>VLOOKUP(D491,#REF!,6,0)</f>
        <v>#REF!</v>
      </c>
      <c r="N491" t="e">
        <f>VLOOKUP(D491,#REF!,7,0)</f>
        <v>#REF!</v>
      </c>
      <c r="P491" t="str">
        <f t="shared" si="38"/>
        <v>83406</v>
      </c>
    </row>
    <row r="492" spans="1:16" x14ac:dyDescent="0.3">
      <c r="A492" s="293" t="s">
        <v>2862</v>
      </c>
      <c r="B492" s="333">
        <v>6</v>
      </c>
      <c r="C492" s="333">
        <v>711070502000010</v>
      </c>
      <c r="D492" s="334" t="s">
        <v>1150</v>
      </c>
      <c r="E492" t="str">
        <f t="shared" si="37"/>
        <v>710107050200001</v>
      </c>
      <c r="G492">
        <v>27</v>
      </c>
      <c r="H492" s="334" t="s">
        <v>2191</v>
      </c>
      <c r="I492" s="460">
        <v>1213509391</v>
      </c>
      <c r="J492" s="296">
        <f t="shared" si="36"/>
        <v>1213509.3910000001</v>
      </c>
      <c r="K492" t="e">
        <f>+VLOOKUP(D492,#REF!,4,0)</f>
        <v>#REF!</v>
      </c>
      <c r="L492" t="e">
        <f>VLOOKUP(D492,#REF!,5,0)</f>
        <v>#REF!</v>
      </c>
      <c r="M492" t="e">
        <f>VLOOKUP(D492,#REF!,6,0)</f>
        <v>#REF!</v>
      </c>
      <c r="N492" t="e">
        <f>VLOOKUP(D492,#REF!,7,0)</f>
        <v>#REF!</v>
      </c>
      <c r="P492" t="str">
        <f t="shared" si="38"/>
        <v>70502</v>
      </c>
    </row>
    <row r="493" spans="1:16" x14ac:dyDescent="0.3">
      <c r="A493" s="292" t="s">
        <v>2862</v>
      </c>
      <c r="B493" s="332">
        <v>6</v>
      </c>
      <c r="C493" s="332">
        <v>711070502000990</v>
      </c>
      <c r="D493" s="427" t="s">
        <v>1151</v>
      </c>
      <c r="E493" t="str">
        <f t="shared" si="37"/>
        <v>710107050200099</v>
      </c>
      <c r="G493">
        <v>27</v>
      </c>
      <c r="H493" s="427" t="s">
        <v>1152</v>
      </c>
      <c r="I493" s="461">
        <v>496318377</v>
      </c>
      <c r="J493" s="296">
        <f t="shared" si="36"/>
        <v>496318.37699999998</v>
      </c>
      <c r="K493" t="e">
        <f>+VLOOKUP(D493,#REF!,4,0)</f>
        <v>#REF!</v>
      </c>
      <c r="L493" t="e">
        <f>VLOOKUP(D493,#REF!,5,0)</f>
        <v>#REF!</v>
      </c>
      <c r="M493" t="e">
        <f>VLOOKUP(D493,#REF!,6,0)</f>
        <v>#REF!</v>
      </c>
      <c r="N493" t="e">
        <f>VLOOKUP(D493,#REF!,7,0)</f>
        <v>#REF!</v>
      </c>
      <c r="P493" t="str">
        <f t="shared" si="38"/>
        <v>70502</v>
      </c>
    </row>
    <row r="494" spans="1:16" x14ac:dyDescent="0.3">
      <c r="A494" s="293" t="s">
        <v>2862</v>
      </c>
      <c r="B494" s="333">
        <v>6</v>
      </c>
      <c r="C494" s="333">
        <v>711070502001990</v>
      </c>
      <c r="D494" s="334" t="s">
        <v>1154</v>
      </c>
      <c r="E494" t="str">
        <f t="shared" si="37"/>
        <v>710107050200199</v>
      </c>
      <c r="G494">
        <v>27</v>
      </c>
      <c r="H494" s="334" t="s">
        <v>2191</v>
      </c>
      <c r="I494" s="460">
        <v>8683744137</v>
      </c>
      <c r="J494" s="296">
        <f t="shared" si="36"/>
        <v>8683744.1370000001</v>
      </c>
      <c r="K494" t="e">
        <f>+VLOOKUP(D494,#REF!,4,0)</f>
        <v>#REF!</v>
      </c>
      <c r="L494" t="e">
        <f>VLOOKUP(D494,#REF!,5,0)</f>
        <v>#REF!</v>
      </c>
      <c r="M494" t="e">
        <f>VLOOKUP(D494,#REF!,6,0)</f>
        <v>#REF!</v>
      </c>
      <c r="N494" t="e">
        <f>VLOOKUP(D494,#REF!,7,0)</f>
        <v>#REF!</v>
      </c>
      <c r="P494" t="str">
        <f t="shared" si="38"/>
        <v>70502</v>
      </c>
    </row>
    <row r="495" spans="1:16" x14ac:dyDescent="0.3">
      <c r="A495" s="292" t="s">
        <v>2862</v>
      </c>
      <c r="B495" s="332">
        <v>6</v>
      </c>
      <c r="C495" s="332">
        <v>711070502002990</v>
      </c>
      <c r="D495" s="427" t="s">
        <v>1155</v>
      </c>
      <c r="E495" t="str">
        <f t="shared" si="37"/>
        <v>710107050200299</v>
      </c>
      <c r="G495">
        <v>27</v>
      </c>
      <c r="H495" s="427" t="s">
        <v>2192</v>
      </c>
      <c r="I495" s="461">
        <v>4438313</v>
      </c>
      <c r="J495" s="296">
        <f t="shared" si="36"/>
        <v>4438.3130000000001</v>
      </c>
      <c r="K495" t="e">
        <f>+VLOOKUP(D495,#REF!,4,0)</f>
        <v>#REF!</v>
      </c>
      <c r="L495" t="e">
        <f>VLOOKUP(D495,#REF!,5,0)</f>
        <v>#REF!</v>
      </c>
      <c r="M495" t="e">
        <f>VLOOKUP(D495,#REF!,6,0)</f>
        <v>#REF!</v>
      </c>
      <c r="N495" t="e">
        <f>VLOOKUP(D495,#REF!,7,0)</f>
        <v>#REF!</v>
      </c>
      <c r="P495" t="str">
        <f t="shared" si="38"/>
        <v>70502</v>
      </c>
    </row>
    <row r="496" spans="1:16" x14ac:dyDescent="0.3">
      <c r="A496" s="293" t="s">
        <v>2862</v>
      </c>
      <c r="B496" s="333">
        <v>6</v>
      </c>
      <c r="C496" s="333">
        <v>711070502003990</v>
      </c>
      <c r="D496" s="334" t="s">
        <v>1289</v>
      </c>
      <c r="E496" t="str">
        <f t="shared" si="37"/>
        <v>710107050200399</v>
      </c>
      <c r="G496">
        <v>27</v>
      </c>
      <c r="H496" s="334" t="s">
        <v>2193</v>
      </c>
      <c r="I496" s="460">
        <v>630696924</v>
      </c>
      <c r="J496" s="296">
        <f t="shared" si="36"/>
        <v>630696.924</v>
      </c>
      <c r="K496" t="e">
        <f>+VLOOKUP(D496,#REF!,4,0)</f>
        <v>#REF!</v>
      </c>
      <c r="L496" t="e">
        <f>VLOOKUP(D496,#REF!,5,0)</f>
        <v>#REF!</v>
      </c>
      <c r="M496" t="e">
        <f>VLOOKUP(D496,#REF!,6,0)</f>
        <v>#REF!</v>
      </c>
      <c r="N496" t="e">
        <f>VLOOKUP(D496,#REF!,7,0)</f>
        <v>#REF!</v>
      </c>
      <c r="P496" t="str">
        <f t="shared" si="38"/>
        <v>70502</v>
      </c>
    </row>
    <row r="497" spans="1:16" x14ac:dyDescent="0.3">
      <c r="A497" s="292" t="s">
        <v>2862</v>
      </c>
      <c r="B497" s="332">
        <v>6</v>
      </c>
      <c r="C497" s="332">
        <v>711070502005990</v>
      </c>
      <c r="D497" s="427" t="s">
        <v>1290</v>
      </c>
      <c r="E497" t="str">
        <f t="shared" si="37"/>
        <v>710107050200599</v>
      </c>
      <c r="G497">
        <v>27</v>
      </c>
      <c r="H497" s="427" t="s">
        <v>2194</v>
      </c>
      <c r="I497" s="461">
        <v>123081225</v>
      </c>
      <c r="J497" s="296">
        <f t="shared" si="36"/>
        <v>123081.22500000001</v>
      </c>
      <c r="K497" t="e">
        <f>+VLOOKUP(D497,#REF!,4,0)</f>
        <v>#REF!</v>
      </c>
      <c r="L497" t="e">
        <f>VLOOKUP(D497,#REF!,5,0)</f>
        <v>#REF!</v>
      </c>
      <c r="M497" t="e">
        <f>VLOOKUP(D497,#REF!,6,0)</f>
        <v>#REF!</v>
      </c>
      <c r="N497" t="e">
        <f>VLOOKUP(D497,#REF!,7,0)</f>
        <v>#REF!</v>
      </c>
      <c r="P497" t="str">
        <f t="shared" si="38"/>
        <v>70502</v>
      </c>
    </row>
    <row r="498" spans="1:16" x14ac:dyDescent="0.3">
      <c r="A498" s="293" t="s">
        <v>2862</v>
      </c>
      <c r="B498" s="333">
        <v>6</v>
      </c>
      <c r="C498" s="333">
        <v>711070502006990</v>
      </c>
      <c r="D498" s="334" t="s">
        <v>2047</v>
      </c>
      <c r="E498" t="str">
        <f t="shared" si="37"/>
        <v>710107050200699</v>
      </c>
      <c r="G498">
        <v>27</v>
      </c>
      <c r="H498" s="334" t="s">
        <v>2195</v>
      </c>
      <c r="I498" s="460">
        <v>27147770</v>
      </c>
      <c r="J498" s="296">
        <f t="shared" si="36"/>
        <v>27147.77</v>
      </c>
      <c r="K498" t="e">
        <f>+VLOOKUP(D498,#REF!,4,0)</f>
        <v>#REF!</v>
      </c>
      <c r="L498" t="e">
        <f>VLOOKUP(D498,#REF!,5,0)</f>
        <v>#REF!</v>
      </c>
      <c r="M498" t="e">
        <f>VLOOKUP(D498,#REF!,6,0)</f>
        <v>#REF!</v>
      </c>
      <c r="N498" t="e">
        <f>VLOOKUP(D498,#REF!,7,0)</f>
        <v>#REF!</v>
      </c>
      <c r="P498" t="str">
        <f t="shared" si="38"/>
        <v>70502</v>
      </c>
    </row>
    <row r="499" spans="1:16" x14ac:dyDescent="0.3">
      <c r="A499" s="292" t="s">
        <v>2862</v>
      </c>
      <c r="B499" s="332">
        <v>6</v>
      </c>
      <c r="C499" s="332">
        <v>711070503001990</v>
      </c>
      <c r="D499" s="427" t="s">
        <v>1291</v>
      </c>
      <c r="E499" t="str">
        <f t="shared" si="37"/>
        <v>710107050300199</v>
      </c>
      <c r="G499">
        <v>27</v>
      </c>
      <c r="H499" s="427" t="s">
        <v>2196</v>
      </c>
      <c r="I499" s="461">
        <v>4556588059</v>
      </c>
      <c r="J499" s="296">
        <f t="shared" si="36"/>
        <v>4556588.0590000004</v>
      </c>
      <c r="K499" t="e">
        <f>+VLOOKUP(D499,#REF!,4,0)</f>
        <v>#REF!</v>
      </c>
      <c r="L499" t="e">
        <f>VLOOKUP(D499,#REF!,5,0)</f>
        <v>#REF!</v>
      </c>
      <c r="M499" t="e">
        <f>VLOOKUP(D499,#REF!,6,0)</f>
        <v>#REF!</v>
      </c>
      <c r="N499" t="e">
        <f>VLOOKUP(D499,#REF!,7,0)</f>
        <v>#REF!</v>
      </c>
      <c r="P499" t="str">
        <f t="shared" si="38"/>
        <v>70503</v>
      </c>
    </row>
    <row r="500" spans="1:16" x14ac:dyDescent="0.3">
      <c r="A500" s="293" t="s">
        <v>2862</v>
      </c>
      <c r="B500" s="333">
        <v>6</v>
      </c>
      <c r="C500" s="333">
        <v>711070503002990</v>
      </c>
      <c r="D500" s="334" t="s">
        <v>2048</v>
      </c>
      <c r="E500" t="str">
        <f t="shared" si="37"/>
        <v>710107050300299</v>
      </c>
      <c r="G500">
        <v>27</v>
      </c>
      <c r="H500" s="334" t="s">
        <v>2197</v>
      </c>
      <c r="I500" s="460">
        <v>540450025</v>
      </c>
      <c r="J500" s="296">
        <f t="shared" si="36"/>
        <v>540450.02500000002</v>
      </c>
      <c r="K500" t="e">
        <f>+VLOOKUP(D500,#REF!,4,0)</f>
        <v>#REF!</v>
      </c>
      <c r="L500" t="e">
        <f>VLOOKUP(D500,#REF!,5,0)</f>
        <v>#REF!</v>
      </c>
      <c r="M500" t="e">
        <f>VLOOKUP(D500,#REF!,6,0)</f>
        <v>#REF!</v>
      </c>
      <c r="N500" t="e">
        <f>VLOOKUP(D500,#REF!,7,0)</f>
        <v>#REF!</v>
      </c>
      <c r="P500" t="str">
        <f t="shared" si="38"/>
        <v>70503</v>
      </c>
    </row>
    <row r="501" spans="1:16" x14ac:dyDescent="0.3">
      <c r="A501" s="292" t="s">
        <v>2862</v>
      </c>
      <c r="B501" s="332">
        <v>6</v>
      </c>
      <c r="C501" s="332">
        <v>712071902001990</v>
      </c>
      <c r="D501" s="427" t="s">
        <v>2049</v>
      </c>
      <c r="E501" t="str">
        <f t="shared" si="37"/>
        <v>710207190200199</v>
      </c>
      <c r="G501">
        <v>27</v>
      </c>
      <c r="H501" s="427" t="s">
        <v>1492</v>
      </c>
      <c r="I501" s="461">
        <v>123104286</v>
      </c>
      <c r="J501" s="296">
        <f t="shared" si="36"/>
        <v>123104.28599999999</v>
      </c>
      <c r="K501" t="e">
        <f>+VLOOKUP(D501,#REF!,4,0)</f>
        <v>#REF!</v>
      </c>
      <c r="L501" t="e">
        <f>VLOOKUP(D501,#REF!,5,0)</f>
        <v>#REF!</v>
      </c>
      <c r="M501" t="e">
        <f>VLOOKUP(D501,#REF!,6,0)</f>
        <v>#REF!</v>
      </c>
      <c r="N501" t="e">
        <f>VLOOKUP(D501,#REF!,7,0)</f>
        <v>#REF!</v>
      </c>
      <c r="P501" t="str">
        <f t="shared" si="38"/>
        <v>71902</v>
      </c>
    </row>
    <row r="502" spans="1:16" x14ac:dyDescent="0.3">
      <c r="A502" s="293" t="s">
        <v>2862</v>
      </c>
      <c r="B502" s="333">
        <v>7</v>
      </c>
      <c r="C502" s="333">
        <v>712072102001990</v>
      </c>
      <c r="D502" s="334" t="s">
        <v>1373</v>
      </c>
      <c r="E502" t="str">
        <f t="shared" si="37"/>
        <v>710207210200199</v>
      </c>
      <c r="G502">
        <v>27</v>
      </c>
      <c r="H502" s="334" t="s">
        <v>1413</v>
      </c>
      <c r="I502" s="460">
        <v>69080</v>
      </c>
      <c r="J502" s="296">
        <f t="shared" si="36"/>
        <v>69.08</v>
      </c>
      <c r="K502" t="e">
        <f>+VLOOKUP(D502,#REF!,4,0)</f>
        <v>#REF!</v>
      </c>
      <c r="L502" t="e">
        <f>VLOOKUP(D502,#REF!,5,0)</f>
        <v>#REF!</v>
      </c>
      <c r="M502" t="e">
        <f>VLOOKUP(D502,#REF!,6,0)</f>
        <v>#REF!</v>
      </c>
      <c r="N502" t="e">
        <f>VLOOKUP(D502,#REF!,7,0)</f>
        <v>#REF!</v>
      </c>
      <c r="P502" t="str">
        <f t="shared" si="38"/>
        <v>72102</v>
      </c>
    </row>
    <row r="503" spans="1:16" x14ac:dyDescent="0.3">
      <c r="A503" s="292" t="s">
        <v>2862</v>
      </c>
      <c r="B503" s="332">
        <v>6</v>
      </c>
      <c r="C503" s="332">
        <v>712072102009990</v>
      </c>
      <c r="D503" s="427" t="s">
        <v>1375</v>
      </c>
      <c r="E503" t="str">
        <f t="shared" si="37"/>
        <v>710207210200999</v>
      </c>
      <c r="G503">
        <v>27</v>
      </c>
      <c r="H503" s="427" t="s">
        <v>1410</v>
      </c>
      <c r="I503" s="461">
        <v>4459723345</v>
      </c>
      <c r="J503" s="296">
        <f t="shared" si="36"/>
        <v>4459723.3449999997</v>
      </c>
      <c r="K503" t="e">
        <f>+VLOOKUP(D503,#REF!,4,0)</f>
        <v>#REF!</v>
      </c>
      <c r="L503" t="e">
        <f>VLOOKUP(D503,#REF!,5,0)</f>
        <v>#REF!</v>
      </c>
      <c r="M503" t="e">
        <f>VLOOKUP(D503,#REF!,6,0)</f>
        <v>#REF!</v>
      </c>
      <c r="N503" t="e">
        <f>VLOOKUP(D503,#REF!,7,0)</f>
        <v>#REF!</v>
      </c>
      <c r="P503" t="str">
        <f t="shared" si="38"/>
        <v>72102</v>
      </c>
    </row>
    <row r="504" spans="1:16" x14ac:dyDescent="0.3">
      <c r="A504" s="293" t="s">
        <v>2862</v>
      </c>
      <c r="B504" s="333">
        <v>6</v>
      </c>
      <c r="C504" s="333">
        <v>712072302001990</v>
      </c>
      <c r="D504" s="334" t="s">
        <v>1294</v>
      </c>
      <c r="E504" t="str">
        <f t="shared" si="37"/>
        <v>710207230200199</v>
      </c>
      <c r="G504">
        <v>27</v>
      </c>
      <c r="H504" s="334" t="s">
        <v>1295</v>
      </c>
      <c r="I504" s="460">
        <v>51584991</v>
      </c>
      <c r="J504" s="296">
        <f t="shared" si="36"/>
        <v>51584.991000000002</v>
      </c>
      <c r="K504" t="e">
        <f>+VLOOKUP(D504,#REF!,4,0)</f>
        <v>#REF!</v>
      </c>
      <c r="L504" t="e">
        <f>VLOOKUP(D504,#REF!,5,0)</f>
        <v>#REF!</v>
      </c>
      <c r="M504" t="e">
        <f>VLOOKUP(D504,#REF!,6,0)</f>
        <v>#REF!</v>
      </c>
      <c r="N504" t="e">
        <f>VLOOKUP(D504,#REF!,7,0)</f>
        <v>#REF!</v>
      </c>
      <c r="P504" t="str">
        <f t="shared" si="38"/>
        <v>72302</v>
      </c>
    </row>
    <row r="505" spans="1:16" x14ac:dyDescent="0.3">
      <c r="A505" s="292" t="s">
        <v>2862</v>
      </c>
      <c r="B505" s="332">
        <v>6</v>
      </c>
      <c r="C505" s="332">
        <v>712079701002990</v>
      </c>
      <c r="D505" s="427" t="s">
        <v>1156</v>
      </c>
      <c r="E505" t="str">
        <f t="shared" si="37"/>
        <v>710207970100299</v>
      </c>
      <c r="G505">
        <v>27</v>
      </c>
      <c r="H505" s="427" t="s">
        <v>1157</v>
      </c>
      <c r="I505" s="461">
        <v>89358115</v>
      </c>
      <c r="J505" s="296">
        <f t="shared" si="36"/>
        <v>89358.115000000005</v>
      </c>
      <c r="K505" t="e">
        <f>+VLOOKUP(D505,#REF!,4,0)</f>
        <v>#REF!</v>
      </c>
      <c r="L505" t="e">
        <f>VLOOKUP(D505,#REF!,5,0)</f>
        <v>#REF!</v>
      </c>
      <c r="M505" t="e">
        <f>VLOOKUP(D505,#REF!,6,0)</f>
        <v>#REF!</v>
      </c>
      <c r="N505" t="e">
        <f>VLOOKUP(D505,#REF!,7,0)</f>
        <v>#REF!</v>
      </c>
      <c r="P505" t="str">
        <f t="shared" si="38"/>
        <v>79701</v>
      </c>
    </row>
    <row r="506" spans="1:16" x14ac:dyDescent="0.3">
      <c r="A506" s="293" t="s">
        <v>2862</v>
      </c>
      <c r="B506" s="333">
        <v>6</v>
      </c>
      <c r="C506" s="333">
        <v>714073902000990</v>
      </c>
      <c r="D506" s="334" t="s">
        <v>1158</v>
      </c>
      <c r="E506" t="str">
        <f t="shared" si="37"/>
        <v>710407390200099</v>
      </c>
      <c r="G506">
        <v>29</v>
      </c>
      <c r="H506" s="334" t="s">
        <v>1118</v>
      </c>
      <c r="I506" s="460">
        <v>823651923</v>
      </c>
      <c r="J506" s="296">
        <f t="shared" si="36"/>
        <v>823651.92299999995</v>
      </c>
      <c r="K506" t="e">
        <f>+VLOOKUP(D506,#REF!,4,0)</f>
        <v>#REF!</v>
      </c>
      <c r="L506" t="e">
        <f>VLOOKUP(D506,#REF!,5,0)</f>
        <v>#REF!</v>
      </c>
      <c r="M506" t="e">
        <f>VLOOKUP(D506,#REF!,6,0)</f>
        <v>#REF!</v>
      </c>
      <c r="N506" t="e">
        <f>VLOOKUP(D506,#REF!,7,0)</f>
        <v>#REF!</v>
      </c>
      <c r="P506" t="str">
        <f t="shared" si="38"/>
        <v>73902</v>
      </c>
    </row>
    <row r="507" spans="1:16" x14ac:dyDescent="0.3">
      <c r="A507" s="292" t="s">
        <v>2862</v>
      </c>
      <c r="B507" s="332">
        <v>7</v>
      </c>
      <c r="C507" s="332">
        <v>714073902001990</v>
      </c>
      <c r="D507" s="427" t="s">
        <v>1159</v>
      </c>
      <c r="E507" t="str">
        <f t="shared" si="37"/>
        <v>710407390200199</v>
      </c>
      <c r="G507">
        <v>29</v>
      </c>
      <c r="H507" s="427" t="s">
        <v>1118</v>
      </c>
      <c r="I507" s="461">
        <v>90438689</v>
      </c>
      <c r="J507" s="296">
        <f t="shared" si="36"/>
        <v>90438.688999999998</v>
      </c>
      <c r="K507" t="e">
        <f>+VLOOKUP(D507,#REF!,4,0)</f>
        <v>#REF!</v>
      </c>
      <c r="L507" t="e">
        <f>VLOOKUP(D507,#REF!,5,0)</f>
        <v>#REF!</v>
      </c>
      <c r="M507" t="e">
        <f>VLOOKUP(D507,#REF!,6,0)</f>
        <v>#REF!</v>
      </c>
      <c r="N507" t="e">
        <f>VLOOKUP(D507,#REF!,7,0)</f>
        <v>#REF!</v>
      </c>
      <c r="P507" t="str">
        <f t="shared" si="38"/>
        <v>73902</v>
      </c>
    </row>
    <row r="508" spans="1:16" x14ac:dyDescent="0.3">
      <c r="A508" s="293" t="s">
        <v>2862</v>
      </c>
      <c r="B508" s="333">
        <v>6</v>
      </c>
      <c r="C508" s="333">
        <v>714073903000990</v>
      </c>
      <c r="D508" s="334" t="s">
        <v>2050</v>
      </c>
      <c r="E508" t="str">
        <f t="shared" si="37"/>
        <v>710407390300099</v>
      </c>
      <c r="G508">
        <v>29</v>
      </c>
      <c r="H508" s="334" t="s">
        <v>2198</v>
      </c>
      <c r="I508" s="460">
        <v>19709661</v>
      </c>
      <c r="J508" s="296">
        <f t="shared" si="36"/>
        <v>19709.661</v>
      </c>
      <c r="K508" t="e">
        <f>+VLOOKUP(D508,#REF!,4,0)</f>
        <v>#REF!</v>
      </c>
      <c r="L508" t="e">
        <f>VLOOKUP(D508,#REF!,5,0)</f>
        <v>#REF!</v>
      </c>
      <c r="M508" t="e">
        <f>VLOOKUP(D508,#REF!,6,0)</f>
        <v>#REF!</v>
      </c>
      <c r="N508" t="e">
        <f>VLOOKUP(D508,#REF!,7,0)</f>
        <v>#REF!</v>
      </c>
      <c r="P508" t="str">
        <f t="shared" si="38"/>
        <v>73903</v>
      </c>
    </row>
    <row r="509" spans="1:16" x14ac:dyDescent="0.3">
      <c r="A509" s="292" t="s">
        <v>2862</v>
      </c>
      <c r="B509" s="332">
        <v>6</v>
      </c>
      <c r="C509" s="332">
        <v>714073904000990</v>
      </c>
      <c r="D509" s="427" t="s">
        <v>1160</v>
      </c>
      <c r="E509" t="str">
        <f t="shared" si="37"/>
        <v>710407390400099</v>
      </c>
      <c r="G509">
        <v>29</v>
      </c>
      <c r="H509" s="427" t="s">
        <v>1161</v>
      </c>
      <c r="I509" s="461">
        <v>248234797</v>
      </c>
      <c r="J509" s="296">
        <f t="shared" si="36"/>
        <v>248234.79699999999</v>
      </c>
      <c r="K509" t="e">
        <f>+VLOOKUP(D509,#REF!,4,0)</f>
        <v>#REF!</v>
      </c>
      <c r="L509" t="e">
        <f>VLOOKUP(D509,#REF!,5,0)</f>
        <v>#REF!</v>
      </c>
      <c r="M509" t="e">
        <f>VLOOKUP(D509,#REF!,6,0)</f>
        <v>#REF!</v>
      </c>
      <c r="N509" t="e">
        <f>VLOOKUP(D509,#REF!,7,0)</f>
        <v>#REF!</v>
      </c>
      <c r="P509" t="str">
        <f t="shared" si="38"/>
        <v>73904</v>
      </c>
    </row>
    <row r="510" spans="1:16" x14ac:dyDescent="0.3">
      <c r="A510" s="293" t="s">
        <v>2862</v>
      </c>
      <c r="B510" s="333">
        <v>6</v>
      </c>
      <c r="C510" s="333">
        <v>714073906000990</v>
      </c>
      <c r="D510" s="334" t="s">
        <v>1162</v>
      </c>
      <c r="E510" t="str">
        <f t="shared" si="37"/>
        <v>710407390600099</v>
      </c>
      <c r="G510">
        <v>29</v>
      </c>
      <c r="H510" s="334" t="s">
        <v>1163</v>
      </c>
      <c r="I510" s="460">
        <v>21677581249</v>
      </c>
      <c r="J510" s="296">
        <f t="shared" si="36"/>
        <v>21677581.249000002</v>
      </c>
      <c r="K510" t="e">
        <f>+VLOOKUP(D510,#REF!,4,0)</f>
        <v>#REF!</v>
      </c>
      <c r="L510" t="e">
        <f>VLOOKUP(D510,#REF!,5,0)</f>
        <v>#REF!</v>
      </c>
      <c r="M510" t="e">
        <f>VLOOKUP(D510,#REF!,6,0)</f>
        <v>#REF!</v>
      </c>
      <c r="N510" t="e">
        <f>VLOOKUP(D510,#REF!,7,0)</f>
        <v>#REF!</v>
      </c>
      <c r="P510" t="str">
        <f t="shared" si="38"/>
        <v>73906</v>
      </c>
    </row>
    <row r="511" spans="1:16" x14ac:dyDescent="0.3">
      <c r="A511" s="292" t="s">
        <v>2862</v>
      </c>
      <c r="B511" s="332">
        <v>6</v>
      </c>
      <c r="C511" s="332">
        <v>714073908000990</v>
      </c>
      <c r="D511" s="427" t="s">
        <v>1164</v>
      </c>
      <c r="E511" t="str">
        <f t="shared" si="37"/>
        <v>710407390800099</v>
      </c>
      <c r="G511">
        <v>29</v>
      </c>
      <c r="H511" s="427" t="s">
        <v>1165</v>
      </c>
      <c r="I511" s="461">
        <v>67045306</v>
      </c>
      <c r="J511" s="296">
        <f t="shared" si="36"/>
        <v>67045.305999999997</v>
      </c>
      <c r="K511" t="e">
        <f>+VLOOKUP(D511,#REF!,4,0)</f>
        <v>#REF!</v>
      </c>
      <c r="L511" t="e">
        <f>VLOOKUP(D511,#REF!,5,0)</f>
        <v>#REF!</v>
      </c>
      <c r="M511" t="e">
        <f>VLOOKUP(D511,#REF!,6,0)</f>
        <v>#REF!</v>
      </c>
      <c r="N511" t="e">
        <f>VLOOKUP(D511,#REF!,7,0)</f>
        <v>#REF!</v>
      </c>
      <c r="P511" t="str">
        <f t="shared" si="38"/>
        <v>73908</v>
      </c>
    </row>
    <row r="512" spans="1:16" x14ac:dyDescent="0.3">
      <c r="A512" s="293" t="s">
        <v>2862</v>
      </c>
      <c r="B512" s="333">
        <v>6</v>
      </c>
      <c r="C512" s="333">
        <v>715074302000990</v>
      </c>
      <c r="D512" s="334" t="s">
        <v>1376</v>
      </c>
      <c r="E512" t="str">
        <f t="shared" si="37"/>
        <v>710507430200099</v>
      </c>
      <c r="G512">
        <v>29</v>
      </c>
      <c r="H512" s="334" t="s">
        <v>1450</v>
      </c>
      <c r="I512" s="460">
        <v>8866137648</v>
      </c>
      <c r="J512" s="296">
        <f t="shared" si="36"/>
        <v>8866137.648</v>
      </c>
      <c r="K512" t="e">
        <f>+VLOOKUP(D512,#REF!,4,0)</f>
        <v>#REF!</v>
      </c>
      <c r="L512" t="e">
        <f>VLOOKUP(D512,#REF!,5,0)</f>
        <v>#REF!</v>
      </c>
      <c r="M512" t="e">
        <f>VLOOKUP(D512,#REF!,6,0)</f>
        <v>#REF!</v>
      </c>
      <c r="N512" t="e">
        <f>VLOOKUP(D512,#REF!,7,0)</f>
        <v>#REF!</v>
      </c>
      <c r="P512" t="str">
        <f t="shared" si="38"/>
        <v>74302</v>
      </c>
    </row>
    <row r="513" spans="1:16" x14ac:dyDescent="0.3">
      <c r="A513" s="292" t="s">
        <v>2862</v>
      </c>
      <c r="B513" s="332">
        <v>6</v>
      </c>
      <c r="C513" s="332">
        <v>715074701000980</v>
      </c>
      <c r="D513" s="427" t="s">
        <v>2051</v>
      </c>
      <c r="E513" t="str">
        <f t="shared" si="37"/>
        <v>710507470100098</v>
      </c>
      <c r="G513">
        <v>29</v>
      </c>
      <c r="H513" s="427" t="s">
        <v>1166</v>
      </c>
      <c r="I513" s="461">
        <v>63984009</v>
      </c>
      <c r="J513" s="296">
        <f t="shared" si="36"/>
        <v>63984.008999999998</v>
      </c>
      <c r="K513" t="e">
        <f>+VLOOKUP(D513,#REF!,4,0)</f>
        <v>#REF!</v>
      </c>
      <c r="L513" t="e">
        <f>VLOOKUP(D513,#REF!,5,0)</f>
        <v>#REF!</v>
      </c>
      <c r="M513" t="e">
        <f>VLOOKUP(D513,#REF!,6,0)</f>
        <v>#REF!</v>
      </c>
      <c r="N513" t="e">
        <f>VLOOKUP(D513,#REF!,7,0)</f>
        <v>#REF!</v>
      </c>
      <c r="P513" t="str">
        <f t="shared" si="38"/>
        <v>74701</v>
      </c>
    </row>
    <row r="514" spans="1:16" x14ac:dyDescent="0.3">
      <c r="A514" s="293" t="s">
        <v>2862</v>
      </c>
      <c r="B514" s="333">
        <v>6</v>
      </c>
      <c r="C514" s="333">
        <v>715074701000990</v>
      </c>
      <c r="D514" s="334" t="s">
        <v>1167</v>
      </c>
      <c r="E514" t="str">
        <f t="shared" si="37"/>
        <v>710507470100099</v>
      </c>
      <c r="G514">
        <v>29</v>
      </c>
      <c r="H514" s="334" t="s">
        <v>1166</v>
      </c>
      <c r="I514" s="460">
        <v>296983661</v>
      </c>
      <c r="J514" s="296">
        <f t="shared" si="36"/>
        <v>296983.66100000002</v>
      </c>
      <c r="K514" t="e">
        <f>+VLOOKUP(D514,#REF!,4,0)</f>
        <v>#REF!</v>
      </c>
      <c r="L514" t="e">
        <f>VLOOKUP(D514,#REF!,5,0)</f>
        <v>#REF!</v>
      </c>
      <c r="M514" t="e">
        <f>VLOOKUP(D514,#REF!,6,0)</f>
        <v>#REF!</v>
      </c>
      <c r="N514" t="e">
        <f>VLOOKUP(D514,#REF!,7,0)</f>
        <v>#REF!</v>
      </c>
      <c r="P514" t="str">
        <f t="shared" si="38"/>
        <v>74701</v>
      </c>
    </row>
    <row r="515" spans="1:16" x14ac:dyDescent="0.3">
      <c r="A515" s="292" t="s">
        <v>2862</v>
      </c>
      <c r="B515" s="332">
        <v>6</v>
      </c>
      <c r="C515" s="332">
        <v>721075702007990</v>
      </c>
      <c r="D515" s="427" t="s">
        <v>1296</v>
      </c>
      <c r="E515" t="str">
        <f t="shared" si="37"/>
        <v>720107570200799</v>
      </c>
      <c r="G515">
        <v>27</v>
      </c>
      <c r="H515" s="427" t="s">
        <v>1297</v>
      </c>
      <c r="I515" s="461">
        <v>1877398</v>
      </c>
      <c r="J515" s="296">
        <f t="shared" si="36"/>
        <v>1877.3979999999999</v>
      </c>
      <c r="K515" t="e">
        <f>+VLOOKUP(D515,#REF!,4,0)</f>
        <v>#REF!</v>
      </c>
      <c r="L515" t="e">
        <f>VLOOKUP(D515,#REF!,5,0)</f>
        <v>#REF!</v>
      </c>
      <c r="M515" t="e">
        <f>VLOOKUP(D515,#REF!,6,0)</f>
        <v>#REF!</v>
      </c>
      <c r="N515" t="e">
        <f>VLOOKUP(D515,#REF!,7,0)</f>
        <v>#REF!</v>
      </c>
      <c r="P515" t="str">
        <f t="shared" si="38"/>
        <v>75702</v>
      </c>
    </row>
    <row r="516" spans="1:16" x14ac:dyDescent="0.3">
      <c r="A516" s="293" t="s">
        <v>2862</v>
      </c>
      <c r="B516" s="333">
        <v>6</v>
      </c>
      <c r="C516" s="333">
        <v>721075702008990</v>
      </c>
      <c r="D516" s="334" t="s">
        <v>1168</v>
      </c>
      <c r="E516" t="str">
        <f t="shared" si="37"/>
        <v>720107570200899</v>
      </c>
      <c r="G516">
        <v>27</v>
      </c>
      <c r="H516" s="334" t="s">
        <v>1169</v>
      </c>
      <c r="I516" s="460">
        <v>1365686572</v>
      </c>
      <c r="J516" s="296">
        <f t="shared" si="36"/>
        <v>1365686.5719999999</v>
      </c>
      <c r="K516" t="e">
        <f>+VLOOKUP(D516,#REF!,4,0)</f>
        <v>#REF!</v>
      </c>
      <c r="L516" t="e">
        <f>VLOOKUP(D516,#REF!,5,0)</f>
        <v>#REF!</v>
      </c>
      <c r="M516" t="e">
        <f>VLOOKUP(D516,#REF!,6,0)</f>
        <v>#REF!</v>
      </c>
      <c r="N516" t="e">
        <f>VLOOKUP(D516,#REF!,7,0)</f>
        <v>#REF!</v>
      </c>
      <c r="P516" t="str">
        <f t="shared" si="38"/>
        <v>75702</v>
      </c>
    </row>
    <row r="517" spans="1:16" x14ac:dyDescent="0.3">
      <c r="A517" s="292" t="s">
        <v>2862</v>
      </c>
      <c r="B517" s="332">
        <v>6</v>
      </c>
      <c r="C517" s="332">
        <v>721075702010990</v>
      </c>
      <c r="D517" s="427" t="s">
        <v>1170</v>
      </c>
      <c r="E517" t="str">
        <f t="shared" si="37"/>
        <v>720107570201099</v>
      </c>
      <c r="G517">
        <v>27</v>
      </c>
      <c r="H517" s="427" t="s">
        <v>1171</v>
      </c>
      <c r="I517" s="461">
        <v>67091554</v>
      </c>
      <c r="J517" s="296">
        <f t="shared" si="36"/>
        <v>67091.554000000004</v>
      </c>
      <c r="K517" t="e">
        <f>+VLOOKUP(D517,#REF!,4,0)</f>
        <v>#REF!</v>
      </c>
      <c r="L517" t="e">
        <f>VLOOKUP(D517,#REF!,5,0)</f>
        <v>#REF!</v>
      </c>
      <c r="M517" t="e">
        <f>VLOOKUP(D517,#REF!,6,0)</f>
        <v>#REF!</v>
      </c>
      <c r="N517" t="e">
        <f>VLOOKUP(D517,#REF!,7,0)</f>
        <v>#REF!</v>
      </c>
      <c r="P517" t="str">
        <f t="shared" si="38"/>
        <v>75702</v>
      </c>
    </row>
    <row r="518" spans="1:16" x14ac:dyDescent="0.3">
      <c r="A518" s="293" t="s">
        <v>2862</v>
      </c>
      <c r="B518" s="333">
        <v>6</v>
      </c>
      <c r="C518" s="333">
        <v>721075702020990</v>
      </c>
      <c r="D518" s="334" t="s">
        <v>2052</v>
      </c>
      <c r="E518" t="str">
        <f t="shared" si="37"/>
        <v>720107570202099</v>
      </c>
      <c r="G518">
        <v>27</v>
      </c>
      <c r="H518" s="334" t="s">
        <v>2199</v>
      </c>
      <c r="I518" s="460">
        <v>45229772</v>
      </c>
      <c r="J518" s="296">
        <f t="shared" si="36"/>
        <v>45229.771999999997</v>
      </c>
      <c r="K518" t="e">
        <f>+VLOOKUP(D518,#REF!,4,0)</f>
        <v>#REF!</v>
      </c>
      <c r="L518" t="e">
        <f>VLOOKUP(D518,#REF!,5,0)</f>
        <v>#REF!</v>
      </c>
      <c r="M518" t="e">
        <f>VLOOKUP(D518,#REF!,6,0)</f>
        <v>#REF!</v>
      </c>
      <c r="N518" t="e">
        <f>VLOOKUP(D518,#REF!,7,0)</f>
        <v>#REF!</v>
      </c>
      <c r="P518" t="str">
        <f t="shared" si="38"/>
        <v>75702</v>
      </c>
    </row>
    <row r="519" spans="1:16" x14ac:dyDescent="0.3">
      <c r="A519" s="292" t="s">
        <v>2862</v>
      </c>
      <c r="B519" s="332">
        <v>6</v>
      </c>
      <c r="C519" s="332">
        <v>721075702040990</v>
      </c>
      <c r="D519" s="427" t="s">
        <v>2053</v>
      </c>
      <c r="E519" t="str">
        <f t="shared" si="37"/>
        <v>720107570204099</v>
      </c>
      <c r="G519">
        <v>27</v>
      </c>
      <c r="H519" s="427" t="s">
        <v>2200</v>
      </c>
      <c r="I519" s="461">
        <v>398337</v>
      </c>
      <c r="J519" s="296">
        <f t="shared" si="36"/>
        <v>398.33699999999999</v>
      </c>
      <c r="K519" t="e">
        <f>+VLOOKUP(D519,#REF!,4,0)</f>
        <v>#REF!</v>
      </c>
      <c r="L519" t="e">
        <f>VLOOKUP(D519,#REF!,5,0)</f>
        <v>#REF!</v>
      </c>
      <c r="M519" t="e">
        <f>VLOOKUP(D519,#REF!,6,0)</f>
        <v>#REF!</v>
      </c>
      <c r="N519" t="e">
        <f>VLOOKUP(D519,#REF!,7,0)</f>
        <v>#REF!</v>
      </c>
      <c r="P519" t="str">
        <f t="shared" si="38"/>
        <v>75702</v>
      </c>
    </row>
    <row r="520" spans="1:16" x14ac:dyDescent="0.3">
      <c r="A520" s="293" t="s">
        <v>2862</v>
      </c>
      <c r="B520" s="333">
        <v>6</v>
      </c>
      <c r="C520" s="333">
        <v>721075702042990</v>
      </c>
      <c r="D520" s="334" t="s">
        <v>1172</v>
      </c>
      <c r="E520" t="str">
        <f t="shared" si="37"/>
        <v>720107570204299</v>
      </c>
      <c r="G520">
        <v>27</v>
      </c>
      <c r="H520" s="334" t="s">
        <v>1173</v>
      </c>
      <c r="I520" s="460">
        <v>24454113</v>
      </c>
      <c r="J520" s="296">
        <f t="shared" si="36"/>
        <v>24454.113000000001</v>
      </c>
      <c r="K520" t="e">
        <f>+VLOOKUP(D520,#REF!,4,0)</f>
        <v>#REF!</v>
      </c>
      <c r="L520" t="e">
        <f>VLOOKUP(D520,#REF!,5,0)</f>
        <v>#REF!</v>
      </c>
      <c r="M520" t="e">
        <f>VLOOKUP(D520,#REF!,6,0)</f>
        <v>#REF!</v>
      </c>
      <c r="N520" t="e">
        <f>VLOOKUP(D520,#REF!,7,0)</f>
        <v>#REF!</v>
      </c>
      <c r="P520" t="str">
        <f t="shared" si="38"/>
        <v>75702</v>
      </c>
    </row>
    <row r="521" spans="1:16" x14ac:dyDescent="0.3">
      <c r="A521" s="292" t="s">
        <v>2862</v>
      </c>
      <c r="B521" s="332">
        <v>6</v>
      </c>
      <c r="C521" s="332">
        <v>721075702044990</v>
      </c>
      <c r="D521" s="427" t="s">
        <v>1298</v>
      </c>
      <c r="E521" t="str">
        <f t="shared" si="37"/>
        <v>720107570204499</v>
      </c>
      <c r="G521">
        <v>27</v>
      </c>
      <c r="H521" s="427" t="s">
        <v>1299</v>
      </c>
      <c r="I521" s="461">
        <v>97927082</v>
      </c>
      <c r="J521" s="296">
        <f t="shared" si="36"/>
        <v>97927.081999999995</v>
      </c>
      <c r="K521" t="e">
        <f>+VLOOKUP(D521,#REF!,4,0)</f>
        <v>#REF!</v>
      </c>
      <c r="L521" t="e">
        <f>VLOOKUP(D521,#REF!,5,0)</f>
        <v>#REF!</v>
      </c>
      <c r="M521" t="e">
        <f>VLOOKUP(D521,#REF!,6,0)</f>
        <v>#REF!</v>
      </c>
      <c r="N521" t="e">
        <f>VLOOKUP(D521,#REF!,7,0)</f>
        <v>#REF!</v>
      </c>
      <c r="P521" t="str">
        <f t="shared" si="38"/>
        <v>75702</v>
      </c>
    </row>
    <row r="522" spans="1:16" x14ac:dyDescent="0.3">
      <c r="A522" s="293" t="s">
        <v>2862</v>
      </c>
      <c r="B522" s="333">
        <v>6</v>
      </c>
      <c r="C522" s="333">
        <v>731075902001990</v>
      </c>
      <c r="D522" s="334" t="s">
        <v>1174</v>
      </c>
      <c r="E522" t="str">
        <f t="shared" si="37"/>
        <v>730107590200199</v>
      </c>
      <c r="G522">
        <v>27</v>
      </c>
      <c r="H522" s="334" t="s">
        <v>1175</v>
      </c>
      <c r="I522" s="460">
        <v>352172935</v>
      </c>
      <c r="J522" s="296">
        <f t="shared" si="36"/>
        <v>352172.935</v>
      </c>
      <c r="K522" t="e">
        <f>+VLOOKUP(D522,#REF!,4,0)</f>
        <v>#REF!</v>
      </c>
      <c r="L522" t="e">
        <f>VLOOKUP(D522,#REF!,5,0)</f>
        <v>#REF!</v>
      </c>
      <c r="M522" t="e">
        <f>VLOOKUP(D522,#REF!,6,0)</f>
        <v>#REF!</v>
      </c>
      <c r="N522" t="e">
        <f>VLOOKUP(D522,#REF!,7,0)</f>
        <v>#REF!</v>
      </c>
      <c r="P522" t="str">
        <f t="shared" si="38"/>
        <v>75902</v>
      </c>
    </row>
    <row r="523" spans="1:16" x14ac:dyDescent="0.3">
      <c r="A523" s="292" t="s">
        <v>2862</v>
      </c>
      <c r="B523" s="332">
        <v>6</v>
      </c>
      <c r="C523" s="332">
        <v>731075904001990</v>
      </c>
      <c r="D523" s="427" t="s">
        <v>1300</v>
      </c>
      <c r="E523" t="str">
        <f t="shared" si="37"/>
        <v>730107590400199</v>
      </c>
      <c r="G523">
        <v>27</v>
      </c>
      <c r="H523" s="427" t="s">
        <v>1301</v>
      </c>
      <c r="I523" s="461">
        <v>419234766</v>
      </c>
      <c r="J523" s="296">
        <f t="shared" ref="J523:J586" si="39">I523/1000</f>
        <v>419234.766</v>
      </c>
      <c r="K523" t="e">
        <f>+VLOOKUP(D523,#REF!,4,0)</f>
        <v>#REF!</v>
      </c>
      <c r="L523" t="e">
        <f>VLOOKUP(D523,#REF!,5,0)</f>
        <v>#REF!</v>
      </c>
      <c r="M523" t="e">
        <f>VLOOKUP(D523,#REF!,6,0)</f>
        <v>#REF!</v>
      </c>
      <c r="N523" t="e">
        <f>VLOOKUP(D523,#REF!,7,0)</f>
        <v>#REF!</v>
      </c>
      <c r="P523" t="str">
        <f t="shared" si="38"/>
        <v>75904</v>
      </c>
    </row>
    <row r="524" spans="1:16" x14ac:dyDescent="0.3">
      <c r="A524" s="293" t="s">
        <v>2862</v>
      </c>
      <c r="B524" s="333">
        <v>6</v>
      </c>
      <c r="C524" s="333">
        <v>731075904003990</v>
      </c>
      <c r="D524" s="334" t="s">
        <v>1377</v>
      </c>
      <c r="E524" t="str">
        <f t="shared" si="37"/>
        <v>730107590400399</v>
      </c>
      <c r="G524">
        <v>29</v>
      </c>
      <c r="H524" s="334" t="s">
        <v>1563</v>
      </c>
      <c r="I524" s="460">
        <v>-8397471</v>
      </c>
      <c r="J524" s="296">
        <f t="shared" si="39"/>
        <v>-8397.4709999999995</v>
      </c>
      <c r="K524" t="e">
        <f>+VLOOKUP(D524,#REF!,4,0)</f>
        <v>#REF!</v>
      </c>
      <c r="L524" t="e">
        <f>VLOOKUP(D524,#REF!,5,0)</f>
        <v>#REF!</v>
      </c>
      <c r="M524" t="e">
        <f>VLOOKUP(D524,#REF!,6,0)</f>
        <v>#REF!</v>
      </c>
      <c r="N524" t="e">
        <f>VLOOKUP(D524,#REF!,7,0)</f>
        <v>#REF!</v>
      </c>
      <c r="P524" t="str">
        <f t="shared" si="38"/>
        <v>75904</v>
      </c>
    </row>
    <row r="525" spans="1:16" x14ac:dyDescent="0.3">
      <c r="A525" s="292" t="s">
        <v>2862</v>
      </c>
      <c r="B525" s="332">
        <v>7</v>
      </c>
      <c r="C525" s="332">
        <v>731075906001990</v>
      </c>
      <c r="D525" s="427" t="s">
        <v>1176</v>
      </c>
      <c r="E525" t="str">
        <f t="shared" ref="E525:E588" si="40">+MID(D525,3,2)&amp;+MID(D525,6,1)&amp;+MID(D525,8,2)&amp;+MID(D525,11,3)&amp;+MID(D525,17,2)&amp;+MID(D525,20,3)&amp;+MID(D525,24,2)</f>
        <v>730107590600199</v>
      </c>
      <c r="G525">
        <v>27</v>
      </c>
      <c r="H525" s="427" t="s">
        <v>1177</v>
      </c>
      <c r="I525" s="461">
        <v>35315522</v>
      </c>
      <c r="J525" s="296">
        <f t="shared" si="39"/>
        <v>35315.521999999997</v>
      </c>
      <c r="K525" t="e">
        <f>+VLOOKUP(D525,#REF!,4,0)</f>
        <v>#REF!</v>
      </c>
      <c r="L525" t="e">
        <f>VLOOKUP(D525,#REF!,5,0)</f>
        <v>#REF!</v>
      </c>
      <c r="M525" t="e">
        <f>VLOOKUP(D525,#REF!,6,0)</f>
        <v>#REF!</v>
      </c>
      <c r="N525" t="e">
        <f>VLOOKUP(D525,#REF!,7,0)</f>
        <v>#REF!</v>
      </c>
      <c r="P525" t="str">
        <f t="shared" si="38"/>
        <v>75906</v>
      </c>
    </row>
    <row r="526" spans="1:16" x14ac:dyDescent="0.3">
      <c r="A526" s="293" t="s">
        <v>2862</v>
      </c>
      <c r="B526" s="333">
        <v>6</v>
      </c>
      <c r="C526" s="333">
        <v>731075908000990</v>
      </c>
      <c r="D526" s="334" t="s">
        <v>1179</v>
      </c>
      <c r="E526" t="str">
        <f t="shared" si="40"/>
        <v>730107590800099</v>
      </c>
      <c r="G526">
        <v>27</v>
      </c>
      <c r="H526" s="334" t="s">
        <v>1178</v>
      </c>
      <c r="I526" s="460">
        <v>22127856</v>
      </c>
      <c r="J526" s="296">
        <f t="shared" si="39"/>
        <v>22127.856</v>
      </c>
      <c r="K526" t="e">
        <f>+VLOOKUP(D526,#REF!,4,0)</f>
        <v>#REF!</v>
      </c>
      <c r="L526" t="e">
        <f>VLOOKUP(D526,#REF!,5,0)</f>
        <v>#REF!</v>
      </c>
      <c r="M526" t="e">
        <f>VLOOKUP(D526,#REF!,6,0)</f>
        <v>#REF!</v>
      </c>
      <c r="N526" t="e">
        <f>VLOOKUP(D526,#REF!,7,0)</f>
        <v>#REF!</v>
      </c>
      <c r="P526" t="str">
        <f t="shared" ref="P526:P589" si="41">MID(E526,6,5)</f>
        <v>75908</v>
      </c>
    </row>
    <row r="527" spans="1:16" x14ac:dyDescent="0.3">
      <c r="A527" s="292" t="s">
        <v>2862</v>
      </c>
      <c r="B527" s="332">
        <v>6</v>
      </c>
      <c r="C527" s="332">
        <v>731075912002990</v>
      </c>
      <c r="D527" s="427" t="s">
        <v>1378</v>
      </c>
      <c r="E527" t="str">
        <f t="shared" si="40"/>
        <v>730107591200299</v>
      </c>
      <c r="G527">
        <v>27</v>
      </c>
      <c r="H527" s="427" t="s">
        <v>1411</v>
      </c>
      <c r="I527" s="461">
        <v>4310000</v>
      </c>
      <c r="J527" s="296">
        <f t="shared" si="39"/>
        <v>4310</v>
      </c>
      <c r="K527" t="e">
        <f>+VLOOKUP(D527,#REF!,4,0)</f>
        <v>#REF!</v>
      </c>
      <c r="L527" t="e">
        <f>VLOOKUP(D527,#REF!,5,0)</f>
        <v>#REF!</v>
      </c>
      <c r="M527" t="e">
        <f>VLOOKUP(D527,#REF!,6,0)</f>
        <v>#REF!</v>
      </c>
      <c r="N527" t="e">
        <f>VLOOKUP(D527,#REF!,7,0)</f>
        <v>#REF!</v>
      </c>
      <c r="P527" t="str">
        <f t="shared" si="41"/>
        <v>75912</v>
      </c>
    </row>
    <row r="528" spans="1:16" x14ac:dyDescent="0.3">
      <c r="A528" s="293" t="s">
        <v>2862</v>
      </c>
      <c r="B528" s="333">
        <v>6</v>
      </c>
      <c r="C528" s="333">
        <v>731075914008990</v>
      </c>
      <c r="D528" s="334" t="s">
        <v>2057</v>
      </c>
      <c r="E528" t="str">
        <f t="shared" si="40"/>
        <v>730107591400899</v>
      </c>
      <c r="G528">
        <v>27</v>
      </c>
      <c r="H528" s="334" t="s">
        <v>2204</v>
      </c>
      <c r="I528" s="460">
        <v>57050305</v>
      </c>
      <c r="J528" s="296">
        <f t="shared" si="39"/>
        <v>57050.305</v>
      </c>
      <c r="K528" t="e">
        <f>+VLOOKUP(D528,#REF!,4,0)</f>
        <v>#REF!</v>
      </c>
      <c r="L528" t="e">
        <f>VLOOKUP(D528,#REF!,5,0)</f>
        <v>#REF!</v>
      </c>
      <c r="M528" t="e">
        <f>VLOOKUP(D528,#REF!,6,0)</f>
        <v>#REF!</v>
      </c>
      <c r="N528" t="e">
        <f>VLOOKUP(D528,#REF!,7,0)</f>
        <v>#REF!</v>
      </c>
      <c r="P528" t="str">
        <f t="shared" si="41"/>
        <v>75914</v>
      </c>
    </row>
    <row r="529" spans="1:16" x14ac:dyDescent="0.3">
      <c r="A529" s="292" t="s">
        <v>2862</v>
      </c>
      <c r="B529" s="332">
        <v>6</v>
      </c>
      <c r="C529" s="332">
        <v>731075914010990</v>
      </c>
      <c r="D529" s="427" t="s">
        <v>1262</v>
      </c>
      <c r="E529" t="str">
        <f t="shared" si="40"/>
        <v>730107591401099</v>
      </c>
      <c r="G529">
        <v>27</v>
      </c>
      <c r="H529" s="427" t="s">
        <v>1263</v>
      </c>
      <c r="I529" s="461">
        <v>1050000</v>
      </c>
      <c r="J529" s="296">
        <f t="shared" si="39"/>
        <v>1050</v>
      </c>
      <c r="K529" t="e">
        <f>+VLOOKUP(D529,#REF!,4,0)</f>
        <v>#REF!</v>
      </c>
      <c r="L529" t="e">
        <f>VLOOKUP(D529,#REF!,5,0)</f>
        <v>#REF!</v>
      </c>
      <c r="M529" t="e">
        <f>VLOOKUP(D529,#REF!,6,0)</f>
        <v>#REF!</v>
      </c>
      <c r="N529" t="e">
        <f>VLOOKUP(D529,#REF!,7,0)</f>
        <v>#REF!</v>
      </c>
      <c r="P529" t="str">
        <f t="shared" si="41"/>
        <v>75914</v>
      </c>
    </row>
    <row r="530" spans="1:16" x14ac:dyDescent="0.3">
      <c r="A530" s="293" t="s">
        <v>2862</v>
      </c>
      <c r="B530" s="333">
        <v>6</v>
      </c>
      <c r="C530" s="333">
        <v>731075918000990</v>
      </c>
      <c r="D530" s="334" t="s">
        <v>2875</v>
      </c>
      <c r="E530" t="str">
        <f t="shared" si="40"/>
        <v>730107591800099</v>
      </c>
      <c r="G530">
        <v>27</v>
      </c>
      <c r="H530" s="334" t="s">
        <v>2890</v>
      </c>
      <c r="I530" s="460">
        <v>328182</v>
      </c>
      <c r="J530" s="296">
        <f t="shared" si="39"/>
        <v>328.18200000000002</v>
      </c>
      <c r="K530" t="e">
        <f>+VLOOKUP(D530,#REF!,4,0)</f>
        <v>#REF!</v>
      </c>
      <c r="L530" t="e">
        <f>VLOOKUP(D530,#REF!,5,0)</f>
        <v>#REF!</v>
      </c>
      <c r="M530" t="e">
        <f>VLOOKUP(D530,#REF!,6,0)</f>
        <v>#REF!</v>
      </c>
      <c r="N530" t="e">
        <f>VLOOKUP(D530,#REF!,7,0)</f>
        <v>#REF!</v>
      </c>
      <c r="P530" t="str">
        <f t="shared" si="41"/>
        <v>75918</v>
      </c>
    </row>
    <row r="531" spans="1:16" x14ac:dyDescent="0.3">
      <c r="A531" s="292" t="s">
        <v>2862</v>
      </c>
      <c r="B531" s="332">
        <v>7</v>
      </c>
      <c r="C531" s="332">
        <v>731075918007990</v>
      </c>
      <c r="D531" s="427" t="s">
        <v>1380</v>
      </c>
      <c r="E531" t="str">
        <f t="shared" si="40"/>
        <v>730107591800799</v>
      </c>
      <c r="G531">
        <v>27</v>
      </c>
      <c r="H531" s="427" t="s">
        <v>1451</v>
      </c>
      <c r="I531" s="461">
        <v>45403847</v>
      </c>
      <c r="J531" s="296">
        <f t="shared" si="39"/>
        <v>45403.847000000002</v>
      </c>
      <c r="K531" t="e">
        <f>+VLOOKUP(D531,#REF!,4,0)</f>
        <v>#REF!</v>
      </c>
      <c r="L531" t="e">
        <f>VLOOKUP(D531,#REF!,5,0)</f>
        <v>#REF!</v>
      </c>
      <c r="M531" t="e">
        <f>VLOOKUP(D531,#REF!,6,0)</f>
        <v>#REF!</v>
      </c>
      <c r="N531" t="e">
        <f>VLOOKUP(D531,#REF!,7,0)</f>
        <v>#REF!</v>
      </c>
      <c r="P531" t="str">
        <f t="shared" si="41"/>
        <v>75918</v>
      </c>
    </row>
    <row r="532" spans="1:16" x14ac:dyDescent="0.3">
      <c r="A532" s="293" t="s">
        <v>2862</v>
      </c>
      <c r="B532" s="333">
        <v>6</v>
      </c>
      <c r="C532" s="333">
        <v>731075918020990</v>
      </c>
      <c r="D532" s="334" t="s">
        <v>2059</v>
      </c>
      <c r="E532" t="str">
        <f t="shared" si="40"/>
        <v>730107591802099</v>
      </c>
      <c r="G532">
        <v>27</v>
      </c>
      <c r="H532" s="334" t="s">
        <v>1183</v>
      </c>
      <c r="I532" s="460">
        <v>1168727</v>
      </c>
      <c r="J532" s="296">
        <f t="shared" si="39"/>
        <v>1168.7270000000001</v>
      </c>
      <c r="K532" t="e">
        <f>+VLOOKUP(D532,#REF!,4,0)</f>
        <v>#REF!</v>
      </c>
      <c r="L532" t="e">
        <f>VLOOKUP(D532,#REF!,5,0)</f>
        <v>#REF!</v>
      </c>
      <c r="M532" t="e">
        <f>VLOOKUP(D532,#REF!,6,0)</f>
        <v>#REF!</v>
      </c>
      <c r="N532" t="e">
        <f>VLOOKUP(D532,#REF!,7,0)</f>
        <v>#REF!</v>
      </c>
      <c r="P532" t="str">
        <f t="shared" si="41"/>
        <v>75918</v>
      </c>
    </row>
    <row r="533" spans="1:16" x14ac:dyDescent="0.3">
      <c r="A533" s="292" t="s">
        <v>2862</v>
      </c>
      <c r="B533" s="332">
        <v>7</v>
      </c>
      <c r="C533" s="332">
        <v>731075920002990</v>
      </c>
      <c r="D533" s="427" t="s">
        <v>1184</v>
      </c>
      <c r="E533" t="str">
        <f t="shared" si="40"/>
        <v>730107592000299</v>
      </c>
      <c r="G533">
        <v>27</v>
      </c>
      <c r="H533" s="427" t="s">
        <v>1185</v>
      </c>
      <c r="I533" s="461">
        <v>82949282</v>
      </c>
      <c r="J533" s="296">
        <f t="shared" si="39"/>
        <v>82949.282000000007</v>
      </c>
      <c r="K533" t="e">
        <f>+VLOOKUP(D533,#REF!,4,0)</f>
        <v>#REF!</v>
      </c>
      <c r="L533" t="e">
        <f>VLOOKUP(D533,#REF!,5,0)</f>
        <v>#REF!</v>
      </c>
      <c r="M533" t="e">
        <f>VLOOKUP(D533,#REF!,6,0)</f>
        <v>#REF!</v>
      </c>
      <c r="N533" t="e">
        <f>VLOOKUP(D533,#REF!,7,0)</f>
        <v>#REF!</v>
      </c>
      <c r="P533" t="str">
        <f t="shared" si="41"/>
        <v>75920</v>
      </c>
    </row>
    <row r="534" spans="1:16" x14ac:dyDescent="0.3">
      <c r="A534" s="293" t="s">
        <v>2862</v>
      </c>
      <c r="B534" s="333">
        <v>6</v>
      </c>
      <c r="C534" s="333">
        <v>731075922001990</v>
      </c>
      <c r="D534" s="334" t="s">
        <v>1302</v>
      </c>
      <c r="E534" t="str">
        <f t="shared" si="40"/>
        <v>730107592200199</v>
      </c>
      <c r="G534">
        <v>27</v>
      </c>
      <c r="H534" s="334" t="s">
        <v>1303</v>
      </c>
      <c r="I534" s="460">
        <v>3319514</v>
      </c>
      <c r="J534" s="296">
        <f t="shared" si="39"/>
        <v>3319.5140000000001</v>
      </c>
      <c r="K534" t="e">
        <f>+VLOOKUP(D534,#REF!,4,0)</f>
        <v>#REF!</v>
      </c>
      <c r="L534" t="e">
        <f>VLOOKUP(D534,#REF!,5,0)</f>
        <v>#REF!</v>
      </c>
      <c r="M534" t="e">
        <f>VLOOKUP(D534,#REF!,6,0)</f>
        <v>#REF!</v>
      </c>
      <c r="N534" t="e">
        <f>VLOOKUP(D534,#REF!,7,0)</f>
        <v>#REF!</v>
      </c>
      <c r="P534" t="str">
        <f t="shared" si="41"/>
        <v>75922</v>
      </c>
    </row>
    <row r="535" spans="1:16" x14ac:dyDescent="0.3">
      <c r="A535" s="292" t="s">
        <v>2862</v>
      </c>
      <c r="B535" s="332">
        <v>6</v>
      </c>
      <c r="C535" s="332">
        <v>731076102022990</v>
      </c>
      <c r="D535" s="427" t="s">
        <v>2060</v>
      </c>
      <c r="E535" t="str">
        <f t="shared" si="40"/>
        <v>730107610202299</v>
      </c>
      <c r="G535">
        <v>27</v>
      </c>
      <c r="H535" s="427" t="s">
        <v>2205</v>
      </c>
      <c r="I535" s="461">
        <v>1140040</v>
      </c>
      <c r="J535" s="296">
        <f t="shared" si="39"/>
        <v>1140.04</v>
      </c>
      <c r="K535" t="e">
        <f>+VLOOKUP(D535,#REF!,4,0)</f>
        <v>#REF!</v>
      </c>
      <c r="L535" t="e">
        <f>VLOOKUP(D535,#REF!,5,0)</f>
        <v>#REF!</v>
      </c>
      <c r="M535" t="e">
        <f>VLOOKUP(D535,#REF!,6,0)</f>
        <v>#REF!</v>
      </c>
      <c r="N535" t="e">
        <f>VLOOKUP(D535,#REF!,7,0)</f>
        <v>#REF!</v>
      </c>
      <c r="P535" t="str">
        <f t="shared" si="41"/>
        <v>76102</v>
      </c>
    </row>
    <row r="536" spans="1:16" x14ac:dyDescent="0.3">
      <c r="A536" s="293" t="s">
        <v>2862</v>
      </c>
      <c r="B536" s="333">
        <v>6</v>
      </c>
      <c r="C536" s="333">
        <v>731076104024990</v>
      </c>
      <c r="D536" s="334" t="s">
        <v>1381</v>
      </c>
      <c r="E536" t="str">
        <f t="shared" si="40"/>
        <v>730107610402499</v>
      </c>
      <c r="G536">
        <v>27</v>
      </c>
      <c r="H536" s="334" t="s">
        <v>1415</v>
      </c>
      <c r="I536" s="460">
        <v>4103814</v>
      </c>
      <c r="J536" s="296">
        <f t="shared" si="39"/>
        <v>4103.8140000000003</v>
      </c>
      <c r="K536" t="e">
        <f>+VLOOKUP(D536,#REF!,4,0)</f>
        <v>#REF!</v>
      </c>
      <c r="L536" t="e">
        <f>VLOOKUP(D536,#REF!,5,0)</f>
        <v>#REF!</v>
      </c>
      <c r="M536" t="e">
        <f>VLOOKUP(D536,#REF!,6,0)</f>
        <v>#REF!</v>
      </c>
      <c r="N536" t="e">
        <f>VLOOKUP(D536,#REF!,7,0)</f>
        <v>#REF!</v>
      </c>
      <c r="P536" t="str">
        <f t="shared" si="41"/>
        <v>76104</v>
      </c>
    </row>
    <row r="537" spans="1:16" x14ac:dyDescent="0.3">
      <c r="A537" s="292" t="s">
        <v>2862</v>
      </c>
      <c r="B537" s="332">
        <v>6</v>
      </c>
      <c r="C537" s="332">
        <v>731076110000990</v>
      </c>
      <c r="D537" s="427" t="s">
        <v>2061</v>
      </c>
      <c r="E537" t="str">
        <f t="shared" si="40"/>
        <v>730107611000099</v>
      </c>
      <c r="G537">
        <v>27</v>
      </c>
      <c r="H537" s="427" t="s">
        <v>2206</v>
      </c>
      <c r="I537" s="461">
        <v>132120982</v>
      </c>
      <c r="J537" s="296">
        <f t="shared" si="39"/>
        <v>132120.98199999999</v>
      </c>
      <c r="K537" t="e">
        <f>+VLOOKUP(D537,#REF!,4,0)</f>
        <v>#REF!</v>
      </c>
      <c r="L537" t="e">
        <f>VLOOKUP(D537,#REF!,5,0)</f>
        <v>#REF!</v>
      </c>
      <c r="M537" t="e">
        <f>VLOOKUP(D537,#REF!,6,0)</f>
        <v>#REF!</v>
      </c>
      <c r="N537" t="e">
        <f>VLOOKUP(D537,#REF!,7,0)</f>
        <v>#REF!</v>
      </c>
      <c r="P537" t="str">
        <f t="shared" si="41"/>
        <v>76110</v>
      </c>
    </row>
    <row r="538" spans="1:16" x14ac:dyDescent="0.3">
      <c r="A538" s="293" t="s">
        <v>2862</v>
      </c>
      <c r="B538" s="333">
        <v>6</v>
      </c>
      <c r="C538" s="333">
        <v>731076110001990</v>
      </c>
      <c r="D538" s="334" t="s">
        <v>1416</v>
      </c>
      <c r="E538" t="str">
        <f t="shared" si="40"/>
        <v>730107611000199</v>
      </c>
      <c r="G538">
        <v>27</v>
      </c>
      <c r="H538" s="334" t="s">
        <v>1306</v>
      </c>
      <c r="I538" s="460">
        <v>278877</v>
      </c>
      <c r="J538" s="296">
        <f t="shared" si="39"/>
        <v>278.87700000000001</v>
      </c>
      <c r="K538" t="e">
        <f>+VLOOKUP(D538,#REF!,4,0)</f>
        <v>#REF!</v>
      </c>
      <c r="L538" t="e">
        <f>VLOOKUP(D538,#REF!,5,0)</f>
        <v>#REF!</v>
      </c>
      <c r="M538" t="e">
        <f>VLOOKUP(D538,#REF!,6,0)</f>
        <v>#REF!</v>
      </c>
      <c r="N538" t="e">
        <f>VLOOKUP(D538,#REF!,7,0)</f>
        <v>#REF!</v>
      </c>
      <c r="P538" t="str">
        <f t="shared" si="41"/>
        <v>76110</v>
      </c>
    </row>
    <row r="539" spans="1:16" x14ac:dyDescent="0.3">
      <c r="A539" s="292" t="s">
        <v>2862</v>
      </c>
      <c r="B539" s="332">
        <v>7</v>
      </c>
      <c r="C539" s="332">
        <v>731076110005990</v>
      </c>
      <c r="D539" s="427" t="s">
        <v>1348</v>
      </c>
      <c r="E539" t="str">
        <f t="shared" si="40"/>
        <v>730107611000599</v>
      </c>
      <c r="G539">
        <v>27</v>
      </c>
      <c r="H539" s="427" t="s">
        <v>1349</v>
      </c>
      <c r="I539" s="461">
        <v>17885384</v>
      </c>
      <c r="J539" s="296">
        <f t="shared" si="39"/>
        <v>17885.383999999998</v>
      </c>
      <c r="K539" t="e">
        <f>+VLOOKUP(D539,#REF!,4,0)</f>
        <v>#REF!</v>
      </c>
      <c r="L539" t="e">
        <f>VLOOKUP(D539,#REF!,5,0)</f>
        <v>#REF!</v>
      </c>
      <c r="M539" t="e">
        <f>VLOOKUP(D539,#REF!,6,0)</f>
        <v>#REF!</v>
      </c>
      <c r="N539" t="e">
        <f>VLOOKUP(D539,#REF!,7,0)</f>
        <v>#REF!</v>
      </c>
      <c r="P539" t="str">
        <f t="shared" si="41"/>
        <v>76110</v>
      </c>
    </row>
    <row r="540" spans="1:16" x14ac:dyDescent="0.3">
      <c r="A540" s="293" t="s">
        <v>2862</v>
      </c>
      <c r="B540" s="333">
        <v>6</v>
      </c>
      <c r="C540" s="333">
        <v>731076110039990</v>
      </c>
      <c r="D540" s="334" t="s">
        <v>2062</v>
      </c>
      <c r="E540" t="str">
        <f t="shared" si="40"/>
        <v>730107611003999</v>
      </c>
      <c r="G540">
        <v>27</v>
      </c>
      <c r="H540" s="334" t="s">
        <v>2207</v>
      </c>
      <c r="I540" s="460">
        <v>18513444</v>
      </c>
      <c r="J540" s="296">
        <f t="shared" si="39"/>
        <v>18513.444</v>
      </c>
      <c r="K540" t="e">
        <f>+VLOOKUP(D540,#REF!,4,0)</f>
        <v>#REF!</v>
      </c>
      <c r="L540" t="e">
        <f>VLOOKUP(D540,#REF!,5,0)</f>
        <v>#REF!</v>
      </c>
      <c r="M540" t="e">
        <f>VLOOKUP(D540,#REF!,6,0)</f>
        <v>#REF!</v>
      </c>
      <c r="N540" t="e">
        <f>VLOOKUP(D540,#REF!,7,0)</f>
        <v>#REF!</v>
      </c>
      <c r="P540" t="str">
        <f t="shared" si="41"/>
        <v>76110</v>
      </c>
    </row>
    <row r="541" spans="1:16" x14ac:dyDescent="0.3">
      <c r="A541" s="292" t="s">
        <v>2862</v>
      </c>
      <c r="B541" s="332">
        <v>6</v>
      </c>
      <c r="C541" s="332">
        <v>731076302001990</v>
      </c>
      <c r="D541" s="427" t="s">
        <v>1307</v>
      </c>
      <c r="E541" t="str">
        <f t="shared" si="40"/>
        <v>730107630200199</v>
      </c>
      <c r="G541">
        <v>27</v>
      </c>
      <c r="H541" s="427" t="s">
        <v>1308</v>
      </c>
      <c r="I541" s="461">
        <v>101931408</v>
      </c>
      <c r="J541" s="296">
        <f t="shared" si="39"/>
        <v>101931.408</v>
      </c>
      <c r="K541" t="e">
        <f>+VLOOKUP(D541,#REF!,4,0)</f>
        <v>#REF!</v>
      </c>
      <c r="L541" t="e">
        <f>VLOOKUP(D541,#REF!,5,0)</f>
        <v>#REF!</v>
      </c>
      <c r="M541" t="e">
        <f>VLOOKUP(D541,#REF!,6,0)</f>
        <v>#REF!</v>
      </c>
      <c r="N541" t="e">
        <f>VLOOKUP(D541,#REF!,7,0)</f>
        <v>#REF!</v>
      </c>
      <c r="P541" t="str">
        <f t="shared" si="41"/>
        <v>76302</v>
      </c>
    </row>
    <row r="542" spans="1:16" x14ac:dyDescent="0.3">
      <c r="A542" s="293" t="s">
        <v>2862</v>
      </c>
      <c r="B542" s="333">
        <v>6</v>
      </c>
      <c r="C542" s="333">
        <v>731076304000990</v>
      </c>
      <c r="D542" s="334" t="s">
        <v>1309</v>
      </c>
      <c r="E542" t="str">
        <f t="shared" si="40"/>
        <v>730107630400099</v>
      </c>
      <c r="G542">
        <v>27</v>
      </c>
      <c r="H542" s="334" t="s">
        <v>1310</v>
      </c>
      <c r="I542" s="460">
        <v>75263654</v>
      </c>
      <c r="J542" s="296">
        <f t="shared" si="39"/>
        <v>75263.653999999995</v>
      </c>
      <c r="K542" t="e">
        <f>+VLOOKUP(D542,#REF!,4,0)</f>
        <v>#REF!</v>
      </c>
      <c r="L542" t="e">
        <f>VLOOKUP(D542,#REF!,5,0)</f>
        <v>#REF!</v>
      </c>
      <c r="M542" t="e">
        <f>VLOOKUP(D542,#REF!,6,0)</f>
        <v>#REF!</v>
      </c>
      <c r="N542" t="e">
        <f>VLOOKUP(D542,#REF!,7,0)</f>
        <v>#REF!</v>
      </c>
      <c r="P542" t="str">
        <f t="shared" si="41"/>
        <v>76304</v>
      </c>
    </row>
    <row r="543" spans="1:16" x14ac:dyDescent="0.3">
      <c r="A543" s="292" t="s">
        <v>2862</v>
      </c>
      <c r="B543" s="332">
        <v>6</v>
      </c>
      <c r="C543" s="332">
        <v>731076304003990</v>
      </c>
      <c r="D543" s="427" t="s">
        <v>1870</v>
      </c>
      <c r="E543" t="str">
        <f t="shared" si="40"/>
        <v>730107630400399</v>
      </c>
      <c r="G543">
        <v>27</v>
      </c>
      <c r="H543" s="427" t="s">
        <v>949</v>
      </c>
      <c r="I543" s="461">
        <v>7465849</v>
      </c>
      <c r="J543" s="296">
        <f t="shared" si="39"/>
        <v>7465.8490000000002</v>
      </c>
      <c r="K543" t="e">
        <f>+VLOOKUP(D543,#REF!,4,0)</f>
        <v>#REF!</v>
      </c>
      <c r="L543" t="e">
        <f>VLOOKUP(D543,#REF!,5,0)</f>
        <v>#REF!</v>
      </c>
      <c r="M543" t="e">
        <f>VLOOKUP(D543,#REF!,6,0)</f>
        <v>#REF!</v>
      </c>
      <c r="N543" t="e">
        <f>VLOOKUP(D543,#REF!,7,0)</f>
        <v>#REF!</v>
      </c>
      <c r="P543" t="str">
        <f t="shared" si="41"/>
        <v>76304</v>
      </c>
    </row>
    <row r="544" spans="1:16" x14ac:dyDescent="0.3">
      <c r="A544" s="293" t="s">
        <v>2862</v>
      </c>
      <c r="B544" s="333">
        <v>6</v>
      </c>
      <c r="C544" s="333">
        <v>731076304006990</v>
      </c>
      <c r="D544" s="334" t="s">
        <v>1311</v>
      </c>
      <c r="E544" t="str">
        <f t="shared" si="40"/>
        <v>730107630400699</v>
      </c>
      <c r="G544">
        <v>27</v>
      </c>
      <c r="H544" s="334" t="s">
        <v>1312</v>
      </c>
      <c r="I544" s="460">
        <v>4168836</v>
      </c>
      <c r="J544" s="296">
        <f t="shared" si="39"/>
        <v>4168.8360000000002</v>
      </c>
      <c r="K544" t="e">
        <f>+VLOOKUP(D544,#REF!,4,0)</f>
        <v>#REF!</v>
      </c>
      <c r="L544" t="e">
        <f>VLOOKUP(D544,#REF!,5,0)</f>
        <v>#REF!</v>
      </c>
      <c r="M544" t="e">
        <f>VLOOKUP(D544,#REF!,6,0)</f>
        <v>#REF!</v>
      </c>
      <c r="N544" t="e">
        <f>VLOOKUP(D544,#REF!,7,0)</f>
        <v>#REF!</v>
      </c>
      <c r="P544" t="str">
        <f t="shared" si="41"/>
        <v>76304</v>
      </c>
    </row>
    <row r="545" spans="1:16" x14ac:dyDescent="0.3">
      <c r="A545" s="292" t="s">
        <v>2862</v>
      </c>
      <c r="B545" s="332">
        <v>6</v>
      </c>
      <c r="C545" s="332">
        <v>731076306000990</v>
      </c>
      <c r="D545" s="427" t="s">
        <v>1313</v>
      </c>
      <c r="E545" t="str">
        <f t="shared" si="40"/>
        <v>730107630600099</v>
      </c>
      <c r="G545">
        <v>27</v>
      </c>
      <c r="H545" s="427" t="s">
        <v>961</v>
      </c>
      <c r="I545" s="461">
        <v>346008857</v>
      </c>
      <c r="J545" s="296">
        <f t="shared" si="39"/>
        <v>346008.85700000002</v>
      </c>
      <c r="K545" t="e">
        <f>+VLOOKUP(D545,#REF!,4,0)</f>
        <v>#REF!</v>
      </c>
      <c r="L545" t="e">
        <f>VLOOKUP(D545,#REF!,5,0)</f>
        <v>#REF!</v>
      </c>
      <c r="M545" t="e">
        <f>VLOOKUP(D545,#REF!,6,0)</f>
        <v>#REF!</v>
      </c>
      <c r="N545" t="e">
        <f>VLOOKUP(D545,#REF!,7,0)</f>
        <v>#REF!</v>
      </c>
      <c r="P545" t="str">
        <f t="shared" si="41"/>
        <v>76306</v>
      </c>
    </row>
    <row r="546" spans="1:16" x14ac:dyDescent="0.3">
      <c r="A546" s="293" t="s">
        <v>2862</v>
      </c>
      <c r="B546" s="333">
        <v>6</v>
      </c>
      <c r="C546" s="333">
        <v>731076308000990</v>
      </c>
      <c r="D546" s="334" t="s">
        <v>1314</v>
      </c>
      <c r="E546" t="str">
        <f t="shared" si="40"/>
        <v>730107630800099</v>
      </c>
      <c r="G546">
        <v>27</v>
      </c>
      <c r="H546" s="334" t="s">
        <v>966</v>
      </c>
      <c r="I546" s="460">
        <v>10383139</v>
      </c>
      <c r="J546" s="296">
        <f t="shared" si="39"/>
        <v>10383.138999999999</v>
      </c>
      <c r="K546" t="e">
        <f>+VLOOKUP(D546,#REF!,4,0)</f>
        <v>#REF!</v>
      </c>
      <c r="L546" t="e">
        <f>VLOOKUP(D546,#REF!,5,0)</f>
        <v>#REF!</v>
      </c>
      <c r="M546" t="e">
        <f>VLOOKUP(D546,#REF!,6,0)</f>
        <v>#REF!</v>
      </c>
      <c r="N546" t="e">
        <f>VLOOKUP(D546,#REF!,7,0)</f>
        <v>#REF!</v>
      </c>
      <c r="P546" t="str">
        <f t="shared" si="41"/>
        <v>76308</v>
      </c>
    </row>
    <row r="547" spans="1:16" x14ac:dyDescent="0.3">
      <c r="A547" s="292" t="s">
        <v>2862</v>
      </c>
      <c r="B547" s="332">
        <v>6</v>
      </c>
      <c r="C547" s="332">
        <v>731076310000990</v>
      </c>
      <c r="D547" s="427" t="s">
        <v>1315</v>
      </c>
      <c r="E547" t="str">
        <f t="shared" si="40"/>
        <v>730107631000099</v>
      </c>
      <c r="G547">
        <v>27</v>
      </c>
      <c r="H547" s="427" t="s">
        <v>971</v>
      </c>
      <c r="I547" s="461">
        <v>4997842</v>
      </c>
      <c r="J547" s="296">
        <f t="shared" si="39"/>
        <v>4997.8419999999996</v>
      </c>
      <c r="K547" t="e">
        <f>+VLOOKUP(D547,#REF!,4,0)</f>
        <v>#REF!</v>
      </c>
      <c r="L547" t="e">
        <f>VLOOKUP(D547,#REF!,5,0)</f>
        <v>#REF!</v>
      </c>
      <c r="M547" t="e">
        <f>VLOOKUP(D547,#REF!,6,0)</f>
        <v>#REF!</v>
      </c>
      <c r="N547" t="e">
        <f>VLOOKUP(D547,#REF!,7,0)</f>
        <v>#REF!</v>
      </c>
      <c r="P547" t="str">
        <f t="shared" si="41"/>
        <v>76310</v>
      </c>
    </row>
    <row r="548" spans="1:16" x14ac:dyDescent="0.3">
      <c r="A548" s="293" t="s">
        <v>2862</v>
      </c>
      <c r="B548" s="333">
        <v>6</v>
      </c>
      <c r="C548" s="333">
        <v>731076702001990</v>
      </c>
      <c r="D548" s="334" t="s">
        <v>1186</v>
      </c>
      <c r="E548" t="str">
        <f t="shared" si="40"/>
        <v>730107670200199</v>
      </c>
      <c r="G548">
        <v>27</v>
      </c>
      <c r="H548" s="334" t="s">
        <v>1187</v>
      </c>
      <c r="I548" s="460">
        <v>645912850</v>
      </c>
      <c r="J548" s="296">
        <f t="shared" si="39"/>
        <v>645912.85</v>
      </c>
      <c r="K548" t="e">
        <f>+VLOOKUP(D548,#REF!,4,0)</f>
        <v>#REF!</v>
      </c>
      <c r="L548" t="e">
        <f>VLOOKUP(D548,#REF!,5,0)</f>
        <v>#REF!</v>
      </c>
      <c r="M548" t="e">
        <f>VLOOKUP(D548,#REF!,6,0)</f>
        <v>#REF!</v>
      </c>
      <c r="N548" t="e">
        <f>VLOOKUP(D548,#REF!,7,0)</f>
        <v>#REF!</v>
      </c>
      <c r="P548" t="str">
        <f t="shared" si="41"/>
        <v>76702</v>
      </c>
    </row>
    <row r="549" spans="1:16" x14ac:dyDescent="0.3">
      <c r="A549" s="292" t="s">
        <v>2862</v>
      </c>
      <c r="B549" s="332">
        <v>6</v>
      </c>
      <c r="C549" s="332">
        <v>731076702003990</v>
      </c>
      <c r="D549" s="427" t="s">
        <v>2602</v>
      </c>
      <c r="E549" t="str">
        <f t="shared" si="40"/>
        <v>730107670200399</v>
      </c>
      <c r="G549">
        <v>27</v>
      </c>
      <c r="H549" s="427" t="s">
        <v>2603</v>
      </c>
      <c r="I549" s="461">
        <v>162662731</v>
      </c>
      <c r="J549" s="296">
        <f t="shared" si="39"/>
        <v>162662.731</v>
      </c>
      <c r="K549" t="e">
        <f>+VLOOKUP(D549,#REF!,4,0)</f>
        <v>#REF!</v>
      </c>
      <c r="L549" t="e">
        <f>VLOOKUP(D549,#REF!,5,0)</f>
        <v>#REF!</v>
      </c>
      <c r="M549" t="e">
        <f>VLOOKUP(D549,#REF!,6,0)</f>
        <v>#REF!</v>
      </c>
      <c r="N549" t="e">
        <f>VLOOKUP(D549,#REF!,7,0)</f>
        <v>#REF!</v>
      </c>
      <c r="P549" t="str">
        <f t="shared" si="41"/>
        <v>76702</v>
      </c>
    </row>
    <row r="550" spans="1:16" x14ac:dyDescent="0.3">
      <c r="A550" s="293" t="s">
        <v>2862</v>
      </c>
      <c r="B550" s="333">
        <v>6</v>
      </c>
      <c r="C550" s="333">
        <v>731076704000990</v>
      </c>
      <c r="D550" s="334" t="s">
        <v>1188</v>
      </c>
      <c r="E550" t="str">
        <f t="shared" si="40"/>
        <v>730107670400099</v>
      </c>
      <c r="G550">
        <v>27</v>
      </c>
      <c r="H550" s="334" t="s">
        <v>986</v>
      </c>
      <c r="I550" s="460">
        <v>159808770</v>
      </c>
      <c r="J550" s="296">
        <f t="shared" si="39"/>
        <v>159808.76999999999</v>
      </c>
      <c r="K550" t="e">
        <f>+VLOOKUP(D550,#REF!,4,0)</f>
        <v>#REF!</v>
      </c>
      <c r="L550" t="e">
        <f>VLOOKUP(D550,#REF!,5,0)</f>
        <v>#REF!</v>
      </c>
      <c r="M550" t="e">
        <f>VLOOKUP(D550,#REF!,6,0)</f>
        <v>#REF!</v>
      </c>
      <c r="N550" t="e">
        <f>VLOOKUP(D550,#REF!,7,0)</f>
        <v>#REF!</v>
      </c>
      <c r="P550" t="str">
        <f t="shared" si="41"/>
        <v>76704</v>
      </c>
    </row>
    <row r="551" spans="1:16" x14ac:dyDescent="0.3">
      <c r="A551" s="292" t="s">
        <v>2862</v>
      </c>
      <c r="B551" s="332">
        <v>6</v>
      </c>
      <c r="C551" s="332">
        <v>731076706000990</v>
      </c>
      <c r="D551" s="427" t="s">
        <v>2063</v>
      </c>
      <c r="E551" t="str">
        <f t="shared" si="40"/>
        <v>730107670600099</v>
      </c>
      <c r="G551">
        <v>27</v>
      </c>
      <c r="H551" s="427" t="s">
        <v>2208</v>
      </c>
      <c r="I551" s="461">
        <v>82239210</v>
      </c>
      <c r="J551" s="296">
        <f t="shared" si="39"/>
        <v>82239.210000000006</v>
      </c>
      <c r="K551" t="e">
        <f>+VLOOKUP(D551,#REF!,4,0)</f>
        <v>#REF!</v>
      </c>
      <c r="L551" t="e">
        <f>VLOOKUP(D551,#REF!,5,0)</f>
        <v>#REF!</v>
      </c>
      <c r="M551" t="e">
        <f>VLOOKUP(D551,#REF!,6,0)</f>
        <v>#REF!</v>
      </c>
      <c r="N551" t="e">
        <f>VLOOKUP(D551,#REF!,7,0)</f>
        <v>#REF!</v>
      </c>
      <c r="P551" t="str">
        <f t="shared" si="41"/>
        <v>76706</v>
      </c>
    </row>
    <row r="552" spans="1:16" x14ac:dyDescent="0.3">
      <c r="A552" s="293" t="s">
        <v>2862</v>
      </c>
      <c r="B552" s="333">
        <v>6</v>
      </c>
      <c r="C552" s="333">
        <v>731076706002990</v>
      </c>
      <c r="D552" s="334" t="s">
        <v>1189</v>
      </c>
      <c r="E552" t="str">
        <f t="shared" si="40"/>
        <v>730107670600299</v>
      </c>
      <c r="G552">
        <v>27</v>
      </c>
      <c r="H552" s="334" t="s">
        <v>1190</v>
      </c>
      <c r="I552" s="460">
        <v>1009397782</v>
      </c>
      <c r="J552" s="296">
        <f t="shared" si="39"/>
        <v>1009397.782</v>
      </c>
      <c r="K552" t="e">
        <f>+VLOOKUP(D552,#REF!,4,0)</f>
        <v>#REF!</v>
      </c>
      <c r="L552" t="e">
        <f>VLOOKUP(D552,#REF!,5,0)</f>
        <v>#REF!</v>
      </c>
      <c r="M552" t="e">
        <f>VLOOKUP(D552,#REF!,6,0)</f>
        <v>#REF!</v>
      </c>
      <c r="N552" t="e">
        <f>VLOOKUP(D552,#REF!,7,0)</f>
        <v>#REF!</v>
      </c>
      <c r="P552" t="str">
        <f t="shared" si="41"/>
        <v>76706</v>
      </c>
    </row>
    <row r="553" spans="1:16" x14ac:dyDescent="0.3">
      <c r="A553" s="292" t="s">
        <v>2862</v>
      </c>
      <c r="B553" s="332">
        <v>6</v>
      </c>
      <c r="C553" s="332">
        <v>731076902000990</v>
      </c>
      <c r="D553" s="427" t="s">
        <v>1344</v>
      </c>
      <c r="E553" t="str">
        <f t="shared" si="40"/>
        <v>730107690200099</v>
      </c>
      <c r="G553">
        <v>30</v>
      </c>
      <c r="H553" s="427" t="s">
        <v>1399</v>
      </c>
      <c r="I553" s="461">
        <v>521340455</v>
      </c>
      <c r="J553" s="296">
        <f t="shared" si="39"/>
        <v>521340.45500000002</v>
      </c>
      <c r="K553" t="e">
        <f>+VLOOKUP(D553,#REF!,4,0)</f>
        <v>#REF!</v>
      </c>
      <c r="L553" t="e">
        <f>VLOOKUP(D553,#REF!,5,0)</f>
        <v>#REF!</v>
      </c>
      <c r="M553" t="e">
        <f>VLOOKUP(D553,#REF!,6,0)</f>
        <v>#REF!</v>
      </c>
      <c r="N553" t="e">
        <f>VLOOKUP(D553,#REF!,7,0)</f>
        <v>#REF!</v>
      </c>
      <c r="P553" t="str">
        <f t="shared" si="41"/>
        <v>76902</v>
      </c>
    </row>
    <row r="554" spans="1:16" x14ac:dyDescent="0.3">
      <c r="A554" s="293" t="s">
        <v>2862</v>
      </c>
      <c r="B554" s="333">
        <v>6</v>
      </c>
      <c r="C554" s="333">
        <v>731076906016990</v>
      </c>
      <c r="D554" s="334" t="s">
        <v>1341</v>
      </c>
      <c r="E554" t="str">
        <f t="shared" si="40"/>
        <v>730107690601699</v>
      </c>
      <c r="G554">
        <v>27</v>
      </c>
      <c r="H554" s="334" t="s">
        <v>1342</v>
      </c>
      <c r="I554" s="460">
        <v>9859929</v>
      </c>
      <c r="J554" s="296">
        <f t="shared" si="39"/>
        <v>9859.9290000000001</v>
      </c>
      <c r="K554" t="e">
        <f>+VLOOKUP(D554,#REF!,4,0)</f>
        <v>#REF!</v>
      </c>
      <c r="L554" t="e">
        <f>VLOOKUP(D554,#REF!,5,0)</f>
        <v>#REF!</v>
      </c>
      <c r="M554" t="e">
        <f>VLOOKUP(D554,#REF!,6,0)</f>
        <v>#REF!</v>
      </c>
      <c r="N554" t="e">
        <f>VLOOKUP(D554,#REF!,7,0)</f>
        <v>#REF!</v>
      </c>
      <c r="P554" t="str">
        <f t="shared" si="41"/>
        <v>76906</v>
      </c>
    </row>
    <row r="555" spans="1:16" x14ac:dyDescent="0.3">
      <c r="A555" s="292" t="s">
        <v>2862</v>
      </c>
      <c r="B555" s="332">
        <v>6</v>
      </c>
      <c r="C555" s="332">
        <v>731076906017990</v>
      </c>
      <c r="D555" s="427" t="s">
        <v>2064</v>
      </c>
      <c r="E555" t="str">
        <f t="shared" si="40"/>
        <v>730107690601799</v>
      </c>
      <c r="G555">
        <v>29</v>
      </c>
      <c r="H555" s="427" t="s">
        <v>2209</v>
      </c>
      <c r="I555" s="461">
        <v>1265536</v>
      </c>
      <c r="J555" s="296">
        <f t="shared" si="39"/>
        <v>1265.5360000000001</v>
      </c>
      <c r="K555" t="e">
        <f>+VLOOKUP(D555,#REF!,4,0)</f>
        <v>#REF!</v>
      </c>
      <c r="L555" t="e">
        <f>VLOOKUP(D555,#REF!,5,0)</f>
        <v>#REF!</v>
      </c>
      <c r="M555" t="e">
        <f>VLOOKUP(D555,#REF!,6,0)</f>
        <v>#REF!</v>
      </c>
      <c r="N555" t="e">
        <f>VLOOKUP(D555,#REF!,7,0)</f>
        <v>#REF!</v>
      </c>
      <c r="P555" t="str">
        <f t="shared" si="41"/>
        <v>76906</v>
      </c>
    </row>
    <row r="556" spans="1:16" x14ac:dyDescent="0.3">
      <c r="A556" s="293" t="s">
        <v>2862</v>
      </c>
      <c r="B556" s="333">
        <v>6</v>
      </c>
      <c r="C556" s="333">
        <v>731076910001990</v>
      </c>
      <c r="D556" s="334" t="s">
        <v>1350</v>
      </c>
      <c r="E556" t="str">
        <f t="shared" si="40"/>
        <v>730107691000199</v>
      </c>
      <c r="G556">
        <v>27</v>
      </c>
      <c r="H556" s="334" t="s">
        <v>1351</v>
      </c>
      <c r="I556" s="460">
        <v>235173738</v>
      </c>
      <c r="J556" s="296">
        <f t="shared" si="39"/>
        <v>235173.73800000001</v>
      </c>
      <c r="K556" t="e">
        <f>+VLOOKUP(D556,#REF!,4,0)</f>
        <v>#REF!</v>
      </c>
      <c r="L556" t="e">
        <f>VLOOKUP(D556,#REF!,5,0)</f>
        <v>#REF!</v>
      </c>
      <c r="M556" t="e">
        <f>VLOOKUP(D556,#REF!,6,0)</f>
        <v>#REF!</v>
      </c>
      <c r="N556" t="e">
        <f>VLOOKUP(D556,#REF!,7,0)</f>
        <v>#REF!</v>
      </c>
      <c r="P556" t="str">
        <f t="shared" si="41"/>
        <v>76910</v>
      </c>
    </row>
    <row r="557" spans="1:16" x14ac:dyDescent="0.3">
      <c r="A557" s="292" t="s">
        <v>2862</v>
      </c>
      <c r="B557" s="332">
        <v>6</v>
      </c>
      <c r="C557" s="332">
        <v>731076910002990</v>
      </c>
      <c r="D557" s="427" t="s">
        <v>1191</v>
      </c>
      <c r="E557" t="str">
        <f t="shared" si="40"/>
        <v>730107691000299</v>
      </c>
      <c r="G557">
        <v>29</v>
      </c>
      <c r="H557" s="427" t="s">
        <v>1192</v>
      </c>
      <c r="I557" s="461">
        <v>446070782</v>
      </c>
      <c r="J557" s="296">
        <f t="shared" si="39"/>
        <v>446070.78200000001</v>
      </c>
      <c r="K557" t="e">
        <f>+VLOOKUP(D557,#REF!,4,0)</f>
        <v>#REF!</v>
      </c>
      <c r="L557" t="e">
        <f>VLOOKUP(D557,#REF!,5,0)</f>
        <v>#REF!</v>
      </c>
      <c r="M557" t="e">
        <f>VLOOKUP(D557,#REF!,6,0)</f>
        <v>#REF!</v>
      </c>
      <c r="N557" t="e">
        <f>VLOOKUP(D557,#REF!,7,0)</f>
        <v>#REF!</v>
      </c>
      <c r="P557" t="str">
        <f t="shared" si="41"/>
        <v>76910</v>
      </c>
    </row>
    <row r="558" spans="1:16" x14ac:dyDescent="0.3">
      <c r="A558" s="293" t="s">
        <v>2862</v>
      </c>
      <c r="B558" s="333">
        <v>6</v>
      </c>
      <c r="C558" s="333">
        <v>731076910005990</v>
      </c>
      <c r="D558" s="334" t="s">
        <v>2604</v>
      </c>
      <c r="E558" t="str">
        <f t="shared" si="40"/>
        <v>730107691000599</v>
      </c>
      <c r="G558">
        <v>27</v>
      </c>
      <c r="H558" s="334" t="s">
        <v>2605</v>
      </c>
      <c r="I558" s="460">
        <v>17123466</v>
      </c>
      <c r="J558" s="296">
        <f t="shared" si="39"/>
        <v>17123.466</v>
      </c>
      <c r="K558" t="e">
        <f>+VLOOKUP(D558,#REF!,4,0)</f>
        <v>#REF!</v>
      </c>
      <c r="L558" t="e">
        <f>VLOOKUP(D558,#REF!,5,0)</f>
        <v>#REF!</v>
      </c>
      <c r="M558" t="e">
        <f>VLOOKUP(D558,#REF!,6,0)</f>
        <v>#REF!</v>
      </c>
      <c r="N558" t="e">
        <f>VLOOKUP(D558,#REF!,7,0)</f>
        <v>#REF!</v>
      </c>
      <c r="P558" t="str">
        <f t="shared" si="41"/>
        <v>76910</v>
      </c>
    </row>
    <row r="559" spans="1:16" x14ac:dyDescent="0.3">
      <c r="A559" s="292" t="s">
        <v>2862</v>
      </c>
      <c r="B559" s="332">
        <v>6</v>
      </c>
      <c r="C559" s="332">
        <v>731076910006990</v>
      </c>
      <c r="D559" s="427" t="s">
        <v>1316</v>
      </c>
      <c r="E559" t="str">
        <f t="shared" si="40"/>
        <v>730107691000699</v>
      </c>
      <c r="G559">
        <v>29</v>
      </c>
      <c r="H559" s="427" t="s">
        <v>1317</v>
      </c>
      <c r="I559" s="461">
        <v>789863</v>
      </c>
      <c r="J559" s="296">
        <f t="shared" si="39"/>
        <v>789.86300000000006</v>
      </c>
      <c r="K559" t="e">
        <f>+VLOOKUP(D559,#REF!,4,0)</f>
        <v>#REF!</v>
      </c>
      <c r="L559" t="e">
        <f>VLOOKUP(D559,#REF!,5,0)</f>
        <v>#REF!</v>
      </c>
      <c r="M559" t="e">
        <f>VLOOKUP(D559,#REF!,6,0)</f>
        <v>#REF!</v>
      </c>
      <c r="N559" t="e">
        <f>VLOOKUP(D559,#REF!,7,0)</f>
        <v>#REF!</v>
      </c>
      <c r="P559" t="str">
        <f t="shared" si="41"/>
        <v>76910</v>
      </c>
    </row>
    <row r="560" spans="1:16" x14ac:dyDescent="0.3">
      <c r="A560" s="293" t="s">
        <v>2862</v>
      </c>
      <c r="B560" s="333">
        <v>6</v>
      </c>
      <c r="C560" s="333">
        <v>731076910008990</v>
      </c>
      <c r="D560" s="334" t="s">
        <v>1318</v>
      </c>
      <c r="E560" t="str">
        <f t="shared" si="40"/>
        <v>730107691000899</v>
      </c>
      <c r="G560">
        <v>27</v>
      </c>
      <c r="H560" s="334" t="s">
        <v>1319</v>
      </c>
      <c r="I560" s="460">
        <v>1917519</v>
      </c>
      <c r="J560" s="296">
        <f t="shared" si="39"/>
        <v>1917.519</v>
      </c>
      <c r="K560" t="e">
        <f>+VLOOKUP(D560,#REF!,4,0)</f>
        <v>#REF!</v>
      </c>
      <c r="L560" t="e">
        <f>VLOOKUP(D560,#REF!,5,0)</f>
        <v>#REF!</v>
      </c>
      <c r="M560" t="e">
        <f>VLOOKUP(D560,#REF!,6,0)</f>
        <v>#REF!</v>
      </c>
      <c r="N560" t="e">
        <f>VLOOKUP(D560,#REF!,7,0)</f>
        <v>#REF!</v>
      </c>
      <c r="P560" t="str">
        <f t="shared" si="41"/>
        <v>76910</v>
      </c>
    </row>
    <row r="561" spans="1:16" x14ac:dyDescent="0.3">
      <c r="A561" s="292" t="s">
        <v>2862</v>
      </c>
      <c r="B561" s="332">
        <v>6</v>
      </c>
      <c r="C561" s="332">
        <v>731076914000990</v>
      </c>
      <c r="D561" s="427" t="s">
        <v>1193</v>
      </c>
      <c r="E561" t="str">
        <f t="shared" si="40"/>
        <v>730107691400099</v>
      </c>
      <c r="G561">
        <v>27</v>
      </c>
      <c r="H561" s="427" t="s">
        <v>1194</v>
      </c>
      <c r="I561" s="461">
        <v>475804702</v>
      </c>
      <c r="J561" s="296">
        <f t="shared" si="39"/>
        <v>475804.70199999999</v>
      </c>
      <c r="K561" t="e">
        <f>+VLOOKUP(D561,#REF!,4,0)</f>
        <v>#REF!</v>
      </c>
      <c r="L561" t="e">
        <f>VLOOKUP(D561,#REF!,5,0)</f>
        <v>#REF!</v>
      </c>
      <c r="M561" t="e">
        <f>VLOOKUP(D561,#REF!,6,0)</f>
        <v>#REF!</v>
      </c>
      <c r="N561" t="e">
        <f>VLOOKUP(D561,#REF!,7,0)</f>
        <v>#REF!</v>
      </c>
      <c r="P561" t="str">
        <f t="shared" si="41"/>
        <v>76914</v>
      </c>
    </row>
    <row r="562" spans="1:16" x14ac:dyDescent="0.3">
      <c r="A562" s="293" t="s">
        <v>2862</v>
      </c>
      <c r="B562" s="333">
        <v>6</v>
      </c>
      <c r="C562" s="333">
        <v>731076914001990</v>
      </c>
      <c r="D562" s="334" t="s">
        <v>2065</v>
      </c>
      <c r="E562" t="str">
        <f t="shared" si="40"/>
        <v>730107691400199</v>
      </c>
      <c r="G562">
        <v>27</v>
      </c>
      <c r="H562" s="334" t="s">
        <v>2210</v>
      </c>
      <c r="I562" s="460">
        <v>4116928</v>
      </c>
      <c r="J562" s="296">
        <f t="shared" si="39"/>
        <v>4116.9279999999999</v>
      </c>
      <c r="K562" t="e">
        <f>+VLOOKUP(D562,#REF!,4,0)</f>
        <v>#REF!</v>
      </c>
      <c r="L562" t="e">
        <f>VLOOKUP(D562,#REF!,5,0)</f>
        <v>#REF!</v>
      </c>
      <c r="M562" t="e">
        <f>VLOOKUP(D562,#REF!,6,0)</f>
        <v>#REF!</v>
      </c>
      <c r="N562" t="e">
        <f>VLOOKUP(D562,#REF!,7,0)</f>
        <v>#REF!</v>
      </c>
      <c r="P562" t="str">
        <f t="shared" si="41"/>
        <v>76914</v>
      </c>
    </row>
    <row r="563" spans="1:16" x14ac:dyDescent="0.3">
      <c r="A563" s="292" t="s">
        <v>2862</v>
      </c>
      <c r="B563" s="332">
        <v>6</v>
      </c>
      <c r="C563" s="332">
        <v>731077102001990</v>
      </c>
      <c r="D563" s="427" t="s">
        <v>1195</v>
      </c>
      <c r="E563" t="str">
        <f t="shared" si="40"/>
        <v>730107710200199</v>
      </c>
      <c r="G563">
        <v>27</v>
      </c>
      <c r="H563" s="427" t="s">
        <v>1196</v>
      </c>
      <c r="I563" s="461">
        <v>297820644</v>
      </c>
      <c r="J563" s="296">
        <f t="shared" si="39"/>
        <v>297820.64399999997</v>
      </c>
      <c r="K563" t="e">
        <f>+VLOOKUP(D563,#REF!,4,0)</f>
        <v>#REF!</v>
      </c>
      <c r="L563" t="e">
        <f>VLOOKUP(D563,#REF!,5,0)</f>
        <v>#REF!</v>
      </c>
      <c r="M563" t="e">
        <f>VLOOKUP(D563,#REF!,6,0)</f>
        <v>#REF!</v>
      </c>
      <c r="N563" t="e">
        <f>VLOOKUP(D563,#REF!,7,0)</f>
        <v>#REF!</v>
      </c>
      <c r="P563" t="str">
        <f t="shared" si="41"/>
        <v>77102</v>
      </c>
    </row>
    <row r="564" spans="1:16" x14ac:dyDescent="0.3">
      <c r="A564" s="293" t="s">
        <v>2862</v>
      </c>
      <c r="B564" s="333">
        <v>6</v>
      </c>
      <c r="C564" s="333">
        <v>731077102002990</v>
      </c>
      <c r="D564" s="334" t="s">
        <v>1197</v>
      </c>
      <c r="E564" t="str">
        <f t="shared" si="40"/>
        <v>730107710200299</v>
      </c>
      <c r="G564">
        <v>27</v>
      </c>
      <c r="H564" s="334" t="s">
        <v>1198</v>
      </c>
      <c r="I564" s="460">
        <v>92265198</v>
      </c>
      <c r="J564" s="296">
        <f t="shared" si="39"/>
        <v>92265.198000000004</v>
      </c>
      <c r="K564" t="e">
        <f>+VLOOKUP(D564,#REF!,4,0)</f>
        <v>#REF!</v>
      </c>
      <c r="L564" t="e">
        <f>VLOOKUP(D564,#REF!,5,0)</f>
        <v>#REF!</v>
      </c>
      <c r="M564" t="e">
        <f>VLOOKUP(D564,#REF!,6,0)</f>
        <v>#REF!</v>
      </c>
      <c r="N564" t="e">
        <f>VLOOKUP(D564,#REF!,7,0)</f>
        <v>#REF!</v>
      </c>
      <c r="P564" t="str">
        <f t="shared" si="41"/>
        <v>77102</v>
      </c>
    </row>
    <row r="565" spans="1:16" x14ac:dyDescent="0.3">
      <c r="A565" s="292" t="s">
        <v>2862</v>
      </c>
      <c r="B565" s="332">
        <v>6</v>
      </c>
      <c r="C565" s="332">
        <v>731077102004990</v>
      </c>
      <c r="D565" s="427" t="s">
        <v>1199</v>
      </c>
      <c r="E565" t="str">
        <f t="shared" si="40"/>
        <v>730107710200499</v>
      </c>
      <c r="G565">
        <v>27</v>
      </c>
      <c r="H565" s="427" t="s">
        <v>1200</v>
      </c>
      <c r="I565" s="461">
        <v>2900992</v>
      </c>
      <c r="J565" s="296">
        <f t="shared" si="39"/>
        <v>2900.9920000000002</v>
      </c>
      <c r="K565" t="e">
        <f>+VLOOKUP(D565,#REF!,4,0)</f>
        <v>#REF!</v>
      </c>
      <c r="L565" t="e">
        <f>VLOOKUP(D565,#REF!,5,0)</f>
        <v>#REF!</v>
      </c>
      <c r="M565" t="e">
        <f>VLOOKUP(D565,#REF!,6,0)</f>
        <v>#REF!</v>
      </c>
      <c r="N565" t="e">
        <f>VLOOKUP(D565,#REF!,7,0)</f>
        <v>#REF!</v>
      </c>
      <c r="P565" t="str">
        <f t="shared" si="41"/>
        <v>77102</v>
      </c>
    </row>
    <row r="566" spans="1:16" x14ac:dyDescent="0.3">
      <c r="A566" s="293" t="s">
        <v>2862</v>
      </c>
      <c r="B566" s="333">
        <v>6</v>
      </c>
      <c r="C566" s="333">
        <v>731077104402990</v>
      </c>
      <c r="D566" s="334" t="s">
        <v>1384</v>
      </c>
      <c r="E566" t="str">
        <f t="shared" si="40"/>
        <v>730107710440299</v>
      </c>
      <c r="G566">
        <v>29</v>
      </c>
      <c r="H566" s="334" t="s">
        <v>1397</v>
      </c>
      <c r="I566" s="460">
        <v>2898197</v>
      </c>
      <c r="J566" s="296">
        <f t="shared" si="39"/>
        <v>2898.1970000000001</v>
      </c>
      <c r="K566" t="e">
        <f>+VLOOKUP(D566,#REF!,4,0)</f>
        <v>#REF!</v>
      </c>
      <c r="L566" t="e">
        <f>VLOOKUP(D566,#REF!,5,0)</f>
        <v>#REF!</v>
      </c>
      <c r="M566" t="e">
        <f>VLOOKUP(D566,#REF!,6,0)</f>
        <v>#REF!</v>
      </c>
      <c r="N566" t="e">
        <f>VLOOKUP(D566,#REF!,7,0)</f>
        <v>#REF!</v>
      </c>
      <c r="P566" t="str">
        <f t="shared" si="41"/>
        <v>77104</v>
      </c>
    </row>
    <row r="567" spans="1:16" x14ac:dyDescent="0.3">
      <c r="A567" s="292" t="s">
        <v>2862</v>
      </c>
      <c r="B567" s="332">
        <v>6</v>
      </c>
      <c r="C567" s="332">
        <v>731077104404990</v>
      </c>
      <c r="D567" s="427" t="s">
        <v>2606</v>
      </c>
      <c r="E567" t="str">
        <f t="shared" si="40"/>
        <v>730107710440499</v>
      </c>
      <c r="G567">
        <v>27</v>
      </c>
      <c r="H567" s="427" t="s">
        <v>2607</v>
      </c>
      <c r="I567" s="461">
        <v>2183412</v>
      </c>
      <c r="J567" s="296">
        <f t="shared" si="39"/>
        <v>2183.4119999999998</v>
      </c>
      <c r="K567" t="e">
        <f>+VLOOKUP(D567,#REF!,4,0)</f>
        <v>#REF!</v>
      </c>
      <c r="L567" t="e">
        <f>VLOOKUP(D567,#REF!,5,0)</f>
        <v>#REF!</v>
      </c>
      <c r="M567" t="e">
        <f>VLOOKUP(D567,#REF!,6,0)</f>
        <v>#REF!</v>
      </c>
      <c r="N567" t="e">
        <f>VLOOKUP(D567,#REF!,7,0)</f>
        <v>#REF!</v>
      </c>
      <c r="P567" t="str">
        <f t="shared" si="41"/>
        <v>77104</v>
      </c>
    </row>
    <row r="568" spans="1:16" x14ac:dyDescent="0.3">
      <c r="A568" s="293" t="s">
        <v>2862</v>
      </c>
      <c r="B568" s="333">
        <v>6</v>
      </c>
      <c r="C568" s="333">
        <v>731077106000990</v>
      </c>
      <c r="D568" s="334" t="s">
        <v>1385</v>
      </c>
      <c r="E568" t="str">
        <f t="shared" si="40"/>
        <v>730107710600099</v>
      </c>
      <c r="G568">
        <v>27</v>
      </c>
      <c r="H568" s="334" t="s">
        <v>1400</v>
      </c>
      <c r="I568" s="460">
        <v>6000000</v>
      </c>
      <c r="J568" s="296">
        <f t="shared" si="39"/>
        <v>6000</v>
      </c>
      <c r="K568" t="e">
        <f>+VLOOKUP(D568,#REF!,4,0)</f>
        <v>#REF!</v>
      </c>
      <c r="L568" t="e">
        <f>VLOOKUP(D568,#REF!,5,0)</f>
        <v>#REF!</v>
      </c>
      <c r="M568" t="e">
        <f>VLOOKUP(D568,#REF!,6,0)</f>
        <v>#REF!</v>
      </c>
      <c r="N568" t="e">
        <f>VLOOKUP(D568,#REF!,7,0)</f>
        <v>#REF!</v>
      </c>
      <c r="P568" t="str">
        <f t="shared" si="41"/>
        <v>77106</v>
      </c>
    </row>
    <row r="569" spans="1:16" x14ac:dyDescent="0.3">
      <c r="A569" s="292" t="s">
        <v>2862</v>
      </c>
      <c r="B569" s="332">
        <v>6</v>
      </c>
      <c r="C569" s="332">
        <v>731077106008990</v>
      </c>
      <c r="D569" s="427" t="s">
        <v>1320</v>
      </c>
      <c r="E569" t="str">
        <f t="shared" si="40"/>
        <v>730107710600899</v>
      </c>
      <c r="G569">
        <v>27</v>
      </c>
      <c r="H569" s="427" t="s">
        <v>1321</v>
      </c>
      <c r="I569" s="461">
        <v>318911</v>
      </c>
      <c r="J569" s="296">
        <f t="shared" si="39"/>
        <v>318.911</v>
      </c>
      <c r="K569" t="e">
        <f>+VLOOKUP(D569,#REF!,4,0)</f>
        <v>#REF!</v>
      </c>
      <c r="L569" t="e">
        <f>VLOOKUP(D569,#REF!,5,0)</f>
        <v>#REF!</v>
      </c>
      <c r="M569" t="e">
        <f>VLOOKUP(D569,#REF!,6,0)</f>
        <v>#REF!</v>
      </c>
      <c r="N569" t="e">
        <f>VLOOKUP(D569,#REF!,7,0)</f>
        <v>#REF!</v>
      </c>
      <c r="P569" t="str">
        <f t="shared" si="41"/>
        <v>77106</v>
      </c>
    </row>
    <row r="570" spans="1:16" x14ac:dyDescent="0.3">
      <c r="A570" s="293" t="s">
        <v>2862</v>
      </c>
      <c r="B570" s="333">
        <v>6</v>
      </c>
      <c r="C570" s="333">
        <v>731077106010990</v>
      </c>
      <c r="D570" s="334" t="s">
        <v>1386</v>
      </c>
      <c r="E570" t="str">
        <f t="shared" si="40"/>
        <v>730107710601099</v>
      </c>
      <c r="G570">
        <v>27</v>
      </c>
      <c r="H570" s="334" t="s">
        <v>1497</v>
      </c>
      <c r="I570" s="460">
        <v>1064232</v>
      </c>
      <c r="J570" s="296">
        <f t="shared" si="39"/>
        <v>1064.232</v>
      </c>
      <c r="K570" t="e">
        <f>+VLOOKUP(D570,#REF!,4,0)</f>
        <v>#REF!</v>
      </c>
      <c r="L570" t="e">
        <f>VLOOKUP(D570,#REF!,5,0)</f>
        <v>#REF!</v>
      </c>
      <c r="M570" t="e">
        <f>VLOOKUP(D570,#REF!,6,0)</f>
        <v>#REF!</v>
      </c>
      <c r="N570" t="e">
        <f>VLOOKUP(D570,#REF!,7,0)</f>
        <v>#REF!</v>
      </c>
      <c r="P570" t="str">
        <f t="shared" si="41"/>
        <v>77106</v>
      </c>
    </row>
    <row r="571" spans="1:16" x14ac:dyDescent="0.3">
      <c r="A571" s="292" t="s">
        <v>2862</v>
      </c>
      <c r="B571" s="332">
        <v>6</v>
      </c>
      <c r="C571" s="332">
        <v>731077108001990</v>
      </c>
      <c r="D571" s="427" t="s">
        <v>1202</v>
      </c>
      <c r="E571" t="str">
        <f t="shared" si="40"/>
        <v>730107710800199</v>
      </c>
      <c r="G571">
        <v>27</v>
      </c>
      <c r="H571" s="427" t="s">
        <v>1203</v>
      </c>
      <c r="I571" s="461">
        <v>11376363</v>
      </c>
      <c r="J571" s="296">
        <f t="shared" si="39"/>
        <v>11376.362999999999</v>
      </c>
      <c r="K571" t="e">
        <f>+VLOOKUP(D571,#REF!,4,0)</f>
        <v>#REF!</v>
      </c>
      <c r="L571" t="e">
        <f>VLOOKUP(D571,#REF!,5,0)</f>
        <v>#REF!</v>
      </c>
      <c r="M571" t="e">
        <f>VLOOKUP(D571,#REF!,6,0)</f>
        <v>#REF!</v>
      </c>
      <c r="N571" t="e">
        <f>VLOOKUP(D571,#REF!,7,0)</f>
        <v>#REF!</v>
      </c>
      <c r="P571" t="str">
        <f t="shared" si="41"/>
        <v>77108</v>
      </c>
    </row>
    <row r="572" spans="1:16" x14ac:dyDescent="0.3">
      <c r="A572" s="293" t="s">
        <v>2862</v>
      </c>
      <c r="B572" s="333">
        <v>6</v>
      </c>
      <c r="C572" s="333">
        <v>731077108002990</v>
      </c>
      <c r="D572" s="334" t="s">
        <v>1204</v>
      </c>
      <c r="E572" t="str">
        <f t="shared" si="40"/>
        <v>730107710800299</v>
      </c>
      <c r="G572">
        <v>27</v>
      </c>
      <c r="H572" s="334" t="s">
        <v>1205</v>
      </c>
      <c r="I572" s="460">
        <v>909091</v>
      </c>
      <c r="J572" s="296">
        <f t="shared" si="39"/>
        <v>909.09100000000001</v>
      </c>
      <c r="K572" t="e">
        <f>+VLOOKUP(D572,#REF!,4,0)</f>
        <v>#REF!</v>
      </c>
      <c r="L572" t="e">
        <f>VLOOKUP(D572,#REF!,5,0)</f>
        <v>#REF!</v>
      </c>
      <c r="M572" t="e">
        <f>VLOOKUP(D572,#REF!,6,0)</f>
        <v>#REF!</v>
      </c>
      <c r="N572" t="e">
        <f>VLOOKUP(D572,#REF!,7,0)</f>
        <v>#REF!</v>
      </c>
      <c r="P572" t="str">
        <f t="shared" si="41"/>
        <v>77108</v>
      </c>
    </row>
    <row r="573" spans="1:16" x14ac:dyDescent="0.3">
      <c r="A573" s="292" t="s">
        <v>2862</v>
      </c>
      <c r="B573" s="332">
        <v>6</v>
      </c>
      <c r="C573" s="332">
        <v>731077108007990</v>
      </c>
      <c r="D573" s="427" t="s">
        <v>1387</v>
      </c>
      <c r="E573" t="str">
        <f t="shared" si="40"/>
        <v>730107710800799</v>
      </c>
      <c r="G573">
        <v>27</v>
      </c>
      <c r="H573" s="427" t="s">
        <v>1581</v>
      </c>
      <c r="I573" s="461">
        <v>20000001</v>
      </c>
      <c r="J573" s="296">
        <f t="shared" si="39"/>
        <v>20000.001</v>
      </c>
      <c r="K573" t="e">
        <f>+VLOOKUP(D573,#REF!,4,0)</f>
        <v>#REF!</v>
      </c>
      <c r="L573" t="e">
        <f>VLOOKUP(D573,#REF!,5,0)</f>
        <v>#REF!</v>
      </c>
      <c r="M573" t="e">
        <f>VLOOKUP(D573,#REF!,6,0)</f>
        <v>#REF!</v>
      </c>
      <c r="N573" t="e">
        <f>VLOOKUP(D573,#REF!,7,0)</f>
        <v>#REF!</v>
      </c>
      <c r="P573" t="str">
        <f t="shared" si="41"/>
        <v>77108</v>
      </c>
    </row>
    <row r="574" spans="1:16" x14ac:dyDescent="0.3">
      <c r="A574" s="293" t="s">
        <v>2862</v>
      </c>
      <c r="B574" s="333">
        <v>6</v>
      </c>
      <c r="C574" s="333">
        <v>731077108012990</v>
      </c>
      <c r="D574" s="334" t="s">
        <v>2876</v>
      </c>
      <c r="E574" t="str">
        <f t="shared" si="40"/>
        <v>730107710801299</v>
      </c>
      <c r="G574">
        <v>27</v>
      </c>
      <c r="H574" s="334" t="s">
        <v>1580</v>
      </c>
      <c r="I574" s="460">
        <v>29092</v>
      </c>
      <c r="J574" s="296">
        <f t="shared" si="39"/>
        <v>29.091999999999999</v>
      </c>
      <c r="K574" t="e">
        <f>+VLOOKUP(D574,#REF!,4,0)</f>
        <v>#REF!</v>
      </c>
      <c r="L574" t="e">
        <f>VLOOKUP(D574,#REF!,5,0)</f>
        <v>#REF!</v>
      </c>
      <c r="M574" t="e">
        <f>VLOOKUP(D574,#REF!,6,0)</f>
        <v>#REF!</v>
      </c>
      <c r="N574" t="e">
        <f>VLOOKUP(D574,#REF!,7,0)</f>
        <v>#REF!</v>
      </c>
      <c r="P574" t="str">
        <f t="shared" si="41"/>
        <v>77108</v>
      </c>
    </row>
    <row r="575" spans="1:16" x14ac:dyDescent="0.3">
      <c r="A575" s="292" t="s">
        <v>2862</v>
      </c>
      <c r="B575" s="332">
        <v>6</v>
      </c>
      <c r="C575" s="332">
        <v>731077108803990</v>
      </c>
      <c r="D575" s="427" t="s">
        <v>2066</v>
      </c>
      <c r="E575" t="str">
        <f t="shared" si="40"/>
        <v>730107710880399</v>
      </c>
      <c r="G575">
        <v>27</v>
      </c>
      <c r="H575" s="427" t="s">
        <v>2211</v>
      </c>
      <c r="I575" s="461">
        <v>18286920</v>
      </c>
      <c r="J575" s="296">
        <f t="shared" si="39"/>
        <v>18286.919999999998</v>
      </c>
      <c r="K575" t="e">
        <f>+VLOOKUP(D575,#REF!,4,0)</f>
        <v>#REF!</v>
      </c>
      <c r="L575" t="e">
        <f>VLOOKUP(D575,#REF!,5,0)</f>
        <v>#REF!</v>
      </c>
      <c r="M575" t="e">
        <f>VLOOKUP(D575,#REF!,6,0)</f>
        <v>#REF!</v>
      </c>
      <c r="N575" t="e">
        <f>VLOOKUP(D575,#REF!,7,0)</f>
        <v>#REF!</v>
      </c>
      <c r="P575" t="str">
        <f t="shared" si="41"/>
        <v>77108</v>
      </c>
    </row>
    <row r="576" spans="1:16" x14ac:dyDescent="0.3">
      <c r="A576" s="293" t="s">
        <v>2862</v>
      </c>
      <c r="B576" s="333">
        <v>6</v>
      </c>
      <c r="C576" s="333">
        <v>731077112001990</v>
      </c>
      <c r="D576" s="334" t="s">
        <v>1206</v>
      </c>
      <c r="E576" t="str">
        <f t="shared" si="40"/>
        <v>730107711200199</v>
      </c>
      <c r="G576">
        <v>27</v>
      </c>
      <c r="H576" s="334" t="s">
        <v>1207</v>
      </c>
      <c r="I576" s="460">
        <v>23445783</v>
      </c>
      <c r="J576" s="296">
        <f t="shared" si="39"/>
        <v>23445.782999999999</v>
      </c>
      <c r="K576" t="e">
        <f>+VLOOKUP(D576,#REF!,4,0)</f>
        <v>#REF!</v>
      </c>
      <c r="L576" t="e">
        <f>VLOOKUP(D576,#REF!,5,0)</f>
        <v>#REF!</v>
      </c>
      <c r="M576" t="e">
        <f>VLOOKUP(D576,#REF!,6,0)</f>
        <v>#REF!</v>
      </c>
      <c r="N576" t="e">
        <f>VLOOKUP(D576,#REF!,7,0)</f>
        <v>#REF!</v>
      </c>
      <c r="P576" t="str">
        <f t="shared" si="41"/>
        <v>77112</v>
      </c>
    </row>
    <row r="577" spans="1:16" x14ac:dyDescent="0.3">
      <c r="A577" s="292" t="s">
        <v>2862</v>
      </c>
      <c r="B577" s="332">
        <v>7</v>
      </c>
      <c r="C577" s="332">
        <v>731077112002990</v>
      </c>
      <c r="D577" s="427" t="s">
        <v>1208</v>
      </c>
      <c r="E577" t="str">
        <f t="shared" si="40"/>
        <v>730107711200299</v>
      </c>
      <c r="G577">
        <v>27</v>
      </c>
      <c r="H577" s="427" t="s">
        <v>1209</v>
      </c>
      <c r="I577" s="461">
        <v>1825000</v>
      </c>
      <c r="J577" s="296">
        <f t="shared" si="39"/>
        <v>1825</v>
      </c>
      <c r="K577" t="e">
        <f>+VLOOKUP(D577,#REF!,4,0)</f>
        <v>#REF!</v>
      </c>
      <c r="L577" t="e">
        <f>VLOOKUP(D577,#REF!,5,0)</f>
        <v>#REF!</v>
      </c>
      <c r="M577" t="e">
        <f>VLOOKUP(D577,#REF!,6,0)</f>
        <v>#REF!</v>
      </c>
      <c r="N577" t="e">
        <f>VLOOKUP(D577,#REF!,7,0)</f>
        <v>#REF!</v>
      </c>
      <c r="P577" t="str">
        <f t="shared" si="41"/>
        <v>77112</v>
      </c>
    </row>
    <row r="578" spans="1:16" x14ac:dyDescent="0.3">
      <c r="A578" s="293" t="s">
        <v>2862</v>
      </c>
      <c r="B578" s="333">
        <v>6</v>
      </c>
      <c r="C578" s="333">
        <v>731077114001990</v>
      </c>
      <c r="D578" s="334" t="s">
        <v>1211</v>
      </c>
      <c r="E578" t="str">
        <f t="shared" si="40"/>
        <v>730107711400199</v>
      </c>
      <c r="G578">
        <v>27</v>
      </c>
      <c r="H578" s="334" t="s">
        <v>1210</v>
      </c>
      <c r="I578" s="460">
        <v>26147548</v>
      </c>
      <c r="J578" s="296">
        <f t="shared" si="39"/>
        <v>26147.547999999999</v>
      </c>
      <c r="K578" t="e">
        <f>+VLOOKUP(D578,#REF!,4,0)</f>
        <v>#REF!</v>
      </c>
      <c r="L578" t="e">
        <f>VLOOKUP(D578,#REF!,5,0)</f>
        <v>#REF!</v>
      </c>
      <c r="M578" t="e">
        <f>VLOOKUP(D578,#REF!,6,0)</f>
        <v>#REF!</v>
      </c>
      <c r="N578" t="e">
        <f>VLOOKUP(D578,#REF!,7,0)</f>
        <v>#REF!</v>
      </c>
      <c r="P578" t="str">
        <f t="shared" si="41"/>
        <v>77114</v>
      </c>
    </row>
    <row r="579" spans="1:16" x14ac:dyDescent="0.3">
      <c r="A579" s="292" t="s">
        <v>2862</v>
      </c>
      <c r="B579" s="332">
        <v>6</v>
      </c>
      <c r="C579" s="332">
        <v>731077116006990</v>
      </c>
      <c r="D579" s="427" t="s">
        <v>1326</v>
      </c>
      <c r="E579" t="str">
        <f t="shared" si="40"/>
        <v>730107711600699</v>
      </c>
      <c r="G579">
        <v>27</v>
      </c>
      <c r="H579" s="427" t="s">
        <v>1327</v>
      </c>
      <c r="I579" s="461">
        <v>8540461</v>
      </c>
      <c r="J579" s="296">
        <f t="shared" si="39"/>
        <v>8540.4609999999993</v>
      </c>
      <c r="K579" t="e">
        <f>+VLOOKUP(D579,#REF!,4,0)</f>
        <v>#REF!</v>
      </c>
      <c r="L579" t="e">
        <f>VLOOKUP(D579,#REF!,5,0)</f>
        <v>#REF!</v>
      </c>
      <c r="M579" t="e">
        <f>VLOOKUP(D579,#REF!,6,0)</f>
        <v>#REF!</v>
      </c>
      <c r="N579" t="e">
        <f>VLOOKUP(D579,#REF!,7,0)</f>
        <v>#REF!</v>
      </c>
      <c r="P579" t="str">
        <f t="shared" si="41"/>
        <v>77116</v>
      </c>
    </row>
    <row r="580" spans="1:16" x14ac:dyDescent="0.3">
      <c r="A580" s="293" t="s">
        <v>2862</v>
      </c>
      <c r="B580" s="333">
        <v>7</v>
      </c>
      <c r="C580" s="333">
        <v>731077116007990</v>
      </c>
      <c r="D580" s="334" t="s">
        <v>1328</v>
      </c>
      <c r="E580" t="str">
        <f t="shared" si="40"/>
        <v>730107711600799</v>
      </c>
      <c r="G580">
        <v>27</v>
      </c>
      <c r="H580" s="334" t="s">
        <v>1329</v>
      </c>
      <c r="I580" s="460">
        <v>1515900</v>
      </c>
      <c r="J580" s="296">
        <f t="shared" si="39"/>
        <v>1515.9</v>
      </c>
      <c r="K580" t="e">
        <f>+VLOOKUP(D580,#REF!,4,0)</f>
        <v>#REF!</v>
      </c>
      <c r="L580" t="e">
        <f>VLOOKUP(D580,#REF!,5,0)</f>
        <v>#REF!</v>
      </c>
      <c r="M580" t="e">
        <f>VLOOKUP(D580,#REF!,6,0)</f>
        <v>#REF!</v>
      </c>
      <c r="N580" t="e">
        <f>VLOOKUP(D580,#REF!,7,0)</f>
        <v>#REF!</v>
      </c>
      <c r="P580" t="str">
        <f t="shared" si="41"/>
        <v>77116</v>
      </c>
    </row>
    <row r="581" spans="1:16" x14ac:dyDescent="0.3">
      <c r="A581" s="292" t="s">
        <v>2862</v>
      </c>
      <c r="B581" s="332">
        <v>7</v>
      </c>
      <c r="C581" s="332">
        <v>731077116014990</v>
      </c>
      <c r="D581" s="427" t="s">
        <v>1212</v>
      </c>
      <c r="E581" t="str">
        <f t="shared" si="40"/>
        <v>730107711601499</v>
      </c>
      <c r="G581">
        <v>27</v>
      </c>
      <c r="H581" s="427" t="s">
        <v>1213</v>
      </c>
      <c r="I581" s="461">
        <v>60124347</v>
      </c>
      <c r="J581" s="296">
        <f t="shared" si="39"/>
        <v>60124.347000000002</v>
      </c>
      <c r="K581" t="e">
        <f>+VLOOKUP(D581,#REF!,4,0)</f>
        <v>#REF!</v>
      </c>
      <c r="L581" t="e">
        <f>VLOOKUP(D581,#REF!,5,0)</f>
        <v>#REF!</v>
      </c>
      <c r="M581" t="e">
        <f>VLOOKUP(D581,#REF!,6,0)</f>
        <v>#REF!</v>
      </c>
      <c r="N581" t="e">
        <f>VLOOKUP(D581,#REF!,7,0)</f>
        <v>#REF!</v>
      </c>
      <c r="P581" t="str">
        <f t="shared" si="41"/>
        <v>77116</v>
      </c>
    </row>
    <row r="582" spans="1:16" x14ac:dyDescent="0.3">
      <c r="A582" s="293" t="s">
        <v>2862</v>
      </c>
      <c r="B582" s="333">
        <v>6</v>
      </c>
      <c r="C582" s="333">
        <v>731077118001990</v>
      </c>
      <c r="D582" s="334" t="s">
        <v>1214</v>
      </c>
      <c r="E582" t="str">
        <f t="shared" si="40"/>
        <v>730107711800199</v>
      </c>
      <c r="G582">
        <v>27</v>
      </c>
      <c r="H582" s="334" t="s">
        <v>1215</v>
      </c>
      <c r="I582" s="460">
        <v>3463636</v>
      </c>
      <c r="J582" s="296">
        <f t="shared" si="39"/>
        <v>3463.636</v>
      </c>
      <c r="K582" t="e">
        <f>+VLOOKUP(D582,#REF!,4,0)</f>
        <v>#REF!</v>
      </c>
      <c r="L582" t="e">
        <f>VLOOKUP(D582,#REF!,5,0)</f>
        <v>#REF!</v>
      </c>
      <c r="M582" t="e">
        <f>VLOOKUP(D582,#REF!,6,0)</f>
        <v>#REF!</v>
      </c>
      <c r="N582" t="e">
        <f>VLOOKUP(D582,#REF!,7,0)</f>
        <v>#REF!</v>
      </c>
      <c r="P582" t="str">
        <f t="shared" si="41"/>
        <v>77118</v>
      </c>
    </row>
    <row r="583" spans="1:16" x14ac:dyDescent="0.3">
      <c r="A583" s="292" t="s">
        <v>2862</v>
      </c>
      <c r="B583" s="332">
        <v>6</v>
      </c>
      <c r="C583" s="332">
        <v>731077120010990</v>
      </c>
      <c r="D583" s="427" t="s">
        <v>1216</v>
      </c>
      <c r="E583" t="str">
        <f t="shared" si="40"/>
        <v>730107712001099</v>
      </c>
      <c r="G583">
        <v>27</v>
      </c>
      <c r="H583" s="427" t="s">
        <v>1217</v>
      </c>
      <c r="I583" s="461">
        <v>2000000</v>
      </c>
      <c r="J583" s="296">
        <f t="shared" si="39"/>
        <v>2000</v>
      </c>
      <c r="K583" t="e">
        <f>+VLOOKUP(D583,#REF!,4,0)</f>
        <v>#REF!</v>
      </c>
      <c r="L583" t="e">
        <f>VLOOKUP(D583,#REF!,5,0)</f>
        <v>#REF!</v>
      </c>
      <c r="M583" t="e">
        <f>VLOOKUP(D583,#REF!,6,0)</f>
        <v>#REF!</v>
      </c>
      <c r="N583" t="e">
        <f>VLOOKUP(D583,#REF!,7,0)</f>
        <v>#REF!</v>
      </c>
      <c r="P583" t="str">
        <f t="shared" si="41"/>
        <v>77120</v>
      </c>
    </row>
    <row r="584" spans="1:16" x14ac:dyDescent="0.3">
      <c r="A584" s="293" t="s">
        <v>2862</v>
      </c>
      <c r="B584" s="333">
        <v>6</v>
      </c>
      <c r="C584" s="333">
        <v>731077122002990</v>
      </c>
      <c r="D584" s="334" t="s">
        <v>2067</v>
      </c>
      <c r="E584" t="str">
        <f t="shared" si="40"/>
        <v>730107712200299</v>
      </c>
      <c r="G584">
        <v>27</v>
      </c>
      <c r="H584" s="334" t="s">
        <v>2212</v>
      </c>
      <c r="I584" s="460">
        <v>300000</v>
      </c>
      <c r="J584" s="296">
        <f t="shared" si="39"/>
        <v>300</v>
      </c>
      <c r="K584" t="e">
        <f>+VLOOKUP(D584,#REF!,4,0)</f>
        <v>#REF!</v>
      </c>
      <c r="L584" t="e">
        <f>VLOOKUP(D584,#REF!,5,0)</f>
        <v>#REF!</v>
      </c>
      <c r="M584" t="e">
        <f>VLOOKUP(D584,#REF!,6,0)</f>
        <v>#REF!</v>
      </c>
      <c r="N584" t="e">
        <f>VLOOKUP(D584,#REF!,7,0)</f>
        <v>#REF!</v>
      </c>
      <c r="P584" t="str">
        <f t="shared" si="41"/>
        <v>77122</v>
      </c>
    </row>
    <row r="585" spans="1:16" x14ac:dyDescent="0.3">
      <c r="A585" s="292" t="s">
        <v>2862</v>
      </c>
      <c r="B585" s="332">
        <v>6</v>
      </c>
      <c r="C585" s="332">
        <v>731077126001990</v>
      </c>
      <c r="D585" s="427" t="s">
        <v>1220</v>
      </c>
      <c r="E585" t="str">
        <f t="shared" si="40"/>
        <v>730107712600199</v>
      </c>
      <c r="G585">
        <v>27</v>
      </c>
      <c r="H585" s="427" t="s">
        <v>1221</v>
      </c>
      <c r="I585" s="461">
        <v>2056363</v>
      </c>
      <c r="J585" s="296">
        <f t="shared" si="39"/>
        <v>2056.3629999999998</v>
      </c>
      <c r="K585" t="e">
        <f>+VLOOKUP(D585,#REF!,4,0)</f>
        <v>#REF!</v>
      </c>
      <c r="L585" t="e">
        <f>VLOOKUP(D585,#REF!,5,0)</f>
        <v>#REF!</v>
      </c>
      <c r="M585" t="e">
        <f>VLOOKUP(D585,#REF!,6,0)</f>
        <v>#REF!</v>
      </c>
      <c r="N585" t="e">
        <f>VLOOKUP(D585,#REF!,7,0)</f>
        <v>#REF!</v>
      </c>
      <c r="P585" t="str">
        <f t="shared" si="41"/>
        <v>77126</v>
      </c>
    </row>
    <row r="586" spans="1:16" x14ac:dyDescent="0.3">
      <c r="A586" s="293" t="s">
        <v>2862</v>
      </c>
      <c r="B586" s="333">
        <v>6</v>
      </c>
      <c r="C586" s="333">
        <v>731077128006990</v>
      </c>
      <c r="D586" s="334" t="s">
        <v>2068</v>
      </c>
      <c r="E586" t="str">
        <f t="shared" si="40"/>
        <v>730107712800699</v>
      </c>
      <c r="G586">
        <v>27</v>
      </c>
      <c r="H586" s="334" t="s">
        <v>2213</v>
      </c>
      <c r="I586" s="460">
        <v>2328181</v>
      </c>
      <c r="J586" s="296">
        <f t="shared" si="39"/>
        <v>2328.181</v>
      </c>
      <c r="K586" t="e">
        <f>+VLOOKUP(D586,#REF!,4,0)</f>
        <v>#REF!</v>
      </c>
      <c r="L586" t="e">
        <f>VLOOKUP(D586,#REF!,5,0)</f>
        <v>#REF!</v>
      </c>
      <c r="M586" t="e">
        <f>VLOOKUP(D586,#REF!,6,0)</f>
        <v>#REF!</v>
      </c>
      <c r="N586" t="e">
        <f>VLOOKUP(D586,#REF!,7,0)</f>
        <v>#REF!</v>
      </c>
      <c r="P586" t="str">
        <f t="shared" si="41"/>
        <v>77128</v>
      </c>
    </row>
    <row r="587" spans="1:16" x14ac:dyDescent="0.3">
      <c r="A587" s="292" t="s">
        <v>2862</v>
      </c>
      <c r="B587" s="332">
        <v>6</v>
      </c>
      <c r="C587" s="332">
        <v>731077130007990</v>
      </c>
      <c r="D587" s="427" t="s">
        <v>1225</v>
      </c>
      <c r="E587" t="str">
        <f t="shared" si="40"/>
        <v>730107713000799</v>
      </c>
      <c r="G587">
        <v>27</v>
      </c>
      <c r="H587" s="427" t="s">
        <v>1226</v>
      </c>
      <c r="I587" s="461">
        <v>2196850</v>
      </c>
      <c r="J587" s="296">
        <f t="shared" ref="J587:J615" si="42">I587/1000</f>
        <v>2196.85</v>
      </c>
      <c r="K587" t="e">
        <f>+VLOOKUP(D587,#REF!,4,0)</f>
        <v>#REF!</v>
      </c>
      <c r="L587" t="e">
        <f>VLOOKUP(D587,#REF!,5,0)</f>
        <v>#REF!</v>
      </c>
      <c r="M587" t="e">
        <f>VLOOKUP(D587,#REF!,6,0)</f>
        <v>#REF!</v>
      </c>
      <c r="N587" t="e">
        <f>VLOOKUP(D587,#REF!,7,0)</f>
        <v>#REF!</v>
      </c>
      <c r="P587" t="str">
        <f t="shared" si="41"/>
        <v>77130</v>
      </c>
    </row>
    <row r="588" spans="1:16" x14ac:dyDescent="0.3">
      <c r="A588" s="293" t="s">
        <v>2862</v>
      </c>
      <c r="B588" s="333">
        <v>6</v>
      </c>
      <c r="C588" s="333">
        <v>731077132006990</v>
      </c>
      <c r="D588" s="334" t="s">
        <v>2070</v>
      </c>
      <c r="E588" t="str">
        <f t="shared" si="40"/>
        <v>730107713200699</v>
      </c>
      <c r="G588">
        <v>27</v>
      </c>
      <c r="H588" s="334" t="s">
        <v>2215</v>
      </c>
      <c r="I588" s="460">
        <v>32999511</v>
      </c>
      <c r="J588" s="296">
        <f t="shared" si="42"/>
        <v>32999.510999999999</v>
      </c>
      <c r="K588" t="e">
        <f>+VLOOKUP(D588,#REF!,4,0)</f>
        <v>#REF!</v>
      </c>
      <c r="L588" t="e">
        <f>VLOOKUP(D588,#REF!,5,0)</f>
        <v>#REF!</v>
      </c>
      <c r="M588" t="e">
        <f>VLOOKUP(D588,#REF!,6,0)</f>
        <v>#REF!</v>
      </c>
      <c r="N588" t="e">
        <f>VLOOKUP(D588,#REF!,7,0)</f>
        <v>#REF!</v>
      </c>
      <c r="P588" t="str">
        <f t="shared" si="41"/>
        <v>77132</v>
      </c>
    </row>
    <row r="589" spans="1:16" x14ac:dyDescent="0.3">
      <c r="A589" s="292" t="s">
        <v>2862</v>
      </c>
      <c r="B589" s="332">
        <v>6</v>
      </c>
      <c r="C589" s="332">
        <v>731077132008990</v>
      </c>
      <c r="D589" s="427" t="s">
        <v>2071</v>
      </c>
      <c r="E589" t="str">
        <f t="shared" ref="E589:E615" si="43">+MID(D589,3,2)&amp;+MID(D589,6,1)&amp;+MID(D589,8,2)&amp;+MID(D589,11,3)&amp;+MID(D589,17,2)&amp;+MID(D589,20,3)&amp;+MID(D589,24,2)</f>
        <v>730107713200899</v>
      </c>
      <c r="G589">
        <v>27</v>
      </c>
      <c r="H589" s="427" t="s">
        <v>1227</v>
      </c>
      <c r="I589" s="461">
        <v>5000000</v>
      </c>
      <c r="J589" s="296">
        <f t="shared" si="42"/>
        <v>5000</v>
      </c>
      <c r="K589" t="e">
        <f>+VLOOKUP(D589,#REF!,4,0)</f>
        <v>#REF!</v>
      </c>
      <c r="L589" t="e">
        <f>VLOOKUP(D589,#REF!,5,0)</f>
        <v>#REF!</v>
      </c>
      <c r="M589" t="e">
        <f>VLOOKUP(D589,#REF!,6,0)</f>
        <v>#REF!</v>
      </c>
      <c r="N589" t="e">
        <f>VLOOKUP(D589,#REF!,7,0)</f>
        <v>#REF!</v>
      </c>
      <c r="P589" t="str">
        <f t="shared" si="41"/>
        <v>77132</v>
      </c>
    </row>
    <row r="590" spans="1:16" x14ac:dyDescent="0.3">
      <c r="A590" s="293" t="s">
        <v>2862</v>
      </c>
      <c r="B590" s="333">
        <v>6</v>
      </c>
      <c r="C590" s="333">
        <v>731077140000990</v>
      </c>
      <c r="D590" s="334" t="s">
        <v>1355</v>
      </c>
      <c r="E590" t="str">
        <f t="shared" si="43"/>
        <v>730107714000099</v>
      </c>
      <c r="G590">
        <v>27</v>
      </c>
      <c r="H590" s="334" t="s">
        <v>1354</v>
      </c>
      <c r="I590" s="460">
        <v>47661364</v>
      </c>
      <c r="J590" s="296">
        <f t="shared" si="42"/>
        <v>47661.364000000001</v>
      </c>
      <c r="K590" t="e">
        <f>+VLOOKUP(D590,#REF!,4,0)</f>
        <v>#REF!</v>
      </c>
      <c r="L590" t="e">
        <f>VLOOKUP(D590,#REF!,5,0)</f>
        <v>#REF!</v>
      </c>
      <c r="M590" t="e">
        <f>VLOOKUP(D590,#REF!,6,0)</f>
        <v>#REF!</v>
      </c>
      <c r="N590" t="e">
        <f>VLOOKUP(D590,#REF!,7,0)</f>
        <v>#REF!</v>
      </c>
      <c r="P590" t="str">
        <f t="shared" ref="P590:P615" si="44">MID(E590,6,5)</f>
        <v>77140</v>
      </c>
    </row>
    <row r="591" spans="1:16" x14ac:dyDescent="0.3">
      <c r="A591" s="292" t="s">
        <v>2862</v>
      </c>
      <c r="B591" s="332">
        <v>6</v>
      </c>
      <c r="C591" s="332">
        <v>731077142001990</v>
      </c>
      <c r="D591" s="427" t="s">
        <v>2877</v>
      </c>
      <c r="E591" t="str">
        <f t="shared" si="43"/>
        <v>730107714200199</v>
      </c>
      <c r="G591">
        <v>27</v>
      </c>
      <c r="H591" s="427" t="s">
        <v>1334</v>
      </c>
      <c r="I591" s="461">
        <v>1051469</v>
      </c>
      <c r="J591" s="296">
        <f t="shared" si="42"/>
        <v>1051.4690000000001</v>
      </c>
      <c r="K591" t="e">
        <f>+VLOOKUP(D591,#REF!,4,0)</f>
        <v>#REF!</v>
      </c>
      <c r="L591" t="e">
        <f>VLOOKUP(D591,#REF!,5,0)</f>
        <v>#REF!</v>
      </c>
      <c r="M591" t="e">
        <f>VLOOKUP(D591,#REF!,6,0)</f>
        <v>#REF!</v>
      </c>
      <c r="N591" t="e">
        <f>VLOOKUP(D591,#REF!,7,0)</f>
        <v>#REF!</v>
      </c>
      <c r="P591" t="str">
        <f t="shared" si="44"/>
        <v>77142</v>
      </c>
    </row>
    <row r="592" spans="1:16" x14ac:dyDescent="0.3">
      <c r="A592" s="293" t="s">
        <v>2862</v>
      </c>
      <c r="B592" s="333">
        <v>6</v>
      </c>
      <c r="C592" s="333">
        <v>731077144002990</v>
      </c>
      <c r="D592" s="334" t="s">
        <v>1228</v>
      </c>
      <c r="E592" t="str">
        <f t="shared" si="43"/>
        <v>730107714400299</v>
      </c>
      <c r="G592">
        <v>27</v>
      </c>
      <c r="H592" s="334" t="s">
        <v>1229</v>
      </c>
      <c r="I592" s="460">
        <v>5270005</v>
      </c>
      <c r="J592" s="296">
        <f t="shared" si="42"/>
        <v>5270.0050000000001</v>
      </c>
      <c r="K592" t="e">
        <f>+VLOOKUP(D592,#REF!,4,0)</f>
        <v>#REF!</v>
      </c>
      <c r="L592" t="e">
        <f>VLOOKUP(D592,#REF!,5,0)</f>
        <v>#REF!</v>
      </c>
      <c r="M592" t="e">
        <f>VLOOKUP(D592,#REF!,6,0)</f>
        <v>#REF!</v>
      </c>
      <c r="N592" t="e">
        <f>VLOOKUP(D592,#REF!,7,0)</f>
        <v>#REF!</v>
      </c>
      <c r="P592" t="str">
        <f t="shared" si="44"/>
        <v>77144</v>
      </c>
    </row>
    <row r="593" spans="1:16" x14ac:dyDescent="0.3">
      <c r="A593" s="292" t="s">
        <v>2862</v>
      </c>
      <c r="B593" s="332">
        <v>6</v>
      </c>
      <c r="C593" s="332">
        <v>731077144003990</v>
      </c>
      <c r="D593" s="427" t="s">
        <v>1230</v>
      </c>
      <c r="E593" t="str">
        <f t="shared" si="43"/>
        <v>730107714400399</v>
      </c>
      <c r="G593">
        <v>29</v>
      </c>
      <c r="H593" s="427" t="s">
        <v>1231</v>
      </c>
      <c r="I593" s="461">
        <v>255010400</v>
      </c>
      <c r="J593" s="296">
        <f t="shared" si="42"/>
        <v>255010.4</v>
      </c>
      <c r="K593" t="e">
        <f>+VLOOKUP(D593,#REF!,4,0)</f>
        <v>#REF!</v>
      </c>
      <c r="L593" t="e">
        <f>VLOOKUP(D593,#REF!,5,0)</f>
        <v>#REF!</v>
      </c>
      <c r="M593" t="e">
        <f>VLOOKUP(D593,#REF!,6,0)</f>
        <v>#REF!</v>
      </c>
      <c r="N593" t="e">
        <f>VLOOKUP(D593,#REF!,7,0)</f>
        <v>#REF!</v>
      </c>
      <c r="P593" t="str">
        <f t="shared" si="44"/>
        <v>77144</v>
      </c>
    </row>
    <row r="594" spans="1:16" x14ac:dyDescent="0.3">
      <c r="A594" s="293" t="s">
        <v>2862</v>
      </c>
      <c r="B594" s="333">
        <v>6</v>
      </c>
      <c r="C594" s="333">
        <v>731077144004990</v>
      </c>
      <c r="D594" s="334" t="s">
        <v>1335</v>
      </c>
      <c r="E594" t="str">
        <f t="shared" si="43"/>
        <v>730107714400499</v>
      </c>
      <c r="G594">
        <v>27</v>
      </c>
      <c r="H594" s="334" t="s">
        <v>1336</v>
      </c>
      <c r="I594" s="460">
        <v>272727</v>
      </c>
      <c r="J594" s="296">
        <f t="shared" si="42"/>
        <v>272.72699999999998</v>
      </c>
      <c r="K594" t="e">
        <f>+VLOOKUP(D594,#REF!,4,0)</f>
        <v>#REF!</v>
      </c>
      <c r="L594" t="e">
        <f>VLOOKUP(D594,#REF!,5,0)</f>
        <v>#REF!</v>
      </c>
      <c r="M594" t="e">
        <f>VLOOKUP(D594,#REF!,6,0)</f>
        <v>#REF!</v>
      </c>
      <c r="N594" t="e">
        <f>VLOOKUP(D594,#REF!,7,0)</f>
        <v>#REF!</v>
      </c>
      <c r="P594" t="str">
        <f t="shared" si="44"/>
        <v>77144</v>
      </c>
    </row>
    <row r="595" spans="1:16" x14ac:dyDescent="0.3">
      <c r="A595" s="292" t="s">
        <v>2862</v>
      </c>
      <c r="B595" s="332">
        <v>6</v>
      </c>
      <c r="C595" s="332">
        <v>731077144014990</v>
      </c>
      <c r="D595" s="427" t="s">
        <v>1232</v>
      </c>
      <c r="E595" t="str">
        <f t="shared" si="43"/>
        <v>730107714401499</v>
      </c>
      <c r="G595">
        <v>27</v>
      </c>
      <c r="H595" s="427" t="s">
        <v>1233</v>
      </c>
      <c r="I595" s="461">
        <v>32388737</v>
      </c>
      <c r="J595" s="296">
        <f t="shared" si="42"/>
        <v>32388.737000000001</v>
      </c>
      <c r="K595" t="e">
        <f>+VLOOKUP(D595,#REF!,4,0)</f>
        <v>#REF!</v>
      </c>
      <c r="L595" t="e">
        <f>VLOOKUP(D595,#REF!,5,0)</f>
        <v>#REF!</v>
      </c>
      <c r="M595" t="e">
        <f>VLOOKUP(D595,#REF!,6,0)</f>
        <v>#REF!</v>
      </c>
      <c r="N595" t="e">
        <f>VLOOKUP(D595,#REF!,7,0)</f>
        <v>#REF!</v>
      </c>
      <c r="P595" t="str">
        <f t="shared" si="44"/>
        <v>77144</v>
      </c>
    </row>
    <row r="596" spans="1:16" x14ac:dyDescent="0.3">
      <c r="A596" s="293" t="s">
        <v>2862</v>
      </c>
      <c r="B596" s="333">
        <v>6</v>
      </c>
      <c r="C596" s="333">
        <v>731077144019990</v>
      </c>
      <c r="D596" s="334" t="s">
        <v>1234</v>
      </c>
      <c r="E596" t="str">
        <f t="shared" si="43"/>
        <v>730107714401999</v>
      </c>
      <c r="G596">
        <v>27</v>
      </c>
      <c r="H596" s="334" t="s">
        <v>1235</v>
      </c>
      <c r="I596" s="460">
        <v>9585198</v>
      </c>
      <c r="J596" s="296">
        <f t="shared" si="42"/>
        <v>9585.1980000000003</v>
      </c>
      <c r="K596" t="e">
        <f>+VLOOKUP(D596,#REF!,4,0)</f>
        <v>#REF!</v>
      </c>
      <c r="L596" t="e">
        <f>VLOOKUP(D596,#REF!,5,0)</f>
        <v>#REF!</v>
      </c>
      <c r="M596" t="e">
        <f>VLOOKUP(D596,#REF!,6,0)</f>
        <v>#REF!</v>
      </c>
      <c r="N596" t="e">
        <f>VLOOKUP(D596,#REF!,7,0)</f>
        <v>#REF!</v>
      </c>
      <c r="P596" t="str">
        <f t="shared" si="44"/>
        <v>77144</v>
      </c>
    </row>
    <row r="597" spans="1:16" x14ac:dyDescent="0.3">
      <c r="A597" s="292" t="s">
        <v>2862</v>
      </c>
      <c r="B597" s="332">
        <v>6</v>
      </c>
      <c r="C597" s="332">
        <v>731077144027990</v>
      </c>
      <c r="D597" s="427" t="s">
        <v>2072</v>
      </c>
      <c r="E597" t="str">
        <f t="shared" si="43"/>
        <v>730107714402799</v>
      </c>
      <c r="G597">
        <v>27</v>
      </c>
      <c r="H597" s="427" t="s">
        <v>1201</v>
      </c>
      <c r="I597" s="461">
        <v>808182</v>
      </c>
      <c r="J597" s="296">
        <f t="shared" si="42"/>
        <v>808.18200000000002</v>
      </c>
      <c r="K597" t="e">
        <f>+VLOOKUP(D597,#REF!,4,0)</f>
        <v>#REF!</v>
      </c>
      <c r="L597" t="e">
        <f>VLOOKUP(D597,#REF!,5,0)</f>
        <v>#REF!</v>
      </c>
      <c r="M597" t="e">
        <f>VLOOKUP(D597,#REF!,6,0)</f>
        <v>#REF!</v>
      </c>
      <c r="N597" t="e">
        <f>VLOOKUP(D597,#REF!,7,0)</f>
        <v>#REF!</v>
      </c>
      <c r="P597" t="str">
        <f t="shared" si="44"/>
        <v>77144</v>
      </c>
    </row>
    <row r="598" spans="1:16" x14ac:dyDescent="0.3">
      <c r="A598" s="293" t="s">
        <v>2862</v>
      </c>
      <c r="B598" s="333">
        <v>6</v>
      </c>
      <c r="C598" s="333">
        <v>731077144074990</v>
      </c>
      <c r="D598" s="334" t="s">
        <v>2073</v>
      </c>
      <c r="E598" t="str">
        <f t="shared" si="43"/>
        <v>730107714407499</v>
      </c>
      <c r="G598">
        <v>27</v>
      </c>
      <c r="H598" s="334" t="s">
        <v>2216</v>
      </c>
      <c r="I598" s="460">
        <v>4675914</v>
      </c>
      <c r="J598" s="296">
        <f t="shared" si="42"/>
        <v>4675.9139999999998</v>
      </c>
      <c r="K598" t="e">
        <f>+VLOOKUP(D598,#REF!,4,0)</f>
        <v>#REF!</v>
      </c>
      <c r="L598" t="e">
        <f>VLOOKUP(D598,#REF!,5,0)</f>
        <v>#REF!</v>
      </c>
      <c r="M598" t="e">
        <f>VLOOKUP(D598,#REF!,6,0)</f>
        <v>#REF!</v>
      </c>
      <c r="N598" t="e">
        <f>VLOOKUP(D598,#REF!,7,0)</f>
        <v>#REF!</v>
      </c>
      <c r="P598" t="str">
        <f t="shared" si="44"/>
        <v>77144</v>
      </c>
    </row>
    <row r="599" spans="1:16" x14ac:dyDescent="0.3">
      <c r="A599" s="292" t="s">
        <v>2862</v>
      </c>
      <c r="B599" s="332">
        <v>6</v>
      </c>
      <c r="C599" s="332">
        <v>731077144077990</v>
      </c>
      <c r="D599" s="427" t="s">
        <v>1393</v>
      </c>
      <c r="E599" t="str">
        <f t="shared" si="43"/>
        <v>730107714407799</v>
      </c>
      <c r="G599">
        <v>27</v>
      </c>
      <c r="H599" s="427" t="s">
        <v>1412</v>
      </c>
      <c r="I599" s="461">
        <v>1</v>
      </c>
      <c r="J599" s="296">
        <f t="shared" si="42"/>
        <v>1E-3</v>
      </c>
      <c r="K599" t="e">
        <f>+VLOOKUP(D599,#REF!,4,0)</f>
        <v>#REF!</v>
      </c>
      <c r="L599" t="e">
        <f>VLOOKUP(D599,#REF!,5,0)</f>
        <v>#REF!</v>
      </c>
      <c r="M599" t="e">
        <f>VLOOKUP(D599,#REF!,6,0)</f>
        <v>#REF!</v>
      </c>
      <c r="N599" t="e">
        <f>VLOOKUP(D599,#REF!,7,0)</f>
        <v>#REF!</v>
      </c>
      <c r="P599" t="str">
        <f t="shared" si="44"/>
        <v>77144</v>
      </c>
    </row>
    <row r="600" spans="1:16" x14ac:dyDescent="0.3">
      <c r="A600" s="293" t="s">
        <v>2862</v>
      </c>
      <c r="B600" s="333">
        <v>6</v>
      </c>
      <c r="C600" s="333">
        <v>731077144079990</v>
      </c>
      <c r="D600" s="334" t="s">
        <v>1240</v>
      </c>
      <c r="E600" t="str">
        <f t="shared" si="43"/>
        <v>730107714407999</v>
      </c>
      <c r="G600">
        <v>27</v>
      </c>
      <c r="H600" s="334" t="s">
        <v>1241</v>
      </c>
      <c r="I600" s="460">
        <v>81063328</v>
      </c>
      <c r="J600" s="296">
        <f t="shared" si="42"/>
        <v>81063.327999999994</v>
      </c>
      <c r="K600" t="e">
        <f>+VLOOKUP(D600,#REF!,4,0)</f>
        <v>#REF!</v>
      </c>
      <c r="L600" t="e">
        <f>VLOOKUP(D600,#REF!,5,0)</f>
        <v>#REF!</v>
      </c>
      <c r="M600" t="e">
        <f>VLOOKUP(D600,#REF!,6,0)</f>
        <v>#REF!</v>
      </c>
      <c r="N600" t="e">
        <f>VLOOKUP(D600,#REF!,7,0)</f>
        <v>#REF!</v>
      </c>
      <c r="P600" t="str">
        <f t="shared" si="44"/>
        <v>77144</v>
      </c>
    </row>
    <row r="601" spans="1:16" x14ac:dyDescent="0.3">
      <c r="A601" s="292" t="s">
        <v>2862</v>
      </c>
      <c r="B601" s="332">
        <v>6</v>
      </c>
      <c r="C601" s="332">
        <v>731077144081990</v>
      </c>
      <c r="D601" s="427" t="s">
        <v>1356</v>
      </c>
      <c r="E601" t="str">
        <f t="shared" si="43"/>
        <v>730107714408199</v>
      </c>
      <c r="G601">
        <v>27</v>
      </c>
      <c r="H601" s="427" t="s">
        <v>1357</v>
      </c>
      <c r="I601" s="461">
        <v>50837313</v>
      </c>
      <c r="J601" s="296">
        <f t="shared" si="42"/>
        <v>50837.313000000002</v>
      </c>
      <c r="K601" t="e">
        <f>+VLOOKUP(D601,#REF!,4,0)</f>
        <v>#REF!</v>
      </c>
      <c r="L601" t="e">
        <f>VLOOKUP(D601,#REF!,5,0)</f>
        <v>#REF!</v>
      </c>
      <c r="M601" t="e">
        <f>VLOOKUP(D601,#REF!,6,0)</f>
        <v>#REF!</v>
      </c>
      <c r="N601" t="e">
        <f>VLOOKUP(D601,#REF!,7,0)</f>
        <v>#REF!</v>
      </c>
      <c r="P601" t="str">
        <f t="shared" si="44"/>
        <v>77144</v>
      </c>
    </row>
    <row r="602" spans="1:16" x14ac:dyDescent="0.3">
      <c r="A602" s="293" t="s">
        <v>2862</v>
      </c>
      <c r="B602" s="333">
        <v>7</v>
      </c>
      <c r="C602" s="333">
        <v>731077144605990</v>
      </c>
      <c r="D602" s="334" t="s">
        <v>1242</v>
      </c>
      <c r="E602" t="str">
        <f t="shared" si="43"/>
        <v>730107714460599</v>
      </c>
      <c r="G602">
        <v>27</v>
      </c>
      <c r="H602" s="334" t="s">
        <v>1243</v>
      </c>
      <c r="I602" s="460">
        <v>138887316</v>
      </c>
      <c r="J602" s="296">
        <f t="shared" si="42"/>
        <v>138887.31599999999</v>
      </c>
      <c r="K602" t="e">
        <f>+VLOOKUP(D602,#REF!,4,0)</f>
        <v>#REF!</v>
      </c>
      <c r="L602" t="e">
        <f>VLOOKUP(D602,#REF!,5,0)</f>
        <v>#REF!</v>
      </c>
      <c r="M602" t="e">
        <f>VLOOKUP(D602,#REF!,6,0)</f>
        <v>#REF!</v>
      </c>
      <c r="N602" t="e">
        <f>VLOOKUP(D602,#REF!,7,0)</f>
        <v>#REF!</v>
      </c>
      <c r="P602" t="str">
        <f t="shared" si="44"/>
        <v>77144</v>
      </c>
    </row>
    <row r="603" spans="1:16" x14ac:dyDescent="0.3">
      <c r="A603" s="292" t="s">
        <v>2862</v>
      </c>
      <c r="B603" s="332">
        <v>6</v>
      </c>
      <c r="C603" s="332">
        <v>731077144702990</v>
      </c>
      <c r="D603" s="427" t="s">
        <v>1244</v>
      </c>
      <c r="E603" t="str">
        <f t="shared" si="43"/>
        <v>730107714470299</v>
      </c>
      <c r="G603">
        <v>27</v>
      </c>
      <c r="H603" s="427" t="s">
        <v>1245</v>
      </c>
      <c r="I603" s="461">
        <v>936331617</v>
      </c>
      <c r="J603" s="296">
        <f t="shared" si="42"/>
        <v>936331.61699999997</v>
      </c>
      <c r="K603" t="e">
        <f>+VLOOKUP(D603,#REF!,4,0)</f>
        <v>#REF!</v>
      </c>
      <c r="L603" t="e">
        <f>VLOOKUP(D603,#REF!,5,0)</f>
        <v>#REF!</v>
      </c>
      <c r="M603" t="e">
        <f>VLOOKUP(D603,#REF!,6,0)</f>
        <v>#REF!</v>
      </c>
      <c r="N603" t="e">
        <f>VLOOKUP(D603,#REF!,7,0)</f>
        <v>#REF!</v>
      </c>
      <c r="P603" t="str">
        <f t="shared" si="44"/>
        <v>77144</v>
      </c>
    </row>
    <row r="604" spans="1:16" x14ac:dyDescent="0.3">
      <c r="A604" s="293" t="s">
        <v>2862</v>
      </c>
      <c r="B604" s="333">
        <v>6</v>
      </c>
      <c r="C604" s="333">
        <v>731077144708990</v>
      </c>
      <c r="D604" s="334" t="s">
        <v>2074</v>
      </c>
      <c r="E604" t="str">
        <f t="shared" si="43"/>
        <v>730107714470899</v>
      </c>
      <c r="G604">
        <v>27</v>
      </c>
      <c r="H604" s="334" t="s">
        <v>1246</v>
      </c>
      <c r="I604" s="460">
        <v>188675149</v>
      </c>
      <c r="J604" s="296">
        <f t="shared" si="42"/>
        <v>188675.149</v>
      </c>
      <c r="K604" t="e">
        <f>+VLOOKUP(D604,#REF!,4,0)</f>
        <v>#REF!</v>
      </c>
      <c r="L604" t="e">
        <f>VLOOKUP(D604,#REF!,5,0)</f>
        <v>#REF!</v>
      </c>
      <c r="M604" t="e">
        <f>VLOOKUP(D604,#REF!,6,0)</f>
        <v>#REF!</v>
      </c>
      <c r="N604" t="e">
        <f>VLOOKUP(D604,#REF!,7,0)</f>
        <v>#REF!</v>
      </c>
      <c r="P604" t="str">
        <f t="shared" si="44"/>
        <v>77144</v>
      </c>
    </row>
    <row r="605" spans="1:16" x14ac:dyDescent="0.3">
      <c r="A605" s="292" t="s">
        <v>2862</v>
      </c>
      <c r="B605" s="332">
        <v>6</v>
      </c>
      <c r="C605" s="332">
        <v>731077144709990</v>
      </c>
      <c r="D605" s="427" t="s">
        <v>2075</v>
      </c>
      <c r="E605" t="str">
        <f t="shared" si="43"/>
        <v>730107714470999</v>
      </c>
      <c r="G605">
        <v>27</v>
      </c>
      <c r="H605" s="427" t="s">
        <v>2217</v>
      </c>
      <c r="I605" s="461">
        <v>293359614</v>
      </c>
      <c r="J605" s="296">
        <f t="shared" si="42"/>
        <v>293359.614</v>
      </c>
      <c r="K605" t="e">
        <f>+VLOOKUP(D605,#REF!,4,0)</f>
        <v>#REF!</v>
      </c>
      <c r="L605" t="e">
        <f>VLOOKUP(D605,#REF!,5,0)</f>
        <v>#REF!</v>
      </c>
      <c r="M605" t="e">
        <f>VLOOKUP(D605,#REF!,6,0)</f>
        <v>#REF!</v>
      </c>
      <c r="N605" t="e">
        <f>VLOOKUP(D605,#REF!,7,0)</f>
        <v>#REF!</v>
      </c>
      <c r="P605" t="str">
        <f t="shared" si="44"/>
        <v>77144</v>
      </c>
    </row>
    <row r="606" spans="1:16" x14ac:dyDescent="0.3">
      <c r="A606" s="293" t="s">
        <v>2862</v>
      </c>
      <c r="B606" s="333">
        <v>6</v>
      </c>
      <c r="C606" s="333">
        <v>731077144714990</v>
      </c>
      <c r="D606" s="334" t="s">
        <v>2078</v>
      </c>
      <c r="E606" t="str">
        <f t="shared" si="43"/>
        <v>730107714471499</v>
      </c>
      <c r="G606">
        <v>27</v>
      </c>
      <c r="H606" s="334" t="s">
        <v>1358</v>
      </c>
      <c r="I606" s="460">
        <v>200000</v>
      </c>
      <c r="J606" s="296">
        <f t="shared" si="42"/>
        <v>200</v>
      </c>
      <c r="K606" t="e">
        <f>+VLOOKUP(D606,#REF!,4,0)</f>
        <v>#REF!</v>
      </c>
      <c r="L606" t="e">
        <f>VLOOKUP(D606,#REF!,5,0)</f>
        <v>#REF!</v>
      </c>
      <c r="M606" t="e">
        <f>VLOOKUP(D606,#REF!,6,0)</f>
        <v>#REF!</v>
      </c>
      <c r="N606" t="e">
        <f>VLOOKUP(D606,#REF!,7,0)</f>
        <v>#REF!</v>
      </c>
      <c r="P606" t="str">
        <f t="shared" si="44"/>
        <v>77144</v>
      </c>
    </row>
    <row r="607" spans="1:16" x14ac:dyDescent="0.3">
      <c r="A607" s="292" t="s">
        <v>2862</v>
      </c>
      <c r="B607" s="332">
        <v>6</v>
      </c>
      <c r="C607" s="332">
        <v>731077144718990</v>
      </c>
      <c r="D607" s="427" t="s">
        <v>2080</v>
      </c>
      <c r="E607" t="str">
        <f t="shared" si="43"/>
        <v>730107714471899</v>
      </c>
      <c r="G607">
        <v>27</v>
      </c>
      <c r="H607" s="427" t="s">
        <v>2221</v>
      </c>
      <c r="I607" s="461">
        <v>6000000</v>
      </c>
      <c r="J607" s="296">
        <f t="shared" si="42"/>
        <v>6000</v>
      </c>
      <c r="K607" t="e">
        <f>+VLOOKUP(D607,#REF!,4,0)</f>
        <v>#REF!</v>
      </c>
      <c r="L607" t="e">
        <f>VLOOKUP(D607,#REF!,5,0)</f>
        <v>#REF!</v>
      </c>
      <c r="M607" t="e">
        <f>VLOOKUP(D607,#REF!,6,0)</f>
        <v>#REF!</v>
      </c>
      <c r="N607" t="e">
        <f>VLOOKUP(D607,#REF!,7,0)</f>
        <v>#REF!</v>
      </c>
      <c r="P607" t="str">
        <f t="shared" si="44"/>
        <v>77144</v>
      </c>
    </row>
    <row r="608" spans="1:16" x14ac:dyDescent="0.3">
      <c r="A608" s="293" t="s">
        <v>2862</v>
      </c>
      <c r="B608" s="333">
        <v>6</v>
      </c>
      <c r="C608" s="333">
        <v>731077144720990</v>
      </c>
      <c r="D608" s="334" t="s">
        <v>2081</v>
      </c>
      <c r="E608" t="str">
        <f t="shared" si="43"/>
        <v>730107714472099</v>
      </c>
      <c r="G608">
        <v>27</v>
      </c>
      <c r="H608" s="334" t="s">
        <v>2222</v>
      </c>
      <c r="I608" s="460">
        <v>132157076</v>
      </c>
      <c r="J608" s="296">
        <f t="shared" si="42"/>
        <v>132157.076</v>
      </c>
      <c r="K608" t="e">
        <f>+VLOOKUP(D608,#REF!,4,0)</f>
        <v>#REF!</v>
      </c>
      <c r="L608" t="e">
        <f>VLOOKUP(D608,#REF!,5,0)</f>
        <v>#REF!</v>
      </c>
      <c r="M608" t="e">
        <f>VLOOKUP(D608,#REF!,6,0)</f>
        <v>#REF!</v>
      </c>
      <c r="N608" t="e">
        <f>VLOOKUP(D608,#REF!,7,0)</f>
        <v>#REF!</v>
      </c>
      <c r="P608" t="str">
        <f t="shared" si="44"/>
        <v>77144</v>
      </c>
    </row>
    <row r="609" spans="1:16" x14ac:dyDescent="0.3">
      <c r="A609" s="292" t="s">
        <v>2862</v>
      </c>
      <c r="B609" s="332">
        <v>6</v>
      </c>
      <c r="C609" s="332">
        <v>731077502000990</v>
      </c>
      <c r="D609" s="427" t="s">
        <v>1248</v>
      </c>
      <c r="E609" t="str">
        <f t="shared" si="43"/>
        <v>730107750200099</v>
      </c>
      <c r="G609">
        <v>29</v>
      </c>
      <c r="H609" s="427" t="s">
        <v>1133</v>
      </c>
      <c r="I609" s="461">
        <v>18</v>
      </c>
      <c r="J609" s="296">
        <f t="shared" si="42"/>
        <v>1.7999999999999999E-2</v>
      </c>
      <c r="K609" t="e">
        <f>+VLOOKUP(D609,#REF!,4,0)</f>
        <v>#REF!</v>
      </c>
      <c r="L609" t="e">
        <f>VLOOKUP(D609,#REF!,5,0)</f>
        <v>#REF!</v>
      </c>
      <c r="M609" t="e">
        <f>VLOOKUP(D609,#REF!,6,0)</f>
        <v>#REF!</v>
      </c>
      <c r="N609" t="e">
        <f>VLOOKUP(D609,#REF!,7,0)</f>
        <v>#REF!</v>
      </c>
      <c r="P609" t="str">
        <f t="shared" si="44"/>
        <v>77502</v>
      </c>
    </row>
    <row r="610" spans="1:16" x14ac:dyDescent="0.3">
      <c r="A610" s="293" t="s">
        <v>2862</v>
      </c>
      <c r="B610" s="333">
        <v>6</v>
      </c>
      <c r="C610" s="333">
        <v>732077904000990</v>
      </c>
      <c r="D610" s="334" t="s">
        <v>1249</v>
      </c>
      <c r="E610" t="str">
        <f t="shared" si="43"/>
        <v>730207790400099</v>
      </c>
      <c r="G610">
        <v>29</v>
      </c>
      <c r="H610" s="334" t="s">
        <v>1138</v>
      </c>
      <c r="I610" s="460">
        <v>53985648914</v>
      </c>
      <c r="J610" s="296">
        <f t="shared" si="42"/>
        <v>53985648.913999997</v>
      </c>
      <c r="K610" t="e">
        <f>+VLOOKUP(D610,#REF!,4,0)</f>
        <v>#REF!</v>
      </c>
      <c r="L610" t="e">
        <f>VLOOKUP(D610,#REF!,5,0)</f>
        <v>#REF!</v>
      </c>
      <c r="M610" t="e">
        <f>VLOOKUP(D610,#REF!,6,0)</f>
        <v>#REF!</v>
      </c>
      <c r="N610" t="e">
        <f>VLOOKUP(D610,#REF!,7,0)</f>
        <v>#REF!</v>
      </c>
      <c r="P610" t="str">
        <f t="shared" si="44"/>
        <v>77904</v>
      </c>
    </row>
    <row r="611" spans="1:16" x14ac:dyDescent="0.3">
      <c r="A611" s="292" t="s">
        <v>2862</v>
      </c>
      <c r="B611" s="332">
        <v>6</v>
      </c>
      <c r="C611" s="332">
        <v>732078102000990</v>
      </c>
      <c r="D611" s="427" t="s">
        <v>1251</v>
      </c>
      <c r="E611" t="str">
        <f t="shared" si="43"/>
        <v>730207810200099</v>
      </c>
      <c r="G611">
        <v>29</v>
      </c>
      <c r="H611" s="427" t="s">
        <v>1252</v>
      </c>
      <c r="I611" s="461">
        <v>2556646956</v>
      </c>
      <c r="J611" s="296">
        <f t="shared" si="42"/>
        <v>2556646.9559999998</v>
      </c>
      <c r="K611" t="e">
        <f>+VLOOKUP(D611,#REF!,4,0)</f>
        <v>#REF!</v>
      </c>
      <c r="L611" t="e">
        <f>VLOOKUP(D611,#REF!,5,0)</f>
        <v>#REF!</v>
      </c>
      <c r="M611" t="e">
        <f>VLOOKUP(D611,#REF!,6,0)</f>
        <v>#REF!</v>
      </c>
      <c r="N611" t="e">
        <f>VLOOKUP(D611,#REF!,7,0)</f>
        <v>#REF!</v>
      </c>
      <c r="P611" t="str">
        <f t="shared" si="44"/>
        <v>78102</v>
      </c>
    </row>
    <row r="612" spans="1:16" x14ac:dyDescent="0.3">
      <c r="A612" s="293" t="s">
        <v>2862</v>
      </c>
      <c r="B612" s="333">
        <v>6</v>
      </c>
      <c r="C612" s="333">
        <v>732078104000990</v>
      </c>
      <c r="D612" s="334" t="s">
        <v>1253</v>
      </c>
      <c r="E612" t="str">
        <f t="shared" si="43"/>
        <v>730207810400099</v>
      </c>
      <c r="G612">
        <v>29</v>
      </c>
      <c r="H612" s="334" t="s">
        <v>51</v>
      </c>
      <c r="I612" s="460">
        <v>19177526531</v>
      </c>
      <c r="J612" s="296">
        <f t="shared" si="42"/>
        <v>19177526.530999999</v>
      </c>
      <c r="K612" t="e">
        <f>+VLOOKUP(D612,#REF!,4,0)</f>
        <v>#REF!</v>
      </c>
      <c r="L612" t="e">
        <f>VLOOKUP(D612,#REF!,5,0)</f>
        <v>#REF!</v>
      </c>
      <c r="M612" t="e">
        <f>VLOOKUP(D612,#REF!,6,0)</f>
        <v>#REF!</v>
      </c>
      <c r="N612" t="e">
        <f>VLOOKUP(D612,#REF!,7,0)</f>
        <v>#REF!</v>
      </c>
      <c r="P612" t="str">
        <f t="shared" si="44"/>
        <v>78104</v>
      </c>
    </row>
    <row r="613" spans="1:16" x14ac:dyDescent="0.3">
      <c r="A613" s="292" t="s">
        <v>2862</v>
      </c>
      <c r="B613" s="332">
        <v>6</v>
      </c>
      <c r="C613" s="332">
        <v>741079301006990</v>
      </c>
      <c r="D613" s="427" t="s">
        <v>2625</v>
      </c>
      <c r="E613" t="str">
        <f t="shared" si="43"/>
        <v>740107930100699</v>
      </c>
      <c r="G613">
        <v>29</v>
      </c>
      <c r="H613" s="427" t="s">
        <v>2630</v>
      </c>
      <c r="I613" s="461">
        <v>662539417</v>
      </c>
      <c r="J613" s="296">
        <f t="shared" si="42"/>
        <v>662539.41700000002</v>
      </c>
      <c r="K613" t="e">
        <f>+VLOOKUP(D613,#REF!,4,0)</f>
        <v>#REF!</v>
      </c>
      <c r="L613" t="e">
        <f>VLOOKUP(D613,#REF!,5,0)</f>
        <v>#REF!</v>
      </c>
      <c r="M613" t="e">
        <f>VLOOKUP(D613,#REF!,6,0)</f>
        <v>#REF!</v>
      </c>
      <c r="N613" t="e">
        <f>VLOOKUP(D613,#REF!,7,0)</f>
        <v>#REF!</v>
      </c>
      <c r="P613" t="str">
        <f t="shared" si="44"/>
        <v>79301</v>
      </c>
    </row>
    <row r="614" spans="1:16" x14ac:dyDescent="0.3">
      <c r="A614" s="293" t="s">
        <v>2862</v>
      </c>
      <c r="B614" s="333">
        <v>6</v>
      </c>
      <c r="C614" s="333">
        <v>751079506000990</v>
      </c>
      <c r="D614" s="334" t="s">
        <v>2083</v>
      </c>
      <c r="E614" t="str">
        <f t="shared" si="43"/>
        <v>750107950600099</v>
      </c>
      <c r="G614">
        <v>29</v>
      </c>
      <c r="H614" s="334" t="s">
        <v>2224</v>
      </c>
      <c r="I614" s="460">
        <v>12812090</v>
      </c>
      <c r="J614" s="296">
        <f t="shared" si="42"/>
        <v>12812.09</v>
      </c>
      <c r="K614" t="e">
        <f>+VLOOKUP(D614,#REF!,4,0)</f>
        <v>#REF!</v>
      </c>
      <c r="L614" t="e">
        <f>VLOOKUP(D614,#REF!,5,0)</f>
        <v>#REF!</v>
      </c>
      <c r="M614" t="e">
        <f>VLOOKUP(D614,#REF!,6,0)</f>
        <v>#REF!</v>
      </c>
      <c r="N614" t="e">
        <f>VLOOKUP(D614,#REF!,7,0)</f>
        <v>#REF!</v>
      </c>
      <c r="P614" t="str">
        <f t="shared" si="44"/>
        <v>79506</v>
      </c>
    </row>
    <row r="615" spans="1:16" x14ac:dyDescent="0.3">
      <c r="A615" s="292" t="s">
        <v>2862</v>
      </c>
      <c r="B615" s="332">
        <v>7</v>
      </c>
      <c r="C615" s="332">
        <v>751079508001990</v>
      </c>
      <c r="D615" s="427" t="s">
        <v>2878</v>
      </c>
      <c r="E615" t="str">
        <f t="shared" si="43"/>
        <v>750107950800199</v>
      </c>
      <c r="G615">
        <v>29</v>
      </c>
      <c r="H615" s="427" t="s">
        <v>1339</v>
      </c>
      <c r="I615" s="461">
        <v>52500000</v>
      </c>
      <c r="J615" s="296">
        <f t="shared" si="42"/>
        <v>52500</v>
      </c>
      <c r="K615" t="e">
        <f>+VLOOKUP(D615,#REF!,4,0)</f>
        <v>#REF!</v>
      </c>
      <c r="L615" t="e">
        <f>VLOOKUP(D615,#REF!,5,0)</f>
        <v>#REF!</v>
      </c>
      <c r="M615" t="e">
        <f>VLOOKUP(D615,#REF!,6,0)</f>
        <v>#REF!</v>
      </c>
      <c r="N615" t="e">
        <f>VLOOKUP(D615,#REF!,7,0)</f>
        <v>#REF!</v>
      </c>
      <c r="P615" t="str">
        <f t="shared" si="44"/>
        <v>79508</v>
      </c>
    </row>
  </sheetData>
  <autoFilter ref="A1:P615" xr:uid="{5272B272-20F5-4590-B73F-1363B27B26B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60C4-47EB-4785-97BB-2EF7E37DF9B2}">
  <sheetPr codeName="Hoja45"/>
  <dimension ref="A1:M81"/>
  <sheetViews>
    <sheetView showGridLines="0" workbookViewId="0">
      <selection activeCell="C60" sqref="C60"/>
    </sheetView>
  </sheetViews>
  <sheetFormatPr baseColWidth="10" defaultColWidth="11.33203125" defaultRowHeight="13.2" x14ac:dyDescent="0.25"/>
  <cols>
    <col min="1" max="1" width="21.33203125" style="2" bestFit="1" customWidth="1"/>
    <col min="2" max="2" width="76.6640625" style="2" bestFit="1" customWidth="1"/>
    <col min="3" max="3" width="41" style="2" customWidth="1"/>
    <col min="4" max="4" width="20.44140625" style="33" bestFit="1" customWidth="1"/>
    <col min="5" max="5" width="24.6640625" style="2" customWidth="1"/>
    <col min="6" max="6" width="23.33203125" style="2" bestFit="1" customWidth="1"/>
    <col min="7" max="7" width="17.6640625" style="2" customWidth="1"/>
    <col min="8" max="8" width="29.6640625" style="2" bestFit="1" customWidth="1"/>
    <col min="9" max="9" width="16.6640625" style="2" customWidth="1"/>
    <col min="10" max="16384" width="11.33203125" style="2"/>
  </cols>
  <sheetData>
    <row r="1" spans="1:13" x14ac:dyDescent="0.25">
      <c r="B1" s="76" t="s">
        <v>3261</v>
      </c>
      <c r="C1" s="808" t="s">
        <v>3296</v>
      </c>
      <c r="D1" s="2"/>
    </row>
    <row r="3" spans="1:13" ht="14.4" x14ac:dyDescent="0.25">
      <c r="C3" s="672" t="s">
        <v>230</v>
      </c>
    </row>
    <row r="6" spans="1:13" x14ac:dyDescent="0.25">
      <c r="A6" s="76" t="s">
        <v>3262</v>
      </c>
      <c r="B6" s="679">
        <v>45382</v>
      </c>
    </row>
    <row r="7" spans="1:13" ht="12.75" hidden="1" customHeight="1" x14ac:dyDescent="0.25">
      <c r="A7" s="20"/>
      <c r="B7" s="20"/>
      <c r="C7" s="20"/>
      <c r="D7" s="673"/>
    </row>
    <row r="8" spans="1:13" x14ac:dyDescent="0.25">
      <c r="A8" s="674"/>
    </row>
    <row r="9" spans="1:13" ht="26.4" customHeight="1" x14ac:dyDescent="0.25">
      <c r="B9" s="817" t="s">
        <v>3263</v>
      </c>
      <c r="C9" s="119"/>
      <c r="D9" s="119"/>
      <c r="E9" s="119"/>
      <c r="F9" s="119"/>
      <c r="G9" s="119"/>
      <c r="H9" s="119"/>
      <c r="I9" s="119"/>
      <c r="J9" s="119"/>
      <c r="K9" s="119"/>
      <c r="L9" s="119"/>
      <c r="M9" s="119"/>
    </row>
    <row r="10" spans="1:13" x14ac:dyDescent="0.25">
      <c r="B10" s="816" t="s">
        <v>3264</v>
      </c>
      <c r="C10" s="818">
        <v>45382</v>
      </c>
      <c r="D10" s="119"/>
      <c r="E10" s="119"/>
      <c r="F10" s="119"/>
      <c r="G10" s="119"/>
      <c r="H10" s="119"/>
      <c r="I10" s="119"/>
      <c r="J10" s="119"/>
      <c r="K10" s="119"/>
      <c r="L10" s="119"/>
      <c r="M10" s="119"/>
    </row>
    <row r="11" spans="1:13" x14ac:dyDescent="0.25">
      <c r="A11" s="33"/>
      <c r="B11" s="119"/>
      <c r="C11" s="119"/>
      <c r="D11" s="119"/>
      <c r="E11" s="119"/>
      <c r="F11" s="119"/>
      <c r="G11" s="119"/>
      <c r="H11" s="119"/>
      <c r="I11" s="119"/>
      <c r="J11" s="119"/>
      <c r="K11" s="119"/>
      <c r="L11" s="119"/>
      <c r="M11" s="119"/>
    </row>
    <row r="12" spans="1:13" x14ac:dyDescent="0.25">
      <c r="A12" s="33"/>
      <c r="B12" s="814" t="s">
        <v>3265</v>
      </c>
      <c r="C12" s="810" t="s">
        <v>3296</v>
      </c>
      <c r="D12" s="119"/>
      <c r="E12" s="119"/>
      <c r="F12" s="119"/>
      <c r="G12" s="119"/>
      <c r="H12" s="119"/>
      <c r="I12" s="119"/>
      <c r="J12" s="119"/>
      <c r="K12" s="119"/>
      <c r="L12" s="119"/>
      <c r="M12" s="119"/>
    </row>
    <row r="13" spans="1:13" x14ac:dyDescent="0.25">
      <c r="A13" s="33"/>
      <c r="B13" s="814" t="s">
        <v>3266</v>
      </c>
      <c r="C13" s="676" t="s">
        <v>3296</v>
      </c>
      <c r="D13" s="119"/>
      <c r="E13" s="119"/>
      <c r="F13" s="119"/>
      <c r="G13" s="119"/>
      <c r="H13" s="119"/>
      <c r="I13" s="119"/>
      <c r="J13" s="119"/>
      <c r="K13" s="119"/>
      <c r="L13" s="119"/>
      <c r="M13" s="119"/>
    </row>
    <row r="14" spans="1:13" x14ac:dyDescent="0.25">
      <c r="A14" s="33"/>
      <c r="B14" s="814" t="s">
        <v>3267</v>
      </c>
      <c r="C14" s="676"/>
      <c r="D14" s="119"/>
      <c r="E14" s="119"/>
      <c r="F14" s="119"/>
      <c r="G14" s="119"/>
      <c r="H14" s="119"/>
      <c r="I14" s="119"/>
      <c r="J14" s="119"/>
      <c r="K14" s="119"/>
      <c r="L14" s="119"/>
      <c r="M14" s="119"/>
    </row>
    <row r="15" spans="1:13" x14ac:dyDescent="0.25">
      <c r="A15" s="33"/>
      <c r="B15" s="814" t="s">
        <v>3268</v>
      </c>
      <c r="C15" s="676" t="s">
        <v>3297</v>
      </c>
      <c r="D15" s="119"/>
      <c r="E15" s="119"/>
      <c r="F15" s="119"/>
      <c r="G15" s="119"/>
      <c r="H15" s="119"/>
      <c r="I15" s="119"/>
      <c r="J15" s="119"/>
      <c r="K15" s="119"/>
      <c r="L15" s="119"/>
      <c r="M15" s="119"/>
    </row>
    <row r="16" spans="1:13" x14ac:dyDescent="0.25">
      <c r="A16" s="33"/>
      <c r="B16" s="814" t="s">
        <v>3269</v>
      </c>
      <c r="C16" s="811" t="s">
        <v>3298</v>
      </c>
      <c r="D16" s="119"/>
      <c r="E16" s="119"/>
      <c r="F16" s="119"/>
      <c r="G16" s="119"/>
      <c r="H16" s="119"/>
      <c r="I16" s="119"/>
      <c r="J16" s="119"/>
      <c r="K16" s="119"/>
      <c r="L16" s="119"/>
      <c r="M16" s="119"/>
    </row>
    <row r="17" spans="1:13" ht="33.6" customHeight="1" x14ac:dyDescent="0.25">
      <c r="A17" s="33"/>
      <c r="B17" s="815" t="s">
        <v>3270</v>
      </c>
      <c r="C17" s="812" t="s">
        <v>3393</v>
      </c>
      <c r="D17" s="119"/>
      <c r="E17" s="119"/>
      <c r="F17" s="119"/>
      <c r="G17" s="119"/>
      <c r="H17" s="119"/>
      <c r="I17" s="119"/>
      <c r="J17" s="119"/>
      <c r="K17" s="119"/>
      <c r="L17" s="119"/>
      <c r="M17" s="119"/>
    </row>
    <row r="18" spans="1:13" ht="34.950000000000003" customHeight="1" x14ac:dyDescent="0.25">
      <c r="A18" s="33"/>
      <c r="B18" s="815" t="s">
        <v>3271</v>
      </c>
      <c r="C18" s="812" t="s">
        <v>3299</v>
      </c>
      <c r="D18" s="119"/>
      <c r="E18" s="119"/>
      <c r="F18" s="119"/>
      <c r="G18" s="119"/>
      <c r="H18" s="119"/>
      <c r="I18" s="119"/>
      <c r="J18" s="119"/>
      <c r="K18" s="119"/>
      <c r="L18" s="119"/>
      <c r="M18" s="119"/>
    </row>
    <row r="19" spans="1:13" x14ac:dyDescent="0.25">
      <c r="A19" s="33"/>
      <c r="B19" s="814" t="s">
        <v>3272</v>
      </c>
      <c r="C19" s="676" t="s">
        <v>3300</v>
      </c>
      <c r="D19" s="119"/>
      <c r="E19" s="119"/>
      <c r="F19" s="119"/>
      <c r="G19" s="119"/>
      <c r="H19" s="119"/>
      <c r="I19" s="119"/>
      <c r="J19" s="119"/>
      <c r="K19" s="119"/>
      <c r="L19" s="119"/>
      <c r="M19" s="119"/>
    </row>
    <row r="20" spans="1:13" x14ac:dyDescent="0.25">
      <c r="A20" s="33"/>
      <c r="B20" s="814" t="s">
        <v>3273</v>
      </c>
      <c r="C20" s="676" t="s">
        <v>1476</v>
      </c>
      <c r="D20" s="119"/>
      <c r="E20" s="119"/>
      <c r="F20" s="119"/>
      <c r="G20" s="119"/>
      <c r="H20" s="119"/>
      <c r="I20" s="119"/>
      <c r="J20" s="119"/>
      <c r="K20" s="119"/>
      <c r="L20" s="119"/>
      <c r="M20" s="119"/>
    </row>
    <row r="21" spans="1:13" ht="14.4" x14ac:dyDescent="0.3">
      <c r="A21" s="33"/>
      <c r="B21" s="814" t="s">
        <v>3274</v>
      </c>
      <c r="C21" s="813" t="s">
        <v>3434</v>
      </c>
      <c r="D21" s="119"/>
      <c r="E21" s="119"/>
      <c r="F21" s="119"/>
      <c r="G21" s="119"/>
      <c r="H21" s="119"/>
      <c r="I21" s="119"/>
      <c r="J21" s="119"/>
      <c r="K21" s="119"/>
      <c r="L21" s="119"/>
      <c r="M21" s="119"/>
    </row>
    <row r="22" spans="1:13" x14ac:dyDescent="0.25">
      <c r="A22" s="33"/>
      <c r="B22" s="814" t="s">
        <v>3450</v>
      </c>
      <c r="C22" s="676"/>
      <c r="D22" s="119"/>
      <c r="E22" s="119"/>
      <c r="F22" s="119"/>
      <c r="G22" s="119"/>
      <c r="H22" s="119"/>
      <c r="I22" s="119"/>
      <c r="J22" s="119"/>
      <c r="K22" s="119"/>
      <c r="L22" s="119"/>
      <c r="M22" s="119"/>
    </row>
    <row r="23" spans="1:13" x14ac:dyDescent="0.25">
      <c r="A23" s="33"/>
      <c r="C23" s="119"/>
      <c r="D23" s="119"/>
      <c r="E23" s="119"/>
      <c r="F23" s="119"/>
      <c r="G23" s="119"/>
      <c r="H23" s="119"/>
      <c r="I23" s="119"/>
      <c r="J23" s="119"/>
      <c r="K23" s="119"/>
      <c r="L23" s="119"/>
      <c r="M23" s="119"/>
    </row>
    <row r="24" spans="1:13" x14ac:dyDescent="0.25">
      <c r="A24" s="33"/>
      <c r="B24" s="819" t="s">
        <v>3275</v>
      </c>
      <c r="C24" s="119"/>
      <c r="D24" s="119"/>
      <c r="E24" s="119"/>
      <c r="F24" s="119"/>
      <c r="G24" s="119"/>
      <c r="H24" s="119"/>
      <c r="I24" s="119"/>
      <c r="J24" s="119"/>
      <c r="K24" s="119"/>
      <c r="L24" s="119"/>
      <c r="M24" s="119"/>
    </row>
    <row r="25" spans="1:13" x14ac:dyDescent="0.25">
      <c r="A25" s="33"/>
      <c r="B25" s="824" t="s">
        <v>3276</v>
      </c>
      <c r="C25" s="825" t="s">
        <v>3277</v>
      </c>
      <c r="D25" s="825" t="s">
        <v>3278</v>
      </c>
      <c r="E25" s="119"/>
      <c r="F25" s="119"/>
      <c r="G25" s="119"/>
      <c r="H25" s="119"/>
      <c r="I25" s="119"/>
      <c r="J25" s="119"/>
      <c r="K25" s="119"/>
      <c r="L25" s="119"/>
      <c r="M25" s="119"/>
    </row>
    <row r="26" spans="1:13" x14ac:dyDescent="0.25">
      <c r="A26" s="33"/>
      <c r="B26" s="680" t="s">
        <v>3453</v>
      </c>
      <c r="C26" s="675" t="s">
        <v>3310</v>
      </c>
      <c r="D26" s="675" t="s">
        <v>3318</v>
      </c>
      <c r="E26" s="119"/>
      <c r="F26" s="119"/>
      <c r="G26" s="119"/>
      <c r="H26" s="119"/>
      <c r="I26" s="119"/>
      <c r="J26" s="119"/>
      <c r="K26" s="119"/>
      <c r="L26" s="119"/>
      <c r="M26" s="119"/>
    </row>
    <row r="27" spans="1:13" x14ac:dyDescent="0.25">
      <c r="A27" s="33"/>
      <c r="B27" s="680" t="s">
        <v>3454</v>
      </c>
      <c r="C27" s="675" t="s">
        <v>3311</v>
      </c>
      <c r="D27" s="675" t="s">
        <v>3319</v>
      </c>
      <c r="E27" s="119"/>
      <c r="F27" s="119"/>
      <c r="G27" s="119"/>
      <c r="H27" s="119"/>
      <c r="I27" s="119"/>
      <c r="J27" s="119"/>
      <c r="K27" s="119"/>
      <c r="L27" s="119"/>
      <c r="M27" s="119"/>
    </row>
    <row r="28" spans="1:13" x14ac:dyDescent="0.25">
      <c r="A28" s="33"/>
      <c r="B28" s="680" t="s">
        <v>3301</v>
      </c>
      <c r="C28" s="675" t="s">
        <v>3312</v>
      </c>
      <c r="D28" s="675" t="s">
        <v>3320</v>
      </c>
      <c r="E28" s="119"/>
      <c r="F28" s="119"/>
      <c r="G28" s="119"/>
      <c r="H28" s="119"/>
      <c r="I28" s="119"/>
      <c r="J28" s="119"/>
      <c r="K28" s="119"/>
      <c r="L28" s="119"/>
      <c r="M28" s="119"/>
    </row>
    <row r="29" spans="1:13" x14ac:dyDescent="0.25">
      <c r="A29" s="33"/>
      <c r="B29" s="680" t="s">
        <v>3302</v>
      </c>
      <c r="C29" s="675" t="s">
        <v>3469</v>
      </c>
      <c r="D29" s="675" t="s">
        <v>3470</v>
      </c>
      <c r="E29" s="119"/>
      <c r="F29" s="119"/>
      <c r="G29" s="119"/>
      <c r="H29" s="119"/>
      <c r="I29" s="119"/>
      <c r="J29" s="119"/>
      <c r="K29" s="119"/>
      <c r="L29" s="119"/>
      <c r="M29" s="119"/>
    </row>
    <row r="30" spans="1:13" x14ac:dyDescent="0.25">
      <c r="A30" s="33"/>
      <c r="B30" s="680" t="s">
        <v>3302</v>
      </c>
      <c r="C30" s="675" t="s">
        <v>3455</v>
      </c>
      <c r="D30" s="675" t="s">
        <v>3456</v>
      </c>
      <c r="E30" s="119"/>
      <c r="F30" s="119"/>
      <c r="G30" s="119"/>
      <c r="H30" s="119"/>
      <c r="I30" s="119"/>
      <c r="J30" s="119"/>
      <c r="K30" s="119"/>
      <c r="L30" s="119"/>
      <c r="M30" s="119"/>
    </row>
    <row r="31" spans="1:13" x14ac:dyDescent="0.25">
      <c r="A31" s="33"/>
      <c r="B31" s="680" t="s">
        <v>3303</v>
      </c>
      <c r="C31" s="675" t="s">
        <v>3313</v>
      </c>
      <c r="D31" s="675" t="s">
        <v>3321</v>
      </c>
      <c r="E31" s="119"/>
      <c r="F31" s="119"/>
      <c r="G31" s="119"/>
      <c r="H31" s="119"/>
      <c r="I31" s="119"/>
      <c r="J31" s="119"/>
      <c r="K31" s="119"/>
      <c r="L31" s="119"/>
      <c r="M31" s="119"/>
    </row>
    <row r="32" spans="1:13" x14ac:dyDescent="0.25">
      <c r="A32" s="33"/>
      <c r="B32" s="827" t="s">
        <v>3279</v>
      </c>
      <c r="C32" s="809"/>
      <c r="D32" s="809"/>
      <c r="E32" s="119"/>
      <c r="F32" s="119"/>
      <c r="G32" s="119"/>
      <c r="H32" s="119"/>
      <c r="I32" s="119"/>
      <c r="J32" s="119"/>
      <c r="K32" s="119"/>
      <c r="L32" s="119"/>
      <c r="M32" s="119"/>
    </row>
    <row r="33" spans="1:13" x14ac:dyDescent="0.25">
      <c r="A33" s="33"/>
      <c r="B33" s="680" t="s">
        <v>3304</v>
      </c>
      <c r="C33" s="869" t="s">
        <v>3438</v>
      </c>
      <c r="D33" s="870"/>
      <c r="E33" s="119"/>
      <c r="F33" s="119"/>
      <c r="G33" s="119"/>
      <c r="H33" s="119"/>
      <c r="I33" s="119"/>
      <c r="J33" s="119"/>
      <c r="K33" s="119"/>
      <c r="L33" s="119"/>
      <c r="M33" s="119"/>
    </row>
    <row r="34" spans="1:13" x14ac:dyDescent="0.25">
      <c r="A34" s="33"/>
      <c r="B34" s="680" t="s">
        <v>3305</v>
      </c>
      <c r="C34" s="675" t="s">
        <v>3451</v>
      </c>
      <c r="D34" s="675" t="s">
        <v>3452</v>
      </c>
      <c r="E34" s="119"/>
      <c r="F34" s="119"/>
      <c r="G34" s="119"/>
      <c r="H34" s="119"/>
      <c r="I34" s="119"/>
      <c r="J34" s="119"/>
      <c r="K34" s="119"/>
      <c r="L34" s="119"/>
      <c r="M34" s="119"/>
    </row>
    <row r="35" spans="1:13" x14ac:dyDescent="0.25">
      <c r="A35" s="33"/>
      <c r="B35" s="680" t="s">
        <v>3437</v>
      </c>
      <c r="C35" s="826" t="s">
        <v>3314</v>
      </c>
      <c r="D35" s="675" t="s">
        <v>3322</v>
      </c>
      <c r="E35" s="119"/>
      <c r="F35" s="119"/>
      <c r="G35" s="119"/>
      <c r="H35" s="119"/>
      <c r="I35" s="119"/>
      <c r="J35" s="119"/>
      <c r="K35" s="119"/>
      <c r="L35" s="119"/>
      <c r="M35" s="119"/>
    </row>
    <row r="36" spans="1:13" x14ac:dyDescent="0.25">
      <c r="A36" s="33"/>
      <c r="B36" s="680" t="s">
        <v>3306</v>
      </c>
      <c r="C36" s="675" t="s">
        <v>3315</v>
      </c>
      <c r="D36" s="675" t="s">
        <v>3323</v>
      </c>
      <c r="E36" s="119"/>
      <c r="F36" s="119"/>
      <c r="G36" s="119"/>
      <c r="H36" s="119"/>
      <c r="I36" s="119"/>
      <c r="J36" s="119"/>
      <c r="K36" s="119"/>
      <c r="L36" s="119"/>
      <c r="M36" s="119"/>
    </row>
    <row r="37" spans="1:13" x14ac:dyDescent="0.25">
      <c r="A37" s="33"/>
      <c r="B37" s="680" t="s">
        <v>3307</v>
      </c>
      <c r="C37" s="675" t="s">
        <v>3435</v>
      </c>
      <c r="D37" s="675" t="s">
        <v>3436</v>
      </c>
      <c r="E37" s="119"/>
      <c r="F37" s="119"/>
      <c r="G37" s="119"/>
      <c r="H37" s="119"/>
      <c r="I37" s="119"/>
      <c r="J37" s="119"/>
      <c r="K37" s="119"/>
      <c r="L37" s="119"/>
      <c r="M37" s="119"/>
    </row>
    <row r="38" spans="1:13" x14ac:dyDescent="0.25">
      <c r="A38" s="33"/>
      <c r="B38" s="680" t="s">
        <v>3308</v>
      </c>
      <c r="C38" s="675" t="s">
        <v>3316</v>
      </c>
      <c r="D38" s="675" t="s">
        <v>3324</v>
      </c>
      <c r="E38" s="119"/>
      <c r="F38" s="119"/>
      <c r="G38" s="119"/>
      <c r="H38" s="119"/>
      <c r="I38" s="119"/>
      <c r="J38" s="119"/>
      <c r="K38" s="119"/>
      <c r="L38" s="119"/>
      <c r="M38" s="119"/>
    </row>
    <row r="39" spans="1:13" x14ac:dyDescent="0.25">
      <c r="A39" s="33"/>
      <c r="B39" s="680" t="s">
        <v>3309</v>
      </c>
      <c r="C39" s="675" t="s">
        <v>3317</v>
      </c>
      <c r="D39" s="675" t="s">
        <v>3325</v>
      </c>
      <c r="E39" s="119"/>
      <c r="F39" s="119"/>
      <c r="G39" s="119"/>
      <c r="H39" s="119"/>
      <c r="I39" s="119"/>
      <c r="J39" s="119"/>
      <c r="K39" s="119"/>
      <c r="L39" s="119"/>
      <c r="M39" s="119"/>
    </row>
    <row r="40" spans="1:13" x14ac:dyDescent="0.25">
      <c r="A40" s="33"/>
      <c r="B40" s="119"/>
      <c r="C40" s="119"/>
      <c r="D40" s="119"/>
      <c r="E40" s="119"/>
      <c r="F40" s="119"/>
      <c r="G40" s="119"/>
      <c r="H40" s="119"/>
      <c r="I40" s="119"/>
      <c r="J40" s="119"/>
      <c r="K40" s="119"/>
      <c r="L40" s="119"/>
      <c r="M40" s="119"/>
    </row>
    <row r="41" spans="1:13" x14ac:dyDescent="0.25">
      <c r="A41" s="33"/>
      <c r="B41" s="819" t="s">
        <v>3280</v>
      </c>
      <c r="C41" s="119"/>
      <c r="D41" s="119"/>
      <c r="E41" s="119"/>
      <c r="F41" s="119"/>
      <c r="G41" s="119"/>
      <c r="H41" s="119"/>
      <c r="I41" s="119"/>
      <c r="J41" s="119"/>
      <c r="K41" s="119"/>
      <c r="L41" s="119"/>
      <c r="M41" s="119"/>
    </row>
    <row r="42" spans="1:13" x14ac:dyDescent="0.25">
      <c r="A42" s="33"/>
      <c r="B42" s="825" t="s">
        <v>3281</v>
      </c>
      <c r="C42" s="825" t="s">
        <v>3282</v>
      </c>
      <c r="D42" s="825" t="s">
        <v>3283</v>
      </c>
      <c r="E42" s="825" t="s">
        <v>3284</v>
      </c>
      <c r="F42" s="824" t="s">
        <v>3285</v>
      </c>
      <c r="G42" s="119"/>
      <c r="H42" s="119"/>
      <c r="I42" s="119"/>
      <c r="J42" s="119"/>
      <c r="K42" s="119"/>
      <c r="L42" s="119"/>
    </row>
    <row r="43" spans="1:13" x14ac:dyDescent="0.25">
      <c r="A43" s="33"/>
      <c r="B43" s="820">
        <v>387753000000</v>
      </c>
      <c r="C43" s="821">
        <v>750000000000</v>
      </c>
      <c r="D43" s="822">
        <v>454101000000</v>
      </c>
      <c r="E43" s="822">
        <f>+B43</f>
        <v>387753000000</v>
      </c>
      <c r="F43" s="822">
        <v>1000000</v>
      </c>
      <c r="G43" s="119"/>
      <c r="H43" s="119"/>
      <c r="I43" s="119"/>
      <c r="J43" s="119"/>
      <c r="K43" s="119"/>
    </row>
    <row r="44" spans="1:13" x14ac:dyDescent="0.25">
      <c r="A44" s="33"/>
      <c r="C44" s="119"/>
      <c r="D44" s="119"/>
      <c r="E44" s="119"/>
      <c r="F44" s="119"/>
      <c r="G44" s="119"/>
      <c r="H44" s="119"/>
      <c r="I44" s="119"/>
      <c r="J44" s="119"/>
      <c r="K44" s="119"/>
      <c r="L44" s="119"/>
      <c r="M44" s="119"/>
    </row>
    <row r="45" spans="1:13" x14ac:dyDescent="0.25">
      <c r="A45" s="33"/>
      <c r="B45" s="119" t="s">
        <v>3286</v>
      </c>
      <c r="C45" s="119"/>
      <c r="D45" s="119"/>
      <c r="E45" s="119"/>
      <c r="F45" s="119"/>
      <c r="G45" s="119"/>
      <c r="H45" s="119"/>
      <c r="I45" s="119"/>
      <c r="J45" s="119"/>
      <c r="K45" s="119"/>
      <c r="L45" s="119"/>
      <c r="M45" s="119"/>
    </row>
    <row r="46" spans="1:13" x14ac:dyDescent="0.25">
      <c r="A46" s="33"/>
      <c r="B46" s="819" t="s">
        <v>3287</v>
      </c>
      <c r="C46" s="823" t="s">
        <v>3288</v>
      </c>
      <c r="D46" s="823" t="s">
        <v>278</v>
      </c>
      <c r="E46" s="823" t="s">
        <v>3289</v>
      </c>
      <c r="F46" s="823" t="s">
        <v>3290</v>
      </c>
      <c r="G46" s="823" t="s">
        <v>664</v>
      </c>
      <c r="H46" s="819" t="s">
        <v>3291</v>
      </c>
      <c r="I46" s="119"/>
      <c r="J46" s="119"/>
      <c r="K46" s="119"/>
      <c r="L46" s="119"/>
      <c r="M46" s="119"/>
    </row>
    <row r="47" spans="1:13" x14ac:dyDescent="0.25">
      <c r="A47" s="33"/>
      <c r="B47" s="677">
        <v>1</v>
      </c>
      <c r="C47" s="675" t="s">
        <v>2400</v>
      </c>
      <c r="D47" s="675">
        <v>162240</v>
      </c>
      <c r="E47" s="690" t="s">
        <v>2401</v>
      </c>
      <c r="F47" s="690">
        <v>5</v>
      </c>
      <c r="G47" s="691">
        <v>32448000000</v>
      </c>
      <c r="H47" s="692">
        <v>8.5882393421188447E-2</v>
      </c>
      <c r="I47" s="119"/>
      <c r="J47" s="119"/>
      <c r="K47" s="119"/>
      <c r="L47" s="119"/>
      <c r="M47" s="119"/>
    </row>
    <row r="48" spans="1:13" x14ac:dyDescent="0.25">
      <c r="A48" s="33"/>
      <c r="B48" s="677">
        <v>2</v>
      </c>
      <c r="C48" s="675" t="s">
        <v>2400</v>
      </c>
      <c r="D48" s="675">
        <v>332115</v>
      </c>
      <c r="E48" s="690" t="s">
        <v>2401</v>
      </c>
      <c r="F48" s="690">
        <v>5</v>
      </c>
      <c r="G48" s="691">
        <v>66423000000</v>
      </c>
      <c r="H48" s="692">
        <v>0.1758064046540804</v>
      </c>
      <c r="I48" s="119"/>
      <c r="J48" s="119"/>
      <c r="K48" s="119"/>
      <c r="L48" s="119"/>
      <c r="M48" s="119"/>
    </row>
    <row r="49" spans="1:13" x14ac:dyDescent="0.25">
      <c r="A49" s="33"/>
      <c r="B49" s="677">
        <v>3</v>
      </c>
      <c r="C49" s="675" t="s">
        <v>2400</v>
      </c>
      <c r="D49" s="675">
        <v>5875</v>
      </c>
      <c r="E49" s="690" t="s">
        <v>2401</v>
      </c>
      <c r="F49" s="690">
        <v>5</v>
      </c>
      <c r="G49" s="691">
        <v>1175000000</v>
      </c>
      <c r="H49" s="692">
        <v>3.1099547667004573E-3</v>
      </c>
      <c r="I49" s="119"/>
      <c r="J49" s="119"/>
      <c r="K49" s="119"/>
      <c r="L49" s="119"/>
      <c r="M49" s="119"/>
    </row>
    <row r="50" spans="1:13" x14ac:dyDescent="0.25">
      <c r="A50" s="33"/>
      <c r="B50" s="677">
        <v>4</v>
      </c>
      <c r="C50" s="675" t="s">
        <v>2400</v>
      </c>
      <c r="D50" s="675">
        <v>485</v>
      </c>
      <c r="E50" s="690" t="s">
        <v>2401</v>
      </c>
      <c r="F50" s="690">
        <v>5</v>
      </c>
      <c r="G50" s="691">
        <v>97000000</v>
      </c>
      <c r="H50" s="692">
        <v>2.5673669137867602E-4</v>
      </c>
      <c r="I50" s="119"/>
      <c r="J50" s="119"/>
      <c r="K50" s="119"/>
      <c r="L50" s="119"/>
      <c r="M50" s="119"/>
    </row>
    <row r="51" spans="1:13" x14ac:dyDescent="0.25">
      <c r="A51" s="33"/>
      <c r="B51" s="677">
        <v>5</v>
      </c>
      <c r="C51" s="675" t="s">
        <v>2400</v>
      </c>
      <c r="D51" s="675">
        <v>485</v>
      </c>
      <c r="E51" s="690" t="s">
        <v>2401</v>
      </c>
      <c r="F51" s="690">
        <v>5</v>
      </c>
      <c r="G51" s="691">
        <v>97000000</v>
      </c>
      <c r="H51" s="692">
        <v>2.5673669137867602E-4</v>
      </c>
      <c r="I51" s="119"/>
      <c r="J51" s="119"/>
      <c r="K51" s="119"/>
      <c r="L51" s="119"/>
      <c r="M51" s="119"/>
    </row>
    <row r="52" spans="1:13" x14ac:dyDescent="0.25">
      <c r="A52" s="33"/>
      <c r="B52" s="677">
        <v>6</v>
      </c>
      <c r="C52" s="675" t="s">
        <v>2400</v>
      </c>
      <c r="D52" s="675">
        <v>2000</v>
      </c>
      <c r="E52" s="690" t="s">
        <v>2401</v>
      </c>
      <c r="F52" s="690">
        <v>5</v>
      </c>
      <c r="G52" s="691">
        <v>400000000</v>
      </c>
      <c r="H52" s="692">
        <v>1.0587080056852619E-3</v>
      </c>
      <c r="I52" s="119"/>
      <c r="J52" s="119"/>
      <c r="K52" s="119"/>
      <c r="L52" s="119"/>
      <c r="M52" s="119"/>
    </row>
    <row r="53" spans="1:13" x14ac:dyDescent="0.25">
      <c r="A53" s="33"/>
      <c r="B53" s="677">
        <v>7</v>
      </c>
      <c r="C53" s="675" t="s">
        <v>2400</v>
      </c>
      <c r="D53" s="675">
        <v>2500</v>
      </c>
      <c r="E53" s="690" t="s">
        <v>2401</v>
      </c>
      <c r="F53" s="690">
        <v>5</v>
      </c>
      <c r="G53" s="691">
        <v>500000000</v>
      </c>
      <c r="H53" s="692">
        <v>1.3233850071065775E-3</v>
      </c>
      <c r="I53" s="119"/>
      <c r="J53" s="119"/>
      <c r="K53" s="119"/>
      <c r="L53" s="119"/>
      <c r="M53" s="119"/>
    </row>
    <row r="54" spans="1:13" x14ac:dyDescent="0.25">
      <c r="A54" s="33"/>
      <c r="B54" s="677">
        <v>8</v>
      </c>
      <c r="C54" s="675" t="s">
        <v>2400</v>
      </c>
      <c r="D54" s="675">
        <v>3860</v>
      </c>
      <c r="E54" s="690" t="s">
        <v>2401</v>
      </c>
      <c r="F54" s="690">
        <v>5</v>
      </c>
      <c r="G54" s="691">
        <v>772000000</v>
      </c>
      <c r="H54" s="692">
        <v>2.0433064509725557E-3</v>
      </c>
      <c r="I54" s="119"/>
      <c r="J54" s="119"/>
      <c r="K54" s="119"/>
      <c r="L54" s="119"/>
      <c r="M54" s="119"/>
    </row>
    <row r="55" spans="1:13" x14ac:dyDescent="0.25">
      <c r="A55" s="33"/>
      <c r="B55" s="677">
        <v>9</v>
      </c>
      <c r="C55" s="675" t="s">
        <v>2400</v>
      </c>
      <c r="D55" s="675">
        <v>3150</v>
      </c>
      <c r="E55" s="690" t="s">
        <v>2401</v>
      </c>
      <c r="F55" s="690">
        <v>5</v>
      </c>
      <c r="G55" s="691">
        <v>630000000</v>
      </c>
      <c r="H55" s="692">
        <v>1.6674651089542876E-3</v>
      </c>
      <c r="I55" s="119"/>
      <c r="J55" s="119"/>
      <c r="K55" s="119"/>
      <c r="L55" s="119"/>
      <c r="M55" s="119"/>
    </row>
    <row r="56" spans="1:13" x14ac:dyDescent="0.25">
      <c r="A56" s="33"/>
      <c r="B56" s="677">
        <v>10</v>
      </c>
      <c r="C56" s="675" t="s">
        <v>2400</v>
      </c>
      <c r="D56" s="675">
        <v>10305</v>
      </c>
      <c r="E56" s="690" t="s">
        <v>2401</v>
      </c>
      <c r="F56" s="690">
        <v>5</v>
      </c>
      <c r="G56" s="691">
        <v>2061000000</v>
      </c>
      <c r="H56" s="692">
        <v>5.4549929992933127E-3</v>
      </c>
      <c r="I56" s="119"/>
      <c r="J56" s="119"/>
      <c r="K56" s="119"/>
      <c r="L56" s="119"/>
      <c r="M56" s="119"/>
    </row>
    <row r="57" spans="1:13" x14ac:dyDescent="0.25">
      <c r="A57" s="33"/>
      <c r="B57" s="677">
        <v>11</v>
      </c>
      <c r="C57" s="675" t="s">
        <v>2400</v>
      </c>
      <c r="D57" s="675">
        <v>485</v>
      </c>
      <c r="E57" s="690" t="s">
        <v>2401</v>
      </c>
      <c r="F57" s="690">
        <v>5</v>
      </c>
      <c r="G57" s="691">
        <v>97000000</v>
      </c>
      <c r="H57" s="692">
        <v>2.5673669137867602E-4</v>
      </c>
      <c r="I57" s="119"/>
      <c r="J57" s="119"/>
      <c r="K57" s="119"/>
      <c r="L57" s="119"/>
      <c r="M57" s="119"/>
    </row>
    <row r="58" spans="1:13" x14ac:dyDescent="0.25">
      <c r="A58" s="33"/>
      <c r="B58" s="677">
        <v>12</v>
      </c>
      <c r="C58" s="675" t="s">
        <v>2400</v>
      </c>
      <c r="D58" s="675">
        <v>485</v>
      </c>
      <c r="E58" s="690" t="s">
        <v>2401</v>
      </c>
      <c r="F58" s="690">
        <v>5</v>
      </c>
      <c r="G58" s="691">
        <v>97000000</v>
      </c>
      <c r="H58" s="692">
        <v>2.5673669137867602E-4</v>
      </c>
      <c r="I58" s="119"/>
      <c r="J58" s="119"/>
      <c r="K58" s="119"/>
      <c r="L58" s="119"/>
      <c r="M58" s="119"/>
    </row>
    <row r="59" spans="1:13" x14ac:dyDescent="0.25">
      <c r="A59" s="33"/>
      <c r="B59" s="677">
        <v>13</v>
      </c>
      <c r="C59" s="675" t="s">
        <v>2400</v>
      </c>
      <c r="D59" s="675">
        <v>32030</v>
      </c>
      <c r="E59" s="690" t="s">
        <v>2401</v>
      </c>
      <c r="F59" s="690">
        <v>5</v>
      </c>
      <c r="G59" s="691">
        <v>6406000000</v>
      </c>
      <c r="H59" s="692">
        <v>1.6955208711049472E-2</v>
      </c>
      <c r="I59" s="119"/>
      <c r="J59" s="119"/>
      <c r="K59" s="119"/>
      <c r="L59" s="119"/>
      <c r="M59" s="119"/>
    </row>
    <row r="60" spans="1:13" x14ac:dyDescent="0.25">
      <c r="A60" s="33"/>
      <c r="B60" s="677">
        <v>14</v>
      </c>
      <c r="C60" s="675" t="s">
        <v>2400</v>
      </c>
      <c r="D60" s="675">
        <v>485</v>
      </c>
      <c r="E60" s="690" t="s">
        <v>2401</v>
      </c>
      <c r="F60" s="690">
        <v>5</v>
      </c>
      <c r="G60" s="691">
        <v>97000000</v>
      </c>
      <c r="H60" s="692">
        <v>2.5673669137867602E-4</v>
      </c>
      <c r="I60" s="119"/>
      <c r="J60" s="119"/>
      <c r="K60" s="119"/>
      <c r="L60" s="119"/>
      <c r="M60" s="119"/>
    </row>
    <row r="61" spans="1:13" x14ac:dyDescent="0.25">
      <c r="A61" s="33"/>
      <c r="B61" s="677">
        <v>15</v>
      </c>
      <c r="C61" s="675" t="s">
        <v>2400</v>
      </c>
      <c r="D61" s="675">
        <v>56035</v>
      </c>
      <c r="E61" s="690" t="s">
        <v>2401</v>
      </c>
      <c r="F61" s="690">
        <v>5</v>
      </c>
      <c r="G61" s="691">
        <v>11207000000</v>
      </c>
      <c r="H61" s="692">
        <v>2.9662351549286828E-2</v>
      </c>
      <c r="I61" s="119"/>
      <c r="J61" s="119"/>
      <c r="K61" s="119"/>
      <c r="L61" s="119"/>
      <c r="M61" s="119"/>
    </row>
    <row r="62" spans="1:13" x14ac:dyDescent="0.25">
      <c r="A62" s="33"/>
      <c r="B62" s="677">
        <v>16</v>
      </c>
      <c r="C62" s="675" t="s">
        <v>2400</v>
      </c>
      <c r="D62" s="675">
        <v>25</v>
      </c>
      <c r="E62" s="690" t="s">
        <v>2401</v>
      </c>
      <c r="F62" s="690">
        <v>5</v>
      </c>
      <c r="G62" s="691">
        <v>5000000</v>
      </c>
      <c r="H62" s="692">
        <v>1.3233850071065775E-5</v>
      </c>
      <c r="I62" s="119"/>
      <c r="J62" s="119"/>
      <c r="K62" s="119"/>
      <c r="L62" s="119"/>
      <c r="M62" s="119"/>
    </row>
    <row r="63" spans="1:13" x14ac:dyDescent="0.25">
      <c r="A63" s="33"/>
      <c r="B63" s="677">
        <v>17</v>
      </c>
      <c r="C63" s="675" t="s">
        <v>2400</v>
      </c>
      <c r="D63" s="675">
        <v>5</v>
      </c>
      <c r="E63" s="690" t="s">
        <v>2401</v>
      </c>
      <c r="F63" s="690">
        <v>5</v>
      </c>
      <c r="G63" s="691">
        <v>1000000</v>
      </c>
      <c r="H63" s="692">
        <v>2.6467700142131551E-6</v>
      </c>
      <c r="I63" s="119"/>
      <c r="J63" s="119"/>
      <c r="K63" s="119"/>
      <c r="L63" s="119"/>
      <c r="M63" s="119"/>
    </row>
    <row r="64" spans="1:13" x14ac:dyDescent="0.25">
      <c r="A64" s="33"/>
      <c r="B64" s="677">
        <v>18</v>
      </c>
      <c r="C64" s="675" t="s">
        <v>2400</v>
      </c>
      <c r="D64" s="675">
        <v>17980</v>
      </c>
      <c r="E64" s="690" t="s">
        <v>2401</v>
      </c>
      <c r="F64" s="690">
        <v>5</v>
      </c>
      <c r="G64" s="691">
        <v>3596000000</v>
      </c>
      <c r="H64" s="692">
        <v>9.5177849711105059E-3</v>
      </c>
      <c r="I64" s="119"/>
      <c r="J64" s="119"/>
      <c r="K64" s="119"/>
      <c r="L64" s="119"/>
      <c r="M64" s="119"/>
    </row>
    <row r="65" spans="1:13" x14ac:dyDescent="0.25">
      <c r="A65" s="33"/>
      <c r="B65" s="677">
        <v>19</v>
      </c>
      <c r="C65" s="675" t="s">
        <v>2400</v>
      </c>
      <c r="D65" s="675">
        <v>925</v>
      </c>
      <c r="E65" s="690" t="s">
        <v>2402</v>
      </c>
      <c r="F65" s="690">
        <v>1</v>
      </c>
      <c r="G65" s="691">
        <v>925000000</v>
      </c>
      <c r="H65" s="692">
        <v>2.4482622631471682E-3</v>
      </c>
      <c r="I65" s="119"/>
      <c r="J65" s="119"/>
      <c r="K65" s="119"/>
      <c r="L65" s="119"/>
      <c r="M65" s="119"/>
    </row>
    <row r="66" spans="1:13" x14ac:dyDescent="0.25">
      <c r="A66" s="33"/>
      <c r="B66" s="677">
        <v>20</v>
      </c>
      <c r="C66" s="675" t="s">
        <v>2400</v>
      </c>
      <c r="D66" s="675">
        <v>5630</v>
      </c>
      <c r="E66" s="690" t="s">
        <v>2402</v>
      </c>
      <c r="F66" s="690">
        <v>1</v>
      </c>
      <c r="G66" s="691">
        <v>5630000000</v>
      </c>
      <c r="H66" s="692">
        <v>1.4901315180020063E-2</v>
      </c>
      <c r="I66" s="119"/>
      <c r="J66" s="119"/>
      <c r="K66" s="119"/>
      <c r="L66" s="119"/>
      <c r="M66" s="119"/>
    </row>
    <row r="67" spans="1:13" x14ac:dyDescent="0.25">
      <c r="A67" s="33"/>
      <c r="B67" s="677">
        <v>21</v>
      </c>
      <c r="C67" s="675" t="s">
        <v>2400</v>
      </c>
      <c r="D67" s="675">
        <v>5630</v>
      </c>
      <c r="E67" s="690" t="s">
        <v>2402</v>
      </c>
      <c r="F67" s="690">
        <v>1</v>
      </c>
      <c r="G67" s="691">
        <v>5630000000</v>
      </c>
      <c r="H67" s="692">
        <v>1.4901315180020063E-2</v>
      </c>
      <c r="I67" s="119"/>
      <c r="J67" s="119"/>
      <c r="K67" s="119"/>
      <c r="L67" s="119"/>
      <c r="M67" s="119"/>
    </row>
    <row r="68" spans="1:13" x14ac:dyDescent="0.25">
      <c r="A68" s="33"/>
      <c r="B68" s="677">
        <v>22</v>
      </c>
      <c r="C68" s="675" t="s">
        <v>2400</v>
      </c>
      <c r="D68" s="675">
        <v>5492</v>
      </c>
      <c r="E68" s="690" t="s">
        <v>2402</v>
      </c>
      <c r="F68" s="690">
        <v>1</v>
      </c>
      <c r="G68" s="691">
        <v>5492000000</v>
      </c>
      <c r="H68" s="692">
        <v>1.4536060918058646E-2</v>
      </c>
      <c r="I68" s="119"/>
      <c r="J68" s="119"/>
      <c r="K68" s="119"/>
      <c r="L68" s="119"/>
      <c r="M68" s="119"/>
    </row>
    <row r="69" spans="1:13" x14ac:dyDescent="0.25">
      <c r="A69" s="33"/>
      <c r="B69" s="677">
        <v>23</v>
      </c>
      <c r="C69" s="675" t="s">
        <v>2400</v>
      </c>
      <c r="D69" s="675">
        <v>138</v>
      </c>
      <c r="E69" s="690" t="s">
        <v>2402</v>
      </c>
      <c r="F69" s="690">
        <v>1</v>
      </c>
      <c r="G69" s="691">
        <v>138000000</v>
      </c>
      <c r="H69" s="692">
        <v>3.6525426196141537E-4</v>
      </c>
      <c r="I69" s="119"/>
      <c r="J69" s="119"/>
      <c r="K69" s="119"/>
      <c r="L69" s="119"/>
      <c r="M69" s="119"/>
    </row>
    <row r="70" spans="1:13" x14ac:dyDescent="0.25">
      <c r="A70" s="33"/>
      <c r="B70" s="677">
        <v>24</v>
      </c>
      <c r="C70" s="675" t="s">
        <v>2400</v>
      </c>
      <c r="D70" s="675">
        <v>5687</v>
      </c>
      <c r="E70" s="690" t="s">
        <v>2402</v>
      </c>
      <c r="F70" s="690">
        <v>1</v>
      </c>
      <c r="G70" s="691">
        <v>5687000000</v>
      </c>
      <c r="H70" s="692">
        <v>1.5052181070830213E-2</v>
      </c>
      <c r="I70" s="119"/>
      <c r="J70" s="119"/>
      <c r="K70" s="119"/>
      <c r="L70" s="119"/>
      <c r="M70" s="119"/>
    </row>
    <row r="71" spans="1:13" x14ac:dyDescent="0.25">
      <c r="A71" s="33"/>
      <c r="B71" s="677">
        <v>25</v>
      </c>
      <c r="C71" s="675" t="s">
        <v>2400</v>
      </c>
      <c r="D71" s="675">
        <v>0</v>
      </c>
      <c r="E71" s="690" t="s">
        <v>2403</v>
      </c>
      <c r="F71" s="690">
        <v>0</v>
      </c>
      <c r="G71" s="691">
        <v>543000000</v>
      </c>
      <c r="H71" s="692">
        <v>1.4371961177177431E-3</v>
      </c>
      <c r="I71" s="119"/>
      <c r="J71" s="119"/>
      <c r="K71" s="119"/>
      <c r="L71" s="119"/>
      <c r="M71" s="119"/>
    </row>
    <row r="72" spans="1:13" x14ac:dyDescent="0.25">
      <c r="A72" s="33"/>
      <c r="B72" s="119"/>
      <c r="C72" s="119"/>
      <c r="D72" s="119"/>
      <c r="E72" s="119"/>
      <c r="F72" s="119"/>
      <c r="G72" s="119"/>
      <c r="H72" s="119"/>
      <c r="I72" s="119"/>
      <c r="J72" s="119"/>
      <c r="K72" s="119"/>
      <c r="L72" s="119"/>
      <c r="M72" s="119"/>
    </row>
    <row r="73" spans="1:13" x14ac:dyDescent="0.25">
      <c r="B73" s="676" t="s">
        <v>3292</v>
      </c>
      <c r="C73" s="675"/>
      <c r="I73" s="119"/>
    </row>
    <row r="74" spans="1:13" x14ac:dyDescent="0.25">
      <c r="B74" s="676" t="s">
        <v>3293</v>
      </c>
      <c r="C74" s="675" t="s">
        <v>3332</v>
      </c>
      <c r="I74" s="119"/>
    </row>
    <row r="75" spans="1:13" s="33" customFormat="1" x14ac:dyDescent="0.25">
      <c r="A75" s="2"/>
      <c r="B75" s="676" t="s">
        <v>3294</v>
      </c>
      <c r="C75" s="675" t="s">
        <v>3333</v>
      </c>
      <c r="E75" s="2"/>
      <c r="F75" s="2"/>
      <c r="G75" s="2"/>
      <c r="H75" s="2"/>
      <c r="I75" s="119"/>
      <c r="J75" s="2"/>
      <c r="K75" s="2"/>
      <c r="L75" s="2"/>
      <c r="M75" s="2"/>
    </row>
    <row r="76" spans="1:13" s="33" customFormat="1" x14ac:dyDescent="0.25">
      <c r="A76" s="2"/>
      <c r="B76" s="119" t="s">
        <v>3295</v>
      </c>
      <c r="C76" s="119"/>
      <c r="E76" s="2"/>
      <c r="F76" s="2"/>
      <c r="G76" s="2"/>
      <c r="H76" s="2"/>
      <c r="I76" s="119"/>
      <c r="J76" s="2"/>
      <c r="K76" s="2"/>
      <c r="L76" s="2"/>
      <c r="M76" s="2"/>
    </row>
    <row r="77" spans="1:13" x14ac:dyDescent="0.25">
      <c r="I77" s="119"/>
    </row>
    <row r="78" spans="1:13" x14ac:dyDescent="0.25">
      <c r="I78" s="119"/>
    </row>
    <row r="79" spans="1:13" x14ac:dyDescent="0.25">
      <c r="I79" s="119"/>
    </row>
    <row r="80" spans="1:13" x14ac:dyDescent="0.25">
      <c r="I80" s="119"/>
    </row>
    <row r="81" spans="9:9" x14ac:dyDescent="0.25">
      <c r="I81" s="119"/>
    </row>
  </sheetData>
  <mergeCells count="1">
    <mergeCell ref="C33:D33"/>
  </mergeCells>
  <hyperlinks>
    <hyperlink ref="C3" location="Indice!A1" display="Indice" xr:uid="{EC360F2E-A068-4C48-92FF-8D15FF196A78}"/>
    <hyperlink ref="C21" r:id="rId1" xr:uid="{4186AA67-DBA9-4BF4-AE2B-1C2630ED9BB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pageSetUpPr fitToPage="1"/>
  </sheetPr>
  <dimension ref="A3:G24"/>
  <sheetViews>
    <sheetView showGridLines="0" zoomScale="85" zoomScaleNormal="85" workbookViewId="0"/>
  </sheetViews>
  <sheetFormatPr baseColWidth="10" defaultColWidth="11.33203125" defaultRowHeight="13.2" x14ac:dyDescent="0.25"/>
  <cols>
    <col min="1" max="1" width="38.6640625" style="2" customWidth="1"/>
    <col min="2" max="2" width="17.6640625" style="2" customWidth="1"/>
    <col min="3" max="3" width="11.33203125" style="2" customWidth="1"/>
    <col min="4" max="4" width="5.5546875" style="2" customWidth="1"/>
    <col min="5" max="5" width="16.109375" style="2" customWidth="1"/>
    <col min="6" max="6" width="19.5546875" style="2" customWidth="1"/>
    <col min="7" max="7" width="24.109375" style="2" bestFit="1" customWidth="1"/>
    <col min="8" max="16384" width="11.33203125" style="2"/>
  </cols>
  <sheetData>
    <row r="3" spans="1:7" ht="15" customHeight="1" x14ac:dyDescent="0.25">
      <c r="A3" s="11"/>
      <c r="G3" s="106"/>
    </row>
    <row r="4" spans="1:7" ht="15" customHeight="1" x14ac:dyDescent="0.25"/>
    <row r="5" spans="1:7" ht="15" customHeight="1" x14ac:dyDescent="0.25">
      <c r="A5" s="872" t="s">
        <v>3448</v>
      </c>
      <c r="B5" s="872"/>
      <c r="C5" s="872"/>
      <c r="D5" s="872"/>
      <c r="E5" s="872"/>
      <c r="F5" s="872"/>
      <c r="G5" s="872"/>
    </row>
    <row r="6" spans="1:7" ht="15" customHeight="1" x14ac:dyDescent="0.25">
      <c r="A6" s="871" t="s">
        <v>654</v>
      </c>
      <c r="B6" s="871"/>
      <c r="C6" s="871"/>
      <c r="D6" s="871"/>
      <c r="E6" s="871"/>
      <c r="F6" s="69" t="s">
        <v>3449</v>
      </c>
      <c r="G6" s="69"/>
    </row>
    <row r="7" spans="1:7" ht="15" customHeight="1" x14ac:dyDescent="0.25">
      <c r="A7" s="1" t="s">
        <v>36</v>
      </c>
      <c r="B7" s="1"/>
      <c r="C7" s="1"/>
      <c r="D7" s="1"/>
      <c r="E7" s="1"/>
      <c r="F7" s="1"/>
      <c r="G7" s="1"/>
    </row>
    <row r="8" spans="1:7" ht="15" customHeight="1" x14ac:dyDescent="0.25">
      <c r="A8" s="1"/>
      <c r="B8" s="1"/>
      <c r="C8" s="1"/>
      <c r="D8" s="1"/>
      <c r="E8" s="1"/>
      <c r="F8" s="1"/>
      <c r="G8" s="1"/>
    </row>
    <row r="9" spans="1:7" ht="15" customHeight="1" x14ac:dyDescent="0.25">
      <c r="C9" s="250"/>
      <c r="D9" s="250"/>
      <c r="E9" s="250"/>
      <c r="F9" s="250"/>
      <c r="G9" s="250"/>
    </row>
    <row r="10" spans="1:7" ht="15" customHeight="1" x14ac:dyDescent="0.25">
      <c r="A10" s="874" t="s">
        <v>1498</v>
      </c>
      <c r="B10" s="874"/>
      <c r="C10" s="874"/>
      <c r="D10" s="874"/>
      <c r="E10" s="874"/>
      <c r="F10" s="874"/>
      <c r="G10" s="874"/>
    </row>
    <row r="11" spans="1:7" ht="38.25" customHeight="1" x14ac:dyDescent="0.25">
      <c r="A11" s="875" t="s">
        <v>1401</v>
      </c>
      <c r="B11" s="876"/>
      <c r="C11" s="876"/>
      <c r="D11" s="876"/>
      <c r="E11" s="876"/>
      <c r="F11" s="876"/>
      <c r="G11" s="876"/>
    </row>
    <row r="12" spans="1:7" ht="40.5" customHeight="1" x14ac:dyDescent="0.25">
      <c r="A12" s="873" t="s">
        <v>1402</v>
      </c>
      <c r="B12" s="873"/>
      <c r="C12" s="873"/>
      <c r="D12" s="873"/>
      <c r="E12" s="873"/>
      <c r="F12" s="873"/>
      <c r="G12" s="873"/>
    </row>
    <row r="13" spans="1:7" ht="16.2" customHeight="1" x14ac:dyDescent="0.25">
      <c r="A13" s="873" t="s">
        <v>1403</v>
      </c>
      <c r="B13" s="873"/>
      <c r="C13" s="873"/>
      <c r="D13" s="873"/>
      <c r="E13" s="873"/>
      <c r="F13" s="873"/>
      <c r="G13" s="873"/>
    </row>
    <row r="14" spans="1:7" ht="41.25" customHeight="1" x14ac:dyDescent="0.25">
      <c r="A14" s="873" t="s">
        <v>1404</v>
      </c>
      <c r="B14" s="873"/>
      <c r="C14" s="873"/>
      <c r="D14" s="873"/>
      <c r="E14" s="873"/>
      <c r="F14" s="873"/>
      <c r="G14" s="873"/>
    </row>
    <row r="15" spans="1:7" ht="40.5" customHeight="1" x14ac:dyDescent="0.25">
      <c r="A15" s="873" t="s">
        <v>1405</v>
      </c>
      <c r="B15" s="873"/>
      <c r="C15" s="873"/>
      <c r="D15" s="873"/>
      <c r="E15" s="873"/>
      <c r="F15" s="873"/>
      <c r="G15" s="873"/>
    </row>
    <row r="16" spans="1:7" ht="41.25" customHeight="1" x14ac:dyDescent="0.25">
      <c r="A16" s="873" t="s">
        <v>1406</v>
      </c>
      <c r="B16" s="873"/>
      <c r="C16" s="873"/>
      <c r="D16" s="873"/>
      <c r="E16" s="873"/>
      <c r="F16" s="873"/>
      <c r="G16" s="873"/>
    </row>
    <row r="17" spans="1:7" ht="41.25" customHeight="1" x14ac:dyDescent="0.25">
      <c r="A17" s="873" t="s">
        <v>1407</v>
      </c>
      <c r="B17" s="873"/>
      <c r="C17" s="873"/>
      <c r="D17" s="873"/>
      <c r="E17" s="873"/>
      <c r="F17" s="873"/>
      <c r="G17" s="873"/>
    </row>
    <row r="18" spans="1:7" ht="55.2" customHeight="1" x14ac:dyDescent="0.25">
      <c r="A18" s="873" t="s">
        <v>2650</v>
      </c>
      <c r="B18" s="873"/>
      <c r="C18" s="873"/>
      <c r="D18" s="873"/>
      <c r="E18" s="873"/>
      <c r="F18" s="873"/>
      <c r="G18" s="873"/>
    </row>
    <row r="19" spans="1:7" ht="30.6" customHeight="1" x14ac:dyDescent="0.25">
      <c r="A19" s="873" t="s">
        <v>2801</v>
      </c>
      <c r="B19" s="873"/>
      <c r="C19" s="873"/>
      <c r="D19" s="873"/>
      <c r="E19" s="873"/>
      <c r="F19" s="873"/>
      <c r="G19" s="873"/>
    </row>
    <row r="20" spans="1:7" ht="82.5" customHeight="1" x14ac:dyDescent="0.25">
      <c r="A20" s="873" t="s">
        <v>3331</v>
      </c>
      <c r="B20" s="873"/>
      <c r="C20" s="873"/>
      <c r="D20" s="873"/>
      <c r="E20" s="873"/>
      <c r="F20" s="873"/>
      <c r="G20" s="873"/>
    </row>
    <row r="21" spans="1:7" ht="15" customHeight="1" x14ac:dyDescent="0.25">
      <c r="A21" s="689"/>
      <c r="B21" s="37"/>
      <c r="C21" s="37"/>
      <c r="D21" s="37"/>
      <c r="E21" s="37"/>
      <c r="F21" s="37"/>
      <c r="G21" s="37"/>
    </row>
    <row r="22" spans="1:7" ht="15" customHeight="1" x14ac:dyDescent="0.25">
      <c r="A22" s="69" t="s">
        <v>1408</v>
      </c>
      <c r="B22" s="69"/>
      <c r="C22" s="69"/>
      <c r="D22" s="69"/>
      <c r="E22" s="69"/>
      <c r="F22" s="69"/>
      <c r="G22" s="69"/>
    </row>
    <row r="23" spans="1:7" ht="409.2" customHeight="1" x14ac:dyDescent="0.25">
      <c r="A23" s="873" t="s">
        <v>3173</v>
      </c>
      <c r="B23" s="873"/>
      <c r="C23" s="873"/>
      <c r="D23" s="873"/>
      <c r="E23" s="873"/>
      <c r="F23" s="873"/>
      <c r="G23" s="873"/>
    </row>
    <row r="24" spans="1:7" x14ac:dyDescent="0.25">
      <c r="A24" s="173"/>
      <c r="B24" s="173"/>
      <c r="C24" s="173"/>
      <c r="D24" s="173"/>
    </row>
  </sheetData>
  <mergeCells count="14">
    <mergeCell ref="A23:G23"/>
    <mergeCell ref="A11:G11"/>
    <mergeCell ref="A17:G17"/>
    <mergeCell ref="A12:G12"/>
    <mergeCell ref="A13:G13"/>
    <mergeCell ref="A15:G15"/>
    <mergeCell ref="A18:G18"/>
    <mergeCell ref="A19:G19"/>
    <mergeCell ref="A20:G20"/>
    <mergeCell ref="A6:E6"/>
    <mergeCell ref="A5:G5"/>
    <mergeCell ref="A14:G14"/>
    <mergeCell ref="A10:G10"/>
    <mergeCell ref="A16:G16"/>
  </mergeCells>
  <pageMargins left="0.70866141732283472" right="0.70866141732283472" top="0.74803149606299213" bottom="0.74803149606299213" header="0.31496062992125984" footer="0.31496062992125984"/>
  <pageSetup paperSize="5" scale="6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4488-1A44-4262-AD4A-F839AB9D1873}">
  <sheetPr>
    <tabColor theme="9"/>
  </sheetPr>
  <dimension ref="B1:AN63"/>
  <sheetViews>
    <sheetView showGridLines="0" topLeftCell="A30" zoomScale="85" zoomScaleNormal="85" workbookViewId="0">
      <selection activeCell="D9" sqref="D9"/>
    </sheetView>
  </sheetViews>
  <sheetFormatPr baseColWidth="10" defaultColWidth="11.33203125" defaultRowHeight="13.2" x14ac:dyDescent="0.25"/>
  <cols>
    <col min="1" max="1" width="2.33203125" style="5" customWidth="1"/>
    <col min="2" max="2" width="42.88671875" style="5" customWidth="1"/>
    <col min="3" max="3" width="27.6640625" style="5" customWidth="1"/>
    <col min="4" max="4" width="21.6640625" style="5" bestFit="1" customWidth="1"/>
    <col min="5" max="5" width="20" style="5" bestFit="1" customWidth="1"/>
    <col min="6" max="6" width="2.33203125" style="5" customWidth="1"/>
    <col min="7" max="7" width="61.6640625" style="5" customWidth="1"/>
    <col min="8" max="8" width="20.6640625" style="5" bestFit="1" customWidth="1"/>
    <col min="9" max="9" width="20.44140625" style="5" bestFit="1" customWidth="1"/>
    <col min="10" max="10" width="5.5546875" style="5" customWidth="1"/>
    <col min="11" max="11" width="2.33203125" style="5" customWidth="1"/>
    <col min="12" max="12" width="22.88671875" style="18" bestFit="1" customWidth="1"/>
    <col min="13" max="13" width="48" style="14" bestFit="1" customWidth="1"/>
    <col min="14" max="14" width="22.88671875" style="14" bestFit="1" customWidth="1"/>
    <col min="15" max="15" width="22.88671875" style="14" customWidth="1"/>
    <col min="16" max="35" width="22.88671875" style="18" bestFit="1" customWidth="1"/>
    <col min="36" max="36" width="11.44140625" style="18" customWidth="1"/>
    <col min="37" max="40" width="11.44140625" style="14" customWidth="1"/>
    <col min="41" max="16384" width="11.33203125" style="5"/>
  </cols>
  <sheetData>
    <row r="1" spans="2:40" ht="14.4" x14ac:dyDescent="0.3">
      <c r="B1" s="180" t="s">
        <v>676</v>
      </c>
      <c r="G1" s="45" t="s">
        <v>88</v>
      </c>
      <c r="H1" s="45"/>
    </row>
    <row r="2" spans="2:40" ht="14.4" x14ac:dyDescent="0.3">
      <c r="C2" s="53"/>
      <c r="G2" s="45"/>
      <c r="H2" s="45"/>
    </row>
    <row r="3" spans="2:40" ht="13.8" x14ac:dyDescent="0.25">
      <c r="B3" s="874" t="s">
        <v>1502</v>
      </c>
      <c r="C3" s="874"/>
      <c r="D3" s="874"/>
      <c r="E3" s="874"/>
    </row>
    <row r="4" spans="2:40" x14ac:dyDescent="0.25">
      <c r="B4" s="93" t="s">
        <v>146</v>
      </c>
      <c r="C4" s="34"/>
      <c r="D4" s="34"/>
      <c r="E4" s="34"/>
    </row>
    <row r="5" spans="2:40" x14ac:dyDescent="0.25">
      <c r="B5" s="5" t="s">
        <v>666</v>
      </c>
      <c r="D5" s="34"/>
      <c r="G5" s="598"/>
    </row>
    <row r="6" spans="2:40" ht="13.8" thickBot="1" x14ac:dyDescent="0.3">
      <c r="B6" s="35" t="s">
        <v>2654</v>
      </c>
      <c r="C6" s="35"/>
      <c r="F6" s="34"/>
      <c r="P6" s="880"/>
      <c r="Q6" s="880"/>
      <c r="R6" s="880"/>
      <c r="S6" s="880"/>
      <c r="T6" s="880"/>
      <c r="U6" s="880"/>
      <c r="V6" s="880"/>
      <c r="W6" s="880"/>
      <c r="X6" s="880"/>
      <c r="Y6" s="880"/>
      <c r="Z6" s="880"/>
      <c r="AA6" s="880"/>
      <c r="AB6" s="880"/>
      <c r="AC6" s="880"/>
      <c r="AD6" s="880"/>
      <c r="AE6" s="880"/>
      <c r="AF6" s="880"/>
      <c r="AG6" s="880"/>
      <c r="AH6" s="880"/>
      <c r="AI6" s="880"/>
      <c r="AJ6" s="880"/>
    </row>
    <row r="7" spans="2:40" ht="13.8" thickBot="1" x14ac:dyDescent="0.3">
      <c r="B7" s="22" t="s">
        <v>2</v>
      </c>
      <c r="C7" s="97"/>
      <c r="D7" s="318">
        <f>+[73]BG!G7</f>
        <v>44926</v>
      </c>
      <c r="E7" s="318">
        <v>44561</v>
      </c>
      <c r="F7" s="34"/>
      <c r="G7" s="319" t="s">
        <v>661</v>
      </c>
      <c r="H7" s="320"/>
      <c r="I7" s="321">
        <f>+D7</f>
        <v>44926</v>
      </c>
      <c r="J7" s="287"/>
      <c r="K7" s="287"/>
      <c r="M7" s="319" t="s">
        <v>661</v>
      </c>
      <c r="N7" s="320"/>
      <c r="O7" s="321">
        <v>44561</v>
      </c>
    </row>
    <row r="8" spans="2:40" ht="12.75" customHeight="1" x14ac:dyDescent="0.3">
      <c r="B8" s="2" t="s">
        <v>1557</v>
      </c>
      <c r="C8" s="2" t="s">
        <v>268</v>
      </c>
      <c r="D8" s="600">
        <f>247641144.758-D14</f>
        <v>246873882.912</v>
      </c>
      <c r="E8" s="278">
        <v>116274133.331</v>
      </c>
      <c r="F8" s="182"/>
      <c r="G8" s="345" t="s">
        <v>177</v>
      </c>
      <c r="H8" s="345"/>
      <c r="I8" s="402" t="s">
        <v>664</v>
      </c>
      <c r="J8" s="34"/>
      <c r="K8" s="34"/>
      <c r="M8" s="103" t="s">
        <v>177</v>
      </c>
      <c r="N8" s="103"/>
      <c r="O8" s="402" t="s">
        <v>664</v>
      </c>
      <c r="AK8" s="18"/>
      <c r="AL8" s="18"/>
      <c r="AM8" s="18"/>
      <c r="AN8" s="18"/>
    </row>
    <row r="9" spans="2:40" ht="12.75" customHeight="1" x14ac:dyDescent="0.3">
      <c r="B9" s="2" t="s">
        <v>1557</v>
      </c>
      <c r="C9" s="2" t="s">
        <v>269</v>
      </c>
      <c r="D9" s="600">
        <f>65669812.3888387-D15</f>
        <v>65142392.098152101</v>
      </c>
      <c r="E9" s="278">
        <v>43150661.693013005</v>
      </c>
      <c r="F9" s="182"/>
      <c r="G9" s="5" t="s">
        <v>1559</v>
      </c>
      <c r="I9" s="98">
        <f>+D8+D9+D14+D15+D17+D18+D19+D20+D35+D36+D41+D42+D43+D44+D45</f>
        <v>827114901.95520711</v>
      </c>
      <c r="J9" s="34"/>
      <c r="K9" s="99"/>
      <c r="M9" s="5" t="s">
        <v>1559</v>
      </c>
      <c r="N9" s="5"/>
      <c r="O9" s="98">
        <v>872610538.72899985</v>
      </c>
    </row>
    <row r="10" spans="2:40" ht="12.75" customHeight="1" x14ac:dyDescent="0.25">
      <c r="B10" s="2" t="s">
        <v>180</v>
      </c>
      <c r="C10" s="2" t="s">
        <v>270</v>
      </c>
      <c r="D10" s="463">
        <v>0</v>
      </c>
      <c r="E10" s="278">
        <v>0</v>
      </c>
      <c r="F10" s="182"/>
      <c r="G10" s="5" t="s">
        <v>5</v>
      </c>
      <c r="I10" s="98">
        <f>D21+D22+D23</f>
        <v>96202972.382583886</v>
      </c>
      <c r="J10" s="34"/>
      <c r="K10" s="99"/>
      <c r="L10" s="236"/>
      <c r="M10" s="5" t="s">
        <v>5</v>
      </c>
      <c r="N10" s="5"/>
      <c r="O10" s="98">
        <v>94503104.11231719</v>
      </c>
    </row>
    <row r="11" spans="2:40" ht="12.75" customHeight="1" x14ac:dyDescent="0.25">
      <c r="B11" s="2" t="s">
        <v>181</v>
      </c>
      <c r="C11" s="2" t="s">
        <v>268</v>
      </c>
      <c r="D11" s="463">
        <v>0</v>
      </c>
      <c r="E11" s="278">
        <v>0</v>
      </c>
      <c r="F11" s="182"/>
      <c r="G11" s="65" t="s">
        <v>70</v>
      </c>
      <c r="H11" s="65"/>
      <c r="I11" s="98"/>
      <c r="J11" s="34"/>
      <c r="K11" s="99"/>
      <c r="M11" s="65" t="s">
        <v>70</v>
      </c>
      <c r="N11" s="65"/>
      <c r="O11" s="98"/>
    </row>
    <row r="12" spans="2:40" ht="12.75" customHeight="1" x14ac:dyDescent="0.25">
      <c r="B12" s="2" t="s">
        <v>181</v>
      </c>
      <c r="C12" s="2" t="s">
        <v>269</v>
      </c>
      <c r="D12" s="463">
        <v>0</v>
      </c>
      <c r="E12" s="278">
        <v>0</v>
      </c>
      <c r="F12" s="182"/>
      <c r="G12" s="5" t="s">
        <v>1558</v>
      </c>
      <c r="I12" s="98">
        <f>+D21</f>
        <v>38100320.191526994</v>
      </c>
      <c r="J12" s="34"/>
      <c r="K12" s="99"/>
      <c r="M12" s="5" t="s">
        <v>1558</v>
      </c>
      <c r="N12" s="5"/>
      <c r="O12" s="98">
        <v>9003619.9385115001</v>
      </c>
      <c r="Q12" s="236"/>
    </row>
    <row r="13" spans="2:40" ht="12.75" customHeight="1" x14ac:dyDescent="0.25">
      <c r="B13" s="2" t="s">
        <v>181</v>
      </c>
      <c r="C13" s="2" t="s">
        <v>270</v>
      </c>
      <c r="D13" s="463">
        <v>0</v>
      </c>
      <c r="E13" s="278">
        <v>0</v>
      </c>
      <c r="F13" s="182"/>
      <c r="G13" s="5" t="s">
        <v>4</v>
      </c>
      <c r="I13" s="307">
        <f>+D22</f>
        <v>22564112.545905702</v>
      </c>
      <c r="J13" s="34"/>
      <c r="K13" s="99"/>
      <c r="M13" s="5" t="s">
        <v>4</v>
      </c>
      <c r="N13" s="5"/>
      <c r="O13" s="98">
        <v>15808774.263</v>
      </c>
    </row>
    <row r="14" spans="2:40" ht="12.75" customHeight="1" x14ac:dyDescent="0.25">
      <c r="B14" s="2" t="s">
        <v>271</v>
      </c>
      <c r="C14" s="2" t="s">
        <v>268</v>
      </c>
      <c r="D14" s="572">
        <v>767261.84600000014</v>
      </c>
      <c r="E14" s="278">
        <v>28350785.625999995</v>
      </c>
      <c r="F14" s="182"/>
      <c r="G14" s="5" t="s">
        <v>912</v>
      </c>
      <c r="I14" s="98">
        <f>+D23</f>
        <v>35538539.645151198</v>
      </c>
      <c r="J14" s="34"/>
      <c r="K14" s="99"/>
      <c r="M14" s="5" t="s">
        <v>912</v>
      </c>
      <c r="N14" s="5"/>
      <c r="O14" s="98">
        <v>69690709.910805687</v>
      </c>
      <c r="R14" s="18" t="s">
        <v>3153</v>
      </c>
    </row>
    <row r="15" spans="2:40" ht="12.75" customHeight="1" x14ac:dyDescent="0.25">
      <c r="B15" s="2" t="s">
        <v>271</v>
      </c>
      <c r="C15" s="2" t="s">
        <v>269</v>
      </c>
      <c r="D15" s="572">
        <v>527420.29068659991</v>
      </c>
      <c r="E15" s="278">
        <v>6876898.3105151001</v>
      </c>
      <c r="F15" s="182"/>
      <c r="I15" s="100"/>
      <c r="J15" s="34"/>
      <c r="K15" s="101"/>
      <c r="M15" s="5"/>
      <c r="N15" s="5"/>
      <c r="O15" s="100"/>
      <c r="R15" s="18" t="s">
        <v>2813</v>
      </c>
      <c r="S15" s="336">
        <v>-34913.131999999998</v>
      </c>
    </row>
    <row r="16" spans="2:40" ht="12.75" customHeight="1" x14ac:dyDescent="0.25">
      <c r="B16" s="2" t="s">
        <v>271</v>
      </c>
      <c r="C16" s="2" t="s">
        <v>270</v>
      </c>
      <c r="D16" s="463">
        <v>0</v>
      </c>
      <c r="E16" s="278">
        <v>0</v>
      </c>
      <c r="F16" s="182"/>
      <c r="G16" s="288" t="s">
        <v>662</v>
      </c>
      <c r="H16" s="288"/>
      <c r="I16" s="105">
        <f>I9+I10</f>
        <v>923317874.33779097</v>
      </c>
      <c r="J16" s="368"/>
      <c r="K16" s="101"/>
      <c r="L16" s="373"/>
      <c r="M16" s="288" t="s">
        <v>662</v>
      </c>
      <c r="N16" s="288"/>
      <c r="O16" s="105">
        <v>967113642.84131706</v>
      </c>
      <c r="R16" s="18" t="s">
        <v>2989</v>
      </c>
      <c r="S16" s="336">
        <v>-431.17500000000001</v>
      </c>
    </row>
    <row r="17" spans="2:40" ht="12.75" customHeight="1" x14ac:dyDescent="0.3">
      <c r="B17" s="2" t="s">
        <v>816</v>
      </c>
      <c r="C17" s="2" t="s">
        <v>268</v>
      </c>
      <c r="D17" s="600">
        <v>7393217.9469999978</v>
      </c>
      <c r="E17" s="278">
        <v>9137210.7520000003</v>
      </c>
      <c r="F17" s="182"/>
      <c r="I17" s="100"/>
      <c r="J17" s="34"/>
      <c r="K17" s="101"/>
      <c r="R17" s="18" t="s">
        <v>2256</v>
      </c>
      <c r="S17" s="336">
        <v>-563.19899999999996</v>
      </c>
    </row>
    <row r="18" spans="2:40" ht="12.75" customHeight="1" x14ac:dyDescent="0.3">
      <c r="B18" s="2" t="s">
        <v>816</v>
      </c>
      <c r="C18" s="2" t="s">
        <v>269</v>
      </c>
      <c r="D18" s="276">
        <v>728705.89823869988</v>
      </c>
      <c r="E18" s="278">
        <v>1596967.8409696</v>
      </c>
      <c r="F18" s="182"/>
      <c r="G18" s="14" t="s">
        <v>663</v>
      </c>
      <c r="H18" s="14"/>
      <c r="I18" s="98">
        <f>D27+D55</f>
        <v>-102566233.648</v>
      </c>
      <c r="J18" s="34"/>
      <c r="K18" s="102"/>
      <c r="M18" s="14" t="s">
        <v>663</v>
      </c>
      <c r="O18" s="98">
        <v>-82394351.700000003</v>
      </c>
      <c r="R18" s="18" t="s">
        <v>2257</v>
      </c>
      <c r="S18" s="336">
        <v>-588.351</v>
      </c>
    </row>
    <row r="19" spans="2:40" ht="18" customHeight="1" thickBot="1" x14ac:dyDescent="0.35">
      <c r="B19" s="2" t="s">
        <v>179</v>
      </c>
      <c r="C19" s="2" t="s">
        <v>268</v>
      </c>
      <c r="D19" s="600">
        <v>17526913.083000015</v>
      </c>
      <c r="E19" s="278">
        <v>4450654.5370000005</v>
      </c>
      <c r="F19" s="182"/>
      <c r="G19" s="289" t="s">
        <v>665</v>
      </c>
      <c r="H19" s="289"/>
      <c r="I19" s="104">
        <f>I16+I18</f>
        <v>820751640.68979096</v>
      </c>
      <c r="J19" s="34"/>
      <c r="K19" s="101"/>
      <c r="L19" s="236"/>
      <c r="M19" s="289" t="s">
        <v>665</v>
      </c>
      <c r="N19" s="289"/>
      <c r="O19" s="104">
        <v>884719291.14131701</v>
      </c>
      <c r="R19" s="18" t="s">
        <v>2990</v>
      </c>
      <c r="S19" s="336">
        <v>-52.067</v>
      </c>
    </row>
    <row r="20" spans="2:40" ht="12.75" customHeight="1" thickTop="1" x14ac:dyDescent="0.3">
      <c r="B20" s="2" t="s">
        <v>179</v>
      </c>
      <c r="C20" s="2" t="s">
        <v>269</v>
      </c>
      <c r="D20" s="276">
        <v>109505.11737630001</v>
      </c>
      <c r="E20" s="454">
        <v>0</v>
      </c>
      <c r="F20" s="182"/>
      <c r="I20" s="511"/>
      <c r="L20" s="648">
        <f>+[73]BG!G12+[73]BG!G13+[73]BG!G25+[73]BG!G26</f>
        <v>820751640.68979108</v>
      </c>
      <c r="R20" s="18" t="s">
        <v>2258</v>
      </c>
      <c r="S20" s="336">
        <v>-1173.4010000000001</v>
      </c>
    </row>
    <row r="21" spans="2:40" ht="12.75" customHeight="1" x14ac:dyDescent="0.3">
      <c r="B21" s="2" t="s">
        <v>1558</v>
      </c>
      <c r="C21" s="2" t="s">
        <v>268</v>
      </c>
      <c r="D21" s="600">
        <f>+H34/1000</f>
        <v>38100320.191526994</v>
      </c>
      <c r="E21" s="278">
        <v>9003619.9385115001</v>
      </c>
      <c r="F21" s="182"/>
      <c r="G21" s="6" t="s">
        <v>6</v>
      </c>
      <c r="H21" s="6"/>
      <c r="I21" s="27"/>
      <c r="J21" s="2"/>
      <c r="K21" s="2"/>
      <c r="L21" s="463">
        <f>+I19-L20</f>
        <v>0</v>
      </c>
      <c r="R21" s="18" t="s">
        <v>2259</v>
      </c>
      <c r="S21" s="336">
        <v>-155935.185</v>
      </c>
    </row>
    <row r="22" spans="2:40" ht="12.75" customHeight="1" x14ac:dyDescent="0.3">
      <c r="B22" s="2" t="s">
        <v>4</v>
      </c>
      <c r="C22" s="2" t="s">
        <v>268</v>
      </c>
      <c r="D22" s="600">
        <f>+H35/1000</f>
        <v>22564112.545905702</v>
      </c>
      <c r="E22" s="278">
        <v>15808774.263</v>
      </c>
      <c r="F22" s="182"/>
      <c r="K22" s="118"/>
      <c r="L22" s="374"/>
      <c r="R22" s="18" t="s">
        <v>2260</v>
      </c>
      <c r="S22" s="336">
        <v>-2074822.034</v>
      </c>
    </row>
    <row r="23" spans="2:40" ht="12.75" customHeight="1" x14ac:dyDescent="0.3">
      <c r="B23" s="2" t="s">
        <v>912</v>
      </c>
      <c r="C23" s="2" t="s">
        <v>268</v>
      </c>
      <c r="D23" s="600">
        <f>+(H36+H37+H38)/1000</f>
        <v>35538539.645151198</v>
      </c>
      <c r="E23" s="278">
        <v>69690709.910805687</v>
      </c>
      <c r="F23" s="182"/>
      <c r="G23" s="325" t="s">
        <v>7</v>
      </c>
      <c r="H23" s="326" t="s">
        <v>1560</v>
      </c>
      <c r="I23" s="326" t="s">
        <v>1561</v>
      </c>
      <c r="J23" s="118"/>
      <c r="K23" s="87"/>
      <c r="M23" s="304"/>
      <c r="N23" s="306"/>
      <c r="O23" s="306"/>
      <c r="P23" s="306"/>
      <c r="R23" s="18" t="s">
        <v>2261</v>
      </c>
      <c r="S23" s="336">
        <v>-35705151.512999997</v>
      </c>
      <c r="AJ23" s="14"/>
      <c r="AN23" s="5"/>
    </row>
    <row r="24" spans="2:40" ht="12.75" customHeight="1" x14ac:dyDescent="0.25">
      <c r="B24" s="2" t="s">
        <v>815</v>
      </c>
      <c r="C24" s="2" t="s">
        <v>268</v>
      </c>
      <c r="D24" s="278">
        <v>0</v>
      </c>
      <c r="E24" s="278">
        <v>189787.64300000001</v>
      </c>
      <c r="F24" s="182"/>
      <c r="G24" s="226" t="s">
        <v>1547</v>
      </c>
      <c r="H24" s="290" t="s">
        <v>1550</v>
      </c>
      <c r="I24" s="290" t="s">
        <v>1551</v>
      </c>
      <c r="J24" s="118"/>
      <c r="K24" s="14"/>
      <c r="L24" s="512"/>
      <c r="M24" s="304"/>
      <c r="N24" s="306"/>
      <c r="O24" s="306"/>
      <c r="P24" s="306"/>
      <c r="S24" s="463">
        <f>SUM(S15:S23)</f>
        <v>-37973630.056999996</v>
      </c>
      <c r="AJ24" s="14"/>
      <c r="AN24" s="5"/>
    </row>
    <row r="25" spans="2:40" x14ac:dyDescent="0.25">
      <c r="B25" s="2" t="s">
        <v>272</v>
      </c>
      <c r="C25" s="2" t="s">
        <v>268</v>
      </c>
      <c r="D25" s="278">
        <v>0</v>
      </c>
      <c r="E25" s="278">
        <v>0</v>
      </c>
      <c r="F25" s="182"/>
      <c r="G25" s="226" t="s">
        <v>1548</v>
      </c>
      <c r="H25" s="290" t="s">
        <v>1552</v>
      </c>
      <c r="I25" s="290" t="s">
        <v>1553</v>
      </c>
      <c r="J25" s="118"/>
      <c r="K25" s="14"/>
      <c r="M25" s="305"/>
      <c r="N25" s="306"/>
      <c r="O25" s="306"/>
      <c r="P25" s="306"/>
      <c r="R25" s="18" t="s">
        <v>3154</v>
      </c>
      <c r="AJ25" s="14"/>
      <c r="AN25" s="5"/>
    </row>
    <row r="26" spans="2:40" x14ac:dyDescent="0.25">
      <c r="B26" s="2" t="s">
        <v>272</v>
      </c>
      <c r="C26" s="2" t="s">
        <v>269</v>
      </c>
      <c r="D26" s="278">
        <v>0</v>
      </c>
      <c r="E26" s="278">
        <v>0</v>
      </c>
      <c r="F26" s="182"/>
      <c r="G26" s="226" t="s">
        <v>1549</v>
      </c>
      <c r="H26" s="290" t="s">
        <v>1554</v>
      </c>
      <c r="I26" s="290" t="s">
        <v>1555</v>
      </c>
      <c r="K26" s="14"/>
      <c r="M26" s="305"/>
      <c r="N26" s="306"/>
      <c r="O26" s="306"/>
      <c r="P26" s="306"/>
      <c r="R26" s="18" t="s">
        <v>2273</v>
      </c>
      <c r="S26" s="336">
        <v>-64592603.590999998</v>
      </c>
      <c r="AJ26" s="14"/>
      <c r="AN26" s="5"/>
    </row>
    <row r="27" spans="2:40" x14ac:dyDescent="0.25">
      <c r="B27" s="2" t="s">
        <v>273</v>
      </c>
      <c r="C27" s="2"/>
      <c r="D27" s="278">
        <f>+S24</f>
        <v>-37973630.056999996</v>
      </c>
      <c r="E27" s="278">
        <v>-10860024.998</v>
      </c>
      <c r="F27" s="182"/>
      <c r="G27" s="226" t="s">
        <v>912</v>
      </c>
      <c r="H27" s="877" t="s">
        <v>1556</v>
      </c>
      <c r="I27" s="878"/>
      <c r="K27" s="14"/>
      <c r="M27" s="5"/>
      <c r="N27" s="306"/>
      <c r="O27" s="306"/>
      <c r="P27" s="306"/>
      <c r="S27" s="336">
        <f>SUM(S26)</f>
        <v>-64592603.590999998</v>
      </c>
      <c r="AJ27" s="14"/>
      <c r="AN27" s="5"/>
    </row>
    <row r="28" spans="2:40" x14ac:dyDescent="0.25">
      <c r="B28" s="2"/>
      <c r="D28" s="278"/>
      <c r="E28" s="278">
        <v>0</v>
      </c>
      <c r="F28" s="34"/>
      <c r="M28" s="5"/>
      <c r="N28" s="306"/>
    </row>
    <row r="29" spans="2:40" x14ac:dyDescent="0.25">
      <c r="B29" s="6" t="s">
        <v>2610</v>
      </c>
      <c r="C29" s="6"/>
      <c r="D29" s="261">
        <f>SUM(D8:D28)</f>
        <v>397298641.51803774</v>
      </c>
      <c r="E29" s="261">
        <f>SUM(E8:E28)</f>
        <v>293670178.84781486</v>
      </c>
      <c r="F29" s="34"/>
      <c r="M29" s="5"/>
      <c r="N29" s="306"/>
    </row>
    <row r="30" spans="2:40" ht="14.4" x14ac:dyDescent="0.3">
      <c r="B30" s="2"/>
      <c r="C30" s="2"/>
      <c r="D30" s="455"/>
      <c r="E30" s="456"/>
      <c r="F30" s="34"/>
      <c r="G30" s="482" t="s">
        <v>3147</v>
      </c>
      <c r="H30" s="482" t="s">
        <v>3148</v>
      </c>
      <c r="I30"/>
      <c r="M30" s="5"/>
      <c r="N30" s="306"/>
    </row>
    <row r="31" spans="2:40" ht="14.4" x14ac:dyDescent="0.3">
      <c r="B31" s="93" t="s">
        <v>146</v>
      </c>
      <c r="C31" s="35"/>
      <c r="D31" s="455"/>
      <c r="E31" s="455"/>
      <c r="F31" s="34"/>
      <c r="G31" s="483" t="s">
        <v>1547</v>
      </c>
      <c r="H31" s="484">
        <v>712809975518.20007</v>
      </c>
      <c r="I31"/>
      <c r="M31" s="5"/>
      <c r="N31" s="306"/>
    </row>
    <row r="32" spans="2:40" ht="13.8" x14ac:dyDescent="0.3">
      <c r="B32" s="2" t="s">
        <v>667</v>
      </c>
      <c r="C32" s="2"/>
      <c r="D32" s="455"/>
      <c r="E32" s="455"/>
      <c r="F32" s="34"/>
      <c r="G32" s="483" t="s">
        <v>2705</v>
      </c>
      <c r="H32" s="484">
        <v>49899448848</v>
      </c>
      <c r="M32" s="5"/>
      <c r="N32" s="306"/>
    </row>
    <row r="33" spans="2:36" ht="14.4" x14ac:dyDescent="0.3">
      <c r="B33" s="2" t="s">
        <v>3152</v>
      </c>
      <c r="C33" s="2"/>
      <c r="D33" s="455"/>
      <c r="E33" s="455"/>
      <c r="F33" s="34"/>
      <c r="G33" s="483" t="s">
        <v>2706</v>
      </c>
      <c r="H33" s="484">
        <v>3716170725</v>
      </c>
      <c r="I33" t="s">
        <v>2712</v>
      </c>
      <c r="J33" s="5" t="s">
        <v>3150</v>
      </c>
      <c r="M33" s="5"/>
      <c r="N33" s="306"/>
    </row>
    <row r="34" spans="2:36" ht="14.4" x14ac:dyDescent="0.3">
      <c r="B34" s="22" t="s">
        <v>2</v>
      </c>
      <c r="C34" s="97"/>
      <c r="D34" s="318">
        <f>+D7</f>
        <v>44926</v>
      </c>
      <c r="E34" s="318">
        <v>44560</v>
      </c>
      <c r="F34" s="34"/>
      <c r="G34" s="483" t="s">
        <v>2707</v>
      </c>
      <c r="H34" s="570">
        <v>38100320191.526993</v>
      </c>
      <c r="I34" t="s">
        <v>2775</v>
      </c>
      <c r="L34" s="284">
        <f>H34/1000</f>
        <v>38100320.191526994</v>
      </c>
      <c r="M34" s="5"/>
      <c r="N34" s="306"/>
    </row>
    <row r="35" spans="2:36" ht="14.4" x14ac:dyDescent="0.3">
      <c r="B35" s="2" t="s">
        <v>1557</v>
      </c>
      <c r="C35" s="2" t="s">
        <v>268</v>
      </c>
      <c r="D35" s="296">
        <f>410180832.474007-D41</f>
        <v>373028618.07000703</v>
      </c>
      <c r="E35" s="278">
        <v>440296463.00297499</v>
      </c>
      <c r="G35" s="483" t="s">
        <v>2708</v>
      </c>
      <c r="H35" s="570">
        <v>22564112545.905701</v>
      </c>
      <c r="I35" t="s">
        <v>2776</v>
      </c>
      <c r="L35" s="284">
        <f>H35/1000</f>
        <v>22564112.545905702</v>
      </c>
      <c r="M35" s="5"/>
      <c r="N35" s="306"/>
    </row>
    <row r="36" spans="2:36" ht="12.75" customHeight="1" x14ac:dyDescent="0.3">
      <c r="B36" s="2" t="s">
        <v>1557</v>
      </c>
      <c r="C36" s="2" t="s">
        <v>269</v>
      </c>
      <c r="D36" s="296">
        <f>76939241.8761863-D42</f>
        <v>56685089.298411593</v>
      </c>
      <c r="E36" s="278">
        <v>80452422.429948598</v>
      </c>
      <c r="G36" s="483" t="s">
        <v>2709</v>
      </c>
      <c r="H36" s="570">
        <v>1303807574</v>
      </c>
      <c r="I36" t="s">
        <v>2777</v>
      </c>
      <c r="L36" s="284"/>
      <c r="M36" s="5"/>
      <c r="N36" s="306"/>
    </row>
    <row r="37" spans="2:36" s="14" customFormat="1" ht="14.4" x14ac:dyDescent="0.3">
      <c r="B37" s="2" t="s">
        <v>180</v>
      </c>
      <c r="C37" s="2" t="s">
        <v>270</v>
      </c>
      <c r="D37" s="278">
        <v>0</v>
      </c>
      <c r="E37" s="278">
        <v>0</v>
      </c>
      <c r="F37" s="5"/>
      <c r="G37" s="483" t="s">
        <v>2710</v>
      </c>
      <c r="H37" s="570">
        <v>829854977.0812</v>
      </c>
      <c r="I37" t="s">
        <v>2777</v>
      </c>
      <c r="J37" s="5"/>
      <c r="K37" s="5"/>
      <c r="L37" s="284"/>
      <c r="M37" s="5"/>
      <c r="N37" s="306"/>
      <c r="P37" s="18"/>
      <c r="Q37" s="18"/>
      <c r="R37" s="18"/>
      <c r="S37" s="18"/>
      <c r="T37" s="18"/>
      <c r="U37" s="18"/>
      <c r="V37" s="18"/>
      <c r="W37" s="18"/>
      <c r="X37" s="18"/>
      <c r="Y37" s="18"/>
      <c r="Z37" s="18"/>
      <c r="AA37" s="18"/>
      <c r="AB37" s="18"/>
      <c r="AC37" s="18"/>
      <c r="AD37" s="18"/>
      <c r="AE37" s="18"/>
      <c r="AF37" s="18"/>
      <c r="AG37" s="18"/>
      <c r="AH37" s="18"/>
      <c r="AI37" s="18"/>
      <c r="AJ37" s="18"/>
    </row>
    <row r="38" spans="2:36" ht="14.4" x14ac:dyDescent="0.3">
      <c r="B38" s="2" t="s">
        <v>181</v>
      </c>
      <c r="C38" s="2" t="s">
        <v>268</v>
      </c>
      <c r="D38" s="278">
        <v>0</v>
      </c>
      <c r="E38" s="278">
        <v>0</v>
      </c>
      <c r="G38" s="483" t="s">
        <v>2711</v>
      </c>
      <c r="H38" s="570">
        <v>33404877094.07</v>
      </c>
      <c r="I38" t="s">
        <v>2777</v>
      </c>
      <c r="L38" s="284">
        <f>(H36+H37+H38)/1000</f>
        <v>35538539.645151198</v>
      </c>
      <c r="N38" s="306"/>
    </row>
    <row r="39" spans="2:36" ht="13.8" x14ac:dyDescent="0.3">
      <c r="B39" s="2" t="s">
        <v>181</v>
      </c>
      <c r="C39" s="2" t="s">
        <v>269</v>
      </c>
      <c r="D39" s="278">
        <v>0</v>
      </c>
      <c r="E39" s="278">
        <v>0</v>
      </c>
      <c r="G39" s="485" t="s">
        <v>3149</v>
      </c>
      <c r="H39" s="486">
        <f>SUM(H31:H38)</f>
        <v>862628567473.78394</v>
      </c>
      <c r="L39" s="463">
        <f>SUM(L34:L38)</f>
        <v>96202972.382583886</v>
      </c>
      <c r="M39" s="5">
        <v>93475773</v>
      </c>
      <c r="N39" s="306"/>
    </row>
    <row r="40" spans="2:36" x14ac:dyDescent="0.25">
      <c r="B40" s="2" t="s">
        <v>181</v>
      </c>
      <c r="C40" s="2" t="s">
        <v>270</v>
      </c>
      <c r="D40" s="278">
        <v>0</v>
      </c>
      <c r="E40" s="278">
        <v>0</v>
      </c>
      <c r="G40" s="369"/>
      <c r="H40" s="358"/>
      <c r="I40" s="370"/>
      <c r="M40" s="455">
        <f>+L39-M39</f>
        <v>2727199.3825838864</v>
      </c>
      <c r="N40" s="306"/>
    </row>
    <row r="41" spans="2:36" x14ac:dyDescent="0.25">
      <c r="B41" s="2" t="s">
        <v>271</v>
      </c>
      <c r="C41" s="2" t="s">
        <v>268</v>
      </c>
      <c r="D41" s="638">
        <v>37152214.403999999</v>
      </c>
      <c r="E41" s="278">
        <v>63636759.295999996</v>
      </c>
      <c r="G41" s="369"/>
      <c r="H41" s="358"/>
      <c r="I41" s="370"/>
      <c r="M41" s="78"/>
      <c r="N41" s="360"/>
    </row>
    <row r="42" spans="2:36" x14ac:dyDescent="0.25">
      <c r="B42" s="2" t="s">
        <v>271</v>
      </c>
      <c r="C42" s="2" t="s">
        <v>269</v>
      </c>
      <c r="D42" s="638">
        <v>20254152.5777747</v>
      </c>
      <c r="E42" s="278">
        <v>42250817.428854398</v>
      </c>
      <c r="G42" s="359"/>
      <c r="H42" s="357"/>
      <c r="I42" s="359"/>
    </row>
    <row r="43" spans="2:36" x14ac:dyDescent="0.25">
      <c r="B43" s="2" t="s">
        <v>271</v>
      </c>
      <c r="C43" s="2" t="s">
        <v>270</v>
      </c>
      <c r="D43" s="278">
        <v>0</v>
      </c>
      <c r="E43" s="278">
        <v>0</v>
      </c>
    </row>
    <row r="44" spans="2:36" ht="14.4" x14ac:dyDescent="0.3">
      <c r="B44" s="2" t="s">
        <v>816</v>
      </c>
      <c r="C44" s="2" t="s">
        <v>268</v>
      </c>
      <c r="D44" s="296">
        <v>0</v>
      </c>
      <c r="E44" s="278">
        <v>33066022.277000006</v>
      </c>
      <c r="G44" s="5" t="s">
        <v>2913</v>
      </c>
      <c r="H44" s="638">
        <f>+SUM(H34:H38)</f>
        <v>96202972382.583893</v>
      </c>
      <c r="I44" s="5" t="s">
        <v>3425</v>
      </c>
    </row>
    <row r="45" spans="2:36" ht="14.4" x14ac:dyDescent="0.3">
      <c r="B45" s="2" t="s">
        <v>816</v>
      </c>
      <c r="C45" s="2" t="s">
        <v>269</v>
      </c>
      <c r="D45" s="296">
        <v>925528.41256000008</v>
      </c>
      <c r="E45" s="278">
        <v>2880954.5607690997</v>
      </c>
    </row>
    <row r="46" spans="2:36" x14ac:dyDescent="0.25">
      <c r="B46" s="2" t="s">
        <v>816</v>
      </c>
      <c r="C46" s="2" t="s">
        <v>270</v>
      </c>
      <c r="D46" s="278">
        <v>0</v>
      </c>
      <c r="E46" s="278">
        <v>0</v>
      </c>
    </row>
    <row r="47" spans="2:36" x14ac:dyDescent="0.25">
      <c r="B47" s="2" t="s">
        <v>178</v>
      </c>
      <c r="C47" s="2" t="s">
        <v>268</v>
      </c>
      <c r="D47" s="278">
        <v>0</v>
      </c>
      <c r="E47" s="278">
        <v>0</v>
      </c>
    </row>
    <row r="48" spans="2:36" x14ac:dyDescent="0.25">
      <c r="B48" s="2" t="s">
        <v>178</v>
      </c>
      <c r="C48" s="2" t="s">
        <v>269</v>
      </c>
      <c r="D48" s="278">
        <v>0</v>
      </c>
      <c r="E48" s="278">
        <v>0</v>
      </c>
    </row>
    <row r="49" spans="2:9" x14ac:dyDescent="0.25">
      <c r="B49" s="2" t="s">
        <v>178</v>
      </c>
      <c r="C49" s="2" t="s">
        <v>270</v>
      </c>
      <c r="D49" s="278">
        <v>0</v>
      </c>
      <c r="E49" s="278">
        <v>0</v>
      </c>
    </row>
    <row r="50" spans="2:9" x14ac:dyDescent="0.25">
      <c r="B50" s="2" t="s">
        <v>179</v>
      </c>
      <c r="C50" s="2" t="s">
        <v>268</v>
      </c>
      <c r="D50" s="278">
        <v>0</v>
      </c>
      <c r="E50" s="278">
        <v>0</v>
      </c>
    </row>
    <row r="51" spans="2:9" x14ac:dyDescent="0.25">
      <c r="B51" s="2" t="s">
        <v>179</v>
      </c>
      <c r="C51" s="2" t="s">
        <v>269</v>
      </c>
      <c r="D51" s="278">
        <v>0</v>
      </c>
      <c r="E51" s="278">
        <v>0</v>
      </c>
    </row>
    <row r="52" spans="2:9" x14ac:dyDescent="0.25">
      <c r="B52" s="2" t="s">
        <v>272</v>
      </c>
      <c r="C52" s="2" t="s">
        <v>268</v>
      </c>
      <c r="D52" s="278">
        <v>0</v>
      </c>
      <c r="E52" s="278">
        <v>0</v>
      </c>
    </row>
    <row r="53" spans="2:9" x14ac:dyDescent="0.25">
      <c r="B53" s="2" t="s">
        <v>272</v>
      </c>
      <c r="C53" s="2" t="s">
        <v>269</v>
      </c>
      <c r="D53" s="278">
        <v>0</v>
      </c>
      <c r="E53" s="278">
        <v>0</v>
      </c>
    </row>
    <row r="54" spans="2:9" x14ac:dyDescent="0.25">
      <c r="B54" s="2" t="s">
        <v>272</v>
      </c>
      <c r="C54" s="2" t="s">
        <v>270</v>
      </c>
      <c r="D54" s="278">
        <v>0</v>
      </c>
      <c r="E54" s="278">
        <v>0</v>
      </c>
    </row>
    <row r="55" spans="2:9" x14ac:dyDescent="0.25">
      <c r="B55" s="2" t="s">
        <v>273</v>
      </c>
      <c r="C55" s="2"/>
      <c r="D55" s="278">
        <f>+S27</f>
        <v>-64592603.590999998</v>
      </c>
      <c r="E55" s="278">
        <v>-71534326.702000007</v>
      </c>
    </row>
    <row r="56" spans="2:9" x14ac:dyDescent="0.25">
      <c r="D56" s="455"/>
      <c r="E56" s="455"/>
      <c r="G56" s="371"/>
      <c r="H56" s="82"/>
      <c r="I56" s="82"/>
    </row>
    <row r="57" spans="2:9" x14ac:dyDescent="0.25">
      <c r="B57" s="6" t="s">
        <v>2611</v>
      </c>
      <c r="C57" s="6"/>
      <c r="D57" s="261">
        <f>SUM(D35:D56)</f>
        <v>423452999.17175329</v>
      </c>
      <c r="E57" s="261">
        <f>SUM(E35:E56)</f>
        <v>591049112.29354692</v>
      </c>
    </row>
    <row r="58" spans="2:9" x14ac:dyDescent="0.25">
      <c r="B58" s="6" t="s">
        <v>0</v>
      </c>
      <c r="C58" s="53"/>
      <c r="D58" s="457">
        <f>SUM(D8:D25)+SUM(D35:D54)</f>
        <v>923317874.33779097</v>
      </c>
      <c r="E58" s="456"/>
      <c r="G58" s="82"/>
    </row>
    <row r="59" spans="2:9" x14ac:dyDescent="0.25">
      <c r="D59" s="86">
        <f>+D58-I16</f>
        <v>0</v>
      </c>
      <c r="E59" s="347"/>
      <c r="F59" s="53"/>
    </row>
    <row r="60" spans="2:9" x14ac:dyDescent="0.25">
      <c r="B60" s="303"/>
      <c r="D60" s="445"/>
      <c r="F60" s="53"/>
    </row>
    <row r="61" spans="2:9" x14ac:dyDescent="0.25">
      <c r="D61" s="446"/>
      <c r="F61" s="53"/>
    </row>
    <row r="62" spans="2:9" x14ac:dyDescent="0.25">
      <c r="B62" s="879"/>
      <c r="C62" s="879"/>
      <c r="D62" s="879"/>
      <c r="E62" s="879"/>
    </row>
    <row r="63" spans="2:9" x14ac:dyDescent="0.25">
      <c r="B63" s="879"/>
      <c r="C63" s="879"/>
      <c r="D63" s="879"/>
      <c r="E63" s="879"/>
    </row>
  </sheetData>
  <mergeCells count="4">
    <mergeCell ref="B3:E3"/>
    <mergeCell ref="H27:I27"/>
    <mergeCell ref="B62:E63"/>
    <mergeCell ref="P6:AJ6"/>
  </mergeCells>
  <conditionalFormatting sqref="P9:AH9">
    <cfRule type="duplicateValues" dxfId="5" priority="2"/>
  </conditionalFormatting>
  <conditionalFormatting sqref="P8:AN8">
    <cfRule type="duplicateValues" dxfId="4" priority="1"/>
  </conditionalFormatting>
  <hyperlinks>
    <hyperlink ref="G1" location="BG!A1" display="BG" xr:uid="{47D7A323-FA7D-46FE-8000-80DA64268BF8}"/>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9794-6A04-4F17-A8E5-F9AE65A394A9}">
  <sheetPr codeName="Hoja19">
    <tabColor theme="9"/>
  </sheetPr>
  <dimension ref="A1:T79"/>
  <sheetViews>
    <sheetView showGridLines="0" zoomScale="85" zoomScaleNormal="85" workbookViewId="0">
      <selection activeCell="I27" sqref="I27"/>
    </sheetView>
  </sheetViews>
  <sheetFormatPr baseColWidth="10" defaultColWidth="11.33203125" defaultRowHeight="13.2" x14ac:dyDescent="0.25"/>
  <cols>
    <col min="1" max="1" width="31.33203125" style="2" customWidth="1"/>
    <col min="2" max="2" width="14.88671875" style="2" customWidth="1"/>
    <col min="3" max="3" width="18.88671875" style="2" bestFit="1" customWidth="1"/>
    <col min="4" max="4" width="16.109375" style="2" bestFit="1" customWidth="1"/>
    <col min="5" max="5" width="11.33203125" style="2"/>
    <col min="6" max="6" width="14.33203125" style="2" customWidth="1"/>
    <col min="7" max="7" width="18.88671875" style="2" bestFit="1" customWidth="1"/>
    <col min="8" max="8" width="15.109375" style="2" customWidth="1"/>
    <col min="9" max="9" width="16.88671875" style="2" customWidth="1"/>
    <col min="10" max="10" width="14.44140625" style="2" bestFit="1" customWidth="1"/>
    <col min="11" max="12" width="11.33203125" style="2"/>
    <col min="13" max="13" width="22.88671875" style="2" bestFit="1" customWidth="1"/>
    <col min="14" max="14" width="11.33203125" style="2"/>
    <col min="15" max="15" width="29.5546875" style="2" bestFit="1" customWidth="1"/>
    <col min="16" max="16" width="14.44140625" style="2" bestFit="1" customWidth="1"/>
    <col min="17" max="18" width="11.33203125" style="2"/>
    <col min="19" max="19" width="13.33203125" style="2" bestFit="1" customWidth="1"/>
    <col min="20" max="20" width="14.44140625" style="2" bestFit="1" customWidth="1"/>
    <col min="21" max="16384" width="11.33203125" style="2"/>
  </cols>
  <sheetData>
    <row r="1" spans="1:11" ht="15" customHeight="1" x14ac:dyDescent="0.25">
      <c r="A1" s="11"/>
      <c r="I1" s="135" t="s">
        <v>88</v>
      </c>
    </row>
    <row r="2" spans="1:11" ht="15" customHeight="1" x14ac:dyDescent="0.25"/>
    <row r="3" spans="1:11" ht="15" customHeight="1" x14ac:dyDescent="0.25"/>
    <row r="4" spans="1:11" ht="15" customHeight="1" x14ac:dyDescent="0.25"/>
    <row r="5" spans="1:11" ht="15" customHeight="1" x14ac:dyDescent="0.25"/>
    <row r="6" spans="1:11" ht="15" customHeight="1" x14ac:dyDescent="0.25">
      <c r="A6" s="884" t="s">
        <v>1499</v>
      </c>
      <c r="B6" s="884"/>
      <c r="C6" s="884"/>
      <c r="D6" s="884"/>
      <c r="E6" s="884"/>
      <c r="F6" s="884"/>
      <c r="G6" s="884"/>
      <c r="H6" s="884"/>
      <c r="I6" s="884"/>
    </row>
    <row r="7" spans="1:11" ht="15" customHeight="1" x14ac:dyDescent="0.25">
      <c r="I7" s="398"/>
    </row>
    <row r="8" spans="1:11" ht="15" customHeight="1" x14ac:dyDescent="0.25">
      <c r="A8" s="885" t="s">
        <v>128</v>
      </c>
      <c r="B8" s="886"/>
      <c r="C8" s="886"/>
      <c r="D8" s="886"/>
      <c r="E8" s="886"/>
      <c r="F8" s="886"/>
      <c r="G8" s="886"/>
      <c r="H8" s="886"/>
      <c r="I8" s="887"/>
      <c r="J8" s="69"/>
      <c r="K8" s="69"/>
    </row>
    <row r="9" spans="1:11" ht="51" customHeight="1" x14ac:dyDescent="0.25">
      <c r="A9" s="888" t="s">
        <v>2803</v>
      </c>
      <c r="B9" s="889"/>
      <c r="C9" s="889"/>
      <c r="D9" s="889"/>
      <c r="E9" s="889"/>
      <c r="F9" s="889"/>
      <c r="G9" s="889"/>
      <c r="H9" s="889"/>
      <c r="I9" s="890"/>
    </row>
    <row r="10" spans="1:11" ht="15" customHeight="1" x14ac:dyDescent="0.25">
      <c r="A10" s="891"/>
      <c r="B10" s="892"/>
      <c r="C10" s="892"/>
      <c r="D10" s="892"/>
      <c r="E10" s="892"/>
      <c r="F10" s="892"/>
      <c r="G10" s="892"/>
      <c r="H10" s="892"/>
      <c r="I10" s="893"/>
    </row>
    <row r="11" spans="1:11" ht="15" customHeight="1" x14ac:dyDescent="0.25">
      <c r="A11" s="881" t="s">
        <v>71</v>
      </c>
      <c r="B11" s="882"/>
      <c r="C11" s="882"/>
      <c r="D11" s="882"/>
      <c r="E11" s="882"/>
      <c r="F11" s="882"/>
      <c r="G11" s="882"/>
      <c r="H11" s="882"/>
      <c r="I11" s="883"/>
      <c r="J11" s="69"/>
      <c r="K11" s="69"/>
    </row>
    <row r="12" spans="1:11" ht="37.5" customHeight="1" x14ac:dyDescent="0.25">
      <c r="A12" s="897" t="s">
        <v>101</v>
      </c>
      <c r="B12" s="898"/>
      <c r="C12" s="898"/>
      <c r="D12" s="898"/>
      <c r="E12" s="898"/>
      <c r="F12" s="898"/>
      <c r="G12" s="898"/>
      <c r="H12" s="898"/>
      <c r="I12" s="899"/>
    </row>
    <row r="13" spans="1:11" ht="15" customHeight="1" x14ac:dyDescent="0.25">
      <c r="A13" s="891"/>
      <c r="B13" s="892"/>
      <c r="C13" s="892"/>
      <c r="D13" s="892"/>
      <c r="E13" s="892"/>
      <c r="F13" s="892"/>
      <c r="G13" s="892"/>
      <c r="H13" s="892"/>
      <c r="I13" s="893"/>
    </row>
    <row r="14" spans="1:11" ht="15" customHeight="1" x14ac:dyDescent="0.25">
      <c r="A14" s="881" t="s">
        <v>72</v>
      </c>
      <c r="B14" s="882"/>
      <c r="C14" s="882"/>
      <c r="D14" s="882"/>
      <c r="E14" s="882"/>
      <c r="F14" s="882"/>
      <c r="G14" s="882"/>
      <c r="H14" s="882"/>
      <c r="I14" s="883"/>
      <c r="J14" s="69"/>
      <c r="K14" s="69"/>
    </row>
    <row r="15" spans="1:11" x14ac:dyDescent="0.25">
      <c r="A15" s="897" t="s">
        <v>1478</v>
      </c>
      <c r="B15" s="898"/>
      <c r="C15" s="898"/>
      <c r="D15" s="898"/>
      <c r="E15" s="898"/>
      <c r="F15" s="898"/>
      <c r="G15" s="898"/>
      <c r="H15" s="898"/>
      <c r="I15" s="899"/>
    </row>
    <row r="16" spans="1:11" ht="15" customHeight="1" x14ac:dyDescent="0.25">
      <c r="A16" s="897"/>
      <c r="B16" s="898"/>
      <c r="C16" s="898"/>
      <c r="D16" s="898"/>
      <c r="E16" s="898"/>
      <c r="F16" s="898"/>
      <c r="G16" s="898"/>
      <c r="H16" s="898"/>
      <c r="I16" s="899"/>
    </row>
    <row r="17" spans="1:20" ht="28.5" customHeight="1" x14ac:dyDescent="0.25">
      <c r="A17" s="897" t="s">
        <v>102</v>
      </c>
      <c r="B17" s="898"/>
      <c r="C17" s="898"/>
      <c r="D17" s="898"/>
      <c r="E17" s="898"/>
      <c r="F17" s="898"/>
      <c r="G17" s="898"/>
      <c r="H17" s="898"/>
      <c r="I17" s="899"/>
    </row>
    <row r="18" spans="1:20" ht="15" customHeight="1" x14ac:dyDescent="0.25">
      <c r="A18" s="396"/>
      <c r="B18" s="399"/>
      <c r="C18" s="399"/>
      <c r="D18" s="399"/>
      <c r="E18" s="399"/>
      <c r="F18" s="399"/>
      <c r="G18" s="399"/>
      <c r="H18" s="399"/>
      <c r="I18" s="400"/>
    </row>
    <row r="19" spans="1:20" ht="15" customHeight="1" x14ac:dyDescent="0.25">
      <c r="A19" s="35"/>
      <c r="B19" s="399"/>
      <c r="C19" s="399"/>
      <c r="D19" s="399"/>
      <c r="G19" s="35"/>
      <c r="I19" s="398"/>
      <c r="K19" s="475"/>
    </row>
    <row r="20" spans="1:20" ht="15" customHeight="1" x14ac:dyDescent="0.25">
      <c r="A20" s="35"/>
      <c r="B20" s="780"/>
      <c r="C20" s="780">
        <v>45382</v>
      </c>
      <c r="D20" s="743"/>
      <c r="E20" s="401"/>
      <c r="F20" s="742"/>
      <c r="G20" s="780">
        <v>45291</v>
      </c>
      <c r="H20" s="743"/>
      <c r="I20" s="240"/>
      <c r="J20" s="35"/>
      <c r="K20" s="462"/>
    </row>
    <row r="21" spans="1:20" ht="26.4" x14ac:dyDescent="0.25">
      <c r="A21" s="35"/>
      <c r="B21" s="175" t="s">
        <v>74</v>
      </c>
      <c r="C21" s="402" t="s">
        <v>107</v>
      </c>
      <c r="D21" s="402" t="s">
        <v>261</v>
      </c>
      <c r="E21" s="1"/>
      <c r="F21" s="239" t="s">
        <v>74</v>
      </c>
      <c r="G21" s="402" t="s">
        <v>107</v>
      </c>
      <c r="H21" s="402" t="s">
        <v>261</v>
      </c>
      <c r="I21" s="398"/>
    </row>
    <row r="22" spans="1:20" ht="15" customHeight="1" x14ac:dyDescent="0.25">
      <c r="A22" s="35" t="s">
        <v>73</v>
      </c>
      <c r="B22" s="118" t="s">
        <v>261</v>
      </c>
      <c r="C22" s="118" t="s">
        <v>1490</v>
      </c>
      <c r="D22" s="637">
        <v>726881865.34399998</v>
      </c>
      <c r="E22" s="35"/>
      <c r="F22" s="397" t="s">
        <v>261</v>
      </c>
      <c r="G22" s="397" t="s">
        <v>1490</v>
      </c>
      <c r="H22" s="439">
        <v>109729026.20999999</v>
      </c>
      <c r="I22" s="240"/>
      <c r="J22" s="439"/>
      <c r="K22" s="194"/>
    </row>
    <row r="23" spans="1:20" ht="15" customHeight="1" x14ac:dyDescent="0.25">
      <c r="A23" s="35"/>
      <c r="C23" s="118"/>
      <c r="D23" s="568"/>
      <c r="E23" s="35"/>
      <c r="F23" s="35"/>
      <c r="G23" s="397"/>
      <c r="H23" s="151"/>
      <c r="I23" s="240"/>
      <c r="J23" s="35"/>
      <c r="K23" s="194"/>
    </row>
    <row r="24" spans="1:20" ht="15" customHeight="1" x14ac:dyDescent="0.25">
      <c r="A24" s="35" t="s">
        <v>75</v>
      </c>
      <c r="B24" s="118" t="s">
        <v>261</v>
      </c>
      <c r="C24" s="118" t="s">
        <v>1490</v>
      </c>
      <c r="D24" s="637">
        <v>504139582.66600001</v>
      </c>
      <c r="E24" s="35"/>
      <c r="F24" s="397" t="s">
        <v>261</v>
      </c>
      <c r="G24" s="397" t="s">
        <v>1490</v>
      </c>
      <c r="H24" s="439">
        <v>342507966.62</v>
      </c>
      <c r="I24" s="240"/>
      <c r="J24" s="439"/>
      <c r="K24" s="194"/>
    </row>
    <row r="25" spans="1:20" ht="15" customHeight="1" x14ac:dyDescent="0.25">
      <c r="A25" s="35"/>
      <c r="B25" s="535"/>
      <c r="C25" s="535"/>
      <c r="D25" s="536"/>
      <c r="F25" s="160"/>
      <c r="G25" s="160"/>
      <c r="H25" s="539"/>
      <c r="I25" s="398"/>
    </row>
    <row r="26" spans="1:20" ht="15" customHeight="1" x14ac:dyDescent="0.25">
      <c r="A26" s="152" t="s">
        <v>1570</v>
      </c>
      <c r="B26" s="11"/>
      <c r="C26" s="11"/>
      <c r="D26" s="537">
        <v>222742282.67799997</v>
      </c>
      <c r="F26" s="152"/>
      <c r="G26" s="152"/>
      <c r="H26" s="541">
        <v>-12191878.979999997</v>
      </c>
      <c r="I26" s="593"/>
    </row>
    <row r="27" spans="1:20" ht="15" customHeight="1" x14ac:dyDescent="0.3">
      <c r="A27" s="152" t="s">
        <v>3429</v>
      </c>
      <c r="D27" s="474">
        <v>7377.82</v>
      </c>
      <c r="E27" s="35"/>
      <c r="F27" s="35"/>
      <c r="G27" s="35"/>
      <c r="H27" s="540">
        <v>7263.59</v>
      </c>
      <c r="I27" s="753"/>
      <c r="J27" s="35"/>
      <c r="K27" s="35"/>
      <c r="M27" s="403"/>
      <c r="N27" s="403"/>
      <c r="O27" s="353"/>
      <c r="Q27" s="403"/>
      <c r="R27" s="403"/>
      <c r="S27" s="353"/>
    </row>
    <row r="28" spans="1:20" ht="15" customHeight="1" x14ac:dyDescent="0.3">
      <c r="A28" s="152" t="s">
        <v>3430</v>
      </c>
      <c r="D28" s="474">
        <v>7411.91</v>
      </c>
      <c r="E28" s="35"/>
      <c r="F28" s="35"/>
      <c r="G28" s="35"/>
      <c r="H28" s="540">
        <v>7283.62</v>
      </c>
      <c r="I28" s="240"/>
      <c r="J28" s="35"/>
      <c r="K28" s="35"/>
      <c r="M28" s="403"/>
      <c r="N28" s="403"/>
      <c r="O28" s="353"/>
      <c r="Q28" s="403"/>
      <c r="R28" s="403"/>
      <c r="S28" s="353"/>
    </row>
    <row r="29" spans="1:20" ht="15" customHeight="1" x14ac:dyDescent="0.3">
      <c r="A29" s="35"/>
      <c r="B29" s="35"/>
      <c r="C29" s="35"/>
      <c r="D29" s="35"/>
      <c r="E29" s="35"/>
      <c r="F29" s="35"/>
      <c r="G29" s="35"/>
      <c r="H29" s="35"/>
      <c r="I29" s="240"/>
      <c r="J29" s="35"/>
      <c r="K29" s="35"/>
      <c r="M29" s="331"/>
      <c r="N29" s="331"/>
      <c r="O29" s="354"/>
      <c r="P29" s="404"/>
      <c r="Q29" s="331"/>
      <c r="R29" s="331"/>
      <c r="S29" s="355"/>
      <c r="T29" s="404"/>
    </row>
    <row r="30" spans="1:20" ht="27.75" customHeight="1" x14ac:dyDescent="0.3">
      <c r="A30" s="900" t="s">
        <v>3457</v>
      </c>
      <c r="B30" s="901"/>
      <c r="C30" s="901"/>
      <c r="D30" s="901"/>
      <c r="E30" s="901"/>
      <c r="F30" s="901"/>
      <c r="G30" s="901"/>
      <c r="H30" s="901"/>
      <c r="I30" s="902"/>
      <c r="J30" s="37"/>
      <c r="K30" s="35"/>
      <c r="M30" s="331"/>
      <c r="N30" s="331"/>
      <c r="O30" s="354"/>
      <c r="P30" s="404"/>
      <c r="Q30" s="331"/>
      <c r="R30" s="331"/>
      <c r="S30" s="355"/>
      <c r="T30" s="404"/>
    </row>
    <row r="31" spans="1:20" ht="15" customHeight="1" x14ac:dyDescent="0.25">
      <c r="A31" s="396"/>
      <c r="B31" s="399"/>
      <c r="C31" s="399"/>
      <c r="D31" s="399"/>
      <c r="E31" s="399"/>
      <c r="F31" s="399"/>
      <c r="G31" s="399"/>
      <c r="H31" s="399"/>
      <c r="I31" s="400"/>
      <c r="O31" s="405"/>
      <c r="S31" s="406"/>
    </row>
    <row r="32" spans="1:20" ht="15" customHeight="1" x14ac:dyDescent="0.25">
      <c r="A32" s="881" t="s">
        <v>33</v>
      </c>
      <c r="B32" s="882"/>
      <c r="C32" s="882"/>
      <c r="D32" s="882"/>
      <c r="E32" s="882"/>
      <c r="F32" s="882"/>
      <c r="G32" s="882"/>
      <c r="H32" s="882"/>
      <c r="I32" s="883"/>
      <c r="J32" s="69"/>
      <c r="K32" s="273"/>
    </row>
    <row r="33" spans="1:11" ht="28.5" customHeight="1" x14ac:dyDescent="0.25">
      <c r="A33" s="888" t="s">
        <v>176</v>
      </c>
      <c r="B33" s="889"/>
      <c r="C33" s="889"/>
      <c r="D33" s="889"/>
      <c r="E33" s="889"/>
      <c r="F33" s="889"/>
      <c r="G33" s="889"/>
      <c r="H33" s="889"/>
      <c r="I33" s="890"/>
    </row>
    <row r="34" spans="1:11" ht="15" customHeight="1" x14ac:dyDescent="0.25">
      <c r="A34" s="396"/>
      <c r="B34" s="399"/>
      <c r="C34" s="399"/>
      <c r="D34" s="399"/>
      <c r="E34" s="399"/>
      <c r="F34" s="399"/>
      <c r="G34" s="399"/>
      <c r="H34" s="399"/>
      <c r="I34" s="400"/>
    </row>
    <row r="35" spans="1:11" ht="15" customHeight="1" x14ac:dyDescent="0.25">
      <c r="A35" s="885" t="s">
        <v>104</v>
      </c>
      <c r="B35" s="886"/>
      <c r="C35" s="886"/>
      <c r="D35" s="886"/>
      <c r="E35" s="886"/>
      <c r="F35" s="886"/>
      <c r="G35" s="886"/>
      <c r="H35" s="886"/>
      <c r="I35" s="887"/>
      <c r="J35" s="69"/>
      <c r="K35" s="69"/>
    </row>
    <row r="36" spans="1:11" ht="76.5" customHeight="1" x14ac:dyDescent="0.25">
      <c r="A36" s="888" t="s">
        <v>2632</v>
      </c>
      <c r="B36" s="903"/>
      <c r="C36" s="903"/>
      <c r="D36" s="903"/>
      <c r="E36" s="903"/>
      <c r="F36" s="903"/>
      <c r="G36" s="903"/>
      <c r="H36" s="903"/>
      <c r="I36" s="904"/>
      <c r="J36" s="69"/>
      <c r="K36" s="69"/>
    </row>
    <row r="37" spans="1:11" ht="15" customHeight="1" x14ac:dyDescent="0.25">
      <c r="A37" s="881" t="s">
        <v>103</v>
      </c>
      <c r="B37" s="882"/>
      <c r="C37" s="882"/>
      <c r="D37" s="882"/>
      <c r="E37" s="882"/>
      <c r="F37" s="882"/>
      <c r="G37" s="882"/>
      <c r="H37" s="882"/>
      <c r="I37" s="883"/>
      <c r="J37" s="69"/>
      <c r="K37" s="69"/>
    </row>
    <row r="38" spans="1:11" x14ac:dyDescent="0.25">
      <c r="A38" s="894" t="s">
        <v>1479</v>
      </c>
      <c r="B38" s="895"/>
      <c r="C38" s="895"/>
      <c r="D38" s="895"/>
      <c r="E38" s="895"/>
      <c r="F38" s="895"/>
      <c r="G38" s="895"/>
      <c r="H38" s="895"/>
      <c r="I38" s="896"/>
    </row>
    <row r="39" spans="1:11" ht="24.75" customHeight="1" x14ac:dyDescent="0.25">
      <c r="A39" s="905" t="s">
        <v>3433</v>
      </c>
      <c r="B39" s="905"/>
      <c r="C39" s="905"/>
      <c r="D39" s="905"/>
      <c r="E39" s="905"/>
      <c r="F39" s="905"/>
      <c r="G39" s="905"/>
      <c r="H39" s="905"/>
      <c r="I39" s="906"/>
    </row>
    <row r="40" spans="1:11" ht="15" customHeight="1" x14ac:dyDescent="0.25">
      <c r="A40" s="881" t="s">
        <v>1483</v>
      </c>
      <c r="B40" s="882"/>
      <c r="C40" s="882"/>
      <c r="D40" s="882"/>
      <c r="E40" s="882"/>
      <c r="F40" s="882"/>
      <c r="G40" s="882"/>
      <c r="H40" s="882"/>
      <c r="I40" s="883"/>
      <c r="J40" s="892"/>
      <c r="K40" s="892"/>
    </row>
    <row r="41" spans="1:11" x14ac:dyDescent="0.25">
      <c r="A41" s="888" t="s">
        <v>1480</v>
      </c>
      <c r="B41" s="889"/>
      <c r="C41" s="889"/>
      <c r="D41" s="889"/>
      <c r="E41" s="889"/>
      <c r="F41" s="889"/>
      <c r="G41" s="889"/>
      <c r="H41" s="889"/>
      <c r="I41" s="890"/>
      <c r="J41" s="892"/>
      <c r="K41" s="892"/>
    </row>
    <row r="42" spans="1:11" ht="98.4" customHeight="1" x14ac:dyDescent="0.25">
      <c r="A42" s="907" t="s">
        <v>2633</v>
      </c>
      <c r="B42" s="905"/>
      <c r="C42" s="905"/>
      <c r="D42" s="905"/>
      <c r="E42" s="905"/>
      <c r="F42" s="905"/>
      <c r="G42" s="905"/>
      <c r="H42" s="905"/>
      <c r="I42" s="906"/>
      <c r="J42" s="892"/>
      <c r="K42" s="892"/>
    </row>
    <row r="43" spans="1:11" x14ac:dyDescent="0.25">
      <c r="A43" s="908" t="s">
        <v>2634</v>
      </c>
      <c r="B43" s="903"/>
      <c r="C43" s="903"/>
      <c r="D43" s="903"/>
      <c r="E43" s="903"/>
      <c r="F43" s="903"/>
      <c r="G43" s="903"/>
      <c r="H43" s="903"/>
      <c r="I43" s="904"/>
      <c r="J43" s="407"/>
      <c r="K43" s="407"/>
    </row>
    <row r="44" spans="1:11" ht="24.75" customHeight="1" x14ac:dyDescent="0.25">
      <c r="A44" s="888" t="s">
        <v>1481</v>
      </c>
      <c r="B44" s="889"/>
      <c r="C44" s="889"/>
      <c r="D44" s="889"/>
      <c r="E44" s="889"/>
      <c r="F44" s="889"/>
      <c r="G44" s="889"/>
      <c r="H44" s="889"/>
      <c r="I44" s="890"/>
      <c r="J44" s="407"/>
      <c r="K44" s="407"/>
    </row>
    <row r="45" spans="1:11" ht="15" customHeight="1" x14ac:dyDescent="0.25">
      <c r="A45" s="909" t="s">
        <v>1482</v>
      </c>
      <c r="B45" s="909"/>
      <c r="C45" s="909"/>
      <c r="D45" s="909"/>
      <c r="E45" s="909"/>
      <c r="F45" s="909"/>
      <c r="G45" s="909"/>
      <c r="H45" s="909"/>
      <c r="I45" s="910"/>
      <c r="J45" s="407"/>
      <c r="K45" s="407"/>
    </row>
    <row r="46" spans="1:11" ht="15" customHeight="1" x14ac:dyDescent="0.25">
      <c r="A46" s="891"/>
      <c r="B46" s="892"/>
      <c r="C46" s="892"/>
      <c r="D46" s="892"/>
      <c r="E46" s="892"/>
      <c r="F46" s="892"/>
      <c r="G46" s="892"/>
      <c r="H46" s="892"/>
      <c r="I46" s="893"/>
      <c r="J46" s="892"/>
      <c r="K46" s="892"/>
    </row>
    <row r="47" spans="1:11" ht="15" customHeight="1" x14ac:dyDescent="0.25">
      <c r="A47" s="881" t="s">
        <v>1484</v>
      </c>
      <c r="B47" s="882"/>
      <c r="C47" s="882"/>
      <c r="D47" s="882"/>
      <c r="E47" s="882"/>
      <c r="F47" s="882"/>
      <c r="G47" s="882"/>
      <c r="H47" s="882"/>
      <c r="I47" s="883"/>
      <c r="J47" s="892"/>
      <c r="K47" s="892"/>
    </row>
    <row r="48" spans="1:11" ht="15" customHeight="1" x14ac:dyDescent="0.25">
      <c r="A48" s="888" t="s">
        <v>105</v>
      </c>
      <c r="B48" s="889"/>
      <c r="C48" s="889"/>
      <c r="D48" s="889"/>
      <c r="E48" s="889"/>
      <c r="F48" s="889"/>
      <c r="G48" s="889"/>
      <c r="H48" s="889"/>
      <c r="I48" s="890"/>
      <c r="J48" s="892"/>
      <c r="K48" s="892"/>
    </row>
    <row r="49" spans="1:11" ht="15" customHeight="1" x14ac:dyDescent="0.25">
      <c r="A49" s="396"/>
      <c r="B49" s="399"/>
      <c r="C49" s="399"/>
      <c r="D49" s="399"/>
      <c r="E49" s="399"/>
      <c r="F49" s="399"/>
      <c r="G49" s="399"/>
      <c r="H49" s="399"/>
      <c r="I49" s="400"/>
      <c r="J49" s="407"/>
      <c r="K49" s="407"/>
    </row>
    <row r="50" spans="1:11" ht="15" customHeight="1" x14ac:dyDescent="0.25">
      <c r="A50" s="881" t="s">
        <v>1485</v>
      </c>
      <c r="B50" s="882"/>
      <c r="C50" s="882"/>
      <c r="D50" s="882"/>
      <c r="E50" s="882"/>
      <c r="F50" s="882"/>
      <c r="G50" s="882"/>
      <c r="H50" s="882"/>
      <c r="I50" s="883"/>
      <c r="J50" s="892"/>
      <c r="K50" s="892"/>
    </row>
    <row r="51" spans="1:11" ht="25.5" customHeight="1" x14ac:dyDescent="0.25">
      <c r="A51" s="911" t="s">
        <v>2651</v>
      </c>
      <c r="B51" s="912"/>
      <c r="C51" s="912"/>
      <c r="D51" s="912"/>
      <c r="E51" s="912"/>
      <c r="F51" s="912"/>
      <c r="G51" s="912"/>
      <c r="H51" s="912"/>
      <c r="I51" s="913"/>
      <c r="J51" s="407"/>
      <c r="K51" s="407"/>
    </row>
    <row r="52" spans="1:11" ht="24.75" customHeight="1" x14ac:dyDescent="0.25">
      <c r="A52" s="914" t="s">
        <v>2652</v>
      </c>
      <c r="B52" s="915"/>
      <c r="C52" s="915"/>
      <c r="D52" s="915"/>
      <c r="E52" s="915"/>
      <c r="F52" s="915"/>
      <c r="G52" s="915"/>
      <c r="H52" s="915"/>
      <c r="I52" s="916"/>
      <c r="J52" s="407"/>
      <c r="K52" s="407"/>
    </row>
    <row r="53" spans="1:11" ht="39.75" customHeight="1" x14ac:dyDescent="0.25">
      <c r="A53" s="914" t="s">
        <v>2653</v>
      </c>
      <c r="B53" s="915"/>
      <c r="C53" s="915"/>
      <c r="D53" s="915"/>
      <c r="E53" s="915"/>
      <c r="F53" s="915"/>
      <c r="G53" s="915"/>
      <c r="H53" s="915"/>
      <c r="I53" s="916"/>
      <c r="J53" s="407"/>
      <c r="K53" s="407"/>
    </row>
    <row r="54" spans="1:11" ht="15" customHeight="1" x14ac:dyDescent="0.25">
      <c r="A54" s="66"/>
      <c r="I54" s="398"/>
      <c r="J54" s="407"/>
      <c r="K54" s="407"/>
    </row>
    <row r="55" spans="1:11" s="18" customFormat="1" ht="15" customHeight="1" x14ac:dyDescent="0.25">
      <c r="A55" s="881" t="s">
        <v>1486</v>
      </c>
      <c r="B55" s="882"/>
      <c r="C55" s="882"/>
      <c r="D55" s="882"/>
      <c r="E55" s="882"/>
      <c r="F55" s="882"/>
      <c r="G55" s="882"/>
      <c r="H55" s="882"/>
      <c r="I55" s="883"/>
      <c r="J55" s="408"/>
      <c r="K55" s="408"/>
    </row>
    <row r="56" spans="1:11" s="18" customFormat="1" ht="15" customHeight="1" x14ac:dyDescent="0.25">
      <c r="A56" s="888" t="s">
        <v>106</v>
      </c>
      <c r="B56" s="889"/>
      <c r="C56" s="889"/>
      <c r="D56" s="889"/>
      <c r="E56" s="889"/>
      <c r="F56" s="889"/>
      <c r="G56" s="889"/>
      <c r="H56" s="889"/>
      <c r="I56" s="890"/>
      <c r="J56" s="408"/>
      <c r="K56" s="408"/>
    </row>
    <row r="57" spans="1:11" ht="15" customHeight="1" x14ac:dyDescent="0.25">
      <c r="A57" s="396"/>
      <c r="B57" s="399"/>
      <c r="C57" s="399"/>
      <c r="D57" s="399"/>
      <c r="E57" s="399"/>
      <c r="F57" s="399"/>
      <c r="G57" s="399"/>
      <c r="H57" s="399"/>
      <c r="I57" s="400"/>
      <c r="J57" s="407"/>
      <c r="K57" s="407"/>
    </row>
    <row r="58" spans="1:11" ht="15" customHeight="1" x14ac:dyDescent="0.25">
      <c r="A58" s="881" t="s">
        <v>1487</v>
      </c>
      <c r="B58" s="882"/>
      <c r="C58" s="882"/>
      <c r="D58" s="882"/>
      <c r="E58" s="882"/>
      <c r="F58" s="882"/>
      <c r="G58" s="882"/>
      <c r="H58" s="882"/>
      <c r="I58" s="883"/>
      <c r="J58" s="892"/>
      <c r="K58" s="892"/>
    </row>
    <row r="59" spans="1:11" ht="29.25" customHeight="1" x14ac:dyDescent="0.25">
      <c r="A59" s="907" t="s">
        <v>1571</v>
      </c>
      <c r="B59" s="905"/>
      <c r="C59" s="905"/>
      <c r="D59" s="905"/>
      <c r="E59" s="905"/>
      <c r="F59" s="905"/>
      <c r="G59" s="905"/>
      <c r="H59" s="905"/>
      <c r="I59" s="906"/>
      <c r="J59" s="407"/>
      <c r="K59" s="407"/>
    </row>
    <row r="60" spans="1:11" ht="15" customHeight="1" x14ac:dyDescent="0.25">
      <c r="A60" s="396"/>
      <c r="B60" s="399"/>
      <c r="C60" s="399"/>
      <c r="D60" s="399"/>
      <c r="E60" s="399"/>
      <c r="F60" s="399"/>
      <c r="G60" s="399"/>
      <c r="H60" s="399"/>
      <c r="I60" s="400"/>
      <c r="J60" s="407"/>
      <c r="K60" s="407"/>
    </row>
    <row r="61" spans="1:11" ht="29.25" customHeight="1" x14ac:dyDescent="0.25">
      <c r="A61" s="917" t="s">
        <v>3467</v>
      </c>
      <c r="B61" s="917"/>
      <c r="C61" s="917"/>
      <c r="D61" s="917"/>
      <c r="E61" s="917"/>
      <c r="F61" s="917"/>
      <c r="G61" s="917"/>
      <c r="H61" s="917"/>
      <c r="I61" s="918"/>
      <c r="J61" s="407"/>
      <c r="K61" s="407"/>
    </row>
    <row r="62" spans="1:11" s="18" customFormat="1" ht="15" customHeight="1" x14ac:dyDescent="0.25">
      <c r="A62" s="919"/>
      <c r="B62" s="920"/>
      <c r="C62" s="920"/>
      <c r="D62" s="920"/>
      <c r="E62" s="920"/>
      <c r="F62" s="920"/>
      <c r="G62" s="920"/>
      <c r="H62" s="920"/>
      <c r="I62" s="921"/>
    </row>
    <row r="63" spans="1:11" ht="15" customHeight="1" x14ac:dyDescent="0.25"/>
    <row r="64" spans="1:11" ht="15" customHeight="1" x14ac:dyDescent="0.25"/>
    <row r="65" spans="1:14" ht="15" customHeight="1" x14ac:dyDescent="0.25">
      <c r="A65" s="241"/>
    </row>
    <row r="66" spans="1:14" ht="15" customHeight="1" x14ac:dyDescent="0.25"/>
    <row r="67" spans="1:14" ht="15" customHeight="1" x14ac:dyDescent="0.25"/>
    <row r="68" spans="1:14" ht="15" customHeight="1" x14ac:dyDescent="0.25"/>
    <row r="69" spans="1:14" ht="15" customHeight="1" x14ac:dyDescent="0.25"/>
    <row r="70" spans="1:14" ht="15" customHeight="1" x14ac:dyDescent="0.25"/>
    <row r="71" spans="1:14" ht="15" customHeight="1" x14ac:dyDescent="0.25"/>
    <row r="72" spans="1:14" ht="15" customHeight="1" x14ac:dyDescent="0.25"/>
    <row r="73" spans="1:14" ht="15" customHeight="1" x14ac:dyDescent="0.25"/>
    <row r="74" spans="1:14" ht="15" customHeight="1" x14ac:dyDescent="0.25"/>
    <row r="75" spans="1:14" ht="15" customHeight="1" x14ac:dyDescent="0.25"/>
    <row r="79" spans="1:14" x14ac:dyDescent="0.25">
      <c r="F79" s="905"/>
      <c r="G79" s="905"/>
      <c r="H79" s="905"/>
      <c r="I79" s="905"/>
      <c r="J79" s="905"/>
      <c r="K79" s="905"/>
      <c r="L79" s="905"/>
      <c r="M79" s="905"/>
      <c r="N79" s="905"/>
    </row>
  </sheetData>
  <mergeCells count="46">
    <mergeCell ref="A52:I52"/>
    <mergeCell ref="A53:I53"/>
    <mergeCell ref="A61:I61"/>
    <mergeCell ref="A62:I62"/>
    <mergeCell ref="F79:N79"/>
    <mergeCell ref="A55:I55"/>
    <mergeCell ref="A56:I56"/>
    <mergeCell ref="A58:I58"/>
    <mergeCell ref="J58:K58"/>
    <mergeCell ref="A59:I59"/>
    <mergeCell ref="A48:I48"/>
    <mergeCell ref="J48:K48"/>
    <mergeCell ref="A50:I50"/>
    <mergeCell ref="J50:K50"/>
    <mergeCell ref="A51:I51"/>
    <mergeCell ref="J46:K46"/>
    <mergeCell ref="A47:I47"/>
    <mergeCell ref="J47:K47"/>
    <mergeCell ref="A39:I39"/>
    <mergeCell ref="A40:I40"/>
    <mergeCell ref="J40:K40"/>
    <mergeCell ref="A41:I41"/>
    <mergeCell ref="J41:K41"/>
    <mergeCell ref="A42:I42"/>
    <mergeCell ref="J42:K42"/>
    <mergeCell ref="A43:I43"/>
    <mergeCell ref="A44:I44"/>
    <mergeCell ref="A45:I45"/>
    <mergeCell ref="A46:I46"/>
    <mergeCell ref="A38:I38"/>
    <mergeCell ref="A12:I12"/>
    <mergeCell ref="A13:I13"/>
    <mergeCell ref="A14:I14"/>
    <mergeCell ref="A15:I16"/>
    <mergeCell ref="A17:I17"/>
    <mergeCell ref="A30:I30"/>
    <mergeCell ref="A32:I32"/>
    <mergeCell ref="A33:I33"/>
    <mergeCell ref="A35:I35"/>
    <mergeCell ref="A36:I36"/>
    <mergeCell ref="A37:I37"/>
    <mergeCell ref="A11:I11"/>
    <mergeCell ref="A6:I6"/>
    <mergeCell ref="A8:I8"/>
    <mergeCell ref="A9:I9"/>
    <mergeCell ref="A10:I10"/>
  </mergeCells>
  <hyperlinks>
    <hyperlink ref="I1" location="BG!A1" display="BG" xr:uid="{E1CCC644-6E92-47DE-85D9-24AA327AE5E1}"/>
  </hyperlinks>
  <pageMargins left="0.70866141732283472" right="0.70866141732283472" top="0.74803149606299213" bottom="0.74803149606299213" header="0.31496062992125984" footer="0.31496062992125984"/>
  <pageSetup paperSize="5"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sheetPr>
  <dimension ref="C1:I138"/>
  <sheetViews>
    <sheetView showGridLines="0" zoomScale="84" zoomScaleNormal="84" workbookViewId="0">
      <pane ySplit="3" topLeftCell="A4" activePane="bottomLeft" state="frozen"/>
      <selection sqref="A1:XFD1048576"/>
      <selection pane="bottomLeft" activeCell="F18" sqref="F18"/>
    </sheetView>
  </sheetViews>
  <sheetFormatPr baseColWidth="10" defaultColWidth="11.33203125" defaultRowHeight="13.2" x14ac:dyDescent="0.25"/>
  <cols>
    <col min="1" max="2" width="2.33203125" style="2" customWidth="1"/>
    <col min="3" max="3" width="45.33203125" style="2" customWidth="1"/>
    <col min="4" max="4" width="5.88671875" style="2" customWidth="1"/>
    <col min="5" max="6" width="14.6640625" style="2" customWidth="1"/>
    <col min="7" max="7" width="2.33203125" style="2" customWidth="1"/>
    <col min="8" max="16384" width="11.33203125" style="2"/>
  </cols>
  <sheetData>
    <row r="1" spans="3:7" ht="14.4" x14ac:dyDescent="0.3">
      <c r="C1" s="11"/>
      <c r="G1" s="42" t="s">
        <v>88</v>
      </c>
    </row>
    <row r="3" spans="3:7" ht="13.8" x14ac:dyDescent="0.25">
      <c r="C3" s="922" t="s">
        <v>1500</v>
      </c>
      <c r="D3" s="922"/>
      <c r="E3" s="922"/>
      <c r="F3" s="922"/>
    </row>
    <row r="4" spans="3:7" ht="24.75" customHeight="1" x14ac:dyDescent="0.25">
      <c r="C4" s="93" t="s">
        <v>190</v>
      </c>
      <c r="D4" s="72"/>
    </row>
    <row r="5" spans="3:7" x14ac:dyDescent="0.25">
      <c r="C5" s="3" t="s">
        <v>1</v>
      </c>
    </row>
    <row r="6" spans="3:7" x14ac:dyDescent="0.25">
      <c r="C6" s="3"/>
    </row>
    <row r="7" spans="3:7" x14ac:dyDescent="0.25">
      <c r="C7" s="22" t="s">
        <v>2</v>
      </c>
      <c r="D7" s="535"/>
      <c r="E7" s="729">
        <v>45382</v>
      </c>
      <c r="F7" s="729">
        <v>45291</v>
      </c>
    </row>
    <row r="8" spans="3:7" x14ac:dyDescent="0.25">
      <c r="C8" s="24" t="s">
        <v>1265</v>
      </c>
      <c r="D8" s="23"/>
      <c r="E8" s="282">
        <v>66406.023000000001</v>
      </c>
      <c r="F8" s="282">
        <v>73723.523000000001</v>
      </c>
    </row>
    <row r="9" spans="3:7" x14ac:dyDescent="0.25">
      <c r="C9" s="24" t="s">
        <v>1266</v>
      </c>
      <c r="D9" s="23"/>
      <c r="E9" s="282">
        <v>10660.95</v>
      </c>
      <c r="F9" s="282">
        <v>8316.81</v>
      </c>
    </row>
    <row r="10" spans="3:7" x14ac:dyDescent="0.25">
      <c r="C10" s="24" t="s">
        <v>264</v>
      </c>
      <c r="D10" s="24"/>
      <c r="E10" s="282">
        <v>1576348.6919999996</v>
      </c>
      <c r="F10" s="282">
        <v>1496582.9709999999</v>
      </c>
    </row>
    <row r="11" spans="3:7" x14ac:dyDescent="0.25">
      <c r="C11" s="24" t="s">
        <v>263</v>
      </c>
      <c r="D11" s="24"/>
      <c r="E11" s="282">
        <v>1567450.541</v>
      </c>
      <c r="F11" s="282">
        <v>597702.95499999996</v>
      </c>
    </row>
    <row r="12" spans="3:7" x14ac:dyDescent="0.25">
      <c r="C12" s="24"/>
      <c r="D12" s="24"/>
      <c r="E12" s="282">
        <v>0</v>
      </c>
      <c r="F12" s="280"/>
    </row>
    <row r="13" spans="3:7" x14ac:dyDescent="0.25">
      <c r="C13" s="25" t="s">
        <v>0</v>
      </c>
      <c r="D13" s="25"/>
      <c r="E13" s="281">
        <v>3220866.2059999993</v>
      </c>
      <c r="F13" s="281">
        <v>2176326.2590000001</v>
      </c>
    </row>
    <row r="137" spans="9:9" x14ac:dyDescent="0.25">
      <c r="I137" s="2" t="s">
        <v>1853</v>
      </c>
    </row>
    <row r="138" spans="9:9" x14ac:dyDescent="0.25">
      <c r="I138" s="278" t="e">
        <v>#REF!</v>
      </c>
    </row>
  </sheetData>
  <mergeCells count="1">
    <mergeCell ref="C3:F3"/>
  </mergeCells>
  <hyperlinks>
    <hyperlink ref="G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sheetPr>
  <dimension ref="B1:G64"/>
  <sheetViews>
    <sheetView showGridLines="0" zoomScale="85" zoomScaleNormal="85" workbookViewId="0">
      <selection activeCell="B2" sqref="B2"/>
    </sheetView>
  </sheetViews>
  <sheetFormatPr baseColWidth="10" defaultColWidth="11.44140625" defaultRowHeight="13.2" x14ac:dyDescent="0.25"/>
  <cols>
    <col min="1" max="1" width="2.33203125" style="2" customWidth="1"/>
    <col min="2" max="2" width="51.33203125" style="2" customWidth="1"/>
    <col min="3" max="4" width="14.6640625" style="2" customWidth="1"/>
    <col min="5" max="5" width="11.44140625" style="2"/>
    <col min="6" max="7" width="11.33203125" style="35"/>
    <col min="8" max="16384" width="11.44140625" style="2"/>
  </cols>
  <sheetData>
    <row r="1" spans="2:5" x14ac:dyDescent="0.25">
      <c r="B1" s="11"/>
      <c r="C1" s="35"/>
      <c r="D1" s="35"/>
      <c r="E1" s="682" t="s">
        <v>88</v>
      </c>
    </row>
    <row r="2" spans="2:5" x14ac:dyDescent="0.25">
      <c r="B2" s="35"/>
      <c r="C2" s="35"/>
      <c r="D2" s="35"/>
      <c r="E2" s="35"/>
    </row>
    <row r="3" spans="2:5" ht="13.8" x14ac:dyDescent="0.25">
      <c r="B3" s="922" t="s">
        <v>1501</v>
      </c>
      <c r="C3" s="922"/>
      <c r="D3" s="922"/>
      <c r="E3" s="35"/>
    </row>
    <row r="4" spans="2:5" x14ac:dyDescent="0.25">
      <c r="B4" s="209" t="s">
        <v>190</v>
      </c>
      <c r="E4" s="35"/>
    </row>
    <row r="5" spans="2:5" x14ac:dyDescent="0.25">
      <c r="B5" s="3" t="s">
        <v>1</v>
      </c>
      <c r="E5" s="35"/>
    </row>
    <row r="6" spans="2:5" x14ac:dyDescent="0.25">
      <c r="B6" s="3"/>
      <c r="E6" s="35"/>
    </row>
    <row r="7" spans="2:5" x14ac:dyDescent="0.25">
      <c r="B7" s="337" t="s">
        <v>2</v>
      </c>
      <c r="C7" s="729">
        <v>45382</v>
      </c>
      <c r="D7" s="729">
        <v>45291</v>
      </c>
      <c r="E7" s="35"/>
    </row>
    <row r="8" spans="2:5" ht="26.4" x14ac:dyDescent="0.25">
      <c r="B8" s="183" t="s">
        <v>267</v>
      </c>
      <c r="C8" s="338">
        <v>20164746.384000003</v>
      </c>
      <c r="D8" s="338">
        <v>35210820.466000006</v>
      </c>
      <c r="E8" s="35"/>
    </row>
    <row r="9" spans="2:5" ht="26.4" x14ac:dyDescent="0.25">
      <c r="B9" s="183" t="s">
        <v>265</v>
      </c>
      <c r="C9" s="338">
        <v>0</v>
      </c>
      <c r="D9" s="338">
        <v>0</v>
      </c>
      <c r="E9" s="35"/>
    </row>
    <row r="10" spans="2:5" x14ac:dyDescent="0.25">
      <c r="B10" s="183" t="s">
        <v>266</v>
      </c>
      <c r="C10" s="338">
        <v>0</v>
      </c>
      <c r="D10" s="338">
        <v>0</v>
      </c>
      <c r="E10" s="35"/>
    </row>
    <row r="11" spans="2:5" x14ac:dyDescent="0.25">
      <c r="C11" s="338">
        <v>0</v>
      </c>
      <c r="D11" s="26">
        <v>0</v>
      </c>
      <c r="E11" s="35"/>
    </row>
    <row r="12" spans="2:5" x14ac:dyDescent="0.25">
      <c r="B12" s="339" t="s">
        <v>0</v>
      </c>
      <c r="C12" s="340">
        <v>20164746.384000003</v>
      </c>
      <c r="D12" s="340">
        <v>35210820.466000006</v>
      </c>
      <c r="E12" s="35"/>
    </row>
    <row r="13" spans="2:5" x14ac:dyDescent="0.25">
      <c r="B13" s="35"/>
      <c r="C13" s="35"/>
      <c r="D13" s="35"/>
      <c r="E13" s="35"/>
    </row>
    <row r="14" spans="2:5" x14ac:dyDescent="0.25">
      <c r="B14" s="35"/>
      <c r="C14" s="35"/>
      <c r="D14" s="35"/>
      <c r="E14" s="35"/>
    </row>
    <row r="15" spans="2:5" x14ac:dyDescent="0.25">
      <c r="B15" s="35"/>
      <c r="C15" s="35"/>
      <c r="D15" s="35"/>
      <c r="E15" s="35"/>
    </row>
    <row r="16" spans="2:5" x14ac:dyDescent="0.25">
      <c r="B16" s="35"/>
      <c r="C16" s="35"/>
      <c r="D16" s="35"/>
      <c r="E16" s="35"/>
    </row>
    <row r="17" spans="2:6" x14ac:dyDescent="0.25">
      <c r="B17" s="35"/>
      <c r="C17" s="35"/>
      <c r="D17" s="179"/>
      <c r="E17" s="35"/>
    </row>
    <row r="18" spans="2:6" x14ac:dyDescent="0.25">
      <c r="B18" s="35"/>
      <c r="C18" s="35"/>
      <c r="D18" s="35"/>
      <c r="E18" s="35"/>
    </row>
    <row r="19" spans="2:6" x14ac:dyDescent="0.25">
      <c r="B19" s="35"/>
      <c r="C19" s="35"/>
      <c r="D19" s="35"/>
      <c r="E19" s="35"/>
      <c r="F19" s="2"/>
    </row>
    <row r="20" spans="2:6" x14ac:dyDescent="0.25">
      <c r="B20" s="35"/>
      <c r="C20" s="35"/>
      <c r="D20" s="35"/>
      <c r="E20" s="35"/>
    </row>
    <row r="21" spans="2:6" x14ac:dyDescent="0.25">
      <c r="B21" s="35"/>
      <c r="C21" s="35"/>
      <c r="D21" s="35"/>
      <c r="E21" s="35"/>
    </row>
    <row r="22" spans="2:6" x14ac:dyDescent="0.25">
      <c r="B22" s="35"/>
      <c r="C22" s="35"/>
      <c r="D22" s="35"/>
      <c r="E22" s="35"/>
    </row>
    <row r="23" spans="2:6" x14ac:dyDescent="0.25">
      <c r="B23" s="35"/>
      <c r="C23" s="35"/>
      <c r="D23" s="35"/>
      <c r="E23" s="35"/>
    </row>
    <row r="24" spans="2:6" x14ac:dyDescent="0.25">
      <c r="B24" s="35"/>
      <c r="C24" s="35"/>
      <c r="D24" s="35"/>
      <c r="E24" s="35"/>
    </row>
    <row r="25" spans="2:6" x14ac:dyDescent="0.25">
      <c r="B25" s="35"/>
      <c r="C25" s="35"/>
      <c r="D25" s="35"/>
      <c r="E25" s="35"/>
    </row>
    <row r="26" spans="2:6" x14ac:dyDescent="0.25">
      <c r="B26" s="35"/>
      <c r="C26" s="35"/>
      <c r="D26" s="35"/>
      <c r="E26" s="35"/>
    </row>
    <row r="27" spans="2:6" x14ac:dyDescent="0.25">
      <c r="B27" s="35"/>
      <c r="C27" s="35"/>
      <c r="D27" s="35"/>
      <c r="E27" s="35"/>
    </row>
    <row r="28" spans="2:6" x14ac:dyDescent="0.25">
      <c r="B28" s="35"/>
      <c r="C28" s="35"/>
      <c r="D28" s="35"/>
      <c r="E28" s="35"/>
    </row>
    <row r="29" spans="2:6" x14ac:dyDescent="0.25">
      <c r="B29" s="35"/>
      <c r="C29" s="35"/>
      <c r="D29" s="35"/>
      <c r="E29" s="35"/>
    </row>
    <row r="30" spans="2:6" x14ac:dyDescent="0.25">
      <c r="B30" s="35"/>
      <c r="C30" s="35"/>
      <c r="D30" s="35"/>
      <c r="E30" s="35"/>
    </row>
    <row r="31" spans="2:6" x14ac:dyDescent="0.25">
      <c r="B31" s="35"/>
      <c r="C31" s="35"/>
      <c r="D31" s="35"/>
      <c r="E31" s="35"/>
    </row>
    <row r="32" spans="2:6" x14ac:dyDescent="0.25">
      <c r="B32" s="35"/>
      <c r="C32" s="35"/>
      <c r="D32" s="35"/>
      <c r="E32" s="35"/>
    </row>
    <row r="33" spans="2:5" x14ac:dyDescent="0.25">
      <c r="B33" s="35"/>
      <c r="C33" s="35"/>
      <c r="D33" s="35"/>
      <c r="E33" s="35"/>
    </row>
    <row r="34" spans="2:5" x14ac:dyDescent="0.25">
      <c r="B34" s="35"/>
      <c r="C34" s="35"/>
      <c r="D34" s="35"/>
      <c r="E34" s="35"/>
    </row>
    <row r="35" spans="2:5" x14ac:dyDescent="0.25">
      <c r="B35" s="35"/>
      <c r="C35" s="35"/>
      <c r="D35" s="35"/>
      <c r="E35" s="35"/>
    </row>
    <row r="36" spans="2:5" x14ac:dyDescent="0.25">
      <c r="B36" s="35"/>
      <c r="C36" s="35"/>
      <c r="D36" s="35"/>
      <c r="E36" s="35"/>
    </row>
    <row r="37" spans="2:5" x14ac:dyDescent="0.25">
      <c r="B37" s="35"/>
      <c r="C37" s="35"/>
      <c r="D37" s="35"/>
      <c r="E37" s="35"/>
    </row>
    <row r="38" spans="2:5" x14ac:dyDescent="0.25">
      <c r="B38" s="35"/>
      <c r="C38" s="35"/>
      <c r="D38" s="35"/>
      <c r="E38" s="35"/>
    </row>
    <row r="39" spans="2:5" x14ac:dyDescent="0.25">
      <c r="B39" s="35"/>
      <c r="C39" s="35"/>
      <c r="D39" s="35"/>
      <c r="E39" s="35"/>
    </row>
    <row r="40" spans="2:5" x14ac:dyDescent="0.25">
      <c r="B40" s="35"/>
      <c r="C40" s="35"/>
      <c r="D40" s="35"/>
      <c r="E40" s="35"/>
    </row>
    <row r="41" spans="2:5" x14ac:dyDescent="0.25">
      <c r="B41" s="35"/>
      <c r="C41" s="35"/>
      <c r="D41" s="35"/>
      <c r="E41" s="35"/>
    </row>
    <row r="42" spans="2:5" x14ac:dyDescent="0.25">
      <c r="B42" s="35"/>
      <c r="C42" s="35"/>
      <c r="D42" s="35"/>
      <c r="E42" s="35"/>
    </row>
    <row r="43" spans="2:5" x14ac:dyDescent="0.25">
      <c r="B43" s="35"/>
      <c r="C43" s="35"/>
      <c r="D43" s="35"/>
      <c r="E43" s="35"/>
    </row>
    <row r="44" spans="2:5" x14ac:dyDescent="0.25">
      <c r="B44" s="35"/>
      <c r="C44" s="35"/>
      <c r="D44" s="35"/>
      <c r="E44" s="35"/>
    </row>
    <row r="45" spans="2:5" x14ac:dyDescent="0.25">
      <c r="B45" s="35"/>
      <c r="C45" s="35"/>
      <c r="D45" s="35"/>
      <c r="E45" s="35"/>
    </row>
    <row r="46" spans="2:5" x14ac:dyDescent="0.25">
      <c r="B46" s="35"/>
      <c r="C46" s="35"/>
      <c r="D46" s="35"/>
      <c r="E46" s="35"/>
    </row>
    <row r="47" spans="2:5" x14ac:dyDescent="0.25">
      <c r="B47" s="35"/>
      <c r="C47" s="35"/>
      <c r="D47" s="35"/>
      <c r="E47" s="35"/>
    </row>
    <row r="48" spans="2:5" x14ac:dyDescent="0.25">
      <c r="B48" s="35"/>
      <c r="C48" s="35"/>
      <c r="D48" s="35"/>
      <c r="E48" s="35"/>
    </row>
    <row r="49" spans="2:5" x14ac:dyDescent="0.25">
      <c r="B49" s="35"/>
      <c r="C49" s="35"/>
      <c r="D49" s="35"/>
      <c r="E49" s="35"/>
    </row>
    <row r="50" spans="2:5" x14ac:dyDescent="0.25">
      <c r="B50" s="35"/>
      <c r="C50" s="35"/>
      <c r="D50" s="35"/>
      <c r="E50" s="35"/>
    </row>
    <row r="51" spans="2:5" x14ac:dyDescent="0.25">
      <c r="B51" s="35"/>
      <c r="C51" s="35"/>
      <c r="D51" s="35"/>
      <c r="E51" s="35"/>
    </row>
    <row r="52" spans="2:5" x14ac:dyDescent="0.25">
      <c r="B52" s="35"/>
      <c r="C52" s="35"/>
      <c r="D52" s="35"/>
      <c r="E52" s="35"/>
    </row>
    <row r="53" spans="2:5" x14ac:dyDescent="0.25">
      <c r="B53" s="35"/>
      <c r="C53" s="35"/>
      <c r="D53" s="35"/>
      <c r="E53" s="35"/>
    </row>
    <row r="54" spans="2:5" x14ac:dyDescent="0.25">
      <c r="B54" s="35"/>
      <c r="C54" s="35"/>
      <c r="D54" s="35"/>
      <c r="E54" s="35"/>
    </row>
    <row r="55" spans="2:5" x14ac:dyDescent="0.25">
      <c r="B55" s="35"/>
      <c r="C55" s="35"/>
      <c r="D55" s="35"/>
      <c r="E55" s="35"/>
    </row>
    <row r="56" spans="2:5" x14ac:dyDescent="0.25">
      <c r="B56" s="35"/>
      <c r="C56" s="35"/>
      <c r="D56" s="35"/>
      <c r="E56" s="35"/>
    </row>
    <row r="57" spans="2:5" x14ac:dyDescent="0.25">
      <c r="B57" s="35"/>
      <c r="C57" s="35"/>
      <c r="D57" s="35"/>
      <c r="E57" s="35"/>
    </row>
    <row r="58" spans="2:5" x14ac:dyDescent="0.25">
      <c r="B58" s="35"/>
      <c r="C58" s="35"/>
      <c r="D58" s="35"/>
      <c r="E58" s="35"/>
    </row>
    <row r="59" spans="2:5" x14ac:dyDescent="0.25">
      <c r="B59" s="35"/>
      <c r="C59" s="35"/>
      <c r="D59" s="35"/>
      <c r="E59" s="35"/>
    </row>
    <row r="60" spans="2:5" x14ac:dyDescent="0.25">
      <c r="B60" s="35"/>
      <c r="C60" s="35"/>
      <c r="D60" s="35"/>
      <c r="E60" s="35"/>
    </row>
    <row r="61" spans="2:5" x14ac:dyDescent="0.25">
      <c r="B61" s="35"/>
      <c r="C61" s="35"/>
      <c r="D61" s="35"/>
      <c r="E61" s="35"/>
    </row>
    <row r="62" spans="2:5" x14ac:dyDescent="0.25">
      <c r="B62" s="35"/>
      <c r="C62" s="35"/>
      <c r="D62" s="35"/>
      <c r="E62" s="35"/>
    </row>
    <row r="63" spans="2:5" x14ac:dyDescent="0.25">
      <c r="B63" s="35"/>
      <c r="C63" s="35"/>
      <c r="D63" s="35"/>
      <c r="E63" s="35"/>
    </row>
    <row r="64" spans="2:5" x14ac:dyDescent="0.25">
      <c r="B64" s="35"/>
      <c r="C64" s="35"/>
      <c r="D64" s="35"/>
      <c r="E64" s="35"/>
    </row>
  </sheetData>
  <mergeCells count="1">
    <mergeCell ref="B3:D3"/>
  </mergeCells>
  <hyperlinks>
    <hyperlink ref="E1" location="BG!A1" display="BG" xr:uid="{00000000-0004-0000-08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9C02-A338-4099-910D-895E58B672A6}">
  <sheetPr>
    <tabColor theme="8" tint="-0.249977111117893"/>
  </sheetPr>
  <dimension ref="B1:AN63"/>
  <sheetViews>
    <sheetView showGridLines="0" zoomScale="85" zoomScaleNormal="85" workbookViewId="0">
      <selection activeCell="D9" sqref="D8:D9"/>
    </sheetView>
  </sheetViews>
  <sheetFormatPr baseColWidth="10" defaultColWidth="11.33203125" defaultRowHeight="13.2" x14ac:dyDescent="0.25"/>
  <cols>
    <col min="1" max="1" width="2.33203125" style="5" customWidth="1"/>
    <col min="2" max="2" width="42.88671875" style="5" customWidth="1"/>
    <col min="3" max="3" width="27.6640625" style="5" customWidth="1"/>
    <col min="4" max="4" width="21.6640625" style="5" bestFit="1" customWidth="1"/>
    <col min="5" max="5" width="20" style="5" bestFit="1" customWidth="1"/>
    <col min="6" max="6" width="2.33203125" style="5" customWidth="1"/>
    <col min="7" max="7" width="61.6640625" style="5" customWidth="1"/>
    <col min="8" max="8" width="20.6640625" style="5" bestFit="1" customWidth="1"/>
    <col min="9" max="9" width="20.44140625" style="5" bestFit="1" customWidth="1"/>
    <col min="10" max="10" width="5.5546875" style="5" customWidth="1"/>
    <col min="11" max="11" width="2.33203125" style="5" customWidth="1"/>
    <col min="12" max="12" width="22.88671875" style="18" bestFit="1" customWidth="1"/>
    <col min="13" max="13" width="48" style="14" bestFit="1" customWidth="1"/>
    <col min="14" max="14" width="22.88671875" style="14" bestFit="1" customWidth="1"/>
    <col min="15" max="15" width="22.88671875" style="14" customWidth="1"/>
    <col min="16" max="35" width="22.88671875" style="18" bestFit="1" customWidth="1"/>
    <col min="36" max="36" width="11.44140625" style="18" customWidth="1"/>
    <col min="37" max="40" width="11.44140625" style="14" customWidth="1"/>
    <col min="41" max="16384" width="11.33203125" style="5"/>
  </cols>
  <sheetData>
    <row r="1" spans="2:40" ht="14.4" x14ac:dyDescent="0.3">
      <c r="B1" s="180" t="s">
        <v>676</v>
      </c>
      <c r="G1" s="45" t="s">
        <v>88</v>
      </c>
      <c r="H1" s="45"/>
    </row>
    <row r="2" spans="2:40" ht="14.4" x14ac:dyDescent="0.3">
      <c r="C2" s="53"/>
      <c r="G2" s="45"/>
      <c r="H2" s="45"/>
    </row>
    <row r="3" spans="2:40" ht="13.8" x14ac:dyDescent="0.25">
      <c r="B3" s="874" t="s">
        <v>1502</v>
      </c>
      <c r="C3" s="874"/>
      <c r="D3" s="874"/>
      <c r="E3" s="874"/>
      <c r="G3" s="5">
        <v>49182565722</v>
      </c>
    </row>
    <row r="4" spans="2:40" x14ac:dyDescent="0.25">
      <c r="B4" s="93" t="s">
        <v>146</v>
      </c>
      <c r="C4" s="34"/>
      <c r="D4" s="34"/>
      <c r="E4" s="34"/>
      <c r="G4" s="5">
        <v>0.93</v>
      </c>
    </row>
    <row r="5" spans="2:40" x14ac:dyDescent="0.25">
      <c r="B5" s="5" t="s">
        <v>666</v>
      </c>
      <c r="D5" s="34"/>
      <c r="G5" s="598">
        <f>+G3-G4</f>
        <v>49182565721.07</v>
      </c>
    </row>
    <row r="6" spans="2:40" ht="13.8" thickBot="1" x14ac:dyDescent="0.3">
      <c r="B6" s="35" t="s">
        <v>2654</v>
      </c>
      <c r="C6" s="35"/>
      <c r="F6" s="34"/>
      <c r="P6" s="880"/>
      <c r="Q6" s="880"/>
      <c r="R6" s="880"/>
      <c r="S6" s="880"/>
      <c r="T6" s="880"/>
      <c r="U6" s="880"/>
      <c r="V6" s="880"/>
      <c r="W6" s="880"/>
      <c r="X6" s="880"/>
      <c r="Y6" s="880"/>
      <c r="Z6" s="880"/>
      <c r="AA6" s="880"/>
      <c r="AB6" s="880"/>
      <c r="AC6" s="880"/>
      <c r="AD6" s="880"/>
      <c r="AE6" s="880"/>
      <c r="AF6" s="880"/>
      <c r="AG6" s="880"/>
      <c r="AH6" s="880"/>
      <c r="AI6" s="880"/>
      <c r="AJ6" s="880"/>
    </row>
    <row r="7" spans="2:40" ht="13.8" thickBot="1" x14ac:dyDescent="0.3">
      <c r="B7" s="22" t="s">
        <v>2</v>
      </c>
      <c r="C7" s="97"/>
      <c r="D7" s="318">
        <v>44742</v>
      </c>
      <c r="E7" s="318">
        <v>44561</v>
      </c>
      <c r="F7" s="34"/>
      <c r="G7" s="319" t="s">
        <v>661</v>
      </c>
      <c r="H7" s="320"/>
      <c r="I7" s="321">
        <v>44742</v>
      </c>
      <c r="J7" s="287"/>
      <c r="K7" s="287"/>
      <c r="M7" s="319" t="s">
        <v>661</v>
      </c>
      <c r="N7" s="320"/>
      <c r="O7" s="321">
        <v>44561</v>
      </c>
    </row>
    <row r="8" spans="2:40" ht="12.75" customHeight="1" x14ac:dyDescent="0.3">
      <c r="B8" s="2" t="s">
        <v>1557</v>
      </c>
      <c r="C8" s="5" t="s">
        <v>268</v>
      </c>
      <c r="D8" s="573">
        <f>161583955.841-D14</f>
        <v>133221058.46199998</v>
      </c>
      <c r="E8" s="278">
        <v>116274133.331</v>
      </c>
      <c r="F8" s="34"/>
      <c r="G8" s="375" t="s">
        <v>177</v>
      </c>
      <c r="H8" s="375"/>
      <c r="I8" s="322" t="s">
        <v>664</v>
      </c>
      <c r="J8" s="34"/>
      <c r="K8" s="34"/>
      <c r="M8" s="103" t="s">
        <v>177</v>
      </c>
      <c r="N8" s="103"/>
      <c r="O8" s="322" t="s">
        <v>664</v>
      </c>
      <c r="AK8" s="18"/>
      <c r="AL8" s="18"/>
      <c r="AM8" s="18"/>
      <c r="AN8" s="18"/>
    </row>
    <row r="9" spans="2:40" ht="12.75" customHeight="1" x14ac:dyDescent="0.3">
      <c r="B9" s="2" t="s">
        <v>1557</v>
      </c>
      <c r="C9" s="5" t="s">
        <v>269</v>
      </c>
      <c r="D9" s="573">
        <f>54260928.762-D15</f>
        <v>42124829.357000001</v>
      </c>
      <c r="E9" s="278">
        <v>43150661.693013005</v>
      </c>
      <c r="F9" s="34"/>
      <c r="G9" s="5" t="s">
        <v>1559</v>
      </c>
      <c r="I9" s="98">
        <f>+D8+D9+D14+D15+D17+D18+D19+D20+D35+D36+D41+D42+D43+D44+D45</f>
        <v>871052497.86707008</v>
      </c>
      <c r="J9" s="34"/>
      <c r="K9" s="99"/>
      <c r="L9" s="18">
        <v>862031743</v>
      </c>
      <c r="M9" s="5" t="s">
        <v>1559</v>
      </c>
      <c r="N9" s="5"/>
      <c r="O9" s="98">
        <v>872610538.72899985</v>
      </c>
    </row>
    <row r="10" spans="2:40" ht="12.75" customHeight="1" x14ac:dyDescent="0.25">
      <c r="B10" s="2" t="s">
        <v>180</v>
      </c>
      <c r="C10" s="5" t="s">
        <v>270</v>
      </c>
      <c r="D10" s="463">
        <v>0</v>
      </c>
      <c r="E10" s="278">
        <v>0</v>
      </c>
      <c r="F10" s="34"/>
      <c r="G10" s="5" t="s">
        <v>5</v>
      </c>
      <c r="I10" s="98">
        <f>D21+D22+D23</f>
        <v>85950602.040933728</v>
      </c>
      <c r="J10" s="34"/>
      <c r="K10" s="99"/>
      <c r="L10" s="236"/>
      <c r="M10" s="5" t="s">
        <v>5</v>
      </c>
      <c r="N10" s="5"/>
      <c r="O10" s="98">
        <v>94503104.11231719</v>
      </c>
    </row>
    <row r="11" spans="2:40" ht="12.75" customHeight="1" x14ac:dyDescent="0.25">
      <c r="B11" s="2" t="s">
        <v>181</v>
      </c>
      <c r="C11" s="5" t="s">
        <v>268</v>
      </c>
      <c r="D11" s="463">
        <v>0</v>
      </c>
      <c r="E11" s="278">
        <v>0</v>
      </c>
      <c r="F11" s="34"/>
      <c r="G11" s="65" t="s">
        <v>70</v>
      </c>
      <c r="H11" s="65"/>
      <c r="I11" s="98"/>
      <c r="J11" s="34"/>
      <c r="K11" s="99"/>
      <c r="M11" s="65" t="s">
        <v>70</v>
      </c>
      <c r="N11" s="65"/>
      <c r="O11" s="98"/>
    </row>
    <row r="12" spans="2:40" ht="12.75" customHeight="1" x14ac:dyDescent="0.25">
      <c r="B12" s="2" t="s">
        <v>181</v>
      </c>
      <c r="C12" s="5" t="s">
        <v>269</v>
      </c>
      <c r="D12" s="463">
        <v>0</v>
      </c>
      <c r="E12" s="278">
        <v>0</v>
      </c>
      <c r="F12" s="34"/>
      <c r="G12" s="5" t="s">
        <v>1558</v>
      </c>
      <c r="I12" s="98">
        <f>+D21</f>
        <v>2659814.5410000002</v>
      </c>
      <c r="J12" s="34"/>
      <c r="K12" s="99"/>
      <c r="M12" s="5" t="s">
        <v>1558</v>
      </c>
      <c r="N12" s="5"/>
      <c r="O12" s="98">
        <v>9003619.9385115001</v>
      </c>
      <c r="Q12" s="236"/>
    </row>
    <row r="13" spans="2:40" ht="12.75" customHeight="1" x14ac:dyDescent="0.25">
      <c r="B13" s="2" t="s">
        <v>181</v>
      </c>
      <c r="C13" s="5" t="s">
        <v>270</v>
      </c>
      <c r="D13" s="463">
        <v>0</v>
      </c>
      <c r="E13" s="278">
        <v>0</v>
      </c>
      <c r="F13" s="34"/>
      <c r="G13" s="5" t="s">
        <v>4</v>
      </c>
      <c r="I13" s="307">
        <f>+D22</f>
        <v>20579078.859239999</v>
      </c>
      <c r="J13" s="34"/>
      <c r="K13" s="99"/>
      <c r="M13" s="5" t="s">
        <v>4</v>
      </c>
      <c r="N13" s="5"/>
      <c r="O13" s="98">
        <v>15808774.263</v>
      </c>
    </row>
    <row r="14" spans="2:40" ht="12.75" customHeight="1" x14ac:dyDescent="0.25">
      <c r="B14" s="571" t="s">
        <v>271</v>
      </c>
      <c r="C14" s="571" t="s">
        <v>268</v>
      </c>
      <c r="D14" s="572">
        <v>28362897.379000001</v>
      </c>
      <c r="E14" s="278">
        <v>28350785.625999995</v>
      </c>
      <c r="F14" s="34"/>
      <c r="G14" s="5" t="s">
        <v>912</v>
      </c>
      <c r="I14" s="98">
        <f>+D23</f>
        <v>62711708.640693732</v>
      </c>
      <c r="J14" s="34"/>
      <c r="K14" s="99"/>
      <c r="M14" s="5" t="s">
        <v>912</v>
      </c>
      <c r="N14" s="5"/>
      <c r="O14" s="98">
        <v>69690709.910805687</v>
      </c>
      <c r="R14" s="18" t="s">
        <v>3153</v>
      </c>
    </row>
    <row r="15" spans="2:40" ht="12.75" customHeight="1" x14ac:dyDescent="0.25">
      <c r="B15" s="571" t="s">
        <v>271</v>
      </c>
      <c r="C15" s="571" t="s">
        <v>269</v>
      </c>
      <c r="D15" s="572">
        <v>12136099.404999999</v>
      </c>
      <c r="E15" s="278">
        <v>6876898.3105151001</v>
      </c>
      <c r="F15" s="34"/>
      <c r="I15" s="100"/>
      <c r="J15" s="34"/>
      <c r="K15" s="101"/>
      <c r="M15" s="5"/>
      <c r="N15" s="5"/>
      <c r="O15" s="100"/>
      <c r="R15" s="18" t="s">
        <v>2813</v>
      </c>
      <c r="S15" s="336">
        <f>+SUMIF('BAL JUNIO 2022'!E:E,'Nota 5  (2)'!R15,'BAL JUNIO 2022'!J:J)</f>
        <v>-66202.843999999997</v>
      </c>
    </row>
    <row r="16" spans="2:40" ht="12.75" customHeight="1" x14ac:dyDescent="0.25">
      <c r="B16" s="2" t="s">
        <v>271</v>
      </c>
      <c r="C16" s="5" t="s">
        <v>270</v>
      </c>
      <c r="D16" s="463">
        <v>0</v>
      </c>
      <c r="E16" s="278">
        <v>0</v>
      </c>
      <c r="F16" s="34"/>
      <c r="G16" s="288" t="s">
        <v>662</v>
      </c>
      <c r="H16" s="288"/>
      <c r="I16" s="105">
        <f>I9+I10</f>
        <v>957003099.90800381</v>
      </c>
      <c r="J16" s="368"/>
      <c r="K16" s="101"/>
      <c r="L16" s="373"/>
      <c r="M16" s="288" t="s">
        <v>662</v>
      </c>
      <c r="N16" s="288"/>
      <c r="O16" s="105">
        <v>967113642.84131706</v>
      </c>
      <c r="R16" s="18" t="s">
        <v>2989</v>
      </c>
      <c r="S16" s="336">
        <f>+SUMIF('BAL JUNIO 2022'!E:E,'Nota 5  (2)'!R16,'BAL JUNIO 2022'!J:J)</f>
        <v>-311.89499999999998</v>
      </c>
    </row>
    <row r="17" spans="2:40" ht="12.75" customHeight="1" x14ac:dyDescent="0.3">
      <c r="B17" s="2" t="s">
        <v>816</v>
      </c>
      <c r="C17" s="5" t="s">
        <v>268</v>
      </c>
      <c r="D17" s="573">
        <v>49182565.721069999</v>
      </c>
      <c r="E17" s="278">
        <v>9137210.7520000003</v>
      </c>
      <c r="F17" s="34"/>
      <c r="I17" s="100"/>
      <c r="J17" s="34"/>
      <c r="K17" s="101"/>
      <c r="R17" s="18" t="s">
        <v>2256</v>
      </c>
      <c r="S17" s="336">
        <f>+SUMIF('BAL JUNIO 2022'!E:E,'Nota 5  (2)'!R17,'BAL JUNIO 2022'!J:J)</f>
        <v>-1018.11</v>
      </c>
    </row>
    <row r="18" spans="2:40" ht="12.75" customHeight="1" x14ac:dyDescent="0.3">
      <c r="B18" s="2" t="s">
        <v>816</v>
      </c>
      <c r="C18" s="5" t="s">
        <v>269</v>
      </c>
      <c r="D18" s="573">
        <v>22980223.166000001</v>
      </c>
      <c r="E18" s="278">
        <v>1596967.8409696</v>
      </c>
      <c r="F18" s="34"/>
      <c r="G18" s="14" t="s">
        <v>663</v>
      </c>
      <c r="H18" s="14"/>
      <c r="I18" s="98">
        <f>D27+D55</f>
        <v>-77954122.515000001</v>
      </c>
      <c r="J18" s="34"/>
      <c r="K18" s="102"/>
      <c r="M18" s="14" t="s">
        <v>663</v>
      </c>
      <c r="O18" s="98">
        <v>-82394351.700000003</v>
      </c>
      <c r="R18" s="18" t="s">
        <v>2257</v>
      </c>
      <c r="S18" s="336">
        <f>+SUMIF('BAL JUNIO 2022'!E:E,'Nota 5  (2)'!R18,'BAL JUNIO 2022'!J:J)</f>
        <v>-341.12200000000001</v>
      </c>
    </row>
    <row r="19" spans="2:40" ht="18" customHeight="1" thickBot="1" x14ac:dyDescent="0.35">
      <c r="B19" s="2" t="s">
        <v>179</v>
      </c>
      <c r="C19" s="5" t="s">
        <v>268</v>
      </c>
      <c r="D19" s="573">
        <v>18665268.224999998</v>
      </c>
      <c r="E19" s="278">
        <v>4450654.5370000005</v>
      </c>
      <c r="F19" s="34"/>
      <c r="G19" s="289" t="s">
        <v>665</v>
      </c>
      <c r="H19" s="289"/>
      <c r="I19" s="104">
        <f>I16+I18</f>
        <v>879048977.39300382</v>
      </c>
      <c r="J19" s="34"/>
      <c r="K19" s="101"/>
      <c r="L19" s="236"/>
      <c r="M19" s="289" t="s">
        <v>665</v>
      </c>
      <c r="N19" s="289"/>
      <c r="O19" s="104">
        <v>884719291.14131701</v>
      </c>
      <c r="R19" s="18" t="s">
        <v>2990</v>
      </c>
      <c r="S19" s="336">
        <f>+SUMIF('BAL JUNIO 2022'!E:E,'Nota 5  (2)'!R19,'BAL JUNIO 2022'!J:J)</f>
        <v>-2.7229999999999999</v>
      </c>
    </row>
    <row r="20" spans="2:40" ht="12.75" customHeight="1" thickTop="1" x14ac:dyDescent="0.3">
      <c r="B20" s="2" t="s">
        <v>179</v>
      </c>
      <c r="C20" s="5" t="s">
        <v>269</v>
      </c>
      <c r="D20" s="573">
        <v>102078.942</v>
      </c>
      <c r="E20" s="454">
        <v>0</v>
      </c>
      <c r="F20" s="34"/>
      <c r="I20" s="511"/>
      <c r="L20" s="173"/>
      <c r="R20" s="18" t="s">
        <v>2258</v>
      </c>
      <c r="S20" s="336">
        <f>+SUMIF('BAL JUNIO 2022'!E:E,'Nota 5  (2)'!R20,'BAL JUNIO 2022'!J:J)</f>
        <v>-293.005</v>
      </c>
    </row>
    <row r="21" spans="2:40" ht="12.75" customHeight="1" x14ac:dyDescent="0.3">
      <c r="B21" s="2" t="s">
        <v>1558</v>
      </c>
      <c r="C21" s="5" t="s">
        <v>268</v>
      </c>
      <c r="D21" s="569">
        <f>+H34/1000</f>
        <v>2659814.5410000002</v>
      </c>
      <c r="E21" s="278">
        <v>9003619.9385115001</v>
      </c>
      <c r="F21" s="34"/>
      <c r="G21" s="6" t="s">
        <v>6</v>
      </c>
      <c r="H21" s="6"/>
      <c r="I21" s="27"/>
      <c r="J21" s="2"/>
      <c r="K21" s="2"/>
      <c r="L21" s="512">
        <f>+I21/2</f>
        <v>0</v>
      </c>
      <c r="R21" s="18" t="s">
        <v>2259</v>
      </c>
      <c r="S21" s="336">
        <f>+SUMIF('BAL JUNIO 2022'!E:E,'Nota 5  (2)'!R21,'BAL JUNIO 2022'!J:J)</f>
        <v>-78315.273000000001</v>
      </c>
    </row>
    <row r="22" spans="2:40" ht="12.75" customHeight="1" x14ac:dyDescent="0.3">
      <c r="B22" s="2" t="s">
        <v>4</v>
      </c>
      <c r="C22" s="5" t="s">
        <v>268</v>
      </c>
      <c r="D22" s="569">
        <f>+H35/1000</f>
        <v>20579078.859239999</v>
      </c>
      <c r="E22" s="278">
        <v>15808774.263</v>
      </c>
      <c r="F22" s="34"/>
      <c r="K22" s="118"/>
      <c r="L22" s="374"/>
      <c r="R22" s="18" t="s">
        <v>2260</v>
      </c>
      <c r="S22" s="336">
        <f>+SUMIF('BAL JUNIO 2022'!E:E,'Nota 5  (2)'!R22,'BAL JUNIO 2022'!J:J)</f>
        <v>-2384421.355</v>
      </c>
    </row>
    <row r="23" spans="2:40" ht="12.75" customHeight="1" x14ac:dyDescent="0.3">
      <c r="B23" s="2" t="s">
        <v>912</v>
      </c>
      <c r="C23" s="5" t="s">
        <v>268</v>
      </c>
      <c r="D23" s="569">
        <f>+(H36+H37+H38)/1000</f>
        <v>62711708.640693732</v>
      </c>
      <c r="E23" s="278">
        <v>69690709.910805687</v>
      </c>
      <c r="F23" s="34"/>
      <c r="G23" s="325" t="s">
        <v>7</v>
      </c>
      <c r="H23" s="326" t="s">
        <v>1560</v>
      </c>
      <c r="I23" s="326" t="s">
        <v>1561</v>
      </c>
      <c r="J23" s="118"/>
      <c r="K23" s="87"/>
      <c r="M23" s="304"/>
      <c r="N23" s="306"/>
      <c r="O23" s="306"/>
      <c r="P23" s="306"/>
      <c r="R23" s="18" t="s">
        <v>2261</v>
      </c>
      <c r="S23" s="336">
        <f>+SUMIF('BAL JUNIO 2022'!E:E,'Nota 5  (2)'!R23,'BAL JUNIO 2022'!J:J)</f>
        <v>-9502213.2550000008</v>
      </c>
      <c r="AJ23" s="14"/>
      <c r="AN23" s="5"/>
    </row>
    <row r="24" spans="2:40" ht="12.75" customHeight="1" x14ac:dyDescent="0.25">
      <c r="B24" s="2" t="s">
        <v>815</v>
      </c>
      <c r="C24" s="5" t="s">
        <v>268</v>
      </c>
      <c r="D24" s="278">
        <v>0</v>
      </c>
      <c r="E24" s="278">
        <v>189787.64300000001</v>
      </c>
      <c r="F24" s="34"/>
      <c r="G24" s="226" t="s">
        <v>1547</v>
      </c>
      <c r="H24" s="290" t="s">
        <v>1550</v>
      </c>
      <c r="I24" s="290" t="s">
        <v>1551</v>
      </c>
      <c r="J24" s="118"/>
      <c r="K24" s="14"/>
      <c r="M24" s="304"/>
      <c r="N24" s="306"/>
      <c r="O24" s="306"/>
      <c r="P24" s="306"/>
      <c r="S24" s="463">
        <f>SUM(S15:S23)</f>
        <v>-12033119.582</v>
      </c>
      <c r="AJ24" s="14"/>
      <c r="AN24" s="5"/>
    </row>
    <row r="25" spans="2:40" x14ac:dyDescent="0.25">
      <c r="B25" s="2" t="s">
        <v>272</v>
      </c>
      <c r="C25" s="5" t="s">
        <v>268</v>
      </c>
      <c r="D25" s="278">
        <v>0</v>
      </c>
      <c r="E25" s="278">
        <v>0</v>
      </c>
      <c r="F25" s="34"/>
      <c r="G25" s="226" t="s">
        <v>1548</v>
      </c>
      <c r="H25" s="290" t="s">
        <v>1552</v>
      </c>
      <c r="I25" s="290" t="s">
        <v>1553</v>
      </c>
      <c r="J25" s="118"/>
      <c r="K25" s="14"/>
      <c r="M25" s="305"/>
      <c r="N25" s="306"/>
      <c r="O25" s="306"/>
      <c r="P25" s="306"/>
      <c r="R25" s="18" t="s">
        <v>3154</v>
      </c>
      <c r="AJ25" s="14"/>
      <c r="AN25" s="5"/>
    </row>
    <row r="26" spans="2:40" x14ac:dyDescent="0.25">
      <c r="B26" s="2" t="s">
        <v>272</v>
      </c>
      <c r="C26" s="5" t="s">
        <v>269</v>
      </c>
      <c r="D26" s="278">
        <v>0</v>
      </c>
      <c r="E26" s="278">
        <v>0</v>
      </c>
      <c r="F26" s="34"/>
      <c r="G26" s="226" t="s">
        <v>1549</v>
      </c>
      <c r="H26" s="290" t="s">
        <v>1554</v>
      </c>
      <c r="I26" s="290" t="s">
        <v>1555</v>
      </c>
      <c r="K26" s="14"/>
      <c r="M26" s="305"/>
      <c r="N26" s="306"/>
      <c r="O26" s="306"/>
      <c r="P26" s="306"/>
      <c r="R26" s="18" t="s">
        <v>2273</v>
      </c>
      <c r="S26" s="336">
        <f>+SUMIF('BAL JUNIO 2022'!E:E,'Nota 5  (2)'!R26,'BAL JUNIO 2022'!J:J)</f>
        <v>-65921002.932999998</v>
      </c>
      <c r="AJ26" s="14"/>
      <c r="AN26" s="5"/>
    </row>
    <row r="27" spans="2:40" x14ac:dyDescent="0.25">
      <c r="B27" s="2" t="s">
        <v>273</v>
      </c>
      <c r="D27" s="278">
        <f>+S24</f>
        <v>-12033119.582</v>
      </c>
      <c r="E27" s="278">
        <v>-10860024.998</v>
      </c>
      <c r="F27" s="34"/>
      <c r="G27" s="226" t="s">
        <v>912</v>
      </c>
      <c r="H27" s="877" t="s">
        <v>1556</v>
      </c>
      <c r="I27" s="878"/>
      <c r="K27" s="14"/>
      <c r="M27" s="5"/>
      <c r="N27" s="306"/>
      <c r="O27" s="306"/>
      <c r="P27" s="306"/>
      <c r="AJ27" s="14"/>
      <c r="AN27" s="5"/>
    </row>
    <row r="28" spans="2:40" x14ac:dyDescent="0.25">
      <c r="B28" s="2"/>
      <c r="D28" s="278"/>
      <c r="E28" s="278">
        <v>0</v>
      </c>
      <c r="F28" s="34"/>
      <c r="M28" s="5"/>
      <c r="N28" s="306"/>
    </row>
    <row r="29" spans="2:40" x14ac:dyDescent="0.25">
      <c r="B29" s="6" t="s">
        <v>2610</v>
      </c>
      <c r="C29" s="6"/>
      <c r="D29" s="261">
        <f>SUM(D8:D28)</f>
        <v>380692503.11600369</v>
      </c>
      <c r="E29" s="261">
        <f>SUM(E8:E28)</f>
        <v>293670178.84781486</v>
      </c>
      <c r="F29" s="34"/>
      <c r="M29" s="5"/>
      <c r="N29" s="306"/>
    </row>
    <row r="30" spans="2:40" ht="14.4" x14ac:dyDescent="0.3">
      <c r="B30" s="2"/>
      <c r="C30" s="2"/>
      <c r="D30" s="455"/>
      <c r="E30" s="456"/>
      <c r="F30" s="34"/>
      <c r="G30" s="482" t="s">
        <v>3147</v>
      </c>
      <c r="H30" s="482" t="s">
        <v>3148</v>
      </c>
      <c r="I30"/>
      <c r="M30" s="5"/>
      <c r="N30" s="306"/>
    </row>
    <row r="31" spans="2:40" ht="14.4" x14ac:dyDescent="0.3">
      <c r="B31" s="93" t="s">
        <v>146</v>
      </c>
      <c r="C31" s="35"/>
      <c r="D31" s="455"/>
      <c r="E31" s="455"/>
      <c r="F31" s="34"/>
      <c r="G31" s="483" t="s">
        <v>1547</v>
      </c>
      <c r="H31" s="484">
        <v>806559322740.02124</v>
      </c>
      <c r="I31"/>
      <c r="M31" s="5"/>
      <c r="N31" s="306"/>
    </row>
    <row r="32" spans="2:40" ht="13.8" x14ac:dyDescent="0.3">
      <c r="B32" s="2" t="s">
        <v>667</v>
      </c>
      <c r="C32" s="2"/>
      <c r="D32" s="455"/>
      <c r="E32" s="455"/>
      <c r="F32" s="34"/>
      <c r="G32" s="483" t="s">
        <v>2705</v>
      </c>
      <c r="H32" s="484">
        <v>37933505770.187592</v>
      </c>
      <c r="M32" s="5"/>
      <c r="N32" s="306"/>
    </row>
    <row r="33" spans="2:36" ht="14.4" x14ac:dyDescent="0.3">
      <c r="B33" s="2" t="s">
        <v>3152</v>
      </c>
      <c r="C33" s="2"/>
      <c r="D33" s="455"/>
      <c r="E33" s="455"/>
      <c r="F33" s="34"/>
      <c r="G33" s="483" t="s">
        <v>2706</v>
      </c>
      <c r="H33" s="484">
        <v>7485209359</v>
      </c>
      <c r="I33" t="s">
        <v>2712</v>
      </c>
      <c r="J33" s="5" t="s">
        <v>3150</v>
      </c>
      <c r="M33" s="5"/>
      <c r="N33" s="306"/>
    </row>
    <row r="34" spans="2:36" ht="14.4" x14ac:dyDescent="0.3">
      <c r="B34" s="22" t="s">
        <v>2</v>
      </c>
      <c r="C34" s="97"/>
      <c r="D34" s="318">
        <f>+D7</f>
        <v>44742</v>
      </c>
      <c r="E34" s="318">
        <v>44560</v>
      </c>
      <c r="F34" s="34"/>
      <c r="G34" s="483" t="s">
        <v>2707</v>
      </c>
      <c r="H34" s="570">
        <v>2659814541</v>
      </c>
      <c r="I34" t="s">
        <v>2775</v>
      </c>
      <c r="L34" s="284">
        <f>H34/1000</f>
        <v>2659814.5410000002</v>
      </c>
      <c r="M34" s="5"/>
      <c r="N34" s="306"/>
    </row>
    <row r="35" spans="2:36" ht="14.4" x14ac:dyDescent="0.3">
      <c r="B35" s="2" t="s">
        <v>1557</v>
      </c>
      <c r="C35" s="5" t="s">
        <v>268</v>
      </c>
      <c r="D35" s="296">
        <f>433116659.84-D41</f>
        <v>319186556.98799998</v>
      </c>
      <c r="E35" s="455">
        <v>440296463.00297499</v>
      </c>
      <c r="G35" s="483" t="s">
        <v>2708</v>
      </c>
      <c r="H35" s="570">
        <v>20579078859.239998</v>
      </c>
      <c r="I35" t="s">
        <v>2776</v>
      </c>
      <c r="L35" s="284">
        <f>H35/1000</f>
        <v>20579078.859239999</v>
      </c>
      <c r="M35" s="5"/>
      <c r="N35" s="306"/>
    </row>
    <row r="36" spans="2:36" ht="12.75" customHeight="1" x14ac:dyDescent="0.3">
      <c r="B36" s="2" t="s">
        <v>1557</v>
      </c>
      <c r="C36" s="5" t="s">
        <v>269</v>
      </c>
      <c r="D36" s="296">
        <f>65190037.126-D42</f>
        <v>48838448.174000002</v>
      </c>
      <c r="E36" s="455">
        <v>80452422.429948598</v>
      </c>
      <c r="G36" s="483" t="s">
        <v>2709</v>
      </c>
      <c r="H36" s="570">
        <v>6719923387</v>
      </c>
      <c r="I36" t="s">
        <v>2777</v>
      </c>
      <c r="L36" s="284"/>
      <c r="M36" s="5"/>
      <c r="N36" s="306"/>
    </row>
    <row r="37" spans="2:36" s="14" customFormat="1" ht="14.4" x14ac:dyDescent="0.3">
      <c r="B37" s="2" t="s">
        <v>180</v>
      </c>
      <c r="C37" s="5" t="s">
        <v>270</v>
      </c>
      <c r="D37" s="455">
        <v>0</v>
      </c>
      <c r="E37" s="455">
        <v>0</v>
      </c>
      <c r="F37" s="5"/>
      <c r="G37" s="483" t="s">
        <v>2710</v>
      </c>
      <c r="H37" s="570">
        <v>13958938430.948914</v>
      </c>
      <c r="I37" t="s">
        <v>2777</v>
      </c>
      <c r="J37" s="5"/>
      <c r="K37" s="5"/>
      <c r="L37" s="284"/>
      <c r="M37" s="5"/>
      <c r="N37" s="306"/>
      <c r="P37" s="18"/>
      <c r="Q37" s="18"/>
      <c r="R37" s="18"/>
      <c r="S37" s="18"/>
      <c r="T37" s="18"/>
      <c r="U37" s="18"/>
      <c r="V37" s="18"/>
      <c r="W37" s="18"/>
      <c r="X37" s="18"/>
      <c r="Y37" s="18"/>
      <c r="Z37" s="18"/>
      <c r="AA37" s="18"/>
      <c r="AB37" s="18"/>
      <c r="AC37" s="18"/>
      <c r="AD37" s="18"/>
      <c r="AE37" s="18"/>
      <c r="AF37" s="18"/>
      <c r="AG37" s="18"/>
      <c r="AH37" s="18"/>
      <c r="AI37" s="18"/>
      <c r="AJ37" s="18"/>
    </row>
    <row r="38" spans="2:36" ht="14.4" x14ac:dyDescent="0.3">
      <c r="B38" s="2" t="s">
        <v>181</v>
      </c>
      <c r="C38" s="5" t="s">
        <v>268</v>
      </c>
      <c r="D38" s="455">
        <v>0</v>
      </c>
      <c r="E38" s="455">
        <v>0</v>
      </c>
      <c r="G38" s="483" t="s">
        <v>2711</v>
      </c>
      <c r="H38" s="570">
        <v>42032846822.74482</v>
      </c>
      <c r="I38" t="s">
        <v>2777</v>
      </c>
      <c r="L38" s="284">
        <f>(H36+H37+H38)/1000</f>
        <v>62711708.640693732</v>
      </c>
      <c r="M38" s="5"/>
      <c r="N38" s="306"/>
    </row>
    <row r="39" spans="2:36" ht="13.8" x14ac:dyDescent="0.3">
      <c r="B39" s="2" t="s">
        <v>181</v>
      </c>
      <c r="C39" s="5" t="s">
        <v>269</v>
      </c>
      <c r="D39" s="455">
        <v>0</v>
      </c>
      <c r="E39" s="455">
        <v>0</v>
      </c>
      <c r="G39" s="485" t="s">
        <v>3149</v>
      </c>
      <c r="H39" s="486">
        <v>937928639910.14258</v>
      </c>
      <c r="L39" s="463">
        <f>SUM(L34:L38)</f>
        <v>85950602.040933728</v>
      </c>
      <c r="M39" s="5"/>
      <c r="N39" s="306"/>
    </row>
    <row r="40" spans="2:36" ht="13.8" x14ac:dyDescent="0.3">
      <c r="B40" s="2" t="s">
        <v>181</v>
      </c>
      <c r="C40" s="5" t="s">
        <v>270</v>
      </c>
      <c r="D40" s="455">
        <v>0</v>
      </c>
      <c r="E40" s="455">
        <v>0</v>
      </c>
      <c r="G40" s="464"/>
      <c r="H40" s="465"/>
      <c r="I40" s="370"/>
      <c r="M40" s="5"/>
      <c r="N40" s="306"/>
    </row>
    <row r="41" spans="2:36" x14ac:dyDescent="0.25">
      <c r="B41" s="574" t="s">
        <v>271</v>
      </c>
      <c r="C41" s="574" t="s">
        <v>268</v>
      </c>
      <c r="D41" s="575">
        <v>113930102.852</v>
      </c>
      <c r="E41" s="455">
        <v>63636759.295999996</v>
      </c>
      <c r="G41" s="369"/>
      <c r="H41" s="358"/>
      <c r="I41" s="370"/>
      <c r="M41" s="78"/>
      <c r="N41" s="360"/>
    </row>
    <row r="42" spans="2:36" x14ac:dyDescent="0.25">
      <c r="B42" s="574" t="s">
        <v>271</v>
      </c>
      <c r="C42" s="574" t="s">
        <v>269</v>
      </c>
      <c r="D42" s="575">
        <v>16351588.952</v>
      </c>
      <c r="E42" s="455">
        <v>42250817.428854398</v>
      </c>
      <c r="G42" s="359"/>
      <c r="H42" s="357"/>
      <c r="I42" s="359"/>
    </row>
    <row r="43" spans="2:36" x14ac:dyDescent="0.25">
      <c r="B43" s="2" t="s">
        <v>271</v>
      </c>
      <c r="C43" s="5" t="s">
        <v>270</v>
      </c>
      <c r="D43" s="455">
        <v>0</v>
      </c>
      <c r="E43" s="455">
        <v>0</v>
      </c>
    </row>
    <row r="44" spans="2:36" ht="14.4" x14ac:dyDescent="0.3">
      <c r="B44" s="2" t="s">
        <v>816</v>
      </c>
      <c r="C44" s="5" t="s">
        <v>268</v>
      </c>
      <c r="D44" s="296">
        <v>58104271.251000009</v>
      </c>
      <c r="E44" s="455">
        <v>33066022.277000006</v>
      </c>
    </row>
    <row r="45" spans="2:36" ht="14.4" x14ac:dyDescent="0.3">
      <c r="B45" s="2" t="s">
        <v>816</v>
      </c>
      <c r="C45" s="5" t="s">
        <v>269</v>
      </c>
      <c r="D45" s="296">
        <v>7866508.9929999998</v>
      </c>
      <c r="E45" s="455">
        <v>2880954.5607690997</v>
      </c>
    </row>
    <row r="46" spans="2:36" x14ac:dyDescent="0.25">
      <c r="B46" s="2" t="s">
        <v>816</v>
      </c>
      <c r="C46" s="5" t="s">
        <v>270</v>
      </c>
      <c r="D46" s="455">
        <v>0</v>
      </c>
      <c r="E46" s="455">
        <v>0</v>
      </c>
    </row>
    <row r="47" spans="2:36" x14ac:dyDescent="0.25">
      <c r="B47" s="2" t="s">
        <v>178</v>
      </c>
      <c r="C47" s="5" t="s">
        <v>268</v>
      </c>
      <c r="D47" s="455">
        <v>0</v>
      </c>
      <c r="E47" s="455">
        <v>0</v>
      </c>
    </row>
    <row r="48" spans="2:36" x14ac:dyDescent="0.25">
      <c r="B48" s="2" t="s">
        <v>178</v>
      </c>
      <c r="C48" s="5" t="s">
        <v>269</v>
      </c>
      <c r="D48" s="455">
        <v>0</v>
      </c>
      <c r="E48" s="455">
        <v>0</v>
      </c>
    </row>
    <row r="49" spans="2:9" x14ac:dyDescent="0.25">
      <c r="B49" s="2" t="s">
        <v>178</v>
      </c>
      <c r="C49" s="5" t="s">
        <v>270</v>
      </c>
      <c r="D49" s="455">
        <v>0</v>
      </c>
      <c r="E49" s="455">
        <v>0</v>
      </c>
    </row>
    <row r="50" spans="2:9" x14ac:dyDescent="0.25">
      <c r="B50" s="2" t="s">
        <v>179</v>
      </c>
      <c r="C50" s="5" t="s">
        <v>268</v>
      </c>
      <c r="D50" s="455">
        <v>0</v>
      </c>
      <c r="E50" s="455">
        <v>0</v>
      </c>
    </row>
    <row r="51" spans="2:9" x14ac:dyDescent="0.25">
      <c r="B51" s="2" t="s">
        <v>179</v>
      </c>
      <c r="C51" s="5" t="s">
        <v>269</v>
      </c>
      <c r="D51" s="455">
        <v>0</v>
      </c>
      <c r="E51" s="455">
        <v>0</v>
      </c>
    </row>
    <row r="52" spans="2:9" x14ac:dyDescent="0.25">
      <c r="B52" s="5" t="s">
        <v>272</v>
      </c>
      <c r="C52" s="5" t="s">
        <v>268</v>
      </c>
      <c r="D52" s="455">
        <v>0</v>
      </c>
      <c r="E52" s="455">
        <v>0</v>
      </c>
    </row>
    <row r="53" spans="2:9" x14ac:dyDescent="0.25">
      <c r="B53" s="5" t="s">
        <v>272</v>
      </c>
      <c r="C53" s="5" t="s">
        <v>269</v>
      </c>
      <c r="D53" s="455">
        <v>0</v>
      </c>
      <c r="E53" s="455">
        <v>0</v>
      </c>
    </row>
    <row r="54" spans="2:9" x14ac:dyDescent="0.25">
      <c r="B54" s="5" t="s">
        <v>272</v>
      </c>
      <c r="C54" s="5" t="s">
        <v>270</v>
      </c>
      <c r="D54" s="455">
        <v>0</v>
      </c>
      <c r="E54" s="455">
        <v>0</v>
      </c>
    </row>
    <row r="55" spans="2:9" x14ac:dyDescent="0.25">
      <c r="B55" s="5" t="s">
        <v>273</v>
      </c>
      <c r="D55" s="278">
        <f>+S26</f>
        <v>-65921002.932999998</v>
      </c>
      <c r="E55" s="455">
        <v>-71534326.702000007</v>
      </c>
    </row>
    <row r="56" spans="2:9" x14ac:dyDescent="0.25">
      <c r="D56" s="455"/>
      <c r="E56" s="455"/>
      <c r="G56" s="371"/>
      <c r="H56" s="82"/>
      <c r="I56" s="82"/>
    </row>
    <row r="57" spans="2:9" x14ac:dyDescent="0.25">
      <c r="B57" s="6" t="s">
        <v>2611</v>
      </c>
      <c r="C57" s="6"/>
      <c r="D57" s="261">
        <f>SUM(D35:D56)</f>
        <v>498356474.27700007</v>
      </c>
      <c r="E57" s="261">
        <f>SUM(E35:E56)</f>
        <v>591049112.29354692</v>
      </c>
    </row>
    <row r="58" spans="2:9" x14ac:dyDescent="0.25">
      <c r="B58" s="6" t="s">
        <v>0</v>
      </c>
      <c r="C58" s="53"/>
      <c r="D58" s="457">
        <f>SUM(D8:D25)+SUM(D35:D54)</f>
        <v>957003099.90800381</v>
      </c>
      <c r="E58" s="456"/>
      <c r="G58" s="82"/>
    </row>
    <row r="59" spans="2:9" x14ac:dyDescent="0.25">
      <c r="D59" s="86">
        <f>+D58-I16</f>
        <v>0</v>
      </c>
      <c r="E59" s="347"/>
      <c r="F59" s="53"/>
    </row>
    <row r="60" spans="2:9" x14ac:dyDescent="0.25">
      <c r="B60" s="303"/>
      <c r="D60" s="445"/>
      <c r="F60" s="53"/>
    </row>
    <row r="61" spans="2:9" x14ac:dyDescent="0.25">
      <c r="D61" s="446"/>
      <c r="F61" s="53"/>
    </row>
    <row r="62" spans="2:9" x14ac:dyDescent="0.25">
      <c r="B62" s="879"/>
      <c r="C62" s="879"/>
      <c r="D62" s="879"/>
      <c r="E62" s="879"/>
    </row>
    <row r="63" spans="2:9" x14ac:dyDescent="0.25">
      <c r="B63" s="879"/>
      <c r="C63" s="879"/>
      <c r="D63" s="879"/>
      <c r="E63" s="879"/>
    </row>
  </sheetData>
  <mergeCells count="4">
    <mergeCell ref="B3:E3"/>
    <mergeCell ref="P6:AJ6"/>
    <mergeCell ref="H27:I27"/>
    <mergeCell ref="B62:E63"/>
  </mergeCells>
  <conditionalFormatting sqref="P9:AH9">
    <cfRule type="duplicateValues" dxfId="3" priority="2"/>
  </conditionalFormatting>
  <conditionalFormatting sqref="P8:AN8">
    <cfRule type="duplicateValues" dxfId="2" priority="1"/>
  </conditionalFormatting>
  <hyperlinks>
    <hyperlink ref="G1" location="BG!A1" display="BG" xr:uid="{2F34AA9D-00B4-4C02-84A0-34B3F22DDC4E}"/>
  </hyperlinks>
  <pageMargins left="0.70866141732283472" right="0.70866141732283472" top="0.74803149606299213" bottom="0.74803149606299213" header="0.31496062992125984" footer="0.31496062992125984"/>
  <pageSetup paperSize="5" scale="8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350A-458E-45BE-863D-AE5859F718A1}">
  <sheetPr codeName="Hoja45">
    <tabColor theme="9"/>
  </sheetPr>
  <dimension ref="B1:AK36"/>
  <sheetViews>
    <sheetView showGridLines="0" topLeftCell="F1" zoomScale="85" zoomScaleNormal="85" workbookViewId="0">
      <selection activeCell="M25" sqref="M25"/>
    </sheetView>
  </sheetViews>
  <sheetFormatPr baseColWidth="10" defaultColWidth="11.33203125" defaultRowHeight="13.2" x14ac:dyDescent="0.25"/>
  <cols>
    <col min="1" max="1" width="2.33203125" style="5" customWidth="1"/>
    <col min="2" max="2" width="42.88671875" style="5" customWidth="1"/>
    <col min="3" max="3" width="27.6640625" style="5" customWidth="1"/>
    <col min="4" max="4" width="21.6640625" style="5" bestFit="1" customWidth="1"/>
    <col min="5" max="5" width="20" style="5" bestFit="1" customWidth="1"/>
    <col min="6" max="6" width="2.33203125" style="5" customWidth="1"/>
    <col min="7" max="7" width="61.33203125" style="5" bestFit="1" customWidth="1"/>
    <col min="8" max="8" width="16.6640625" style="5" bestFit="1" customWidth="1"/>
    <col min="9" max="9" width="14.6640625" style="5" bestFit="1" customWidth="1"/>
    <col min="10" max="10" width="12.6640625" style="5" customWidth="1"/>
    <col min="11" max="11" width="4.6640625" style="5" bestFit="1" customWidth="1"/>
    <col min="12" max="12" width="3.5546875" style="18" bestFit="1" customWidth="1"/>
    <col min="13" max="13" width="48" style="14" bestFit="1" customWidth="1"/>
    <col min="14" max="14" width="22.88671875" style="14" bestFit="1" customWidth="1"/>
    <col min="15" max="15" width="22.88671875" style="14" customWidth="1"/>
    <col min="16" max="32" width="22.88671875" style="18" bestFit="1" customWidth="1"/>
    <col min="33" max="33" width="11.44140625" style="18" customWidth="1"/>
    <col min="34" max="37" width="11.44140625" style="14" customWidth="1"/>
    <col min="38" max="16384" width="11.33203125" style="5"/>
  </cols>
  <sheetData>
    <row r="1" spans="2:37" ht="14.4" x14ac:dyDescent="0.3">
      <c r="B1" s="11"/>
      <c r="G1" s="45"/>
      <c r="H1" s="45"/>
    </row>
    <row r="2" spans="2:37" ht="14.4" x14ac:dyDescent="0.3">
      <c r="C2" s="53"/>
      <c r="G2" s="45"/>
      <c r="H2" s="45"/>
    </row>
    <row r="3" spans="2:37" ht="13.8" x14ac:dyDescent="0.25">
      <c r="G3" s="874" t="s">
        <v>1502</v>
      </c>
      <c r="H3" s="874"/>
      <c r="I3" s="874"/>
      <c r="J3" s="874"/>
      <c r="L3" s="156" t="s">
        <v>88</v>
      </c>
    </row>
    <row r="4" spans="2:37" x14ac:dyDescent="0.25">
      <c r="G4" s="93" t="s">
        <v>146</v>
      </c>
      <c r="H4" s="34"/>
      <c r="I4" s="34"/>
      <c r="J4" s="34"/>
    </row>
    <row r="5" spans="2:37" x14ac:dyDescent="0.25">
      <c r="G5" s="5" t="s">
        <v>666</v>
      </c>
      <c r="I5" s="34"/>
    </row>
    <row r="6" spans="2:37" x14ac:dyDescent="0.25">
      <c r="B6" s="35" t="s">
        <v>2654</v>
      </c>
      <c r="C6" s="35"/>
      <c r="F6" s="34"/>
      <c r="P6" s="880"/>
      <c r="Q6" s="880"/>
      <c r="R6" s="880"/>
      <c r="S6" s="880"/>
      <c r="T6" s="880"/>
      <c r="U6" s="880"/>
      <c r="V6" s="880"/>
      <c r="W6" s="880"/>
      <c r="X6" s="880"/>
      <c r="Y6" s="880"/>
      <c r="Z6" s="880"/>
      <c r="AA6" s="880"/>
      <c r="AB6" s="880"/>
      <c r="AC6" s="880"/>
      <c r="AD6" s="880"/>
      <c r="AE6" s="880"/>
      <c r="AF6" s="880"/>
      <c r="AG6" s="880"/>
    </row>
    <row r="7" spans="2:37" x14ac:dyDescent="0.25">
      <c r="B7" s="22" t="s">
        <v>2</v>
      </c>
      <c r="C7" s="97"/>
      <c r="D7" s="779">
        <v>45382</v>
      </c>
      <c r="E7" s="779">
        <v>45291</v>
      </c>
      <c r="F7" s="34"/>
      <c r="G7" s="755" t="s">
        <v>661</v>
      </c>
      <c r="H7" s="756"/>
      <c r="I7" s="757">
        <v>45382</v>
      </c>
      <c r="J7" s="287"/>
      <c r="K7" s="287"/>
      <c r="M7" s="755" t="s">
        <v>661</v>
      </c>
      <c r="N7" s="756"/>
      <c r="O7" s="757">
        <v>45291</v>
      </c>
    </row>
    <row r="8" spans="2:37" ht="12.75" customHeight="1" x14ac:dyDescent="0.3">
      <c r="B8" s="2" t="s">
        <v>1557</v>
      </c>
      <c r="C8" s="2" t="s">
        <v>268</v>
      </c>
      <c r="D8" s="600">
        <v>11529876.517000001</v>
      </c>
      <c r="E8" s="278">
        <v>368764248.1705839</v>
      </c>
      <c r="F8" s="182"/>
      <c r="G8" s="345" t="s">
        <v>177</v>
      </c>
      <c r="H8" s="345"/>
      <c r="I8" s="402" t="s">
        <v>664</v>
      </c>
      <c r="J8" s="34"/>
      <c r="K8" s="34"/>
      <c r="M8" s="103" t="s">
        <v>177</v>
      </c>
      <c r="N8" s="103"/>
      <c r="O8" s="402" t="s">
        <v>664</v>
      </c>
      <c r="AH8" s="18"/>
      <c r="AI8" s="18"/>
      <c r="AJ8" s="18"/>
      <c r="AK8" s="18"/>
    </row>
    <row r="9" spans="2:37" ht="12.75" customHeight="1" x14ac:dyDescent="0.3">
      <c r="B9" s="2" t="s">
        <v>1557</v>
      </c>
      <c r="C9" s="2" t="s">
        <v>269</v>
      </c>
      <c r="D9" s="600">
        <v>0</v>
      </c>
      <c r="E9" s="278">
        <v>66508023.404453695</v>
      </c>
      <c r="F9" s="182"/>
      <c r="G9" s="5" t="s">
        <v>1559</v>
      </c>
      <c r="I9" s="98">
        <v>504144700.12300003</v>
      </c>
      <c r="J9" s="783"/>
      <c r="K9" s="99"/>
      <c r="M9" s="5" t="s">
        <v>1559</v>
      </c>
      <c r="N9" s="5"/>
      <c r="O9" s="98">
        <v>394250978</v>
      </c>
    </row>
    <row r="10" spans="2:37" ht="12.75" customHeight="1" x14ac:dyDescent="0.25">
      <c r="B10" s="2" t="s">
        <v>180</v>
      </c>
      <c r="C10" s="2" t="s">
        <v>270</v>
      </c>
      <c r="D10" s="463">
        <v>0</v>
      </c>
      <c r="E10" s="278">
        <v>0</v>
      </c>
      <c r="F10" s="182"/>
      <c r="G10" s="5" t="s">
        <v>5</v>
      </c>
      <c r="I10" s="98">
        <f>210604675.136+175147645</f>
        <v>385752320.13600004</v>
      </c>
      <c r="J10" s="783"/>
      <c r="K10" s="99"/>
      <c r="L10" s="236"/>
      <c r="M10" s="5" t="s">
        <v>5</v>
      </c>
      <c r="N10" s="5"/>
      <c r="O10" s="98">
        <v>201653717</v>
      </c>
    </row>
    <row r="11" spans="2:37" ht="12.75" customHeight="1" x14ac:dyDescent="0.25">
      <c r="B11" s="2" t="s">
        <v>181</v>
      </c>
      <c r="C11" s="2" t="s">
        <v>268</v>
      </c>
      <c r="D11" s="463">
        <v>0</v>
      </c>
      <c r="E11" s="278">
        <v>0</v>
      </c>
      <c r="F11" s="182"/>
      <c r="G11" s="65" t="s">
        <v>70</v>
      </c>
      <c r="H11" s="65"/>
      <c r="I11" s="98"/>
      <c r="J11" s="34"/>
      <c r="K11" s="99"/>
      <c r="M11" s="65" t="s">
        <v>70</v>
      </c>
      <c r="N11" s="65"/>
      <c r="O11" s="98"/>
    </row>
    <row r="12" spans="2:37" ht="12.75" customHeight="1" x14ac:dyDescent="0.25">
      <c r="B12" s="2" t="s">
        <v>181</v>
      </c>
      <c r="C12" s="2" t="s">
        <v>269</v>
      </c>
      <c r="D12" s="463">
        <v>0</v>
      </c>
      <c r="E12" s="278">
        <v>0</v>
      </c>
      <c r="F12" s="182"/>
      <c r="G12" s="5" t="s">
        <v>1558</v>
      </c>
      <c r="I12" s="366">
        <v>0</v>
      </c>
      <c r="J12" s="34"/>
      <c r="K12" s="99"/>
      <c r="M12" s="5" t="s">
        <v>1558</v>
      </c>
      <c r="N12" s="5"/>
      <c r="O12" s="98">
        <v>0</v>
      </c>
      <c r="Q12" s="236"/>
    </row>
    <row r="13" spans="2:37" ht="12.75" customHeight="1" x14ac:dyDescent="0.25">
      <c r="B13" s="2" t="s">
        <v>181</v>
      </c>
      <c r="C13" s="2" t="s">
        <v>270</v>
      </c>
      <c r="D13" s="463">
        <v>0</v>
      </c>
      <c r="E13" s="278">
        <v>0</v>
      </c>
      <c r="F13" s="182"/>
      <c r="G13" s="5" t="s">
        <v>4</v>
      </c>
      <c r="I13" s="307">
        <v>0</v>
      </c>
      <c r="J13" s="34"/>
      <c r="K13" s="99"/>
      <c r="M13" s="5" t="s">
        <v>4</v>
      </c>
      <c r="N13" s="5"/>
      <c r="O13" s="98">
        <v>0</v>
      </c>
      <c r="R13" s="924">
        <v>45016</v>
      </c>
      <c r="S13" s="848"/>
    </row>
    <row r="14" spans="2:37" ht="12.75" customHeight="1" x14ac:dyDescent="0.25">
      <c r="B14" s="2" t="s">
        <v>271</v>
      </c>
      <c r="C14" s="2" t="s">
        <v>268</v>
      </c>
      <c r="D14" s="463">
        <v>0</v>
      </c>
      <c r="E14" s="278">
        <v>0</v>
      </c>
      <c r="F14" s="182"/>
      <c r="G14" s="5" t="s">
        <v>912</v>
      </c>
      <c r="I14" s="366">
        <v>0</v>
      </c>
      <c r="J14" s="34"/>
      <c r="K14" s="99"/>
      <c r="M14" s="5" t="s">
        <v>912</v>
      </c>
      <c r="N14" s="5"/>
      <c r="O14" s="98">
        <v>0</v>
      </c>
      <c r="R14" s="18" t="s">
        <v>3153</v>
      </c>
    </row>
    <row r="15" spans="2:37" ht="12.75" customHeight="1" x14ac:dyDescent="0.25">
      <c r="B15" s="2" t="s">
        <v>271</v>
      </c>
      <c r="C15" s="2" t="s">
        <v>269</v>
      </c>
      <c r="D15" s="463">
        <v>0</v>
      </c>
      <c r="E15" s="278">
        <v>0</v>
      </c>
      <c r="F15" s="182"/>
      <c r="I15" s="100"/>
      <c r="J15" s="34"/>
      <c r="K15" s="101"/>
      <c r="M15" s="5"/>
      <c r="N15" s="5"/>
      <c r="O15" s="100"/>
      <c r="R15" s="18" t="s">
        <v>2813</v>
      </c>
      <c r="S15" s="336">
        <v>0</v>
      </c>
    </row>
    <row r="16" spans="2:37" ht="12.75" customHeight="1" x14ac:dyDescent="0.25">
      <c r="B16" s="2" t="s">
        <v>271</v>
      </c>
      <c r="C16" s="2" t="s">
        <v>270</v>
      </c>
      <c r="D16" s="463">
        <v>0</v>
      </c>
      <c r="E16" s="278">
        <v>0</v>
      </c>
      <c r="F16" s="182"/>
      <c r="G16" s="288" t="s">
        <v>662</v>
      </c>
      <c r="H16" s="288"/>
      <c r="I16" s="105">
        <f>SUM(I9:I15)</f>
        <v>889897020.25900006</v>
      </c>
      <c r="J16" s="368"/>
      <c r="K16" s="101"/>
      <c r="L16" s="373"/>
      <c r="M16" s="288" t="s">
        <v>662</v>
      </c>
      <c r="N16" s="288"/>
      <c r="O16" s="105">
        <v>595904695</v>
      </c>
      <c r="R16" s="18" t="s">
        <v>2989</v>
      </c>
      <c r="S16" s="336">
        <v>0</v>
      </c>
    </row>
    <row r="17" spans="2:37" ht="12.75" customHeight="1" x14ac:dyDescent="0.3">
      <c r="B17" s="2" t="s">
        <v>816</v>
      </c>
      <c r="C17" s="2" t="s">
        <v>268</v>
      </c>
      <c r="D17" s="600">
        <v>0</v>
      </c>
      <c r="E17" s="278">
        <v>0</v>
      </c>
      <c r="F17" s="182"/>
      <c r="I17" s="100"/>
      <c r="J17" s="782"/>
      <c r="K17" s="101"/>
      <c r="R17" s="18" t="s">
        <v>2256</v>
      </c>
      <c r="S17" s="336">
        <v>0</v>
      </c>
    </row>
    <row r="18" spans="2:37" ht="12.75" customHeight="1" x14ac:dyDescent="0.3">
      <c r="B18" s="2" t="s">
        <v>816</v>
      </c>
      <c r="C18" s="2" t="s">
        <v>269</v>
      </c>
      <c r="D18" s="600">
        <v>0</v>
      </c>
      <c r="E18" s="278">
        <v>0</v>
      </c>
      <c r="F18" s="182"/>
      <c r="G18" s="14" t="s">
        <v>663</v>
      </c>
      <c r="H18" s="14"/>
      <c r="I18" s="98">
        <v>-23266165.48</v>
      </c>
      <c r="J18" s="34"/>
      <c r="K18" s="102"/>
      <c r="M18" s="14" t="s">
        <v>663</v>
      </c>
      <c r="O18" s="98">
        <v>-33766165.479999997</v>
      </c>
      <c r="R18" s="18" t="s">
        <v>2257</v>
      </c>
      <c r="S18" s="336">
        <v>0</v>
      </c>
    </row>
    <row r="19" spans="2:37" ht="15" thickBot="1" x14ac:dyDescent="0.35">
      <c r="B19" s="2" t="s">
        <v>179</v>
      </c>
      <c r="C19" s="2" t="s">
        <v>268</v>
      </c>
      <c r="D19" s="600">
        <v>0</v>
      </c>
      <c r="E19" s="278">
        <v>0</v>
      </c>
      <c r="F19" s="182"/>
      <c r="G19" s="289" t="s">
        <v>665</v>
      </c>
      <c r="H19" s="289"/>
      <c r="I19" s="104">
        <f>SUM(I16:I18)</f>
        <v>866630854.77900004</v>
      </c>
      <c r="J19" s="34"/>
      <c r="K19" s="101"/>
      <c r="L19" s="236"/>
      <c r="M19" s="289" t="s">
        <v>665</v>
      </c>
      <c r="N19" s="289"/>
      <c r="O19" s="104">
        <v>562138529.51999998</v>
      </c>
      <c r="R19" s="18" t="s">
        <v>2990</v>
      </c>
      <c r="S19" s="336">
        <v>0</v>
      </c>
    </row>
    <row r="20" spans="2:37" ht="12.75" customHeight="1" thickTop="1" x14ac:dyDescent="0.3">
      <c r="B20" s="2" t="s">
        <v>179</v>
      </c>
      <c r="C20" s="2" t="s">
        <v>269</v>
      </c>
      <c r="D20" s="600">
        <v>0</v>
      </c>
      <c r="E20" s="278">
        <v>0</v>
      </c>
      <c r="F20" s="182"/>
      <c r="I20" s="511">
        <v>866630854.40199995</v>
      </c>
      <c r="L20" s="648"/>
      <c r="R20" s="18" t="s">
        <v>2258</v>
      </c>
      <c r="S20" s="336">
        <v>0</v>
      </c>
    </row>
    <row r="21" spans="2:37" ht="12.75" customHeight="1" x14ac:dyDescent="0.3">
      <c r="B21" s="2" t="s">
        <v>1558</v>
      </c>
      <c r="C21" s="2" t="s">
        <v>268</v>
      </c>
      <c r="D21" s="600">
        <v>0</v>
      </c>
      <c r="E21" s="278">
        <v>0</v>
      </c>
      <c r="F21" s="182"/>
      <c r="G21" s="6" t="s">
        <v>6</v>
      </c>
      <c r="H21" s="6"/>
      <c r="I21" s="27"/>
      <c r="J21" s="2"/>
      <c r="K21" s="2"/>
      <c r="L21" s="463"/>
      <c r="R21" s="18" t="s">
        <v>2259</v>
      </c>
      <c r="S21" s="336">
        <v>0</v>
      </c>
    </row>
    <row r="22" spans="2:37" ht="12.75" customHeight="1" x14ac:dyDescent="0.3">
      <c r="B22" s="2" t="s">
        <v>4</v>
      </c>
      <c r="C22" s="2" t="s">
        <v>268</v>
      </c>
      <c r="D22" s="600">
        <v>0</v>
      </c>
      <c r="E22" s="278">
        <v>0</v>
      </c>
      <c r="F22" s="182"/>
      <c r="K22" s="118"/>
      <c r="L22" s="374"/>
      <c r="R22" s="18" t="s">
        <v>2260</v>
      </c>
      <c r="S22" s="336">
        <v>0</v>
      </c>
    </row>
    <row r="23" spans="2:37" ht="12.75" customHeight="1" x14ac:dyDescent="0.3">
      <c r="B23" s="2" t="s">
        <v>912</v>
      </c>
      <c r="C23" s="2" t="s">
        <v>268</v>
      </c>
      <c r="D23" s="600">
        <v>0</v>
      </c>
      <c r="E23" s="278">
        <v>0</v>
      </c>
      <c r="F23" s="182"/>
      <c r="G23" s="755" t="s">
        <v>7</v>
      </c>
      <c r="H23" s="758" t="s">
        <v>1560</v>
      </c>
      <c r="I23" s="758" t="s">
        <v>1561</v>
      </c>
      <c r="J23" s="118"/>
      <c r="K23" s="87"/>
      <c r="M23" s="304"/>
      <c r="N23" s="306"/>
      <c r="O23" s="306"/>
      <c r="P23" s="306"/>
      <c r="R23" s="18" t="s">
        <v>2261</v>
      </c>
      <c r="S23" s="336">
        <v>0</v>
      </c>
      <c r="AG23" s="14"/>
      <c r="AK23" s="5"/>
    </row>
    <row r="24" spans="2:37" ht="12.75" customHeight="1" x14ac:dyDescent="0.3">
      <c r="B24" s="2" t="s">
        <v>815</v>
      </c>
      <c r="C24" s="2" t="s">
        <v>268</v>
      </c>
      <c r="D24" s="600">
        <v>0</v>
      </c>
      <c r="E24" s="278">
        <v>0</v>
      </c>
      <c r="F24" s="182"/>
      <c r="G24" s="226" t="s">
        <v>1547</v>
      </c>
      <c r="H24" s="290" t="s">
        <v>1550</v>
      </c>
      <c r="I24" s="290" t="s">
        <v>1551</v>
      </c>
      <c r="J24" s="118"/>
      <c r="K24" s="14"/>
      <c r="L24" s="512"/>
      <c r="M24" s="304"/>
      <c r="N24" s="306"/>
      <c r="O24" s="306"/>
      <c r="P24" s="306"/>
      <c r="S24" s="463">
        <v>0</v>
      </c>
      <c r="AG24" s="14"/>
      <c r="AK24" s="5"/>
    </row>
    <row r="25" spans="2:37" ht="14.4" x14ac:dyDescent="0.3">
      <c r="B25" s="2" t="s">
        <v>272</v>
      </c>
      <c r="C25" s="2" t="s">
        <v>268</v>
      </c>
      <c r="D25" s="600">
        <v>0</v>
      </c>
      <c r="E25" s="278">
        <v>0</v>
      </c>
      <c r="F25" s="182"/>
      <c r="G25" s="226" t="s">
        <v>1548</v>
      </c>
      <c r="H25" s="290" t="s">
        <v>1552</v>
      </c>
      <c r="I25" s="290" t="s">
        <v>1553</v>
      </c>
      <c r="J25" s="118"/>
      <c r="K25" s="14"/>
      <c r="M25" s="305"/>
      <c r="N25" s="306"/>
      <c r="O25" s="306"/>
      <c r="P25" s="306"/>
      <c r="R25" s="18" t="s">
        <v>3154</v>
      </c>
      <c r="AG25" s="14"/>
      <c r="AK25" s="5"/>
    </row>
    <row r="26" spans="2:37" ht="14.4" x14ac:dyDescent="0.3">
      <c r="B26" s="2" t="s">
        <v>272</v>
      </c>
      <c r="C26" s="2" t="s">
        <v>269</v>
      </c>
      <c r="D26" s="600">
        <v>0</v>
      </c>
      <c r="E26" s="278">
        <v>0</v>
      </c>
      <c r="F26" s="182"/>
      <c r="G26" s="226" t="s">
        <v>1549</v>
      </c>
      <c r="H26" s="290" t="s">
        <v>1554</v>
      </c>
      <c r="I26" s="290" t="s">
        <v>1555</v>
      </c>
      <c r="K26" s="14"/>
      <c r="M26" s="305"/>
      <c r="N26" s="306"/>
      <c r="O26" s="306"/>
      <c r="P26" s="306"/>
      <c r="R26" s="336">
        <v>-64592603.590999998</v>
      </c>
      <c r="S26" s="336">
        <v>-84374244.581</v>
      </c>
      <c r="AG26" s="14"/>
      <c r="AK26" s="5"/>
    </row>
    <row r="27" spans="2:37" ht="14.4" x14ac:dyDescent="0.3">
      <c r="B27" s="2" t="s">
        <v>273</v>
      </c>
      <c r="C27" s="2"/>
      <c r="D27" s="600" t="e">
        <v>#REF!</v>
      </c>
      <c r="E27" s="278">
        <v>-37973630.056999996</v>
      </c>
      <c r="F27" s="182"/>
      <c r="G27" s="226" t="s">
        <v>912</v>
      </c>
      <c r="H27" s="923" t="s">
        <v>1556</v>
      </c>
      <c r="I27" s="923"/>
      <c r="K27" s="14"/>
      <c r="M27" s="5"/>
      <c r="N27" s="306"/>
      <c r="O27" s="306"/>
      <c r="P27" s="306"/>
      <c r="S27" s="336">
        <v>-84374244.581</v>
      </c>
      <c r="AG27" s="14"/>
      <c r="AK27" s="5"/>
    </row>
    <row r="28" spans="2:37" x14ac:dyDescent="0.25">
      <c r="B28" s="2"/>
      <c r="D28" s="278"/>
      <c r="E28" s="278">
        <v>0</v>
      </c>
      <c r="F28" s="34"/>
      <c r="M28" s="5"/>
      <c r="N28" s="306"/>
    </row>
    <row r="29" spans="2:37" x14ac:dyDescent="0.25">
      <c r="D29" s="455"/>
      <c r="E29" s="455"/>
      <c r="I29" s="82"/>
    </row>
    <row r="30" spans="2:37" x14ac:dyDescent="0.25">
      <c r="B30" s="6" t="s">
        <v>2611</v>
      </c>
      <c r="C30" s="6"/>
      <c r="D30" s="261">
        <v>572303359.96299708</v>
      </c>
      <c r="E30" s="261">
        <v>423452999.17175329</v>
      </c>
      <c r="G30" s="371"/>
      <c r="H30" s="82"/>
    </row>
    <row r="31" spans="2:37" x14ac:dyDescent="0.25">
      <c r="B31" s="6" t="s">
        <v>0</v>
      </c>
      <c r="C31" s="53"/>
      <c r="D31" s="457">
        <v>583833236.47999704</v>
      </c>
      <c r="E31" s="456"/>
    </row>
    <row r="32" spans="2:37" x14ac:dyDescent="0.25">
      <c r="D32" s="86">
        <v>-130916138.77900302</v>
      </c>
      <c r="E32" s="347"/>
      <c r="F32" s="53"/>
      <c r="G32" s="82"/>
    </row>
    <row r="33" spans="2:6" x14ac:dyDescent="0.25">
      <c r="B33" s="303"/>
      <c r="D33" s="445"/>
      <c r="F33" s="53"/>
    </row>
    <row r="34" spans="2:6" x14ac:dyDescent="0.25">
      <c r="D34" s="446"/>
      <c r="F34" s="53"/>
    </row>
    <row r="35" spans="2:6" x14ac:dyDescent="0.25">
      <c r="B35" s="714">
        <v>1.9748578526489955E-2</v>
      </c>
      <c r="C35" s="713"/>
      <c r="D35" s="713"/>
      <c r="E35" s="713"/>
    </row>
    <row r="36" spans="2:6" x14ac:dyDescent="0.25">
      <c r="B36" s="713"/>
      <c r="C36" s="713"/>
      <c r="D36" s="713"/>
      <c r="E36" s="713"/>
    </row>
  </sheetData>
  <mergeCells count="4">
    <mergeCell ref="G3:J3"/>
    <mergeCell ref="P6:AG6"/>
    <mergeCell ref="H27:I27"/>
    <mergeCell ref="R13:S13"/>
  </mergeCells>
  <conditionalFormatting sqref="P9:AE9">
    <cfRule type="duplicateValues" dxfId="1" priority="8"/>
  </conditionalFormatting>
  <conditionalFormatting sqref="P8:AK8">
    <cfRule type="duplicateValues" dxfId="0" priority="6"/>
  </conditionalFormatting>
  <hyperlinks>
    <hyperlink ref="L3" location="BG!A1" display="BG" xr:uid="{B8930933-9D2D-4F9D-A96A-7AB77CD9C60E}"/>
  </hyperlinks>
  <pageMargins left="0.70866141732283472" right="0.70866141732283472" top="0.74803149606299213" bottom="0.74803149606299213" header="0.31496062992125984" footer="0.31496062992125984"/>
  <pageSetup paperSize="5"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98B9-DC00-453E-AACF-422DBACF4577}">
  <sheetPr codeName="Hoja46">
    <tabColor theme="9"/>
  </sheetPr>
  <dimension ref="C1:G35"/>
  <sheetViews>
    <sheetView showGridLines="0" zoomScale="85" zoomScaleNormal="85" workbookViewId="0">
      <selection activeCell="G2" sqref="G2"/>
    </sheetView>
  </sheetViews>
  <sheetFormatPr baseColWidth="10" defaultColWidth="11.33203125" defaultRowHeight="13.2" x14ac:dyDescent="0.25"/>
  <cols>
    <col min="1" max="2" width="2.33203125" style="2" customWidth="1"/>
    <col min="3" max="3" width="44.109375" style="2" bestFit="1" customWidth="1"/>
    <col min="4" max="4" width="14.6640625" style="2" customWidth="1"/>
    <col min="5" max="5" width="15.109375" style="2" customWidth="1"/>
    <col min="6" max="6" width="3.33203125" style="2" bestFit="1" customWidth="1"/>
    <col min="7" max="16384" width="11.33203125" style="2"/>
  </cols>
  <sheetData>
    <row r="1" spans="3:7" ht="14.4" x14ac:dyDescent="0.3">
      <c r="C1" s="11">
        <v>0</v>
      </c>
      <c r="F1" s="42" t="s">
        <v>88</v>
      </c>
      <c r="G1" s="118"/>
    </row>
    <row r="2" spans="3:7" x14ac:dyDescent="0.25">
      <c r="C2" s="69"/>
      <c r="D2" s="77"/>
    </row>
    <row r="3" spans="3:7" ht="13.8" x14ac:dyDescent="0.25">
      <c r="C3" s="874" t="s">
        <v>1503</v>
      </c>
      <c r="D3" s="874"/>
      <c r="E3" s="874"/>
    </row>
    <row r="4" spans="3:7" ht="13.8" x14ac:dyDescent="0.3">
      <c r="C4" s="93" t="s">
        <v>190</v>
      </c>
      <c r="D4" s="409"/>
    </row>
    <row r="5" spans="3:7" x14ac:dyDescent="0.25">
      <c r="C5" s="2" t="s">
        <v>8</v>
      </c>
    </row>
    <row r="7" spans="3:7" x14ac:dyDescent="0.25">
      <c r="C7" s="6" t="s">
        <v>1504</v>
      </c>
      <c r="D7" s="5"/>
      <c r="E7" s="5"/>
    </row>
    <row r="8" spans="3:7" x14ac:dyDescent="0.25">
      <c r="C8" s="5"/>
    </row>
    <row r="9" spans="3:7" x14ac:dyDescent="0.25">
      <c r="C9" s="7" t="s">
        <v>2</v>
      </c>
      <c r="D9" s="754">
        <v>45382</v>
      </c>
      <c r="E9" s="754">
        <v>45291</v>
      </c>
    </row>
    <row r="10" spans="3:7" hidden="1" x14ac:dyDescent="0.25">
      <c r="C10" s="5" t="s">
        <v>866</v>
      </c>
      <c r="D10" s="341">
        <v>0</v>
      </c>
      <c r="E10" s="341">
        <v>0</v>
      </c>
    </row>
    <row r="11" spans="3:7" x14ac:dyDescent="0.25">
      <c r="C11" s="18" t="s">
        <v>1421</v>
      </c>
      <c r="D11" s="341">
        <v>34921975.593999997</v>
      </c>
      <c r="E11" s="422">
        <v>31020809.214999996</v>
      </c>
    </row>
    <row r="12" spans="3:7" x14ac:dyDescent="0.25">
      <c r="C12" s="5" t="s">
        <v>873</v>
      </c>
      <c r="D12" s="341">
        <v>9673052.5150000006</v>
      </c>
      <c r="E12" s="422">
        <v>7596595.4939999999</v>
      </c>
    </row>
    <row r="13" spans="3:7" hidden="1" x14ac:dyDescent="0.25">
      <c r="C13" s="5" t="s">
        <v>876</v>
      </c>
      <c r="D13" s="341">
        <v>0</v>
      </c>
      <c r="E13" s="422">
        <v>0</v>
      </c>
    </row>
    <row r="14" spans="3:7" hidden="1" x14ac:dyDescent="0.25">
      <c r="C14" s="5" t="s">
        <v>1343</v>
      </c>
      <c r="D14" s="341">
        <v>0</v>
      </c>
      <c r="E14" s="422">
        <v>0</v>
      </c>
    </row>
    <row r="15" spans="3:7" x14ac:dyDescent="0.25">
      <c r="C15" s="5" t="s">
        <v>1457</v>
      </c>
      <c r="D15" s="341">
        <v>793324511.52900004</v>
      </c>
      <c r="E15" s="422">
        <v>188724890.73199999</v>
      </c>
    </row>
    <row r="16" spans="3:7" hidden="1" x14ac:dyDescent="0.25">
      <c r="C16" s="5"/>
      <c r="D16" s="341">
        <v>0</v>
      </c>
      <c r="E16" s="233"/>
    </row>
    <row r="17" spans="3:5" x14ac:dyDescent="0.25">
      <c r="C17" s="6" t="s">
        <v>0</v>
      </c>
      <c r="D17" s="342">
        <v>837919539.63800001</v>
      </c>
      <c r="E17" s="342">
        <v>227342295.44099998</v>
      </c>
    </row>
    <row r="18" spans="3:5" x14ac:dyDescent="0.25">
      <c r="C18" s="6"/>
      <c r="D18" s="142"/>
      <c r="E18" s="142"/>
    </row>
    <row r="19" spans="3:5" x14ac:dyDescent="0.25">
      <c r="D19" s="343"/>
      <c r="E19" s="343"/>
    </row>
    <row r="20" spans="3:5" x14ac:dyDescent="0.25">
      <c r="C20" s="6" t="s">
        <v>1505</v>
      </c>
      <c r="D20" s="26"/>
    </row>
    <row r="21" spans="3:5" ht="13.8" x14ac:dyDescent="0.3">
      <c r="C21" s="5"/>
      <c r="D21" s="410"/>
      <c r="E21" s="410"/>
    </row>
    <row r="22" spans="3:5" x14ac:dyDescent="0.25">
      <c r="C22" s="7" t="s">
        <v>2</v>
      </c>
      <c r="D22" s="754">
        <v>45382</v>
      </c>
      <c r="E22" s="754">
        <v>45291</v>
      </c>
    </row>
    <row r="23" spans="3:5" hidden="1" x14ac:dyDescent="0.25">
      <c r="C23" s="5" t="s">
        <v>9</v>
      </c>
      <c r="D23" s="341">
        <v>0</v>
      </c>
      <c r="E23" s="423">
        <v>0</v>
      </c>
    </row>
    <row r="24" spans="3:5" hidden="1" x14ac:dyDescent="0.25">
      <c r="C24" s="5" t="s">
        <v>185</v>
      </c>
      <c r="D24" s="341">
        <v>0</v>
      </c>
      <c r="E24" s="423">
        <v>0</v>
      </c>
    </row>
    <row r="25" spans="3:5" hidden="1" x14ac:dyDescent="0.25">
      <c r="C25" s="5" t="s">
        <v>186</v>
      </c>
      <c r="D25" s="341">
        <v>0</v>
      </c>
      <c r="E25" s="423">
        <v>0</v>
      </c>
    </row>
    <row r="26" spans="3:5" hidden="1" x14ac:dyDescent="0.25">
      <c r="C26" s="5" t="s">
        <v>877</v>
      </c>
      <c r="D26" s="341">
        <v>0</v>
      </c>
      <c r="E26" s="423">
        <v>0</v>
      </c>
    </row>
    <row r="27" spans="3:5" x14ac:dyDescent="0.25">
      <c r="C27" s="2" t="s">
        <v>2416</v>
      </c>
      <c r="D27" s="341">
        <v>3343240.3969999999</v>
      </c>
      <c r="E27" s="423">
        <v>2196757.4070000001</v>
      </c>
    </row>
    <row r="28" spans="3:5" hidden="1" x14ac:dyDescent="0.25">
      <c r="D28" s="341">
        <v>0</v>
      </c>
      <c r="E28" s="411"/>
    </row>
    <row r="29" spans="3:5" customFormat="1" ht="14.4" x14ac:dyDescent="0.3">
      <c r="C29" s="6" t="s">
        <v>0</v>
      </c>
      <c r="D29" s="271">
        <v>3343240.3969999999</v>
      </c>
      <c r="E29" s="271">
        <v>2196757.4070000001</v>
      </c>
    </row>
    <row r="30" spans="3:5" customFormat="1" ht="14.4" x14ac:dyDescent="0.3">
      <c r="C30" s="2"/>
      <c r="D30" s="86"/>
      <c r="E30" s="86"/>
    </row>
    <row r="31" spans="3:5" customFormat="1" ht="14.4" x14ac:dyDescent="0.3">
      <c r="C31" s="925"/>
      <c r="D31" s="925"/>
      <c r="E31" s="925"/>
    </row>
    <row r="32" spans="3:5" customFormat="1" ht="14.4" x14ac:dyDescent="0.3"/>
    <row r="35" spans="3:3" x14ac:dyDescent="0.25">
      <c r="C35" s="147"/>
    </row>
  </sheetData>
  <mergeCells count="2">
    <mergeCell ref="C3:E3"/>
    <mergeCell ref="C31:E31"/>
  </mergeCells>
  <hyperlinks>
    <hyperlink ref="F1" location="BG!A1" display="BG" xr:uid="{7486D7D5-278B-46A1-A336-3FF3E00442EA}"/>
  </hyperlinks>
  <pageMargins left="0.70866141732283472" right="0.70866141732283472" top="0.74803149606299213" bottom="0.74803149606299213" header="0.31496062992125984" footer="0.31496062992125984"/>
  <pageSetup paperSize="5"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9"/>
  </sheetPr>
  <dimension ref="C1:I14"/>
  <sheetViews>
    <sheetView showGridLines="0" zoomScale="85" zoomScaleNormal="85" workbookViewId="0">
      <selection activeCell="M27" sqref="M27"/>
    </sheetView>
  </sheetViews>
  <sheetFormatPr baseColWidth="10" defaultRowHeight="14.4" x14ac:dyDescent="0.3"/>
  <cols>
    <col min="1" max="2" width="2.33203125" customWidth="1"/>
    <col min="3" max="3" width="50.109375" customWidth="1"/>
    <col min="4" max="4" width="19" customWidth="1"/>
    <col min="5" max="5" width="16.6640625" customWidth="1"/>
    <col min="6" max="6" width="2.33203125" customWidth="1"/>
  </cols>
  <sheetData>
    <row r="1" spans="3:9" x14ac:dyDescent="0.3">
      <c r="C1" s="11"/>
      <c r="F1" s="42" t="s">
        <v>88</v>
      </c>
    </row>
    <row r="2" spans="3:9" x14ac:dyDescent="0.3">
      <c r="C2" s="144"/>
      <c r="F2" s="42"/>
    </row>
    <row r="3" spans="3:9" x14ac:dyDescent="0.3">
      <c r="C3" s="874" t="s">
        <v>1506</v>
      </c>
      <c r="D3" s="874"/>
      <c r="E3" s="874"/>
    </row>
    <row r="4" spans="3:9" x14ac:dyDescent="0.3">
      <c r="C4" s="145" t="s">
        <v>190</v>
      </c>
      <c r="D4" s="57"/>
    </row>
    <row r="5" spans="3:9" x14ac:dyDescent="0.3">
      <c r="C5" s="926" t="s">
        <v>11</v>
      </c>
      <c r="D5" s="926"/>
      <c r="E5" s="926"/>
      <c r="F5" s="1"/>
      <c r="G5" s="1"/>
      <c r="H5" s="1"/>
      <c r="I5" s="1"/>
    </row>
    <row r="6" spans="3:9" ht="15" customHeight="1" x14ac:dyDescent="0.3">
      <c r="D6" s="57"/>
      <c r="E6" s="57"/>
    </row>
    <row r="7" spans="3:9" x14ac:dyDescent="0.3">
      <c r="C7" s="7" t="s">
        <v>2</v>
      </c>
      <c r="D7" s="778">
        <v>45382</v>
      </c>
      <c r="E7" s="778">
        <v>45291</v>
      </c>
    </row>
    <row r="8" spans="3:9" ht="12.75" customHeight="1" x14ac:dyDescent="0.3">
      <c r="C8" s="12" t="s">
        <v>66</v>
      </c>
      <c r="D8" s="4"/>
      <c r="E8" s="10"/>
    </row>
    <row r="9" spans="3:9" ht="12.75" customHeight="1" x14ac:dyDescent="0.3">
      <c r="C9" s="12" t="s">
        <v>67</v>
      </c>
      <c r="D9" s="4"/>
      <c r="E9" s="10"/>
    </row>
    <row r="10" spans="3:9" ht="12.75" customHeight="1" x14ac:dyDescent="0.3">
      <c r="C10" s="12" t="s">
        <v>68</v>
      </c>
      <c r="D10" s="4"/>
      <c r="E10" s="10"/>
    </row>
    <row r="11" spans="3:9" ht="12.75" customHeight="1" x14ac:dyDescent="0.3">
      <c r="C11" s="12" t="s">
        <v>69</v>
      </c>
      <c r="D11" s="4"/>
      <c r="E11" s="10"/>
    </row>
    <row r="12" spans="3:9" ht="12.75" customHeight="1" x14ac:dyDescent="0.3">
      <c r="C12" s="12" t="s">
        <v>48</v>
      </c>
      <c r="D12" s="4"/>
      <c r="E12" s="10"/>
    </row>
    <row r="13" spans="3:9" ht="12.75" customHeight="1" x14ac:dyDescent="0.3">
      <c r="C13" s="54" t="s">
        <v>187</v>
      </c>
      <c r="D13" s="4"/>
      <c r="E13" s="10"/>
    </row>
    <row r="14" spans="3:9" ht="12.75" customHeight="1" x14ac:dyDescent="0.3">
      <c r="C14" s="6" t="s">
        <v>10</v>
      </c>
      <c r="D14" s="255">
        <v>0</v>
      </c>
      <c r="E14" s="257">
        <v>0</v>
      </c>
    </row>
  </sheetData>
  <mergeCells count="2">
    <mergeCell ref="C5:E5"/>
    <mergeCell ref="C3:E3"/>
  </mergeCells>
  <hyperlinks>
    <hyperlink ref="F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3A2F-9AB2-494A-949B-9987AE90A958}">
  <dimension ref="A1:Q690"/>
  <sheetViews>
    <sheetView topLeftCell="D15" zoomScaleNormal="100" workbookViewId="0"/>
  </sheetViews>
  <sheetFormatPr baseColWidth="10" defaultColWidth="11.44140625" defaultRowHeight="14.4" x14ac:dyDescent="0.3"/>
  <cols>
    <col min="1" max="1" width="10.6640625" style="555" bestFit="1" customWidth="1"/>
    <col min="2" max="2" width="8.44140625" bestFit="1" customWidth="1"/>
    <col min="3" max="3" width="16.109375" bestFit="1" customWidth="1"/>
    <col min="4" max="4" width="22.88671875" bestFit="1" customWidth="1"/>
    <col min="5" max="7" width="22.88671875" customWidth="1"/>
    <col min="8" max="8" width="58.88671875" bestFit="1" customWidth="1"/>
    <col min="9" max="9" width="27.44140625" style="276" bestFit="1" customWidth="1"/>
    <col min="10" max="10" width="16" style="276" customWidth="1"/>
    <col min="11" max="11" width="46" bestFit="1" customWidth="1"/>
    <col min="12" max="12" width="52.6640625" customWidth="1"/>
    <col min="13" max="13" width="73.6640625" bestFit="1" customWidth="1"/>
    <col min="14" max="14" width="20" bestFit="1" customWidth="1"/>
    <col min="15" max="15" width="28.6640625" bestFit="1" customWidth="1"/>
    <col min="16" max="16" width="12" bestFit="1" customWidth="1"/>
  </cols>
  <sheetData>
    <row r="1" spans="1:17" ht="17.25" customHeight="1" x14ac:dyDescent="0.3">
      <c r="A1" s="555" t="s">
        <v>677</v>
      </c>
      <c r="B1" t="s">
        <v>678</v>
      </c>
      <c r="C1" s="331" t="s">
        <v>679</v>
      </c>
      <c r="D1" t="s">
        <v>680</v>
      </c>
      <c r="E1" t="s">
        <v>1733</v>
      </c>
      <c r="F1" t="s">
        <v>1732</v>
      </c>
      <c r="G1" t="s">
        <v>1855</v>
      </c>
      <c r="H1" t="s">
        <v>681</v>
      </c>
      <c r="I1" s="381" t="s">
        <v>685</v>
      </c>
      <c r="J1" s="381" t="s">
        <v>1867</v>
      </c>
      <c r="K1" s="296" t="s">
        <v>2390</v>
      </c>
      <c r="L1" s="296" t="s">
        <v>1585</v>
      </c>
      <c r="M1" s="296" t="s">
        <v>2391</v>
      </c>
      <c r="N1" s="296" t="s">
        <v>1868</v>
      </c>
      <c r="O1" s="275" t="s">
        <v>683</v>
      </c>
      <c r="P1" s="362" t="s">
        <v>2406</v>
      </c>
      <c r="Q1" s="513" t="s">
        <v>3151</v>
      </c>
    </row>
    <row r="2" spans="1:17" x14ac:dyDescent="0.3">
      <c r="C2" s="331"/>
      <c r="H2" s="334" t="s">
        <v>686</v>
      </c>
      <c r="I2" s="554">
        <v>23605021.27</v>
      </c>
      <c r="J2" s="296">
        <f>I2/1000</f>
        <v>23605.021270000001</v>
      </c>
      <c r="K2" s="552"/>
      <c r="L2" s="296"/>
      <c r="M2" s="296"/>
      <c r="N2" s="296"/>
      <c r="O2" s="382">
        <v>28967956.559999999</v>
      </c>
      <c r="P2" s="296"/>
    </row>
    <row r="3" spans="1:17" x14ac:dyDescent="0.3">
      <c r="C3" s="331"/>
      <c r="H3" s="334" t="s">
        <v>1003</v>
      </c>
      <c r="I3" s="554">
        <v>-42447671.219999999</v>
      </c>
      <c r="J3" s="296">
        <f>I3/1000</f>
        <v>-42447.671219999997</v>
      </c>
      <c r="K3" s="552"/>
      <c r="L3" s="296"/>
      <c r="M3" s="296"/>
      <c r="N3" s="296"/>
      <c r="O3" s="382">
        <v>-36463944.409999996</v>
      </c>
    </row>
    <row r="4" spans="1:17" x14ac:dyDescent="0.3">
      <c r="C4" s="331"/>
      <c r="H4" s="334" t="s">
        <v>2619</v>
      </c>
      <c r="I4" s="553">
        <v>-444631295280</v>
      </c>
      <c r="J4" s="296">
        <f t="shared" ref="J4:J11" si="0">I4/1000</f>
        <v>-444631295.27999997</v>
      </c>
      <c r="K4" s="552"/>
      <c r="L4" s="296"/>
      <c r="M4" s="296"/>
      <c r="N4" s="296"/>
      <c r="O4" s="395"/>
    </row>
    <row r="5" spans="1:17" x14ac:dyDescent="0.3">
      <c r="A5" s="556">
        <v>44742</v>
      </c>
      <c r="B5" s="332">
        <v>7</v>
      </c>
      <c r="C5" s="332" t="s">
        <v>1586</v>
      </c>
      <c r="D5" s="332" t="s">
        <v>687</v>
      </c>
      <c r="E5" t="str">
        <f t="shared" ref="E5:E68" si="1">+MID(D5,3,2)&amp;+MID(D5,6,1)&amp;+MID(D5,8,2)&amp;+MID(D5,11,3)&amp;+MID(D5,17,2)&amp;+MID(D5,20,3)&amp;+MID(D5,24,2)</f>
        <v>111101010200199</v>
      </c>
      <c r="F5" s="297" t="str">
        <f t="shared" ref="F5:F68" si="2">MID(E5,3,1)</f>
        <v>1</v>
      </c>
      <c r="G5" t="e">
        <f>+VLOOKUP(L5,BG!$D$10:$F$68,3,FALSE)</f>
        <v>#REF!</v>
      </c>
      <c r="H5" s="332" t="s">
        <v>688</v>
      </c>
      <c r="I5" s="544">
        <f>217390700-10000000</f>
        <v>207390700</v>
      </c>
      <c r="J5" s="296">
        <f>I5/1000</f>
        <v>207390.7</v>
      </c>
      <c r="K5" t="e">
        <f>+VLOOKUP(D5,#REF!,4,0)</f>
        <v>#REF!</v>
      </c>
      <c r="L5" t="e">
        <f>VLOOKUP(D5,#REF!,5,0)</f>
        <v>#REF!</v>
      </c>
      <c r="M5" t="e">
        <f>VLOOKUP(D5,#REF!,6,0)</f>
        <v>#REF!</v>
      </c>
      <c r="N5" t="e">
        <f>VLOOKUP(D5,#REF!,7,0)</f>
        <v>#REF!</v>
      </c>
      <c r="P5" t="str">
        <f>MID(E5,6,5)</f>
        <v>10102</v>
      </c>
      <c r="Q5" t="str">
        <f>+LEFT(E5,2)</f>
        <v>11</v>
      </c>
    </row>
    <row r="6" spans="1:17" x14ac:dyDescent="0.3">
      <c r="A6" s="556">
        <v>44742</v>
      </c>
      <c r="B6" s="333">
        <v>7</v>
      </c>
      <c r="C6" s="333" t="s">
        <v>1587</v>
      </c>
      <c r="D6" s="333" t="s">
        <v>690</v>
      </c>
      <c r="E6" t="str">
        <f t="shared" si="1"/>
        <v>111101010250601</v>
      </c>
      <c r="F6" t="str">
        <f t="shared" si="2"/>
        <v>1</v>
      </c>
      <c r="G6" t="e">
        <f>+VLOOKUP(L6,BG!$D$10:$F$68,3,FALSE)</f>
        <v>#REF!</v>
      </c>
      <c r="H6" s="333" t="s">
        <v>2914</v>
      </c>
      <c r="I6" s="545">
        <v>11285108</v>
      </c>
      <c r="J6" s="296">
        <f t="shared" si="0"/>
        <v>11285.108</v>
      </c>
      <c r="K6" t="e">
        <f>+VLOOKUP(D6,#REF!,4,0)</f>
        <v>#REF!</v>
      </c>
      <c r="L6" t="e">
        <f>VLOOKUP(D6,#REF!,5,0)</f>
        <v>#REF!</v>
      </c>
      <c r="M6" t="e">
        <f>VLOOKUP(D6,#REF!,6,0)</f>
        <v>#REF!</v>
      </c>
      <c r="N6" t="e">
        <f>VLOOKUP(D6,#REF!,7,0)</f>
        <v>#REF!</v>
      </c>
      <c r="P6" t="str">
        <f t="shared" ref="P6:P11" si="3">MID(E6,6,5)</f>
        <v>10102</v>
      </c>
      <c r="Q6" t="str">
        <f t="shared" ref="Q6:Q69" si="4">+LEFT(E6,2)</f>
        <v>11</v>
      </c>
    </row>
    <row r="7" spans="1:17" x14ac:dyDescent="0.3">
      <c r="A7" s="556">
        <v>44742</v>
      </c>
      <c r="B7" s="332">
        <v>7</v>
      </c>
      <c r="C7" s="332" t="s">
        <v>1588</v>
      </c>
      <c r="D7" s="332" t="s">
        <v>691</v>
      </c>
      <c r="E7" t="str">
        <f t="shared" si="1"/>
        <v>111201090200299</v>
      </c>
      <c r="F7" t="str">
        <f t="shared" si="2"/>
        <v>1</v>
      </c>
      <c r="G7" t="e">
        <f>+VLOOKUP(L7,BG!$D$10:$F$68,3,FALSE)</f>
        <v>#REF!</v>
      </c>
      <c r="H7" s="332" t="s">
        <v>2915</v>
      </c>
      <c r="I7" s="544">
        <v>687897150</v>
      </c>
      <c r="J7" s="296">
        <f t="shared" si="0"/>
        <v>687897.15</v>
      </c>
      <c r="K7" t="e">
        <f>+VLOOKUP(D7,#REF!,4,0)</f>
        <v>#REF!</v>
      </c>
      <c r="L7" t="e">
        <f>VLOOKUP(D7,#REF!,5,0)</f>
        <v>#REF!</v>
      </c>
      <c r="M7" t="e">
        <f>VLOOKUP(D7,#REF!,6,0)</f>
        <v>#REF!</v>
      </c>
      <c r="N7" t="e">
        <f>VLOOKUP(D7,#REF!,7,0)</f>
        <v>#REF!</v>
      </c>
      <c r="P7" t="str">
        <f t="shared" si="3"/>
        <v>10902</v>
      </c>
      <c r="Q7" t="str">
        <f t="shared" si="4"/>
        <v>11</v>
      </c>
    </row>
    <row r="8" spans="1:17" x14ac:dyDescent="0.3">
      <c r="A8" s="556">
        <v>44742</v>
      </c>
      <c r="B8" s="333">
        <v>7</v>
      </c>
      <c r="C8" s="333" t="s">
        <v>2225</v>
      </c>
      <c r="D8" s="333" t="s">
        <v>1874</v>
      </c>
      <c r="E8" t="str">
        <f t="shared" si="1"/>
        <v>111201090221499</v>
      </c>
      <c r="F8" t="str">
        <f t="shared" si="2"/>
        <v>1</v>
      </c>
      <c r="G8" t="e">
        <f>+VLOOKUP(L8,BG!$D$10:$F$68,3,FALSE)</f>
        <v>#REF!</v>
      </c>
      <c r="H8" s="333" t="s">
        <v>2084</v>
      </c>
      <c r="I8" s="545">
        <v>13888609</v>
      </c>
      <c r="J8" s="296">
        <f t="shared" si="0"/>
        <v>13888.609</v>
      </c>
      <c r="K8" t="e">
        <f>+VLOOKUP(D8,#REF!,4,0)</f>
        <v>#REF!</v>
      </c>
      <c r="L8" t="e">
        <f>VLOOKUP(D8,#REF!,5,0)</f>
        <v>#REF!</v>
      </c>
      <c r="M8" t="e">
        <f>VLOOKUP(D8,#REF!,6,0)</f>
        <v>#REF!</v>
      </c>
      <c r="N8" t="e">
        <f>VLOOKUP(D8,#REF!,7,0)</f>
        <v>#REF!</v>
      </c>
      <c r="P8" t="str">
        <f t="shared" si="3"/>
        <v>10902</v>
      </c>
      <c r="Q8" t="str">
        <f t="shared" si="4"/>
        <v>11</v>
      </c>
    </row>
    <row r="9" spans="1:17" x14ac:dyDescent="0.3">
      <c r="A9" s="556">
        <v>44742</v>
      </c>
      <c r="B9" s="332">
        <v>7</v>
      </c>
      <c r="C9" s="332" t="s">
        <v>2226</v>
      </c>
      <c r="D9" s="332" t="s">
        <v>1875</v>
      </c>
      <c r="E9" t="str">
        <f t="shared" si="1"/>
        <v>111201090300101</v>
      </c>
      <c r="F9" t="str">
        <f t="shared" si="2"/>
        <v>1</v>
      </c>
      <c r="G9" t="e">
        <f>+VLOOKUP(L9,BG!$D$10:$F$68,3,FALSE)</f>
        <v>#REF!</v>
      </c>
      <c r="H9" s="332" t="s">
        <v>2085</v>
      </c>
      <c r="I9" s="544">
        <v>8132331</v>
      </c>
      <c r="J9" s="296">
        <f t="shared" si="0"/>
        <v>8132.3310000000001</v>
      </c>
      <c r="K9" t="e">
        <f>+VLOOKUP(D9,#REF!,4,0)</f>
        <v>#REF!</v>
      </c>
      <c r="L9" t="e">
        <f>VLOOKUP(D9,#REF!,5,0)</f>
        <v>#REF!</v>
      </c>
      <c r="M9" t="e">
        <f>VLOOKUP(D9,#REF!,6,0)</f>
        <v>#REF!</v>
      </c>
      <c r="N9" t="e">
        <f>VLOOKUP(D9,#REF!,7,0)</f>
        <v>#REF!</v>
      </c>
      <c r="P9" t="str">
        <f t="shared" si="3"/>
        <v>10903</v>
      </c>
      <c r="Q9" t="str">
        <f t="shared" si="4"/>
        <v>11</v>
      </c>
    </row>
    <row r="10" spans="1:17" x14ac:dyDescent="0.3">
      <c r="A10" s="556">
        <v>44742</v>
      </c>
      <c r="B10" s="333">
        <v>7</v>
      </c>
      <c r="C10" s="333" t="s">
        <v>1589</v>
      </c>
      <c r="D10" s="333" t="s">
        <v>694</v>
      </c>
      <c r="E10" t="str">
        <f t="shared" si="1"/>
        <v>111201090400699</v>
      </c>
      <c r="F10" t="str">
        <f t="shared" si="2"/>
        <v>1</v>
      </c>
      <c r="G10" t="e">
        <f>+VLOOKUP(L10,BG!$D$10:$F$68,3,FALSE)</f>
        <v>#REF!</v>
      </c>
      <c r="H10" s="333" t="s">
        <v>695</v>
      </c>
      <c r="I10" s="545">
        <v>14904721</v>
      </c>
      <c r="J10" s="296">
        <f t="shared" si="0"/>
        <v>14904.721</v>
      </c>
      <c r="K10" t="e">
        <f>+VLOOKUP(D10,#REF!,4,0)</f>
        <v>#REF!</v>
      </c>
      <c r="L10" t="e">
        <f>VLOOKUP(D10,#REF!,5,0)</f>
        <v>#REF!</v>
      </c>
      <c r="M10" t="e">
        <f>VLOOKUP(D10,#REF!,6,0)</f>
        <v>#REF!</v>
      </c>
      <c r="N10" t="e">
        <f>VLOOKUP(D10,#REF!,7,0)</f>
        <v>#REF!</v>
      </c>
      <c r="P10" t="str">
        <f t="shared" si="3"/>
        <v>10904</v>
      </c>
      <c r="Q10" t="str">
        <f t="shared" si="4"/>
        <v>11</v>
      </c>
    </row>
    <row r="11" spans="1:17" x14ac:dyDescent="0.3">
      <c r="A11" s="556">
        <v>44742</v>
      </c>
      <c r="B11" s="332">
        <v>7</v>
      </c>
      <c r="C11" s="332" t="s">
        <v>1590</v>
      </c>
      <c r="D11" s="332" t="s">
        <v>696</v>
      </c>
      <c r="E11" t="str">
        <f t="shared" si="1"/>
        <v>111201090400901</v>
      </c>
      <c r="F11" t="str">
        <f t="shared" si="2"/>
        <v>1</v>
      </c>
      <c r="G11" t="e">
        <f>+VLOOKUP(L11,BG!$D$10:$F$68,3,FALSE)</f>
        <v>#REF!</v>
      </c>
      <c r="H11" s="332" t="s">
        <v>697</v>
      </c>
      <c r="I11" s="544">
        <v>1221767068</v>
      </c>
      <c r="J11" s="296">
        <f t="shared" si="0"/>
        <v>1221767.068</v>
      </c>
      <c r="K11" t="e">
        <f>+VLOOKUP(D11,#REF!,4,0)</f>
        <v>#REF!</v>
      </c>
      <c r="L11" t="e">
        <f>VLOOKUP(D11,#REF!,5,0)</f>
        <v>#REF!</v>
      </c>
      <c r="M11" t="e">
        <f>VLOOKUP(D11,#REF!,6,0)</f>
        <v>#REF!</v>
      </c>
      <c r="N11" t="e">
        <f>VLOOKUP(D11,#REF!,7,0)</f>
        <v>#REF!</v>
      </c>
      <c r="P11" t="str">
        <f t="shared" si="3"/>
        <v>10904</v>
      </c>
      <c r="Q11" t="str">
        <f t="shared" si="4"/>
        <v>11</v>
      </c>
    </row>
    <row r="12" spans="1:17" x14ac:dyDescent="0.3">
      <c r="A12" s="556">
        <v>44742</v>
      </c>
      <c r="B12" s="333">
        <v>7</v>
      </c>
      <c r="C12" s="333" t="s">
        <v>2227</v>
      </c>
      <c r="D12" s="333" t="s">
        <v>1877</v>
      </c>
      <c r="E12" t="str">
        <f t="shared" si="1"/>
        <v>111201090401099</v>
      </c>
      <c r="F12" t="str">
        <f t="shared" si="2"/>
        <v>1</v>
      </c>
      <c r="G12" t="e">
        <f>+VLOOKUP(L12,BG!$D$10:$F$68,3,FALSE)</f>
        <v>#REF!</v>
      </c>
      <c r="H12" s="333" t="s">
        <v>2086</v>
      </c>
      <c r="I12" s="545">
        <v>256635766</v>
      </c>
      <c r="J12" s="296">
        <f t="shared" ref="J12:J75" si="5">I12/1000</f>
        <v>256635.766</v>
      </c>
      <c r="K12" t="e">
        <f>+VLOOKUP(D12,#REF!,4,0)</f>
        <v>#REF!</v>
      </c>
      <c r="L12" t="e">
        <f>VLOOKUP(D12,#REF!,5,0)</f>
        <v>#REF!</v>
      </c>
      <c r="M12" t="e">
        <f>VLOOKUP(D12,#REF!,6,0)</f>
        <v>#REF!</v>
      </c>
      <c r="N12" t="e">
        <f>VLOOKUP(D12,#REF!,7,0)</f>
        <v>#REF!</v>
      </c>
      <c r="P12" t="str">
        <f t="shared" ref="P12:P75" si="6">MID(E12,6,5)</f>
        <v>10904</v>
      </c>
      <c r="Q12" t="str">
        <f t="shared" si="4"/>
        <v>11</v>
      </c>
    </row>
    <row r="13" spans="1:17" x14ac:dyDescent="0.3">
      <c r="A13" s="556">
        <v>44742</v>
      </c>
      <c r="B13" s="332">
        <v>7</v>
      </c>
      <c r="C13" s="332" t="s">
        <v>2956</v>
      </c>
      <c r="D13" s="332" t="s">
        <v>1878</v>
      </c>
      <c r="E13" t="str">
        <f t="shared" si="1"/>
        <v>111201090401799</v>
      </c>
      <c r="F13" t="str">
        <f t="shared" si="2"/>
        <v>1</v>
      </c>
      <c r="G13" t="e">
        <f>+VLOOKUP(L13,BG!$D$10:$F$68,3,FALSE)</f>
        <v>#REF!</v>
      </c>
      <c r="H13" s="332" t="s">
        <v>699</v>
      </c>
      <c r="I13" s="544">
        <v>1837000</v>
      </c>
      <c r="J13" s="296">
        <f t="shared" si="5"/>
        <v>1837</v>
      </c>
      <c r="K13" t="e">
        <f>+VLOOKUP(D13,#REF!,4,0)</f>
        <v>#REF!</v>
      </c>
      <c r="L13" t="e">
        <f>VLOOKUP(D13,#REF!,5,0)</f>
        <v>#REF!</v>
      </c>
      <c r="M13" t="e">
        <f>VLOOKUP(D13,#REF!,6,0)</f>
        <v>#REF!</v>
      </c>
      <c r="N13" t="e">
        <f>VLOOKUP(D13,#REF!,7,0)</f>
        <v>#REF!</v>
      </c>
      <c r="P13" t="str">
        <f t="shared" si="6"/>
        <v>10904</v>
      </c>
      <c r="Q13" t="str">
        <f t="shared" si="4"/>
        <v>11</v>
      </c>
    </row>
    <row r="14" spans="1:17" x14ac:dyDescent="0.3">
      <c r="A14" s="556">
        <v>44742</v>
      </c>
      <c r="B14" s="333">
        <v>7</v>
      </c>
      <c r="C14" s="333" t="s">
        <v>2957</v>
      </c>
      <c r="D14" s="333" t="s">
        <v>1879</v>
      </c>
      <c r="E14" t="str">
        <f t="shared" si="1"/>
        <v>111201090402101</v>
      </c>
      <c r="F14" t="str">
        <f t="shared" si="2"/>
        <v>1</v>
      </c>
      <c r="G14" t="e">
        <f>+VLOOKUP(L14,BG!$D$10:$F$68,3,FALSE)</f>
        <v>#REF!</v>
      </c>
      <c r="H14" s="333" t="s">
        <v>700</v>
      </c>
      <c r="I14" s="545">
        <v>66629</v>
      </c>
      <c r="J14" s="296">
        <f t="shared" si="5"/>
        <v>66.629000000000005</v>
      </c>
      <c r="K14" t="e">
        <f>+VLOOKUP(D14,#REF!,4,0)</f>
        <v>#REF!</v>
      </c>
      <c r="L14" t="e">
        <f>VLOOKUP(D14,#REF!,5,0)</f>
        <v>#REF!</v>
      </c>
      <c r="M14" t="e">
        <f>VLOOKUP(D14,#REF!,6,0)</f>
        <v>#REF!</v>
      </c>
      <c r="N14" t="e">
        <f>VLOOKUP(D14,#REF!,7,0)</f>
        <v>#REF!</v>
      </c>
      <c r="P14" t="str">
        <f t="shared" si="6"/>
        <v>10904</v>
      </c>
      <c r="Q14" t="str">
        <f t="shared" si="4"/>
        <v>11</v>
      </c>
    </row>
    <row r="15" spans="1:17" x14ac:dyDescent="0.3">
      <c r="A15" s="556">
        <v>44742</v>
      </c>
      <c r="B15" s="332">
        <v>7</v>
      </c>
      <c r="C15" s="332" t="s">
        <v>2228</v>
      </c>
      <c r="D15" s="332" t="s">
        <v>1880</v>
      </c>
      <c r="E15" t="str">
        <f t="shared" si="1"/>
        <v>111201090402299</v>
      </c>
      <c r="F15" t="str">
        <f t="shared" si="2"/>
        <v>1</v>
      </c>
      <c r="G15" t="e">
        <f>+VLOOKUP(L15,BG!$D$10:$F$68,3,FALSE)</f>
        <v>#REF!</v>
      </c>
      <c r="H15" s="332" t="s">
        <v>701</v>
      </c>
      <c r="I15" s="544">
        <v>1369825</v>
      </c>
      <c r="J15" s="296">
        <f t="shared" si="5"/>
        <v>1369.825</v>
      </c>
      <c r="K15" t="e">
        <f>+VLOOKUP(D15,#REF!,4,0)</f>
        <v>#REF!</v>
      </c>
      <c r="L15" t="e">
        <f>VLOOKUP(D15,#REF!,5,0)</f>
        <v>#REF!</v>
      </c>
      <c r="M15" t="e">
        <f>VLOOKUP(D15,#REF!,6,0)</f>
        <v>#REF!</v>
      </c>
      <c r="N15" t="e">
        <f>VLOOKUP(D15,#REF!,7,0)</f>
        <v>#REF!</v>
      </c>
      <c r="P15" t="str">
        <f t="shared" si="6"/>
        <v>10904</v>
      </c>
      <c r="Q15" t="str">
        <f t="shared" si="4"/>
        <v>11</v>
      </c>
    </row>
    <row r="16" spans="1:17" x14ac:dyDescent="0.3">
      <c r="A16" s="556">
        <v>44742</v>
      </c>
      <c r="B16" s="333">
        <v>7</v>
      </c>
      <c r="C16" s="333" t="s">
        <v>1591</v>
      </c>
      <c r="D16" s="333" t="s">
        <v>702</v>
      </c>
      <c r="E16" t="str">
        <f t="shared" si="1"/>
        <v>111201090402599</v>
      </c>
      <c r="F16" t="str">
        <f t="shared" si="2"/>
        <v>1</v>
      </c>
      <c r="G16" t="e">
        <f>+VLOOKUP(L16,BG!$D$10:$F$68,3,FALSE)</f>
        <v>#REF!</v>
      </c>
      <c r="H16" s="333" t="s">
        <v>703</v>
      </c>
      <c r="I16" s="545">
        <v>23772294</v>
      </c>
      <c r="J16" s="296">
        <f t="shared" si="5"/>
        <v>23772.294000000002</v>
      </c>
      <c r="K16" t="e">
        <f>+VLOOKUP(D16,#REF!,4,0)</f>
        <v>#REF!</v>
      </c>
      <c r="L16" t="e">
        <f>VLOOKUP(D16,#REF!,5,0)</f>
        <v>#REF!</v>
      </c>
      <c r="M16" t="e">
        <f>VLOOKUP(D16,#REF!,6,0)</f>
        <v>#REF!</v>
      </c>
      <c r="N16" t="e">
        <f>VLOOKUP(D16,#REF!,7,0)</f>
        <v>#REF!</v>
      </c>
      <c r="P16" t="str">
        <f t="shared" si="6"/>
        <v>10904</v>
      </c>
      <c r="Q16" t="str">
        <f t="shared" si="4"/>
        <v>11</v>
      </c>
    </row>
    <row r="17" spans="1:17" x14ac:dyDescent="0.3">
      <c r="A17" s="556">
        <v>44742</v>
      </c>
      <c r="B17" s="332">
        <v>7</v>
      </c>
      <c r="C17" s="332" t="s">
        <v>2804</v>
      </c>
      <c r="D17" s="332" t="s">
        <v>704</v>
      </c>
      <c r="E17" t="str">
        <f t="shared" si="1"/>
        <v>111201090402699</v>
      </c>
      <c r="F17" t="str">
        <f t="shared" si="2"/>
        <v>1</v>
      </c>
      <c r="G17" t="e">
        <f>+VLOOKUP(L17,BG!$D$10:$F$68,3,FALSE)</f>
        <v>#REF!</v>
      </c>
      <c r="H17" s="332" t="s">
        <v>705</v>
      </c>
      <c r="I17" s="544">
        <v>162233</v>
      </c>
      <c r="J17" s="296">
        <f t="shared" si="5"/>
        <v>162.233</v>
      </c>
      <c r="K17" t="e">
        <f>+VLOOKUP(D17,#REF!,4,0)</f>
        <v>#REF!</v>
      </c>
      <c r="L17" t="e">
        <f>VLOOKUP(D17,#REF!,5,0)</f>
        <v>#REF!</v>
      </c>
      <c r="M17" t="e">
        <f>VLOOKUP(D17,#REF!,6,0)</f>
        <v>#REF!</v>
      </c>
      <c r="N17" t="e">
        <f>VLOOKUP(D17,#REF!,7,0)</f>
        <v>#REF!</v>
      </c>
      <c r="P17" t="str">
        <f t="shared" si="6"/>
        <v>10904</v>
      </c>
      <c r="Q17" t="str">
        <f t="shared" si="4"/>
        <v>11</v>
      </c>
    </row>
    <row r="18" spans="1:17" x14ac:dyDescent="0.3">
      <c r="A18" s="556">
        <v>44742</v>
      </c>
      <c r="B18" s="333">
        <v>7</v>
      </c>
      <c r="C18" s="333" t="s">
        <v>2805</v>
      </c>
      <c r="D18" s="333" t="s">
        <v>2721</v>
      </c>
      <c r="E18" t="str">
        <f t="shared" si="1"/>
        <v>111201090403799</v>
      </c>
      <c r="F18" t="str">
        <f t="shared" si="2"/>
        <v>1</v>
      </c>
      <c r="G18" t="e">
        <f>+VLOOKUP(L18,BG!$D$10:$F$68,3,FALSE)</f>
        <v>#REF!</v>
      </c>
      <c r="H18" s="333" t="s">
        <v>2747</v>
      </c>
      <c r="I18" s="545">
        <v>17547</v>
      </c>
      <c r="J18" s="296">
        <f t="shared" si="5"/>
        <v>17.547000000000001</v>
      </c>
      <c r="K18" t="e">
        <f>+VLOOKUP(D18,#REF!,4,0)</f>
        <v>#REF!</v>
      </c>
      <c r="L18" t="e">
        <f>VLOOKUP(D18,#REF!,5,0)</f>
        <v>#REF!</v>
      </c>
      <c r="M18" t="e">
        <f>VLOOKUP(D18,#REF!,6,0)</f>
        <v>#REF!</v>
      </c>
      <c r="N18" t="e">
        <f>VLOOKUP(D18,#REF!,7,0)</f>
        <v>#REF!</v>
      </c>
      <c r="P18" t="str">
        <f t="shared" si="6"/>
        <v>10904</v>
      </c>
      <c r="Q18" t="str">
        <f t="shared" si="4"/>
        <v>11</v>
      </c>
    </row>
    <row r="19" spans="1:17" x14ac:dyDescent="0.3">
      <c r="A19" s="556">
        <v>44742</v>
      </c>
      <c r="B19" s="332">
        <v>7</v>
      </c>
      <c r="C19" s="332" t="s">
        <v>2806</v>
      </c>
      <c r="D19" s="332" t="s">
        <v>2657</v>
      </c>
      <c r="E19" t="str">
        <f t="shared" si="1"/>
        <v>111201090403899</v>
      </c>
      <c r="F19" t="str">
        <f t="shared" si="2"/>
        <v>1</v>
      </c>
      <c r="G19" t="e">
        <f>+VLOOKUP(L19,BG!$D$10:$F$68,3,FALSE)</f>
        <v>#REF!</v>
      </c>
      <c r="H19" s="332" t="s">
        <v>2675</v>
      </c>
      <c r="I19" s="544">
        <v>152682834</v>
      </c>
      <c r="J19" s="296">
        <f t="shared" si="5"/>
        <v>152682.834</v>
      </c>
      <c r="K19" t="e">
        <f>+VLOOKUP(D19,#REF!,4,0)</f>
        <v>#REF!</v>
      </c>
      <c r="L19" t="e">
        <f>VLOOKUP(D19,#REF!,5,0)</f>
        <v>#REF!</v>
      </c>
      <c r="M19" t="e">
        <f>VLOOKUP(D19,#REF!,6,0)</f>
        <v>#REF!</v>
      </c>
      <c r="N19" t="e">
        <f>VLOOKUP(D19,#REF!,7,0)</f>
        <v>#REF!</v>
      </c>
      <c r="P19" t="str">
        <f t="shared" si="6"/>
        <v>10904</v>
      </c>
      <c r="Q19" t="str">
        <f t="shared" si="4"/>
        <v>11</v>
      </c>
    </row>
    <row r="20" spans="1:17" x14ac:dyDescent="0.3">
      <c r="A20" s="556">
        <v>44742</v>
      </c>
      <c r="B20" s="333">
        <v>7</v>
      </c>
      <c r="C20" s="333" t="s">
        <v>1592</v>
      </c>
      <c r="D20" s="333" t="s">
        <v>706</v>
      </c>
      <c r="E20" t="str">
        <f t="shared" si="1"/>
        <v>111201090403999</v>
      </c>
      <c r="F20" t="str">
        <f t="shared" si="2"/>
        <v>1</v>
      </c>
      <c r="G20" t="e">
        <f>+VLOOKUP(L20,BG!$D$10:$F$68,3,FALSE)</f>
        <v>#REF!</v>
      </c>
      <c r="H20" s="333" t="s">
        <v>707</v>
      </c>
      <c r="I20" s="545">
        <v>4594871</v>
      </c>
      <c r="J20" s="296">
        <f t="shared" si="5"/>
        <v>4594.8710000000001</v>
      </c>
      <c r="K20" t="e">
        <f>+VLOOKUP(D20,#REF!,4,0)</f>
        <v>#REF!</v>
      </c>
      <c r="L20" t="e">
        <f>VLOOKUP(D20,#REF!,5,0)</f>
        <v>#REF!</v>
      </c>
      <c r="M20" t="e">
        <f>VLOOKUP(D20,#REF!,6,0)</f>
        <v>#REF!</v>
      </c>
      <c r="N20" t="e">
        <f>VLOOKUP(D20,#REF!,7,0)</f>
        <v>#REF!</v>
      </c>
      <c r="P20" t="str">
        <f t="shared" si="6"/>
        <v>10904</v>
      </c>
      <c r="Q20" t="str">
        <f t="shared" si="4"/>
        <v>11</v>
      </c>
    </row>
    <row r="21" spans="1:17" x14ac:dyDescent="0.3">
      <c r="A21" s="556">
        <v>44742</v>
      </c>
      <c r="B21" s="332">
        <v>7</v>
      </c>
      <c r="C21" s="332" t="s">
        <v>2958</v>
      </c>
      <c r="D21" s="332" t="s">
        <v>709</v>
      </c>
      <c r="E21" t="str">
        <f t="shared" si="1"/>
        <v>111201090404499</v>
      </c>
      <c r="F21" t="str">
        <f t="shared" si="2"/>
        <v>1</v>
      </c>
      <c r="G21" t="e">
        <f>+VLOOKUP(L21,BG!$D$10:$F$68,3,FALSE)</f>
        <v>#REF!</v>
      </c>
      <c r="H21" s="332" t="s">
        <v>710</v>
      </c>
      <c r="I21" s="544">
        <v>33000</v>
      </c>
      <c r="J21" s="296">
        <f t="shared" si="5"/>
        <v>33</v>
      </c>
      <c r="K21" t="e">
        <f>+VLOOKUP(D21,#REF!,4,0)</f>
        <v>#REF!</v>
      </c>
      <c r="L21" t="e">
        <f>VLOOKUP(D21,#REF!,5,0)</f>
        <v>#REF!</v>
      </c>
      <c r="M21" t="e">
        <f>VLOOKUP(D21,#REF!,6,0)</f>
        <v>#REF!</v>
      </c>
      <c r="N21" t="e">
        <f>VLOOKUP(D21,#REF!,7,0)</f>
        <v>#REF!</v>
      </c>
      <c r="P21" t="str">
        <f t="shared" si="6"/>
        <v>10904</v>
      </c>
      <c r="Q21" t="str">
        <f t="shared" si="4"/>
        <v>11</v>
      </c>
    </row>
    <row r="22" spans="1:17" x14ac:dyDescent="0.3">
      <c r="A22" s="556">
        <v>44742</v>
      </c>
      <c r="B22" s="333">
        <v>7</v>
      </c>
      <c r="C22" s="333" t="s">
        <v>1593</v>
      </c>
      <c r="D22" s="333" t="s">
        <v>711</v>
      </c>
      <c r="E22" t="str">
        <f t="shared" si="1"/>
        <v>111201090404599</v>
      </c>
      <c r="F22" t="str">
        <f t="shared" si="2"/>
        <v>1</v>
      </c>
      <c r="G22" t="e">
        <f>+VLOOKUP(L22,BG!$D$10:$F$68,3,FALSE)</f>
        <v>#REF!</v>
      </c>
      <c r="H22" s="333" t="s">
        <v>712</v>
      </c>
      <c r="I22" s="545">
        <v>2464287</v>
      </c>
      <c r="J22" s="296">
        <f t="shared" si="5"/>
        <v>2464.2869999999998</v>
      </c>
      <c r="K22" t="e">
        <f>+VLOOKUP(D22,#REF!,4,0)</f>
        <v>#REF!</v>
      </c>
      <c r="L22" t="e">
        <f>VLOOKUP(D22,#REF!,5,0)</f>
        <v>#REF!</v>
      </c>
      <c r="M22" t="e">
        <f>VLOOKUP(D22,#REF!,6,0)</f>
        <v>#REF!</v>
      </c>
      <c r="N22" t="e">
        <f>VLOOKUP(D22,#REF!,7,0)</f>
        <v>#REF!</v>
      </c>
      <c r="P22" t="str">
        <f t="shared" si="6"/>
        <v>10904</v>
      </c>
      <c r="Q22" t="str">
        <f t="shared" si="4"/>
        <v>11</v>
      </c>
    </row>
    <row r="23" spans="1:17" x14ac:dyDescent="0.3">
      <c r="A23" s="556">
        <v>44742</v>
      </c>
      <c r="B23" s="332">
        <v>7</v>
      </c>
      <c r="C23" s="332" t="s">
        <v>1594</v>
      </c>
      <c r="D23" s="332" t="s">
        <v>713</v>
      </c>
      <c r="E23" t="str">
        <f t="shared" si="1"/>
        <v>111201090404999</v>
      </c>
      <c r="F23" t="str">
        <f t="shared" si="2"/>
        <v>1</v>
      </c>
      <c r="G23" t="e">
        <f>+VLOOKUP(L23,BG!$D$10:$F$68,3,FALSE)</f>
        <v>#REF!</v>
      </c>
      <c r="H23" s="332" t="s">
        <v>714</v>
      </c>
      <c r="I23" s="544">
        <v>46060275</v>
      </c>
      <c r="J23" s="296">
        <f t="shared" si="5"/>
        <v>46060.275000000001</v>
      </c>
      <c r="K23" t="e">
        <f>+VLOOKUP(D23,#REF!,4,0)</f>
        <v>#REF!</v>
      </c>
      <c r="L23" t="e">
        <f>VLOOKUP(D23,#REF!,5,0)</f>
        <v>#REF!</v>
      </c>
      <c r="M23" t="e">
        <f>VLOOKUP(D23,#REF!,6,0)</f>
        <v>#REF!</v>
      </c>
      <c r="N23" t="e">
        <f>VLOOKUP(D23,#REF!,7,0)</f>
        <v>#REF!</v>
      </c>
      <c r="P23" t="str">
        <f t="shared" si="6"/>
        <v>10904</v>
      </c>
      <c r="Q23" t="str">
        <f t="shared" si="4"/>
        <v>11</v>
      </c>
    </row>
    <row r="24" spans="1:17" x14ac:dyDescent="0.3">
      <c r="A24" s="556">
        <v>44742</v>
      </c>
      <c r="B24" s="333">
        <v>7</v>
      </c>
      <c r="C24" s="333" t="s">
        <v>1595</v>
      </c>
      <c r="D24" s="333" t="s">
        <v>721</v>
      </c>
      <c r="E24" t="str">
        <f t="shared" si="1"/>
        <v>111201090405399</v>
      </c>
      <c r="F24" t="str">
        <f t="shared" si="2"/>
        <v>1</v>
      </c>
      <c r="G24" t="e">
        <f>+VLOOKUP(L24,BG!$D$10:$F$68,3,FALSE)</f>
        <v>#REF!</v>
      </c>
      <c r="H24" s="333" t="s">
        <v>722</v>
      </c>
      <c r="I24" s="545">
        <v>7083628</v>
      </c>
      <c r="J24" s="296">
        <f t="shared" si="5"/>
        <v>7083.6279999999997</v>
      </c>
      <c r="K24" t="e">
        <f>+VLOOKUP(D24,#REF!,4,0)</f>
        <v>#REF!</v>
      </c>
      <c r="L24" t="e">
        <f>VLOOKUP(D24,#REF!,5,0)</f>
        <v>#REF!</v>
      </c>
      <c r="M24" t="e">
        <f>VLOOKUP(D24,#REF!,6,0)</f>
        <v>#REF!</v>
      </c>
      <c r="N24" t="e">
        <f>VLOOKUP(D24,#REF!,7,0)</f>
        <v>#REF!</v>
      </c>
      <c r="P24" t="str">
        <f t="shared" si="6"/>
        <v>10904</v>
      </c>
      <c r="Q24" t="str">
        <f t="shared" si="4"/>
        <v>11</v>
      </c>
    </row>
    <row r="25" spans="1:17" x14ac:dyDescent="0.3">
      <c r="A25" s="556">
        <v>44742</v>
      </c>
      <c r="B25" s="332">
        <v>7</v>
      </c>
      <c r="C25" s="332" t="s">
        <v>1596</v>
      </c>
      <c r="D25" s="332" t="s">
        <v>723</v>
      </c>
      <c r="E25" t="str">
        <f t="shared" si="1"/>
        <v>111201090405401</v>
      </c>
      <c r="F25" t="str">
        <f t="shared" si="2"/>
        <v>1</v>
      </c>
      <c r="G25" t="e">
        <f>+VLOOKUP(L25,BG!$D$10:$F$68,3,FALSE)</f>
        <v>#REF!</v>
      </c>
      <c r="H25" s="332" t="s">
        <v>724</v>
      </c>
      <c r="I25" s="544">
        <v>3039515</v>
      </c>
      <c r="J25" s="296">
        <f t="shared" si="5"/>
        <v>3039.5149999999999</v>
      </c>
      <c r="K25" t="e">
        <f>+VLOOKUP(D25,#REF!,4,0)</f>
        <v>#REF!</v>
      </c>
      <c r="L25" t="e">
        <f>VLOOKUP(D25,#REF!,5,0)</f>
        <v>#REF!</v>
      </c>
      <c r="M25" t="e">
        <f>VLOOKUP(D25,#REF!,6,0)</f>
        <v>#REF!</v>
      </c>
      <c r="N25" t="e">
        <f>VLOOKUP(D25,#REF!,7,0)</f>
        <v>#REF!</v>
      </c>
      <c r="P25" t="str">
        <f t="shared" si="6"/>
        <v>10904</v>
      </c>
      <c r="Q25" t="str">
        <f t="shared" si="4"/>
        <v>11</v>
      </c>
    </row>
    <row r="26" spans="1:17" x14ac:dyDescent="0.3">
      <c r="A26" s="556">
        <v>44742</v>
      </c>
      <c r="B26" s="333">
        <v>7</v>
      </c>
      <c r="C26" s="333" t="s">
        <v>2959</v>
      </c>
      <c r="D26" s="333" t="s">
        <v>727</v>
      </c>
      <c r="E26" t="str">
        <f t="shared" si="1"/>
        <v>111201090405601</v>
      </c>
      <c r="F26" t="str">
        <f t="shared" si="2"/>
        <v>1</v>
      </c>
      <c r="G26" t="e">
        <f>+VLOOKUP(L26,BG!$D$10:$F$68,3,FALSE)</f>
        <v>#REF!</v>
      </c>
      <c r="H26" s="333" t="s">
        <v>728</v>
      </c>
      <c r="I26" s="545">
        <v>15065</v>
      </c>
      <c r="J26" s="296">
        <f t="shared" si="5"/>
        <v>15.065</v>
      </c>
      <c r="K26" t="e">
        <f>+VLOOKUP(D26,#REF!,4,0)</f>
        <v>#REF!</v>
      </c>
      <c r="L26" t="e">
        <f>VLOOKUP(D26,#REF!,5,0)</f>
        <v>#REF!</v>
      </c>
      <c r="M26" t="e">
        <f>VLOOKUP(D26,#REF!,6,0)</f>
        <v>#REF!</v>
      </c>
      <c r="N26" t="e">
        <f>VLOOKUP(D26,#REF!,7,0)</f>
        <v>#REF!</v>
      </c>
      <c r="P26" t="str">
        <f t="shared" si="6"/>
        <v>10904</v>
      </c>
      <c r="Q26" t="str">
        <f t="shared" si="4"/>
        <v>11</v>
      </c>
    </row>
    <row r="27" spans="1:17" x14ac:dyDescent="0.3">
      <c r="A27" s="556">
        <v>44742</v>
      </c>
      <c r="B27" s="332">
        <v>7</v>
      </c>
      <c r="C27" s="332" t="s">
        <v>1597</v>
      </c>
      <c r="D27" s="332" t="s">
        <v>729</v>
      </c>
      <c r="E27" t="str">
        <f t="shared" si="1"/>
        <v>111201090405901</v>
      </c>
      <c r="F27" t="str">
        <f t="shared" si="2"/>
        <v>1</v>
      </c>
      <c r="G27" t="e">
        <f>+VLOOKUP(L27,BG!$D$10:$F$68,3,FALSE)</f>
        <v>#REF!</v>
      </c>
      <c r="H27" s="332" t="s">
        <v>730</v>
      </c>
      <c r="I27" s="544">
        <v>157978</v>
      </c>
      <c r="J27" s="296">
        <f t="shared" si="5"/>
        <v>157.97800000000001</v>
      </c>
      <c r="K27" t="e">
        <f>+VLOOKUP(D27,#REF!,4,0)</f>
        <v>#REF!</v>
      </c>
      <c r="L27" t="e">
        <f>VLOOKUP(D27,#REF!,5,0)</f>
        <v>#REF!</v>
      </c>
      <c r="M27" t="e">
        <f>VLOOKUP(D27,#REF!,6,0)</f>
        <v>#REF!</v>
      </c>
      <c r="N27" t="e">
        <f>VLOOKUP(D27,#REF!,7,0)</f>
        <v>#REF!</v>
      </c>
      <c r="P27" t="str">
        <f t="shared" si="6"/>
        <v>10904</v>
      </c>
      <c r="Q27" t="str">
        <f t="shared" si="4"/>
        <v>11</v>
      </c>
    </row>
    <row r="28" spans="1:17" x14ac:dyDescent="0.3">
      <c r="A28" s="556">
        <v>44742</v>
      </c>
      <c r="B28" s="333">
        <v>7</v>
      </c>
      <c r="C28" s="333" t="s">
        <v>1598</v>
      </c>
      <c r="D28" s="333" t="s">
        <v>731</v>
      </c>
      <c r="E28" t="str">
        <f t="shared" si="1"/>
        <v>111201090406001</v>
      </c>
      <c r="F28" t="str">
        <f t="shared" si="2"/>
        <v>1</v>
      </c>
      <c r="G28" t="e">
        <f>+VLOOKUP(L28,BG!$D$10:$F$68,3,FALSE)</f>
        <v>#REF!</v>
      </c>
      <c r="H28" s="333" t="s">
        <v>732</v>
      </c>
      <c r="I28" s="545">
        <v>392240</v>
      </c>
      <c r="J28" s="296">
        <f t="shared" si="5"/>
        <v>392.24</v>
      </c>
      <c r="K28" t="e">
        <f>+VLOOKUP(D28,#REF!,4,0)</f>
        <v>#REF!</v>
      </c>
      <c r="L28" t="e">
        <f>VLOOKUP(D28,#REF!,5,0)</f>
        <v>#REF!</v>
      </c>
      <c r="M28" t="e">
        <f>VLOOKUP(D28,#REF!,6,0)</f>
        <v>#REF!</v>
      </c>
      <c r="N28" t="e">
        <f>VLOOKUP(D28,#REF!,7,0)</f>
        <v>#REF!</v>
      </c>
      <c r="P28" t="str">
        <f t="shared" si="6"/>
        <v>10904</v>
      </c>
      <c r="Q28" t="str">
        <f t="shared" si="4"/>
        <v>11</v>
      </c>
    </row>
    <row r="29" spans="1:17" x14ac:dyDescent="0.3">
      <c r="A29" s="556">
        <v>44742</v>
      </c>
      <c r="B29" s="332">
        <v>7</v>
      </c>
      <c r="C29" s="332" t="s">
        <v>1599</v>
      </c>
      <c r="D29" s="332" t="s">
        <v>735</v>
      </c>
      <c r="E29" t="str">
        <f t="shared" si="1"/>
        <v>111201090406101</v>
      </c>
      <c r="F29" t="str">
        <f t="shared" si="2"/>
        <v>1</v>
      </c>
      <c r="G29" t="e">
        <f>+VLOOKUP(L29,BG!$D$10:$F$68,3,FALSE)</f>
        <v>#REF!</v>
      </c>
      <c r="H29" s="332" t="s">
        <v>736</v>
      </c>
      <c r="I29" s="544">
        <v>205</v>
      </c>
      <c r="J29" s="296">
        <f t="shared" si="5"/>
        <v>0.20499999999999999</v>
      </c>
      <c r="K29" t="e">
        <f>+VLOOKUP(D29,#REF!,4,0)</f>
        <v>#REF!</v>
      </c>
      <c r="L29" t="e">
        <f>VLOOKUP(D29,#REF!,5,0)</f>
        <v>#REF!</v>
      </c>
      <c r="M29" t="e">
        <f>VLOOKUP(D29,#REF!,6,0)</f>
        <v>#REF!</v>
      </c>
      <c r="N29" t="e">
        <f>VLOOKUP(D29,#REF!,7,0)</f>
        <v>#REF!</v>
      </c>
      <c r="P29" t="str">
        <f t="shared" si="6"/>
        <v>10904</v>
      </c>
      <c r="Q29" t="str">
        <f t="shared" si="4"/>
        <v>11</v>
      </c>
    </row>
    <row r="30" spans="1:17" x14ac:dyDescent="0.3">
      <c r="A30" s="556">
        <v>44742</v>
      </c>
      <c r="B30" s="333">
        <v>7</v>
      </c>
      <c r="C30" s="333" t="s">
        <v>1600</v>
      </c>
      <c r="D30" s="333" t="s">
        <v>738</v>
      </c>
      <c r="E30" t="str">
        <f t="shared" si="1"/>
        <v>111201090406301</v>
      </c>
      <c r="F30" t="str">
        <f t="shared" si="2"/>
        <v>1</v>
      </c>
      <c r="G30" t="e">
        <f>+VLOOKUP(L30,BG!$D$10:$F$68,3,FALSE)</f>
        <v>#REF!</v>
      </c>
      <c r="H30" s="333" t="s">
        <v>739</v>
      </c>
      <c r="I30" s="545">
        <v>68</v>
      </c>
      <c r="J30" s="296">
        <f t="shared" si="5"/>
        <v>6.8000000000000005E-2</v>
      </c>
      <c r="K30" t="e">
        <f>+VLOOKUP(D30,#REF!,4,0)</f>
        <v>#REF!</v>
      </c>
      <c r="L30" t="e">
        <f>VLOOKUP(D30,#REF!,5,0)</f>
        <v>#REF!</v>
      </c>
      <c r="M30" t="e">
        <f>VLOOKUP(D30,#REF!,6,0)</f>
        <v>#REF!</v>
      </c>
      <c r="N30" t="e">
        <f>VLOOKUP(D30,#REF!,7,0)</f>
        <v>#REF!</v>
      </c>
      <c r="P30" t="str">
        <f t="shared" si="6"/>
        <v>10904</v>
      </c>
      <c r="Q30" t="str">
        <f t="shared" si="4"/>
        <v>11</v>
      </c>
    </row>
    <row r="31" spans="1:17" x14ac:dyDescent="0.3">
      <c r="A31" s="556">
        <v>44742</v>
      </c>
      <c r="B31" s="332">
        <v>7</v>
      </c>
      <c r="C31" s="332" t="s">
        <v>1601</v>
      </c>
      <c r="D31" s="332" t="s">
        <v>740</v>
      </c>
      <c r="E31" t="str">
        <f t="shared" si="1"/>
        <v>111201090406399</v>
      </c>
      <c r="F31" t="str">
        <f t="shared" si="2"/>
        <v>1</v>
      </c>
      <c r="G31" t="e">
        <f>+VLOOKUP(L31,BG!$D$10:$F$68,3,FALSE)</f>
        <v>#REF!</v>
      </c>
      <c r="H31" s="332" t="s">
        <v>741</v>
      </c>
      <c r="I31" s="544">
        <v>41917808</v>
      </c>
      <c r="J31" s="296">
        <f t="shared" si="5"/>
        <v>41917.807999999997</v>
      </c>
      <c r="K31" t="e">
        <f>+VLOOKUP(D31,#REF!,4,0)</f>
        <v>#REF!</v>
      </c>
      <c r="L31" t="e">
        <f>VLOOKUP(D31,#REF!,5,0)</f>
        <v>#REF!</v>
      </c>
      <c r="M31" t="e">
        <f>VLOOKUP(D31,#REF!,6,0)</f>
        <v>#REF!</v>
      </c>
      <c r="N31" t="e">
        <f>VLOOKUP(D31,#REF!,7,0)</f>
        <v>#REF!</v>
      </c>
      <c r="P31" t="str">
        <f t="shared" si="6"/>
        <v>10904</v>
      </c>
      <c r="Q31" t="str">
        <f t="shared" si="4"/>
        <v>11</v>
      </c>
    </row>
    <row r="32" spans="1:17" x14ac:dyDescent="0.3">
      <c r="A32" s="556">
        <v>44742</v>
      </c>
      <c r="B32" s="333">
        <v>7</v>
      </c>
      <c r="C32" s="333" t="s">
        <v>1602</v>
      </c>
      <c r="D32" s="333" t="s">
        <v>742</v>
      </c>
      <c r="E32" t="str">
        <f t="shared" si="1"/>
        <v>111201090406599</v>
      </c>
      <c r="F32" t="str">
        <f t="shared" si="2"/>
        <v>1</v>
      </c>
      <c r="G32" t="e">
        <f>+VLOOKUP(L32,BG!$D$10:$F$68,3,FALSE)</f>
        <v>#REF!</v>
      </c>
      <c r="H32" s="333" t="s">
        <v>743</v>
      </c>
      <c r="I32" s="545">
        <v>6348521</v>
      </c>
      <c r="J32" s="296">
        <f t="shared" si="5"/>
        <v>6348.5209999999997</v>
      </c>
      <c r="K32" t="e">
        <f>+VLOOKUP(D32,#REF!,4,0)</f>
        <v>#REF!</v>
      </c>
      <c r="L32" t="e">
        <f>VLOOKUP(D32,#REF!,5,0)</f>
        <v>#REF!</v>
      </c>
      <c r="M32" t="e">
        <f>VLOOKUP(D32,#REF!,6,0)</f>
        <v>#REF!</v>
      </c>
      <c r="N32" t="e">
        <f>VLOOKUP(D32,#REF!,7,0)</f>
        <v>#REF!</v>
      </c>
      <c r="P32" t="str">
        <f t="shared" si="6"/>
        <v>10904</v>
      </c>
      <c r="Q32" t="str">
        <f t="shared" si="4"/>
        <v>11</v>
      </c>
    </row>
    <row r="33" spans="1:17" x14ac:dyDescent="0.3">
      <c r="A33" s="556">
        <v>44742</v>
      </c>
      <c r="B33" s="332">
        <v>7</v>
      </c>
      <c r="C33" s="332" t="s">
        <v>1603</v>
      </c>
      <c r="D33" s="332" t="s">
        <v>746</v>
      </c>
      <c r="E33" t="str">
        <f t="shared" si="1"/>
        <v>111201090406999</v>
      </c>
      <c r="F33" t="str">
        <f t="shared" si="2"/>
        <v>1</v>
      </c>
      <c r="G33" t="e">
        <f>+VLOOKUP(L33,BG!$D$10:$F$68,3,FALSE)</f>
        <v>#REF!</v>
      </c>
      <c r="H33" s="332" t="s">
        <v>747</v>
      </c>
      <c r="I33" s="544">
        <v>568842</v>
      </c>
      <c r="J33" s="296">
        <f t="shared" si="5"/>
        <v>568.84199999999998</v>
      </c>
      <c r="K33" t="e">
        <f>+VLOOKUP(D33,#REF!,4,0)</f>
        <v>#REF!</v>
      </c>
      <c r="L33" t="e">
        <f>VLOOKUP(D33,#REF!,5,0)</f>
        <v>#REF!</v>
      </c>
      <c r="M33" t="e">
        <f>VLOOKUP(D33,#REF!,6,0)</f>
        <v>#REF!</v>
      </c>
      <c r="N33" t="e">
        <f>VLOOKUP(D33,#REF!,7,0)</f>
        <v>#REF!</v>
      </c>
      <c r="P33" t="str">
        <f t="shared" si="6"/>
        <v>10904</v>
      </c>
      <c r="Q33" t="str">
        <f t="shared" si="4"/>
        <v>11</v>
      </c>
    </row>
    <row r="34" spans="1:17" x14ac:dyDescent="0.3">
      <c r="A34" s="556">
        <v>44742</v>
      </c>
      <c r="B34" s="333">
        <v>7</v>
      </c>
      <c r="C34" s="333" t="s">
        <v>1604</v>
      </c>
      <c r="D34" s="333" t="s">
        <v>748</v>
      </c>
      <c r="E34" t="str">
        <f t="shared" si="1"/>
        <v>111201090407099</v>
      </c>
      <c r="F34" t="str">
        <f t="shared" si="2"/>
        <v>1</v>
      </c>
      <c r="G34" t="e">
        <f>+VLOOKUP(L34,BG!$D$10:$F$68,3,FALSE)</f>
        <v>#REF!</v>
      </c>
      <c r="H34" s="333" t="s">
        <v>749</v>
      </c>
      <c r="I34" s="545">
        <v>2611639</v>
      </c>
      <c r="J34" s="296">
        <f t="shared" si="5"/>
        <v>2611.6390000000001</v>
      </c>
      <c r="K34" t="e">
        <f>+VLOOKUP(D34,#REF!,4,0)</f>
        <v>#REF!</v>
      </c>
      <c r="L34" t="e">
        <f>VLOOKUP(D34,#REF!,5,0)</f>
        <v>#REF!</v>
      </c>
      <c r="M34" t="e">
        <f>VLOOKUP(D34,#REF!,6,0)</f>
        <v>#REF!</v>
      </c>
      <c r="N34" t="e">
        <f>VLOOKUP(D34,#REF!,7,0)</f>
        <v>#REF!</v>
      </c>
      <c r="P34" t="str">
        <f t="shared" si="6"/>
        <v>10904</v>
      </c>
      <c r="Q34" t="str">
        <f t="shared" si="4"/>
        <v>11</v>
      </c>
    </row>
    <row r="35" spans="1:17" x14ac:dyDescent="0.3">
      <c r="A35" s="556">
        <v>44742</v>
      </c>
      <c r="B35" s="332">
        <v>7</v>
      </c>
      <c r="C35" s="332" t="s">
        <v>1605</v>
      </c>
      <c r="D35" s="332" t="s">
        <v>750</v>
      </c>
      <c r="E35" t="str">
        <f t="shared" si="1"/>
        <v>111201090407101</v>
      </c>
      <c r="F35" t="str">
        <f t="shared" si="2"/>
        <v>1</v>
      </c>
      <c r="G35" t="e">
        <f>+VLOOKUP(L35,BG!$D$10:$F$68,3,FALSE)</f>
        <v>#REF!</v>
      </c>
      <c r="H35" s="332" t="s">
        <v>751</v>
      </c>
      <c r="I35" s="544">
        <v>55056</v>
      </c>
      <c r="J35" s="296">
        <f t="shared" si="5"/>
        <v>55.055999999999997</v>
      </c>
      <c r="K35" t="e">
        <f>+VLOOKUP(D35,#REF!,4,0)</f>
        <v>#REF!</v>
      </c>
      <c r="L35" t="e">
        <f>VLOOKUP(D35,#REF!,5,0)</f>
        <v>#REF!</v>
      </c>
      <c r="M35" t="e">
        <f>VLOOKUP(D35,#REF!,6,0)</f>
        <v>#REF!</v>
      </c>
      <c r="N35" t="e">
        <f>VLOOKUP(D35,#REF!,7,0)</f>
        <v>#REF!</v>
      </c>
      <c r="P35" t="str">
        <f t="shared" si="6"/>
        <v>10904</v>
      </c>
      <c r="Q35" t="str">
        <f t="shared" si="4"/>
        <v>11</v>
      </c>
    </row>
    <row r="36" spans="1:17" x14ac:dyDescent="0.3">
      <c r="A36" s="556">
        <v>44742</v>
      </c>
      <c r="B36" s="333">
        <v>7</v>
      </c>
      <c r="C36" s="333" t="s">
        <v>1606</v>
      </c>
      <c r="D36" s="333" t="s">
        <v>752</v>
      </c>
      <c r="E36" t="str">
        <f t="shared" si="1"/>
        <v>111201090407199</v>
      </c>
      <c r="F36" t="str">
        <f t="shared" si="2"/>
        <v>1</v>
      </c>
      <c r="G36" t="e">
        <f>+VLOOKUP(L36,BG!$D$10:$F$68,3,FALSE)</f>
        <v>#REF!</v>
      </c>
      <c r="H36" s="333" t="s">
        <v>753</v>
      </c>
      <c r="I36" s="545">
        <v>14614475</v>
      </c>
      <c r="J36" s="296">
        <f t="shared" si="5"/>
        <v>14614.475</v>
      </c>
      <c r="K36" t="e">
        <f>+VLOOKUP(D36,#REF!,4,0)</f>
        <v>#REF!</v>
      </c>
      <c r="L36" t="e">
        <f>VLOOKUP(D36,#REF!,5,0)</f>
        <v>#REF!</v>
      </c>
      <c r="M36" t="e">
        <f>VLOOKUP(D36,#REF!,6,0)</f>
        <v>#REF!</v>
      </c>
      <c r="N36" t="e">
        <f>VLOOKUP(D36,#REF!,7,0)</f>
        <v>#REF!</v>
      </c>
      <c r="P36" t="str">
        <f t="shared" si="6"/>
        <v>10904</v>
      </c>
      <c r="Q36" t="str">
        <f t="shared" si="4"/>
        <v>11</v>
      </c>
    </row>
    <row r="37" spans="1:17" x14ac:dyDescent="0.3">
      <c r="A37" s="556">
        <v>44742</v>
      </c>
      <c r="B37" s="332">
        <v>7</v>
      </c>
      <c r="C37" s="332" t="s">
        <v>1607</v>
      </c>
      <c r="D37" s="332" t="s">
        <v>754</v>
      </c>
      <c r="E37" t="str">
        <f t="shared" si="1"/>
        <v>111201090407301</v>
      </c>
      <c r="F37" t="str">
        <f t="shared" si="2"/>
        <v>1</v>
      </c>
      <c r="G37" t="e">
        <f>+VLOOKUP(L37,BG!$D$10:$F$68,3,FALSE)</f>
        <v>#REF!</v>
      </c>
      <c r="H37" s="332" t="s">
        <v>755</v>
      </c>
      <c r="I37" s="544">
        <v>1040038</v>
      </c>
      <c r="J37" s="296">
        <f t="shared" si="5"/>
        <v>1040.038</v>
      </c>
      <c r="K37" t="e">
        <f>+VLOOKUP(D37,#REF!,4,0)</f>
        <v>#REF!</v>
      </c>
      <c r="L37" t="e">
        <f>VLOOKUP(D37,#REF!,5,0)</f>
        <v>#REF!</v>
      </c>
      <c r="M37" t="e">
        <f>VLOOKUP(D37,#REF!,6,0)</f>
        <v>#REF!</v>
      </c>
      <c r="N37" t="e">
        <f>VLOOKUP(D37,#REF!,7,0)</f>
        <v>#REF!</v>
      </c>
      <c r="P37" t="str">
        <f t="shared" si="6"/>
        <v>10904</v>
      </c>
      <c r="Q37" t="str">
        <f t="shared" si="4"/>
        <v>11</v>
      </c>
    </row>
    <row r="38" spans="1:17" x14ac:dyDescent="0.3">
      <c r="A38" s="556">
        <v>44742</v>
      </c>
      <c r="B38" s="333">
        <v>7</v>
      </c>
      <c r="C38" s="333" t="s">
        <v>1608</v>
      </c>
      <c r="D38" s="333" t="s">
        <v>756</v>
      </c>
      <c r="E38" t="str">
        <f t="shared" si="1"/>
        <v>111201090407501</v>
      </c>
      <c r="F38" t="str">
        <f t="shared" si="2"/>
        <v>1</v>
      </c>
      <c r="G38" t="e">
        <f>+VLOOKUP(L38,BG!$D$10:$F$68,3,FALSE)</f>
        <v>#REF!</v>
      </c>
      <c r="H38" s="333" t="s">
        <v>757</v>
      </c>
      <c r="I38" s="545">
        <v>11566894</v>
      </c>
      <c r="J38" s="296">
        <f t="shared" si="5"/>
        <v>11566.894</v>
      </c>
      <c r="K38" t="e">
        <f>+VLOOKUP(D38,#REF!,4,0)</f>
        <v>#REF!</v>
      </c>
      <c r="L38" t="e">
        <f>VLOOKUP(D38,#REF!,5,0)</f>
        <v>#REF!</v>
      </c>
      <c r="M38" t="e">
        <f>VLOOKUP(D38,#REF!,6,0)</f>
        <v>#REF!</v>
      </c>
      <c r="N38" t="e">
        <f>VLOOKUP(D38,#REF!,7,0)</f>
        <v>#REF!</v>
      </c>
      <c r="P38" t="str">
        <f t="shared" si="6"/>
        <v>10904</v>
      </c>
      <c r="Q38" t="str">
        <f t="shared" si="4"/>
        <v>11</v>
      </c>
    </row>
    <row r="39" spans="1:17" x14ac:dyDescent="0.3">
      <c r="A39" s="556">
        <v>44742</v>
      </c>
      <c r="B39" s="332">
        <v>7</v>
      </c>
      <c r="C39" s="332" t="s">
        <v>2229</v>
      </c>
      <c r="D39" s="332" t="s">
        <v>1884</v>
      </c>
      <c r="E39" t="str">
        <f t="shared" si="1"/>
        <v>111201090407601</v>
      </c>
      <c r="F39" t="str">
        <f t="shared" si="2"/>
        <v>1</v>
      </c>
      <c r="G39" t="e">
        <f>+VLOOKUP(L39,BG!$D$10:$F$68,3,FALSE)</f>
        <v>#REF!</v>
      </c>
      <c r="H39" s="332" t="s">
        <v>2088</v>
      </c>
      <c r="I39" s="544">
        <v>682448</v>
      </c>
      <c r="J39" s="296">
        <f t="shared" si="5"/>
        <v>682.44799999999998</v>
      </c>
      <c r="K39" t="e">
        <f>+VLOOKUP(D39,#REF!,4,0)</f>
        <v>#REF!</v>
      </c>
      <c r="L39" t="e">
        <f>VLOOKUP(D39,#REF!,5,0)</f>
        <v>#REF!</v>
      </c>
      <c r="M39" t="e">
        <f>VLOOKUP(D39,#REF!,6,0)</f>
        <v>#REF!</v>
      </c>
      <c r="N39" t="e">
        <f>VLOOKUP(D39,#REF!,7,0)</f>
        <v>#REF!</v>
      </c>
      <c r="P39" t="str">
        <f t="shared" si="6"/>
        <v>10904</v>
      </c>
      <c r="Q39" t="str">
        <f t="shared" si="4"/>
        <v>11</v>
      </c>
    </row>
    <row r="40" spans="1:17" x14ac:dyDescent="0.3">
      <c r="A40" s="556">
        <v>44742</v>
      </c>
      <c r="B40" s="333">
        <v>7</v>
      </c>
      <c r="C40" s="333" t="s">
        <v>1609</v>
      </c>
      <c r="D40" s="333" t="s">
        <v>760</v>
      </c>
      <c r="E40" t="str">
        <f t="shared" si="1"/>
        <v>111201090408699</v>
      </c>
      <c r="F40" t="str">
        <f t="shared" si="2"/>
        <v>1</v>
      </c>
      <c r="G40" t="e">
        <f>+VLOOKUP(L40,BG!$D$10:$F$68,3,FALSE)</f>
        <v>#REF!</v>
      </c>
      <c r="H40" s="333" t="s">
        <v>761</v>
      </c>
      <c r="I40" s="545">
        <v>7499558</v>
      </c>
      <c r="J40" s="296">
        <f t="shared" si="5"/>
        <v>7499.558</v>
      </c>
      <c r="K40" t="e">
        <f>+VLOOKUP(D40,#REF!,4,0)</f>
        <v>#REF!</v>
      </c>
      <c r="L40" t="e">
        <f>VLOOKUP(D40,#REF!,5,0)</f>
        <v>#REF!</v>
      </c>
      <c r="M40" t="e">
        <f>VLOOKUP(D40,#REF!,6,0)</f>
        <v>#REF!</v>
      </c>
      <c r="N40" t="e">
        <f>VLOOKUP(D40,#REF!,7,0)</f>
        <v>#REF!</v>
      </c>
      <c r="P40" t="str">
        <f t="shared" si="6"/>
        <v>10904</v>
      </c>
      <c r="Q40" t="str">
        <f t="shared" si="4"/>
        <v>11</v>
      </c>
    </row>
    <row r="41" spans="1:17" x14ac:dyDescent="0.3">
      <c r="A41" s="556">
        <v>44742</v>
      </c>
      <c r="B41" s="332">
        <v>7</v>
      </c>
      <c r="C41" s="332" t="s">
        <v>2960</v>
      </c>
      <c r="D41" s="332" t="s">
        <v>2961</v>
      </c>
      <c r="E41" t="str">
        <f t="shared" si="1"/>
        <v>111201090410101</v>
      </c>
      <c r="F41" t="str">
        <f t="shared" si="2"/>
        <v>1</v>
      </c>
      <c r="G41" t="e">
        <f>+VLOOKUP(L41,BG!$D$10:$F$68,3,FALSE)</f>
        <v>#REF!</v>
      </c>
      <c r="H41" s="332" t="s">
        <v>2916</v>
      </c>
      <c r="I41" s="544">
        <v>6848</v>
      </c>
      <c r="J41" s="296">
        <f t="shared" si="5"/>
        <v>6.8479999999999999</v>
      </c>
      <c r="K41" t="e">
        <f>+VLOOKUP(D41,#REF!,4,0)</f>
        <v>#REF!</v>
      </c>
      <c r="L41" t="e">
        <f>VLOOKUP(D41,#REF!,5,0)</f>
        <v>#REF!</v>
      </c>
      <c r="M41" t="e">
        <f>VLOOKUP(D41,#REF!,6,0)</f>
        <v>#REF!</v>
      </c>
      <c r="N41" t="e">
        <f>VLOOKUP(D41,#REF!,7,0)</f>
        <v>#REF!</v>
      </c>
      <c r="P41" t="str">
        <f t="shared" si="6"/>
        <v>10904</v>
      </c>
      <c r="Q41" t="str">
        <f t="shared" si="4"/>
        <v>11</v>
      </c>
    </row>
    <row r="42" spans="1:17" x14ac:dyDescent="0.3">
      <c r="A42" s="556">
        <v>44742</v>
      </c>
      <c r="B42" s="333">
        <v>7</v>
      </c>
      <c r="C42" s="333" t="s">
        <v>2962</v>
      </c>
      <c r="D42" s="333" t="s">
        <v>2963</v>
      </c>
      <c r="E42" t="str">
        <f t="shared" si="1"/>
        <v>111201090410199</v>
      </c>
      <c r="F42" t="str">
        <f>MID(E42,3,1)</f>
        <v>1</v>
      </c>
      <c r="G42" t="e">
        <f>+VLOOKUP(L42,BG!$D$10:$F$68,3,FALSE)</f>
        <v>#REF!</v>
      </c>
      <c r="H42" s="333" t="s">
        <v>2917</v>
      </c>
      <c r="I42" s="545">
        <v>572331</v>
      </c>
      <c r="J42" s="296">
        <f t="shared" si="5"/>
        <v>572.33100000000002</v>
      </c>
      <c r="K42" t="e">
        <f>+VLOOKUP(D42,#REF!,4,0)</f>
        <v>#REF!</v>
      </c>
      <c r="L42" t="e">
        <f>VLOOKUP(D42,#REF!,5,0)</f>
        <v>#REF!</v>
      </c>
      <c r="M42" t="e">
        <f>VLOOKUP(D42,#REF!,6,0)</f>
        <v>#REF!</v>
      </c>
      <c r="N42" t="e">
        <f>VLOOKUP(D42,#REF!,7,0)</f>
        <v>#REF!</v>
      </c>
      <c r="P42" t="str">
        <f t="shared" si="6"/>
        <v>10904</v>
      </c>
      <c r="Q42" t="str">
        <f t="shared" si="4"/>
        <v>11</v>
      </c>
    </row>
    <row r="43" spans="1:17" x14ac:dyDescent="0.3">
      <c r="A43" s="556">
        <v>44742</v>
      </c>
      <c r="B43" s="332">
        <v>7</v>
      </c>
      <c r="C43" s="332" t="s">
        <v>2230</v>
      </c>
      <c r="D43" s="332" t="s">
        <v>1886</v>
      </c>
      <c r="E43" t="str">
        <f t="shared" si="1"/>
        <v>111201090421101</v>
      </c>
      <c r="F43" t="str">
        <f t="shared" si="2"/>
        <v>1</v>
      </c>
      <c r="G43" t="e">
        <f>+VLOOKUP(L43,BG!$D$10:$F$68,3,FALSE)</f>
        <v>#REF!</v>
      </c>
      <c r="H43" s="332" t="s">
        <v>2676</v>
      </c>
      <c r="I43" s="544">
        <v>958549</v>
      </c>
      <c r="J43" s="296">
        <f t="shared" si="5"/>
        <v>958.54899999999998</v>
      </c>
      <c r="K43" t="e">
        <f>+VLOOKUP(D43,#REF!,4,0)</f>
        <v>#REF!</v>
      </c>
      <c r="L43" t="e">
        <f>VLOOKUP(D43,#REF!,5,0)</f>
        <v>#REF!</v>
      </c>
      <c r="M43" t="e">
        <f>VLOOKUP(D43,#REF!,6,0)</f>
        <v>#REF!</v>
      </c>
      <c r="N43" t="e">
        <f>VLOOKUP(D43,#REF!,7,0)</f>
        <v>#REF!</v>
      </c>
      <c r="P43" t="str">
        <f t="shared" si="6"/>
        <v>10904</v>
      </c>
      <c r="Q43" t="str">
        <f t="shared" si="4"/>
        <v>11</v>
      </c>
    </row>
    <row r="44" spans="1:17" x14ac:dyDescent="0.3">
      <c r="A44" s="556">
        <v>44742</v>
      </c>
      <c r="B44" s="333">
        <v>7</v>
      </c>
      <c r="C44" s="333" t="s">
        <v>2807</v>
      </c>
      <c r="D44" s="333" t="s">
        <v>764</v>
      </c>
      <c r="E44" t="str">
        <f t="shared" si="1"/>
        <v>111201090442199</v>
      </c>
      <c r="F44" t="str">
        <f t="shared" si="2"/>
        <v>1</v>
      </c>
      <c r="G44" t="e">
        <f>+VLOOKUP(L44,BG!$D$10:$F$68,3,FALSE)</f>
        <v>#REF!</v>
      </c>
      <c r="H44" s="333" t="s">
        <v>2748</v>
      </c>
      <c r="I44" s="545">
        <v>211974099</v>
      </c>
      <c r="J44" s="296">
        <f t="shared" si="5"/>
        <v>211974.09899999999</v>
      </c>
      <c r="K44" t="e">
        <f>+VLOOKUP(D44,#REF!,4,0)</f>
        <v>#REF!</v>
      </c>
      <c r="L44" t="e">
        <f>VLOOKUP(D44,#REF!,5,0)</f>
        <v>#REF!</v>
      </c>
      <c r="M44" t="e">
        <f>VLOOKUP(D44,#REF!,6,0)</f>
        <v>#REF!</v>
      </c>
      <c r="N44" t="e">
        <f>VLOOKUP(D44,#REF!,7,0)</f>
        <v>#REF!</v>
      </c>
      <c r="P44" t="str">
        <f t="shared" si="6"/>
        <v>10904</v>
      </c>
      <c r="Q44" t="str">
        <f t="shared" si="4"/>
        <v>11</v>
      </c>
    </row>
    <row r="45" spans="1:17" x14ac:dyDescent="0.3">
      <c r="A45" s="556">
        <v>44742</v>
      </c>
      <c r="B45" s="332">
        <v>7</v>
      </c>
      <c r="C45" s="332" t="s">
        <v>2808</v>
      </c>
      <c r="D45" s="332" t="s">
        <v>2423</v>
      </c>
      <c r="E45" t="str">
        <f t="shared" si="1"/>
        <v>111201090442899</v>
      </c>
      <c r="F45" t="str">
        <f t="shared" si="2"/>
        <v>1</v>
      </c>
      <c r="G45" t="e">
        <f>+VLOOKUP(L45,BG!$D$10:$F$68,3,FALSE)</f>
        <v>#REF!</v>
      </c>
      <c r="H45" s="332" t="s">
        <v>2424</v>
      </c>
      <c r="I45" s="544">
        <v>7751780</v>
      </c>
      <c r="J45" s="296">
        <f t="shared" si="5"/>
        <v>7751.78</v>
      </c>
      <c r="K45" t="e">
        <f>+VLOOKUP(D45,#REF!,4,0)</f>
        <v>#REF!</v>
      </c>
      <c r="L45" t="e">
        <f>VLOOKUP(D45,#REF!,5,0)</f>
        <v>#REF!</v>
      </c>
      <c r="M45" t="e">
        <f>VLOOKUP(D45,#REF!,6,0)</f>
        <v>#REF!</v>
      </c>
      <c r="N45" t="e">
        <f>VLOOKUP(D45,#REF!,7,0)</f>
        <v>#REF!</v>
      </c>
      <c r="P45" t="str">
        <f t="shared" si="6"/>
        <v>10904</v>
      </c>
      <c r="Q45" t="str">
        <f t="shared" si="4"/>
        <v>11</v>
      </c>
    </row>
    <row r="46" spans="1:17" x14ac:dyDescent="0.3">
      <c r="A46" s="556">
        <v>44742</v>
      </c>
      <c r="B46" s="333">
        <v>7</v>
      </c>
      <c r="C46" s="333" t="s">
        <v>2231</v>
      </c>
      <c r="D46" s="333" t="s">
        <v>1891</v>
      </c>
      <c r="E46" t="str">
        <f t="shared" si="1"/>
        <v>111201090443501</v>
      </c>
      <c r="F46" t="str">
        <f t="shared" si="2"/>
        <v>1</v>
      </c>
      <c r="G46" t="e">
        <f>+VLOOKUP(L46,BG!$D$10:$F$68,3,FALSE)</f>
        <v>#REF!</v>
      </c>
      <c r="H46" s="333" t="s">
        <v>2094</v>
      </c>
      <c r="I46" s="545">
        <v>94225</v>
      </c>
      <c r="J46" s="296">
        <f t="shared" si="5"/>
        <v>94.224999999999994</v>
      </c>
      <c r="K46" t="e">
        <f>+VLOOKUP(D46,#REF!,4,0)</f>
        <v>#REF!</v>
      </c>
      <c r="L46" t="e">
        <f>VLOOKUP(D46,#REF!,5,0)</f>
        <v>#REF!</v>
      </c>
      <c r="M46" t="e">
        <f>VLOOKUP(D46,#REF!,6,0)</f>
        <v>#REF!</v>
      </c>
      <c r="N46" t="e">
        <f>VLOOKUP(D46,#REF!,7,0)</f>
        <v>#REF!</v>
      </c>
      <c r="P46" t="str">
        <f t="shared" si="6"/>
        <v>10904</v>
      </c>
      <c r="Q46" t="str">
        <f t="shared" si="4"/>
        <v>11</v>
      </c>
    </row>
    <row r="47" spans="1:17" x14ac:dyDescent="0.3">
      <c r="A47" s="556">
        <v>44742</v>
      </c>
      <c r="B47" s="332">
        <v>7</v>
      </c>
      <c r="C47" s="332" t="s">
        <v>2809</v>
      </c>
      <c r="D47" s="332" t="s">
        <v>2658</v>
      </c>
      <c r="E47" t="str">
        <f t="shared" si="1"/>
        <v>111201090444401</v>
      </c>
      <c r="F47" t="str">
        <f t="shared" si="2"/>
        <v>1</v>
      </c>
      <c r="G47" t="e">
        <f>+VLOOKUP(L47,BG!$D$10:$F$68,3,FALSE)</f>
        <v>#REF!</v>
      </c>
      <c r="H47" s="332" t="s">
        <v>2677</v>
      </c>
      <c r="I47" s="544">
        <v>4793</v>
      </c>
      <c r="J47" s="296">
        <f t="shared" si="5"/>
        <v>4.7930000000000001</v>
      </c>
      <c r="K47" t="e">
        <f>+VLOOKUP(D47,#REF!,4,0)</f>
        <v>#REF!</v>
      </c>
      <c r="L47" t="e">
        <f>VLOOKUP(D47,#REF!,5,0)</f>
        <v>#REF!</v>
      </c>
      <c r="M47" t="e">
        <f>VLOOKUP(D47,#REF!,6,0)</f>
        <v>#REF!</v>
      </c>
      <c r="N47" t="e">
        <f>VLOOKUP(D47,#REF!,7,0)</f>
        <v>#REF!</v>
      </c>
      <c r="P47" t="str">
        <f t="shared" si="6"/>
        <v>10904</v>
      </c>
      <c r="Q47" t="str">
        <f t="shared" si="4"/>
        <v>11</v>
      </c>
    </row>
    <row r="48" spans="1:17" x14ac:dyDescent="0.3">
      <c r="A48" s="556">
        <v>44742</v>
      </c>
      <c r="B48" s="333">
        <v>7</v>
      </c>
      <c r="C48" s="333" t="s">
        <v>2232</v>
      </c>
      <c r="D48" s="333" t="s">
        <v>1892</v>
      </c>
      <c r="E48" t="str">
        <f t="shared" si="1"/>
        <v>111201090446299</v>
      </c>
      <c r="F48" t="str">
        <f t="shared" si="2"/>
        <v>1</v>
      </c>
      <c r="G48" t="e">
        <f>+VLOOKUP(L48,BG!$D$10:$F$68,3,FALSE)</f>
        <v>#REF!</v>
      </c>
      <c r="H48" s="333" t="s">
        <v>2095</v>
      </c>
      <c r="I48" s="545">
        <v>1120000</v>
      </c>
      <c r="J48" s="296">
        <f t="shared" si="5"/>
        <v>1120</v>
      </c>
      <c r="K48" t="e">
        <f>+VLOOKUP(D48,#REF!,4,0)</f>
        <v>#REF!</v>
      </c>
      <c r="L48" t="e">
        <f>VLOOKUP(D48,#REF!,5,0)</f>
        <v>#REF!</v>
      </c>
      <c r="M48" t="e">
        <f>VLOOKUP(D48,#REF!,6,0)</f>
        <v>#REF!</v>
      </c>
      <c r="N48" t="e">
        <f>VLOOKUP(D48,#REF!,7,0)</f>
        <v>#REF!</v>
      </c>
      <c r="P48" t="str">
        <f t="shared" si="6"/>
        <v>10904</v>
      </c>
      <c r="Q48" t="str">
        <f t="shared" si="4"/>
        <v>11</v>
      </c>
    </row>
    <row r="49" spans="1:17" x14ac:dyDescent="0.3">
      <c r="A49" s="556">
        <v>44742</v>
      </c>
      <c r="B49" s="332">
        <v>7</v>
      </c>
      <c r="C49" s="332" t="s">
        <v>2233</v>
      </c>
      <c r="D49" s="332" t="s">
        <v>1894</v>
      </c>
      <c r="E49" t="str">
        <f t="shared" si="1"/>
        <v>111201090446701</v>
      </c>
      <c r="F49" t="str">
        <f t="shared" si="2"/>
        <v>1</v>
      </c>
      <c r="G49" t="e">
        <f>+VLOOKUP(L49,BG!$D$10:$F$68,3,FALSE)</f>
        <v>#REF!</v>
      </c>
      <c r="H49" s="332" t="s">
        <v>2097</v>
      </c>
      <c r="I49" s="544">
        <v>39922</v>
      </c>
      <c r="J49" s="296">
        <f t="shared" si="5"/>
        <v>39.921999999999997</v>
      </c>
      <c r="K49" t="e">
        <f>+VLOOKUP(D49,#REF!,4,0)</f>
        <v>#REF!</v>
      </c>
      <c r="L49" t="e">
        <f>VLOOKUP(D49,#REF!,5,0)</f>
        <v>#REF!</v>
      </c>
      <c r="M49" t="e">
        <f>VLOOKUP(D49,#REF!,6,0)</f>
        <v>#REF!</v>
      </c>
      <c r="N49" t="e">
        <f>VLOOKUP(D49,#REF!,7,0)</f>
        <v>#REF!</v>
      </c>
      <c r="P49" t="str">
        <f t="shared" si="6"/>
        <v>10904</v>
      </c>
      <c r="Q49" t="str">
        <f t="shared" si="4"/>
        <v>11</v>
      </c>
    </row>
    <row r="50" spans="1:17" x14ac:dyDescent="0.3">
      <c r="A50" s="556">
        <v>44742</v>
      </c>
      <c r="B50" s="333">
        <v>7</v>
      </c>
      <c r="C50" s="333" t="s">
        <v>2810</v>
      </c>
      <c r="D50" s="333" t="s">
        <v>2427</v>
      </c>
      <c r="E50" t="str">
        <f t="shared" si="1"/>
        <v>111201090446899</v>
      </c>
      <c r="F50" t="str">
        <f t="shared" si="2"/>
        <v>1</v>
      </c>
      <c r="G50" t="e">
        <f>+VLOOKUP(L50,BG!$D$10:$F$68,3,FALSE)</f>
        <v>#REF!</v>
      </c>
      <c r="H50" s="333" t="s">
        <v>2428</v>
      </c>
      <c r="I50" s="545">
        <v>5445757</v>
      </c>
      <c r="J50" s="296">
        <f t="shared" si="5"/>
        <v>5445.7569999999996</v>
      </c>
      <c r="K50" t="e">
        <f>+VLOOKUP(D50,#REF!,4,0)</f>
        <v>#REF!</v>
      </c>
      <c r="L50" t="e">
        <f>VLOOKUP(D50,#REF!,5,0)</f>
        <v>#REF!</v>
      </c>
      <c r="M50" t="e">
        <f>VLOOKUP(D50,#REF!,6,0)</f>
        <v>#REF!</v>
      </c>
      <c r="N50" t="e">
        <f>VLOOKUP(D50,#REF!,7,0)</f>
        <v>#REF!</v>
      </c>
      <c r="P50" t="str">
        <f t="shared" si="6"/>
        <v>10904</v>
      </c>
      <c r="Q50" t="str">
        <f t="shared" si="4"/>
        <v>11</v>
      </c>
    </row>
    <row r="51" spans="1:17" x14ac:dyDescent="0.3">
      <c r="A51" s="556">
        <v>44742</v>
      </c>
      <c r="B51" s="332">
        <v>7</v>
      </c>
      <c r="C51" s="332" t="s">
        <v>2964</v>
      </c>
      <c r="D51" s="332" t="s">
        <v>2965</v>
      </c>
      <c r="E51" t="str">
        <f t="shared" si="1"/>
        <v>111201090447301</v>
      </c>
      <c r="F51" t="str">
        <f t="shared" si="2"/>
        <v>1</v>
      </c>
      <c r="G51" t="e">
        <f>+VLOOKUP(L51,BG!$D$10:$F$68,3,FALSE)</f>
        <v>#REF!</v>
      </c>
      <c r="H51" s="332" t="s">
        <v>2918</v>
      </c>
      <c r="I51" s="544">
        <v>6848</v>
      </c>
      <c r="J51" s="296">
        <f t="shared" si="5"/>
        <v>6.8479999999999999</v>
      </c>
      <c r="K51" t="e">
        <f>+VLOOKUP(D51,#REF!,4,0)</f>
        <v>#REF!</v>
      </c>
      <c r="L51" t="e">
        <f>VLOOKUP(D51,#REF!,5,0)</f>
        <v>#REF!</v>
      </c>
      <c r="M51" t="e">
        <f>VLOOKUP(D51,#REF!,6,0)</f>
        <v>#REF!</v>
      </c>
      <c r="N51" t="e">
        <f>VLOOKUP(D51,#REF!,7,0)</f>
        <v>#REF!</v>
      </c>
      <c r="P51" t="str">
        <f t="shared" si="6"/>
        <v>10904</v>
      </c>
      <c r="Q51" t="str">
        <f t="shared" si="4"/>
        <v>11</v>
      </c>
    </row>
    <row r="52" spans="1:17" x14ac:dyDescent="0.3">
      <c r="A52" s="556">
        <v>44742</v>
      </c>
      <c r="B52" s="333">
        <v>7</v>
      </c>
      <c r="C52" s="333" t="s">
        <v>2966</v>
      </c>
      <c r="D52" s="333" t="s">
        <v>766</v>
      </c>
      <c r="E52" t="str">
        <f t="shared" si="1"/>
        <v>137101310400099</v>
      </c>
      <c r="F52" t="str">
        <f t="shared" si="2"/>
        <v>7</v>
      </c>
      <c r="G52" t="e">
        <f>+VLOOKUP(L52,BG!$D$10:$F$68,3,FALSE)</f>
        <v>#REF!</v>
      </c>
      <c r="H52" s="333" t="s">
        <v>692</v>
      </c>
      <c r="I52" s="545">
        <v>2000000000</v>
      </c>
      <c r="J52" s="296">
        <f t="shared" si="5"/>
        <v>2000000</v>
      </c>
      <c r="K52" t="e">
        <f>+VLOOKUP(D52,#REF!,4,0)</f>
        <v>#REF!</v>
      </c>
      <c r="L52" t="e">
        <f>VLOOKUP(D52,#REF!,5,0)</f>
        <v>#REF!</v>
      </c>
      <c r="M52" t="e">
        <f>VLOOKUP(D52,#REF!,6,0)</f>
        <v>#REF!</v>
      </c>
      <c r="N52" t="e">
        <f>VLOOKUP(D52,#REF!,7,0)</f>
        <v>#REF!</v>
      </c>
      <c r="P52" t="str">
        <f t="shared" si="6"/>
        <v>13104</v>
      </c>
      <c r="Q52" t="str">
        <f t="shared" si="4"/>
        <v>13</v>
      </c>
    </row>
    <row r="53" spans="1:17" x14ac:dyDescent="0.3">
      <c r="A53" s="556">
        <v>44742</v>
      </c>
      <c r="B53" s="332">
        <v>7</v>
      </c>
      <c r="C53" s="332" t="s">
        <v>2967</v>
      </c>
      <c r="D53" s="332" t="s">
        <v>767</v>
      </c>
      <c r="E53" t="str">
        <f t="shared" si="1"/>
        <v>137801618200099</v>
      </c>
      <c r="F53" t="str">
        <f t="shared" si="2"/>
        <v>7</v>
      </c>
      <c r="G53" t="e">
        <f>+VLOOKUP(L53,BG!$D$10:$F$68,3,FALSE)</f>
        <v>#REF!</v>
      </c>
      <c r="H53" s="332" t="s">
        <v>768</v>
      </c>
      <c r="I53" s="544">
        <v>427095892</v>
      </c>
      <c r="J53" s="296">
        <f t="shared" si="5"/>
        <v>427095.89199999999</v>
      </c>
      <c r="K53" t="e">
        <f>+VLOOKUP(D53,#REF!,4,0)</f>
        <v>#REF!</v>
      </c>
      <c r="L53" t="e">
        <f>VLOOKUP(D53,#REF!,5,0)</f>
        <v>#REF!</v>
      </c>
      <c r="M53" t="e">
        <f>VLOOKUP(D53,#REF!,6,0)</f>
        <v>#REF!</v>
      </c>
      <c r="N53" t="e">
        <f>VLOOKUP(D53,#REF!,7,0)</f>
        <v>#REF!</v>
      </c>
      <c r="P53" t="str">
        <f t="shared" si="6"/>
        <v>16182</v>
      </c>
      <c r="Q53" t="str">
        <f t="shared" si="4"/>
        <v>13</v>
      </c>
    </row>
    <row r="54" spans="1:17" x14ac:dyDescent="0.3">
      <c r="A54" s="556">
        <v>44742</v>
      </c>
      <c r="B54" s="333">
        <v>7</v>
      </c>
      <c r="C54" s="333" t="s">
        <v>2968</v>
      </c>
      <c r="D54" s="333" t="s">
        <v>773</v>
      </c>
      <c r="E54" t="str">
        <f t="shared" si="1"/>
        <v>145101690200001</v>
      </c>
      <c r="F54" t="str">
        <f t="shared" si="2"/>
        <v>5</v>
      </c>
      <c r="G54" t="e">
        <f>+VLOOKUP(L54,BG!$D$10:$F$68,3,FALSE)</f>
        <v>#REF!</v>
      </c>
      <c r="H54" s="333" t="s">
        <v>774</v>
      </c>
      <c r="I54" s="545">
        <v>1202674828</v>
      </c>
      <c r="J54" s="576">
        <f t="shared" si="5"/>
        <v>1202674.828</v>
      </c>
      <c r="K54" t="e">
        <f>+VLOOKUP(D54,#REF!,4,0)</f>
        <v>#REF!</v>
      </c>
      <c r="L54" t="e">
        <f>VLOOKUP(D54,#REF!,5,0)</f>
        <v>#REF!</v>
      </c>
      <c r="M54" t="e">
        <f>VLOOKUP(D54,#REF!,6,0)</f>
        <v>#REF!</v>
      </c>
      <c r="N54" t="e">
        <f>VLOOKUP(D54,#REF!,7,0)</f>
        <v>#REF!</v>
      </c>
      <c r="P54" t="str">
        <f t="shared" si="6"/>
        <v>16902</v>
      </c>
      <c r="Q54" t="str">
        <f t="shared" si="4"/>
        <v>14</v>
      </c>
    </row>
    <row r="55" spans="1:17" x14ac:dyDescent="0.3">
      <c r="A55" s="556">
        <v>44742</v>
      </c>
      <c r="B55" s="332">
        <v>7</v>
      </c>
      <c r="C55" s="332" t="s">
        <v>1610</v>
      </c>
      <c r="D55" s="332" t="s">
        <v>775</v>
      </c>
      <c r="E55" t="str">
        <f t="shared" si="1"/>
        <v>147101690200001</v>
      </c>
      <c r="F55" t="str">
        <f t="shared" si="2"/>
        <v>7</v>
      </c>
      <c r="G55" t="e">
        <f>+VLOOKUP(L55,BG!$D$10:$F$68,3,FALSE)</f>
        <v>#REF!</v>
      </c>
      <c r="H55" s="332" t="s">
        <v>776</v>
      </c>
      <c r="I55" s="544">
        <v>27465982639</v>
      </c>
      <c r="J55" s="576">
        <f t="shared" si="5"/>
        <v>27465982.638999999</v>
      </c>
      <c r="K55" t="e">
        <f>+VLOOKUP(D55,#REF!,4,0)</f>
        <v>#REF!</v>
      </c>
      <c r="L55" t="e">
        <f>VLOOKUP(D55,#REF!,5,0)</f>
        <v>#REF!</v>
      </c>
      <c r="M55" t="e">
        <f>VLOOKUP(D55,#REF!,6,0)</f>
        <v>#REF!</v>
      </c>
      <c r="N55" t="e">
        <f>VLOOKUP(D55,#REF!,7,0)</f>
        <v>#REF!</v>
      </c>
      <c r="P55" t="str">
        <f t="shared" si="6"/>
        <v>16902</v>
      </c>
      <c r="Q55" t="str">
        <f t="shared" si="4"/>
        <v>14</v>
      </c>
    </row>
    <row r="56" spans="1:17" x14ac:dyDescent="0.3">
      <c r="A56" s="556">
        <v>44742</v>
      </c>
      <c r="B56" s="333">
        <v>7</v>
      </c>
      <c r="C56" s="333" t="s">
        <v>2969</v>
      </c>
      <c r="D56" s="333" t="s">
        <v>777</v>
      </c>
      <c r="E56" t="str">
        <f t="shared" si="1"/>
        <v>148101690200001</v>
      </c>
      <c r="F56" t="str">
        <f t="shared" si="2"/>
        <v>8</v>
      </c>
      <c r="G56" t="e">
        <f>+VLOOKUP(L56,BG!$D$10:$F$68,3,FALSE)</f>
        <v>#REF!</v>
      </c>
      <c r="H56" s="333" t="s">
        <v>778</v>
      </c>
      <c r="I56" s="545">
        <v>45639636</v>
      </c>
      <c r="J56" s="576">
        <f t="shared" si="5"/>
        <v>45639.635999999999</v>
      </c>
      <c r="K56" t="e">
        <f>+VLOOKUP(D56,#REF!,4,0)</f>
        <v>#REF!</v>
      </c>
      <c r="L56" t="e">
        <f>VLOOKUP(D56,#REF!,5,0)</f>
        <v>#REF!</v>
      </c>
      <c r="M56" t="e">
        <f>VLOOKUP(D56,#REF!,6,0)</f>
        <v>#REF!</v>
      </c>
      <c r="N56" t="e">
        <f>VLOOKUP(D56,#REF!,7,0)</f>
        <v>#REF!</v>
      </c>
      <c r="P56" t="str">
        <f t="shared" si="6"/>
        <v>16902</v>
      </c>
      <c r="Q56" t="str">
        <f t="shared" si="4"/>
        <v>14</v>
      </c>
    </row>
    <row r="57" spans="1:17" x14ac:dyDescent="0.3">
      <c r="A57" s="556">
        <v>44742</v>
      </c>
      <c r="B57" s="332">
        <v>7</v>
      </c>
      <c r="C57" s="332" t="s">
        <v>2970</v>
      </c>
      <c r="D57" s="332" t="s">
        <v>1897</v>
      </c>
      <c r="E57" t="str">
        <f t="shared" si="1"/>
        <v>142101690200099</v>
      </c>
      <c r="F57" t="str">
        <f t="shared" si="2"/>
        <v>2</v>
      </c>
      <c r="G57" t="e">
        <f>+VLOOKUP(L57,BG!$D$10:$F$68,3,FALSE)</f>
        <v>#REF!</v>
      </c>
      <c r="H57" s="332" t="s">
        <v>2098</v>
      </c>
      <c r="I57" s="544">
        <v>74550752</v>
      </c>
      <c r="J57" s="576">
        <f t="shared" si="5"/>
        <v>74550.751999999993</v>
      </c>
      <c r="K57" t="e">
        <f>+VLOOKUP(D57,#REF!,4,0)</f>
        <v>#REF!</v>
      </c>
      <c r="L57" t="e">
        <f>VLOOKUP(D57,#REF!,5,0)</f>
        <v>#REF!</v>
      </c>
      <c r="M57" t="e">
        <f>VLOOKUP(D57,#REF!,6,0)</f>
        <v>#REF!</v>
      </c>
      <c r="N57" t="e">
        <f>VLOOKUP(D57,#REF!,7,0)</f>
        <v>#REF!</v>
      </c>
      <c r="P57" t="str">
        <f t="shared" si="6"/>
        <v>16902</v>
      </c>
      <c r="Q57" t="str">
        <f t="shared" si="4"/>
        <v>14</v>
      </c>
    </row>
    <row r="58" spans="1:17" x14ac:dyDescent="0.3">
      <c r="A58" s="556">
        <v>44742</v>
      </c>
      <c r="B58" s="333">
        <v>7</v>
      </c>
      <c r="C58" s="333" t="s">
        <v>2971</v>
      </c>
      <c r="D58" s="333" t="s">
        <v>1898</v>
      </c>
      <c r="E58" t="str">
        <f t="shared" si="1"/>
        <v>143101690200099</v>
      </c>
      <c r="F58" t="str">
        <f t="shared" si="2"/>
        <v>3</v>
      </c>
      <c r="G58" t="e">
        <f>+VLOOKUP(L58,BG!$D$10:$F$68,3,FALSE)</f>
        <v>#REF!</v>
      </c>
      <c r="H58" s="333" t="s">
        <v>2099</v>
      </c>
      <c r="I58" s="545">
        <v>183375261</v>
      </c>
      <c r="J58" s="576">
        <f t="shared" si="5"/>
        <v>183375.261</v>
      </c>
      <c r="K58" t="e">
        <f>+VLOOKUP(D58,#REF!,4,0)</f>
        <v>#REF!</v>
      </c>
      <c r="L58" t="e">
        <f>VLOOKUP(D58,#REF!,5,0)</f>
        <v>#REF!</v>
      </c>
      <c r="M58" t="e">
        <f>VLOOKUP(D58,#REF!,6,0)</f>
        <v>#REF!</v>
      </c>
      <c r="N58" t="e">
        <f>VLOOKUP(D58,#REF!,7,0)</f>
        <v>#REF!</v>
      </c>
      <c r="P58" t="str">
        <f t="shared" si="6"/>
        <v>16902</v>
      </c>
      <c r="Q58" t="str">
        <f t="shared" si="4"/>
        <v>14</v>
      </c>
    </row>
    <row r="59" spans="1:17" x14ac:dyDescent="0.3">
      <c r="A59" s="556">
        <v>44742</v>
      </c>
      <c r="B59" s="332">
        <v>7</v>
      </c>
      <c r="C59" s="332" t="s">
        <v>1611</v>
      </c>
      <c r="D59" s="332" t="s">
        <v>779</v>
      </c>
      <c r="E59" t="str">
        <f t="shared" si="1"/>
        <v>145101690200099</v>
      </c>
      <c r="F59" t="str">
        <f t="shared" si="2"/>
        <v>5</v>
      </c>
      <c r="G59" t="e">
        <f>+VLOOKUP(L59,BG!$D$10:$F$68,3,FALSE)</f>
        <v>#REF!</v>
      </c>
      <c r="H59" s="332" t="s">
        <v>774</v>
      </c>
      <c r="I59" s="544">
        <v>213082554</v>
      </c>
      <c r="J59" s="576">
        <f t="shared" si="5"/>
        <v>213082.554</v>
      </c>
      <c r="K59" t="e">
        <f>+VLOOKUP(D59,#REF!,4,0)</f>
        <v>#REF!</v>
      </c>
      <c r="L59" t="e">
        <f>VLOOKUP(D59,#REF!,5,0)</f>
        <v>#REF!</v>
      </c>
      <c r="M59" t="e">
        <f>VLOOKUP(D59,#REF!,6,0)</f>
        <v>#REF!</v>
      </c>
      <c r="N59" t="e">
        <f>VLOOKUP(D59,#REF!,7,0)</f>
        <v>#REF!</v>
      </c>
      <c r="P59" t="str">
        <f t="shared" si="6"/>
        <v>16902</v>
      </c>
      <c r="Q59" t="str">
        <f t="shared" si="4"/>
        <v>14</v>
      </c>
    </row>
    <row r="60" spans="1:17" x14ac:dyDescent="0.3">
      <c r="A60" s="556">
        <v>44742</v>
      </c>
      <c r="B60" s="333">
        <v>7</v>
      </c>
      <c r="C60" s="333" t="s">
        <v>1612</v>
      </c>
      <c r="D60" s="333" t="s">
        <v>782</v>
      </c>
      <c r="E60" t="str">
        <f t="shared" si="1"/>
        <v>147101690200099</v>
      </c>
      <c r="F60" t="str">
        <f t="shared" si="2"/>
        <v>7</v>
      </c>
      <c r="G60" t="e">
        <f>+VLOOKUP(L60,BG!$D$10:$F$68,3,FALSE)</f>
        <v>#REF!</v>
      </c>
      <c r="H60" s="333" t="s">
        <v>776</v>
      </c>
      <c r="I60" s="545">
        <v>69217920165</v>
      </c>
      <c r="J60" s="576">
        <f t="shared" si="5"/>
        <v>69217920.165000007</v>
      </c>
      <c r="K60" t="e">
        <f>+VLOOKUP(D60,#REF!,4,0)</f>
        <v>#REF!</v>
      </c>
      <c r="L60" t="e">
        <f>VLOOKUP(D60,#REF!,5,0)</f>
        <v>#REF!</v>
      </c>
      <c r="M60" t="e">
        <f>VLOOKUP(D60,#REF!,6,0)</f>
        <v>#REF!</v>
      </c>
      <c r="N60" t="e">
        <f>VLOOKUP(D60,#REF!,7,0)</f>
        <v>#REF!</v>
      </c>
      <c r="P60" t="str">
        <f t="shared" si="6"/>
        <v>16902</v>
      </c>
      <c r="Q60" t="str">
        <f t="shared" si="4"/>
        <v>14</v>
      </c>
    </row>
    <row r="61" spans="1:17" x14ac:dyDescent="0.3">
      <c r="A61" s="556">
        <v>44742</v>
      </c>
      <c r="B61" s="332">
        <v>7</v>
      </c>
      <c r="C61" s="332" t="s">
        <v>1613</v>
      </c>
      <c r="D61" s="332" t="s">
        <v>783</v>
      </c>
      <c r="E61" t="str">
        <f t="shared" si="1"/>
        <v>148101690200099</v>
      </c>
      <c r="F61" t="str">
        <f t="shared" si="2"/>
        <v>8</v>
      </c>
      <c r="G61" t="e">
        <f>+VLOOKUP(L61,BG!$D$10:$F$68,3,FALSE)</f>
        <v>#REF!</v>
      </c>
      <c r="H61" s="332" t="s">
        <v>778</v>
      </c>
      <c r="I61" s="544">
        <v>12891234845</v>
      </c>
      <c r="J61" s="576">
        <f t="shared" si="5"/>
        <v>12891234.845000001</v>
      </c>
      <c r="K61" t="e">
        <f>+VLOOKUP(D61,#REF!,4,0)</f>
        <v>#REF!</v>
      </c>
      <c r="L61" t="e">
        <f>VLOOKUP(D61,#REF!,5,0)</f>
        <v>#REF!</v>
      </c>
      <c r="M61" t="e">
        <f>VLOOKUP(D61,#REF!,6,0)</f>
        <v>#REF!</v>
      </c>
      <c r="N61" t="e">
        <f>VLOOKUP(D61,#REF!,7,0)</f>
        <v>#REF!</v>
      </c>
      <c r="P61" t="str">
        <f t="shared" si="6"/>
        <v>16902</v>
      </c>
      <c r="Q61" t="str">
        <f t="shared" si="4"/>
        <v>14</v>
      </c>
    </row>
    <row r="62" spans="1:17" x14ac:dyDescent="0.3">
      <c r="A62" s="556">
        <v>44742</v>
      </c>
      <c r="B62" s="333">
        <v>7</v>
      </c>
      <c r="C62" s="333" t="s">
        <v>2234</v>
      </c>
      <c r="D62" s="333" t="s">
        <v>1899</v>
      </c>
      <c r="E62" t="str">
        <f t="shared" si="1"/>
        <v>146101690200301</v>
      </c>
      <c r="F62" t="str">
        <f t="shared" si="2"/>
        <v>6</v>
      </c>
      <c r="G62" t="e">
        <f>+VLOOKUP(L62,BG!$D$10:$F$68,3,FALSE)</f>
        <v>#REF!</v>
      </c>
      <c r="H62" s="333" t="s">
        <v>2100</v>
      </c>
      <c r="I62" s="545">
        <v>735879258</v>
      </c>
      <c r="J62" s="576">
        <f t="shared" si="5"/>
        <v>735879.25800000003</v>
      </c>
      <c r="K62" t="e">
        <f>+VLOOKUP(D62,#REF!,4,0)</f>
        <v>#REF!</v>
      </c>
      <c r="L62" t="e">
        <f>VLOOKUP(D62,#REF!,5,0)</f>
        <v>#REF!</v>
      </c>
      <c r="M62" t="e">
        <f>VLOOKUP(D62,#REF!,6,0)</f>
        <v>#REF!</v>
      </c>
      <c r="N62" t="e">
        <f>VLOOKUP(D62,#REF!,7,0)</f>
        <v>#REF!</v>
      </c>
      <c r="P62" t="str">
        <f t="shared" si="6"/>
        <v>16902</v>
      </c>
      <c r="Q62" t="str">
        <f t="shared" si="4"/>
        <v>14</v>
      </c>
    </row>
    <row r="63" spans="1:17" x14ac:dyDescent="0.3">
      <c r="A63" s="556">
        <v>44742</v>
      </c>
      <c r="B63" s="332">
        <v>7</v>
      </c>
      <c r="C63" s="332" t="s">
        <v>2811</v>
      </c>
      <c r="D63" s="332" t="s">
        <v>2723</v>
      </c>
      <c r="E63" t="str">
        <f t="shared" si="1"/>
        <v>147101690200301</v>
      </c>
      <c r="F63" t="str">
        <f t="shared" si="2"/>
        <v>7</v>
      </c>
      <c r="G63" t="e">
        <f>+VLOOKUP(L63,BG!$D$10:$F$68,3,FALSE)</f>
        <v>#REF!</v>
      </c>
      <c r="H63" s="332" t="s">
        <v>2100</v>
      </c>
      <c r="I63" s="544">
        <v>18773198135</v>
      </c>
      <c r="J63" s="576">
        <f t="shared" si="5"/>
        <v>18773198.135000002</v>
      </c>
      <c r="K63" t="e">
        <f>+VLOOKUP(D63,#REF!,4,0)</f>
        <v>#REF!</v>
      </c>
      <c r="L63" t="e">
        <f>VLOOKUP(D63,#REF!,5,0)</f>
        <v>#REF!</v>
      </c>
      <c r="M63" t="e">
        <f>VLOOKUP(D63,#REF!,6,0)</f>
        <v>#REF!</v>
      </c>
      <c r="N63" t="e">
        <f>VLOOKUP(D63,#REF!,7,0)</f>
        <v>#REF!</v>
      </c>
      <c r="P63" t="str">
        <f t="shared" si="6"/>
        <v>16902</v>
      </c>
      <c r="Q63" t="str">
        <f t="shared" si="4"/>
        <v>14</v>
      </c>
    </row>
    <row r="64" spans="1:17" x14ac:dyDescent="0.3">
      <c r="A64" s="556">
        <v>44742</v>
      </c>
      <c r="B64" s="333">
        <v>7</v>
      </c>
      <c r="C64" s="333" t="s">
        <v>2235</v>
      </c>
      <c r="D64" s="333" t="s">
        <v>1901</v>
      </c>
      <c r="E64" t="str">
        <f t="shared" si="1"/>
        <v>146101690200399</v>
      </c>
      <c r="F64" t="str">
        <f t="shared" si="2"/>
        <v>6</v>
      </c>
      <c r="G64" t="e">
        <f>+VLOOKUP(L64,BG!$D$10:$F$68,3,FALSE)</f>
        <v>#REF!</v>
      </c>
      <c r="H64" s="333" t="s">
        <v>2100</v>
      </c>
      <c r="I64" s="545">
        <v>196641093</v>
      </c>
      <c r="J64" s="576">
        <f t="shared" si="5"/>
        <v>196641.09299999999</v>
      </c>
      <c r="K64" t="e">
        <f>+VLOOKUP(D64,#REF!,4,0)</f>
        <v>#REF!</v>
      </c>
      <c r="L64" t="e">
        <f>VLOOKUP(D64,#REF!,5,0)</f>
        <v>#REF!</v>
      </c>
      <c r="M64" t="e">
        <f>VLOOKUP(D64,#REF!,6,0)</f>
        <v>#REF!</v>
      </c>
      <c r="N64" t="e">
        <f>VLOOKUP(D64,#REF!,7,0)</f>
        <v>#REF!</v>
      </c>
      <c r="P64" t="str">
        <f t="shared" si="6"/>
        <v>16902</v>
      </c>
      <c r="Q64" t="str">
        <f t="shared" si="4"/>
        <v>14</v>
      </c>
    </row>
    <row r="65" spans="1:17" x14ac:dyDescent="0.3">
      <c r="A65" s="556">
        <v>44742</v>
      </c>
      <c r="B65" s="332">
        <v>7</v>
      </c>
      <c r="C65" s="332" t="s">
        <v>2236</v>
      </c>
      <c r="D65" s="332" t="s">
        <v>1902</v>
      </c>
      <c r="E65" t="str">
        <f t="shared" si="1"/>
        <v>147101690200399</v>
      </c>
      <c r="F65" t="str">
        <f t="shared" si="2"/>
        <v>7</v>
      </c>
      <c r="G65" t="e">
        <f>+VLOOKUP(L65,BG!$D$10:$F$68,3,FALSE)</f>
        <v>#REF!</v>
      </c>
      <c r="H65" s="332" t="s">
        <v>2100</v>
      </c>
      <c r="I65" s="544">
        <v>38403726639</v>
      </c>
      <c r="J65" s="576">
        <f t="shared" si="5"/>
        <v>38403726.638999999</v>
      </c>
      <c r="K65" t="e">
        <f>+VLOOKUP(D65,#REF!,4,0)</f>
        <v>#REF!</v>
      </c>
      <c r="L65" t="e">
        <f>VLOOKUP(D65,#REF!,5,0)</f>
        <v>#REF!</v>
      </c>
      <c r="M65" t="e">
        <f>VLOOKUP(D65,#REF!,6,0)</f>
        <v>#REF!</v>
      </c>
      <c r="N65" t="e">
        <f>VLOOKUP(D65,#REF!,7,0)</f>
        <v>#REF!</v>
      </c>
      <c r="P65" t="str">
        <f t="shared" si="6"/>
        <v>16902</v>
      </c>
      <c r="Q65" t="str">
        <f t="shared" si="4"/>
        <v>14</v>
      </c>
    </row>
    <row r="66" spans="1:17" x14ac:dyDescent="0.3">
      <c r="A66" s="556">
        <v>44742</v>
      </c>
      <c r="B66" s="333">
        <v>7</v>
      </c>
      <c r="C66" s="333" t="s">
        <v>1614</v>
      </c>
      <c r="D66" s="333" t="s">
        <v>1264</v>
      </c>
      <c r="E66" t="str">
        <f t="shared" si="1"/>
        <v>147101730200001</v>
      </c>
      <c r="F66" t="str">
        <f t="shared" si="2"/>
        <v>7</v>
      </c>
      <c r="G66" t="e">
        <f>+VLOOKUP(L66,BG!$D$10:$F$68,3,FALSE)</f>
        <v>#REF!</v>
      </c>
      <c r="H66" s="333" t="s">
        <v>794</v>
      </c>
      <c r="I66" s="545">
        <v>20569146249</v>
      </c>
      <c r="J66" s="576">
        <f t="shared" si="5"/>
        <v>20569146.249000002</v>
      </c>
      <c r="K66" t="e">
        <f>+VLOOKUP(D66,#REF!,4,0)</f>
        <v>#REF!</v>
      </c>
      <c r="L66" t="e">
        <f>VLOOKUP(D66,#REF!,5,0)</f>
        <v>#REF!</v>
      </c>
      <c r="M66" t="e">
        <f>VLOOKUP(D66,#REF!,6,0)</f>
        <v>#REF!</v>
      </c>
      <c r="N66" t="e">
        <f>VLOOKUP(D66,#REF!,7,0)</f>
        <v>#REF!</v>
      </c>
      <c r="P66" t="str">
        <f t="shared" si="6"/>
        <v>17302</v>
      </c>
      <c r="Q66" t="str">
        <f t="shared" si="4"/>
        <v>14</v>
      </c>
    </row>
    <row r="67" spans="1:17" x14ac:dyDescent="0.3">
      <c r="A67" s="556">
        <v>44742</v>
      </c>
      <c r="B67" s="332">
        <v>7</v>
      </c>
      <c r="C67" s="332" t="s">
        <v>1615</v>
      </c>
      <c r="D67" s="332" t="s">
        <v>785</v>
      </c>
      <c r="E67" t="str">
        <f t="shared" si="1"/>
        <v>148101730200001</v>
      </c>
      <c r="F67" t="str">
        <f t="shared" si="2"/>
        <v>8</v>
      </c>
      <c r="G67" t="e">
        <f>+VLOOKUP(L67,BG!$D$10:$F$68,3,FALSE)</f>
        <v>#REF!</v>
      </c>
      <c r="H67" s="332" t="s">
        <v>786</v>
      </c>
      <c r="I67" s="544">
        <v>55353845294</v>
      </c>
      <c r="J67" s="576">
        <f t="shared" si="5"/>
        <v>55353845.294</v>
      </c>
      <c r="K67" t="e">
        <f>+VLOOKUP(D67,#REF!,4,0)</f>
        <v>#REF!</v>
      </c>
      <c r="L67" t="e">
        <f>VLOOKUP(D67,#REF!,5,0)</f>
        <v>#REF!</v>
      </c>
      <c r="M67" t="e">
        <f>VLOOKUP(D67,#REF!,6,0)</f>
        <v>#REF!</v>
      </c>
      <c r="N67" t="e">
        <f>VLOOKUP(D67,#REF!,7,0)</f>
        <v>#REF!</v>
      </c>
      <c r="P67" t="str">
        <f t="shared" si="6"/>
        <v>17302</v>
      </c>
      <c r="Q67" t="str">
        <f t="shared" si="4"/>
        <v>14</v>
      </c>
    </row>
    <row r="68" spans="1:17" x14ac:dyDescent="0.3">
      <c r="A68" s="556">
        <v>44742</v>
      </c>
      <c r="B68" s="333">
        <v>7</v>
      </c>
      <c r="C68" s="333" t="s">
        <v>2972</v>
      </c>
      <c r="D68" s="333" t="s">
        <v>2973</v>
      </c>
      <c r="E68" t="str">
        <f t="shared" si="1"/>
        <v>141101730200099</v>
      </c>
      <c r="F68" t="str">
        <f t="shared" si="2"/>
        <v>1</v>
      </c>
      <c r="G68" t="e">
        <f>+VLOOKUP(L68,BG!$D$10:$F$68,3,FALSE)</f>
        <v>#REF!</v>
      </c>
      <c r="H68" s="333" t="s">
        <v>772</v>
      </c>
      <c r="I68" s="545">
        <v>3634872887</v>
      </c>
      <c r="J68" s="576">
        <f t="shared" si="5"/>
        <v>3634872.8870000001</v>
      </c>
      <c r="K68" t="e">
        <f>+VLOOKUP(D68,#REF!,4,0)</f>
        <v>#REF!</v>
      </c>
      <c r="L68" t="e">
        <f>VLOOKUP(D68,#REF!,5,0)</f>
        <v>#REF!</v>
      </c>
      <c r="M68" t="e">
        <f>VLOOKUP(D68,#REF!,6,0)</f>
        <v>#REF!</v>
      </c>
      <c r="N68" t="e">
        <f>VLOOKUP(D68,#REF!,7,0)</f>
        <v>#REF!</v>
      </c>
      <c r="P68" t="str">
        <f t="shared" si="6"/>
        <v>17302</v>
      </c>
      <c r="Q68" t="str">
        <f t="shared" si="4"/>
        <v>14</v>
      </c>
    </row>
    <row r="69" spans="1:17" x14ac:dyDescent="0.3">
      <c r="A69" s="556">
        <v>44742</v>
      </c>
      <c r="B69" s="332">
        <v>7</v>
      </c>
      <c r="C69" s="332" t="s">
        <v>2974</v>
      </c>
      <c r="D69" s="332" t="s">
        <v>1905</v>
      </c>
      <c r="E69" t="str">
        <f t="shared" ref="E69:E132" si="7">+MID(D69,3,2)&amp;+MID(D69,6,1)&amp;+MID(D69,8,2)&amp;+MID(D69,11,3)&amp;+MID(D69,17,2)&amp;+MID(D69,20,3)&amp;+MID(D69,24,2)</f>
        <v>142101730200099</v>
      </c>
      <c r="F69" t="str">
        <f t="shared" ref="F69:F132" si="8">MID(E69,3,1)</f>
        <v>2</v>
      </c>
      <c r="G69" t="e">
        <f>+VLOOKUP(L69,BG!$D$10:$F$68,3,FALSE)</f>
        <v>#REF!</v>
      </c>
      <c r="H69" s="332" t="s">
        <v>2101</v>
      </c>
      <c r="I69" s="544">
        <v>26701584</v>
      </c>
      <c r="J69" s="576">
        <f t="shared" si="5"/>
        <v>26701.583999999999</v>
      </c>
      <c r="K69" t="e">
        <f>+VLOOKUP(D69,#REF!,4,0)</f>
        <v>#REF!</v>
      </c>
      <c r="L69" t="e">
        <f>VLOOKUP(D69,#REF!,5,0)</f>
        <v>#REF!</v>
      </c>
      <c r="M69" t="e">
        <f>VLOOKUP(D69,#REF!,6,0)</f>
        <v>#REF!</v>
      </c>
      <c r="N69" t="e">
        <f>VLOOKUP(D69,#REF!,7,0)</f>
        <v>#REF!</v>
      </c>
      <c r="P69" t="str">
        <f t="shared" si="6"/>
        <v>17302</v>
      </c>
      <c r="Q69" t="str">
        <f t="shared" si="4"/>
        <v>14</v>
      </c>
    </row>
    <row r="70" spans="1:17" x14ac:dyDescent="0.3">
      <c r="A70" s="556">
        <v>44742</v>
      </c>
      <c r="B70" s="333">
        <v>7</v>
      </c>
      <c r="C70" s="333" t="s">
        <v>2975</v>
      </c>
      <c r="D70" s="333" t="s">
        <v>1906</v>
      </c>
      <c r="E70" t="str">
        <f t="shared" si="7"/>
        <v>143101730200099</v>
      </c>
      <c r="F70" t="str">
        <f t="shared" si="8"/>
        <v>3</v>
      </c>
      <c r="G70" t="e">
        <f>+VLOOKUP(L70,BG!$D$10:$F$68,3,FALSE)</f>
        <v>#REF!</v>
      </c>
      <c r="H70" s="333" t="s">
        <v>2102</v>
      </c>
      <c r="I70" s="545">
        <v>3751345604</v>
      </c>
      <c r="J70" s="576">
        <f t="shared" si="5"/>
        <v>3751345.6039999998</v>
      </c>
      <c r="K70" t="e">
        <f>+VLOOKUP(D70,#REF!,4,0)</f>
        <v>#REF!</v>
      </c>
      <c r="L70" t="e">
        <f>VLOOKUP(D70,#REF!,5,0)</f>
        <v>#REF!</v>
      </c>
      <c r="M70" t="e">
        <f>VLOOKUP(D70,#REF!,6,0)</f>
        <v>#REF!</v>
      </c>
      <c r="N70" t="e">
        <f>VLOOKUP(D70,#REF!,7,0)</f>
        <v>#REF!</v>
      </c>
      <c r="P70" t="str">
        <f t="shared" si="6"/>
        <v>17302</v>
      </c>
      <c r="Q70" t="str">
        <f t="shared" ref="Q70:Q133" si="9">+LEFT(E70,2)</f>
        <v>14</v>
      </c>
    </row>
    <row r="71" spans="1:17" x14ac:dyDescent="0.3">
      <c r="A71" s="556">
        <v>44742</v>
      </c>
      <c r="B71" s="332">
        <v>7</v>
      </c>
      <c r="C71" s="332" t="s">
        <v>2976</v>
      </c>
      <c r="D71" s="332" t="s">
        <v>787</v>
      </c>
      <c r="E71" t="str">
        <f t="shared" si="7"/>
        <v>144101730200099</v>
      </c>
      <c r="F71" t="str">
        <f t="shared" si="8"/>
        <v>4</v>
      </c>
      <c r="G71" t="e">
        <f>+VLOOKUP(L71,BG!$D$10:$F$68,3,FALSE)</f>
        <v>#REF!</v>
      </c>
      <c r="H71" s="332" t="s">
        <v>788</v>
      </c>
      <c r="I71" s="544">
        <v>5534000</v>
      </c>
      <c r="J71" s="576">
        <f t="shared" si="5"/>
        <v>5534</v>
      </c>
      <c r="K71" t="e">
        <f>+VLOOKUP(D71,#REF!,4,0)</f>
        <v>#REF!</v>
      </c>
      <c r="L71" t="e">
        <f>VLOOKUP(D71,#REF!,5,0)</f>
        <v>#REF!</v>
      </c>
      <c r="M71" t="e">
        <f>VLOOKUP(D71,#REF!,6,0)</f>
        <v>#REF!</v>
      </c>
      <c r="N71" t="e">
        <f>VLOOKUP(D71,#REF!,7,0)</f>
        <v>#REF!</v>
      </c>
      <c r="P71" t="str">
        <f t="shared" si="6"/>
        <v>17302</v>
      </c>
      <c r="Q71" t="str">
        <f t="shared" si="9"/>
        <v>14</v>
      </c>
    </row>
    <row r="72" spans="1:17" x14ac:dyDescent="0.3">
      <c r="A72" s="556">
        <v>44742</v>
      </c>
      <c r="B72" s="333">
        <v>7</v>
      </c>
      <c r="C72" s="333" t="s">
        <v>2977</v>
      </c>
      <c r="D72" s="333" t="s">
        <v>789</v>
      </c>
      <c r="E72" t="str">
        <f t="shared" si="7"/>
        <v>145101730200099</v>
      </c>
      <c r="F72" t="str">
        <f t="shared" si="8"/>
        <v>5</v>
      </c>
      <c r="G72" t="e">
        <f>+VLOOKUP(L72,BG!$D$10:$F$68,3,FALSE)</f>
        <v>#REF!</v>
      </c>
      <c r="H72" s="333" t="s">
        <v>790</v>
      </c>
      <c r="I72" s="545">
        <v>2878839278</v>
      </c>
      <c r="J72" s="576">
        <f t="shared" si="5"/>
        <v>2878839.2779999999</v>
      </c>
      <c r="K72" t="e">
        <f>+VLOOKUP(D72,#REF!,4,0)</f>
        <v>#REF!</v>
      </c>
      <c r="L72" t="e">
        <f>VLOOKUP(D72,#REF!,5,0)</f>
        <v>#REF!</v>
      </c>
      <c r="M72" t="e">
        <f>VLOOKUP(D72,#REF!,6,0)</f>
        <v>#REF!</v>
      </c>
      <c r="N72" t="e">
        <f>VLOOKUP(D72,#REF!,7,0)</f>
        <v>#REF!</v>
      </c>
      <c r="P72" t="str">
        <f t="shared" si="6"/>
        <v>17302</v>
      </c>
      <c r="Q72" t="str">
        <f t="shared" si="9"/>
        <v>14</v>
      </c>
    </row>
    <row r="73" spans="1:17" x14ac:dyDescent="0.3">
      <c r="A73" s="556">
        <v>44742</v>
      </c>
      <c r="B73" s="332">
        <v>7</v>
      </c>
      <c r="C73" s="332" t="s">
        <v>1616</v>
      </c>
      <c r="D73" s="332" t="s">
        <v>791</v>
      </c>
      <c r="E73" t="str">
        <f t="shared" si="7"/>
        <v>146101730200099</v>
      </c>
      <c r="F73" t="str">
        <f t="shared" si="8"/>
        <v>6</v>
      </c>
      <c r="G73" t="e">
        <f>+VLOOKUP(L73,BG!$D$10:$F$68,3,FALSE)</f>
        <v>#REF!</v>
      </c>
      <c r="H73" s="332" t="s">
        <v>792</v>
      </c>
      <c r="I73" s="544">
        <v>2752702429</v>
      </c>
      <c r="J73" s="576">
        <f t="shared" si="5"/>
        <v>2752702.429</v>
      </c>
      <c r="K73" t="e">
        <f>+VLOOKUP(D73,#REF!,4,0)</f>
        <v>#REF!</v>
      </c>
      <c r="L73" t="e">
        <f>VLOOKUP(D73,#REF!,5,0)</f>
        <v>#REF!</v>
      </c>
      <c r="M73" t="e">
        <f>VLOOKUP(D73,#REF!,6,0)</f>
        <v>#REF!</v>
      </c>
      <c r="N73" t="e">
        <f>VLOOKUP(D73,#REF!,7,0)</f>
        <v>#REF!</v>
      </c>
      <c r="P73" t="str">
        <f t="shared" si="6"/>
        <v>17302</v>
      </c>
      <c r="Q73" t="str">
        <f t="shared" si="9"/>
        <v>14</v>
      </c>
    </row>
    <row r="74" spans="1:17" x14ac:dyDescent="0.3">
      <c r="A74" s="556">
        <v>44742</v>
      </c>
      <c r="B74" s="333">
        <v>7</v>
      </c>
      <c r="C74" s="333" t="s">
        <v>1617</v>
      </c>
      <c r="D74" s="333" t="s">
        <v>793</v>
      </c>
      <c r="E74" t="str">
        <f t="shared" si="7"/>
        <v>147101730200099</v>
      </c>
      <c r="F74" t="str">
        <f t="shared" si="8"/>
        <v>7</v>
      </c>
      <c r="G74" t="e">
        <f>+VLOOKUP(L74,BG!$D$10:$F$68,3,FALSE)</f>
        <v>#REF!</v>
      </c>
      <c r="H74" s="333" t="s">
        <v>794</v>
      </c>
      <c r="I74" s="545">
        <v>25357582858</v>
      </c>
      <c r="J74" s="576">
        <f t="shared" si="5"/>
        <v>25357582.857999999</v>
      </c>
      <c r="K74" t="e">
        <f>+VLOOKUP(D74,#REF!,4,0)</f>
        <v>#REF!</v>
      </c>
      <c r="L74" t="e">
        <f>VLOOKUP(D74,#REF!,5,0)</f>
        <v>#REF!</v>
      </c>
      <c r="M74" t="e">
        <f>VLOOKUP(D74,#REF!,6,0)</f>
        <v>#REF!</v>
      </c>
      <c r="N74" t="e">
        <f>VLOOKUP(D74,#REF!,7,0)</f>
        <v>#REF!</v>
      </c>
      <c r="P74" t="str">
        <f t="shared" si="6"/>
        <v>17302</v>
      </c>
      <c r="Q74" t="str">
        <f t="shared" si="9"/>
        <v>14</v>
      </c>
    </row>
    <row r="75" spans="1:17" x14ac:dyDescent="0.3">
      <c r="A75" s="556">
        <v>44742</v>
      </c>
      <c r="B75" s="332">
        <v>7</v>
      </c>
      <c r="C75" s="332" t="s">
        <v>1618</v>
      </c>
      <c r="D75" s="332" t="s">
        <v>795</v>
      </c>
      <c r="E75" t="str">
        <f t="shared" si="7"/>
        <v>148101730200099</v>
      </c>
      <c r="F75" t="str">
        <f t="shared" si="8"/>
        <v>8</v>
      </c>
      <c r="G75" t="e">
        <f>+VLOOKUP(L75,BG!$D$10:$F$68,3,FALSE)</f>
        <v>#REF!</v>
      </c>
      <c r="H75" s="332" t="s">
        <v>786</v>
      </c>
      <c r="I75" s="544">
        <v>320844349559</v>
      </c>
      <c r="J75" s="576">
        <f t="shared" si="5"/>
        <v>320844349.55900002</v>
      </c>
      <c r="K75" t="e">
        <f>+VLOOKUP(D75,#REF!,4,0)</f>
        <v>#REF!</v>
      </c>
      <c r="L75" t="e">
        <f>VLOOKUP(D75,#REF!,5,0)</f>
        <v>#REF!</v>
      </c>
      <c r="M75" t="e">
        <f>VLOOKUP(D75,#REF!,6,0)</f>
        <v>#REF!</v>
      </c>
      <c r="N75" t="e">
        <f>VLOOKUP(D75,#REF!,7,0)</f>
        <v>#REF!</v>
      </c>
      <c r="P75" t="str">
        <f t="shared" si="6"/>
        <v>17302</v>
      </c>
      <c r="Q75" t="str">
        <f t="shared" si="9"/>
        <v>14</v>
      </c>
    </row>
    <row r="76" spans="1:17" x14ac:dyDescent="0.3">
      <c r="A76" s="556">
        <v>44742</v>
      </c>
      <c r="B76" s="333">
        <v>7</v>
      </c>
      <c r="C76" s="333" t="s">
        <v>2237</v>
      </c>
      <c r="D76" s="333" t="s">
        <v>1907</v>
      </c>
      <c r="E76" t="str">
        <f t="shared" si="7"/>
        <v>147101730200301</v>
      </c>
      <c r="F76" t="str">
        <f t="shared" si="8"/>
        <v>7</v>
      </c>
      <c r="G76" t="e">
        <f>+VLOOKUP(L76,BG!$D$10:$F$68,3,FALSE)</f>
        <v>#REF!</v>
      </c>
      <c r="H76" s="333" t="s">
        <v>772</v>
      </c>
      <c r="I76" s="545">
        <v>1357680997</v>
      </c>
      <c r="J76" s="576">
        <f t="shared" ref="J76:J139" si="10">I76/1000</f>
        <v>1357680.997</v>
      </c>
      <c r="K76" t="e">
        <f>+VLOOKUP(D76,#REF!,4,0)</f>
        <v>#REF!</v>
      </c>
      <c r="L76" t="e">
        <f>VLOOKUP(D76,#REF!,5,0)</f>
        <v>#REF!</v>
      </c>
      <c r="M76" t="e">
        <f>VLOOKUP(D76,#REF!,6,0)</f>
        <v>#REF!</v>
      </c>
      <c r="N76" t="e">
        <f>VLOOKUP(D76,#REF!,7,0)</f>
        <v>#REF!</v>
      </c>
      <c r="P76" t="str">
        <f t="shared" ref="P76:P139" si="11">MID(E76,6,5)</f>
        <v>17302</v>
      </c>
      <c r="Q76" t="str">
        <f t="shared" si="9"/>
        <v>14</v>
      </c>
    </row>
    <row r="77" spans="1:17" x14ac:dyDescent="0.3">
      <c r="A77" s="556">
        <v>44742</v>
      </c>
      <c r="B77" s="332">
        <v>7</v>
      </c>
      <c r="C77" s="332" t="s">
        <v>2238</v>
      </c>
      <c r="D77" s="332" t="s">
        <v>1908</v>
      </c>
      <c r="E77" t="str">
        <f t="shared" si="7"/>
        <v>148101730200301</v>
      </c>
      <c r="F77" t="str">
        <f t="shared" si="8"/>
        <v>8</v>
      </c>
      <c r="G77" t="e">
        <f>+VLOOKUP(L77,BG!$D$10:$F$68,3,FALSE)</f>
        <v>#REF!</v>
      </c>
      <c r="H77" s="332" t="s">
        <v>772</v>
      </c>
      <c r="I77" s="544">
        <v>5618778817</v>
      </c>
      <c r="J77" s="576">
        <f t="shared" si="10"/>
        <v>5618778.8169999998</v>
      </c>
      <c r="K77" t="e">
        <f>+VLOOKUP(D77,#REF!,4,0)</f>
        <v>#REF!</v>
      </c>
      <c r="L77" t="e">
        <f>VLOOKUP(D77,#REF!,5,0)</f>
        <v>#REF!</v>
      </c>
      <c r="M77" t="e">
        <f>VLOOKUP(D77,#REF!,6,0)</f>
        <v>#REF!</v>
      </c>
      <c r="N77" t="e">
        <f>VLOOKUP(D77,#REF!,7,0)</f>
        <v>#REF!</v>
      </c>
      <c r="P77" t="str">
        <f t="shared" si="11"/>
        <v>17302</v>
      </c>
      <c r="Q77" t="str">
        <f t="shared" si="9"/>
        <v>14</v>
      </c>
    </row>
    <row r="78" spans="1:17" x14ac:dyDescent="0.3">
      <c r="A78" s="556">
        <v>44742</v>
      </c>
      <c r="B78" s="333">
        <v>7</v>
      </c>
      <c r="C78" s="333" t="s">
        <v>2239</v>
      </c>
      <c r="D78" s="333" t="s">
        <v>1910</v>
      </c>
      <c r="E78" t="str">
        <f t="shared" si="7"/>
        <v>147101730200399</v>
      </c>
      <c r="F78" t="str">
        <f t="shared" si="8"/>
        <v>7</v>
      </c>
      <c r="G78" t="e">
        <f>+VLOOKUP(L78,BG!$D$10:$F$68,3,FALSE)</f>
        <v>#REF!</v>
      </c>
      <c r="H78" s="333" t="s">
        <v>772</v>
      </c>
      <c r="I78" s="545">
        <v>893497228</v>
      </c>
      <c r="J78" s="576">
        <f t="shared" si="10"/>
        <v>893497.228</v>
      </c>
      <c r="K78" t="e">
        <f>+VLOOKUP(D78,#REF!,4,0)</f>
        <v>#REF!</v>
      </c>
      <c r="L78" t="e">
        <f>VLOOKUP(D78,#REF!,5,0)</f>
        <v>#REF!</v>
      </c>
      <c r="M78" t="e">
        <f>VLOOKUP(D78,#REF!,6,0)</f>
        <v>#REF!</v>
      </c>
      <c r="N78" t="e">
        <f>VLOOKUP(D78,#REF!,7,0)</f>
        <v>#REF!</v>
      </c>
      <c r="P78" t="str">
        <f t="shared" si="11"/>
        <v>17302</v>
      </c>
      <c r="Q78" t="str">
        <f t="shared" si="9"/>
        <v>14</v>
      </c>
    </row>
    <row r="79" spans="1:17" x14ac:dyDescent="0.3">
      <c r="A79" s="556">
        <v>44742</v>
      </c>
      <c r="B79" s="332">
        <v>7</v>
      </c>
      <c r="C79" s="332" t="s">
        <v>2240</v>
      </c>
      <c r="D79" s="332" t="s">
        <v>1911</v>
      </c>
      <c r="E79" t="str">
        <f t="shared" si="7"/>
        <v>148101730200399</v>
      </c>
      <c r="F79" t="str">
        <f t="shared" si="8"/>
        <v>8</v>
      </c>
      <c r="G79" t="e">
        <f>+VLOOKUP(L79,BG!$D$10:$F$68,3,FALSE)</f>
        <v>#REF!</v>
      </c>
      <c r="H79" s="332" t="s">
        <v>772</v>
      </c>
      <c r="I79" s="544">
        <v>41550615635</v>
      </c>
      <c r="J79" s="576">
        <f t="shared" si="10"/>
        <v>41550615.634999998</v>
      </c>
      <c r="K79" t="e">
        <f>+VLOOKUP(D79,#REF!,4,0)</f>
        <v>#REF!</v>
      </c>
      <c r="L79" t="e">
        <f>VLOOKUP(D79,#REF!,5,0)</f>
        <v>#REF!</v>
      </c>
      <c r="M79" t="e">
        <f>VLOOKUP(D79,#REF!,6,0)</f>
        <v>#REF!</v>
      </c>
      <c r="N79" t="e">
        <f>VLOOKUP(D79,#REF!,7,0)</f>
        <v>#REF!</v>
      </c>
      <c r="P79" t="str">
        <f t="shared" si="11"/>
        <v>17302</v>
      </c>
      <c r="Q79" t="str">
        <f t="shared" si="9"/>
        <v>14</v>
      </c>
    </row>
    <row r="80" spans="1:17" x14ac:dyDescent="0.3">
      <c r="A80" s="556">
        <v>44742</v>
      </c>
      <c r="B80" s="333">
        <v>7</v>
      </c>
      <c r="C80" s="333" t="s">
        <v>1619</v>
      </c>
      <c r="D80" s="333" t="s">
        <v>799</v>
      </c>
      <c r="E80" t="str">
        <f t="shared" si="7"/>
        <v>148101730400001</v>
      </c>
      <c r="F80" t="str">
        <f t="shared" si="8"/>
        <v>8</v>
      </c>
      <c r="G80" t="e">
        <f>+VLOOKUP(L80,BG!$D$10:$F$68,3,FALSE)</f>
        <v>#REF!</v>
      </c>
      <c r="H80" s="333" t="s">
        <v>800</v>
      </c>
      <c r="I80" s="545">
        <v>517026697</v>
      </c>
      <c r="J80" s="576">
        <f t="shared" si="10"/>
        <v>517026.69699999999</v>
      </c>
      <c r="K80" t="e">
        <f>+VLOOKUP(D80,#REF!,4,0)</f>
        <v>#REF!</v>
      </c>
      <c r="L80" t="e">
        <f>VLOOKUP(D80,#REF!,5,0)</f>
        <v>#REF!</v>
      </c>
      <c r="M80" t="e">
        <f>VLOOKUP(D80,#REF!,6,0)</f>
        <v>#REF!</v>
      </c>
      <c r="N80" t="e">
        <f>VLOOKUP(D80,#REF!,7,0)</f>
        <v>#REF!</v>
      </c>
      <c r="P80" t="str">
        <f t="shared" si="11"/>
        <v>17304</v>
      </c>
      <c r="Q80" t="str">
        <f t="shared" si="9"/>
        <v>14</v>
      </c>
    </row>
    <row r="81" spans="1:17" x14ac:dyDescent="0.3">
      <c r="A81" s="556">
        <v>44742</v>
      </c>
      <c r="B81" s="332">
        <v>7</v>
      </c>
      <c r="C81" s="332" t="s">
        <v>2978</v>
      </c>
      <c r="D81" s="332" t="s">
        <v>801</v>
      </c>
      <c r="E81" t="str">
        <f t="shared" si="7"/>
        <v>144101730400099</v>
      </c>
      <c r="F81" t="str">
        <f t="shared" si="8"/>
        <v>4</v>
      </c>
      <c r="G81" t="e">
        <f>+VLOOKUP(L81,BG!$D$10:$F$68,3,FALSE)</f>
        <v>#REF!</v>
      </c>
      <c r="H81" s="332" t="s">
        <v>802</v>
      </c>
      <c r="I81" s="544">
        <v>312002</v>
      </c>
      <c r="J81" s="576">
        <f t="shared" si="10"/>
        <v>312.00200000000001</v>
      </c>
      <c r="K81" t="e">
        <f>+VLOOKUP(D81,#REF!,4,0)</f>
        <v>#REF!</v>
      </c>
      <c r="L81" t="e">
        <f>VLOOKUP(D81,#REF!,5,0)</f>
        <v>#REF!</v>
      </c>
      <c r="M81" t="e">
        <f>VLOOKUP(D81,#REF!,6,0)</f>
        <v>#REF!</v>
      </c>
      <c r="N81" t="e">
        <f>VLOOKUP(D81,#REF!,7,0)</f>
        <v>#REF!</v>
      </c>
      <c r="P81" t="str">
        <f t="shared" si="11"/>
        <v>17304</v>
      </c>
      <c r="Q81" t="str">
        <f t="shared" si="9"/>
        <v>14</v>
      </c>
    </row>
    <row r="82" spans="1:17" x14ac:dyDescent="0.3">
      <c r="A82" s="556">
        <v>44742</v>
      </c>
      <c r="B82" s="333">
        <v>7</v>
      </c>
      <c r="C82" s="333" t="s">
        <v>1620</v>
      </c>
      <c r="D82" s="333" t="s">
        <v>804</v>
      </c>
      <c r="E82" t="str">
        <f t="shared" si="7"/>
        <v>146101730400099</v>
      </c>
      <c r="F82" t="str">
        <f t="shared" si="8"/>
        <v>6</v>
      </c>
      <c r="G82" t="e">
        <f>+VLOOKUP(L82,BG!$D$10:$F$68,3,FALSE)</f>
        <v>#REF!</v>
      </c>
      <c r="H82" s="333" t="s">
        <v>797</v>
      </c>
      <c r="I82" s="545">
        <v>15872203</v>
      </c>
      <c r="J82" s="576">
        <f t="shared" si="10"/>
        <v>15872.203</v>
      </c>
      <c r="K82" t="e">
        <f>+VLOOKUP(D82,#REF!,4,0)</f>
        <v>#REF!</v>
      </c>
      <c r="L82" t="e">
        <f>VLOOKUP(D82,#REF!,5,0)</f>
        <v>#REF!</v>
      </c>
      <c r="M82" t="e">
        <f>VLOOKUP(D82,#REF!,6,0)</f>
        <v>#REF!</v>
      </c>
      <c r="N82" t="e">
        <f>VLOOKUP(D82,#REF!,7,0)</f>
        <v>#REF!</v>
      </c>
      <c r="P82" t="str">
        <f t="shared" si="11"/>
        <v>17304</v>
      </c>
      <c r="Q82" t="str">
        <f t="shared" si="9"/>
        <v>14</v>
      </c>
    </row>
    <row r="83" spans="1:17" x14ac:dyDescent="0.3">
      <c r="A83" s="556">
        <v>44742</v>
      </c>
      <c r="B83" s="332">
        <v>7</v>
      </c>
      <c r="C83" s="332" t="s">
        <v>1621</v>
      </c>
      <c r="D83" s="332" t="s">
        <v>805</v>
      </c>
      <c r="E83" t="str">
        <f t="shared" si="7"/>
        <v>147101730400099</v>
      </c>
      <c r="F83" t="str">
        <f t="shared" si="8"/>
        <v>7</v>
      </c>
      <c r="G83" t="e">
        <f>+VLOOKUP(L83,BG!$D$10:$F$68,3,FALSE)</f>
        <v>#REF!</v>
      </c>
      <c r="H83" s="332" t="s">
        <v>798</v>
      </c>
      <c r="I83" s="544">
        <v>21734853</v>
      </c>
      <c r="J83" s="576">
        <f t="shared" si="10"/>
        <v>21734.852999999999</v>
      </c>
      <c r="K83" t="e">
        <f>+VLOOKUP(D83,#REF!,4,0)</f>
        <v>#REF!</v>
      </c>
      <c r="L83" t="e">
        <f>VLOOKUP(D83,#REF!,5,0)</f>
        <v>#REF!</v>
      </c>
      <c r="M83" t="e">
        <f>VLOOKUP(D83,#REF!,6,0)</f>
        <v>#REF!</v>
      </c>
      <c r="N83" t="e">
        <f>VLOOKUP(D83,#REF!,7,0)</f>
        <v>#REF!</v>
      </c>
      <c r="P83" t="str">
        <f t="shared" si="11"/>
        <v>17304</v>
      </c>
      <c r="Q83" t="str">
        <f t="shared" si="9"/>
        <v>14</v>
      </c>
    </row>
    <row r="84" spans="1:17" x14ac:dyDescent="0.3">
      <c r="A84" s="556">
        <v>44742</v>
      </c>
      <c r="B84" s="333">
        <v>7</v>
      </c>
      <c r="C84" s="333" t="s">
        <v>1622</v>
      </c>
      <c r="D84" s="333" t="s">
        <v>806</v>
      </c>
      <c r="E84" t="str">
        <f t="shared" si="7"/>
        <v>148101730400099</v>
      </c>
      <c r="F84" t="str">
        <f t="shared" si="8"/>
        <v>8</v>
      </c>
      <c r="G84" t="e">
        <f>+VLOOKUP(L84,BG!$D$10:$F$68,3,FALSE)</f>
        <v>#REF!</v>
      </c>
      <c r="H84" s="333" t="s">
        <v>800</v>
      </c>
      <c r="I84" s="545">
        <v>52531761</v>
      </c>
      <c r="J84" s="576">
        <f t="shared" si="10"/>
        <v>52531.760999999999</v>
      </c>
      <c r="K84" t="e">
        <f>+VLOOKUP(D84,#REF!,4,0)</f>
        <v>#REF!</v>
      </c>
      <c r="L84" t="e">
        <f>VLOOKUP(D84,#REF!,5,0)</f>
        <v>#REF!</v>
      </c>
      <c r="M84" t="e">
        <f>VLOOKUP(D84,#REF!,6,0)</f>
        <v>#REF!</v>
      </c>
      <c r="N84" t="e">
        <f>VLOOKUP(D84,#REF!,7,0)</f>
        <v>#REF!</v>
      </c>
      <c r="P84" t="str">
        <f t="shared" si="11"/>
        <v>17304</v>
      </c>
      <c r="Q84" t="str">
        <f t="shared" si="9"/>
        <v>14</v>
      </c>
    </row>
    <row r="85" spans="1:17" x14ac:dyDescent="0.3">
      <c r="A85" s="556">
        <v>44742</v>
      </c>
      <c r="B85" s="332">
        <v>7</v>
      </c>
      <c r="C85" s="332" t="s">
        <v>2241</v>
      </c>
      <c r="D85" s="332" t="s">
        <v>1912</v>
      </c>
      <c r="E85" t="str">
        <f t="shared" si="7"/>
        <v>148101730800001</v>
      </c>
      <c r="F85" t="str">
        <f t="shared" si="8"/>
        <v>8</v>
      </c>
      <c r="G85" t="e">
        <f>+VLOOKUP(L85,BG!$D$10:$F$68,3,FALSE)</f>
        <v>#REF!</v>
      </c>
      <c r="H85" s="332" t="s">
        <v>808</v>
      </c>
      <c r="I85" s="544">
        <v>1779561630</v>
      </c>
      <c r="J85" s="576">
        <f t="shared" si="10"/>
        <v>1779561.63</v>
      </c>
      <c r="K85" t="e">
        <f>+VLOOKUP(D85,#REF!,4,0)</f>
        <v>#REF!</v>
      </c>
      <c r="L85" t="e">
        <f>VLOOKUP(D85,#REF!,5,0)</f>
        <v>#REF!</v>
      </c>
      <c r="M85" t="e">
        <f>VLOOKUP(D85,#REF!,6,0)</f>
        <v>#REF!</v>
      </c>
      <c r="N85" t="e">
        <f>VLOOKUP(D85,#REF!,7,0)</f>
        <v>#REF!</v>
      </c>
      <c r="P85" t="str">
        <f t="shared" si="11"/>
        <v>17308</v>
      </c>
      <c r="Q85" t="str">
        <f t="shared" si="9"/>
        <v>14</v>
      </c>
    </row>
    <row r="86" spans="1:17" x14ac:dyDescent="0.3">
      <c r="A86" s="556">
        <v>44742</v>
      </c>
      <c r="B86" s="333">
        <v>7</v>
      </c>
      <c r="C86" s="333" t="s">
        <v>2242</v>
      </c>
      <c r="D86" s="333" t="s">
        <v>1913</v>
      </c>
      <c r="E86" t="str">
        <f t="shared" si="7"/>
        <v>147101730800099</v>
      </c>
      <c r="F86" t="str">
        <f t="shared" si="8"/>
        <v>7</v>
      </c>
      <c r="G86" t="e">
        <f>+VLOOKUP(L86,BG!$D$10:$F$68,3,FALSE)</f>
        <v>#REF!</v>
      </c>
      <c r="H86" s="333" t="s">
        <v>2103</v>
      </c>
      <c r="I86" s="545">
        <v>49050899</v>
      </c>
      <c r="J86" s="576">
        <f t="shared" si="10"/>
        <v>49050.898999999998</v>
      </c>
      <c r="K86" t="e">
        <f>+VLOOKUP(D86,#REF!,4,0)</f>
        <v>#REF!</v>
      </c>
      <c r="L86" t="e">
        <f>VLOOKUP(D86,#REF!,5,0)</f>
        <v>#REF!</v>
      </c>
      <c r="M86" t="e">
        <f>VLOOKUP(D86,#REF!,6,0)</f>
        <v>#REF!</v>
      </c>
      <c r="N86" t="e">
        <f>VLOOKUP(D86,#REF!,7,0)</f>
        <v>#REF!</v>
      </c>
      <c r="P86" t="str">
        <f t="shared" si="11"/>
        <v>17308</v>
      </c>
      <c r="Q86" t="str">
        <f t="shared" si="9"/>
        <v>14</v>
      </c>
    </row>
    <row r="87" spans="1:17" x14ac:dyDescent="0.3">
      <c r="A87" s="556">
        <v>44742</v>
      </c>
      <c r="B87" s="332">
        <v>7</v>
      </c>
      <c r="C87" s="332" t="s">
        <v>1623</v>
      </c>
      <c r="D87" s="332" t="s">
        <v>807</v>
      </c>
      <c r="E87" t="str">
        <f t="shared" si="7"/>
        <v>148101730800099</v>
      </c>
      <c r="F87" t="str">
        <f t="shared" si="8"/>
        <v>8</v>
      </c>
      <c r="G87" t="e">
        <f>+VLOOKUP(L87,BG!$D$10:$F$68,3,FALSE)</f>
        <v>#REF!</v>
      </c>
      <c r="H87" s="332" t="s">
        <v>808</v>
      </c>
      <c r="I87" s="544">
        <v>29807315032</v>
      </c>
      <c r="J87" s="576">
        <f t="shared" si="10"/>
        <v>29807315.032000002</v>
      </c>
      <c r="K87" t="e">
        <f>+VLOOKUP(D87,#REF!,4,0)</f>
        <v>#REF!</v>
      </c>
      <c r="L87" t="e">
        <f>VLOOKUP(D87,#REF!,5,0)</f>
        <v>#REF!</v>
      </c>
      <c r="M87" t="e">
        <f>VLOOKUP(D87,#REF!,6,0)</f>
        <v>#REF!</v>
      </c>
      <c r="N87" t="e">
        <f>VLOOKUP(D87,#REF!,7,0)</f>
        <v>#REF!</v>
      </c>
      <c r="P87" t="str">
        <f t="shared" si="11"/>
        <v>17308</v>
      </c>
      <c r="Q87" t="str">
        <f t="shared" si="9"/>
        <v>14</v>
      </c>
    </row>
    <row r="88" spans="1:17" x14ac:dyDescent="0.3">
      <c r="A88" s="556">
        <v>44742</v>
      </c>
      <c r="B88" s="333">
        <v>7</v>
      </c>
      <c r="C88" s="333" t="s">
        <v>1624</v>
      </c>
      <c r="D88" s="333" t="s">
        <v>809</v>
      </c>
      <c r="E88" t="str">
        <f t="shared" si="7"/>
        <v>147101731000099</v>
      </c>
      <c r="F88" t="str">
        <f t="shared" si="8"/>
        <v>7</v>
      </c>
      <c r="G88" t="e">
        <f>+VLOOKUP(L88,BG!$D$10:$F$68,3,FALSE)</f>
        <v>#REF!</v>
      </c>
      <c r="H88" s="333" t="s">
        <v>810</v>
      </c>
      <c r="I88" s="545">
        <v>415215149</v>
      </c>
      <c r="J88" s="576">
        <f t="shared" si="10"/>
        <v>415215.14899999998</v>
      </c>
      <c r="K88" t="e">
        <f>+VLOOKUP(D88,#REF!,4,0)</f>
        <v>#REF!</v>
      </c>
      <c r="L88" t="e">
        <f>VLOOKUP(D88,#REF!,5,0)</f>
        <v>#REF!</v>
      </c>
      <c r="M88" t="e">
        <f>VLOOKUP(D88,#REF!,6,0)</f>
        <v>#REF!</v>
      </c>
      <c r="N88" t="e">
        <f>VLOOKUP(D88,#REF!,7,0)</f>
        <v>#REF!</v>
      </c>
      <c r="P88" t="str">
        <f t="shared" si="11"/>
        <v>17310</v>
      </c>
      <c r="Q88" t="str">
        <f t="shared" si="9"/>
        <v>14</v>
      </c>
    </row>
    <row r="89" spans="1:17" x14ac:dyDescent="0.3">
      <c r="A89" s="556">
        <v>44742</v>
      </c>
      <c r="B89" s="332">
        <v>7</v>
      </c>
      <c r="C89" s="332" t="s">
        <v>1625</v>
      </c>
      <c r="D89" s="332" t="s">
        <v>811</v>
      </c>
      <c r="E89" t="str">
        <f t="shared" si="7"/>
        <v>148101731000099</v>
      </c>
      <c r="F89" t="str">
        <f t="shared" si="8"/>
        <v>8</v>
      </c>
      <c r="G89" t="e">
        <f>+VLOOKUP(L89,BG!$D$10:$F$68,3,FALSE)</f>
        <v>#REF!</v>
      </c>
      <c r="H89" s="332" t="s">
        <v>812</v>
      </c>
      <c r="I89" s="544">
        <v>1362054845</v>
      </c>
      <c r="J89" s="576">
        <f t="shared" si="10"/>
        <v>1362054.845</v>
      </c>
      <c r="K89" t="e">
        <f>+VLOOKUP(D89,#REF!,4,0)</f>
        <v>#REF!</v>
      </c>
      <c r="L89" t="e">
        <f>VLOOKUP(D89,#REF!,5,0)</f>
        <v>#REF!</v>
      </c>
      <c r="M89" t="e">
        <f>VLOOKUP(D89,#REF!,6,0)</f>
        <v>#REF!</v>
      </c>
      <c r="N89" t="e">
        <f>VLOOKUP(D89,#REF!,7,0)</f>
        <v>#REF!</v>
      </c>
      <c r="P89" t="str">
        <f t="shared" si="11"/>
        <v>17310</v>
      </c>
      <c r="Q89" t="str">
        <f t="shared" si="9"/>
        <v>14</v>
      </c>
    </row>
    <row r="90" spans="1:17" x14ac:dyDescent="0.3">
      <c r="A90" s="556">
        <v>44742</v>
      </c>
      <c r="B90" s="333">
        <v>7</v>
      </c>
      <c r="C90" s="333" t="s">
        <v>2812</v>
      </c>
      <c r="D90" s="333" t="s">
        <v>1254</v>
      </c>
      <c r="E90" t="str">
        <f t="shared" si="7"/>
        <v>141101830200201</v>
      </c>
      <c r="F90" t="str">
        <f t="shared" si="8"/>
        <v>1</v>
      </c>
      <c r="G90" t="e">
        <f>+VLOOKUP(L90,BG!$D$10:$F$68,3,FALSE)</f>
        <v>#REF!</v>
      </c>
      <c r="H90" s="333" t="s">
        <v>814</v>
      </c>
      <c r="I90" s="545">
        <v>102078942</v>
      </c>
      <c r="J90" s="576">
        <f t="shared" si="10"/>
        <v>102078.942</v>
      </c>
      <c r="K90" t="e">
        <f>+VLOOKUP(D90,#REF!,4,0)</f>
        <v>#REF!</v>
      </c>
      <c r="L90" t="e">
        <f>VLOOKUP(D90,#REF!,5,0)</f>
        <v>#REF!</v>
      </c>
      <c r="M90" t="e">
        <f>VLOOKUP(D90,#REF!,6,0)</f>
        <v>#REF!</v>
      </c>
      <c r="N90" t="e">
        <f>VLOOKUP(D90,#REF!,7,0)</f>
        <v>#REF!</v>
      </c>
      <c r="P90" t="str">
        <f t="shared" si="11"/>
        <v>18302</v>
      </c>
      <c r="Q90" t="str">
        <f t="shared" si="9"/>
        <v>14</v>
      </c>
    </row>
    <row r="91" spans="1:17" x14ac:dyDescent="0.3">
      <c r="A91" s="556">
        <v>44742</v>
      </c>
      <c r="B91" s="332">
        <v>7</v>
      </c>
      <c r="C91" s="332" t="s">
        <v>1626</v>
      </c>
      <c r="D91" s="332" t="s">
        <v>813</v>
      </c>
      <c r="E91" t="str">
        <f t="shared" si="7"/>
        <v>141101830200299</v>
      </c>
      <c r="F91" t="str">
        <f t="shared" si="8"/>
        <v>1</v>
      </c>
      <c r="G91" t="e">
        <f>+VLOOKUP(L91,BG!$D$10:$F$68,3,FALSE)</f>
        <v>#REF!</v>
      </c>
      <c r="H91" s="332" t="s">
        <v>814</v>
      </c>
      <c r="I91" s="544">
        <v>18665268225</v>
      </c>
      <c r="J91" s="576">
        <f t="shared" si="10"/>
        <v>18665268.225000001</v>
      </c>
      <c r="K91" t="e">
        <f>+VLOOKUP(D91,#REF!,4,0)</f>
        <v>#REF!</v>
      </c>
      <c r="L91" t="e">
        <f>VLOOKUP(D91,#REF!,5,0)</f>
        <v>#REF!</v>
      </c>
      <c r="M91" t="e">
        <f>VLOOKUP(D91,#REF!,6,0)</f>
        <v>#REF!</v>
      </c>
      <c r="N91" t="e">
        <f>VLOOKUP(D91,#REF!,7,0)</f>
        <v>#REF!</v>
      </c>
      <c r="P91" t="str">
        <f t="shared" si="11"/>
        <v>18302</v>
      </c>
      <c r="Q91" t="str">
        <f t="shared" si="9"/>
        <v>14</v>
      </c>
    </row>
    <row r="92" spans="1:17" x14ac:dyDescent="0.3">
      <c r="A92" s="556">
        <v>44742</v>
      </c>
      <c r="B92" s="333">
        <v>7</v>
      </c>
      <c r="C92" s="333" t="s">
        <v>2243</v>
      </c>
      <c r="D92" s="333" t="s">
        <v>1914</v>
      </c>
      <c r="E92" t="str">
        <f t="shared" si="7"/>
        <v>147102090400099</v>
      </c>
      <c r="F92" t="str">
        <f t="shared" si="8"/>
        <v>7</v>
      </c>
      <c r="G92">
        <v>14</v>
      </c>
      <c r="H92" s="333" t="s">
        <v>2104</v>
      </c>
      <c r="I92" s="545">
        <v>292570953</v>
      </c>
      <c r="J92" s="576">
        <f t="shared" si="10"/>
        <v>292570.95299999998</v>
      </c>
      <c r="K92" t="e">
        <f>+VLOOKUP(D92,#REF!,4,0)</f>
        <v>#REF!</v>
      </c>
      <c r="L92" t="e">
        <f>VLOOKUP(D92,#REF!,5,0)</f>
        <v>#REF!</v>
      </c>
      <c r="M92" t="e">
        <f>VLOOKUP(D92,#REF!,6,0)</f>
        <v>#REF!</v>
      </c>
      <c r="N92" t="e">
        <f>VLOOKUP(D92,#REF!,7,0)</f>
        <v>#REF!</v>
      </c>
      <c r="P92" t="str">
        <f t="shared" si="11"/>
        <v>20904</v>
      </c>
      <c r="Q92" t="str">
        <f t="shared" si="9"/>
        <v>14</v>
      </c>
    </row>
    <row r="93" spans="1:17" x14ac:dyDescent="0.3">
      <c r="A93" s="556">
        <v>44742</v>
      </c>
      <c r="B93" s="332">
        <v>7</v>
      </c>
      <c r="C93" s="332" t="s">
        <v>2244</v>
      </c>
      <c r="D93" s="332" t="s">
        <v>1915</v>
      </c>
      <c r="E93" t="str">
        <f t="shared" si="7"/>
        <v>148102090400099</v>
      </c>
      <c r="F93" t="str">
        <f t="shared" si="8"/>
        <v>8</v>
      </c>
      <c r="G93">
        <v>14</v>
      </c>
      <c r="H93" s="332" t="s">
        <v>2104</v>
      </c>
      <c r="I93" s="544">
        <v>12873795578</v>
      </c>
      <c r="J93" s="576">
        <f t="shared" si="10"/>
        <v>12873795.578</v>
      </c>
      <c r="K93" t="e">
        <f>+VLOOKUP(D93,#REF!,4,0)</f>
        <v>#REF!</v>
      </c>
      <c r="L93" t="e">
        <f>VLOOKUP(D93,#REF!,5,0)</f>
        <v>#REF!</v>
      </c>
      <c r="M93" t="e">
        <f>VLOOKUP(D93,#REF!,6,0)</f>
        <v>#REF!</v>
      </c>
      <c r="N93" t="e">
        <f>VLOOKUP(D93,#REF!,7,0)</f>
        <v>#REF!</v>
      </c>
      <c r="P93" t="str">
        <f t="shared" si="11"/>
        <v>20904</v>
      </c>
      <c r="Q93" t="str">
        <f t="shared" si="9"/>
        <v>14</v>
      </c>
    </row>
    <row r="94" spans="1:17" x14ac:dyDescent="0.3">
      <c r="A94" s="556">
        <v>44742</v>
      </c>
      <c r="B94" s="333">
        <v>7</v>
      </c>
      <c r="C94" s="333" t="s">
        <v>2979</v>
      </c>
      <c r="D94" s="333" t="s">
        <v>1916</v>
      </c>
      <c r="E94" t="str">
        <f t="shared" si="7"/>
        <v>146103510200001</v>
      </c>
      <c r="F94" t="str">
        <f t="shared" si="8"/>
        <v>6</v>
      </c>
      <c r="G94" t="e">
        <f>+VLOOKUP(L94,BG!$D$10:$F$68,3,FALSE)</f>
        <v>#REF!</v>
      </c>
      <c r="H94" s="333" t="s">
        <v>2105</v>
      </c>
      <c r="I94" s="545">
        <v>22906784</v>
      </c>
      <c r="J94" s="576">
        <f t="shared" si="10"/>
        <v>22906.784</v>
      </c>
      <c r="K94" t="e">
        <f>+VLOOKUP(D94,#REF!,4,0)</f>
        <v>#REF!</v>
      </c>
      <c r="L94" t="e">
        <f>VLOOKUP(D94,#REF!,5,0)</f>
        <v>#REF!</v>
      </c>
      <c r="M94" t="e">
        <f>VLOOKUP(D94,#REF!,6,0)</f>
        <v>#REF!</v>
      </c>
      <c r="N94" t="e">
        <f>VLOOKUP(D94,#REF!,7,0)</f>
        <v>#REF!</v>
      </c>
      <c r="P94" t="str">
        <f t="shared" si="11"/>
        <v>35102</v>
      </c>
      <c r="Q94" t="str">
        <f t="shared" si="9"/>
        <v>14</v>
      </c>
    </row>
    <row r="95" spans="1:17" x14ac:dyDescent="0.3">
      <c r="A95" s="556">
        <v>44742</v>
      </c>
      <c r="B95" s="332">
        <v>7</v>
      </c>
      <c r="C95" s="332" t="s">
        <v>1627</v>
      </c>
      <c r="D95" s="332" t="s">
        <v>817</v>
      </c>
      <c r="E95" t="str">
        <f t="shared" si="7"/>
        <v>147103510200001</v>
      </c>
      <c r="F95" t="str">
        <f t="shared" si="8"/>
        <v>7</v>
      </c>
      <c r="G95" t="e">
        <f>+VLOOKUP(L95,BG!$D$10:$F$68,3,FALSE)</f>
        <v>#REF!</v>
      </c>
      <c r="H95" s="332" t="s">
        <v>818</v>
      </c>
      <c r="I95" s="544">
        <v>203557541</v>
      </c>
      <c r="J95" s="576">
        <f t="shared" si="10"/>
        <v>203557.541</v>
      </c>
      <c r="K95" t="e">
        <f>+VLOOKUP(D95,#REF!,4,0)</f>
        <v>#REF!</v>
      </c>
      <c r="L95" t="e">
        <f>VLOOKUP(D95,#REF!,5,0)</f>
        <v>#REF!</v>
      </c>
      <c r="M95" t="e">
        <f>VLOOKUP(D95,#REF!,6,0)</f>
        <v>#REF!</v>
      </c>
      <c r="N95" t="e">
        <f>VLOOKUP(D95,#REF!,7,0)</f>
        <v>#REF!</v>
      </c>
      <c r="P95" t="str">
        <f t="shared" si="11"/>
        <v>35102</v>
      </c>
      <c r="Q95" t="str">
        <f t="shared" si="9"/>
        <v>14</v>
      </c>
    </row>
    <row r="96" spans="1:17" x14ac:dyDescent="0.3">
      <c r="A96" s="556">
        <v>44742</v>
      </c>
      <c r="B96" s="333">
        <v>7</v>
      </c>
      <c r="C96" s="333" t="s">
        <v>1628</v>
      </c>
      <c r="D96" s="333" t="s">
        <v>819</v>
      </c>
      <c r="E96" t="str">
        <f t="shared" si="7"/>
        <v>148103510200001</v>
      </c>
      <c r="F96" t="str">
        <f t="shared" si="8"/>
        <v>8</v>
      </c>
      <c r="G96" t="e">
        <f>+VLOOKUP(L96,BG!$D$10:$F$68,3,FALSE)</f>
        <v>#REF!</v>
      </c>
      <c r="H96" s="333" t="s">
        <v>820</v>
      </c>
      <c r="I96" s="545">
        <v>1393589281</v>
      </c>
      <c r="J96" s="576">
        <f t="shared" si="10"/>
        <v>1393589.281</v>
      </c>
      <c r="K96" t="e">
        <f>+VLOOKUP(D96,#REF!,4,0)</f>
        <v>#REF!</v>
      </c>
      <c r="L96" t="e">
        <f>VLOOKUP(D96,#REF!,5,0)</f>
        <v>#REF!</v>
      </c>
      <c r="M96" t="e">
        <f>VLOOKUP(D96,#REF!,6,0)</f>
        <v>#REF!</v>
      </c>
      <c r="N96" t="e">
        <f>VLOOKUP(D96,#REF!,7,0)</f>
        <v>#REF!</v>
      </c>
      <c r="P96" t="str">
        <f t="shared" si="11"/>
        <v>35102</v>
      </c>
      <c r="Q96" t="str">
        <f t="shared" si="9"/>
        <v>14</v>
      </c>
    </row>
    <row r="97" spans="1:17" x14ac:dyDescent="0.3">
      <c r="A97" s="556">
        <v>44742</v>
      </c>
      <c r="B97" s="332">
        <v>7</v>
      </c>
      <c r="C97" s="332" t="s">
        <v>1629</v>
      </c>
      <c r="D97" s="332" t="s">
        <v>822</v>
      </c>
      <c r="E97" t="str">
        <f t="shared" si="7"/>
        <v>148103510200099</v>
      </c>
      <c r="F97" t="str">
        <f t="shared" si="8"/>
        <v>8</v>
      </c>
      <c r="G97" t="e">
        <f>+VLOOKUP(L97,BG!$D$10:$F$68,3,FALSE)</f>
        <v>#REF!</v>
      </c>
      <c r="H97" s="332" t="s">
        <v>820</v>
      </c>
      <c r="I97" s="544">
        <v>590885999</v>
      </c>
      <c r="J97" s="576">
        <f t="shared" si="10"/>
        <v>590885.99899999995</v>
      </c>
      <c r="K97" t="e">
        <f>+VLOOKUP(D97,#REF!,4,0)</f>
        <v>#REF!</v>
      </c>
      <c r="L97" t="e">
        <f>VLOOKUP(D97,#REF!,5,0)</f>
        <v>#REF!</v>
      </c>
      <c r="M97" t="e">
        <f>VLOOKUP(D97,#REF!,6,0)</f>
        <v>#REF!</v>
      </c>
      <c r="N97" t="e">
        <f>VLOOKUP(D97,#REF!,7,0)</f>
        <v>#REF!</v>
      </c>
      <c r="P97" t="str">
        <f t="shared" si="11"/>
        <v>35102</v>
      </c>
      <c r="Q97" t="str">
        <f t="shared" si="9"/>
        <v>14</v>
      </c>
    </row>
    <row r="98" spans="1:17" x14ac:dyDescent="0.3">
      <c r="A98" s="556">
        <v>44742</v>
      </c>
      <c r="B98" s="333">
        <v>7</v>
      </c>
      <c r="C98" s="333" t="s">
        <v>2980</v>
      </c>
      <c r="D98" s="333" t="s">
        <v>2981</v>
      </c>
      <c r="E98" t="str">
        <f t="shared" si="7"/>
        <v>148104050100001</v>
      </c>
      <c r="F98" t="str">
        <f t="shared" si="8"/>
        <v>8</v>
      </c>
      <c r="G98" t="e">
        <f>+VLOOKUP(L98,BG!$D$10:$F$68,3,FALSE)</f>
        <v>#REF!</v>
      </c>
      <c r="H98" s="333" t="s">
        <v>828</v>
      </c>
      <c r="I98" s="545">
        <v>114201737</v>
      </c>
      <c r="J98" s="576">
        <f t="shared" si="10"/>
        <v>114201.73699999999</v>
      </c>
      <c r="K98" t="e">
        <f>+VLOOKUP(D98,#REF!,4,0)</f>
        <v>#REF!</v>
      </c>
      <c r="L98" t="e">
        <f>VLOOKUP(D98,#REF!,5,0)</f>
        <v>#REF!</v>
      </c>
      <c r="M98" t="e">
        <f>VLOOKUP(D98,#REF!,6,0)</f>
        <v>#REF!</v>
      </c>
      <c r="N98" t="e">
        <f>VLOOKUP(D98,#REF!,7,0)</f>
        <v>#REF!</v>
      </c>
      <c r="P98" t="str">
        <f t="shared" si="11"/>
        <v>40501</v>
      </c>
      <c r="Q98" t="str">
        <f t="shared" si="9"/>
        <v>14</v>
      </c>
    </row>
    <row r="99" spans="1:17" x14ac:dyDescent="0.3">
      <c r="A99" s="556">
        <v>44742</v>
      </c>
      <c r="B99" s="332">
        <v>7</v>
      </c>
      <c r="C99" s="332" t="s">
        <v>1630</v>
      </c>
      <c r="D99" s="332" t="s">
        <v>826</v>
      </c>
      <c r="E99" t="str">
        <f t="shared" si="7"/>
        <v>145104050100099</v>
      </c>
      <c r="F99" t="str">
        <f t="shared" si="8"/>
        <v>5</v>
      </c>
      <c r="G99" t="e">
        <f>+VLOOKUP(L99,BG!$D$10:$F$68,3,FALSE)</f>
        <v>#REF!</v>
      </c>
      <c r="H99" s="332" t="s">
        <v>824</v>
      </c>
      <c r="I99" s="544">
        <v>6797952</v>
      </c>
      <c r="J99" s="576">
        <f t="shared" si="10"/>
        <v>6797.9520000000002</v>
      </c>
      <c r="K99" t="e">
        <f>+VLOOKUP(D99,#REF!,4,0)</f>
        <v>#REF!</v>
      </c>
      <c r="L99" t="e">
        <f>VLOOKUP(D99,#REF!,5,0)</f>
        <v>#REF!</v>
      </c>
      <c r="M99" t="e">
        <f>VLOOKUP(D99,#REF!,6,0)</f>
        <v>#REF!</v>
      </c>
      <c r="N99" t="e">
        <f>VLOOKUP(D99,#REF!,7,0)</f>
        <v>#REF!</v>
      </c>
      <c r="P99" t="str">
        <f t="shared" si="11"/>
        <v>40501</v>
      </c>
      <c r="Q99" t="str">
        <f t="shared" si="9"/>
        <v>14</v>
      </c>
    </row>
    <row r="100" spans="1:17" x14ac:dyDescent="0.3">
      <c r="A100" s="556">
        <v>44742</v>
      </c>
      <c r="B100" s="333">
        <v>7</v>
      </c>
      <c r="C100" s="333" t="s">
        <v>1631</v>
      </c>
      <c r="D100" s="333" t="s">
        <v>1257</v>
      </c>
      <c r="E100" t="str">
        <f t="shared" si="7"/>
        <v>147104050100099</v>
      </c>
      <c r="F100" t="str">
        <f t="shared" si="8"/>
        <v>7</v>
      </c>
      <c r="G100" t="e">
        <f>+VLOOKUP(L100,BG!$D$10:$F$68,3,FALSE)</f>
        <v>#REF!</v>
      </c>
      <c r="H100" s="333" t="s">
        <v>1256</v>
      </c>
      <c r="I100" s="545">
        <v>257301279</v>
      </c>
      <c r="J100" s="576">
        <f t="shared" si="10"/>
        <v>257301.27900000001</v>
      </c>
      <c r="K100" t="e">
        <f>+VLOOKUP(D100,#REF!,4,0)</f>
        <v>#REF!</v>
      </c>
      <c r="L100" t="e">
        <f>VLOOKUP(D100,#REF!,5,0)</f>
        <v>#REF!</v>
      </c>
      <c r="M100" t="e">
        <f>VLOOKUP(D100,#REF!,6,0)</f>
        <v>#REF!</v>
      </c>
      <c r="N100" t="e">
        <f>VLOOKUP(D100,#REF!,7,0)</f>
        <v>#REF!</v>
      </c>
      <c r="P100" t="str">
        <f t="shared" si="11"/>
        <v>40501</v>
      </c>
      <c r="Q100" t="str">
        <f t="shared" si="9"/>
        <v>14</v>
      </c>
    </row>
    <row r="101" spans="1:17" x14ac:dyDescent="0.3">
      <c r="A101" s="556">
        <v>44742</v>
      </c>
      <c r="B101" s="332">
        <v>7</v>
      </c>
      <c r="C101" s="332" t="s">
        <v>1632</v>
      </c>
      <c r="D101" s="332" t="s">
        <v>827</v>
      </c>
      <c r="E101" t="str">
        <f t="shared" si="7"/>
        <v>148104050100099</v>
      </c>
      <c r="F101" t="str">
        <f t="shared" si="8"/>
        <v>8</v>
      </c>
      <c r="G101" t="e">
        <f>+VLOOKUP(L101,BG!$D$10:$F$68,3,FALSE)</f>
        <v>#REF!</v>
      </c>
      <c r="H101" s="332" t="s">
        <v>828</v>
      </c>
      <c r="I101" s="544">
        <v>6685035997</v>
      </c>
      <c r="J101" s="576">
        <f t="shared" si="10"/>
        <v>6685035.9970000004</v>
      </c>
      <c r="K101" t="e">
        <f>+VLOOKUP(D101,#REF!,4,0)</f>
        <v>#REF!</v>
      </c>
      <c r="L101" t="e">
        <f>VLOOKUP(D101,#REF!,5,0)</f>
        <v>#REF!</v>
      </c>
      <c r="M101" t="e">
        <f>VLOOKUP(D101,#REF!,6,0)</f>
        <v>#REF!</v>
      </c>
      <c r="N101" t="e">
        <f>VLOOKUP(D101,#REF!,7,0)</f>
        <v>#REF!</v>
      </c>
      <c r="P101" t="str">
        <f t="shared" si="11"/>
        <v>40501</v>
      </c>
      <c r="Q101" t="str">
        <f t="shared" si="9"/>
        <v>14</v>
      </c>
    </row>
    <row r="102" spans="1:17" x14ac:dyDescent="0.3">
      <c r="A102" s="556">
        <v>44742</v>
      </c>
      <c r="B102" s="333">
        <v>7</v>
      </c>
      <c r="C102" s="333" t="s">
        <v>2245</v>
      </c>
      <c r="D102" s="333" t="s">
        <v>1917</v>
      </c>
      <c r="E102" t="str">
        <f t="shared" si="7"/>
        <v>147104430200099</v>
      </c>
      <c r="F102" t="str">
        <f t="shared" si="8"/>
        <v>7</v>
      </c>
      <c r="G102" t="e">
        <f>+VLOOKUP(L102,BG!$D$10:$F$68,3,FALSE)</f>
        <v>#REF!</v>
      </c>
      <c r="H102" s="333" t="s">
        <v>2106</v>
      </c>
      <c r="I102" s="545">
        <v>3602003</v>
      </c>
      <c r="J102" s="576">
        <f t="shared" si="10"/>
        <v>3602.0030000000002</v>
      </c>
      <c r="K102" t="e">
        <f>+VLOOKUP(D102,#REF!,4,0)</f>
        <v>#REF!</v>
      </c>
      <c r="L102" t="e">
        <f>VLOOKUP(D102,#REF!,5,0)</f>
        <v>#REF!</v>
      </c>
      <c r="M102" t="e">
        <f>VLOOKUP(D102,#REF!,6,0)</f>
        <v>#REF!</v>
      </c>
      <c r="N102" t="e">
        <f>VLOOKUP(D102,#REF!,7,0)</f>
        <v>#REF!</v>
      </c>
      <c r="P102" t="str">
        <f t="shared" si="11"/>
        <v>44302</v>
      </c>
      <c r="Q102" t="str">
        <f t="shared" si="9"/>
        <v>14</v>
      </c>
    </row>
    <row r="103" spans="1:17" x14ac:dyDescent="0.3">
      <c r="A103" s="556">
        <v>44742</v>
      </c>
      <c r="B103" s="332">
        <v>7</v>
      </c>
      <c r="C103" s="332" t="s">
        <v>1633</v>
      </c>
      <c r="D103" s="332" t="s">
        <v>833</v>
      </c>
      <c r="E103" t="str">
        <f t="shared" si="7"/>
        <v>145802258200001</v>
      </c>
      <c r="F103" t="str">
        <f t="shared" si="8"/>
        <v>5</v>
      </c>
      <c r="G103" t="e">
        <f>+VLOOKUP(L103,BG!$D$10:$F$68,3,FALSE)</f>
        <v>#REF!</v>
      </c>
      <c r="H103" s="332" t="s">
        <v>834</v>
      </c>
      <c r="I103" s="544">
        <v>106206635</v>
      </c>
      <c r="J103" s="576">
        <f t="shared" si="10"/>
        <v>106206.63499999999</v>
      </c>
      <c r="K103" t="e">
        <f>+VLOOKUP(D103,#REF!,4,0)</f>
        <v>#REF!</v>
      </c>
      <c r="L103" t="e">
        <f>VLOOKUP(D103,#REF!,5,0)</f>
        <v>#REF!</v>
      </c>
      <c r="M103" t="e">
        <f>VLOOKUP(D103,#REF!,6,0)</f>
        <v>#REF!</v>
      </c>
      <c r="N103" t="e">
        <f>VLOOKUP(D103,#REF!,7,0)</f>
        <v>#REF!</v>
      </c>
      <c r="P103" t="str">
        <f t="shared" si="11"/>
        <v>22582</v>
      </c>
      <c r="Q103" t="str">
        <f t="shared" si="9"/>
        <v>14</v>
      </c>
    </row>
    <row r="104" spans="1:17" x14ac:dyDescent="0.3">
      <c r="A104" s="556">
        <v>44742</v>
      </c>
      <c r="B104" s="333">
        <v>7</v>
      </c>
      <c r="C104" s="333" t="s">
        <v>2982</v>
      </c>
      <c r="D104" s="333" t="s">
        <v>835</v>
      </c>
      <c r="E104" t="str">
        <f t="shared" si="7"/>
        <v>146802258200001</v>
      </c>
      <c r="F104" t="str">
        <f t="shared" si="8"/>
        <v>6</v>
      </c>
      <c r="G104" t="e">
        <f>+VLOOKUP(L104,BG!$D$10:$F$68,3,FALSE)</f>
        <v>#REF!</v>
      </c>
      <c r="H104" s="333" t="s">
        <v>836</v>
      </c>
      <c r="I104" s="545">
        <v>3388614</v>
      </c>
      <c r="J104" s="576">
        <f t="shared" si="10"/>
        <v>3388.614</v>
      </c>
      <c r="K104" t="e">
        <f>+VLOOKUP(D104,#REF!,4,0)</f>
        <v>#REF!</v>
      </c>
      <c r="L104" t="e">
        <f>VLOOKUP(D104,#REF!,5,0)</f>
        <v>#REF!</v>
      </c>
      <c r="M104" t="e">
        <f>VLOOKUP(D104,#REF!,6,0)</f>
        <v>#REF!</v>
      </c>
      <c r="N104" t="e">
        <f>VLOOKUP(D104,#REF!,7,0)</f>
        <v>#REF!</v>
      </c>
      <c r="P104" t="str">
        <f t="shared" si="11"/>
        <v>22582</v>
      </c>
      <c r="Q104" t="str">
        <f t="shared" si="9"/>
        <v>14</v>
      </c>
    </row>
    <row r="105" spans="1:17" x14ac:dyDescent="0.3">
      <c r="A105" s="556">
        <v>44742</v>
      </c>
      <c r="B105" s="332">
        <v>7</v>
      </c>
      <c r="C105" s="332" t="s">
        <v>1634</v>
      </c>
      <c r="D105" s="332" t="s">
        <v>837</v>
      </c>
      <c r="E105" t="str">
        <f t="shared" si="7"/>
        <v>147802258200001</v>
      </c>
      <c r="F105" t="str">
        <f t="shared" si="8"/>
        <v>7</v>
      </c>
      <c r="G105" t="e">
        <f>+VLOOKUP(L105,BG!$D$10:$F$68,3,FALSE)</f>
        <v>#REF!</v>
      </c>
      <c r="H105" s="332" t="s">
        <v>838</v>
      </c>
      <c r="I105" s="544">
        <v>5676509474</v>
      </c>
      <c r="J105" s="576">
        <f t="shared" si="10"/>
        <v>5676509.4740000004</v>
      </c>
      <c r="K105" t="e">
        <f>+VLOOKUP(D105,#REF!,4,0)</f>
        <v>#REF!</v>
      </c>
      <c r="L105" t="e">
        <f>VLOOKUP(D105,#REF!,5,0)</f>
        <v>#REF!</v>
      </c>
      <c r="M105" t="e">
        <f>VLOOKUP(D105,#REF!,6,0)</f>
        <v>#REF!</v>
      </c>
      <c r="N105" t="e">
        <f>VLOOKUP(D105,#REF!,7,0)</f>
        <v>#REF!</v>
      </c>
      <c r="P105" t="str">
        <f t="shared" si="11"/>
        <v>22582</v>
      </c>
      <c r="Q105" t="str">
        <f t="shared" si="9"/>
        <v>14</v>
      </c>
    </row>
    <row r="106" spans="1:17" x14ac:dyDescent="0.3">
      <c r="A106" s="556">
        <v>44742</v>
      </c>
      <c r="B106" s="333">
        <v>7</v>
      </c>
      <c r="C106" s="333" t="s">
        <v>1635</v>
      </c>
      <c r="D106" s="333" t="s">
        <v>839</v>
      </c>
      <c r="E106" t="str">
        <f t="shared" si="7"/>
        <v>148802258200001</v>
      </c>
      <c r="F106" t="str">
        <f t="shared" si="8"/>
        <v>8</v>
      </c>
      <c r="G106" t="e">
        <f>+VLOOKUP(L106,BG!$D$10:$F$68,3,FALSE)</f>
        <v>#REF!</v>
      </c>
      <c r="H106" s="333" t="s">
        <v>840</v>
      </c>
      <c r="I106" s="545">
        <v>18258533025</v>
      </c>
      <c r="J106" s="576">
        <f t="shared" si="10"/>
        <v>18258533.024999999</v>
      </c>
      <c r="K106" t="e">
        <f>+VLOOKUP(D106,#REF!,4,0)</f>
        <v>#REF!</v>
      </c>
      <c r="L106" t="e">
        <f>VLOOKUP(D106,#REF!,5,0)</f>
        <v>#REF!</v>
      </c>
      <c r="M106" t="e">
        <f>VLOOKUP(D106,#REF!,6,0)</f>
        <v>#REF!</v>
      </c>
      <c r="N106" t="e">
        <f>VLOOKUP(D106,#REF!,7,0)</f>
        <v>#REF!</v>
      </c>
      <c r="P106" t="str">
        <f t="shared" si="11"/>
        <v>22582</v>
      </c>
      <c r="Q106" t="str">
        <f t="shared" si="9"/>
        <v>14</v>
      </c>
    </row>
    <row r="107" spans="1:17" x14ac:dyDescent="0.3">
      <c r="A107" s="556">
        <v>44742</v>
      </c>
      <c r="B107" s="332">
        <v>7</v>
      </c>
      <c r="C107" s="332" t="s">
        <v>2983</v>
      </c>
      <c r="D107" s="332" t="s">
        <v>2765</v>
      </c>
      <c r="E107" t="str">
        <f t="shared" si="7"/>
        <v>141802258200099</v>
      </c>
      <c r="F107" t="str">
        <f t="shared" si="8"/>
        <v>1</v>
      </c>
      <c r="G107" t="e">
        <f>+VLOOKUP(L107,BG!$D$10:$F$68,3,FALSE)</f>
        <v>#REF!</v>
      </c>
      <c r="H107" s="332" t="s">
        <v>2681</v>
      </c>
      <c r="I107" s="544">
        <v>45470028</v>
      </c>
      <c r="J107" s="576">
        <f t="shared" si="10"/>
        <v>45470.027999999998</v>
      </c>
      <c r="K107" t="e">
        <f>+VLOOKUP(D107,#REF!,4,0)</f>
        <v>#REF!</v>
      </c>
      <c r="L107" t="e">
        <f>VLOOKUP(D107,#REF!,5,0)</f>
        <v>#REF!</v>
      </c>
      <c r="M107" t="e">
        <f>VLOOKUP(D107,#REF!,6,0)</f>
        <v>#REF!</v>
      </c>
      <c r="N107" t="e">
        <f>VLOOKUP(D107,#REF!,7,0)</f>
        <v>#REF!</v>
      </c>
      <c r="P107" t="str">
        <f t="shared" si="11"/>
        <v>22582</v>
      </c>
      <c r="Q107" t="str">
        <f t="shared" si="9"/>
        <v>14</v>
      </c>
    </row>
    <row r="108" spans="1:17" x14ac:dyDescent="0.3">
      <c r="A108" s="556">
        <v>44742</v>
      </c>
      <c r="B108" s="333">
        <v>7</v>
      </c>
      <c r="C108" s="333" t="s">
        <v>2984</v>
      </c>
      <c r="D108" s="333" t="s">
        <v>841</v>
      </c>
      <c r="E108" t="str">
        <f t="shared" si="7"/>
        <v>142802258200099</v>
      </c>
      <c r="F108" t="str">
        <f t="shared" si="8"/>
        <v>2</v>
      </c>
      <c r="G108" t="e">
        <f>+VLOOKUP(L108,BG!$D$10:$F$68,3,FALSE)</f>
        <v>#REF!</v>
      </c>
      <c r="H108" s="333" t="s">
        <v>829</v>
      </c>
      <c r="I108" s="545">
        <v>908635</v>
      </c>
      <c r="J108" s="576">
        <f t="shared" si="10"/>
        <v>908.63499999999999</v>
      </c>
      <c r="K108" t="e">
        <f>+VLOOKUP(D108,#REF!,4,0)</f>
        <v>#REF!</v>
      </c>
      <c r="L108" t="e">
        <f>VLOOKUP(D108,#REF!,5,0)</f>
        <v>#REF!</v>
      </c>
      <c r="M108" t="e">
        <f>VLOOKUP(D108,#REF!,6,0)</f>
        <v>#REF!</v>
      </c>
      <c r="N108" t="e">
        <f>VLOOKUP(D108,#REF!,7,0)</f>
        <v>#REF!</v>
      </c>
      <c r="P108" t="str">
        <f t="shared" si="11"/>
        <v>22582</v>
      </c>
      <c r="Q108" t="str">
        <f t="shared" si="9"/>
        <v>14</v>
      </c>
    </row>
    <row r="109" spans="1:17" x14ac:dyDescent="0.3">
      <c r="A109" s="556">
        <v>44742</v>
      </c>
      <c r="B109" s="332">
        <v>7</v>
      </c>
      <c r="C109" s="332" t="s">
        <v>1636</v>
      </c>
      <c r="D109" s="332" t="s">
        <v>842</v>
      </c>
      <c r="E109" t="str">
        <f t="shared" si="7"/>
        <v>143802258200099</v>
      </c>
      <c r="F109" t="str">
        <f t="shared" si="8"/>
        <v>3</v>
      </c>
      <c r="G109" t="e">
        <f>+VLOOKUP(L109,BG!$D$10:$F$68,3,FALSE)</f>
        <v>#REF!</v>
      </c>
      <c r="H109" s="332" t="s">
        <v>830</v>
      </c>
      <c r="I109" s="544">
        <v>9043164</v>
      </c>
      <c r="J109" s="576">
        <f t="shared" si="10"/>
        <v>9043.1640000000007</v>
      </c>
      <c r="K109" t="e">
        <f>+VLOOKUP(D109,#REF!,4,0)</f>
        <v>#REF!</v>
      </c>
      <c r="L109" t="e">
        <f>VLOOKUP(D109,#REF!,5,0)</f>
        <v>#REF!</v>
      </c>
      <c r="M109" t="e">
        <f>VLOOKUP(D109,#REF!,6,0)</f>
        <v>#REF!</v>
      </c>
      <c r="N109" t="e">
        <f>VLOOKUP(D109,#REF!,7,0)</f>
        <v>#REF!</v>
      </c>
      <c r="P109" t="str">
        <f t="shared" si="11"/>
        <v>22582</v>
      </c>
      <c r="Q109" t="str">
        <f t="shared" si="9"/>
        <v>14</v>
      </c>
    </row>
    <row r="110" spans="1:17" x14ac:dyDescent="0.3">
      <c r="A110" s="556">
        <v>44742</v>
      </c>
      <c r="B110" s="333">
        <v>7</v>
      </c>
      <c r="C110" s="333" t="s">
        <v>2985</v>
      </c>
      <c r="D110" s="333" t="s">
        <v>843</v>
      </c>
      <c r="E110" t="str">
        <f t="shared" si="7"/>
        <v>144802258200099</v>
      </c>
      <c r="F110" t="str">
        <f t="shared" si="8"/>
        <v>4</v>
      </c>
      <c r="G110" t="e">
        <f>+VLOOKUP(L110,BG!$D$10:$F$68,3,FALSE)</f>
        <v>#REF!</v>
      </c>
      <c r="H110" s="333" t="s">
        <v>832</v>
      </c>
      <c r="I110" s="545">
        <v>10100</v>
      </c>
      <c r="J110" s="576">
        <f t="shared" si="10"/>
        <v>10.1</v>
      </c>
      <c r="K110" t="e">
        <f>+VLOOKUP(D110,#REF!,4,0)</f>
        <v>#REF!</v>
      </c>
      <c r="L110" t="e">
        <f>VLOOKUP(D110,#REF!,5,0)</f>
        <v>#REF!</v>
      </c>
      <c r="M110" t="e">
        <f>VLOOKUP(D110,#REF!,6,0)</f>
        <v>#REF!</v>
      </c>
      <c r="N110" t="e">
        <f>VLOOKUP(D110,#REF!,7,0)</f>
        <v>#REF!</v>
      </c>
      <c r="P110" t="str">
        <f t="shared" si="11"/>
        <v>22582</v>
      </c>
      <c r="Q110" t="str">
        <f t="shared" si="9"/>
        <v>14</v>
      </c>
    </row>
    <row r="111" spans="1:17" x14ac:dyDescent="0.3">
      <c r="A111" s="556">
        <v>44742</v>
      </c>
      <c r="B111" s="332">
        <v>7</v>
      </c>
      <c r="C111" s="332" t="s">
        <v>1637</v>
      </c>
      <c r="D111" s="332" t="s">
        <v>844</v>
      </c>
      <c r="E111" t="str">
        <f t="shared" si="7"/>
        <v>145802258200099</v>
      </c>
      <c r="F111" t="str">
        <f t="shared" si="8"/>
        <v>5</v>
      </c>
      <c r="G111" t="e">
        <f>+VLOOKUP(L111,BG!$D$10:$F$68,3,FALSE)</f>
        <v>#REF!</v>
      </c>
      <c r="H111" s="332" t="s">
        <v>834</v>
      </c>
      <c r="I111" s="544">
        <v>64993767</v>
      </c>
      <c r="J111" s="576">
        <f t="shared" si="10"/>
        <v>64993.767</v>
      </c>
      <c r="K111" t="e">
        <f>+VLOOKUP(D111,#REF!,4,0)</f>
        <v>#REF!</v>
      </c>
      <c r="L111" t="e">
        <f>VLOOKUP(D111,#REF!,5,0)</f>
        <v>#REF!</v>
      </c>
      <c r="M111" t="e">
        <f>VLOOKUP(D111,#REF!,6,0)</f>
        <v>#REF!</v>
      </c>
      <c r="N111" t="e">
        <f>VLOOKUP(D111,#REF!,7,0)</f>
        <v>#REF!</v>
      </c>
      <c r="P111" t="str">
        <f t="shared" si="11"/>
        <v>22582</v>
      </c>
      <c r="Q111" t="str">
        <f t="shared" si="9"/>
        <v>14</v>
      </c>
    </row>
    <row r="112" spans="1:17" x14ac:dyDescent="0.3">
      <c r="A112" s="556">
        <v>44742</v>
      </c>
      <c r="B112" s="333">
        <v>7</v>
      </c>
      <c r="C112" s="333" t="s">
        <v>1638</v>
      </c>
      <c r="D112" s="333" t="s">
        <v>845</v>
      </c>
      <c r="E112" t="str">
        <f t="shared" si="7"/>
        <v>146802258200099</v>
      </c>
      <c r="F112" t="str">
        <f t="shared" si="8"/>
        <v>6</v>
      </c>
      <c r="G112" t="e">
        <f>+VLOOKUP(L112,BG!$D$10:$F$68,3,FALSE)</f>
        <v>#REF!</v>
      </c>
      <c r="H112" s="333" t="s">
        <v>836</v>
      </c>
      <c r="I112" s="545">
        <v>277365536</v>
      </c>
      <c r="J112" s="576">
        <f t="shared" si="10"/>
        <v>277365.53600000002</v>
      </c>
      <c r="K112" t="e">
        <f>+VLOOKUP(D112,#REF!,4,0)</f>
        <v>#REF!</v>
      </c>
      <c r="L112" t="e">
        <f>VLOOKUP(D112,#REF!,5,0)</f>
        <v>#REF!</v>
      </c>
      <c r="M112" t="e">
        <f>VLOOKUP(D112,#REF!,6,0)</f>
        <v>#REF!</v>
      </c>
      <c r="N112" t="e">
        <f>VLOOKUP(D112,#REF!,7,0)</f>
        <v>#REF!</v>
      </c>
      <c r="P112" t="str">
        <f t="shared" si="11"/>
        <v>22582</v>
      </c>
      <c r="Q112" t="str">
        <f t="shared" si="9"/>
        <v>14</v>
      </c>
    </row>
    <row r="113" spans="1:17" x14ac:dyDescent="0.3">
      <c r="A113" s="556">
        <v>44742</v>
      </c>
      <c r="B113" s="332">
        <v>7</v>
      </c>
      <c r="C113" s="332" t="s">
        <v>1639</v>
      </c>
      <c r="D113" s="332" t="s">
        <v>846</v>
      </c>
      <c r="E113" t="str">
        <f t="shared" si="7"/>
        <v>147802258200099</v>
      </c>
      <c r="F113" t="str">
        <f t="shared" si="8"/>
        <v>7</v>
      </c>
      <c r="G113" t="e">
        <f>+VLOOKUP(L113,BG!$D$10:$F$68,3,FALSE)</f>
        <v>#REF!</v>
      </c>
      <c r="H113" s="332" t="s">
        <v>838</v>
      </c>
      <c r="I113" s="544">
        <v>11406392878</v>
      </c>
      <c r="J113" s="576">
        <f t="shared" si="10"/>
        <v>11406392.878</v>
      </c>
      <c r="K113" t="e">
        <f>+VLOOKUP(D113,#REF!,4,0)</f>
        <v>#REF!</v>
      </c>
      <c r="L113" t="e">
        <f>VLOOKUP(D113,#REF!,5,0)</f>
        <v>#REF!</v>
      </c>
      <c r="M113" t="e">
        <f>VLOOKUP(D113,#REF!,6,0)</f>
        <v>#REF!</v>
      </c>
      <c r="N113" t="e">
        <f>VLOOKUP(D113,#REF!,7,0)</f>
        <v>#REF!</v>
      </c>
      <c r="P113" t="str">
        <f t="shared" si="11"/>
        <v>22582</v>
      </c>
      <c r="Q113" t="str">
        <f t="shared" si="9"/>
        <v>14</v>
      </c>
    </row>
    <row r="114" spans="1:17" x14ac:dyDescent="0.3">
      <c r="A114" s="556">
        <v>44742</v>
      </c>
      <c r="B114" s="333">
        <v>7</v>
      </c>
      <c r="C114" s="333" t="s">
        <v>1640</v>
      </c>
      <c r="D114" s="333" t="s">
        <v>847</v>
      </c>
      <c r="E114" t="str">
        <f t="shared" si="7"/>
        <v>148802258200099</v>
      </c>
      <c r="F114" t="str">
        <f t="shared" si="8"/>
        <v>8</v>
      </c>
      <c r="G114" t="e">
        <f>+VLOOKUP(L114,BG!$D$10:$F$68,3,FALSE)</f>
        <v>#REF!</v>
      </c>
      <c r="H114" s="333" t="s">
        <v>840</v>
      </c>
      <c r="I114" s="545">
        <v>142030936898</v>
      </c>
      <c r="J114" s="576">
        <f t="shared" si="10"/>
        <v>142030936.898</v>
      </c>
      <c r="K114" t="e">
        <f>+VLOOKUP(D114,#REF!,4,0)</f>
        <v>#REF!</v>
      </c>
      <c r="L114" t="e">
        <f>VLOOKUP(D114,#REF!,5,0)</f>
        <v>#REF!</v>
      </c>
      <c r="M114" t="e">
        <f>VLOOKUP(D114,#REF!,6,0)</f>
        <v>#REF!</v>
      </c>
      <c r="N114" t="e">
        <f>VLOOKUP(D114,#REF!,7,0)</f>
        <v>#REF!</v>
      </c>
      <c r="P114" t="str">
        <f t="shared" si="11"/>
        <v>22582</v>
      </c>
      <c r="Q114" t="str">
        <f t="shared" si="9"/>
        <v>14</v>
      </c>
    </row>
    <row r="115" spans="1:17" x14ac:dyDescent="0.3">
      <c r="A115" s="556">
        <v>44742</v>
      </c>
      <c r="B115" s="332">
        <v>7</v>
      </c>
      <c r="C115" s="332" t="s">
        <v>2246</v>
      </c>
      <c r="D115" s="332" t="s">
        <v>1920</v>
      </c>
      <c r="E115" t="str">
        <f t="shared" si="7"/>
        <v>147802258200199</v>
      </c>
      <c r="F115" t="str">
        <f t="shared" si="8"/>
        <v>7</v>
      </c>
      <c r="G115" t="e">
        <f>+VLOOKUP(L115,BG!$D$10:$F$68,3,FALSE)</f>
        <v>#REF!</v>
      </c>
      <c r="H115" s="332" t="s">
        <v>2107</v>
      </c>
      <c r="I115" s="544">
        <v>7569119</v>
      </c>
      <c r="J115" s="576">
        <f t="shared" si="10"/>
        <v>7569.1189999999997</v>
      </c>
      <c r="K115" t="e">
        <f>+VLOOKUP(D115,#REF!,4,0)</f>
        <v>#REF!</v>
      </c>
      <c r="L115" t="e">
        <f>VLOOKUP(D115,#REF!,5,0)</f>
        <v>#REF!</v>
      </c>
      <c r="M115" t="e">
        <f>VLOOKUP(D115,#REF!,6,0)</f>
        <v>#REF!</v>
      </c>
      <c r="N115" t="e">
        <f>VLOOKUP(D115,#REF!,7,0)</f>
        <v>#REF!</v>
      </c>
      <c r="P115" t="str">
        <f t="shared" si="11"/>
        <v>22582</v>
      </c>
      <c r="Q115" t="str">
        <f t="shared" si="9"/>
        <v>14</v>
      </c>
    </row>
    <row r="116" spans="1:17" x14ac:dyDescent="0.3">
      <c r="A116" s="556">
        <v>44742</v>
      </c>
      <c r="B116" s="333">
        <v>7</v>
      </c>
      <c r="C116" s="333" t="s">
        <v>2247</v>
      </c>
      <c r="D116" s="333" t="s">
        <v>1921</v>
      </c>
      <c r="E116" t="str">
        <f t="shared" si="7"/>
        <v>148802258200199</v>
      </c>
      <c r="F116" t="str">
        <f t="shared" si="8"/>
        <v>8</v>
      </c>
      <c r="G116" t="e">
        <f>+VLOOKUP(L116,BG!$D$10:$F$68,3,FALSE)</f>
        <v>#REF!</v>
      </c>
      <c r="H116" s="333" t="s">
        <v>2108</v>
      </c>
      <c r="I116" s="545">
        <v>1165584533</v>
      </c>
      <c r="J116" s="576">
        <f t="shared" si="10"/>
        <v>1165584.5330000001</v>
      </c>
      <c r="K116" t="e">
        <f>+VLOOKUP(D116,#REF!,4,0)</f>
        <v>#REF!</v>
      </c>
      <c r="L116" t="e">
        <f>VLOOKUP(D116,#REF!,5,0)</f>
        <v>#REF!</v>
      </c>
      <c r="M116" t="e">
        <f>VLOOKUP(D116,#REF!,6,0)</f>
        <v>#REF!</v>
      </c>
      <c r="N116" t="e">
        <f>VLOOKUP(D116,#REF!,7,0)</f>
        <v>#REF!</v>
      </c>
      <c r="P116" t="str">
        <f t="shared" si="11"/>
        <v>22582</v>
      </c>
      <c r="Q116" t="str">
        <f t="shared" si="9"/>
        <v>14</v>
      </c>
    </row>
    <row r="117" spans="1:17" x14ac:dyDescent="0.3">
      <c r="A117" s="556">
        <v>44742</v>
      </c>
      <c r="B117" s="332">
        <v>7</v>
      </c>
      <c r="C117" s="332" t="s">
        <v>2248</v>
      </c>
      <c r="D117" s="332" t="s">
        <v>1922</v>
      </c>
      <c r="E117" t="str">
        <f t="shared" si="7"/>
        <v>146802258200301</v>
      </c>
      <c r="F117" t="str">
        <f t="shared" si="8"/>
        <v>6</v>
      </c>
      <c r="G117" t="e">
        <f>+VLOOKUP(L117,BG!$D$10:$F$68,3,FALSE)</f>
        <v>#REF!</v>
      </c>
      <c r="H117" s="332" t="s">
        <v>2110</v>
      </c>
      <c r="I117" s="544">
        <v>58467134</v>
      </c>
      <c r="J117" s="576">
        <f t="shared" si="10"/>
        <v>58467.133999999998</v>
      </c>
      <c r="K117" t="e">
        <f>+VLOOKUP(D117,#REF!,4,0)</f>
        <v>#REF!</v>
      </c>
      <c r="L117" t="e">
        <f>VLOOKUP(D117,#REF!,5,0)</f>
        <v>#REF!</v>
      </c>
      <c r="M117" t="e">
        <f>VLOOKUP(D117,#REF!,6,0)</f>
        <v>#REF!</v>
      </c>
      <c r="N117" t="e">
        <f>VLOOKUP(D117,#REF!,7,0)</f>
        <v>#REF!</v>
      </c>
      <c r="P117" t="str">
        <f t="shared" si="11"/>
        <v>22582</v>
      </c>
      <c r="Q117" t="str">
        <f t="shared" si="9"/>
        <v>14</v>
      </c>
    </row>
    <row r="118" spans="1:17" x14ac:dyDescent="0.3">
      <c r="A118" s="556">
        <v>44742</v>
      </c>
      <c r="B118" s="333">
        <v>7</v>
      </c>
      <c r="C118" s="333" t="s">
        <v>2249</v>
      </c>
      <c r="D118" s="333" t="s">
        <v>1923</v>
      </c>
      <c r="E118" t="str">
        <f t="shared" si="7"/>
        <v>147802258200301</v>
      </c>
      <c r="F118" t="str">
        <f t="shared" si="8"/>
        <v>7</v>
      </c>
      <c r="G118" t="e">
        <f>+VLOOKUP(L118,BG!$D$10:$F$68,3,FALSE)</f>
        <v>#REF!</v>
      </c>
      <c r="H118" s="333" t="s">
        <v>2111</v>
      </c>
      <c r="I118" s="545">
        <v>802742362</v>
      </c>
      <c r="J118" s="576">
        <f t="shared" si="10"/>
        <v>802742.36199999996</v>
      </c>
      <c r="K118" t="e">
        <f>+VLOOKUP(D118,#REF!,4,0)</f>
        <v>#REF!</v>
      </c>
      <c r="L118" t="e">
        <f>VLOOKUP(D118,#REF!,5,0)</f>
        <v>#REF!</v>
      </c>
      <c r="M118" t="e">
        <f>VLOOKUP(D118,#REF!,6,0)</f>
        <v>#REF!</v>
      </c>
      <c r="N118" t="e">
        <f>VLOOKUP(D118,#REF!,7,0)</f>
        <v>#REF!</v>
      </c>
      <c r="P118" t="str">
        <f t="shared" si="11"/>
        <v>22582</v>
      </c>
      <c r="Q118" t="str">
        <f t="shared" si="9"/>
        <v>14</v>
      </c>
    </row>
    <row r="119" spans="1:17" x14ac:dyDescent="0.3">
      <c r="A119" s="556">
        <v>44742</v>
      </c>
      <c r="B119" s="332">
        <v>7</v>
      </c>
      <c r="C119" s="332" t="s">
        <v>2250</v>
      </c>
      <c r="D119" s="332" t="s">
        <v>1924</v>
      </c>
      <c r="E119" t="str">
        <f t="shared" si="7"/>
        <v>148802258200301</v>
      </c>
      <c r="F119" t="str">
        <f t="shared" si="8"/>
        <v>8</v>
      </c>
      <c r="G119" t="e">
        <f>+VLOOKUP(L119,BG!$D$10:$F$68,3,FALSE)</f>
        <v>#REF!</v>
      </c>
      <c r="H119" s="332" t="s">
        <v>2112</v>
      </c>
      <c r="I119" s="544">
        <v>1365887764</v>
      </c>
      <c r="J119" s="576">
        <f t="shared" si="10"/>
        <v>1365887.764</v>
      </c>
      <c r="K119" t="e">
        <f>+VLOOKUP(D119,#REF!,4,0)</f>
        <v>#REF!</v>
      </c>
      <c r="L119" t="e">
        <f>VLOOKUP(D119,#REF!,5,0)</f>
        <v>#REF!</v>
      </c>
      <c r="M119" t="e">
        <f>VLOOKUP(D119,#REF!,6,0)</f>
        <v>#REF!</v>
      </c>
      <c r="N119" t="e">
        <f>VLOOKUP(D119,#REF!,7,0)</f>
        <v>#REF!</v>
      </c>
      <c r="P119" t="str">
        <f t="shared" si="11"/>
        <v>22582</v>
      </c>
      <c r="Q119" t="str">
        <f t="shared" si="9"/>
        <v>14</v>
      </c>
    </row>
    <row r="120" spans="1:17" x14ac:dyDescent="0.3">
      <c r="A120" s="556">
        <v>44742</v>
      </c>
      <c r="B120" s="333">
        <v>7</v>
      </c>
      <c r="C120" s="333" t="s">
        <v>2251</v>
      </c>
      <c r="D120" s="333" t="s">
        <v>1927</v>
      </c>
      <c r="E120" t="str">
        <f t="shared" si="7"/>
        <v>147802258200399</v>
      </c>
      <c r="F120" t="str">
        <f t="shared" si="8"/>
        <v>7</v>
      </c>
      <c r="G120" t="e">
        <f>+VLOOKUP(L120,BG!$D$10:$F$68,3,FALSE)</f>
        <v>#REF!</v>
      </c>
      <c r="H120" s="333" t="s">
        <v>2111</v>
      </c>
      <c r="I120" s="545">
        <v>2560661248</v>
      </c>
      <c r="J120" s="576">
        <f t="shared" si="10"/>
        <v>2560661.2480000001</v>
      </c>
      <c r="K120" t="e">
        <f>+VLOOKUP(D120,#REF!,4,0)</f>
        <v>#REF!</v>
      </c>
      <c r="L120" t="e">
        <f>VLOOKUP(D120,#REF!,5,0)</f>
        <v>#REF!</v>
      </c>
      <c r="M120" t="e">
        <f>VLOOKUP(D120,#REF!,6,0)</f>
        <v>#REF!</v>
      </c>
      <c r="N120" t="e">
        <f>VLOOKUP(D120,#REF!,7,0)</f>
        <v>#REF!</v>
      </c>
      <c r="P120" t="str">
        <f t="shared" si="11"/>
        <v>22582</v>
      </c>
      <c r="Q120" t="str">
        <f t="shared" si="9"/>
        <v>14</v>
      </c>
    </row>
    <row r="121" spans="1:17" x14ac:dyDescent="0.3">
      <c r="A121" s="556">
        <v>44742</v>
      </c>
      <c r="B121" s="332">
        <v>7</v>
      </c>
      <c r="C121" s="332" t="s">
        <v>2252</v>
      </c>
      <c r="D121" s="332" t="s">
        <v>1928</v>
      </c>
      <c r="E121" t="str">
        <f t="shared" si="7"/>
        <v>148802258200399</v>
      </c>
      <c r="F121" t="str">
        <f t="shared" si="8"/>
        <v>8</v>
      </c>
      <c r="G121" t="e">
        <f>+VLOOKUP(L121,BG!$D$10:$F$68,3,FALSE)</f>
        <v>#REF!</v>
      </c>
      <c r="H121" s="332" t="s">
        <v>2112</v>
      </c>
      <c r="I121" s="544">
        <v>22154652708</v>
      </c>
      <c r="J121" s="576">
        <f t="shared" si="10"/>
        <v>22154652.708000001</v>
      </c>
      <c r="K121" t="e">
        <f>+VLOOKUP(D121,#REF!,4,0)</f>
        <v>#REF!</v>
      </c>
      <c r="L121" t="e">
        <f>VLOOKUP(D121,#REF!,5,0)</f>
        <v>#REF!</v>
      </c>
      <c r="M121" t="e">
        <f>VLOOKUP(D121,#REF!,6,0)</f>
        <v>#REF!</v>
      </c>
      <c r="N121" t="e">
        <f>VLOOKUP(D121,#REF!,7,0)</f>
        <v>#REF!</v>
      </c>
      <c r="P121" t="str">
        <f t="shared" si="11"/>
        <v>22582</v>
      </c>
      <c r="Q121" t="str">
        <f t="shared" si="9"/>
        <v>14</v>
      </c>
    </row>
    <row r="122" spans="1:17" x14ac:dyDescent="0.3">
      <c r="A122" s="556">
        <v>44742</v>
      </c>
      <c r="B122" s="333">
        <v>7</v>
      </c>
      <c r="C122" s="333" t="s">
        <v>1641</v>
      </c>
      <c r="D122" s="333" t="s">
        <v>850</v>
      </c>
      <c r="E122" t="str">
        <f t="shared" si="7"/>
        <v>145802259400001</v>
      </c>
      <c r="F122" t="str">
        <f t="shared" si="8"/>
        <v>5</v>
      </c>
      <c r="G122" t="e">
        <f>+VLOOKUP(L122,BG!$D$10:$F$68,3,FALSE)</f>
        <v>#REF!</v>
      </c>
      <c r="H122" s="333" t="s">
        <v>851</v>
      </c>
      <c r="I122" s="545">
        <v>-6053283</v>
      </c>
      <c r="J122" s="576">
        <f t="shared" si="10"/>
        <v>-6053.2830000000004</v>
      </c>
      <c r="K122" t="e">
        <f>+VLOOKUP(D122,#REF!,4,0)</f>
        <v>#REF!</v>
      </c>
      <c r="L122" t="e">
        <f>VLOOKUP(D122,#REF!,5,0)</f>
        <v>#REF!</v>
      </c>
      <c r="M122" t="e">
        <f>VLOOKUP(D122,#REF!,6,0)</f>
        <v>#REF!</v>
      </c>
      <c r="N122" t="e">
        <f>VLOOKUP(D122,#REF!,7,0)</f>
        <v>#REF!</v>
      </c>
      <c r="P122" t="str">
        <f t="shared" si="11"/>
        <v>22594</v>
      </c>
      <c r="Q122" t="str">
        <f t="shared" si="9"/>
        <v>14</v>
      </c>
    </row>
    <row r="123" spans="1:17" x14ac:dyDescent="0.3">
      <c r="A123" s="556">
        <v>44742</v>
      </c>
      <c r="B123" s="332">
        <v>7</v>
      </c>
      <c r="C123" s="332" t="s">
        <v>2986</v>
      </c>
      <c r="D123" s="332" t="s">
        <v>852</v>
      </c>
      <c r="E123" t="str">
        <f t="shared" si="7"/>
        <v>146802259400001</v>
      </c>
      <c r="F123" t="str">
        <f t="shared" si="8"/>
        <v>6</v>
      </c>
      <c r="G123" t="e">
        <f>+VLOOKUP(L123,BG!$D$10:$F$68,3,FALSE)</f>
        <v>#REF!</v>
      </c>
      <c r="H123" s="332" t="s">
        <v>853</v>
      </c>
      <c r="I123" s="544">
        <v>-3215092</v>
      </c>
      <c r="J123" s="576">
        <f t="shared" si="10"/>
        <v>-3215.0920000000001</v>
      </c>
      <c r="K123" t="e">
        <f>+VLOOKUP(D123,#REF!,4,0)</f>
        <v>#REF!</v>
      </c>
      <c r="L123" t="e">
        <f>VLOOKUP(D123,#REF!,5,0)</f>
        <v>#REF!</v>
      </c>
      <c r="M123" t="e">
        <f>VLOOKUP(D123,#REF!,6,0)</f>
        <v>#REF!</v>
      </c>
      <c r="N123" t="e">
        <f>VLOOKUP(D123,#REF!,7,0)</f>
        <v>#REF!</v>
      </c>
      <c r="P123" t="str">
        <f t="shared" si="11"/>
        <v>22594</v>
      </c>
      <c r="Q123" t="str">
        <f t="shared" si="9"/>
        <v>14</v>
      </c>
    </row>
    <row r="124" spans="1:17" x14ac:dyDescent="0.3">
      <c r="A124" s="556">
        <v>44742</v>
      </c>
      <c r="B124" s="333">
        <v>7</v>
      </c>
      <c r="C124" s="333" t="s">
        <v>1642</v>
      </c>
      <c r="D124" s="333" t="s">
        <v>854</v>
      </c>
      <c r="E124" t="str">
        <f t="shared" si="7"/>
        <v>147802259400001</v>
      </c>
      <c r="F124" t="str">
        <f t="shared" si="8"/>
        <v>7</v>
      </c>
      <c r="G124" t="e">
        <f>+VLOOKUP(L124,BG!$D$10:$F$68,3,FALSE)</f>
        <v>#REF!</v>
      </c>
      <c r="H124" s="333" t="s">
        <v>855</v>
      </c>
      <c r="I124" s="545">
        <v>-1741238004</v>
      </c>
      <c r="J124" s="576">
        <f t="shared" si="10"/>
        <v>-1741238.004</v>
      </c>
      <c r="K124" t="e">
        <f>+VLOOKUP(D124,#REF!,4,0)</f>
        <v>#REF!</v>
      </c>
      <c r="L124" t="e">
        <f>VLOOKUP(D124,#REF!,5,0)</f>
        <v>#REF!</v>
      </c>
      <c r="M124" t="e">
        <f>VLOOKUP(D124,#REF!,6,0)</f>
        <v>#REF!</v>
      </c>
      <c r="N124" t="e">
        <f>VLOOKUP(D124,#REF!,7,0)</f>
        <v>#REF!</v>
      </c>
      <c r="P124" t="str">
        <f t="shared" si="11"/>
        <v>22594</v>
      </c>
      <c r="Q124" t="str">
        <f t="shared" si="9"/>
        <v>14</v>
      </c>
    </row>
    <row r="125" spans="1:17" x14ac:dyDescent="0.3">
      <c r="A125" s="556">
        <v>44742</v>
      </c>
      <c r="B125" s="332">
        <v>7</v>
      </c>
      <c r="C125" s="332" t="s">
        <v>1643</v>
      </c>
      <c r="D125" s="332" t="s">
        <v>856</v>
      </c>
      <c r="E125" t="str">
        <f t="shared" si="7"/>
        <v>148802259400001</v>
      </c>
      <c r="F125" t="str">
        <f t="shared" si="8"/>
        <v>8</v>
      </c>
      <c r="G125" t="e">
        <f>+VLOOKUP(L125,BG!$D$10:$F$68,3,FALSE)</f>
        <v>#REF!</v>
      </c>
      <c r="H125" s="332" t="s">
        <v>857</v>
      </c>
      <c r="I125" s="544">
        <v>-9138890046</v>
      </c>
      <c r="J125" s="576">
        <f t="shared" si="10"/>
        <v>-9138890.0460000001</v>
      </c>
      <c r="K125" t="e">
        <f>+VLOOKUP(D125,#REF!,4,0)</f>
        <v>#REF!</v>
      </c>
      <c r="L125" t="e">
        <f>VLOOKUP(D125,#REF!,5,0)</f>
        <v>#REF!</v>
      </c>
      <c r="M125" t="e">
        <f>VLOOKUP(D125,#REF!,6,0)</f>
        <v>#REF!</v>
      </c>
      <c r="N125" t="e">
        <f>VLOOKUP(D125,#REF!,7,0)</f>
        <v>#REF!</v>
      </c>
      <c r="P125" t="str">
        <f t="shared" si="11"/>
        <v>22594</v>
      </c>
      <c r="Q125" t="str">
        <f t="shared" si="9"/>
        <v>14</v>
      </c>
    </row>
    <row r="126" spans="1:17" x14ac:dyDescent="0.3">
      <c r="A126" s="556">
        <v>44742</v>
      </c>
      <c r="B126" s="333">
        <v>7</v>
      </c>
      <c r="C126" s="333" t="s">
        <v>2987</v>
      </c>
      <c r="D126" s="333" t="s">
        <v>2766</v>
      </c>
      <c r="E126" t="str">
        <f t="shared" si="7"/>
        <v>141802259400099</v>
      </c>
      <c r="F126" t="str">
        <f t="shared" si="8"/>
        <v>1</v>
      </c>
      <c r="G126" t="e">
        <f>+VLOOKUP(L126,BG!$D$10:$F$68,3,FALSE)</f>
        <v>#REF!</v>
      </c>
      <c r="H126" s="333" t="s">
        <v>920</v>
      </c>
      <c r="I126" s="545">
        <v>-49288</v>
      </c>
      <c r="J126" s="576">
        <f t="shared" si="10"/>
        <v>-49.287999999999997</v>
      </c>
      <c r="K126" t="e">
        <f>+VLOOKUP(D126,#REF!,4,0)</f>
        <v>#REF!</v>
      </c>
      <c r="L126" t="e">
        <f>VLOOKUP(D126,#REF!,5,0)</f>
        <v>#REF!</v>
      </c>
      <c r="M126" t="e">
        <f>VLOOKUP(D126,#REF!,6,0)</f>
        <v>#REF!</v>
      </c>
      <c r="N126" t="e">
        <f>VLOOKUP(D126,#REF!,7,0)</f>
        <v>#REF!</v>
      </c>
      <c r="P126" t="str">
        <f t="shared" si="11"/>
        <v>22594</v>
      </c>
      <c r="Q126" t="str">
        <f t="shared" si="9"/>
        <v>14</v>
      </c>
    </row>
    <row r="127" spans="1:17" x14ac:dyDescent="0.3">
      <c r="A127" s="556">
        <v>44742</v>
      </c>
      <c r="B127" s="332">
        <v>7</v>
      </c>
      <c r="C127" s="332" t="s">
        <v>2988</v>
      </c>
      <c r="D127" s="332" t="s">
        <v>858</v>
      </c>
      <c r="E127" t="str">
        <f t="shared" si="7"/>
        <v>142802259400099</v>
      </c>
      <c r="F127" t="str">
        <f t="shared" si="8"/>
        <v>2</v>
      </c>
      <c r="G127" t="e">
        <f>+VLOOKUP(L127,BG!$D$10:$F$68,3,FALSE)</f>
        <v>#REF!</v>
      </c>
      <c r="H127" s="332" t="s">
        <v>848</v>
      </c>
      <c r="I127" s="544">
        <v>-244869</v>
      </c>
      <c r="J127" s="576">
        <f t="shared" si="10"/>
        <v>-244.869</v>
      </c>
      <c r="K127" t="e">
        <f>+VLOOKUP(D127,#REF!,4,0)</f>
        <v>#REF!</v>
      </c>
      <c r="L127" t="e">
        <f>VLOOKUP(D127,#REF!,5,0)</f>
        <v>#REF!</v>
      </c>
      <c r="M127" t="e">
        <f>VLOOKUP(D127,#REF!,6,0)</f>
        <v>#REF!</v>
      </c>
      <c r="N127" t="e">
        <f>VLOOKUP(D127,#REF!,7,0)</f>
        <v>#REF!</v>
      </c>
      <c r="P127" t="str">
        <f t="shared" si="11"/>
        <v>22594</v>
      </c>
      <c r="Q127" t="str">
        <f t="shared" si="9"/>
        <v>14</v>
      </c>
    </row>
    <row r="128" spans="1:17" x14ac:dyDescent="0.3">
      <c r="A128" s="556">
        <v>44742</v>
      </c>
      <c r="B128" s="333">
        <v>7</v>
      </c>
      <c r="C128" s="333" t="s">
        <v>1644</v>
      </c>
      <c r="D128" s="333" t="s">
        <v>860</v>
      </c>
      <c r="E128" t="str">
        <f t="shared" si="7"/>
        <v>145802259400099</v>
      </c>
      <c r="F128" t="str">
        <f t="shared" si="8"/>
        <v>5</v>
      </c>
      <c r="G128" t="e">
        <f>+VLOOKUP(L128,BG!$D$10:$F$68,3,FALSE)</f>
        <v>#REF!</v>
      </c>
      <c r="H128" s="333" t="s">
        <v>851</v>
      </c>
      <c r="I128" s="545">
        <v>-1689756</v>
      </c>
      <c r="J128" s="576">
        <f t="shared" si="10"/>
        <v>-1689.7560000000001</v>
      </c>
      <c r="K128" t="e">
        <f>+VLOOKUP(D128,#REF!,4,0)</f>
        <v>#REF!</v>
      </c>
      <c r="L128" t="e">
        <f>VLOOKUP(D128,#REF!,5,0)</f>
        <v>#REF!</v>
      </c>
      <c r="M128" t="e">
        <f>VLOOKUP(D128,#REF!,6,0)</f>
        <v>#REF!</v>
      </c>
      <c r="N128" t="e">
        <f>VLOOKUP(D128,#REF!,7,0)</f>
        <v>#REF!</v>
      </c>
      <c r="P128" t="str">
        <f t="shared" si="11"/>
        <v>22594</v>
      </c>
      <c r="Q128" t="str">
        <f t="shared" si="9"/>
        <v>14</v>
      </c>
    </row>
    <row r="129" spans="1:17" x14ac:dyDescent="0.3">
      <c r="A129" s="556">
        <v>44742</v>
      </c>
      <c r="B129" s="332">
        <v>7</v>
      </c>
      <c r="C129" s="332" t="s">
        <v>1645</v>
      </c>
      <c r="D129" s="332" t="s">
        <v>861</v>
      </c>
      <c r="E129" t="str">
        <f t="shared" si="7"/>
        <v>146802259400099</v>
      </c>
      <c r="F129" t="str">
        <f t="shared" si="8"/>
        <v>6</v>
      </c>
      <c r="G129" t="e">
        <f>+VLOOKUP(L129,BG!$D$10:$F$68,3,FALSE)</f>
        <v>#REF!</v>
      </c>
      <c r="H129" s="332" t="s">
        <v>853</v>
      </c>
      <c r="I129" s="544">
        <v>-17493149</v>
      </c>
      <c r="J129" s="576">
        <f t="shared" si="10"/>
        <v>-17493.149000000001</v>
      </c>
      <c r="K129" t="e">
        <f>+VLOOKUP(D129,#REF!,4,0)</f>
        <v>#REF!</v>
      </c>
      <c r="L129" t="e">
        <f>VLOOKUP(D129,#REF!,5,0)</f>
        <v>#REF!</v>
      </c>
      <c r="M129" t="e">
        <f>VLOOKUP(D129,#REF!,6,0)</f>
        <v>#REF!</v>
      </c>
      <c r="N129" t="e">
        <f>VLOOKUP(D129,#REF!,7,0)</f>
        <v>#REF!</v>
      </c>
      <c r="P129" t="str">
        <f t="shared" si="11"/>
        <v>22594</v>
      </c>
      <c r="Q129" t="str">
        <f t="shared" si="9"/>
        <v>14</v>
      </c>
    </row>
    <row r="130" spans="1:17" x14ac:dyDescent="0.3">
      <c r="A130" s="556">
        <v>44742</v>
      </c>
      <c r="B130" s="333">
        <v>7</v>
      </c>
      <c r="C130" s="333" t="s">
        <v>1646</v>
      </c>
      <c r="D130" s="333" t="s">
        <v>862</v>
      </c>
      <c r="E130" t="str">
        <f t="shared" si="7"/>
        <v>147802259400099</v>
      </c>
      <c r="F130" t="str">
        <f t="shared" si="8"/>
        <v>7</v>
      </c>
      <c r="G130" t="e">
        <f>+VLOOKUP(L130,BG!$D$10:$F$68,3,FALSE)</f>
        <v>#REF!</v>
      </c>
      <c r="H130" s="333" t="s">
        <v>855</v>
      </c>
      <c r="I130" s="545">
        <v>-7153827498</v>
      </c>
      <c r="J130" s="576">
        <f t="shared" si="10"/>
        <v>-7153827.4979999997</v>
      </c>
      <c r="K130" t="e">
        <f>+VLOOKUP(D130,#REF!,4,0)</f>
        <v>#REF!</v>
      </c>
      <c r="L130" t="e">
        <f>VLOOKUP(D130,#REF!,5,0)</f>
        <v>#REF!</v>
      </c>
      <c r="M130" t="e">
        <f>VLOOKUP(D130,#REF!,6,0)</f>
        <v>#REF!</v>
      </c>
      <c r="N130" t="e">
        <f>VLOOKUP(D130,#REF!,7,0)</f>
        <v>#REF!</v>
      </c>
      <c r="P130" t="str">
        <f t="shared" si="11"/>
        <v>22594</v>
      </c>
      <c r="Q130" t="str">
        <f t="shared" si="9"/>
        <v>14</v>
      </c>
    </row>
    <row r="131" spans="1:17" x14ac:dyDescent="0.3">
      <c r="A131" s="556">
        <v>44742</v>
      </c>
      <c r="B131" s="332">
        <v>7</v>
      </c>
      <c r="C131" s="332" t="s">
        <v>1647</v>
      </c>
      <c r="D131" s="332" t="s">
        <v>863</v>
      </c>
      <c r="E131" t="str">
        <f t="shared" si="7"/>
        <v>148802259400099</v>
      </c>
      <c r="F131" t="str">
        <f t="shared" si="8"/>
        <v>8</v>
      </c>
      <c r="G131" t="e">
        <f>+VLOOKUP(L131,BG!$D$10:$F$68,3,FALSE)</f>
        <v>#REF!</v>
      </c>
      <c r="H131" s="332" t="s">
        <v>857</v>
      </c>
      <c r="I131" s="544">
        <v>-58121687911</v>
      </c>
      <c r="J131" s="576">
        <f t="shared" si="10"/>
        <v>-58121687.910999998</v>
      </c>
      <c r="K131" t="e">
        <f>+VLOOKUP(D131,#REF!,4,0)</f>
        <v>#REF!</v>
      </c>
      <c r="L131" t="e">
        <f>VLOOKUP(D131,#REF!,5,0)</f>
        <v>#REF!</v>
      </c>
      <c r="M131" t="e">
        <f>VLOOKUP(D131,#REF!,6,0)</f>
        <v>#REF!</v>
      </c>
      <c r="N131" t="e">
        <f>VLOOKUP(D131,#REF!,7,0)</f>
        <v>#REF!</v>
      </c>
      <c r="P131" t="str">
        <f t="shared" si="11"/>
        <v>22594</v>
      </c>
      <c r="Q131" t="str">
        <f t="shared" si="9"/>
        <v>14</v>
      </c>
    </row>
    <row r="132" spans="1:17" x14ac:dyDescent="0.3">
      <c r="A132" s="556">
        <v>44742</v>
      </c>
      <c r="B132" s="333">
        <v>7</v>
      </c>
      <c r="C132" s="333" t="s">
        <v>2253</v>
      </c>
      <c r="D132" s="333" t="s">
        <v>1931</v>
      </c>
      <c r="E132" t="str">
        <f t="shared" si="7"/>
        <v>147802259400301</v>
      </c>
      <c r="F132" t="str">
        <f t="shared" si="8"/>
        <v>7</v>
      </c>
      <c r="G132" t="e">
        <f>+VLOOKUP(L132,BG!$D$10:$F$68,3,FALSE)</f>
        <v>#REF!</v>
      </c>
      <c r="H132" s="333" t="s">
        <v>2115</v>
      </c>
      <c r="I132" s="545">
        <v>-238310060</v>
      </c>
      <c r="J132" s="576">
        <f t="shared" si="10"/>
        <v>-238310.06</v>
      </c>
      <c r="K132" t="e">
        <f>+VLOOKUP(D132,#REF!,4,0)</f>
        <v>#REF!</v>
      </c>
      <c r="L132" t="e">
        <f>VLOOKUP(D132,#REF!,5,0)</f>
        <v>#REF!</v>
      </c>
      <c r="M132" t="e">
        <f>VLOOKUP(D132,#REF!,6,0)</f>
        <v>#REF!</v>
      </c>
      <c r="N132" t="e">
        <f>VLOOKUP(D132,#REF!,7,0)</f>
        <v>#REF!</v>
      </c>
      <c r="P132" t="str">
        <f t="shared" si="11"/>
        <v>22594</v>
      </c>
      <c r="Q132" t="str">
        <f t="shared" si="9"/>
        <v>14</v>
      </c>
    </row>
    <row r="133" spans="1:17" x14ac:dyDescent="0.3">
      <c r="A133" s="556">
        <v>44742</v>
      </c>
      <c r="B133" s="332">
        <v>7</v>
      </c>
      <c r="C133" s="332" t="s">
        <v>2254</v>
      </c>
      <c r="D133" s="332" t="s">
        <v>1933</v>
      </c>
      <c r="E133" t="str">
        <f t="shared" ref="E133:E196" si="12">+MID(D133,3,2)&amp;+MID(D133,6,1)&amp;+MID(D133,8,2)&amp;+MID(D133,11,3)&amp;+MID(D133,17,2)&amp;+MID(D133,20,3)&amp;+MID(D133,24,2)</f>
        <v>147802259400399</v>
      </c>
      <c r="F133" t="str">
        <f t="shared" ref="F133:F196" si="13">MID(E133,3,1)</f>
        <v>7</v>
      </c>
      <c r="G133" t="e">
        <f>+VLOOKUP(L133,BG!$D$10:$F$68,3,FALSE)</f>
        <v>#REF!</v>
      </c>
      <c r="H133" s="332" t="s">
        <v>2115</v>
      </c>
      <c r="I133" s="544">
        <v>-1014227463</v>
      </c>
      <c r="J133" s="576">
        <f t="shared" si="10"/>
        <v>-1014227.463</v>
      </c>
      <c r="K133" t="e">
        <f>+VLOOKUP(D133,#REF!,4,0)</f>
        <v>#REF!</v>
      </c>
      <c r="L133" t="e">
        <f>VLOOKUP(D133,#REF!,5,0)</f>
        <v>#REF!</v>
      </c>
      <c r="M133" t="e">
        <f>VLOOKUP(D133,#REF!,6,0)</f>
        <v>#REF!</v>
      </c>
      <c r="N133" t="e">
        <f>VLOOKUP(D133,#REF!,7,0)</f>
        <v>#REF!</v>
      </c>
      <c r="P133" t="str">
        <f t="shared" si="11"/>
        <v>22594</v>
      </c>
      <c r="Q133" t="str">
        <f t="shared" si="9"/>
        <v>14</v>
      </c>
    </row>
    <row r="134" spans="1:17" x14ac:dyDescent="0.3">
      <c r="A134" s="556">
        <v>44742</v>
      </c>
      <c r="B134" s="333">
        <v>7</v>
      </c>
      <c r="C134" s="333" t="s">
        <v>2255</v>
      </c>
      <c r="D134" s="333" t="s">
        <v>1934</v>
      </c>
      <c r="E134" t="str">
        <f t="shared" si="12"/>
        <v>148802259400399</v>
      </c>
      <c r="F134" t="str">
        <f t="shared" si="13"/>
        <v>8</v>
      </c>
      <c r="G134" t="e">
        <f>+VLOOKUP(L134,BG!$D$10:$F$68,3,FALSE)</f>
        <v>#REF!</v>
      </c>
      <c r="H134" s="333" t="s">
        <v>2116</v>
      </c>
      <c r="I134" s="545">
        <v>-5812024900</v>
      </c>
      <c r="J134" s="576">
        <f t="shared" si="10"/>
        <v>-5812024.9000000004</v>
      </c>
      <c r="K134" t="e">
        <f>+VLOOKUP(D134,#REF!,4,0)</f>
        <v>#REF!</v>
      </c>
      <c r="L134" t="e">
        <f>VLOOKUP(D134,#REF!,5,0)</f>
        <v>#REF!</v>
      </c>
      <c r="M134" t="e">
        <f>VLOOKUP(D134,#REF!,6,0)</f>
        <v>#REF!</v>
      </c>
      <c r="N134" t="e">
        <f>VLOOKUP(D134,#REF!,7,0)</f>
        <v>#REF!</v>
      </c>
      <c r="P134" t="str">
        <f t="shared" si="11"/>
        <v>22594</v>
      </c>
      <c r="Q134" t="str">
        <f t="shared" ref="Q134:Q197" si="14">+LEFT(E134,2)</f>
        <v>14</v>
      </c>
    </row>
    <row r="135" spans="1:17" x14ac:dyDescent="0.3">
      <c r="A135" s="556">
        <v>44742</v>
      </c>
      <c r="B135" s="332">
        <v>7</v>
      </c>
      <c r="C135" s="332" t="s">
        <v>2813</v>
      </c>
      <c r="D135" s="332" t="s">
        <v>2429</v>
      </c>
      <c r="E135" t="str">
        <f t="shared" si="12"/>
        <v>141902319200199</v>
      </c>
      <c r="F135" t="str">
        <f t="shared" si="13"/>
        <v>1</v>
      </c>
      <c r="G135" t="e">
        <f>+VLOOKUP(L135,BG!$D$10:$F$68,3,FALSE)</f>
        <v>#REF!</v>
      </c>
      <c r="H135" s="332" t="s">
        <v>2430</v>
      </c>
      <c r="I135" s="544">
        <v>-66202844</v>
      </c>
      <c r="J135" s="576">
        <f t="shared" si="10"/>
        <v>-66202.843999999997</v>
      </c>
      <c r="K135" t="e">
        <f>+VLOOKUP(D135,#REF!,4,0)</f>
        <v>#REF!</v>
      </c>
      <c r="L135" t="e">
        <f>VLOOKUP(D135,#REF!,5,0)</f>
        <v>#REF!</v>
      </c>
      <c r="M135" t="e">
        <f>VLOOKUP(D135,#REF!,6,0)</f>
        <v>#REF!</v>
      </c>
      <c r="N135" t="e">
        <f>VLOOKUP(D135,#REF!,7,0)</f>
        <v>#REF!</v>
      </c>
      <c r="P135" t="str">
        <f t="shared" si="11"/>
        <v>23192</v>
      </c>
      <c r="Q135" t="str">
        <f t="shared" si="14"/>
        <v>14</v>
      </c>
    </row>
    <row r="136" spans="1:17" x14ac:dyDescent="0.3">
      <c r="A136" s="556">
        <v>44742</v>
      </c>
      <c r="B136" s="333">
        <v>7</v>
      </c>
      <c r="C136" s="333" t="s">
        <v>2989</v>
      </c>
      <c r="D136" s="333" t="s">
        <v>864</v>
      </c>
      <c r="E136" t="str">
        <f t="shared" si="12"/>
        <v>142902319200199</v>
      </c>
      <c r="F136" t="str">
        <f t="shared" si="13"/>
        <v>2</v>
      </c>
      <c r="G136" t="e">
        <f>+VLOOKUP(L136,BG!$D$10:$F$68,3,FALSE)</f>
        <v>#REF!</v>
      </c>
      <c r="H136" s="333" t="s">
        <v>865</v>
      </c>
      <c r="I136" s="545">
        <v>-311895</v>
      </c>
      <c r="J136" s="576">
        <f t="shared" si="10"/>
        <v>-311.89499999999998</v>
      </c>
      <c r="K136" t="e">
        <f>+VLOOKUP(D136,#REF!,4,0)</f>
        <v>#REF!</v>
      </c>
      <c r="L136" t="e">
        <f>VLOOKUP(D136,#REF!,5,0)</f>
        <v>#REF!</v>
      </c>
      <c r="M136" t="e">
        <f>VLOOKUP(D136,#REF!,6,0)</f>
        <v>#REF!</v>
      </c>
      <c r="N136" t="e">
        <f>VLOOKUP(D136,#REF!,7,0)</f>
        <v>#REF!</v>
      </c>
      <c r="P136" t="str">
        <f t="shared" si="11"/>
        <v>23192</v>
      </c>
      <c r="Q136" t="str">
        <f t="shared" si="14"/>
        <v>14</v>
      </c>
    </row>
    <row r="137" spans="1:17" x14ac:dyDescent="0.3">
      <c r="A137" s="556">
        <v>44742</v>
      </c>
      <c r="B137" s="332">
        <v>7</v>
      </c>
      <c r="C137" s="332" t="s">
        <v>2256</v>
      </c>
      <c r="D137" s="332" t="s">
        <v>1935</v>
      </c>
      <c r="E137" t="str">
        <f t="shared" si="12"/>
        <v>143902319200199</v>
      </c>
      <c r="F137" t="str">
        <f t="shared" si="13"/>
        <v>3</v>
      </c>
      <c r="G137" t="e">
        <f>+VLOOKUP(L137,BG!$D$10:$F$68,3,FALSE)</f>
        <v>#REF!</v>
      </c>
      <c r="H137" s="332" t="s">
        <v>2117</v>
      </c>
      <c r="I137" s="544">
        <v>-1018110</v>
      </c>
      <c r="J137" s="576">
        <f t="shared" si="10"/>
        <v>-1018.11</v>
      </c>
      <c r="K137" t="e">
        <f>+VLOOKUP(D137,#REF!,4,0)</f>
        <v>#REF!</v>
      </c>
      <c r="L137" t="e">
        <f>VLOOKUP(D137,#REF!,5,0)</f>
        <v>#REF!</v>
      </c>
      <c r="M137" t="e">
        <f>VLOOKUP(D137,#REF!,6,0)</f>
        <v>#REF!</v>
      </c>
      <c r="N137" t="e">
        <f>VLOOKUP(D137,#REF!,7,0)</f>
        <v>#REF!</v>
      </c>
      <c r="P137" t="str">
        <f t="shared" si="11"/>
        <v>23192</v>
      </c>
      <c r="Q137" t="str">
        <f t="shared" si="14"/>
        <v>14</v>
      </c>
    </row>
    <row r="138" spans="1:17" x14ac:dyDescent="0.3">
      <c r="A138" s="556">
        <v>44742</v>
      </c>
      <c r="B138" s="333">
        <v>7</v>
      </c>
      <c r="C138" s="333" t="s">
        <v>2257</v>
      </c>
      <c r="D138" s="333" t="s">
        <v>1936</v>
      </c>
      <c r="E138" t="str">
        <f t="shared" si="12"/>
        <v>144902319200199</v>
      </c>
      <c r="F138" t="str">
        <f t="shared" si="13"/>
        <v>4</v>
      </c>
      <c r="G138" t="e">
        <f>+VLOOKUP(L138,BG!$D$10:$F$68,3,FALSE)</f>
        <v>#REF!</v>
      </c>
      <c r="H138" s="333" t="s">
        <v>2118</v>
      </c>
      <c r="I138" s="545">
        <v>-341122</v>
      </c>
      <c r="J138" s="576">
        <f t="shared" si="10"/>
        <v>-341.12200000000001</v>
      </c>
      <c r="K138" t="e">
        <f>+VLOOKUP(D138,#REF!,4,0)</f>
        <v>#REF!</v>
      </c>
      <c r="L138" t="e">
        <f>VLOOKUP(D138,#REF!,5,0)</f>
        <v>#REF!</v>
      </c>
      <c r="M138" t="e">
        <f>VLOOKUP(D138,#REF!,6,0)</f>
        <v>#REF!</v>
      </c>
      <c r="N138" t="e">
        <f>VLOOKUP(D138,#REF!,7,0)</f>
        <v>#REF!</v>
      </c>
      <c r="P138" t="str">
        <f t="shared" si="11"/>
        <v>23192</v>
      </c>
      <c r="Q138" t="str">
        <f t="shared" si="14"/>
        <v>14</v>
      </c>
    </row>
    <row r="139" spans="1:17" x14ac:dyDescent="0.3">
      <c r="A139" s="556">
        <v>44742</v>
      </c>
      <c r="B139" s="332">
        <v>7</v>
      </c>
      <c r="C139" s="332" t="s">
        <v>2990</v>
      </c>
      <c r="D139" s="332" t="s">
        <v>1937</v>
      </c>
      <c r="E139" t="str">
        <f t="shared" si="12"/>
        <v>145902319200199</v>
      </c>
      <c r="F139" t="str">
        <f t="shared" si="13"/>
        <v>5</v>
      </c>
      <c r="G139" t="e">
        <f>+VLOOKUP(L139,BG!$D$10:$F$68,3,FALSE)</f>
        <v>#REF!</v>
      </c>
      <c r="H139" s="332" t="s">
        <v>2119</v>
      </c>
      <c r="I139" s="544">
        <v>-2723</v>
      </c>
      <c r="J139" s="576">
        <f t="shared" si="10"/>
        <v>-2.7229999999999999</v>
      </c>
      <c r="K139" t="e">
        <f>+VLOOKUP(D139,#REF!,4,0)</f>
        <v>#REF!</v>
      </c>
      <c r="L139" t="e">
        <f>VLOOKUP(D139,#REF!,5,0)</f>
        <v>#REF!</v>
      </c>
      <c r="M139" t="e">
        <f>VLOOKUP(D139,#REF!,6,0)</f>
        <v>#REF!</v>
      </c>
      <c r="N139" t="e">
        <f>VLOOKUP(D139,#REF!,7,0)</f>
        <v>#REF!</v>
      </c>
      <c r="P139" t="str">
        <f t="shared" si="11"/>
        <v>23192</v>
      </c>
      <c r="Q139" t="str">
        <f t="shared" si="14"/>
        <v>14</v>
      </c>
    </row>
    <row r="140" spans="1:17" x14ac:dyDescent="0.3">
      <c r="A140" s="556">
        <v>44742</v>
      </c>
      <c r="B140" s="333">
        <v>7</v>
      </c>
      <c r="C140" s="333" t="s">
        <v>2258</v>
      </c>
      <c r="D140" s="333" t="s">
        <v>1938</v>
      </c>
      <c r="E140" t="str">
        <f t="shared" si="12"/>
        <v>146902319200199</v>
      </c>
      <c r="F140" t="str">
        <f t="shared" si="13"/>
        <v>6</v>
      </c>
      <c r="G140" t="e">
        <f>+VLOOKUP(L140,BG!$D$10:$F$68,3,FALSE)</f>
        <v>#REF!</v>
      </c>
      <c r="H140" s="333" t="s">
        <v>2120</v>
      </c>
      <c r="I140" s="545">
        <v>-293005</v>
      </c>
      <c r="J140" s="576">
        <f t="shared" ref="J140:J203" si="15">I140/1000</f>
        <v>-293.005</v>
      </c>
      <c r="K140" t="e">
        <f>+VLOOKUP(D140,#REF!,4,0)</f>
        <v>#REF!</v>
      </c>
      <c r="L140" t="e">
        <f>VLOOKUP(D140,#REF!,5,0)</f>
        <v>#REF!</v>
      </c>
      <c r="M140" t="e">
        <f>VLOOKUP(D140,#REF!,6,0)</f>
        <v>#REF!</v>
      </c>
      <c r="N140" t="e">
        <f>VLOOKUP(D140,#REF!,7,0)</f>
        <v>#REF!</v>
      </c>
      <c r="P140" t="str">
        <f t="shared" ref="P140:P203" si="16">MID(E140,6,5)</f>
        <v>23192</v>
      </c>
      <c r="Q140" t="str">
        <f t="shared" si="14"/>
        <v>14</v>
      </c>
    </row>
    <row r="141" spans="1:17" x14ac:dyDescent="0.3">
      <c r="A141" s="556">
        <v>44742</v>
      </c>
      <c r="B141" s="332">
        <v>7</v>
      </c>
      <c r="C141" s="332" t="s">
        <v>2259</v>
      </c>
      <c r="D141" s="332" t="s">
        <v>1939</v>
      </c>
      <c r="E141" t="str">
        <f t="shared" si="12"/>
        <v>147902319200199</v>
      </c>
      <c r="F141" t="str">
        <f t="shared" si="13"/>
        <v>7</v>
      </c>
      <c r="G141" t="e">
        <f>+VLOOKUP(L141,BG!$D$10:$F$68,3,FALSE)</f>
        <v>#REF!</v>
      </c>
      <c r="H141" s="332" t="s">
        <v>2121</v>
      </c>
      <c r="I141" s="544">
        <v>-78315273</v>
      </c>
      <c r="J141" s="576">
        <f t="shared" si="15"/>
        <v>-78315.273000000001</v>
      </c>
      <c r="K141" t="e">
        <f>+VLOOKUP(D141,#REF!,4,0)</f>
        <v>#REF!</v>
      </c>
      <c r="L141" t="e">
        <f>VLOOKUP(D141,#REF!,5,0)</f>
        <v>#REF!</v>
      </c>
      <c r="M141" t="e">
        <f>VLOOKUP(D141,#REF!,6,0)</f>
        <v>#REF!</v>
      </c>
      <c r="N141" t="e">
        <f>VLOOKUP(D141,#REF!,7,0)</f>
        <v>#REF!</v>
      </c>
      <c r="P141" t="str">
        <f t="shared" si="16"/>
        <v>23192</v>
      </c>
      <c r="Q141" t="str">
        <f t="shared" si="14"/>
        <v>14</v>
      </c>
    </row>
    <row r="142" spans="1:17" x14ac:dyDescent="0.3">
      <c r="A142" s="556">
        <v>44742</v>
      </c>
      <c r="B142" s="333">
        <v>7</v>
      </c>
      <c r="C142" s="333" t="s">
        <v>2260</v>
      </c>
      <c r="D142" s="333" t="s">
        <v>1940</v>
      </c>
      <c r="E142" t="str">
        <f t="shared" si="12"/>
        <v>148902319200199</v>
      </c>
      <c r="F142" t="str">
        <f t="shared" si="13"/>
        <v>8</v>
      </c>
      <c r="G142" t="e">
        <f>+VLOOKUP(L142,BG!$D$10:$F$68,3,FALSE)</f>
        <v>#REF!</v>
      </c>
      <c r="H142" s="333" t="s">
        <v>2122</v>
      </c>
      <c r="I142" s="545">
        <v>-2384421355</v>
      </c>
      <c r="J142" s="576">
        <f t="shared" si="15"/>
        <v>-2384421.355</v>
      </c>
      <c r="K142" t="e">
        <f>+VLOOKUP(D142,#REF!,4,0)</f>
        <v>#REF!</v>
      </c>
      <c r="L142" t="e">
        <f>VLOOKUP(D142,#REF!,5,0)</f>
        <v>#REF!</v>
      </c>
      <c r="M142" t="e">
        <f>VLOOKUP(D142,#REF!,6,0)</f>
        <v>#REF!</v>
      </c>
      <c r="N142" t="e">
        <f>VLOOKUP(D142,#REF!,7,0)</f>
        <v>#REF!</v>
      </c>
      <c r="P142" t="str">
        <f t="shared" si="16"/>
        <v>23192</v>
      </c>
      <c r="Q142" t="str">
        <f t="shared" si="14"/>
        <v>14</v>
      </c>
    </row>
    <row r="143" spans="1:17" x14ac:dyDescent="0.3">
      <c r="A143" s="556">
        <v>44742</v>
      </c>
      <c r="B143" s="332">
        <v>7</v>
      </c>
      <c r="C143" s="332" t="s">
        <v>2261</v>
      </c>
      <c r="D143" s="332" t="s">
        <v>1941</v>
      </c>
      <c r="E143" t="str">
        <f t="shared" si="12"/>
        <v>148902319400199</v>
      </c>
      <c r="F143" t="str">
        <f t="shared" si="13"/>
        <v>8</v>
      </c>
      <c r="G143" t="e">
        <f>+VLOOKUP(L143,BG!$D$10:$F$68,3,FALSE)</f>
        <v>#REF!</v>
      </c>
      <c r="H143" s="332" t="s">
        <v>2123</v>
      </c>
      <c r="I143" s="544">
        <v>-9502213255</v>
      </c>
      <c r="J143" s="576">
        <f t="shared" si="15"/>
        <v>-9502213.2550000008</v>
      </c>
      <c r="K143" t="e">
        <f>+VLOOKUP(D143,#REF!,4,0)</f>
        <v>#REF!</v>
      </c>
      <c r="L143" t="e">
        <f>VLOOKUP(D143,#REF!,5,0)</f>
        <v>#REF!</v>
      </c>
      <c r="M143" t="e">
        <f>VLOOKUP(D143,#REF!,6,0)</f>
        <v>#REF!</v>
      </c>
      <c r="N143" t="e">
        <f>VLOOKUP(D143,#REF!,7,0)</f>
        <v>#REF!</v>
      </c>
      <c r="P143" t="str">
        <f t="shared" si="16"/>
        <v>23194</v>
      </c>
      <c r="Q143" t="str">
        <f t="shared" si="14"/>
        <v>14</v>
      </c>
    </row>
    <row r="144" spans="1:17" x14ac:dyDescent="0.3">
      <c r="A144" s="556">
        <v>44742</v>
      </c>
      <c r="B144" s="333">
        <v>7</v>
      </c>
      <c r="C144" s="333" t="s">
        <v>1648</v>
      </c>
      <c r="D144" s="333" t="s">
        <v>1942</v>
      </c>
      <c r="E144" t="str">
        <f t="shared" si="12"/>
        <v>150102410200001</v>
      </c>
      <c r="F144" t="str">
        <f t="shared" si="13"/>
        <v>0</v>
      </c>
      <c r="G144" t="e">
        <f>+VLOOKUP(L144,BG!$D$10:$F$68,3,FALSE)</f>
        <v>#REF!</v>
      </c>
      <c r="H144" s="333" t="s">
        <v>2124</v>
      </c>
      <c r="I144" s="545">
        <v>3444012209</v>
      </c>
      <c r="J144" s="296">
        <f t="shared" si="15"/>
        <v>3444012.2089999998</v>
      </c>
      <c r="K144" t="e">
        <f>+VLOOKUP(D144,#REF!,4,0)</f>
        <v>#REF!</v>
      </c>
      <c r="L144" t="e">
        <f>VLOOKUP(D144,#REF!,5,0)</f>
        <v>#REF!</v>
      </c>
      <c r="M144" t="e">
        <f>VLOOKUP(D144,#REF!,6,0)</f>
        <v>#REF!</v>
      </c>
      <c r="N144" t="e">
        <f>VLOOKUP(D144,#REF!,7,0)</f>
        <v>#REF!</v>
      </c>
      <c r="P144" t="str">
        <f t="shared" si="16"/>
        <v>24102</v>
      </c>
      <c r="Q144" t="str">
        <f t="shared" si="14"/>
        <v>15</v>
      </c>
    </row>
    <row r="145" spans="1:17" x14ac:dyDescent="0.3">
      <c r="A145" s="556">
        <v>44742</v>
      </c>
      <c r="B145" s="332">
        <v>7</v>
      </c>
      <c r="C145" s="332" t="s">
        <v>1649</v>
      </c>
      <c r="D145" s="332" t="s">
        <v>1943</v>
      </c>
      <c r="E145" t="str">
        <f t="shared" si="12"/>
        <v>150102410200099</v>
      </c>
      <c r="F145" t="str">
        <f t="shared" si="13"/>
        <v>0</v>
      </c>
      <c r="G145" t="e">
        <f>+VLOOKUP(L145,BG!$D$10:$F$68,3,FALSE)</f>
        <v>#REF!</v>
      </c>
      <c r="H145" s="332" t="s">
        <v>2124</v>
      </c>
      <c r="I145" s="544">
        <v>33032328</v>
      </c>
      <c r="J145" s="296">
        <f t="shared" si="15"/>
        <v>33032.328000000001</v>
      </c>
      <c r="K145" t="e">
        <f>+VLOOKUP(D145,#REF!,4,0)</f>
        <v>#REF!</v>
      </c>
      <c r="L145" t="e">
        <f>VLOOKUP(D145,#REF!,5,0)</f>
        <v>#REF!</v>
      </c>
      <c r="M145" t="e">
        <f>VLOOKUP(D145,#REF!,6,0)</f>
        <v>#REF!</v>
      </c>
      <c r="N145" t="e">
        <f>VLOOKUP(D145,#REF!,7,0)</f>
        <v>#REF!</v>
      </c>
      <c r="P145" t="str">
        <f t="shared" si="16"/>
        <v>24102</v>
      </c>
      <c r="Q145" t="str">
        <f t="shared" si="14"/>
        <v>15</v>
      </c>
    </row>
    <row r="146" spans="1:17" x14ac:dyDescent="0.3">
      <c r="A146" s="556">
        <v>44742</v>
      </c>
      <c r="B146" s="333">
        <v>7</v>
      </c>
      <c r="C146" s="333" t="s">
        <v>2991</v>
      </c>
      <c r="D146" s="333" t="s">
        <v>1944</v>
      </c>
      <c r="E146" t="str">
        <f t="shared" si="12"/>
        <v>150102410200801</v>
      </c>
      <c r="F146" t="str">
        <f t="shared" si="13"/>
        <v>0</v>
      </c>
      <c r="G146" t="e">
        <f>+VLOOKUP(L146,BG!$D$10:$F$68,3,FALSE)</f>
        <v>#REF!</v>
      </c>
      <c r="H146" s="333" t="s">
        <v>2125</v>
      </c>
      <c r="I146" s="545">
        <v>-45784603</v>
      </c>
      <c r="J146" s="296">
        <f t="shared" si="15"/>
        <v>-45784.603000000003</v>
      </c>
      <c r="K146" t="e">
        <f>+VLOOKUP(D146,#REF!,4,0)</f>
        <v>#REF!</v>
      </c>
      <c r="L146" t="e">
        <f>VLOOKUP(D146,#REF!,5,0)</f>
        <v>#REF!</v>
      </c>
      <c r="M146" t="e">
        <f>VLOOKUP(D146,#REF!,6,0)</f>
        <v>#REF!</v>
      </c>
      <c r="N146" t="e">
        <f>VLOOKUP(D146,#REF!,7,0)</f>
        <v>#REF!</v>
      </c>
      <c r="P146" t="str">
        <f t="shared" si="16"/>
        <v>24102</v>
      </c>
      <c r="Q146" t="str">
        <f t="shared" si="14"/>
        <v>15</v>
      </c>
    </row>
    <row r="147" spans="1:17" x14ac:dyDescent="0.3">
      <c r="A147" s="556">
        <v>44742</v>
      </c>
      <c r="B147" s="332">
        <v>7</v>
      </c>
      <c r="C147" s="332" t="s">
        <v>2992</v>
      </c>
      <c r="D147" s="332" t="s">
        <v>867</v>
      </c>
      <c r="E147" t="str">
        <f t="shared" si="12"/>
        <v>150102410200899</v>
      </c>
      <c r="F147" t="str">
        <f t="shared" si="13"/>
        <v>0</v>
      </c>
      <c r="G147" t="e">
        <f>+VLOOKUP(L147,BG!$D$10:$F$68,3,FALSE)</f>
        <v>#REF!</v>
      </c>
      <c r="H147" s="332" t="s">
        <v>868</v>
      </c>
      <c r="I147" s="544">
        <v>3715850</v>
      </c>
      <c r="J147" s="296">
        <f t="shared" si="15"/>
        <v>3715.85</v>
      </c>
      <c r="K147" t="e">
        <f>+VLOOKUP(D147,#REF!,4,0)</f>
        <v>#REF!</v>
      </c>
      <c r="L147" t="e">
        <f>VLOOKUP(D147,#REF!,5,0)</f>
        <v>#REF!</v>
      </c>
      <c r="M147" t="e">
        <f>VLOOKUP(D147,#REF!,6,0)</f>
        <v>#REF!</v>
      </c>
      <c r="N147" t="e">
        <f>VLOOKUP(D147,#REF!,7,0)</f>
        <v>#REF!</v>
      </c>
      <c r="P147" t="str">
        <f t="shared" si="16"/>
        <v>24102</v>
      </c>
      <c r="Q147" t="str">
        <f t="shared" si="14"/>
        <v>15</v>
      </c>
    </row>
    <row r="148" spans="1:17" x14ac:dyDescent="0.3">
      <c r="A148" s="556">
        <v>44742</v>
      </c>
      <c r="B148" s="333">
        <v>7</v>
      </c>
      <c r="C148" s="333" t="s">
        <v>2993</v>
      </c>
      <c r="D148" s="333" t="s">
        <v>2431</v>
      </c>
      <c r="E148" t="str">
        <f t="shared" si="12"/>
        <v>150102410201599</v>
      </c>
      <c r="F148" t="str">
        <f t="shared" si="13"/>
        <v>0</v>
      </c>
      <c r="G148" t="e">
        <f>+VLOOKUP(L148,BG!$D$10:$F$68,3,FALSE)</f>
        <v>#REF!</v>
      </c>
      <c r="H148" s="333" t="s">
        <v>2432</v>
      </c>
      <c r="I148" s="545">
        <v>9941360</v>
      </c>
      <c r="J148" s="296">
        <f t="shared" si="15"/>
        <v>9941.36</v>
      </c>
      <c r="K148" t="e">
        <f>+VLOOKUP(D148,#REF!,4,0)</f>
        <v>#REF!</v>
      </c>
      <c r="L148" t="e">
        <f>VLOOKUP(D148,#REF!,5,0)</f>
        <v>#REF!</v>
      </c>
      <c r="M148" t="e">
        <f>VLOOKUP(D148,#REF!,6,0)</f>
        <v>#REF!</v>
      </c>
      <c r="N148" t="e">
        <f>VLOOKUP(D148,#REF!,7,0)</f>
        <v>#REF!</v>
      </c>
      <c r="P148" t="str">
        <f t="shared" si="16"/>
        <v>24102</v>
      </c>
      <c r="Q148" t="str">
        <f t="shared" si="14"/>
        <v>15</v>
      </c>
    </row>
    <row r="149" spans="1:17" x14ac:dyDescent="0.3">
      <c r="A149" s="556">
        <v>44742</v>
      </c>
      <c r="B149" s="332">
        <v>7</v>
      </c>
      <c r="C149" s="332" t="s">
        <v>2899</v>
      </c>
      <c r="D149" s="332" t="s">
        <v>2864</v>
      </c>
      <c r="E149" t="str">
        <f t="shared" si="12"/>
        <v>150102430100899</v>
      </c>
      <c r="F149" t="str">
        <f t="shared" si="13"/>
        <v>0</v>
      </c>
      <c r="G149" t="e">
        <f>+VLOOKUP(L149,BG!$D$10:$F$68,3,FALSE)</f>
        <v>#REF!</v>
      </c>
      <c r="H149" s="332" t="s">
        <v>2879</v>
      </c>
      <c r="I149" s="544">
        <v>110803288</v>
      </c>
      <c r="J149" s="296">
        <f t="shared" si="15"/>
        <v>110803.288</v>
      </c>
      <c r="K149" t="e">
        <f>+VLOOKUP(D149,#REF!,4,0)</f>
        <v>#REF!</v>
      </c>
      <c r="L149" t="e">
        <f>VLOOKUP(D149,#REF!,5,0)</f>
        <v>#REF!</v>
      </c>
      <c r="M149" t="e">
        <f>VLOOKUP(D149,#REF!,6,0)</f>
        <v>#REF!</v>
      </c>
      <c r="N149" t="e">
        <f>VLOOKUP(D149,#REF!,7,0)</f>
        <v>#REF!</v>
      </c>
      <c r="P149" t="str">
        <f t="shared" si="16"/>
        <v>24301</v>
      </c>
      <c r="Q149" t="str">
        <f t="shared" si="14"/>
        <v>15</v>
      </c>
    </row>
    <row r="150" spans="1:17" x14ac:dyDescent="0.3">
      <c r="A150" s="556">
        <v>44742</v>
      </c>
      <c r="B150" s="333">
        <v>7</v>
      </c>
      <c r="C150" s="333" t="s">
        <v>1650</v>
      </c>
      <c r="D150" s="333" t="s">
        <v>869</v>
      </c>
      <c r="E150" t="str">
        <f t="shared" si="12"/>
        <v>150102430101399</v>
      </c>
      <c r="F150" t="str">
        <f t="shared" si="13"/>
        <v>0</v>
      </c>
      <c r="G150" t="e">
        <f>+VLOOKUP(L150,BG!$D$10:$F$68,3,FALSE)</f>
        <v>#REF!</v>
      </c>
      <c r="H150" s="333" t="s">
        <v>2919</v>
      </c>
      <c r="I150" s="545">
        <v>962979071</v>
      </c>
      <c r="J150" s="296">
        <f t="shared" si="15"/>
        <v>962979.071</v>
      </c>
      <c r="K150" t="e">
        <f>+VLOOKUP(D150,#REF!,4,0)</f>
        <v>#REF!</v>
      </c>
      <c r="L150" t="e">
        <f>VLOOKUP(D150,#REF!,5,0)</f>
        <v>#REF!</v>
      </c>
      <c r="M150" t="e">
        <f>VLOOKUP(D150,#REF!,6,0)</f>
        <v>#REF!</v>
      </c>
      <c r="N150" t="e">
        <f>VLOOKUP(D150,#REF!,7,0)</f>
        <v>#REF!</v>
      </c>
      <c r="P150" t="str">
        <f t="shared" si="16"/>
        <v>24301</v>
      </c>
      <c r="Q150" t="str">
        <f t="shared" si="14"/>
        <v>15</v>
      </c>
    </row>
    <row r="151" spans="1:17" x14ac:dyDescent="0.3">
      <c r="A151" s="556">
        <v>44742</v>
      </c>
      <c r="B151" s="332">
        <v>7</v>
      </c>
      <c r="C151" s="332" t="s">
        <v>2262</v>
      </c>
      <c r="D151" s="332" t="s">
        <v>1946</v>
      </c>
      <c r="E151" t="str">
        <f t="shared" si="12"/>
        <v>150102430101799</v>
      </c>
      <c r="F151" t="str">
        <f t="shared" si="13"/>
        <v>0</v>
      </c>
      <c r="G151" t="e">
        <f>+VLOOKUP(L151,BG!$D$10:$F$68,3,FALSE)</f>
        <v>#REF!</v>
      </c>
      <c r="H151" s="332" t="s">
        <v>2127</v>
      </c>
      <c r="I151" s="544">
        <v>11221387</v>
      </c>
      <c r="J151" s="296">
        <f t="shared" si="15"/>
        <v>11221.387000000001</v>
      </c>
      <c r="K151" t="e">
        <f>+VLOOKUP(D151,#REF!,4,0)</f>
        <v>#REF!</v>
      </c>
      <c r="L151" t="e">
        <f>VLOOKUP(D151,#REF!,5,0)</f>
        <v>#REF!</v>
      </c>
      <c r="M151" t="e">
        <f>VLOOKUP(D151,#REF!,6,0)</f>
        <v>#REF!</v>
      </c>
      <c r="N151" t="e">
        <f>VLOOKUP(D151,#REF!,7,0)</f>
        <v>#REF!</v>
      </c>
      <c r="P151" t="str">
        <f t="shared" si="16"/>
        <v>24301</v>
      </c>
      <c r="Q151" t="str">
        <f t="shared" si="14"/>
        <v>15</v>
      </c>
    </row>
    <row r="152" spans="1:17" x14ac:dyDescent="0.3">
      <c r="A152" s="556">
        <v>44742</v>
      </c>
      <c r="B152" s="333">
        <v>7</v>
      </c>
      <c r="C152" s="333" t="s">
        <v>2994</v>
      </c>
      <c r="D152" s="333" t="s">
        <v>871</v>
      </c>
      <c r="E152" t="str">
        <f t="shared" si="12"/>
        <v>150102430102399</v>
      </c>
      <c r="F152" t="str">
        <f t="shared" si="13"/>
        <v>0</v>
      </c>
      <c r="G152" t="e">
        <f>+VLOOKUP(L152,BG!$D$10:$F$68,3,FALSE)</f>
        <v>#REF!</v>
      </c>
      <c r="H152" s="333" t="s">
        <v>872</v>
      </c>
      <c r="I152" s="545">
        <v>11328284999</v>
      </c>
      <c r="J152" s="296">
        <f t="shared" si="15"/>
        <v>11328284.999</v>
      </c>
      <c r="K152" t="e">
        <f>+VLOOKUP(D152,#REF!,4,0)</f>
        <v>#REF!</v>
      </c>
      <c r="L152" t="e">
        <f>VLOOKUP(D152,#REF!,5,0)</f>
        <v>#REF!</v>
      </c>
      <c r="M152" t="e">
        <f>VLOOKUP(D152,#REF!,6,0)</f>
        <v>#REF!</v>
      </c>
      <c r="N152" t="e">
        <f>VLOOKUP(D152,#REF!,7,0)</f>
        <v>#REF!</v>
      </c>
      <c r="P152" t="str">
        <f t="shared" si="16"/>
        <v>24301</v>
      </c>
      <c r="Q152" t="str">
        <f t="shared" si="14"/>
        <v>15</v>
      </c>
    </row>
    <row r="153" spans="1:17" x14ac:dyDescent="0.3">
      <c r="A153" s="556">
        <v>44742</v>
      </c>
      <c r="B153" s="332">
        <v>7</v>
      </c>
      <c r="C153" s="332" t="s">
        <v>2263</v>
      </c>
      <c r="D153" s="332" t="s">
        <v>1948</v>
      </c>
      <c r="E153" t="str">
        <f t="shared" si="12"/>
        <v>150102450401299</v>
      </c>
      <c r="F153" t="str">
        <f t="shared" si="13"/>
        <v>0</v>
      </c>
      <c r="G153" t="e">
        <f>+VLOOKUP(L153,BG!$D$10:$F$68,3,FALSE)</f>
        <v>#REF!</v>
      </c>
      <c r="H153" s="332" t="s">
        <v>2129</v>
      </c>
      <c r="I153" s="544">
        <v>718112</v>
      </c>
      <c r="J153" s="296">
        <f t="shared" si="15"/>
        <v>718.11199999999997</v>
      </c>
      <c r="K153" t="e">
        <f>+VLOOKUP(D153,#REF!,4,0)</f>
        <v>#REF!</v>
      </c>
      <c r="L153" t="e">
        <f>VLOOKUP(D153,#REF!,5,0)</f>
        <v>#REF!</v>
      </c>
      <c r="M153" t="e">
        <f>VLOOKUP(D153,#REF!,6,0)</f>
        <v>#REF!</v>
      </c>
      <c r="N153" t="e">
        <f>VLOOKUP(D153,#REF!,7,0)</f>
        <v>#REF!</v>
      </c>
      <c r="P153" t="str">
        <f t="shared" si="16"/>
        <v>24504</v>
      </c>
      <c r="Q153" t="str">
        <f t="shared" si="14"/>
        <v>15</v>
      </c>
    </row>
    <row r="154" spans="1:17" x14ac:dyDescent="0.3">
      <c r="A154" s="556">
        <v>44742</v>
      </c>
      <c r="B154" s="333">
        <v>7</v>
      </c>
      <c r="C154" s="333" t="s">
        <v>2995</v>
      </c>
      <c r="D154" s="333" t="s">
        <v>1949</v>
      </c>
      <c r="E154" t="str">
        <f t="shared" si="12"/>
        <v>150102470200199</v>
      </c>
      <c r="F154" t="str">
        <f t="shared" si="13"/>
        <v>0</v>
      </c>
      <c r="G154" t="e">
        <f>+VLOOKUP(L154,BG!$D$10:$F$68,3,FALSE)</f>
        <v>#REF!</v>
      </c>
      <c r="H154" s="333" t="s">
        <v>2130</v>
      </c>
      <c r="I154" s="546">
        <v>1077434920</v>
      </c>
      <c r="J154" s="296">
        <f t="shared" si="15"/>
        <v>1077434.92</v>
      </c>
      <c r="K154" t="e">
        <f>+VLOOKUP(D154,#REF!,4,0)</f>
        <v>#REF!</v>
      </c>
      <c r="L154" t="e">
        <f>VLOOKUP(D154,#REF!,5,0)</f>
        <v>#REF!</v>
      </c>
      <c r="M154" t="e">
        <f>VLOOKUP(D154,#REF!,6,0)</f>
        <v>#REF!</v>
      </c>
      <c r="N154" t="e">
        <f>VLOOKUP(D154,#REF!,7,0)</f>
        <v>#REF!</v>
      </c>
      <c r="P154" t="str">
        <f t="shared" si="16"/>
        <v>24702</v>
      </c>
      <c r="Q154" t="str">
        <f t="shared" si="14"/>
        <v>15</v>
      </c>
    </row>
    <row r="155" spans="1:17" x14ac:dyDescent="0.3">
      <c r="A155" s="556">
        <v>44742</v>
      </c>
      <c r="B155" s="332">
        <v>7</v>
      </c>
      <c r="C155" s="332" t="s">
        <v>2996</v>
      </c>
      <c r="D155" s="332" t="s">
        <v>2433</v>
      </c>
      <c r="E155" t="str">
        <f t="shared" si="12"/>
        <v>150102470200299</v>
      </c>
      <c r="F155" t="str">
        <f t="shared" si="13"/>
        <v>0</v>
      </c>
      <c r="G155" t="e">
        <f>+VLOOKUP(L155,BG!$D$10:$F$68,3,FALSE)</f>
        <v>#REF!</v>
      </c>
      <c r="H155" s="332" t="s">
        <v>2434</v>
      </c>
      <c r="I155" s="547">
        <v>242346253</v>
      </c>
      <c r="J155" s="296">
        <f t="shared" si="15"/>
        <v>242346.253</v>
      </c>
      <c r="K155" t="e">
        <f>+VLOOKUP(D155,#REF!,4,0)</f>
        <v>#REF!</v>
      </c>
      <c r="L155" t="e">
        <f>VLOOKUP(D155,#REF!,5,0)</f>
        <v>#REF!</v>
      </c>
      <c r="M155" t="e">
        <f>VLOOKUP(D155,#REF!,6,0)</f>
        <v>#REF!</v>
      </c>
      <c r="N155" t="e">
        <f>VLOOKUP(D155,#REF!,7,0)</f>
        <v>#REF!</v>
      </c>
      <c r="P155" t="str">
        <f t="shared" si="16"/>
        <v>24702</v>
      </c>
      <c r="Q155" t="str">
        <f t="shared" si="14"/>
        <v>15</v>
      </c>
    </row>
    <row r="156" spans="1:17" x14ac:dyDescent="0.3">
      <c r="A156" s="556">
        <v>44742</v>
      </c>
      <c r="B156" s="333">
        <v>7</v>
      </c>
      <c r="C156" s="333" t="s">
        <v>2997</v>
      </c>
      <c r="D156" s="333" t="s">
        <v>2435</v>
      </c>
      <c r="E156" t="str">
        <f t="shared" si="12"/>
        <v>150102470200399</v>
      </c>
      <c r="F156" t="str">
        <f t="shared" si="13"/>
        <v>0</v>
      </c>
      <c r="G156" t="e">
        <f>+VLOOKUP(L156,BG!$D$10:$F$68,3,FALSE)</f>
        <v>#REF!</v>
      </c>
      <c r="H156" s="333" t="s">
        <v>2880</v>
      </c>
      <c r="I156" s="546">
        <v>1532994</v>
      </c>
      <c r="J156" s="296">
        <f t="shared" si="15"/>
        <v>1532.9939999999999</v>
      </c>
      <c r="K156" t="e">
        <f>+VLOOKUP(D156,#REF!,4,0)</f>
        <v>#REF!</v>
      </c>
      <c r="L156" t="e">
        <f>VLOOKUP(D156,#REF!,5,0)</f>
        <v>#REF!</v>
      </c>
      <c r="M156" t="e">
        <f>VLOOKUP(D156,#REF!,6,0)</f>
        <v>#REF!</v>
      </c>
      <c r="N156" t="e">
        <f>VLOOKUP(D156,#REF!,7,0)</f>
        <v>#REF!</v>
      </c>
      <c r="P156" t="str">
        <f t="shared" si="16"/>
        <v>24702</v>
      </c>
      <c r="Q156" t="str">
        <f t="shared" si="14"/>
        <v>15</v>
      </c>
    </row>
    <row r="157" spans="1:17" x14ac:dyDescent="0.3">
      <c r="A157" s="556">
        <v>44742</v>
      </c>
      <c r="B157" s="332">
        <v>6</v>
      </c>
      <c r="C157" s="332" t="s">
        <v>2998</v>
      </c>
      <c r="D157" s="332" t="s">
        <v>1950</v>
      </c>
      <c r="E157" t="str">
        <f t="shared" si="12"/>
        <v>150102470200499</v>
      </c>
      <c r="F157" t="str">
        <f t="shared" si="13"/>
        <v>0</v>
      </c>
      <c r="G157" t="e">
        <f>+VLOOKUP(L157,BG!$D$10:$F$68,3,FALSE)</f>
        <v>#REF!</v>
      </c>
      <c r="H157" s="332" t="s">
        <v>2131</v>
      </c>
      <c r="I157" s="544">
        <v>4559729</v>
      </c>
      <c r="J157" s="296">
        <f t="shared" si="15"/>
        <v>4559.7290000000003</v>
      </c>
      <c r="K157" t="e">
        <f>+VLOOKUP(D157,#REF!,4,0)</f>
        <v>#REF!</v>
      </c>
      <c r="L157" t="e">
        <f>VLOOKUP(D157,#REF!,5,0)</f>
        <v>#REF!</v>
      </c>
      <c r="M157" t="e">
        <f>VLOOKUP(D157,#REF!,6,0)</f>
        <v>#REF!</v>
      </c>
      <c r="N157" t="e">
        <f>VLOOKUP(D157,#REF!,7,0)</f>
        <v>#REF!</v>
      </c>
      <c r="P157" t="str">
        <f t="shared" si="16"/>
        <v>24702</v>
      </c>
      <c r="Q157" t="str">
        <f t="shared" si="14"/>
        <v>15</v>
      </c>
    </row>
    <row r="158" spans="1:17" x14ac:dyDescent="0.3">
      <c r="A158" s="556">
        <v>44742</v>
      </c>
      <c r="B158" s="333">
        <v>6</v>
      </c>
      <c r="C158" s="333" t="s">
        <v>2999</v>
      </c>
      <c r="D158" s="333" t="s">
        <v>2436</v>
      </c>
      <c r="E158" t="str">
        <f t="shared" si="12"/>
        <v>150102470200599</v>
      </c>
      <c r="F158" t="str">
        <f t="shared" si="13"/>
        <v>0</v>
      </c>
      <c r="G158" t="e">
        <f>+VLOOKUP(L158,BG!$D$10:$F$68,3,FALSE)</f>
        <v>#REF!</v>
      </c>
      <c r="H158" s="333" t="s">
        <v>2437</v>
      </c>
      <c r="I158" s="545">
        <v>187711330</v>
      </c>
      <c r="J158" s="296">
        <f t="shared" si="15"/>
        <v>187711.33</v>
      </c>
      <c r="K158" t="e">
        <f>+VLOOKUP(D158,#REF!,4,0)</f>
        <v>#REF!</v>
      </c>
      <c r="L158" t="e">
        <f>VLOOKUP(D158,#REF!,5,0)</f>
        <v>#REF!</v>
      </c>
      <c r="M158" t="e">
        <f>VLOOKUP(D158,#REF!,6,0)</f>
        <v>#REF!</v>
      </c>
      <c r="N158" t="e">
        <f>VLOOKUP(D158,#REF!,7,0)</f>
        <v>#REF!</v>
      </c>
      <c r="P158" t="str">
        <f t="shared" si="16"/>
        <v>24702</v>
      </c>
      <c r="Q158" t="str">
        <f t="shared" si="14"/>
        <v>15</v>
      </c>
    </row>
    <row r="159" spans="1:17" x14ac:dyDescent="0.3">
      <c r="A159" s="556">
        <v>44742</v>
      </c>
      <c r="B159" s="332">
        <v>6</v>
      </c>
      <c r="C159" s="332" t="s">
        <v>3000</v>
      </c>
      <c r="D159" s="332" t="s">
        <v>2438</v>
      </c>
      <c r="E159" t="str">
        <f t="shared" si="12"/>
        <v>150102470200899</v>
      </c>
      <c r="F159" t="str">
        <f t="shared" si="13"/>
        <v>0</v>
      </c>
      <c r="G159" t="e">
        <f>+VLOOKUP(L159,BG!$D$10:$F$68,3,FALSE)</f>
        <v>#REF!</v>
      </c>
      <c r="H159" s="332" t="s">
        <v>2439</v>
      </c>
      <c r="I159" s="544">
        <v>180234464</v>
      </c>
      <c r="J159" s="296">
        <f t="shared" si="15"/>
        <v>180234.46400000001</v>
      </c>
      <c r="K159" t="e">
        <f>+VLOOKUP(D159,#REF!,4,0)</f>
        <v>#REF!</v>
      </c>
      <c r="L159" t="e">
        <f>VLOOKUP(D159,#REF!,5,0)</f>
        <v>#REF!</v>
      </c>
      <c r="M159" t="e">
        <f>VLOOKUP(D159,#REF!,6,0)</f>
        <v>#REF!</v>
      </c>
      <c r="N159" t="e">
        <f>VLOOKUP(D159,#REF!,7,0)</f>
        <v>#REF!</v>
      </c>
      <c r="P159" t="str">
        <f t="shared" si="16"/>
        <v>24702</v>
      </c>
      <c r="Q159" t="str">
        <f t="shared" si="14"/>
        <v>15</v>
      </c>
    </row>
    <row r="160" spans="1:17" x14ac:dyDescent="0.3">
      <c r="A160" s="556">
        <v>44742</v>
      </c>
      <c r="B160" s="333">
        <v>6</v>
      </c>
      <c r="C160" s="333" t="s">
        <v>3001</v>
      </c>
      <c r="D160" s="333" t="s">
        <v>2440</v>
      </c>
      <c r="E160" t="str">
        <f t="shared" si="12"/>
        <v>150102470305899</v>
      </c>
      <c r="F160" t="str">
        <f t="shared" si="13"/>
        <v>0</v>
      </c>
      <c r="G160" t="e">
        <f>+VLOOKUP(L160,BG!$D$10:$F$68,3,FALSE)</f>
        <v>#REF!</v>
      </c>
      <c r="H160" s="333" t="s">
        <v>2881</v>
      </c>
      <c r="I160" s="545">
        <v>226534581</v>
      </c>
      <c r="J160" s="296">
        <f t="shared" si="15"/>
        <v>226534.58100000001</v>
      </c>
      <c r="K160" t="e">
        <f>+VLOOKUP(D160,#REF!,4,0)</f>
        <v>#REF!</v>
      </c>
      <c r="L160" t="e">
        <f>VLOOKUP(D160,#REF!,5,0)</f>
        <v>#REF!</v>
      </c>
      <c r="M160" t="e">
        <f>VLOOKUP(D160,#REF!,6,0)</f>
        <v>#REF!</v>
      </c>
      <c r="N160" t="e">
        <f>VLOOKUP(D160,#REF!,7,0)</f>
        <v>#REF!</v>
      </c>
      <c r="P160" t="str">
        <f t="shared" si="16"/>
        <v>24703</v>
      </c>
      <c r="Q160" t="str">
        <f t="shared" si="14"/>
        <v>15</v>
      </c>
    </row>
    <row r="161" spans="1:17" x14ac:dyDescent="0.3">
      <c r="A161" s="556">
        <v>44742</v>
      </c>
      <c r="B161" s="332">
        <v>6</v>
      </c>
      <c r="C161" s="332" t="s">
        <v>2814</v>
      </c>
      <c r="D161" s="332" t="s">
        <v>2725</v>
      </c>
      <c r="E161" t="str">
        <f t="shared" si="12"/>
        <v>150102510200099</v>
      </c>
      <c r="F161" t="str">
        <f t="shared" si="13"/>
        <v>0</v>
      </c>
      <c r="G161" t="e">
        <f>+VLOOKUP(L161,BG!$D$10:$F$68,3,FALSE)</f>
        <v>#REF!</v>
      </c>
      <c r="H161" s="332" t="s">
        <v>2751</v>
      </c>
      <c r="I161" s="544">
        <v>14803714745</v>
      </c>
      <c r="J161" s="296">
        <f t="shared" si="15"/>
        <v>14803714.744999999</v>
      </c>
      <c r="K161" t="e">
        <f>+VLOOKUP(D161,#REF!,4,0)</f>
        <v>#REF!</v>
      </c>
      <c r="L161" t="e">
        <f>VLOOKUP(D161,#REF!,5,0)</f>
        <v>#REF!</v>
      </c>
      <c r="M161" t="e">
        <f>VLOOKUP(D161,#REF!,6,0)</f>
        <v>#REF!</v>
      </c>
      <c r="N161" t="e">
        <f>VLOOKUP(D161,#REF!,7,0)</f>
        <v>#REF!</v>
      </c>
      <c r="P161" t="str">
        <f t="shared" si="16"/>
        <v>25102</v>
      </c>
      <c r="Q161" t="str">
        <f t="shared" si="14"/>
        <v>15</v>
      </c>
    </row>
    <row r="162" spans="1:17" x14ac:dyDescent="0.3">
      <c r="A162" s="556">
        <v>44742</v>
      </c>
      <c r="B162" s="333">
        <v>6</v>
      </c>
      <c r="C162" s="333" t="s">
        <v>2264</v>
      </c>
      <c r="D162" s="333" t="s">
        <v>1951</v>
      </c>
      <c r="E162" t="str">
        <f t="shared" si="12"/>
        <v>150102510400099</v>
      </c>
      <c r="F162" t="str">
        <f t="shared" si="13"/>
        <v>0</v>
      </c>
      <c r="G162" t="e">
        <f>+VLOOKUP(L162,BG!$D$10:$F$68,3,FALSE)</f>
        <v>#REF!</v>
      </c>
      <c r="H162" s="333" t="s">
        <v>2132</v>
      </c>
      <c r="I162" s="545">
        <v>34252681996</v>
      </c>
      <c r="J162" s="296">
        <f t="shared" si="15"/>
        <v>34252681.995999999</v>
      </c>
      <c r="K162" t="e">
        <f>+VLOOKUP(D162,#REF!,4,0)</f>
        <v>#REF!</v>
      </c>
      <c r="L162" t="e">
        <f>VLOOKUP(D162,#REF!,5,0)</f>
        <v>#REF!</v>
      </c>
      <c r="M162" t="e">
        <f>VLOOKUP(D162,#REF!,6,0)</f>
        <v>#REF!</v>
      </c>
      <c r="N162" t="e">
        <f>VLOOKUP(D162,#REF!,7,0)</f>
        <v>#REF!</v>
      </c>
      <c r="P162" t="str">
        <f t="shared" si="16"/>
        <v>25104</v>
      </c>
      <c r="Q162" t="str">
        <f t="shared" si="14"/>
        <v>15</v>
      </c>
    </row>
    <row r="163" spans="1:17" x14ac:dyDescent="0.3">
      <c r="A163" s="556">
        <v>44742</v>
      </c>
      <c r="B163" s="332">
        <v>6</v>
      </c>
      <c r="C163" s="332" t="s">
        <v>2265</v>
      </c>
      <c r="D163" s="332" t="s">
        <v>1952</v>
      </c>
      <c r="E163" t="str">
        <f t="shared" si="12"/>
        <v>150102530200299</v>
      </c>
      <c r="F163" t="str">
        <f t="shared" si="13"/>
        <v>0</v>
      </c>
      <c r="G163" t="e">
        <f>+VLOOKUP(L163,BG!$D$10:$F$68,3,FALSE)</f>
        <v>#REF!</v>
      </c>
      <c r="H163" s="332" t="s">
        <v>2133</v>
      </c>
      <c r="I163" s="544">
        <v>10000000</v>
      </c>
      <c r="J163" s="296">
        <f t="shared" si="15"/>
        <v>10000</v>
      </c>
      <c r="K163" t="e">
        <f>+VLOOKUP(D163,#REF!,4,0)</f>
        <v>#REF!</v>
      </c>
      <c r="L163" t="e">
        <f>VLOOKUP(D163,#REF!,5,0)</f>
        <v>#REF!</v>
      </c>
      <c r="M163" t="e">
        <f>VLOOKUP(D163,#REF!,6,0)</f>
        <v>#REF!</v>
      </c>
      <c r="N163" t="e">
        <f>VLOOKUP(D163,#REF!,7,0)</f>
        <v>#REF!</v>
      </c>
      <c r="P163" t="str">
        <f t="shared" si="16"/>
        <v>25302</v>
      </c>
      <c r="Q163" t="str">
        <f t="shared" si="14"/>
        <v>15</v>
      </c>
    </row>
    <row r="164" spans="1:17" x14ac:dyDescent="0.3">
      <c r="A164" s="556">
        <v>44742</v>
      </c>
      <c r="B164" s="333">
        <v>6</v>
      </c>
      <c r="C164" s="333" t="s">
        <v>2266</v>
      </c>
      <c r="D164" s="333" t="s">
        <v>1953</v>
      </c>
      <c r="E164" t="str">
        <f t="shared" si="12"/>
        <v>150102530200301</v>
      </c>
      <c r="F164" t="str">
        <f t="shared" si="13"/>
        <v>0</v>
      </c>
      <c r="G164" t="e">
        <f>+VLOOKUP(L164,BG!$D$10:$F$68,3,FALSE)</f>
        <v>#REF!</v>
      </c>
      <c r="H164" s="333" t="s">
        <v>2133</v>
      </c>
      <c r="I164" s="545">
        <v>89364637</v>
      </c>
      <c r="J164" s="296">
        <f t="shared" si="15"/>
        <v>89364.637000000002</v>
      </c>
      <c r="K164" t="e">
        <f>+VLOOKUP(D164,#REF!,4,0)</f>
        <v>#REF!</v>
      </c>
      <c r="L164" t="e">
        <f>VLOOKUP(D164,#REF!,5,0)</f>
        <v>#REF!</v>
      </c>
      <c r="M164" t="e">
        <f>VLOOKUP(D164,#REF!,6,0)</f>
        <v>#REF!</v>
      </c>
      <c r="N164" t="e">
        <f>VLOOKUP(D164,#REF!,7,0)</f>
        <v>#REF!</v>
      </c>
      <c r="P164" t="str">
        <f t="shared" si="16"/>
        <v>25302</v>
      </c>
      <c r="Q164" t="str">
        <f t="shared" si="14"/>
        <v>15</v>
      </c>
    </row>
    <row r="165" spans="1:17" x14ac:dyDescent="0.3">
      <c r="A165" s="556">
        <v>44742</v>
      </c>
      <c r="B165" s="332">
        <v>6</v>
      </c>
      <c r="C165" s="332" t="s">
        <v>3002</v>
      </c>
      <c r="D165" s="332" t="s">
        <v>2620</v>
      </c>
      <c r="E165" t="str">
        <f t="shared" si="12"/>
        <v>150102530200501</v>
      </c>
      <c r="F165" t="str">
        <f t="shared" si="13"/>
        <v>0</v>
      </c>
      <c r="G165" t="e">
        <f>+VLOOKUP(L165,BG!$D$10:$F$68,3,FALSE)</f>
        <v>#REF!</v>
      </c>
      <c r="H165" s="332" t="s">
        <v>2626</v>
      </c>
      <c r="I165" s="544">
        <v>4656</v>
      </c>
      <c r="J165" s="296">
        <f t="shared" si="15"/>
        <v>4.6559999999999997</v>
      </c>
      <c r="K165" t="e">
        <f>+VLOOKUP(D165,#REF!,4,0)</f>
        <v>#REF!</v>
      </c>
      <c r="L165" t="e">
        <f>VLOOKUP(D165,#REF!,5,0)</f>
        <v>#REF!</v>
      </c>
      <c r="M165" t="e">
        <f>VLOOKUP(D165,#REF!,6,0)</f>
        <v>#REF!</v>
      </c>
      <c r="N165" t="e">
        <f>VLOOKUP(D165,#REF!,7,0)</f>
        <v>#REF!</v>
      </c>
      <c r="P165" t="str">
        <f t="shared" si="16"/>
        <v>25302</v>
      </c>
      <c r="Q165" t="str">
        <f t="shared" si="14"/>
        <v>15</v>
      </c>
    </row>
    <row r="166" spans="1:17" x14ac:dyDescent="0.3">
      <c r="A166" s="556">
        <v>44742</v>
      </c>
      <c r="B166" s="333">
        <v>6</v>
      </c>
      <c r="C166" s="333" t="s">
        <v>2267</v>
      </c>
      <c r="D166" s="333" t="s">
        <v>1954</v>
      </c>
      <c r="E166" t="str">
        <f t="shared" si="12"/>
        <v>150102530201299</v>
      </c>
      <c r="F166" t="str">
        <f t="shared" si="13"/>
        <v>0</v>
      </c>
      <c r="G166" t="e">
        <f>+VLOOKUP(L166,BG!$D$10:$F$68,3,FALSE)</f>
        <v>#REF!</v>
      </c>
      <c r="H166" s="333" t="s">
        <v>2134</v>
      </c>
      <c r="I166" s="545">
        <v>43247636</v>
      </c>
      <c r="J166" s="296">
        <f t="shared" si="15"/>
        <v>43247.635999999999</v>
      </c>
      <c r="K166" t="e">
        <f>+VLOOKUP(D166,#REF!,4,0)</f>
        <v>#REF!</v>
      </c>
      <c r="L166" t="e">
        <f>VLOOKUP(D166,#REF!,5,0)</f>
        <v>#REF!</v>
      </c>
      <c r="M166" t="e">
        <f>VLOOKUP(D166,#REF!,6,0)</f>
        <v>#REF!</v>
      </c>
      <c r="N166" t="e">
        <f>VLOOKUP(D166,#REF!,7,0)</f>
        <v>#REF!</v>
      </c>
      <c r="P166" t="str">
        <f t="shared" si="16"/>
        <v>25302</v>
      </c>
      <c r="Q166" t="str">
        <f t="shared" si="14"/>
        <v>15</v>
      </c>
    </row>
    <row r="167" spans="1:17" x14ac:dyDescent="0.3">
      <c r="A167" s="556">
        <v>44742</v>
      </c>
      <c r="B167" s="332">
        <v>6</v>
      </c>
      <c r="C167" s="332" t="s">
        <v>2268</v>
      </c>
      <c r="D167" s="332" t="s">
        <v>1955</v>
      </c>
      <c r="E167" t="str">
        <f t="shared" si="12"/>
        <v>150102570200799</v>
      </c>
      <c r="F167" t="str">
        <f t="shared" si="13"/>
        <v>0</v>
      </c>
      <c r="G167" t="e">
        <f>+VLOOKUP(L167,BG!$D$10:$F$68,3,FALSE)</f>
        <v>#REF!</v>
      </c>
      <c r="H167" s="332" t="s">
        <v>2920</v>
      </c>
      <c r="I167" s="544">
        <v>1565295075</v>
      </c>
      <c r="J167" s="296">
        <f t="shared" si="15"/>
        <v>1565295.075</v>
      </c>
      <c r="K167" t="e">
        <f>+VLOOKUP(D167,#REF!,4,0)</f>
        <v>#REF!</v>
      </c>
      <c r="L167" t="e">
        <f>VLOOKUP(D167,#REF!,5,0)</f>
        <v>#REF!</v>
      </c>
      <c r="M167" t="e">
        <f>VLOOKUP(D167,#REF!,6,0)</f>
        <v>#REF!</v>
      </c>
      <c r="N167" t="e">
        <f>VLOOKUP(D167,#REF!,7,0)</f>
        <v>#REF!</v>
      </c>
      <c r="P167" t="str">
        <f t="shared" si="16"/>
        <v>25702</v>
      </c>
      <c r="Q167" t="str">
        <f t="shared" si="14"/>
        <v>15</v>
      </c>
    </row>
    <row r="168" spans="1:17" x14ac:dyDescent="0.3">
      <c r="A168" s="556">
        <v>44742</v>
      </c>
      <c r="B168" s="333">
        <v>6</v>
      </c>
      <c r="C168" s="333" t="s">
        <v>1651</v>
      </c>
      <c r="D168" s="333" t="s">
        <v>878</v>
      </c>
      <c r="E168" t="str">
        <f t="shared" si="12"/>
        <v>150102570202599</v>
      </c>
      <c r="F168" t="str">
        <f t="shared" si="13"/>
        <v>0</v>
      </c>
      <c r="G168" t="e">
        <f>+VLOOKUP(L168,BG!$D$10:$F$68,3,FALSE)</f>
        <v>#REF!</v>
      </c>
      <c r="H168" s="333" t="s">
        <v>879</v>
      </c>
      <c r="I168" s="545">
        <v>34794615</v>
      </c>
      <c r="J168" s="296">
        <f t="shared" si="15"/>
        <v>34794.614999999998</v>
      </c>
      <c r="K168" t="e">
        <f>+VLOOKUP(D168,#REF!,4,0)</f>
        <v>#REF!</v>
      </c>
      <c r="L168" t="e">
        <f>VLOOKUP(D168,#REF!,5,0)</f>
        <v>#REF!</v>
      </c>
      <c r="M168" t="e">
        <f>VLOOKUP(D168,#REF!,6,0)</f>
        <v>#REF!</v>
      </c>
      <c r="N168" t="e">
        <f>VLOOKUP(D168,#REF!,7,0)</f>
        <v>#REF!</v>
      </c>
      <c r="P168" t="str">
        <f t="shared" si="16"/>
        <v>25702</v>
      </c>
      <c r="Q168" t="str">
        <f t="shared" si="14"/>
        <v>15</v>
      </c>
    </row>
    <row r="169" spans="1:17" x14ac:dyDescent="0.3">
      <c r="A169" s="556">
        <v>44742</v>
      </c>
      <c r="B169" s="332">
        <v>6</v>
      </c>
      <c r="C169" s="332" t="s">
        <v>3003</v>
      </c>
      <c r="D169" s="332" t="s">
        <v>880</v>
      </c>
      <c r="E169" t="str">
        <f t="shared" si="12"/>
        <v>150102570203299</v>
      </c>
      <c r="F169" t="str">
        <f t="shared" si="13"/>
        <v>0</v>
      </c>
      <c r="G169" t="e">
        <f>+VLOOKUP(L169,BG!$D$10:$F$68,3,FALSE)</f>
        <v>#REF!</v>
      </c>
      <c r="H169" s="332" t="s">
        <v>881</v>
      </c>
      <c r="I169" s="544">
        <v>13946143</v>
      </c>
      <c r="J169" s="296">
        <f t="shared" si="15"/>
        <v>13946.143</v>
      </c>
      <c r="K169" t="e">
        <f>+VLOOKUP(D169,#REF!,4,0)</f>
        <v>#REF!</v>
      </c>
      <c r="L169" t="e">
        <f>VLOOKUP(D169,#REF!,5,0)</f>
        <v>#REF!</v>
      </c>
      <c r="M169" t="e">
        <f>VLOOKUP(D169,#REF!,6,0)</f>
        <v>#REF!</v>
      </c>
      <c r="N169" t="e">
        <f>VLOOKUP(D169,#REF!,7,0)</f>
        <v>#REF!</v>
      </c>
      <c r="P169" t="str">
        <f t="shared" si="16"/>
        <v>25702</v>
      </c>
      <c r="Q169" t="str">
        <f t="shared" si="14"/>
        <v>15</v>
      </c>
    </row>
    <row r="170" spans="1:17" x14ac:dyDescent="0.3">
      <c r="A170" s="556">
        <v>44742</v>
      </c>
      <c r="B170" s="333">
        <v>6</v>
      </c>
      <c r="C170" s="333" t="s">
        <v>3004</v>
      </c>
      <c r="D170" s="333" t="s">
        <v>882</v>
      </c>
      <c r="E170" t="str">
        <f t="shared" si="12"/>
        <v>150102570203799</v>
      </c>
      <c r="F170" t="str">
        <f t="shared" si="13"/>
        <v>0</v>
      </c>
      <c r="G170" t="e">
        <f>+VLOOKUP(L170,BG!$D$10:$F$68,3,FALSE)</f>
        <v>#REF!</v>
      </c>
      <c r="H170" s="333" t="s">
        <v>883</v>
      </c>
      <c r="I170" s="545">
        <v>-83574</v>
      </c>
      <c r="J170" s="296">
        <f t="shared" si="15"/>
        <v>-83.573999999999998</v>
      </c>
      <c r="K170" t="e">
        <f>+VLOOKUP(D170,#REF!,4,0)</f>
        <v>#REF!</v>
      </c>
      <c r="L170" t="e">
        <f>VLOOKUP(D170,#REF!,5,0)</f>
        <v>#REF!</v>
      </c>
      <c r="M170" t="e">
        <f>VLOOKUP(D170,#REF!,6,0)</f>
        <v>#REF!</v>
      </c>
      <c r="N170" t="e">
        <f>VLOOKUP(D170,#REF!,7,0)</f>
        <v>#REF!</v>
      </c>
      <c r="P170" t="str">
        <f t="shared" si="16"/>
        <v>25702</v>
      </c>
      <c r="Q170" t="str">
        <f t="shared" si="14"/>
        <v>15</v>
      </c>
    </row>
    <row r="171" spans="1:17" x14ac:dyDescent="0.3">
      <c r="A171" s="556">
        <v>44742</v>
      </c>
      <c r="B171" s="332">
        <v>6</v>
      </c>
      <c r="C171" s="332" t="s">
        <v>3005</v>
      </c>
      <c r="D171" s="332" t="s">
        <v>2441</v>
      </c>
      <c r="E171" t="str">
        <f t="shared" si="12"/>
        <v>150102570203999</v>
      </c>
      <c r="F171" t="str">
        <f t="shared" si="13"/>
        <v>0</v>
      </c>
      <c r="G171" t="e">
        <f>+VLOOKUP(L171,BG!$D$10:$F$68,3,FALSE)</f>
        <v>#REF!</v>
      </c>
      <c r="H171" s="332" t="s">
        <v>2442</v>
      </c>
      <c r="I171" s="544">
        <v>-16348865</v>
      </c>
      <c r="J171" s="296">
        <f t="shared" si="15"/>
        <v>-16348.865</v>
      </c>
      <c r="K171" t="e">
        <f>+VLOOKUP(D171,#REF!,4,0)</f>
        <v>#REF!</v>
      </c>
      <c r="L171" t="e">
        <f>VLOOKUP(D171,#REF!,5,0)</f>
        <v>#REF!</v>
      </c>
      <c r="M171" t="e">
        <f>VLOOKUP(D171,#REF!,6,0)</f>
        <v>#REF!</v>
      </c>
      <c r="N171" t="e">
        <f>VLOOKUP(D171,#REF!,7,0)</f>
        <v>#REF!</v>
      </c>
      <c r="P171" t="str">
        <f t="shared" si="16"/>
        <v>25702</v>
      </c>
      <c r="Q171" t="str">
        <f t="shared" si="14"/>
        <v>15</v>
      </c>
    </row>
    <row r="172" spans="1:17" x14ac:dyDescent="0.3">
      <c r="A172" s="556">
        <v>44742</v>
      </c>
      <c r="B172" s="333">
        <v>6</v>
      </c>
      <c r="C172" s="333" t="s">
        <v>1652</v>
      </c>
      <c r="D172" s="333" t="s">
        <v>884</v>
      </c>
      <c r="E172" t="str">
        <f t="shared" si="12"/>
        <v>150102570204399</v>
      </c>
      <c r="F172" t="str">
        <f t="shared" si="13"/>
        <v>0</v>
      </c>
      <c r="G172" t="e">
        <f>+VLOOKUP(L172,BG!$D$10:$F$68,3,FALSE)</f>
        <v>#REF!</v>
      </c>
      <c r="H172" s="333" t="s">
        <v>885</v>
      </c>
      <c r="I172" s="545">
        <v>6391542</v>
      </c>
      <c r="J172" s="296">
        <f t="shared" si="15"/>
        <v>6391.5420000000004</v>
      </c>
      <c r="K172" t="e">
        <f>+VLOOKUP(D172,#REF!,4,0)</f>
        <v>#REF!</v>
      </c>
      <c r="L172" t="e">
        <f>VLOOKUP(D172,#REF!,5,0)</f>
        <v>#REF!</v>
      </c>
      <c r="M172" t="e">
        <f>VLOOKUP(D172,#REF!,6,0)</f>
        <v>#REF!</v>
      </c>
      <c r="N172" t="e">
        <f>VLOOKUP(D172,#REF!,7,0)</f>
        <v>#REF!</v>
      </c>
      <c r="P172" t="str">
        <f t="shared" si="16"/>
        <v>25702</v>
      </c>
      <c r="Q172" t="str">
        <f t="shared" si="14"/>
        <v>15</v>
      </c>
    </row>
    <row r="173" spans="1:17" x14ac:dyDescent="0.3">
      <c r="A173" s="556">
        <v>44742</v>
      </c>
      <c r="B173" s="332">
        <v>6</v>
      </c>
      <c r="C173" s="332" t="s">
        <v>3006</v>
      </c>
      <c r="D173" s="332" t="s">
        <v>886</v>
      </c>
      <c r="E173" t="str">
        <f t="shared" si="12"/>
        <v>150102570204499</v>
      </c>
      <c r="F173" t="str">
        <f t="shared" si="13"/>
        <v>0</v>
      </c>
      <c r="G173" t="e">
        <f>+VLOOKUP(L173,BG!$D$10:$F$68,3,FALSE)</f>
        <v>#REF!</v>
      </c>
      <c r="H173" s="332" t="s">
        <v>887</v>
      </c>
      <c r="I173" s="544">
        <v>-12419179</v>
      </c>
      <c r="J173" s="296">
        <f t="shared" si="15"/>
        <v>-12419.179</v>
      </c>
      <c r="K173" t="e">
        <f>+VLOOKUP(D173,#REF!,4,0)</f>
        <v>#REF!</v>
      </c>
      <c r="L173" t="e">
        <f>VLOOKUP(D173,#REF!,5,0)</f>
        <v>#REF!</v>
      </c>
      <c r="M173" t="e">
        <f>VLOOKUP(D173,#REF!,6,0)</f>
        <v>#REF!</v>
      </c>
      <c r="N173" t="e">
        <f>VLOOKUP(D173,#REF!,7,0)</f>
        <v>#REF!</v>
      </c>
      <c r="P173" t="str">
        <f t="shared" si="16"/>
        <v>25702</v>
      </c>
      <c r="Q173" t="str">
        <f t="shared" si="14"/>
        <v>15</v>
      </c>
    </row>
    <row r="174" spans="1:17" x14ac:dyDescent="0.3">
      <c r="A174" s="556">
        <v>44742</v>
      </c>
      <c r="B174" s="333">
        <v>6</v>
      </c>
      <c r="C174" s="333" t="s">
        <v>2815</v>
      </c>
      <c r="D174" s="333" t="s">
        <v>2621</v>
      </c>
      <c r="E174" t="str">
        <f t="shared" si="12"/>
        <v>150102570204599</v>
      </c>
      <c r="F174" t="str">
        <f t="shared" si="13"/>
        <v>0</v>
      </c>
      <c r="G174" t="e">
        <f>+VLOOKUP(L174,BG!$D$10:$F$68,3,FALSE)</f>
        <v>#REF!</v>
      </c>
      <c r="H174" s="333" t="s">
        <v>2627</v>
      </c>
      <c r="I174" s="545">
        <v>11145670087</v>
      </c>
      <c r="J174" s="296">
        <f t="shared" si="15"/>
        <v>11145670.086999999</v>
      </c>
      <c r="K174" t="e">
        <f>+VLOOKUP(D174,#REF!,4,0)</f>
        <v>#REF!</v>
      </c>
      <c r="L174" t="e">
        <f>VLOOKUP(D174,#REF!,5,0)</f>
        <v>#REF!</v>
      </c>
      <c r="M174" t="e">
        <f>VLOOKUP(D174,#REF!,6,0)</f>
        <v>#REF!</v>
      </c>
      <c r="N174" t="e">
        <f>VLOOKUP(D174,#REF!,7,0)</f>
        <v>#REF!</v>
      </c>
      <c r="P174" t="str">
        <f t="shared" si="16"/>
        <v>25702</v>
      </c>
      <c r="Q174" t="str">
        <f t="shared" si="14"/>
        <v>15</v>
      </c>
    </row>
    <row r="175" spans="1:17" x14ac:dyDescent="0.3">
      <c r="A175" s="556">
        <v>44742</v>
      </c>
      <c r="B175" s="332">
        <v>6</v>
      </c>
      <c r="C175" s="332" t="s">
        <v>2816</v>
      </c>
      <c r="D175" s="332" t="s">
        <v>2727</v>
      </c>
      <c r="E175" t="str">
        <f t="shared" si="12"/>
        <v>150102570204899</v>
      </c>
      <c r="F175" t="str">
        <f t="shared" si="13"/>
        <v>0</v>
      </c>
      <c r="G175" t="e">
        <f>+VLOOKUP(L175,BG!$D$10:$F$68,3,FALSE)</f>
        <v>#REF!</v>
      </c>
      <c r="H175" s="332" t="s">
        <v>2753</v>
      </c>
      <c r="I175" s="544">
        <v>53576117</v>
      </c>
      <c r="J175" s="296">
        <f t="shared" si="15"/>
        <v>53576.116999999998</v>
      </c>
      <c r="K175" t="e">
        <f>+VLOOKUP(D175,#REF!,4,0)</f>
        <v>#REF!</v>
      </c>
      <c r="L175" t="e">
        <f>VLOOKUP(D175,#REF!,5,0)</f>
        <v>#REF!</v>
      </c>
      <c r="M175" t="e">
        <f>VLOOKUP(D175,#REF!,6,0)</f>
        <v>#REF!</v>
      </c>
      <c r="N175" t="e">
        <f>VLOOKUP(D175,#REF!,7,0)</f>
        <v>#REF!</v>
      </c>
      <c r="P175" t="str">
        <f t="shared" si="16"/>
        <v>25702</v>
      </c>
      <c r="Q175" t="str">
        <f t="shared" si="14"/>
        <v>15</v>
      </c>
    </row>
    <row r="176" spans="1:17" x14ac:dyDescent="0.3">
      <c r="A176" s="556">
        <v>44742</v>
      </c>
      <c r="B176" s="333">
        <v>6</v>
      </c>
      <c r="C176" s="333" t="s">
        <v>3007</v>
      </c>
      <c r="D176" s="333" t="s">
        <v>2728</v>
      </c>
      <c r="E176" t="str">
        <f t="shared" si="12"/>
        <v>150102570204999</v>
      </c>
      <c r="F176" t="str">
        <f t="shared" si="13"/>
        <v>0</v>
      </c>
      <c r="G176" t="e">
        <f>+VLOOKUP(L176,BG!$D$10:$F$68,3,FALSE)</f>
        <v>#REF!</v>
      </c>
      <c r="H176" s="333" t="s">
        <v>2754</v>
      </c>
      <c r="I176" s="545">
        <v>167744027</v>
      </c>
      <c r="J176" s="296">
        <f t="shared" si="15"/>
        <v>167744.027</v>
      </c>
      <c r="K176" t="e">
        <f>+VLOOKUP(D176,#REF!,4,0)</f>
        <v>#REF!</v>
      </c>
      <c r="L176" t="e">
        <f>VLOOKUP(D176,#REF!,5,0)</f>
        <v>#REF!</v>
      </c>
      <c r="M176" t="e">
        <f>VLOOKUP(D176,#REF!,6,0)</f>
        <v>#REF!</v>
      </c>
      <c r="N176" t="e">
        <f>VLOOKUP(D176,#REF!,7,0)</f>
        <v>#REF!</v>
      </c>
      <c r="P176" t="str">
        <f t="shared" si="16"/>
        <v>25702</v>
      </c>
      <c r="Q176" t="str">
        <f t="shared" si="14"/>
        <v>15</v>
      </c>
    </row>
    <row r="177" spans="1:17" x14ac:dyDescent="0.3">
      <c r="A177" s="556">
        <v>44742</v>
      </c>
      <c r="B177" s="332">
        <v>6</v>
      </c>
      <c r="C177" s="332" t="s">
        <v>2900</v>
      </c>
      <c r="D177" s="332" t="s">
        <v>2866</v>
      </c>
      <c r="E177" t="str">
        <f t="shared" si="12"/>
        <v>150102570205099</v>
      </c>
      <c r="F177" t="str">
        <f t="shared" si="13"/>
        <v>0</v>
      </c>
      <c r="G177" t="e">
        <f>+VLOOKUP(L177,BG!$D$10:$F$68,3,FALSE)</f>
        <v>#REF!</v>
      </c>
      <c r="H177" s="332" t="s">
        <v>2448</v>
      </c>
      <c r="I177" s="544">
        <v>21303440</v>
      </c>
      <c r="J177" s="296">
        <f t="shared" si="15"/>
        <v>21303.439999999999</v>
      </c>
      <c r="K177" t="e">
        <f>+VLOOKUP(D177,#REF!,4,0)</f>
        <v>#REF!</v>
      </c>
      <c r="L177" t="e">
        <f>VLOOKUP(D177,#REF!,5,0)</f>
        <v>#REF!</v>
      </c>
      <c r="M177" t="e">
        <f>VLOOKUP(D177,#REF!,6,0)</f>
        <v>#REF!</v>
      </c>
      <c r="N177" t="e">
        <f>VLOOKUP(D177,#REF!,7,0)</f>
        <v>#REF!</v>
      </c>
      <c r="P177" t="str">
        <f t="shared" si="16"/>
        <v>25702</v>
      </c>
      <c r="Q177" t="str">
        <f t="shared" si="14"/>
        <v>15</v>
      </c>
    </row>
    <row r="178" spans="1:17" x14ac:dyDescent="0.3">
      <c r="A178" s="556">
        <v>44742</v>
      </c>
      <c r="B178" s="333">
        <v>6</v>
      </c>
      <c r="C178" s="333" t="s">
        <v>2901</v>
      </c>
      <c r="D178" s="333" t="s">
        <v>2867</v>
      </c>
      <c r="E178" t="str">
        <f t="shared" si="12"/>
        <v>150102570205299</v>
      </c>
      <c r="F178" t="str">
        <f t="shared" si="13"/>
        <v>0</v>
      </c>
      <c r="G178" t="e">
        <f>+VLOOKUP(L178,BG!$D$10:$F$68,3,FALSE)</f>
        <v>#REF!</v>
      </c>
      <c r="H178" s="333" t="s">
        <v>2883</v>
      </c>
      <c r="I178" s="545">
        <v>276154514</v>
      </c>
      <c r="J178" s="296">
        <f t="shared" si="15"/>
        <v>276154.51400000002</v>
      </c>
      <c r="K178" t="e">
        <f>+VLOOKUP(D178,#REF!,4,0)</f>
        <v>#REF!</v>
      </c>
      <c r="L178" t="e">
        <f>VLOOKUP(D178,#REF!,5,0)</f>
        <v>#REF!</v>
      </c>
      <c r="M178" t="e">
        <f>VLOOKUP(D178,#REF!,6,0)</f>
        <v>#REF!</v>
      </c>
      <c r="N178" t="e">
        <f>VLOOKUP(D178,#REF!,7,0)</f>
        <v>#REF!</v>
      </c>
      <c r="P178" t="str">
        <f t="shared" si="16"/>
        <v>25702</v>
      </c>
      <c r="Q178" t="str">
        <f t="shared" si="14"/>
        <v>15</v>
      </c>
    </row>
    <row r="179" spans="1:17" x14ac:dyDescent="0.3">
      <c r="A179" s="556">
        <v>44742</v>
      </c>
      <c r="B179" s="332">
        <v>6</v>
      </c>
      <c r="C179" s="332" t="s">
        <v>2902</v>
      </c>
      <c r="D179" s="332" t="s">
        <v>2868</v>
      </c>
      <c r="E179" t="str">
        <f t="shared" si="12"/>
        <v>150102570205399</v>
      </c>
      <c r="F179" t="str">
        <f t="shared" si="13"/>
        <v>0</v>
      </c>
      <c r="G179" t="e">
        <f>+VLOOKUP(L179,BG!$D$10:$F$68,3,FALSE)</f>
        <v>#REF!</v>
      </c>
      <c r="H179" s="332" t="s">
        <v>2884</v>
      </c>
      <c r="I179" s="544">
        <v>161713087</v>
      </c>
      <c r="J179" s="296">
        <f t="shared" si="15"/>
        <v>161713.087</v>
      </c>
      <c r="K179" t="e">
        <f>+VLOOKUP(D179,#REF!,4,0)</f>
        <v>#REF!</v>
      </c>
      <c r="L179" t="e">
        <f>VLOOKUP(D179,#REF!,5,0)</f>
        <v>#REF!</v>
      </c>
      <c r="M179" t="e">
        <f>VLOOKUP(D179,#REF!,6,0)</f>
        <v>#REF!</v>
      </c>
      <c r="N179" t="e">
        <f>VLOOKUP(D179,#REF!,7,0)</f>
        <v>#REF!</v>
      </c>
      <c r="P179" t="str">
        <f t="shared" si="16"/>
        <v>25702</v>
      </c>
      <c r="Q179" t="str">
        <f t="shared" si="14"/>
        <v>15</v>
      </c>
    </row>
    <row r="180" spans="1:17" x14ac:dyDescent="0.3">
      <c r="A180" s="556">
        <v>44742</v>
      </c>
      <c r="B180" s="333">
        <v>7</v>
      </c>
      <c r="C180" s="333" t="s">
        <v>3008</v>
      </c>
      <c r="D180" s="333" t="s">
        <v>3009</v>
      </c>
      <c r="E180" t="str">
        <f t="shared" si="12"/>
        <v>150102570205499</v>
      </c>
      <c r="F180" t="str">
        <f t="shared" si="13"/>
        <v>0</v>
      </c>
      <c r="G180" t="e">
        <f>+VLOOKUP(L180,BG!$D$10:$F$68,3,FALSE)</f>
        <v>#REF!</v>
      </c>
      <c r="H180" s="333" t="s">
        <v>2921</v>
      </c>
      <c r="I180" s="545">
        <v>290096576</v>
      </c>
      <c r="J180" s="296">
        <f t="shared" si="15"/>
        <v>290096.576</v>
      </c>
      <c r="K180" t="e">
        <f>+VLOOKUP(D180,#REF!,4,0)</f>
        <v>#REF!</v>
      </c>
      <c r="L180" t="e">
        <f>VLOOKUP(D180,#REF!,5,0)</f>
        <v>#REF!</v>
      </c>
      <c r="M180" t="e">
        <f>VLOOKUP(D180,#REF!,6,0)</f>
        <v>#REF!</v>
      </c>
      <c r="N180" t="e">
        <f>VLOOKUP(D180,#REF!,7,0)</f>
        <v>#REF!</v>
      </c>
      <c r="P180" t="str">
        <f t="shared" si="16"/>
        <v>25702</v>
      </c>
      <c r="Q180" t="str">
        <f t="shared" si="14"/>
        <v>15</v>
      </c>
    </row>
    <row r="181" spans="1:17" x14ac:dyDescent="0.3">
      <c r="A181" s="556">
        <v>44742</v>
      </c>
      <c r="B181" s="332">
        <v>6</v>
      </c>
      <c r="C181" s="332" t="s">
        <v>1653</v>
      </c>
      <c r="D181" s="332" t="s">
        <v>888</v>
      </c>
      <c r="E181" t="str">
        <f t="shared" si="12"/>
        <v>150102570205999</v>
      </c>
      <c r="F181" t="str">
        <f t="shared" si="13"/>
        <v>0</v>
      </c>
      <c r="G181" t="e">
        <f>+VLOOKUP(L181,BG!$D$10:$F$68,3,FALSE)</f>
        <v>#REF!</v>
      </c>
      <c r="H181" s="332" t="s">
        <v>889</v>
      </c>
      <c r="I181" s="544">
        <v>3201443330</v>
      </c>
      <c r="J181" s="296">
        <f t="shared" si="15"/>
        <v>3201443.33</v>
      </c>
      <c r="K181" t="e">
        <f>+VLOOKUP(D181,#REF!,4,0)</f>
        <v>#REF!</v>
      </c>
      <c r="L181" t="e">
        <f>VLOOKUP(D181,#REF!,5,0)</f>
        <v>#REF!</v>
      </c>
      <c r="M181" t="e">
        <f>VLOOKUP(D181,#REF!,6,0)</f>
        <v>#REF!</v>
      </c>
      <c r="N181" t="e">
        <f>VLOOKUP(D181,#REF!,7,0)</f>
        <v>#REF!</v>
      </c>
      <c r="P181" t="str">
        <f t="shared" si="16"/>
        <v>25702</v>
      </c>
      <c r="Q181" t="str">
        <f t="shared" si="14"/>
        <v>15</v>
      </c>
    </row>
    <row r="182" spans="1:17" x14ac:dyDescent="0.3">
      <c r="A182" s="556">
        <v>44742</v>
      </c>
      <c r="B182" s="333">
        <v>6</v>
      </c>
      <c r="C182" s="333" t="s">
        <v>1654</v>
      </c>
      <c r="D182" s="333" t="s">
        <v>890</v>
      </c>
      <c r="E182" t="str">
        <f t="shared" si="12"/>
        <v>150102570206099</v>
      </c>
      <c r="F182" t="str">
        <f t="shared" si="13"/>
        <v>0</v>
      </c>
      <c r="G182" t="e">
        <f>+VLOOKUP(L182,BG!$D$10:$F$68,3,FALSE)</f>
        <v>#REF!</v>
      </c>
      <c r="H182" s="333" t="s">
        <v>2922</v>
      </c>
      <c r="I182" s="545">
        <v>14335591</v>
      </c>
      <c r="J182" s="296">
        <f t="shared" si="15"/>
        <v>14335.591</v>
      </c>
      <c r="K182" t="e">
        <f>+VLOOKUP(D182,#REF!,4,0)</f>
        <v>#REF!</v>
      </c>
      <c r="L182" t="e">
        <f>VLOOKUP(D182,#REF!,5,0)</f>
        <v>#REF!</v>
      </c>
      <c r="M182" t="e">
        <f>VLOOKUP(D182,#REF!,6,0)</f>
        <v>#REF!</v>
      </c>
      <c r="N182" t="e">
        <f>VLOOKUP(D182,#REF!,7,0)</f>
        <v>#REF!</v>
      </c>
      <c r="P182" t="str">
        <f t="shared" si="16"/>
        <v>25702</v>
      </c>
      <c r="Q182" t="str">
        <f t="shared" si="14"/>
        <v>15</v>
      </c>
    </row>
    <row r="183" spans="1:17" x14ac:dyDescent="0.3">
      <c r="A183" s="556">
        <v>44742</v>
      </c>
      <c r="B183" s="332">
        <v>6</v>
      </c>
      <c r="C183" s="332" t="s">
        <v>1655</v>
      </c>
      <c r="D183" s="332" t="s">
        <v>892</v>
      </c>
      <c r="E183" t="str">
        <f t="shared" si="12"/>
        <v>150102570206199</v>
      </c>
      <c r="F183" t="str">
        <f t="shared" si="13"/>
        <v>0</v>
      </c>
      <c r="G183" t="e">
        <f>+VLOOKUP(L183,BG!$D$10:$F$68,3,FALSE)</f>
        <v>#REF!</v>
      </c>
      <c r="H183" s="332" t="s">
        <v>893</v>
      </c>
      <c r="I183" s="544">
        <v>1728224</v>
      </c>
      <c r="J183" s="296">
        <f t="shared" si="15"/>
        <v>1728.2239999999999</v>
      </c>
      <c r="K183" t="e">
        <f>+VLOOKUP(D183,#REF!,4,0)</f>
        <v>#REF!</v>
      </c>
      <c r="L183" t="e">
        <f>VLOOKUP(D183,#REF!,5,0)</f>
        <v>#REF!</v>
      </c>
      <c r="M183" t="e">
        <f>VLOOKUP(D183,#REF!,6,0)</f>
        <v>#REF!</v>
      </c>
      <c r="N183" t="e">
        <f>VLOOKUP(D183,#REF!,7,0)</f>
        <v>#REF!</v>
      </c>
      <c r="P183" t="str">
        <f t="shared" si="16"/>
        <v>25702</v>
      </c>
      <c r="Q183" t="str">
        <f t="shared" si="14"/>
        <v>15</v>
      </c>
    </row>
    <row r="184" spans="1:17" x14ac:dyDescent="0.3">
      <c r="A184" s="556">
        <v>44742</v>
      </c>
      <c r="B184" s="333">
        <v>6</v>
      </c>
      <c r="C184" s="333" t="s">
        <v>1656</v>
      </c>
      <c r="D184" s="333" t="s">
        <v>894</v>
      </c>
      <c r="E184" t="str">
        <f t="shared" si="12"/>
        <v>150102570206299</v>
      </c>
      <c r="F184" t="str">
        <f t="shared" si="13"/>
        <v>0</v>
      </c>
      <c r="G184" t="e">
        <f>+VLOOKUP(L184,BG!$D$10:$F$68,3,FALSE)</f>
        <v>#REF!</v>
      </c>
      <c r="H184" s="333" t="s">
        <v>895</v>
      </c>
      <c r="I184" s="545">
        <v>1450443</v>
      </c>
      <c r="J184" s="296">
        <f t="shared" si="15"/>
        <v>1450.443</v>
      </c>
      <c r="K184" t="e">
        <f>+VLOOKUP(D184,#REF!,4,0)</f>
        <v>#REF!</v>
      </c>
      <c r="L184" t="e">
        <f>VLOOKUP(D184,#REF!,5,0)</f>
        <v>#REF!</v>
      </c>
      <c r="M184" t="e">
        <f>VLOOKUP(D184,#REF!,6,0)</f>
        <v>#REF!</v>
      </c>
      <c r="N184" t="e">
        <f>VLOOKUP(D184,#REF!,7,0)</f>
        <v>#REF!</v>
      </c>
      <c r="P184" t="str">
        <f t="shared" si="16"/>
        <v>25702</v>
      </c>
      <c r="Q184" t="str">
        <f t="shared" si="14"/>
        <v>15</v>
      </c>
    </row>
    <row r="185" spans="1:17" x14ac:dyDescent="0.3">
      <c r="A185" s="556">
        <v>44742</v>
      </c>
      <c r="B185" s="332">
        <v>6</v>
      </c>
      <c r="C185" s="332" t="s">
        <v>1657</v>
      </c>
      <c r="D185" s="332" t="s">
        <v>896</v>
      </c>
      <c r="E185" t="str">
        <f t="shared" si="12"/>
        <v>150102570206399</v>
      </c>
      <c r="F185" t="str">
        <f t="shared" si="13"/>
        <v>0</v>
      </c>
      <c r="G185" t="e">
        <f>+VLOOKUP(L185,BG!$D$10:$F$68,3,FALSE)</f>
        <v>#REF!</v>
      </c>
      <c r="H185" s="332" t="s">
        <v>897</v>
      </c>
      <c r="I185" s="544">
        <v>-12117878</v>
      </c>
      <c r="J185" s="296">
        <f t="shared" si="15"/>
        <v>-12117.878000000001</v>
      </c>
      <c r="K185" t="e">
        <f>+VLOOKUP(D185,#REF!,4,0)</f>
        <v>#REF!</v>
      </c>
      <c r="L185" t="e">
        <f>VLOOKUP(D185,#REF!,5,0)</f>
        <v>#REF!</v>
      </c>
      <c r="M185" t="e">
        <f>VLOOKUP(D185,#REF!,6,0)</f>
        <v>#REF!</v>
      </c>
      <c r="N185" t="e">
        <f>VLOOKUP(D185,#REF!,7,0)</f>
        <v>#REF!</v>
      </c>
      <c r="P185" t="str">
        <f t="shared" si="16"/>
        <v>25702</v>
      </c>
      <c r="Q185" t="str">
        <f t="shared" si="14"/>
        <v>15</v>
      </c>
    </row>
    <row r="186" spans="1:17" x14ac:dyDescent="0.3">
      <c r="A186" s="556">
        <v>44742</v>
      </c>
      <c r="B186" s="333">
        <v>6</v>
      </c>
      <c r="C186" s="333" t="s">
        <v>2817</v>
      </c>
      <c r="D186" s="333" t="s">
        <v>2443</v>
      </c>
      <c r="E186" t="str">
        <f t="shared" si="12"/>
        <v>150102570206699</v>
      </c>
      <c r="F186" t="str">
        <f t="shared" si="13"/>
        <v>0</v>
      </c>
      <c r="G186" t="e">
        <f>+VLOOKUP(L186,BG!$D$10:$F$68,3,FALSE)</f>
        <v>#REF!</v>
      </c>
      <c r="H186" s="333" t="s">
        <v>2923</v>
      </c>
      <c r="I186" s="545">
        <v>2194202836</v>
      </c>
      <c r="J186" s="296">
        <f t="shared" si="15"/>
        <v>2194202.8360000001</v>
      </c>
      <c r="K186" t="e">
        <f>+VLOOKUP(D186,#REF!,4,0)</f>
        <v>#REF!</v>
      </c>
      <c r="L186" t="e">
        <f>VLOOKUP(D186,#REF!,5,0)</f>
        <v>#REF!</v>
      </c>
      <c r="M186" t="e">
        <f>VLOOKUP(D186,#REF!,6,0)</f>
        <v>#REF!</v>
      </c>
      <c r="N186" t="e">
        <f>VLOOKUP(D186,#REF!,7,0)</f>
        <v>#REF!</v>
      </c>
      <c r="P186" t="str">
        <f t="shared" si="16"/>
        <v>25702</v>
      </c>
      <c r="Q186" t="str">
        <f t="shared" si="14"/>
        <v>15</v>
      </c>
    </row>
    <row r="187" spans="1:17" x14ac:dyDescent="0.3">
      <c r="A187" s="556">
        <v>44742</v>
      </c>
      <c r="B187" s="332">
        <v>6</v>
      </c>
      <c r="C187" s="332" t="s">
        <v>3010</v>
      </c>
      <c r="D187" s="332" t="s">
        <v>2444</v>
      </c>
      <c r="E187" t="str">
        <f t="shared" si="12"/>
        <v>150102570207199</v>
      </c>
      <c r="F187" t="str">
        <f t="shared" si="13"/>
        <v>0</v>
      </c>
      <c r="G187" t="e">
        <f>+VLOOKUP(L187,BG!$D$10:$F$68,3,FALSE)</f>
        <v>#REF!</v>
      </c>
      <c r="H187" s="332" t="s">
        <v>2445</v>
      </c>
      <c r="I187" s="544">
        <v>3846619635</v>
      </c>
      <c r="J187" s="296">
        <f t="shared" si="15"/>
        <v>3846619.6349999998</v>
      </c>
      <c r="K187" t="e">
        <f>+VLOOKUP(D187,#REF!,4,0)</f>
        <v>#REF!</v>
      </c>
      <c r="L187" t="e">
        <f>VLOOKUP(D187,#REF!,5,0)</f>
        <v>#REF!</v>
      </c>
      <c r="M187" t="e">
        <f>VLOOKUP(D187,#REF!,6,0)</f>
        <v>#REF!</v>
      </c>
      <c r="N187" t="e">
        <f>VLOOKUP(D187,#REF!,7,0)</f>
        <v>#REF!</v>
      </c>
      <c r="P187" t="str">
        <f t="shared" si="16"/>
        <v>25702</v>
      </c>
      <c r="Q187" t="str">
        <f t="shared" si="14"/>
        <v>15</v>
      </c>
    </row>
    <row r="188" spans="1:17" x14ac:dyDescent="0.3">
      <c r="A188" s="591">
        <v>44742</v>
      </c>
      <c r="B188" s="333">
        <v>6</v>
      </c>
      <c r="C188" s="333" t="s">
        <v>3011</v>
      </c>
      <c r="D188" s="333" t="s">
        <v>2446</v>
      </c>
      <c r="E188" t="str">
        <f t="shared" si="12"/>
        <v>150102570208299</v>
      </c>
      <c r="F188" t="str">
        <f t="shared" si="13"/>
        <v>0</v>
      </c>
      <c r="G188" t="e">
        <f>+VLOOKUP(L188,BG!$D$10:$F$68,3,FALSE)</f>
        <v>#REF!</v>
      </c>
      <c r="H188" s="333" t="s">
        <v>2447</v>
      </c>
      <c r="I188" s="592">
        <v>9000000000</v>
      </c>
      <c r="J188" s="296">
        <f t="shared" si="15"/>
        <v>9000000</v>
      </c>
      <c r="K188" t="e">
        <f>+VLOOKUP(D188,#REF!,4,0)</f>
        <v>#REF!</v>
      </c>
      <c r="L188" t="e">
        <f>VLOOKUP(D188,#REF!,5,0)</f>
        <v>#REF!</v>
      </c>
      <c r="M188" t="e">
        <f>VLOOKUP(D188,#REF!,6,0)</f>
        <v>#REF!</v>
      </c>
      <c r="N188" t="e">
        <f>VLOOKUP(D188,#REF!,7,0)</f>
        <v>#REF!</v>
      </c>
      <c r="P188" t="str">
        <f t="shared" si="16"/>
        <v>25702</v>
      </c>
      <c r="Q188" t="str">
        <f t="shared" si="14"/>
        <v>15</v>
      </c>
    </row>
    <row r="189" spans="1:17" x14ac:dyDescent="0.3">
      <c r="A189" s="556">
        <v>44742</v>
      </c>
      <c r="B189" s="332">
        <v>6</v>
      </c>
      <c r="C189" s="332" t="s">
        <v>1658</v>
      </c>
      <c r="D189" s="332" t="s">
        <v>898</v>
      </c>
      <c r="E189" t="str">
        <f t="shared" si="12"/>
        <v>150102570208799</v>
      </c>
      <c r="F189" t="str">
        <f t="shared" si="13"/>
        <v>0</v>
      </c>
      <c r="G189" t="e">
        <f>+VLOOKUP(L189,BG!$D$10:$F$68,3,FALSE)</f>
        <v>#REF!</v>
      </c>
      <c r="H189" s="332" t="s">
        <v>899</v>
      </c>
      <c r="I189" s="544">
        <v>19074459998</v>
      </c>
      <c r="J189" s="576">
        <f t="shared" si="15"/>
        <v>19074459.998</v>
      </c>
      <c r="K189" t="e">
        <f>+VLOOKUP(D189,#REF!,4,0)</f>
        <v>#REF!</v>
      </c>
      <c r="L189" t="e">
        <f>VLOOKUP(D189,#REF!,5,0)</f>
        <v>#REF!</v>
      </c>
      <c r="M189" t="e">
        <f>VLOOKUP(D189,#REF!,6,0)</f>
        <v>#REF!</v>
      </c>
      <c r="N189" t="e">
        <f>VLOOKUP(D189,#REF!,7,0)</f>
        <v>#REF!</v>
      </c>
      <c r="P189" t="str">
        <f t="shared" si="16"/>
        <v>25702</v>
      </c>
      <c r="Q189" t="str">
        <f t="shared" si="14"/>
        <v>15</v>
      </c>
    </row>
    <row r="190" spans="1:17" x14ac:dyDescent="0.3">
      <c r="A190" s="556">
        <v>44742</v>
      </c>
      <c r="B190" s="333">
        <v>6</v>
      </c>
      <c r="C190" s="333" t="s">
        <v>3012</v>
      </c>
      <c r="D190" s="333" t="s">
        <v>2644</v>
      </c>
      <c r="E190" t="str">
        <f t="shared" si="12"/>
        <v>150102570208899</v>
      </c>
      <c r="F190" t="str">
        <f t="shared" si="13"/>
        <v>0</v>
      </c>
      <c r="G190" t="e">
        <f>+VLOOKUP(L190,BG!$D$10:$F$68,3,FALSE)</f>
        <v>#REF!</v>
      </c>
      <c r="H190" s="333" t="s">
        <v>2647</v>
      </c>
      <c r="I190" s="545">
        <v>304173648</v>
      </c>
      <c r="J190" s="296">
        <f t="shared" si="15"/>
        <v>304173.64799999999</v>
      </c>
      <c r="K190" t="e">
        <f>+VLOOKUP(D190,#REF!,4,0)</f>
        <v>#REF!</v>
      </c>
      <c r="L190" t="e">
        <f>VLOOKUP(D190,#REF!,5,0)</f>
        <v>#REF!</v>
      </c>
      <c r="M190" t="e">
        <f>VLOOKUP(D190,#REF!,6,0)</f>
        <v>#REF!</v>
      </c>
      <c r="N190" t="e">
        <f>VLOOKUP(D190,#REF!,7,0)</f>
        <v>#REF!</v>
      </c>
      <c r="P190" t="str">
        <f t="shared" si="16"/>
        <v>25702</v>
      </c>
      <c r="Q190" t="str">
        <f t="shared" si="14"/>
        <v>15</v>
      </c>
    </row>
    <row r="191" spans="1:17" x14ac:dyDescent="0.3">
      <c r="A191" s="556">
        <v>44742</v>
      </c>
      <c r="B191" s="332">
        <v>6</v>
      </c>
      <c r="C191" s="332" t="s">
        <v>1659</v>
      </c>
      <c r="D191" s="332" t="s">
        <v>900</v>
      </c>
      <c r="E191" t="str">
        <f t="shared" si="12"/>
        <v>150102570209099</v>
      </c>
      <c r="F191" t="str">
        <f t="shared" si="13"/>
        <v>0</v>
      </c>
      <c r="G191" t="e">
        <f>+VLOOKUP(L191,BG!$D$10:$F$68,3,FALSE)</f>
        <v>#REF!</v>
      </c>
      <c r="H191" s="332" t="s">
        <v>901</v>
      </c>
      <c r="I191" s="544">
        <v>-825736376</v>
      </c>
      <c r="J191" s="296">
        <f t="shared" si="15"/>
        <v>-825736.37600000005</v>
      </c>
      <c r="K191" t="e">
        <f>+VLOOKUP(D191,#REF!,4,0)</f>
        <v>#REF!</v>
      </c>
      <c r="L191" t="e">
        <f>VLOOKUP(D191,#REF!,5,0)</f>
        <v>#REF!</v>
      </c>
      <c r="M191" t="e">
        <f>VLOOKUP(D191,#REF!,6,0)</f>
        <v>#REF!</v>
      </c>
      <c r="N191" t="e">
        <f>VLOOKUP(D191,#REF!,7,0)</f>
        <v>#REF!</v>
      </c>
      <c r="P191" t="str">
        <f t="shared" si="16"/>
        <v>25702</v>
      </c>
      <c r="Q191" t="str">
        <f t="shared" si="14"/>
        <v>15</v>
      </c>
    </row>
    <row r="192" spans="1:17" x14ac:dyDescent="0.3">
      <c r="A192" s="556">
        <v>44742</v>
      </c>
      <c r="B192" s="333">
        <v>7</v>
      </c>
      <c r="C192" s="333" t="s">
        <v>3013</v>
      </c>
      <c r="D192" s="333" t="s">
        <v>2729</v>
      </c>
      <c r="E192" t="str">
        <f t="shared" si="12"/>
        <v>150102570210199</v>
      </c>
      <c r="F192" t="str">
        <f t="shared" si="13"/>
        <v>0</v>
      </c>
      <c r="G192" t="e">
        <f>+VLOOKUP(L192,BG!$D$10:$F$68,3,FALSE)</f>
        <v>#REF!</v>
      </c>
      <c r="H192" s="333" t="s">
        <v>2924</v>
      </c>
      <c r="I192" s="545">
        <v>-12391647</v>
      </c>
      <c r="J192" s="296">
        <f t="shared" si="15"/>
        <v>-12391.647000000001</v>
      </c>
      <c r="K192" t="e">
        <f>+VLOOKUP(D192,#REF!,4,0)</f>
        <v>#REF!</v>
      </c>
      <c r="L192" t="e">
        <f>VLOOKUP(D192,#REF!,5,0)</f>
        <v>#REF!</v>
      </c>
      <c r="M192" t="e">
        <f>VLOOKUP(D192,#REF!,6,0)</f>
        <v>#REF!</v>
      </c>
      <c r="N192" t="e">
        <f>VLOOKUP(D192,#REF!,7,0)</f>
        <v>#REF!</v>
      </c>
      <c r="P192" t="str">
        <f t="shared" si="16"/>
        <v>25702</v>
      </c>
      <c r="Q192" t="str">
        <f t="shared" si="14"/>
        <v>15</v>
      </c>
    </row>
    <row r="193" spans="1:17" x14ac:dyDescent="0.3">
      <c r="A193" s="556">
        <v>44742</v>
      </c>
      <c r="B193" s="332">
        <v>6</v>
      </c>
      <c r="C193" s="332" t="s">
        <v>3014</v>
      </c>
      <c r="D193" s="332" t="s">
        <v>2730</v>
      </c>
      <c r="E193" t="str">
        <f t="shared" si="12"/>
        <v>150102570210299</v>
      </c>
      <c r="F193" t="str">
        <f t="shared" si="13"/>
        <v>0</v>
      </c>
      <c r="G193" t="e">
        <f>+VLOOKUP(L193,BG!$D$10:$F$68,3,FALSE)</f>
        <v>#REF!</v>
      </c>
      <c r="H193" s="332" t="s">
        <v>2756</v>
      </c>
      <c r="I193" s="544">
        <v>638866966</v>
      </c>
      <c r="J193" s="296">
        <f t="shared" si="15"/>
        <v>638866.96600000001</v>
      </c>
      <c r="K193" t="e">
        <f>+VLOOKUP(D193,#REF!,4,0)</f>
        <v>#REF!</v>
      </c>
      <c r="L193" t="e">
        <f>VLOOKUP(D193,#REF!,5,0)</f>
        <v>#REF!</v>
      </c>
      <c r="M193" t="e">
        <f>VLOOKUP(D193,#REF!,6,0)</f>
        <v>#REF!</v>
      </c>
      <c r="N193" t="e">
        <f>VLOOKUP(D193,#REF!,7,0)</f>
        <v>#REF!</v>
      </c>
      <c r="P193" t="str">
        <f t="shared" si="16"/>
        <v>25702</v>
      </c>
      <c r="Q193" t="str">
        <f t="shared" si="14"/>
        <v>15</v>
      </c>
    </row>
    <row r="194" spans="1:17" x14ac:dyDescent="0.3">
      <c r="A194" s="591">
        <v>44742</v>
      </c>
      <c r="B194" s="333">
        <v>7</v>
      </c>
      <c r="C194" s="333" t="s">
        <v>3015</v>
      </c>
      <c r="D194" s="333" t="s">
        <v>2731</v>
      </c>
      <c r="E194" t="str">
        <f t="shared" si="12"/>
        <v>150102570210699</v>
      </c>
      <c r="F194" t="str">
        <f t="shared" si="13"/>
        <v>0</v>
      </c>
      <c r="G194" t="e">
        <f>+VLOOKUP(L194,BG!$D$10:$F$68,3,FALSE)</f>
        <v>#REF!</v>
      </c>
      <c r="H194" s="333" t="s">
        <v>2757</v>
      </c>
      <c r="I194" s="592">
        <v>85532000</v>
      </c>
      <c r="J194" s="296">
        <f t="shared" si="15"/>
        <v>85532</v>
      </c>
      <c r="K194" t="e">
        <f>+VLOOKUP(D194,#REF!,4,0)</f>
        <v>#REF!</v>
      </c>
      <c r="L194" t="e">
        <f>VLOOKUP(D194,#REF!,5,0)</f>
        <v>#REF!</v>
      </c>
      <c r="M194" t="e">
        <f>VLOOKUP(D194,#REF!,6,0)</f>
        <v>#REF!</v>
      </c>
      <c r="N194" t="e">
        <f>VLOOKUP(D194,#REF!,7,0)</f>
        <v>#REF!</v>
      </c>
      <c r="P194" t="str">
        <f t="shared" si="16"/>
        <v>25702</v>
      </c>
      <c r="Q194" t="str">
        <f t="shared" si="14"/>
        <v>15</v>
      </c>
    </row>
    <row r="195" spans="1:17" x14ac:dyDescent="0.3">
      <c r="A195" s="591">
        <v>44742</v>
      </c>
      <c r="B195" s="333">
        <v>6</v>
      </c>
      <c r="C195" s="333" t="s">
        <v>2818</v>
      </c>
      <c r="D195" s="333" t="s">
        <v>2449</v>
      </c>
      <c r="E195" t="str">
        <f t="shared" si="12"/>
        <v>150102570210701</v>
      </c>
      <c r="F195" t="str">
        <f t="shared" si="13"/>
        <v>0</v>
      </c>
      <c r="G195" t="e">
        <f>+VLOOKUP(L195,BG!$D$10:$F$68,3,FALSE)</f>
        <v>#REF!</v>
      </c>
      <c r="H195" s="333" t="s">
        <v>2450</v>
      </c>
      <c r="I195" s="592">
        <v>100237511</v>
      </c>
      <c r="J195" s="296">
        <f t="shared" si="15"/>
        <v>100237.511</v>
      </c>
      <c r="K195" t="e">
        <f>+VLOOKUP(D195,#REF!,4,0)</f>
        <v>#REF!</v>
      </c>
      <c r="L195" t="e">
        <f>VLOOKUP(D195,#REF!,5,0)</f>
        <v>#REF!</v>
      </c>
      <c r="M195" t="e">
        <f>VLOOKUP(D195,#REF!,6,0)</f>
        <v>#REF!</v>
      </c>
      <c r="N195" t="e">
        <f>VLOOKUP(D195,#REF!,7,0)</f>
        <v>#REF!</v>
      </c>
      <c r="P195" t="str">
        <f t="shared" si="16"/>
        <v>25702</v>
      </c>
      <c r="Q195" t="str">
        <f t="shared" si="14"/>
        <v>15</v>
      </c>
    </row>
    <row r="196" spans="1:17" s="297" customFormat="1" x14ac:dyDescent="0.3">
      <c r="A196" s="556">
        <v>44742</v>
      </c>
      <c r="B196" s="333">
        <v>6</v>
      </c>
      <c r="C196" s="333" t="s">
        <v>3016</v>
      </c>
      <c r="D196" s="333" t="s">
        <v>2732</v>
      </c>
      <c r="E196" t="str">
        <f t="shared" si="12"/>
        <v>150102570210799</v>
      </c>
      <c r="F196" t="str">
        <f t="shared" si="13"/>
        <v>0</v>
      </c>
      <c r="G196" t="e">
        <f>+VLOOKUP(L196,BG!$D$10:$F$68,3,FALSE)</f>
        <v>#REF!</v>
      </c>
      <c r="H196" s="333" t="s">
        <v>2758</v>
      </c>
      <c r="I196" s="545">
        <v>12391647</v>
      </c>
      <c r="J196" s="296">
        <f t="shared" si="15"/>
        <v>12391.647000000001</v>
      </c>
      <c r="K196" t="e">
        <f>+VLOOKUP(D196,#REF!,4,0)</f>
        <v>#REF!</v>
      </c>
      <c r="L196" t="e">
        <f>VLOOKUP(D196,#REF!,5,0)</f>
        <v>#REF!</v>
      </c>
      <c r="M196" t="e">
        <f>VLOOKUP(D196,#REF!,6,0)</f>
        <v>#REF!</v>
      </c>
      <c r="N196" t="e">
        <f>VLOOKUP(D196,#REF!,7,0)</f>
        <v>#REF!</v>
      </c>
      <c r="O196"/>
      <c r="P196" t="str">
        <f t="shared" si="16"/>
        <v>25702</v>
      </c>
      <c r="Q196" t="str">
        <f t="shared" si="14"/>
        <v>15</v>
      </c>
    </row>
    <row r="197" spans="1:17" x14ac:dyDescent="0.3">
      <c r="A197" s="591">
        <v>44742</v>
      </c>
      <c r="B197" s="333">
        <v>6</v>
      </c>
      <c r="C197" s="333" t="s">
        <v>3017</v>
      </c>
      <c r="D197" s="333" t="s">
        <v>2733</v>
      </c>
      <c r="E197" t="str">
        <f t="shared" ref="E197:E260" si="17">+MID(D197,3,2)&amp;+MID(D197,6,1)&amp;+MID(D197,8,2)&amp;+MID(D197,11,3)&amp;+MID(D197,17,2)&amp;+MID(D197,20,3)&amp;+MID(D197,24,2)</f>
        <v>150102570211001</v>
      </c>
      <c r="F197" t="str">
        <f t="shared" ref="F197:F260" si="18">MID(E197,3,1)</f>
        <v>0</v>
      </c>
      <c r="G197" t="e">
        <f>+VLOOKUP(L197,BG!$D$10:$F$68,3,FALSE)</f>
        <v>#REF!</v>
      </c>
      <c r="H197" s="333" t="s">
        <v>2759</v>
      </c>
      <c r="I197" s="592">
        <v>136955200</v>
      </c>
      <c r="J197" s="296">
        <f t="shared" si="15"/>
        <v>136955.20000000001</v>
      </c>
      <c r="K197" t="e">
        <f>+VLOOKUP(D197,#REF!,4,0)</f>
        <v>#REF!</v>
      </c>
      <c r="L197" t="e">
        <f>VLOOKUP(D197,#REF!,5,0)</f>
        <v>#REF!</v>
      </c>
      <c r="M197" t="e">
        <f>VLOOKUP(D197,#REF!,6,0)</f>
        <v>#REF!</v>
      </c>
      <c r="N197" t="e">
        <f>VLOOKUP(D197,#REF!,7,0)</f>
        <v>#REF!</v>
      </c>
      <c r="P197" t="str">
        <f t="shared" si="16"/>
        <v>25702</v>
      </c>
      <c r="Q197" t="str">
        <f t="shared" si="14"/>
        <v>15</v>
      </c>
    </row>
    <row r="198" spans="1:17" s="297" customFormat="1" x14ac:dyDescent="0.3">
      <c r="A198" s="556">
        <v>44742</v>
      </c>
      <c r="B198" s="333">
        <v>6</v>
      </c>
      <c r="C198" s="333" t="s">
        <v>2819</v>
      </c>
      <c r="D198" s="333" t="s">
        <v>2786</v>
      </c>
      <c r="E198" t="str">
        <f t="shared" si="17"/>
        <v>150102570211399</v>
      </c>
      <c r="F198" t="str">
        <f t="shared" si="18"/>
        <v>0</v>
      </c>
      <c r="G198" t="e">
        <f>+VLOOKUP(L198,BG!$D$10:$F$68,3,FALSE)</f>
        <v>#REF!</v>
      </c>
      <c r="H198" s="332" t="s">
        <v>2787</v>
      </c>
      <c r="I198" s="544">
        <v>659090909</v>
      </c>
      <c r="J198" s="296">
        <f t="shared" si="15"/>
        <v>659090.90899999999</v>
      </c>
      <c r="K198" t="e">
        <f>+VLOOKUP(D198,#REF!,4,0)</f>
        <v>#REF!</v>
      </c>
      <c r="L198" t="e">
        <f>VLOOKUP(D198,#REF!,5,0)</f>
        <v>#REF!</v>
      </c>
      <c r="M198" t="e">
        <f>VLOOKUP(D198,#REF!,6,0)</f>
        <v>#REF!</v>
      </c>
      <c r="N198" t="e">
        <f>VLOOKUP(D198,#REF!,7,0)</f>
        <v>#REF!</v>
      </c>
      <c r="O198"/>
      <c r="P198" t="str">
        <f t="shared" si="16"/>
        <v>25702</v>
      </c>
      <c r="Q198" t="str">
        <f t="shared" ref="Q198:Q261" si="19">+LEFT(E198,2)</f>
        <v>15</v>
      </c>
    </row>
    <row r="199" spans="1:17" s="297" customFormat="1" x14ac:dyDescent="0.3">
      <c r="A199" s="556">
        <v>44742</v>
      </c>
      <c r="B199" s="332">
        <v>6</v>
      </c>
      <c r="C199" s="332" t="s">
        <v>2269</v>
      </c>
      <c r="D199" s="332" t="s">
        <v>1956</v>
      </c>
      <c r="E199" t="str">
        <f t="shared" si="17"/>
        <v>150102570214901</v>
      </c>
      <c r="F199" t="str">
        <f t="shared" si="18"/>
        <v>0</v>
      </c>
      <c r="G199" t="e">
        <f>+VLOOKUP(L199,BG!$D$10:$F$68,3,FALSE)</f>
        <v>#REF!</v>
      </c>
      <c r="H199" s="333" t="s">
        <v>2136</v>
      </c>
      <c r="I199" s="545">
        <v>1109269</v>
      </c>
      <c r="J199" s="296">
        <f t="shared" si="15"/>
        <v>1109.269</v>
      </c>
      <c r="K199" t="e">
        <f>+VLOOKUP(D199,#REF!,4,0)</f>
        <v>#REF!</v>
      </c>
      <c r="L199" t="e">
        <f>VLOOKUP(D199,#REF!,5,0)</f>
        <v>#REF!</v>
      </c>
      <c r="M199" t="e">
        <f>VLOOKUP(D199,#REF!,6,0)</f>
        <v>#REF!</v>
      </c>
      <c r="N199" t="e">
        <f>VLOOKUP(D199,#REF!,7,0)</f>
        <v>#REF!</v>
      </c>
      <c r="O199"/>
      <c r="P199" t="str">
        <f t="shared" si="16"/>
        <v>25702</v>
      </c>
      <c r="Q199" t="str">
        <f t="shared" si="19"/>
        <v>15</v>
      </c>
    </row>
    <row r="200" spans="1:17" x14ac:dyDescent="0.3">
      <c r="A200" s="556">
        <v>44742</v>
      </c>
      <c r="B200" s="333">
        <v>6</v>
      </c>
      <c r="C200" s="333" t="s">
        <v>1660</v>
      </c>
      <c r="D200" s="333" t="s">
        <v>902</v>
      </c>
      <c r="E200" t="str">
        <f t="shared" si="17"/>
        <v>150102570214999</v>
      </c>
      <c r="F200" t="str">
        <f t="shared" si="18"/>
        <v>0</v>
      </c>
      <c r="G200" t="e">
        <f>+VLOOKUP(L200,BG!$D$10:$F$68,3,FALSE)</f>
        <v>#REF!</v>
      </c>
      <c r="H200" s="332" t="s">
        <v>903</v>
      </c>
      <c r="I200" s="544">
        <v>2962464</v>
      </c>
      <c r="J200" s="296">
        <f t="shared" si="15"/>
        <v>2962.4639999999999</v>
      </c>
      <c r="K200" t="e">
        <f>+VLOOKUP(D200,#REF!,4,0)</f>
        <v>#REF!</v>
      </c>
      <c r="L200" t="e">
        <f>VLOOKUP(D200,#REF!,5,0)</f>
        <v>#REF!</v>
      </c>
      <c r="M200" t="e">
        <f>VLOOKUP(D200,#REF!,6,0)</f>
        <v>#REF!</v>
      </c>
      <c r="N200" t="e">
        <f>VLOOKUP(D200,#REF!,7,0)</f>
        <v>#REF!</v>
      </c>
      <c r="P200" t="str">
        <f t="shared" si="16"/>
        <v>25702</v>
      </c>
      <c r="Q200" t="str">
        <f t="shared" si="19"/>
        <v>15</v>
      </c>
    </row>
    <row r="201" spans="1:17" x14ac:dyDescent="0.3">
      <c r="A201" s="556">
        <v>44742</v>
      </c>
      <c r="B201" s="332">
        <v>6</v>
      </c>
      <c r="C201" s="332" t="s">
        <v>3018</v>
      </c>
      <c r="D201" s="332" t="s">
        <v>2660</v>
      </c>
      <c r="E201" t="str">
        <f t="shared" si="17"/>
        <v>150102570215399</v>
      </c>
      <c r="F201" t="str">
        <f t="shared" si="18"/>
        <v>0</v>
      </c>
      <c r="G201" t="e">
        <f>+VLOOKUP(L201,BG!$D$10:$F$68,3,FALSE)</f>
        <v>#REF!</v>
      </c>
      <c r="H201" s="332" t="s">
        <v>2679</v>
      </c>
      <c r="I201" s="544">
        <v>3627822</v>
      </c>
      <c r="J201" s="296">
        <f t="shared" si="15"/>
        <v>3627.8220000000001</v>
      </c>
      <c r="K201" t="e">
        <f>+VLOOKUP(D201,#REF!,4,0)</f>
        <v>#REF!</v>
      </c>
      <c r="L201" t="e">
        <f>VLOOKUP(D201,#REF!,5,0)</f>
        <v>#REF!</v>
      </c>
      <c r="M201" t="e">
        <f>VLOOKUP(D201,#REF!,6,0)</f>
        <v>#REF!</v>
      </c>
      <c r="N201" t="e">
        <f>VLOOKUP(D201,#REF!,7,0)</f>
        <v>#REF!</v>
      </c>
      <c r="P201" t="str">
        <f t="shared" si="16"/>
        <v>25702</v>
      </c>
      <c r="Q201" t="str">
        <f t="shared" si="19"/>
        <v>15</v>
      </c>
    </row>
    <row r="202" spans="1:17" x14ac:dyDescent="0.3">
      <c r="A202" s="591">
        <v>44742</v>
      </c>
      <c r="B202" s="333">
        <v>6</v>
      </c>
      <c r="C202" s="333" t="s">
        <v>2820</v>
      </c>
      <c r="D202" s="333" t="s">
        <v>2661</v>
      </c>
      <c r="E202" t="str">
        <f t="shared" si="17"/>
        <v>150102570215499</v>
      </c>
      <c r="F202" t="str">
        <f t="shared" si="18"/>
        <v>0</v>
      </c>
      <c r="G202" t="e">
        <f>+VLOOKUP(L202,BG!$D$10:$F$68,3,FALSE)</f>
        <v>#REF!</v>
      </c>
      <c r="H202" s="333" t="s">
        <v>2680</v>
      </c>
      <c r="I202" s="592">
        <v>14161453</v>
      </c>
      <c r="J202" s="296">
        <f t="shared" si="15"/>
        <v>14161.453</v>
      </c>
      <c r="K202" t="e">
        <f>+VLOOKUP(D202,#REF!,4,0)</f>
        <v>#REF!</v>
      </c>
      <c r="L202" t="e">
        <f>VLOOKUP(D202,#REF!,5,0)</f>
        <v>#REF!</v>
      </c>
      <c r="M202" t="e">
        <f>VLOOKUP(D202,#REF!,6,0)</f>
        <v>#REF!</v>
      </c>
      <c r="N202" t="e">
        <f>VLOOKUP(D202,#REF!,7,0)</f>
        <v>#REF!</v>
      </c>
      <c r="P202" t="str">
        <f t="shared" si="16"/>
        <v>25702</v>
      </c>
      <c r="Q202" t="str">
        <f t="shared" si="19"/>
        <v>15</v>
      </c>
    </row>
    <row r="203" spans="1:17" x14ac:dyDescent="0.3">
      <c r="A203" s="591">
        <v>44742</v>
      </c>
      <c r="B203" s="333">
        <v>6</v>
      </c>
      <c r="C203" s="333" t="s">
        <v>3019</v>
      </c>
      <c r="D203" s="333" t="s">
        <v>1957</v>
      </c>
      <c r="E203" t="str">
        <f t="shared" si="17"/>
        <v>150102570226899</v>
      </c>
      <c r="F203" t="str">
        <f t="shared" si="18"/>
        <v>0</v>
      </c>
      <c r="G203" t="e">
        <f>+VLOOKUP(L203,BG!$D$10:$F$68,3,FALSE)</f>
        <v>#REF!</v>
      </c>
      <c r="H203" s="333" t="s">
        <v>2137</v>
      </c>
      <c r="I203" s="592">
        <v>-1848071745</v>
      </c>
      <c r="J203" s="296">
        <f t="shared" si="15"/>
        <v>-1848071.7450000001</v>
      </c>
      <c r="K203" t="e">
        <f>+VLOOKUP(D203,#REF!,4,0)</f>
        <v>#REF!</v>
      </c>
      <c r="L203" t="e">
        <f>VLOOKUP(D203,#REF!,5,0)</f>
        <v>#REF!</v>
      </c>
      <c r="M203" t="e">
        <f>VLOOKUP(D203,#REF!,6,0)</f>
        <v>#REF!</v>
      </c>
      <c r="N203" t="e">
        <f>VLOOKUP(D203,#REF!,7,0)</f>
        <v>#REF!</v>
      </c>
      <c r="P203" t="str">
        <f t="shared" si="16"/>
        <v>25702</v>
      </c>
      <c r="Q203" t="str">
        <f t="shared" si="19"/>
        <v>15</v>
      </c>
    </row>
    <row r="204" spans="1:17" s="297" customFormat="1" x14ac:dyDescent="0.3">
      <c r="A204" s="556">
        <v>44742</v>
      </c>
      <c r="B204" s="333">
        <v>6</v>
      </c>
      <c r="C204" s="333" t="s">
        <v>2270</v>
      </c>
      <c r="D204" s="333" t="s">
        <v>1958</v>
      </c>
      <c r="E204" t="str">
        <f t="shared" si="17"/>
        <v>150102570226999</v>
      </c>
      <c r="F204" t="str">
        <f t="shared" si="18"/>
        <v>0</v>
      </c>
      <c r="G204" t="e">
        <f>+VLOOKUP(L204,BG!$D$10:$F$68,3,FALSE)</f>
        <v>#REF!</v>
      </c>
      <c r="H204" s="333" t="s">
        <v>2138</v>
      </c>
      <c r="I204" s="545">
        <v>120517769</v>
      </c>
      <c r="J204" s="296">
        <f t="shared" ref="J204:J267" si="20">I204/1000</f>
        <v>120517.769</v>
      </c>
      <c r="K204" t="e">
        <f>+VLOOKUP(D204,#REF!,4,0)</f>
        <v>#REF!</v>
      </c>
      <c r="L204" t="e">
        <f>VLOOKUP(D204,#REF!,5,0)</f>
        <v>#REF!</v>
      </c>
      <c r="M204" t="e">
        <f>VLOOKUP(D204,#REF!,6,0)</f>
        <v>#REF!</v>
      </c>
      <c r="N204" t="e">
        <f>VLOOKUP(D204,#REF!,7,0)</f>
        <v>#REF!</v>
      </c>
      <c r="O204"/>
      <c r="P204" t="str">
        <f t="shared" ref="P204:P267" si="21">MID(E204,6,5)</f>
        <v>25702</v>
      </c>
      <c r="Q204" t="str">
        <f t="shared" si="19"/>
        <v>15</v>
      </c>
    </row>
    <row r="205" spans="1:17" s="297" customFormat="1" x14ac:dyDescent="0.3">
      <c r="A205" s="556">
        <v>44742</v>
      </c>
      <c r="B205" s="332">
        <v>6</v>
      </c>
      <c r="C205" s="332" t="s">
        <v>2271</v>
      </c>
      <c r="D205" s="332" t="s">
        <v>1959</v>
      </c>
      <c r="E205" t="str">
        <f t="shared" si="17"/>
        <v>150102570227099</v>
      </c>
      <c r="F205" t="str">
        <f t="shared" si="18"/>
        <v>0</v>
      </c>
      <c r="G205" t="e">
        <f>+VLOOKUP(L205,BG!$D$10:$F$68,3,FALSE)</f>
        <v>#REF!</v>
      </c>
      <c r="H205" s="333" t="s">
        <v>2139</v>
      </c>
      <c r="I205" s="545">
        <v>-2561668589</v>
      </c>
      <c r="J205" s="296">
        <f t="shared" si="20"/>
        <v>-2561668.5890000002</v>
      </c>
      <c r="K205" t="e">
        <f>+VLOOKUP(D205,#REF!,4,0)</f>
        <v>#REF!</v>
      </c>
      <c r="L205" t="e">
        <f>VLOOKUP(D205,#REF!,5,0)</f>
        <v>#REF!</v>
      </c>
      <c r="M205" t="e">
        <f>VLOOKUP(D205,#REF!,6,0)</f>
        <v>#REF!</v>
      </c>
      <c r="N205" t="e">
        <f>VLOOKUP(D205,#REF!,7,0)</f>
        <v>#REF!</v>
      </c>
      <c r="O205"/>
      <c r="P205" t="str">
        <f t="shared" si="21"/>
        <v>25702</v>
      </c>
      <c r="Q205" t="str">
        <f t="shared" si="19"/>
        <v>15</v>
      </c>
    </row>
    <row r="206" spans="1:17" s="297" customFormat="1" x14ac:dyDescent="0.3">
      <c r="A206" s="556">
        <v>44742</v>
      </c>
      <c r="B206" s="333">
        <v>6</v>
      </c>
      <c r="C206" s="333" t="s">
        <v>3020</v>
      </c>
      <c r="D206" s="333" t="s">
        <v>2451</v>
      </c>
      <c r="E206" t="str">
        <f t="shared" si="17"/>
        <v>150102570229699</v>
      </c>
      <c r="F206" t="str">
        <f t="shared" si="18"/>
        <v>0</v>
      </c>
      <c r="G206" t="e">
        <f>+VLOOKUP(L206,BG!$D$10:$F$68,3,FALSE)</f>
        <v>#REF!</v>
      </c>
      <c r="H206" s="333" t="s">
        <v>2886</v>
      </c>
      <c r="I206" s="545">
        <v>4000000</v>
      </c>
      <c r="J206" s="296">
        <f t="shared" si="20"/>
        <v>4000</v>
      </c>
      <c r="K206" t="e">
        <f>+VLOOKUP(D206,#REF!,4,0)</f>
        <v>#REF!</v>
      </c>
      <c r="L206" t="e">
        <f>VLOOKUP(D206,#REF!,5,0)</f>
        <v>#REF!</v>
      </c>
      <c r="M206" t="e">
        <f>VLOOKUP(D206,#REF!,6,0)</f>
        <v>#REF!</v>
      </c>
      <c r="N206" t="e">
        <f>VLOOKUP(D206,#REF!,7,0)</f>
        <v>#REF!</v>
      </c>
      <c r="O206"/>
      <c r="P206" t="str">
        <f t="shared" si="21"/>
        <v>25702</v>
      </c>
      <c r="Q206" t="str">
        <f t="shared" si="19"/>
        <v>15</v>
      </c>
    </row>
    <row r="207" spans="1:17" s="297" customFormat="1" x14ac:dyDescent="0.3">
      <c r="A207" s="556">
        <v>44742</v>
      </c>
      <c r="B207" s="332">
        <v>6</v>
      </c>
      <c r="C207" s="332" t="s">
        <v>2821</v>
      </c>
      <c r="D207" s="332" t="s">
        <v>2735</v>
      </c>
      <c r="E207" t="str">
        <f t="shared" si="17"/>
        <v>150102570230099</v>
      </c>
      <c r="F207" t="str">
        <f t="shared" si="18"/>
        <v>0</v>
      </c>
      <c r="G207" t="e">
        <f>+VLOOKUP(L207,BG!$D$10:$F$68,3,FALSE)</f>
        <v>#REF!</v>
      </c>
      <c r="H207" s="332" t="s">
        <v>2760</v>
      </c>
      <c r="I207" s="544">
        <v>20939730</v>
      </c>
      <c r="J207" s="296">
        <f t="shared" si="20"/>
        <v>20939.73</v>
      </c>
      <c r="K207" t="e">
        <f>+VLOOKUP(D207,#REF!,4,0)</f>
        <v>#REF!</v>
      </c>
      <c r="L207" t="e">
        <f>VLOOKUP(D207,#REF!,5,0)</f>
        <v>#REF!</v>
      </c>
      <c r="M207" t="e">
        <f>VLOOKUP(D207,#REF!,6,0)</f>
        <v>#REF!</v>
      </c>
      <c r="N207" t="e">
        <f>VLOOKUP(D207,#REF!,7,0)</f>
        <v>#REF!</v>
      </c>
      <c r="O207"/>
      <c r="P207" t="str">
        <f t="shared" si="21"/>
        <v>25702</v>
      </c>
      <c r="Q207" t="str">
        <f t="shared" si="19"/>
        <v>15</v>
      </c>
    </row>
    <row r="208" spans="1:17" s="297" customFormat="1" x14ac:dyDescent="0.3">
      <c r="A208" s="556">
        <v>44742</v>
      </c>
      <c r="B208" s="333">
        <v>6</v>
      </c>
      <c r="C208" s="333" t="s">
        <v>3021</v>
      </c>
      <c r="D208" s="333" t="s">
        <v>2454</v>
      </c>
      <c r="E208" t="str">
        <f t="shared" si="17"/>
        <v>150102570400101</v>
      </c>
      <c r="F208" t="str">
        <f t="shared" si="18"/>
        <v>0</v>
      </c>
      <c r="G208" t="e">
        <f>+VLOOKUP(L208,BG!$D$10:$F$68,3,FALSE)</f>
        <v>#REF!</v>
      </c>
      <c r="H208" s="332" t="s">
        <v>2455</v>
      </c>
      <c r="I208" s="544">
        <v>70673899870</v>
      </c>
      <c r="J208" s="296">
        <f t="shared" si="20"/>
        <v>70673899.870000005</v>
      </c>
      <c r="K208" t="e">
        <f>+VLOOKUP(D208,#REF!,4,0)</f>
        <v>#REF!</v>
      </c>
      <c r="L208" t="e">
        <f>VLOOKUP(D208,#REF!,5,0)</f>
        <v>#REF!</v>
      </c>
      <c r="M208" t="e">
        <f>VLOOKUP(D208,#REF!,6,0)</f>
        <v>#REF!</v>
      </c>
      <c r="N208" t="e">
        <f>VLOOKUP(D208,#REF!,7,0)</f>
        <v>#REF!</v>
      </c>
      <c r="O208"/>
      <c r="P208" t="str">
        <f t="shared" si="21"/>
        <v>25704</v>
      </c>
      <c r="Q208" t="str">
        <f t="shared" si="19"/>
        <v>15</v>
      </c>
    </row>
    <row r="209" spans="1:17" x14ac:dyDescent="0.3">
      <c r="A209" s="556">
        <v>44742</v>
      </c>
      <c r="B209" s="332">
        <v>6</v>
      </c>
      <c r="C209" s="332" t="s">
        <v>3022</v>
      </c>
      <c r="D209" s="332" t="s">
        <v>2456</v>
      </c>
      <c r="E209" t="str">
        <f t="shared" si="17"/>
        <v>150102570400199</v>
      </c>
      <c r="F209" t="str">
        <f t="shared" si="18"/>
        <v>0</v>
      </c>
      <c r="G209" t="e">
        <f>+VLOOKUP(L209,BG!$D$10:$F$68,3,FALSE)</f>
        <v>#REF!</v>
      </c>
      <c r="H209" s="332" t="s">
        <v>2457</v>
      </c>
      <c r="I209" s="544">
        <v>196299479356</v>
      </c>
      <c r="J209" s="296">
        <f t="shared" si="20"/>
        <v>196299479.35600001</v>
      </c>
      <c r="K209" t="e">
        <f>+VLOOKUP(D209,#REF!,4,0)</f>
        <v>#REF!</v>
      </c>
      <c r="L209" t="e">
        <f>VLOOKUP(D209,#REF!,5,0)</f>
        <v>#REF!</v>
      </c>
      <c r="M209" t="e">
        <f>VLOOKUP(D209,#REF!,6,0)</f>
        <v>#REF!</v>
      </c>
      <c r="N209" t="e">
        <f>VLOOKUP(D209,#REF!,7,0)</f>
        <v>#REF!</v>
      </c>
      <c r="P209" t="str">
        <f t="shared" si="21"/>
        <v>25704</v>
      </c>
      <c r="Q209" t="str">
        <f t="shared" si="19"/>
        <v>15</v>
      </c>
    </row>
    <row r="210" spans="1:17" x14ac:dyDescent="0.3">
      <c r="A210" s="556">
        <v>44742</v>
      </c>
      <c r="B210" s="333">
        <v>6</v>
      </c>
      <c r="C210" s="333" t="s">
        <v>3023</v>
      </c>
      <c r="D210" s="333" t="s">
        <v>2458</v>
      </c>
      <c r="E210" t="str">
        <f t="shared" si="17"/>
        <v>150102570400201</v>
      </c>
      <c r="F210" t="str">
        <f t="shared" si="18"/>
        <v>0</v>
      </c>
      <c r="G210" t="e">
        <f>+VLOOKUP(L210,BG!$D$10:$F$68,3,FALSE)</f>
        <v>#REF!</v>
      </c>
      <c r="H210" s="332" t="s">
        <v>2459</v>
      </c>
      <c r="I210" s="544">
        <v>5993158045</v>
      </c>
      <c r="J210" s="296">
        <f t="shared" si="20"/>
        <v>5993158.0449999999</v>
      </c>
      <c r="K210" t="e">
        <f>+VLOOKUP(D210,#REF!,4,0)</f>
        <v>#REF!</v>
      </c>
      <c r="L210" t="e">
        <f>VLOOKUP(D210,#REF!,5,0)</f>
        <v>#REF!</v>
      </c>
      <c r="M210" t="e">
        <f>VLOOKUP(D210,#REF!,6,0)</f>
        <v>#REF!</v>
      </c>
      <c r="N210" t="e">
        <f>VLOOKUP(D210,#REF!,7,0)</f>
        <v>#REF!</v>
      </c>
      <c r="P210" t="str">
        <f t="shared" si="21"/>
        <v>25704</v>
      </c>
      <c r="Q210" t="str">
        <f t="shared" si="19"/>
        <v>15</v>
      </c>
    </row>
    <row r="211" spans="1:17" s="297" customFormat="1" x14ac:dyDescent="0.3">
      <c r="A211" s="556">
        <v>44742</v>
      </c>
      <c r="B211" s="332">
        <v>6</v>
      </c>
      <c r="C211" s="332" t="s">
        <v>3024</v>
      </c>
      <c r="D211" s="332" t="s">
        <v>2460</v>
      </c>
      <c r="E211" t="str">
        <f t="shared" si="17"/>
        <v>150102570400299</v>
      </c>
      <c r="F211" t="str">
        <f t="shared" si="18"/>
        <v>0</v>
      </c>
      <c r="G211" t="e">
        <f>+VLOOKUP(L211,BG!$D$10:$F$68,3,FALSE)</f>
        <v>#REF!</v>
      </c>
      <c r="H211" s="332" t="s">
        <v>2461</v>
      </c>
      <c r="I211" s="544">
        <v>-170443732716</v>
      </c>
      <c r="J211" s="296">
        <f t="shared" si="20"/>
        <v>-170443732.71599999</v>
      </c>
      <c r="K211" t="e">
        <f>+VLOOKUP(D211,#REF!,4,0)</f>
        <v>#REF!</v>
      </c>
      <c r="L211" t="e">
        <f>VLOOKUP(D211,#REF!,5,0)</f>
        <v>#REF!</v>
      </c>
      <c r="M211" t="e">
        <f>VLOOKUP(D211,#REF!,6,0)</f>
        <v>#REF!</v>
      </c>
      <c r="N211" t="e">
        <f>VLOOKUP(D211,#REF!,7,0)</f>
        <v>#REF!</v>
      </c>
      <c r="O211"/>
      <c r="P211" t="str">
        <f t="shared" si="21"/>
        <v>25704</v>
      </c>
      <c r="Q211" t="str">
        <f t="shared" si="19"/>
        <v>15</v>
      </c>
    </row>
    <row r="212" spans="1:17" s="297" customFormat="1" x14ac:dyDescent="0.3">
      <c r="A212" s="556">
        <v>44742</v>
      </c>
      <c r="B212" s="333">
        <v>6</v>
      </c>
      <c r="C212" s="333" t="s">
        <v>3025</v>
      </c>
      <c r="D212" s="333" t="s">
        <v>2462</v>
      </c>
      <c r="E212" t="str">
        <f t="shared" si="17"/>
        <v>150102570400399</v>
      </c>
      <c r="F212" t="str">
        <f t="shared" si="18"/>
        <v>0</v>
      </c>
      <c r="G212" t="e">
        <f>+VLOOKUP(L212,BG!$D$10:$F$68,3,FALSE)</f>
        <v>#REF!</v>
      </c>
      <c r="H212" s="332" t="s">
        <v>2463</v>
      </c>
      <c r="I212" s="544">
        <v>-491300</v>
      </c>
      <c r="J212" s="296">
        <f t="shared" si="20"/>
        <v>-491.3</v>
      </c>
      <c r="K212" t="e">
        <f>+VLOOKUP(D212,#REF!,4,0)</f>
        <v>#REF!</v>
      </c>
      <c r="L212" t="e">
        <f>VLOOKUP(D212,#REF!,5,0)</f>
        <v>#REF!</v>
      </c>
      <c r="M212" t="e">
        <f>VLOOKUP(D212,#REF!,6,0)</f>
        <v>#REF!</v>
      </c>
      <c r="N212" t="e">
        <f>VLOOKUP(D212,#REF!,7,0)</f>
        <v>#REF!</v>
      </c>
      <c r="O212"/>
      <c r="P212" t="str">
        <f t="shared" si="21"/>
        <v>25704</v>
      </c>
      <c r="Q212" t="str">
        <f t="shared" si="19"/>
        <v>15</v>
      </c>
    </row>
    <row r="213" spans="1:17" s="297" customFormat="1" x14ac:dyDescent="0.3">
      <c r="A213" s="556">
        <v>44742</v>
      </c>
      <c r="B213" s="332">
        <v>6</v>
      </c>
      <c r="C213" s="332" t="s">
        <v>3026</v>
      </c>
      <c r="D213" s="332" t="s">
        <v>2464</v>
      </c>
      <c r="E213" t="str">
        <f t="shared" si="17"/>
        <v>150102570400499</v>
      </c>
      <c r="F213" t="str">
        <f t="shared" si="18"/>
        <v>0</v>
      </c>
      <c r="G213" t="e">
        <f>+VLOOKUP(L213,BG!$D$10:$F$68,3,FALSE)</f>
        <v>#REF!</v>
      </c>
      <c r="H213" s="332" t="s">
        <v>2465</v>
      </c>
      <c r="I213" s="544">
        <v>-37761644</v>
      </c>
      <c r="J213" s="296">
        <f t="shared" si="20"/>
        <v>-37761.644</v>
      </c>
      <c r="K213" t="e">
        <f>+VLOOKUP(D213,#REF!,4,0)</f>
        <v>#REF!</v>
      </c>
      <c r="L213" t="e">
        <f>VLOOKUP(D213,#REF!,5,0)</f>
        <v>#REF!</v>
      </c>
      <c r="M213" t="e">
        <f>VLOOKUP(D213,#REF!,6,0)</f>
        <v>#REF!</v>
      </c>
      <c r="N213" t="e">
        <f>VLOOKUP(D213,#REF!,7,0)</f>
        <v>#REF!</v>
      </c>
      <c r="O213"/>
      <c r="P213" t="str">
        <f t="shared" si="21"/>
        <v>25704</v>
      </c>
      <c r="Q213" t="str">
        <f t="shared" si="19"/>
        <v>15</v>
      </c>
    </row>
    <row r="214" spans="1:17" s="297" customFormat="1" x14ac:dyDescent="0.3">
      <c r="A214" s="556">
        <v>44742</v>
      </c>
      <c r="B214" s="333">
        <v>6</v>
      </c>
      <c r="C214" s="333" t="s">
        <v>3027</v>
      </c>
      <c r="D214" s="333" t="s">
        <v>2466</v>
      </c>
      <c r="E214" t="str">
        <f t="shared" si="17"/>
        <v>150102570400501</v>
      </c>
      <c r="F214" t="str">
        <f t="shared" si="18"/>
        <v>0</v>
      </c>
      <c r="G214" t="e">
        <f>+VLOOKUP(L214,BG!$D$10:$F$68,3,FALSE)</f>
        <v>#REF!</v>
      </c>
      <c r="H214" s="333" t="s">
        <v>2467</v>
      </c>
      <c r="I214" s="545">
        <v>-526164143</v>
      </c>
      <c r="J214" s="296">
        <f t="shared" si="20"/>
        <v>-526164.14300000004</v>
      </c>
      <c r="K214" t="e">
        <f>+VLOOKUP(D214,#REF!,4,0)</f>
        <v>#REF!</v>
      </c>
      <c r="L214" t="e">
        <f>VLOOKUP(D214,#REF!,5,0)</f>
        <v>#REF!</v>
      </c>
      <c r="M214" t="e">
        <f>VLOOKUP(D214,#REF!,6,0)</f>
        <v>#REF!</v>
      </c>
      <c r="N214" t="e">
        <f>VLOOKUP(D214,#REF!,7,0)</f>
        <v>#REF!</v>
      </c>
      <c r="O214"/>
      <c r="P214" t="str">
        <f t="shared" si="21"/>
        <v>25704</v>
      </c>
      <c r="Q214" t="str">
        <f t="shared" si="19"/>
        <v>15</v>
      </c>
    </row>
    <row r="215" spans="1:17" x14ac:dyDescent="0.3">
      <c r="A215" s="556">
        <v>44742</v>
      </c>
      <c r="B215" s="332">
        <v>6</v>
      </c>
      <c r="C215" s="332" t="s">
        <v>3028</v>
      </c>
      <c r="D215" s="332" t="s">
        <v>2468</v>
      </c>
      <c r="E215" t="str">
        <f t="shared" si="17"/>
        <v>150102570400599</v>
      </c>
      <c r="F215" t="str">
        <f t="shared" si="18"/>
        <v>0</v>
      </c>
      <c r="G215" t="e">
        <f>+VLOOKUP(L215,BG!$D$10:$F$68,3,FALSE)</f>
        <v>#REF!</v>
      </c>
      <c r="H215" s="332" t="s">
        <v>2467</v>
      </c>
      <c r="I215" s="544">
        <v>-741170541</v>
      </c>
      <c r="J215" s="296">
        <f t="shared" si="20"/>
        <v>-741170.54099999997</v>
      </c>
      <c r="K215" t="e">
        <f>+VLOOKUP(D215,#REF!,4,0)</f>
        <v>#REF!</v>
      </c>
      <c r="L215" t="e">
        <f>VLOOKUP(D215,#REF!,5,0)</f>
        <v>#REF!</v>
      </c>
      <c r="M215" t="e">
        <f>VLOOKUP(D215,#REF!,6,0)</f>
        <v>#REF!</v>
      </c>
      <c r="N215" t="e">
        <f>VLOOKUP(D215,#REF!,7,0)</f>
        <v>#REF!</v>
      </c>
      <c r="P215" t="str">
        <f t="shared" si="21"/>
        <v>25704</v>
      </c>
      <c r="Q215" t="str">
        <f t="shared" si="19"/>
        <v>15</v>
      </c>
    </row>
    <row r="216" spans="1:17" x14ac:dyDescent="0.3">
      <c r="A216" s="556">
        <v>44742</v>
      </c>
      <c r="B216" s="333">
        <v>6</v>
      </c>
      <c r="C216" s="333" t="s">
        <v>3029</v>
      </c>
      <c r="D216" s="333" t="s">
        <v>2469</v>
      </c>
      <c r="E216" t="str">
        <f t="shared" si="17"/>
        <v>150102570400601</v>
      </c>
      <c r="F216" t="str">
        <f t="shared" si="18"/>
        <v>0</v>
      </c>
      <c r="G216" t="e">
        <f>+VLOOKUP(L216,BG!$D$10:$F$68,3,FALSE)</f>
        <v>#REF!</v>
      </c>
      <c r="H216" s="332" t="s">
        <v>2470</v>
      </c>
      <c r="I216" s="544">
        <v>17397332226</v>
      </c>
      <c r="J216" s="296">
        <f t="shared" si="20"/>
        <v>17397332.226</v>
      </c>
      <c r="K216" t="e">
        <f>+VLOOKUP(D216,#REF!,4,0)</f>
        <v>#REF!</v>
      </c>
      <c r="L216" t="e">
        <f>VLOOKUP(D216,#REF!,5,0)</f>
        <v>#REF!</v>
      </c>
      <c r="M216" t="e">
        <f>VLOOKUP(D216,#REF!,6,0)</f>
        <v>#REF!</v>
      </c>
      <c r="N216" t="e">
        <f>VLOOKUP(D216,#REF!,7,0)</f>
        <v>#REF!</v>
      </c>
      <c r="P216" t="str">
        <f t="shared" si="21"/>
        <v>25704</v>
      </c>
      <c r="Q216" t="str">
        <f t="shared" si="19"/>
        <v>15</v>
      </c>
    </row>
    <row r="217" spans="1:17" s="297" customFormat="1" x14ac:dyDescent="0.3">
      <c r="A217" s="556">
        <v>44742</v>
      </c>
      <c r="B217" s="332">
        <v>6</v>
      </c>
      <c r="C217" s="332" t="s">
        <v>3030</v>
      </c>
      <c r="D217" s="332" t="s">
        <v>2471</v>
      </c>
      <c r="E217" t="str">
        <f t="shared" si="17"/>
        <v>150102570400699</v>
      </c>
      <c r="F217" t="str">
        <f t="shared" si="18"/>
        <v>0</v>
      </c>
      <c r="G217" t="e">
        <f>+VLOOKUP(L217,BG!$D$10:$F$68,3,FALSE)</f>
        <v>#REF!</v>
      </c>
      <c r="H217" s="333" t="s">
        <v>2470</v>
      </c>
      <c r="I217" s="545">
        <v>-47355820023</v>
      </c>
      <c r="J217" s="296">
        <f t="shared" si="20"/>
        <v>-47355820.023000002</v>
      </c>
      <c r="K217" t="e">
        <f>+VLOOKUP(D217,#REF!,4,0)</f>
        <v>#REF!</v>
      </c>
      <c r="L217" t="e">
        <f>VLOOKUP(D217,#REF!,5,0)</f>
        <v>#REF!</v>
      </c>
      <c r="M217" t="e">
        <f>VLOOKUP(D217,#REF!,6,0)</f>
        <v>#REF!</v>
      </c>
      <c r="N217" t="e">
        <f>VLOOKUP(D217,#REF!,7,0)</f>
        <v>#REF!</v>
      </c>
      <c r="O217"/>
      <c r="P217" t="str">
        <f t="shared" si="21"/>
        <v>25704</v>
      </c>
      <c r="Q217" t="str">
        <f t="shared" si="19"/>
        <v>15</v>
      </c>
    </row>
    <row r="218" spans="1:17" x14ac:dyDescent="0.3">
      <c r="A218" s="556">
        <v>44742</v>
      </c>
      <c r="B218" s="333">
        <v>6</v>
      </c>
      <c r="C218" s="333" t="s">
        <v>3031</v>
      </c>
      <c r="D218" s="333" t="s">
        <v>2472</v>
      </c>
      <c r="E218" t="str">
        <f t="shared" si="17"/>
        <v>150102570400701</v>
      </c>
      <c r="F218" t="str">
        <f t="shared" si="18"/>
        <v>0</v>
      </c>
      <c r="G218" t="e">
        <f>+VLOOKUP(L218,BG!$D$10:$F$68,3,FALSE)</f>
        <v>#REF!</v>
      </c>
      <c r="H218" s="332" t="s">
        <v>2473</v>
      </c>
      <c r="I218" s="544">
        <v>3811075153</v>
      </c>
      <c r="J218" s="296">
        <f t="shared" si="20"/>
        <v>3811075.1529999999</v>
      </c>
      <c r="K218" t="e">
        <f>+VLOOKUP(D218,#REF!,4,0)</f>
        <v>#REF!</v>
      </c>
      <c r="L218" t="e">
        <f>VLOOKUP(D218,#REF!,5,0)</f>
        <v>#REF!</v>
      </c>
      <c r="M218" t="e">
        <f>VLOOKUP(D218,#REF!,6,0)</f>
        <v>#REF!</v>
      </c>
      <c r="N218" t="e">
        <f>VLOOKUP(D218,#REF!,7,0)</f>
        <v>#REF!</v>
      </c>
      <c r="P218" t="str">
        <f t="shared" si="21"/>
        <v>25704</v>
      </c>
      <c r="Q218" t="str">
        <f t="shared" si="19"/>
        <v>15</v>
      </c>
    </row>
    <row r="219" spans="1:17" x14ac:dyDescent="0.3">
      <c r="A219" s="556">
        <v>44742</v>
      </c>
      <c r="B219" s="332">
        <v>6</v>
      </c>
      <c r="C219" s="332" t="s">
        <v>3032</v>
      </c>
      <c r="D219" s="332" t="s">
        <v>2474</v>
      </c>
      <c r="E219" t="str">
        <f t="shared" si="17"/>
        <v>150102570400799</v>
      </c>
      <c r="F219" t="str">
        <f t="shared" si="18"/>
        <v>0</v>
      </c>
      <c r="G219" t="e">
        <f>+VLOOKUP(L219,BG!$D$10:$F$68,3,FALSE)</f>
        <v>#REF!</v>
      </c>
      <c r="H219" s="332" t="s">
        <v>2473</v>
      </c>
      <c r="I219" s="544">
        <v>9089550893</v>
      </c>
      <c r="J219" s="296">
        <f t="shared" si="20"/>
        <v>9089550.8929999992</v>
      </c>
      <c r="K219" t="e">
        <f>+VLOOKUP(D219,#REF!,4,0)</f>
        <v>#REF!</v>
      </c>
      <c r="L219" t="e">
        <f>VLOOKUP(D219,#REF!,5,0)</f>
        <v>#REF!</v>
      </c>
      <c r="M219" t="e">
        <f>VLOOKUP(D219,#REF!,6,0)</f>
        <v>#REF!</v>
      </c>
      <c r="N219" t="e">
        <f>VLOOKUP(D219,#REF!,7,0)</f>
        <v>#REF!</v>
      </c>
      <c r="P219" t="str">
        <f t="shared" si="21"/>
        <v>25704</v>
      </c>
      <c r="Q219" t="str">
        <f t="shared" si="19"/>
        <v>15</v>
      </c>
    </row>
    <row r="220" spans="1:17" x14ac:dyDescent="0.3">
      <c r="A220" s="556">
        <v>44742</v>
      </c>
      <c r="B220" s="333">
        <v>6</v>
      </c>
      <c r="C220" s="333" t="s">
        <v>3033</v>
      </c>
      <c r="D220" s="333" t="s">
        <v>2475</v>
      </c>
      <c r="E220" t="str">
        <f t="shared" si="17"/>
        <v>150102570400801</v>
      </c>
      <c r="F220" t="str">
        <f t="shared" si="18"/>
        <v>0</v>
      </c>
      <c r="G220" t="e">
        <f>+VLOOKUP(L220,BG!$D$10:$F$68,3,FALSE)</f>
        <v>#REF!</v>
      </c>
      <c r="H220" s="333" t="s">
        <v>2476</v>
      </c>
      <c r="I220" s="545">
        <v>-1473611109</v>
      </c>
      <c r="J220" s="296">
        <f t="shared" si="20"/>
        <v>-1473611.1089999999</v>
      </c>
      <c r="K220" t="e">
        <f>+VLOOKUP(D220,#REF!,4,0)</f>
        <v>#REF!</v>
      </c>
      <c r="L220" t="e">
        <f>VLOOKUP(D220,#REF!,5,0)</f>
        <v>#REF!</v>
      </c>
      <c r="M220" t="e">
        <f>VLOOKUP(D220,#REF!,6,0)</f>
        <v>#REF!</v>
      </c>
      <c r="N220" t="e">
        <f>VLOOKUP(D220,#REF!,7,0)</f>
        <v>#REF!</v>
      </c>
      <c r="P220" t="str">
        <f t="shared" si="21"/>
        <v>25704</v>
      </c>
      <c r="Q220" t="str">
        <f t="shared" si="19"/>
        <v>15</v>
      </c>
    </row>
    <row r="221" spans="1:17" x14ac:dyDescent="0.3">
      <c r="A221" s="556">
        <v>44742</v>
      </c>
      <c r="B221" s="332">
        <v>6</v>
      </c>
      <c r="C221" s="332" t="s">
        <v>3034</v>
      </c>
      <c r="D221" s="332" t="s">
        <v>2477</v>
      </c>
      <c r="E221" t="str">
        <f t="shared" si="17"/>
        <v>150102570400899</v>
      </c>
      <c r="F221" t="str">
        <f t="shared" si="18"/>
        <v>0</v>
      </c>
      <c r="G221" t="e">
        <f>+VLOOKUP(L221,BG!$D$10:$F$68,3,FALSE)</f>
        <v>#REF!</v>
      </c>
      <c r="H221" s="332" t="s">
        <v>2478</v>
      </c>
      <c r="I221" s="544">
        <v>2672939731</v>
      </c>
      <c r="J221" s="296">
        <f t="shared" si="20"/>
        <v>2672939.7310000001</v>
      </c>
      <c r="K221" t="e">
        <f>+VLOOKUP(D221,#REF!,4,0)</f>
        <v>#REF!</v>
      </c>
      <c r="L221" t="e">
        <f>VLOOKUP(D221,#REF!,5,0)</f>
        <v>#REF!</v>
      </c>
      <c r="M221" t="e">
        <f>VLOOKUP(D221,#REF!,6,0)</f>
        <v>#REF!</v>
      </c>
      <c r="N221" t="e">
        <f>VLOOKUP(D221,#REF!,7,0)</f>
        <v>#REF!</v>
      </c>
      <c r="P221" t="str">
        <f t="shared" si="21"/>
        <v>25704</v>
      </c>
      <c r="Q221" t="str">
        <f t="shared" si="19"/>
        <v>15</v>
      </c>
    </row>
    <row r="222" spans="1:17" x14ac:dyDescent="0.3">
      <c r="A222" s="556">
        <v>44742</v>
      </c>
      <c r="B222" s="333">
        <v>6</v>
      </c>
      <c r="C222" s="333" t="s">
        <v>3035</v>
      </c>
      <c r="D222" s="333" t="s">
        <v>2479</v>
      </c>
      <c r="E222" t="str">
        <f t="shared" si="17"/>
        <v>150102570400901</v>
      </c>
      <c r="F222" t="str">
        <f t="shared" si="18"/>
        <v>0</v>
      </c>
      <c r="G222" t="e">
        <f>+VLOOKUP(L222,BG!$D$10:$F$68,3,FALSE)</f>
        <v>#REF!</v>
      </c>
      <c r="H222" s="333" t="s">
        <v>2480</v>
      </c>
      <c r="I222" s="545">
        <v>-6266522</v>
      </c>
      <c r="J222" s="296">
        <f t="shared" si="20"/>
        <v>-6266.5219999999999</v>
      </c>
      <c r="K222" t="e">
        <f>+VLOOKUP(D222,#REF!,4,0)</f>
        <v>#REF!</v>
      </c>
      <c r="L222" t="e">
        <f>VLOOKUP(D222,#REF!,5,0)</f>
        <v>#REF!</v>
      </c>
      <c r="M222" t="e">
        <f>VLOOKUP(D222,#REF!,6,0)</f>
        <v>#REF!</v>
      </c>
      <c r="N222" t="e">
        <f>VLOOKUP(D222,#REF!,7,0)</f>
        <v>#REF!</v>
      </c>
      <c r="P222" t="str">
        <f t="shared" si="21"/>
        <v>25704</v>
      </c>
      <c r="Q222" t="str">
        <f t="shared" si="19"/>
        <v>15</v>
      </c>
    </row>
    <row r="223" spans="1:17" x14ac:dyDescent="0.3">
      <c r="A223" s="556">
        <v>44742</v>
      </c>
      <c r="B223" s="332">
        <v>6</v>
      </c>
      <c r="C223" s="332" t="s">
        <v>3036</v>
      </c>
      <c r="D223" s="332" t="s">
        <v>2481</v>
      </c>
      <c r="E223" t="str">
        <f t="shared" si="17"/>
        <v>150102570400999</v>
      </c>
      <c r="F223" t="str">
        <f t="shared" si="18"/>
        <v>0</v>
      </c>
      <c r="G223" t="e">
        <f>+VLOOKUP(L223,BG!$D$10:$F$68,3,FALSE)</f>
        <v>#REF!</v>
      </c>
      <c r="H223" s="333" t="s">
        <v>2480</v>
      </c>
      <c r="I223" s="545">
        <v>1111842524</v>
      </c>
      <c r="J223" s="296">
        <f t="shared" si="20"/>
        <v>1111842.524</v>
      </c>
      <c r="K223" t="e">
        <f>+VLOOKUP(D223,#REF!,4,0)</f>
        <v>#REF!</v>
      </c>
      <c r="L223" t="e">
        <f>VLOOKUP(D223,#REF!,5,0)</f>
        <v>#REF!</v>
      </c>
      <c r="M223" t="e">
        <f>VLOOKUP(D223,#REF!,6,0)</f>
        <v>#REF!</v>
      </c>
      <c r="N223" t="e">
        <f>VLOOKUP(D223,#REF!,7,0)</f>
        <v>#REF!</v>
      </c>
      <c r="P223" t="str">
        <f t="shared" si="21"/>
        <v>25704</v>
      </c>
      <c r="Q223" t="str">
        <f t="shared" si="19"/>
        <v>15</v>
      </c>
    </row>
    <row r="224" spans="1:17" x14ac:dyDescent="0.3">
      <c r="A224" s="556">
        <v>44742</v>
      </c>
      <c r="B224" s="333">
        <v>6</v>
      </c>
      <c r="C224" s="333" t="s">
        <v>3037</v>
      </c>
      <c r="D224" s="333" t="s">
        <v>2482</v>
      </c>
      <c r="E224" t="str">
        <f t="shared" si="17"/>
        <v>150102570401099</v>
      </c>
      <c r="F224" t="str">
        <f t="shared" si="18"/>
        <v>0</v>
      </c>
      <c r="G224" t="e">
        <f>+VLOOKUP(L224,BG!$D$10:$F$68,3,FALSE)</f>
        <v>#REF!</v>
      </c>
      <c r="H224" s="333" t="s">
        <v>2483</v>
      </c>
      <c r="I224" s="545">
        <v>1817880</v>
      </c>
      <c r="J224" s="296">
        <f t="shared" si="20"/>
        <v>1817.88</v>
      </c>
      <c r="K224" t="e">
        <f>+VLOOKUP(D224,#REF!,4,0)</f>
        <v>#REF!</v>
      </c>
      <c r="L224" t="e">
        <f>VLOOKUP(D224,#REF!,5,0)</f>
        <v>#REF!</v>
      </c>
      <c r="M224" t="e">
        <f>VLOOKUP(D224,#REF!,6,0)</f>
        <v>#REF!</v>
      </c>
      <c r="N224" t="e">
        <f>VLOOKUP(D224,#REF!,7,0)</f>
        <v>#REF!</v>
      </c>
      <c r="P224" t="str">
        <f t="shared" si="21"/>
        <v>25704</v>
      </c>
      <c r="Q224" t="str">
        <f t="shared" si="19"/>
        <v>15</v>
      </c>
    </row>
    <row r="225" spans="1:17" x14ac:dyDescent="0.3">
      <c r="A225" s="556">
        <v>44742</v>
      </c>
      <c r="B225" s="332">
        <v>6</v>
      </c>
      <c r="C225" s="332" t="s">
        <v>3038</v>
      </c>
      <c r="D225" s="332" t="s">
        <v>2484</v>
      </c>
      <c r="E225" t="str">
        <f t="shared" si="17"/>
        <v>150102570401101</v>
      </c>
      <c r="F225" t="str">
        <f t="shared" si="18"/>
        <v>0</v>
      </c>
      <c r="G225" t="e">
        <f>+VLOOKUP(L225,BG!$D$10:$F$68,3,FALSE)</f>
        <v>#REF!</v>
      </c>
      <c r="H225" s="333" t="s">
        <v>2485</v>
      </c>
      <c r="I225" s="545">
        <v>-3355813</v>
      </c>
      <c r="J225" s="296">
        <f t="shared" si="20"/>
        <v>-3355.8130000000001</v>
      </c>
      <c r="K225" t="e">
        <f>+VLOOKUP(D225,#REF!,4,0)</f>
        <v>#REF!</v>
      </c>
      <c r="L225" t="e">
        <f>VLOOKUP(D225,#REF!,5,0)</f>
        <v>#REF!</v>
      </c>
      <c r="M225" t="e">
        <f>VLOOKUP(D225,#REF!,6,0)</f>
        <v>#REF!</v>
      </c>
      <c r="N225" t="e">
        <f>VLOOKUP(D225,#REF!,7,0)</f>
        <v>#REF!</v>
      </c>
      <c r="P225" t="str">
        <f t="shared" si="21"/>
        <v>25704</v>
      </c>
      <c r="Q225" t="str">
        <f t="shared" si="19"/>
        <v>15</v>
      </c>
    </row>
    <row r="226" spans="1:17" x14ac:dyDescent="0.3">
      <c r="A226" s="556">
        <v>44742</v>
      </c>
      <c r="B226" s="333">
        <v>6</v>
      </c>
      <c r="C226" s="333" t="s">
        <v>3039</v>
      </c>
      <c r="D226" s="333" t="s">
        <v>2486</v>
      </c>
      <c r="E226" t="str">
        <f t="shared" si="17"/>
        <v>150102570401199</v>
      </c>
      <c r="F226" t="str">
        <f t="shared" si="18"/>
        <v>0</v>
      </c>
      <c r="G226" t="e">
        <f>+VLOOKUP(L226,BG!$D$10:$F$68,3,FALSE)</f>
        <v>#REF!</v>
      </c>
      <c r="H226" s="332" t="s">
        <v>2485</v>
      </c>
      <c r="I226" s="544">
        <v>-339771473</v>
      </c>
      <c r="J226" s="296">
        <f t="shared" si="20"/>
        <v>-339771.473</v>
      </c>
      <c r="K226" t="e">
        <f>+VLOOKUP(D226,#REF!,4,0)</f>
        <v>#REF!</v>
      </c>
      <c r="L226" t="e">
        <f>VLOOKUP(D226,#REF!,5,0)</f>
        <v>#REF!</v>
      </c>
      <c r="M226" t="e">
        <f>VLOOKUP(D226,#REF!,6,0)</f>
        <v>#REF!</v>
      </c>
      <c r="N226" t="e">
        <f>VLOOKUP(D226,#REF!,7,0)</f>
        <v>#REF!</v>
      </c>
      <c r="P226" t="str">
        <f t="shared" si="21"/>
        <v>25704</v>
      </c>
      <c r="Q226" t="str">
        <f t="shared" si="19"/>
        <v>15</v>
      </c>
    </row>
    <row r="227" spans="1:17" x14ac:dyDescent="0.3">
      <c r="A227" s="556">
        <v>44742</v>
      </c>
      <c r="B227" s="332">
        <v>6</v>
      </c>
      <c r="C227" s="332" t="s">
        <v>3040</v>
      </c>
      <c r="D227" s="332" t="s">
        <v>2487</v>
      </c>
      <c r="E227" t="str">
        <f t="shared" si="17"/>
        <v>150102570401399</v>
      </c>
      <c r="F227" t="str">
        <f t="shared" si="18"/>
        <v>0</v>
      </c>
      <c r="G227" t="e">
        <f>+VLOOKUP(L227,BG!$D$10:$F$68,3,FALSE)</f>
        <v>#REF!</v>
      </c>
      <c r="H227" s="333" t="s">
        <v>2488</v>
      </c>
      <c r="I227" s="545">
        <v>-7451673</v>
      </c>
      <c r="J227" s="296">
        <f t="shared" si="20"/>
        <v>-7451.6729999999998</v>
      </c>
      <c r="K227" t="e">
        <f>+VLOOKUP(D227,#REF!,4,0)</f>
        <v>#REF!</v>
      </c>
      <c r="L227" t="e">
        <f>VLOOKUP(D227,#REF!,5,0)</f>
        <v>#REF!</v>
      </c>
      <c r="M227" t="e">
        <f>VLOOKUP(D227,#REF!,6,0)</f>
        <v>#REF!</v>
      </c>
      <c r="N227" t="e">
        <f>VLOOKUP(D227,#REF!,7,0)</f>
        <v>#REF!</v>
      </c>
      <c r="P227" t="str">
        <f t="shared" si="21"/>
        <v>25704</v>
      </c>
      <c r="Q227" t="str">
        <f t="shared" si="19"/>
        <v>15</v>
      </c>
    </row>
    <row r="228" spans="1:17" x14ac:dyDescent="0.3">
      <c r="A228" s="556">
        <v>44742</v>
      </c>
      <c r="B228" s="333">
        <v>6</v>
      </c>
      <c r="C228" s="333" t="s">
        <v>3041</v>
      </c>
      <c r="D228" s="333" t="s">
        <v>2489</v>
      </c>
      <c r="E228" t="str">
        <f t="shared" si="17"/>
        <v>150102570401401</v>
      </c>
      <c r="F228" t="str">
        <f t="shared" si="18"/>
        <v>0</v>
      </c>
      <c r="G228" t="e">
        <f>+VLOOKUP(L228,BG!$D$10:$F$68,3,FALSE)</f>
        <v>#REF!</v>
      </c>
      <c r="H228" s="332" t="s">
        <v>2490</v>
      </c>
      <c r="I228" s="544">
        <v>-469624448</v>
      </c>
      <c r="J228" s="296">
        <f t="shared" si="20"/>
        <v>-469624.44799999997</v>
      </c>
      <c r="K228" t="e">
        <f>+VLOOKUP(D228,#REF!,4,0)</f>
        <v>#REF!</v>
      </c>
      <c r="L228" t="e">
        <f>VLOOKUP(D228,#REF!,5,0)</f>
        <v>#REF!</v>
      </c>
      <c r="M228" t="e">
        <f>VLOOKUP(D228,#REF!,6,0)</f>
        <v>#REF!</v>
      </c>
      <c r="N228" t="e">
        <f>VLOOKUP(D228,#REF!,7,0)</f>
        <v>#REF!</v>
      </c>
      <c r="P228" t="str">
        <f t="shared" si="21"/>
        <v>25704</v>
      </c>
      <c r="Q228" t="str">
        <f t="shared" si="19"/>
        <v>15</v>
      </c>
    </row>
    <row r="229" spans="1:17" x14ac:dyDescent="0.3">
      <c r="A229" s="556">
        <v>44742</v>
      </c>
      <c r="B229" s="332">
        <v>6</v>
      </c>
      <c r="C229" s="332" t="s">
        <v>3042</v>
      </c>
      <c r="D229" s="332" t="s">
        <v>2491</v>
      </c>
      <c r="E229" t="str">
        <f t="shared" si="17"/>
        <v>150102570401499</v>
      </c>
      <c r="F229" t="str">
        <f t="shared" si="18"/>
        <v>0</v>
      </c>
      <c r="G229" t="e">
        <f>+VLOOKUP(L229,BG!$D$10:$F$68,3,FALSE)</f>
        <v>#REF!</v>
      </c>
      <c r="H229" s="333" t="s">
        <v>2488</v>
      </c>
      <c r="I229" s="545">
        <v>4020949192</v>
      </c>
      <c r="J229" s="296">
        <f t="shared" si="20"/>
        <v>4020949.1919999998</v>
      </c>
      <c r="K229" t="e">
        <f>+VLOOKUP(D229,#REF!,4,0)</f>
        <v>#REF!</v>
      </c>
      <c r="L229" t="e">
        <f>VLOOKUP(D229,#REF!,5,0)</f>
        <v>#REF!</v>
      </c>
      <c r="M229" t="e">
        <f>VLOOKUP(D229,#REF!,6,0)</f>
        <v>#REF!</v>
      </c>
      <c r="N229" t="e">
        <f>VLOOKUP(D229,#REF!,7,0)</f>
        <v>#REF!</v>
      </c>
      <c r="P229" t="str">
        <f t="shared" si="21"/>
        <v>25704</v>
      </c>
      <c r="Q229" t="str">
        <f t="shared" si="19"/>
        <v>15</v>
      </c>
    </row>
    <row r="230" spans="1:17" x14ac:dyDescent="0.3">
      <c r="A230" s="556">
        <v>44742</v>
      </c>
      <c r="B230" s="333">
        <v>6</v>
      </c>
      <c r="C230" s="333" t="s">
        <v>3043</v>
      </c>
      <c r="D230" s="333" t="s">
        <v>2492</v>
      </c>
      <c r="E230" t="str">
        <f t="shared" si="17"/>
        <v>150102570401501</v>
      </c>
      <c r="F230" t="str">
        <f t="shared" si="18"/>
        <v>0</v>
      </c>
      <c r="G230" t="e">
        <f>+VLOOKUP(L230,BG!$D$10:$F$68,3,FALSE)</f>
        <v>#REF!</v>
      </c>
      <c r="H230" s="333" t="s">
        <v>2493</v>
      </c>
      <c r="I230" s="545">
        <v>-4971474</v>
      </c>
      <c r="J230" s="296">
        <f t="shared" si="20"/>
        <v>-4971.4740000000002</v>
      </c>
      <c r="K230" t="e">
        <f>+VLOOKUP(D230,#REF!,4,0)</f>
        <v>#REF!</v>
      </c>
      <c r="L230" t="e">
        <f>VLOOKUP(D230,#REF!,5,0)</f>
        <v>#REF!</v>
      </c>
      <c r="M230" t="e">
        <f>VLOOKUP(D230,#REF!,6,0)</f>
        <v>#REF!</v>
      </c>
      <c r="N230" t="e">
        <f>VLOOKUP(D230,#REF!,7,0)</f>
        <v>#REF!</v>
      </c>
      <c r="P230" t="str">
        <f t="shared" si="21"/>
        <v>25704</v>
      </c>
      <c r="Q230" t="str">
        <f t="shared" si="19"/>
        <v>15</v>
      </c>
    </row>
    <row r="231" spans="1:17" x14ac:dyDescent="0.3">
      <c r="A231" s="556">
        <v>44742</v>
      </c>
      <c r="B231" s="332">
        <v>6</v>
      </c>
      <c r="C231" s="332" t="s">
        <v>3044</v>
      </c>
      <c r="D231" s="332" t="s">
        <v>2494</v>
      </c>
      <c r="E231" t="str">
        <f t="shared" si="17"/>
        <v>150102570401599</v>
      </c>
      <c r="F231" t="str">
        <f t="shared" si="18"/>
        <v>0</v>
      </c>
      <c r="G231" t="e">
        <f>+VLOOKUP(L231,BG!$D$10:$F$68,3,FALSE)</f>
        <v>#REF!</v>
      </c>
      <c r="H231" s="333" t="s">
        <v>2493</v>
      </c>
      <c r="I231" s="545">
        <v>16440891436</v>
      </c>
      <c r="J231" s="296">
        <f t="shared" si="20"/>
        <v>16440891.436000001</v>
      </c>
      <c r="K231" t="e">
        <f>+VLOOKUP(D231,#REF!,4,0)</f>
        <v>#REF!</v>
      </c>
      <c r="L231" t="e">
        <f>VLOOKUP(D231,#REF!,5,0)</f>
        <v>#REF!</v>
      </c>
      <c r="M231" t="e">
        <f>VLOOKUP(D231,#REF!,6,0)</f>
        <v>#REF!</v>
      </c>
      <c r="N231" t="e">
        <f>VLOOKUP(D231,#REF!,7,0)</f>
        <v>#REF!</v>
      </c>
      <c r="P231" t="str">
        <f t="shared" si="21"/>
        <v>25704</v>
      </c>
      <c r="Q231" t="str">
        <f t="shared" si="19"/>
        <v>15</v>
      </c>
    </row>
    <row r="232" spans="1:17" x14ac:dyDescent="0.3">
      <c r="A232" s="556">
        <v>44742</v>
      </c>
      <c r="B232" s="333">
        <v>6</v>
      </c>
      <c r="C232" s="333" t="s">
        <v>3045</v>
      </c>
      <c r="D232" s="333" t="s">
        <v>2495</v>
      </c>
      <c r="E232" t="str">
        <f t="shared" si="17"/>
        <v>150102570401601</v>
      </c>
      <c r="F232" t="str">
        <f t="shared" si="18"/>
        <v>0</v>
      </c>
      <c r="G232" t="e">
        <f>+VLOOKUP(L232,BG!$D$10:$F$68,3,FALSE)</f>
        <v>#REF!</v>
      </c>
      <c r="H232" s="332" t="s">
        <v>2496</v>
      </c>
      <c r="I232" s="544">
        <v>-1808375361</v>
      </c>
      <c r="J232" s="296">
        <f t="shared" si="20"/>
        <v>-1808375.361</v>
      </c>
      <c r="K232" t="e">
        <f>+VLOOKUP(D232,#REF!,4,0)</f>
        <v>#REF!</v>
      </c>
      <c r="L232" t="e">
        <f>VLOOKUP(D232,#REF!,5,0)</f>
        <v>#REF!</v>
      </c>
      <c r="M232" t="e">
        <f>VLOOKUP(D232,#REF!,6,0)</f>
        <v>#REF!</v>
      </c>
      <c r="N232" t="e">
        <f>VLOOKUP(D232,#REF!,7,0)</f>
        <v>#REF!</v>
      </c>
      <c r="P232" t="str">
        <f t="shared" si="21"/>
        <v>25704</v>
      </c>
      <c r="Q232" t="str">
        <f t="shared" si="19"/>
        <v>15</v>
      </c>
    </row>
    <row r="233" spans="1:17" x14ac:dyDescent="0.3">
      <c r="A233" s="556">
        <v>44742</v>
      </c>
      <c r="B233" s="332">
        <v>6</v>
      </c>
      <c r="C233" s="332" t="s">
        <v>3046</v>
      </c>
      <c r="D233" s="332" t="s">
        <v>2497</v>
      </c>
      <c r="E233" t="str">
        <f t="shared" si="17"/>
        <v>150102570401699</v>
      </c>
      <c r="F233" t="str">
        <f t="shared" si="18"/>
        <v>0</v>
      </c>
      <c r="G233" t="e">
        <f>+VLOOKUP(L233,BG!$D$10:$F$68,3,FALSE)</f>
        <v>#REF!</v>
      </c>
      <c r="H233" s="333" t="s">
        <v>2496</v>
      </c>
      <c r="I233" s="545">
        <v>4634717059</v>
      </c>
      <c r="J233" s="296">
        <f t="shared" si="20"/>
        <v>4634717.0590000004</v>
      </c>
      <c r="K233" t="e">
        <f>+VLOOKUP(D233,#REF!,4,0)</f>
        <v>#REF!</v>
      </c>
      <c r="L233" t="e">
        <f>VLOOKUP(D233,#REF!,5,0)</f>
        <v>#REF!</v>
      </c>
      <c r="M233" t="e">
        <f>VLOOKUP(D233,#REF!,6,0)</f>
        <v>#REF!</v>
      </c>
      <c r="N233" t="e">
        <f>VLOOKUP(D233,#REF!,7,0)</f>
        <v>#REF!</v>
      </c>
      <c r="P233" t="str">
        <f t="shared" si="21"/>
        <v>25704</v>
      </c>
      <c r="Q233" t="str">
        <f t="shared" si="19"/>
        <v>15</v>
      </c>
    </row>
    <row r="234" spans="1:17" x14ac:dyDescent="0.3">
      <c r="A234" s="556">
        <v>44742</v>
      </c>
      <c r="B234" s="333">
        <v>6</v>
      </c>
      <c r="C234" s="333" t="s">
        <v>3047</v>
      </c>
      <c r="D234" s="333" t="s">
        <v>2498</v>
      </c>
      <c r="E234" t="str">
        <f t="shared" si="17"/>
        <v>150102570401799</v>
      </c>
      <c r="F234" t="str">
        <f t="shared" si="18"/>
        <v>0</v>
      </c>
      <c r="G234" t="e">
        <f>+VLOOKUP(L234,BG!$D$10:$F$68,3,FALSE)</f>
        <v>#REF!</v>
      </c>
      <c r="H234" s="333" t="s">
        <v>2499</v>
      </c>
      <c r="I234" s="545">
        <v>995149747</v>
      </c>
      <c r="J234" s="296">
        <f t="shared" si="20"/>
        <v>995149.74699999997</v>
      </c>
      <c r="K234" t="e">
        <f>+VLOOKUP(D234,#REF!,4,0)</f>
        <v>#REF!</v>
      </c>
      <c r="L234" t="e">
        <f>VLOOKUP(D234,#REF!,5,0)</f>
        <v>#REF!</v>
      </c>
      <c r="M234" t="e">
        <f>VLOOKUP(D234,#REF!,6,0)</f>
        <v>#REF!</v>
      </c>
      <c r="N234" t="e">
        <f>VLOOKUP(D234,#REF!,7,0)</f>
        <v>#REF!</v>
      </c>
      <c r="P234" t="str">
        <f t="shared" si="21"/>
        <v>25704</v>
      </c>
      <c r="Q234" t="str">
        <f t="shared" si="19"/>
        <v>15</v>
      </c>
    </row>
    <row r="235" spans="1:17" x14ac:dyDescent="0.3">
      <c r="A235" s="556">
        <v>44742</v>
      </c>
      <c r="B235" s="332">
        <v>6</v>
      </c>
      <c r="C235" s="332" t="s">
        <v>3048</v>
      </c>
      <c r="D235" s="332" t="s">
        <v>2500</v>
      </c>
      <c r="E235" t="str">
        <f t="shared" si="17"/>
        <v>150102570401801</v>
      </c>
      <c r="F235" t="str">
        <f t="shared" si="18"/>
        <v>0</v>
      </c>
      <c r="G235" t="e">
        <f>+VLOOKUP(L235,BG!$D$10:$F$68,3,FALSE)</f>
        <v>#REF!</v>
      </c>
      <c r="H235" s="332" t="s">
        <v>2490</v>
      </c>
      <c r="I235" s="544">
        <v>36930934598</v>
      </c>
      <c r="J235" s="296">
        <f t="shared" si="20"/>
        <v>36930934.597999997</v>
      </c>
      <c r="K235" t="e">
        <f>+VLOOKUP(D235,#REF!,4,0)</f>
        <v>#REF!</v>
      </c>
      <c r="L235" t="e">
        <f>VLOOKUP(D235,#REF!,5,0)</f>
        <v>#REF!</v>
      </c>
      <c r="M235" t="e">
        <f>VLOOKUP(D235,#REF!,6,0)</f>
        <v>#REF!</v>
      </c>
      <c r="N235" t="e">
        <f>VLOOKUP(D235,#REF!,7,0)</f>
        <v>#REF!</v>
      </c>
      <c r="P235" t="str">
        <f t="shared" si="21"/>
        <v>25704</v>
      </c>
      <c r="Q235" t="str">
        <f t="shared" si="19"/>
        <v>15</v>
      </c>
    </row>
    <row r="236" spans="1:17" x14ac:dyDescent="0.3">
      <c r="A236" s="556">
        <v>44742</v>
      </c>
      <c r="B236" s="333">
        <v>6</v>
      </c>
      <c r="C236" s="333" t="s">
        <v>3049</v>
      </c>
      <c r="D236" s="333" t="s">
        <v>2501</v>
      </c>
      <c r="E236" t="str">
        <f t="shared" si="17"/>
        <v>150102570401899</v>
      </c>
      <c r="F236" t="str">
        <f t="shared" si="18"/>
        <v>0</v>
      </c>
      <c r="G236" t="e">
        <f>+VLOOKUP(L236,BG!$D$10:$F$68,3,FALSE)</f>
        <v>#REF!</v>
      </c>
      <c r="H236" s="332" t="s">
        <v>2488</v>
      </c>
      <c r="I236" s="544">
        <v>23575414814</v>
      </c>
      <c r="J236" s="296">
        <f t="shared" si="20"/>
        <v>23575414.813999999</v>
      </c>
      <c r="K236" t="e">
        <f>+VLOOKUP(D236,#REF!,4,0)</f>
        <v>#REF!</v>
      </c>
      <c r="L236" t="e">
        <f>VLOOKUP(D236,#REF!,5,0)</f>
        <v>#REF!</v>
      </c>
      <c r="M236" t="e">
        <f>VLOOKUP(D236,#REF!,6,0)</f>
        <v>#REF!</v>
      </c>
      <c r="N236" t="e">
        <f>VLOOKUP(D236,#REF!,7,0)</f>
        <v>#REF!</v>
      </c>
      <c r="P236" t="str">
        <f t="shared" si="21"/>
        <v>25704</v>
      </c>
      <c r="Q236" t="str">
        <f t="shared" si="19"/>
        <v>15</v>
      </c>
    </row>
    <row r="237" spans="1:17" x14ac:dyDescent="0.3">
      <c r="A237" s="556">
        <v>44742</v>
      </c>
      <c r="B237" s="332">
        <v>6</v>
      </c>
      <c r="C237" s="332" t="s">
        <v>3050</v>
      </c>
      <c r="D237" s="332" t="s">
        <v>2502</v>
      </c>
      <c r="E237" t="str">
        <f t="shared" si="17"/>
        <v>150102570401901</v>
      </c>
      <c r="F237" t="str">
        <f t="shared" si="18"/>
        <v>0</v>
      </c>
      <c r="G237" t="e">
        <f>+VLOOKUP(L237,BG!$D$10:$F$68,3,FALSE)</f>
        <v>#REF!</v>
      </c>
      <c r="H237" s="333" t="s">
        <v>2490</v>
      </c>
      <c r="I237" s="545">
        <v>-3409295435</v>
      </c>
      <c r="J237" s="296">
        <f t="shared" si="20"/>
        <v>-3409295.4350000001</v>
      </c>
      <c r="K237" t="e">
        <f>+VLOOKUP(D237,#REF!,4,0)</f>
        <v>#REF!</v>
      </c>
      <c r="L237" t="e">
        <f>VLOOKUP(D237,#REF!,5,0)</f>
        <v>#REF!</v>
      </c>
      <c r="M237" t="e">
        <f>VLOOKUP(D237,#REF!,6,0)</f>
        <v>#REF!</v>
      </c>
      <c r="N237" t="e">
        <f>VLOOKUP(D237,#REF!,7,0)</f>
        <v>#REF!</v>
      </c>
      <c r="P237" t="str">
        <f t="shared" si="21"/>
        <v>25704</v>
      </c>
      <c r="Q237" t="str">
        <f t="shared" si="19"/>
        <v>15</v>
      </c>
    </row>
    <row r="238" spans="1:17" x14ac:dyDescent="0.3">
      <c r="A238" s="556">
        <v>44742</v>
      </c>
      <c r="B238" s="333">
        <v>6</v>
      </c>
      <c r="C238" s="333" t="s">
        <v>3051</v>
      </c>
      <c r="D238" s="333" t="s">
        <v>2503</v>
      </c>
      <c r="E238" t="str">
        <f t="shared" si="17"/>
        <v>150102570401999</v>
      </c>
      <c r="F238" t="str">
        <f t="shared" si="18"/>
        <v>0</v>
      </c>
      <c r="G238" t="e">
        <f>+VLOOKUP(L238,BG!$D$10:$F$68,3,FALSE)</f>
        <v>#REF!</v>
      </c>
      <c r="H238" s="332" t="s">
        <v>2925</v>
      </c>
      <c r="I238" s="544">
        <v>-15915935163</v>
      </c>
      <c r="J238" s="296">
        <f t="shared" si="20"/>
        <v>-15915935.163000001</v>
      </c>
      <c r="K238" t="e">
        <f>+VLOOKUP(D238,#REF!,4,0)</f>
        <v>#REF!</v>
      </c>
      <c r="L238" t="e">
        <f>VLOOKUP(D238,#REF!,5,0)</f>
        <v>#REF!</v>
      </c>
      <c r="M238" t="e">
        <f>VLOOKUP(D238,#REF!,6,0)</f>
        <v>#REF!</v>
      </c>
      <c r="N238" t="e">
        <f>VLOOKUP(D238,#REF!,7,0)</f>
        <v>#REF!</v>
      </c>
      <c r="P238" t="str">
        <f t="shared" si="21"/>
        <v>25704</v>
      </c>
      <c r="Q238" t="str">
        <f t="shared" si="19"/>
        <v>15</v>
      </c>
    </row>
    <row r="239" spans="1:17" x14ac:dyDescent="0.3">
      <c r="A239" s="556">
        <v>44742</v>
      </c>
      <c r="B239" s="332">
        <v>6</v>
      </c>
      <c r="C239" s="332" t="s">
        <v>3052</v>
      </c>
      <c r="D239" s="332" t="s">
        <v>2504</v>
      </c>
      <c r="E239" t="str">
        <f t="shared" si="17"/>
        <v>150102570402001</v>
      </c>
      <c r="F239" t="str">
        <f t="shared" si="18"/>
        <v>0</v>
      </c>
      <c r="G239" t="e">
        <f>+VLOOKUP(L239,BG!$D$10:$F$68,3,FALSE)</f>
        <v>#REF!</v>
      </c>
      <c r="H239" s="333" t="s">
        <v>2490</v>
      </c>
      <c r="I239" s="545">
        <v>-98582927444</v>
      </c>
      <c r="J239" s="296">
        <f t="shared" si="20"/>
        <v>-98582927.444000006</v>
      </c>
      <c r="K239" t="e">
        <f>+VLOOKUP(D239,#REF!,4,0)</f>
        <v>#REF!</v>
      </c>
      <c r="L239" t="e">
        <f>VLOOKUP(D239,#REF!,5,0)</f>
        <v>#REF!</v>
      </c>
      <c r="M239" t="e">
        <f>VLOOKUP(D239,#REF!,6,0)</f>
        <v>#REF!</v>
      </c>
      <c r="N239" t="e">
        <f>VLOOKUP(D239,#REF!,7,0)</f>
        <v>#REF!</v>
      </c>
      <c r="P239" t="str">
        <f t="shared" si="21"/>
        <v>25704</v>
      </c>
      <c r="Q239" t="str">
        <f t="shared" si="19"/>
        <v>15</v>
      </c>
    </row>
    <row r="240" spans="1:17" x14ac:dyDescent="0.3">
      <c r="A240" s="556">
        <v>44742</v>
      </c>
      <c r="B240" s="333">
        <v>6</v>
      </c>
      <c r="C240" s="333" t="s">
        <v>3053</v>
      </c>
      <c r="D240" s="333" t="s">
        <v>2505</v>
      </c>
      <c r="E240" t="str">
        <f t="shared" si="17"/>
        <v>150102570402099</v>
      </c>
      <c r="F240" t="str">
        <f t="shared" si="18"/>
        <v>0</v>
      </c>
      <c r="G240" t="e">
        <f>+VLOOKUP(L240,BG!$D$10:$F$68,3,FALSE)</f>
        <v>#REF!</v>
      </c>
      <c r="H240" s="333" t="s">
        <v>2926</v>
      </c>
      <c r="I240" s="545">
        <v>-281953856321</v>
      </c>
      <c r="J240" s="296">
        <f t="shared" si="20"/>
        <v>-281953856.32099998</v>
      </c>
      <c r="K240" t="e">
        <f>+VLOOKUP(D240,#REF!,4,0)</f>
        <v>#REF!</v>
      </c>
      <c r="L240" t="e">
        <f>VLOOKUP(D240,#REF!,5,0)</f>
        <v>#REF!</v>
      </c>
      <c r="M240" t="e">
        <f>VLOOKUP(D240,#REF!,6,0)</f>
        <v>#REF!</v>
      </c>
      <c r="N240" t="e">
        <f>VLOOKUP(D240,#REF!,7,0)</f>
        <v>#REF!</v>
      </c>
      <c r="P240" t="str">
        <f t="shared" si="21"/>
        <v>25704</v>
      </c>
      <c r="Q240" t="str">
        <f t="shared" si="19"/>
        <v>15</v>
      </c>
    </row>
    <row r="241" spans="1:17" x14ac:dyDescent="0.3">
      <c r="A241" s="556">
        <v>44742</v>
      </c>
      <c r="B241" s="332">
        <v>6</v>
      </c>
      <c r="C241" s="332" t="s">
        <v>3054</v>
      </c>
      <c r="D241" s="332" t="s">
        <v>2507</v>
      </c>
      <c r="E241" t="str">
        <f t="shared" si="17"/>
        <v>150102570402101</v>
      </c>
      <c r="F241" t="str">
        <f t="shared" si="18"/>
        <v>0</v>
      </c>
      <c r="G241" t="e">
        <f>+VLOOKUP(L241,BG!$D$10:$F$68,3,FALSE)</f>
        <v>#REF!</v>
      </c>
      <c r="H241" s="332" t="s">
        <v>2490</v>
      </c>
      <c r="I241" s="544">
        <v>-39463915</v>
      </c>
      <c r="J241" s="296">
        <f t="shared" si="20"/>
        <v>-39463.915000000001</v>
      </c>
      <c r="K241" t="e">
        <f>+VLOOKUP(D241,#REF!,4,0)</f>
        <v>#REF!</v>
      </c>
      <c r="L241" t="e">
        <f>VLOOKUP(D241,#REF!,5,0)</f>
        <v>#REF!</v>
      </c>
      <c r="M241" t="e">
        <f>VLOOKUP(D241,#REF!,6,0)</f>
        <v>#REF!</v>
      </c>
      <c r="N241" t="e">
        <f>VLOOKUP(D241,#REF!,7,0)</f>
        <v>#REF!</v>
      </c>
      <c r="P241" t="str">
        <f t="shared" si="21"/>
        <v>25704</v>
      </c>
      <c r="Q241" t="str">
        <f t="shared" si="19"/>
        <v>15</v>
      </c>
    </row>
    <row r="242" spans="1:17" x14ac:dyDescent="0.3">
      <c r="A242" s="556">
        <v>44742</v>
      </c>
      <c r="B242" s="333">
        <v>6</v>
      </c>
      <c r="C242" s="333" t="s">
        <v>3055</v>
      </c>
      <c r="D242" s="333" t="s">
        <v>2508</v>
      </c>
      <c r="E242" t="str">
        <f t="shared" si="17"/>
        <v>150102570402199</v>
      </c>
      <c r="F242" t="str">
        <f t="shared" si="18"/>
        <v>0</v>
      </c>
      <c r="G242" t="e">
        <f>+VLOOKUP(L242,BG!$D$10:$F$68,3,FALSE)</f>
        <v>#REF!</v>
      </c>
      <c r="H242" s="333" t="s">
        <v>2488</v>
      </c>
      <c r="I242" s="545">
        <v>10561738603</v>
      </c>
      <c r="J242" s="296">
        <f t="shared" si="20"/>
        <v>10561738.603</v>
      </c>
      <c r="K242" t="e">
        <f>+VLOOKUP(D242,#REF!,4,0)</f>
        <v>#REF!</v>
      </c>
      <c r="L242" t="e">
        <f>VLOOKUP(D242,#REF!,5,0)</f>
        <v>#REF!</v>
      </c>
      <c r="M242" t="e">
        <f>VLOOKUP(D242,#REF!,6,0)</f>
        <v>#REF!</v>
      </c>
      <c r="N242" t="e">
        <f>VLOOKUP(D242,#REF!,7,0)</f>
        <v>#REF!</v>
      </c>
      <c r="P242" t="str">
        <f t="shared" si="21"/>
        <v>25704</v>
      </c>
      <c r="Q242" t="str">
        <f t="shared" si="19"/>
        <v>15</v>
      </c>
    </row>
    <row r="243" spans="1:17" x14ac:dyDescent="0.3">
      <c r="A243" s="556">
        <v>44742</v>
      </c>
      <c r="B243" s="332">
        <v>6</v>
      </c>
      <c r="C243" s="332" t="s">
        <v>3056</v>
      </c>
      <c r="D243" s="332" t="s">
        <v>2509</v>
      </c>
      <c r="E243" t="str">
        <f t="shared" si="17"/>
        <v>150102570402299</v>
      </c>
      <c r="F243" t="str">
        <f t="shared" si="18"/>
        <v>0</v>
      </c>
      <c r="G243" t="e">
        <f>+VLOOKUP(L243,BG!$D$10:$F$68,3,FALSE)</f>
        <v>#REF!</v>
      </c>
      <c r="H243" s="332" t="s">
        <v>2927</v>
      </c>
      <c r="I243" s="544">
        <v>-546471625</v>
      </c>
      <c r="J243" s="296">
        <f t="shared" si="20"/>
        <v>-546471.625</v>
      </c>
      <c r="K243" t="e">
        <f>+VLOOKUP(D243,#REF!,4,0)</f>
        <v>#REF!</v>
      </c>
      <c r="L243" t="e">
        <f>VLOOKUP(D243,#REF!,5,0)</f>
        <v>#REF!</v>
      </c>
      <c r="M243" t="e">
        <f>VLOOKUP(D243,#REF!,6,0)</f>
        <v>#REF!</v>
      </c>
      <c r="N243" t="e">
        <f>VLOOKUP(D243,#REF!,7,0)</f>
        <v>#REF!</v>
      </c>
      <c r="P243" t="str">
        <f t="shared" si="21"/>
        <v>25704</v>
      </c>
      <c r="Q243" t="str">
        <f t="shared" si="19"/>
        <v>15</v>
      </c>
    </row>
    <row r="244" spans="1:17" x14ac:dyDescent="0.3">
      <c r="A244" s="556">
        <v>44742</v>
      </c>
      <c r="B244" s="333">
        <v>6</v>
      </c>
      <c r="C244" s="333" t="s">
        <v>3057</v>
      </c>
      <c r="D244" s="333" t="s">
        <v>2510</v>
      </c>
      <c r="E244" t="str">
        <f t="shared" si="17"/>
        <v>150102570402301</v>
      </c>
      <c r="F244" t="str">
        <f t="shared" si="18"/>
        <v>0</v>
      </c>
      <c r="G244" t="e">
        <f>+VLOOKUP(L244,BG!$D$10:$F$68,3,FALSE)</f>
        <v>#REF!</v>
      </c>
      <c r="H244" s="333" t="s">
        <v>2490</v>
      </c>
      <c r="I244" s="545">
        <v>-445007504</v>
      </c>
      <c r="J244" s="296">
        <f t="shared" si="20"/>
        <v>-445007.50400000002</v>
      </c>
      <c r="K244" t="e">
        <f>+VLOOKUP(D244,#REF!,4,0)</f>
        <v>#REF!</v>
      </c>
      <c r="L244" t="e">
        <f>VLOOKUP(D244,#REF!,5,0)</f>
        <v>#REF!</v>
      </c>
      <c r="M244" t="e">
        <f>VLOOKUP(D244,#REF!,6,0)</f>
        <v>#REF!</v>
      </c>
      <c r="N244" t="e">
        <f>VLOOKUP(D244,#REF!,7,0)</f>
        <v>#REF!</v>
      </c>
      <c r="P244" t="str">
        <f t="shared" si="21"/>
        <v>25704</v>
      </c>
      <c r="Q244" t="str">
        <f t="shared" si="19"/>
        <v>15</v>
      </c>
    </row>
    <row r="245" spans="1:17" x14ac:dyDescent="0.3">
      <c r="A245" s="556">
        <v>44742</v>
      </c>
      <c r="B245" s="332">
        <v>6</v>
      </c>
      <c r="C245" s="332" t="s">
        <v>3058</v>
      </c>
      <c r="D245" s="332" t="s">
        <v>2511</v>
      </c>
      <c r="E245" t="str">
        <f t="shared" si="17"/>
        <v>150102570402399</v>
      </c>
      <c r="F245" t="str">
        <f t="shared" si="18"/>
        <v>0</v>
      </c>
      <c r="G245" t="e">
        <f>+VLOOKUP(L245,BG!$D$10:$F$68,3,FALSE)</f>
        <v>#REF!</v>
      </c>
      <c r="H245" s="332" t="s">
        <v>2488</v>
      </c>
      <c r="I245" s="544">
        <v>6523757153</v>
      </c>
      <c r="J245" s="296">
        <f t="shared" si="20"/>
        <v>6523757.1529999999</v>
      </c>
      <c r="K245" t="e">
        <f>+VLOOKUP(D245,#REF!,4,0)</f>
        <v>#REF!</v>
      </c>
      <c r="L245" t="e">
        <f>VLOOKUP(D245,#REF!,5,0)</f>
        <v>#REF!</v>
      </c>
      <c r="M245" t="e">
        <f>VLOOKUP(D245,#REF!,6,0)</f>
        <v>#REF!</v>
      </c>
      <c r="N245" t="e">
        <f>VLOOKUP(D245,#REF!,7,0)</f>
        <v>#REF!</v>
      </c>
      <c r="P245" t="str">
        <f t="shared" si="21"/>
        <v>25704</v>
      </c>
      <c r="Q245" t="str">
        <f t="shared" si="19"/>
        <v>15</v>
      </c>
    </row>
    <row r="246" spans="1:17" s="297" customFormat="1" x14ac:dyDescent="0.3">
      <c r="A246" s="556">
        <v>44742</v>
      </c>
      <c r="B246" s="333">
        <v>6</v>
      </c>
      <c r="C246" s="333" t="s">
        <v>3059</v>
      </c>
      <c r="D246" s="333" t="s">
        <v>2512</v>
      </c>
      <c r="E246" t="str">
        <f t="shared" si="17"/>
        <v>150102570402499</v>
      </c>
      <c r="F246" t="str">
        <f t="shared" si="18"/>
        <v>0</v>
      </c>
      <c r="G246" t="e">
        <f>+VLOOKUP(L246,BG!$D$10:$F$68,3,FALSE)</f>
        <v>#REF!</v>
      </c>
      <c r="H246" s="333" t="s">
        <v>2488</v>
      </c>
      <c r="I246" s="545">
        <v>-468623002</v>
      </c>
      <c r="J246" s="296">
        <f t="shared" si="20"/>
        <v>-468623.00199999998</v>
      </c>
      <c r="K246" t="e">
        <f>+VLOOKUP(D246,#REF!,4,0)</f>
        <v>#REF!</v>
      </c>
      <c r="L246" t="e">
        <f>VLOOKUP(D246,#REF!,5,0)</f>
        <v>#REF!</v>
      </c>
      <c r="M246" t="e">
        <f>VLOOKUP(D246,#REF!,6,0)</f>
        <v>#REF!</v>
      </c>
      <c r="N246" t="e">
        <f>VLOOKUP(D246,#REF!,7,0)</f>
        <v>#REF!</v>
      </c>
      <c r="O246"/>
      <c r="P246" t="str">
        <f t="shared" si="21"/>
        <v>25704</v>
      </c>
      <c r="Q246" t="str">
        <f t="shared" si="19"/>
        <v>15</v>
      </c>
    </row>
    <row r="247" spans="1:17" x14ac:dyDescent="0.3">
      <c r="A247" s="556">
        <v>44742</v>
      </c>
      <c r="B247" s="332">
        <v>6</v>
      </c>
      <c r="C247" s="332" t="s">
        <v>3060</v>
      </c>
      <c r="D247" s="332" t="s">
        <v>2513</v>
      </c>
      <c r="E247" t="str">
        <f t="shared" si="17"/>
        <v>150102570402599</v>
      </c>
      <c r="F247" t="str">
        <f t="shared" si="18"/>
        <v>0</v>
      </c>
      <c r="G247" t="e">
        <f>+VLOOKUP(L247,BG!$D$10:$F$68,3,FALSE)</f>
        <v>#REF!</v>
      </c>
      <c r="H247" s="332" t="s">
        <v>2488</v>
      </c>
      <c r="I247" s="544">
        <v>-1242788707</v>
      </c>
      <c r="J247" s="296">
        <f t="shared" si="20"/>
        <v>-1242788.7069999999</v>
      </c>
      <c r="K247" t="e">
        <f>+VLOOKUP(D247,#REF!,4,0)</f>
        <v>#REF!</v>
      </c>
      <c r="L247" t="e">
        <f>VLOOKUP(D247,#REF!,5,0)</f>
        <v>#REF!</v>
      </c>
      <c r="M247" t="e">
        <f>VLOOKUP(D247,#REF!,6,0)</f>
        <v>#REF!</v>
      </c>
      <c r="N247" t="e">
        <f>VLOOKUP(D247,#REF!,7,0)</f>
        <v>#REF!</v>
      </c>
      <c r="P247" t="str">
        <f t="shared" si="21"/>
        <v>25704</v>
      </c>
      <c r="Q247" t="str">
        <f t="shared" si="19"/>
        <v>15</v>
      </c>
    </row>
    <row r="248" spans="1:17" x14ac:dyDescent="0.3">
      <c r="A248" s="556">
        <v>44742</v>
      </c>
      <c r="B248" s="333">
        <v>6</v>
      </c>
      <c r="C248" s="333" t="s">
        <v>3061</v>
      </c>
      <c r="D248" s="333" t="s">
        <v>2514</v>
      </c>
      <c r="E248" t="str">
        <f t="shared" si="17"/>
        <v>150102570402699</v>
      </c>
      <c r="F248" t="str">
        <f t="shared" si="18"/>
        <v>0</v>
      </c>
      <c r="G248" t="e">
        <f>+VLOOKUP(L248,BG!$D$10:$F$68,3,FALSE)</f>
        <v>#REF!</v>
      </c>
      <c r="H248" s="333" t="s">
        <v>2488</v>
      </c>
      <c r="I248" s="545">
        <v>-1218728937</v>
      </c>
      <c r="J248" s="296">
        <f t="shared" si="20"/>
        <v>-1218728.9369999999</v>
      </c>
      <c r="K248" t="e">
        <f>+VLOOKUP(D248,#REF!,4,0)</f>
        <v>#REF!</v>
      </c>
      <c r="L248" t="e">
        <f>VLOOKUP(D248,#REF!,5,0)</f>
        <v>#REF!</v>
      </c>
      <c r="M248" t="e">
        <f>VLOOKUP(D248,#REF!,6,0)</f>
        <v>#REF!</v>
      </c>
      <c r="N248" t="e">
        <f>VLOOKUP(D248,#REF!,7,0)</f>
        <v>#REF!</v>
      </c>
      <c r="P248" t="str">
        <f t="shared" si="21"/>
        <v>25704</v>
      </c>
      <c r="Q248" t="str">
        <f t="shared" si="19"/>
        <v>15</v>
      </c>
    </row>
    <row r="249" spans="1:17" x14ac:dyDescent="0.3">
      <c r="A249" s="556">
        <v>44742</v>
      </c>
      <c r="B249" s="332">
        <v>6</v>
      </c>
      <c r="C249" s="332" t="s">
        <v>3062</v>
      </c>
      <c r="D249" s="332" t="s">
        <v>2515</v>
      </c>
      <c r="E249" t="str">
        <f t="shared" si="17"/>
        <v>150102570402799</v>
      </c>
      <c r="F249" t="str">
        <f t="shared" si="18"/>
        <v>0</v>
      </c>
      <c r="G249" t="e">
        <f>+VLOOKUP(L249,BG!$D$10:$F$68,3,FALSE)</f>
        <v>#REF!</v>
      </c>
      <c r="H249" s="332" t="s">
        <v>2488</v>
      </c>
      <c r="I249" s="544">
        <v>-100767202</v>
      </c>
      <c r="J249" s="296">
        <f t="shared" si="20"/>
        <v>-100767.202</v>
      </c>
      <c r="K249" t="e">
        <f>+VLOOKUP(D249,#REF!,4,0)</f>
        <v>#REF!</v>
      </c>
      <c r="L249" t="e">
        <f>VLOOKUP(D249,#REF!,5,0)</f>
        <v>#REF!</v>
      </c>
      <c r="M249" t="e">
        <f>VLOOKUP(D249,#REF!,6,0)</f>
        <v>#REF!</v>
      </c>
      <c r="N249" t="e">
        <f>VLOOKUP(D249,#REF!,7,0)</f>
        <v>#REF!</v>
      </c>
      <c r="P249" t="str">
        <f t="shared" si="21"/>
        <v>25704</v>
      </c>
      <c r="Q249" t="str">
        <f t="shared" si="19"/>
        <v>15</v>
      </c>
    </row>
    <row r="250" spans="1:17" x14ac:dyDescent="0.3">
      <c r="A250" s="556">
        <v>44742</v>
      </c>
      <c r="B250" s="333">
        <v>6</v>
      </c>
      <c r="C250" s="333" t="s">
        <v>3063</v>
      </c>
      <c r="D250" s="333" t="s">
        <v>2516</v>
      </c>
      <c r="E250" t="str">
        <f t="shared" si="17"/>
        <v>150102570402899</v>
      </c>
      <c r="F250" t="str">
        <f t="shared" si="18"/>
        <v>0</v>
      </c>
      <c r="G250" t="e">
        <f>+VLOOKUP(L250,BG!$D$10:$F$68,3,FALSE)</f>
        <v>#REF!</v>
      </c>
      <c r="H250" s="333" t="s">
        <v>2488</v>
      </c>
      <c r="I250" s="545">
        <v>-571587084</v>
      </c>
      <c r="J250" s="296">
        <f t="shared" si="20"/>
        <v>-571587.08400000003</v>
      </c>
      <c r="K250" t="e">
        <f>+VLOOKUP(D250,#REF!,4,0)</f>
        <v>#REF!</v>
      </c>
      <c r="L250" t="e">
        <f>VLOOKUP(D250,#REF!,5,0)</f>
        <v>#REF!</v>
      </c>
      <c r="M250" t="e">
        <f>VLOOKUP(D250,#REF!,6,0)</f>
        <v>#REF!</v>
      </c>
      <c r="N250" t="e">
        <f>VLOOKUP(D250,#REF!,7,0)</f>
        <v>#REF!</v>
      </c>
      <c r="P250" t="str">
        <f t="shared" si="21"/>
        <v>25704</v>
      </c>
      <c r="Q250" t="str">
        <f t="shared" si="19"/>
        <v>15</v>
      </c>
    </row>
    <row r="251" spans="1:17" x14ac:dyDescent="0.3">
      <c r="A251" s="556">
        <v>44742</v>
      </c>
      <c r="B251" s="332">
        <v>6</v>
      </c>
      <c r="C251" s="332" t="s">
        <v>3064</v>
      </c>
      <c r="D251" s="332" t="s">
        <v>2517</v>
      </c>
      <c r="E251" t="str">
        <f t="shared" si="17"/>
        <v>150102570402999</v>
      </c>
      <c r="F251" t="str">
        <f t="shared" si="18"/>
        <v>0</v>
      </c>
      <c r="G251" t="e">
        <f>+VLOOKUP(L251,BG!$D$10:$F$68,3,FALSE)</f>
        <v>#REF!</v>
      </c>
      <c r="H251" s="332" t="s">
        <v>2488</v>
      </c>
      <c r="I251" s="544">
        <v>-389113747</v>
      </c>
      <c r="J251" s="296">
        <f t="shared" si="20"/>
        <v>-389113.74699999997</v>
      </c>
      <c r="K251" t="e">
        <f>+VLOOKUP(D251,#REF!,4,0)</f>
        <v>#REF!</v>
      </c>
      <c r="L251" t="e">
        <f>VLOOKUP(D251,#REF!,5,0)</f>
        <v>#REF!</v>
      </c>
      <c r="M251" t="e">
        <f>VLOOKUP(D251,#REF!,6,0)</f>
        <v>#REF!</v>
      </c>
      <c r="N251" t="e">
        <f>VLOOKUP(D251,#REF!,7,0)</f>
        <v>#REF!</v>
      </c>
      <c r="P251" t="str">
        <f t="shared" si="21"/>
        <v>25704</v>
      </c>
      <c r="Q251" t="str">
        <f t="shared" si="19"/>
        <v>15</v>
      </c>
    </row>
    <row r="252" spans="1:17" x14ac:dyDescent="0.3">
      <c r="A252" s="556">
        <v>44742</v>
      </c>
      <c r="B252" s="333">
        <v>6</v>
      </c>
      <c r="C252" s="333" t="s">
        <v>3065</v>
      </c>
      <c r="D252" s="333" t="s">
        <v>2518</v>
      </c>
      <c r="E252" t="str">
        <f t="shared" si="17"/>
        <v>150102570403001</v>
      </c>
      <c r="F252" t="str">
        <f t="shared" si="18"/>
        <v>0</v>
      </c>
      <c r="G252" t="e">
        <f>+VLOOKUP(L252,BG!$D$10:$F$68,3,FALSE)</f>
        <v>#REF!</v>
      </c>
      <c r="H252" s="333" t="s">
        <v>2490</v>
      </c>
      <c r="I252" s="545">
        <v>760272554</v>
      </c>
      <c r="J252" s="296">
        <f t="shared" si="20"/>
        <v>760272.554</v>
      </c>
      <c r="K252" t="e">
        <f>+VLOOKUP(D252,#REF!,4,0)</f>
        <v>#REF!</v>
      </c>
      <c r="L252" t="e">
        <f>VLOOKUP(D252,#REF!,5,0)</f>
        <v>#REF!</v>
      </c>
      <c r="M252" t="e">
        <f>VLOOKUP(D252,#REF!,6,0)</f>
        <v>#REF!</v>
      </c>
      <c r="N252" t="e">
        <f>VLOOKUP(D252,#REF!,7,0)</f>
        <v>#REF!</v>
      </c>
      <c r="P252" t="str">
        <f t="shared" si="21"/>
        <v>25704</v>
      </c>
      <c r="Q252" t="str">
        <f t="shared" si="19"/>
        <v>15</v>
      </c>
    </row>
    <row r="253" spans="1:17" x14ac:dyDescent="0.3">
      <c r="A253" s="556">
        <v>44742</v>
      </c>
      <c r="B253" s="332">
        <v>6</v>
      </c>
      <c r="C253" s="332" t="s">
        <v>3066</v>
      </c>
      <c r="D253" s="332" t="s">
        <v>2519</v>
      </c>
      <c r="E253" t="str">
        <f t="shared" si="17"/>
        <v>150102570403099</v>
      </c>
      <c r="F253" t="str">
        <f t="shared" si="18"/>
        <v>0</v>
      </c>
      <c r="G253" t="e">
        <f>+VLOOKUP(L253,BG!$D$10:$F$68,3,FALSE)</f>
        <v>#REF!</v>
      </c>
      <c r="H253" s="332" t="s">
        <v>2488</v>
      </c>
      <c r="I253" s="544">
        <v>135676282574</v>
      </c>
      <c r="J253" s="296">
        <f t="shared" si="20"/>
        <v>135676282.574</v>
      </c>
      <c r="K253" t="e">
        <f>+VLOOKUP(D253,#REF!,4,0)</f>
        <v>#REF!</v>
      </c>
      <c r="L253" t="e">
        <f>VLOOKUP(D253,#REF!,5,0)</f>
        <v>#REF!</v>
      </c>
      <c r="M253" t="e">
        <f>VLOOKUP(D253,#REF!,6,0)</f>
        <v>#REF!</v>
      </c>
      <c r="N253" t="e">
        <f>VLOOKUP(D253,#REF!,7,0)</f>
        <v>#REF!</v>
      </c>
      <c r="P253" t="str">
        <f t="shared" si="21"/>
        <v>25704</v>
      </c>
      <c r="Q253" t="str">
        <f t="shared" si="19"/>
        <v>15</v>
      </c>
    </row>
    <row r="254" spans="1:17" x14ac:dyDescent="0.3">
      <c r="A254" s="556">
        <v>44742</v>
      </c>
      <c r="B254" s="333">
        <v>7</v>
      </c>
      <c r="C254" s="333" t="s">
        <v>3067</v>
      </c>
      <c r="D254" s="333" t="s">
        <v>2520</v>
      </c>
      <c r="E254" t="str">
        <f t="shared" si="17"/>
        <v>150102570403199</v>
      </c>
      <c r="F254" t="str">
        <f t="shared" si="18"/>
        <v>0</v>
      </c>
      <c r="G254" t="e">
        <f>+VLOOKUP(L254,BG!$D$10:$F$68,3,FALSE)</f>
        <v>#REF!</v>
      </c>
      <c r="H254" s="333" t="s">
        <v>2488</v>
      </c>
      <c r="I254" s="545">
        <v>935578726</v>
      </c>
      <c r="J254" s="296">
        <f t="shared" si="20"/>
        <v>935578.72600000002</v>
      </c>
      <c r="K254" t="e">
        <f>+VLOOKUP(D254,#REF!,4,0)</f>
        <v>#REF!</v>
      </c>
      <c r="L254" t="e">
        <f>VLOOKUP(D254,#REF!,5,0)</f>
        <v>#REF!</v>
      </c>
      <c r="M254" t="e">
        <f>VLOOKUP(D254,#REF!,6,0)</f>
        <v>#REF!</v>
      </c>
      <c r="N254" t="e">
        <f>VLOOKUP(D254,#REF!,7,0)</f>
        <v>#REF!</v>
      </c>
      <c r="P254" t="str">
        <f t="shared" si="21"/>
        <v>25704</v>
      </c>
      <c r="Q254" t="str">
        <f t="shared" si="19"/>
        <v>15</v>
      </c>
    </row>
    <row r="255" spans="1:17" x14ac:dyDescent="0.3">
      <c r="A255" s="556">
        <v>44742</v>
      </c>
      <c r="B255" s="332">
        <v>7</v>
      </c>
      <c r="C255" s="332" t="s">
        <v>3068</v>
      </c>
      <c r="D255" s="332" t="s">
        <v>2521</v>
      </c>
      <c r="E255" t="str">
        <f t="shared" si="17"/>
        <v>150102570403299</v>
      </c>
      <c r="F255" t="str">
        <f t="shared" si="18"/>
        <v>0</v>
      </c>
      <c r="G255" t="e">
        <f>+VLOOKUP(L255,BG!$D$10:$F$68,3,FALSE)</f>
        <v>#REF!</v>
      </c>
      <c r="H255" s="332" t="s">
        <v>2927</v>
      </c>
      <c r="I255" s="544">
        <v>22624791708</v>
      </c>
      <c r="J255" s="296">
        <f t="shared" si="20"/>
        <v>22624791.708000001</v>
      </c>
      <c r="K255" t="e">
        <f>+VLOOKUP(D255,#REF!,4,0)</f>
        <v>#REF!</v>
      </c>
      <c r="L255" t="e">
        <f>VLOOKUP(D255,#REF!,5,0)</f>
        <v>#REF!</v>
      </c>
      <c r="M255" t="e">
        <f>VLOOKUP(D255,#REF!,6,0)</f>
        <v>#REF!</v>
      </c>
      <c r="N255" t="e">
        <f>VLOOKUP(D255,#REF!,7,0)</f>
        <v>#REF!</v>
      </c>
      <c r="P255" t="str">
        <f t="shared" si="21"/>
        <v>25704</v>
      </c>
      <c r="Q255" t="str">
        <f t="shared" si="19"/>
        <v>15</v>
      </c>
    </row>
    <row r="256" spans="1:17" x14ac:dyDescent="0.3">
      <c r="A256" s="556">
        <v>44742</v>
      </c>
      <c r="B256" s="333">
        <v>6</v>
      </c>
      <c r="C256" s="333" t="s">
        <v>3069</v>
      </c>
      <c r="D256" s="333" t="s">
        <v>2522</v>
      </c>
      <c r="E256" t="str">
        <f t="shared" si="17"/>
        <v>150102570403301</v>
      </c>
      <c r="F256" t="str">
        <f t="shared" si="18"/>
        <v>0</v>
      </c>
      <c r="G256" t="e">
        <f>+VLOOKUP(L256,BG!$D$10:$F$68,3,FALSE)</f>
        <v>#REF!</v>
      </c>
      <c r="H256" s="333" t="s">
        <v>2490</v>
      </c>
      <c r="I256" s="545">
        <v>38907277705</v>
      </c>
      <c r="J256" s="296">
        <f t="shared" si="20"/>
        <v>38907277.704999998</v>
      </c>
      <c r="K256" t="e">
        <f>+VLOOKUP(D256,#REF!,4,0)</f>
        <v>#REF!</v>
      </c>
      <c r="L256" t="e">
        <f>VLOOKUP(D256,#REF!,5,0)</f>
        <v>#REF!</v>
      </c>
      <c r="M256" t="e">
        <f>VLOOKUP(D256,#REF!,6,0)</f>
        <v>#REF!</v>
      </c>
      <c r="N256" t="e">
        <f>VLOOKUP(D256,#REF!,7,0)</f>
        <v>#REF!</v>
      </c>
      <c r="P256" t="str">
        <f t="shared" si="21"/>
        <v>25704</v>
      </c>
      <c r="Q256" t="str">
        <f t="shared" si="19"/>
        <v>15</v>
      </c>
    </row>
    <row r="257" spans="1:17" x14ac:dyDescent="0.3">
      <c r="A257" s="556">
        <v>44742</v>
      </c>
      <c r="B257" s="332">
        <v>7</v>
      </c>
      <c r="C257" s="332" t="s">
        <v>3070</v>
      </c>
      <c r="D257" s="332" t="s">
        <v>2523</v>
      </c>
      <c r="E257" t="str">
        <f t="shared" si="17"/>
        <v>150102570403399</v>
      </c>
      <c r="F257" t="str">
        <f t="shared" si="18"/>
        <v>0</v>
      </c>
      <c r="G257" t="e">
        <f>+VLOOKUP(L257,BG!$D$10:$F$68,3,FALSE)</f>
        <v>#REF!</v>
      </c>
      <c r="H257" s="332" t="s">
        <v>2488</v>
      </c>
      <c r="I257" s="544">
        <v>17368791368</v>
      </c>
      <c r="J257" s="296">
        <f t="shared" si="20"/>
        <v>17368791.368000001</v>
      </c>
      <c r="K257" t="e">
        <f>+VLOOKUP(D257,#REF!,4,0)</f>
        <v>#REF!</v>
      </c>
      <c r="L257" t="e">
        <f>VLOOKUP(D257,#REF!,5,0)</f>
        <v>#REF!</v>
      </c>
      <c r="M257" t="e">
        <f>VLOOKUP(D257,#REF!,6,0)</f>
        <v>#REF!</v>
      </c>
      <c r="N257" t="e">
        <f>VLOOKUP(D257,#REF!,7,0)</f>
        <v>#REF!</v>
      </c>
      <c r="P257" t="str">
        <f t="shared" si="21"/>
        <v>25704</v>
      </c>
      <c r="Q257" t="str">
        <f t="shared" si="19"/>
        <v>15</v>
      </c>
    </row>
    <row r="258" spans="1:17" x14ac:dyDescent="0.3">
      <c r="A258" s="556">
        <v>44742</v>
      </c>
      <c r="B258" s="333">
        <v>6</v>
      </c>
      <c r="C258" s="333" t="s">
        <v>3071</v>
      </c>
      <c r="D258" s="333" t="s">
        <v>2524</v>
      </c>
      <c r="E258" t="str">
        <f t="shared" si="17"/>
        <v>150102570403401</v>
      </c>
      <c r="F258" t="str">
        <f t="shared" si="18"/>
        <v>0</v>
      </c>
      <c r="G258" t="e">
        <f>+VLOOKUP(L258,BG!$D$10:$F$68,3,FALSE)</f>
        <v>#REF!</v>
      </c>
      <c r="H258" s="333" t="s">
        <v>2490</v>
      </c>
      <c r="I258" s="545">
        <v>-35737754805</v>
      </c>
      <c r="J258" s="296">
        <f t="shared" si="20"/>
        <v>-35737754.805</v>
      </c>
      <c r="K258" t="e">
        <f>+VLOOKUP(D258,#REF!,4,0)</f>
        <v>#REF!</v>
      </c>
      <c r="L258" t="e">
        <f>VLOOKUP(D258,#REF!,5,0)</f>
        <v>#REF!</v>
      </c>
      <c r="M258" t="e">
        <f>VLOOKUP(D258,#REF!,6,0)</f>
        <v>#REF!</v>
      </c>
      <c r="N258" t="e">
        <f>VLOOKUP(D258,#REF!,7,0)</f>
        <v>#REF!</v>
      </c>
      <c r="P258" t="str">
        <f t="shared" si="21"/>
        <v>25704</v>
      </c>
      <c r="Q258" t="str">
        <f t="shared" si="19"/>
        <v>15</v>
      </c>
    </row>
    <row r="259" spans="1:17" x14ac:dyDescent="0.3">
      <c r="A259" s="556">
        <v>44742</v>
      </c>
      <c r="B259" s="332">
        <v>6</v>
      </c>
      <c r="C259" s="332" t="s">
        <v>3072</v>
      </c>
      <c r="D259" s="332" t="s">
        <v>2525</v>
      </c>
      <c r="E259" t="str">
        <f t="shared" si="17"/>
        <v>150102570403499</v>
      </c>
      <c r="F259" t="str">
        <f t="shared" si="18"/>
        <v>0</v>
      </c>
      <c r="G259" t="e">
        <f>+VLOOKUP(L259,BG!$D$10:$F$68,3,FALSE)</f>
        <v>#REF!</v>
      </c>
      <c r="H259" s="332" t="s">
        <v>2490</v>
      </c>
      <c r="I259" s="544">
        <v>-29252275165</v>
      </c>
      <c r="J259" s="296">
        <f t="shared" si="20"/>
        <v>-29252275.164999999</v>
      </c>
      <c r="K259" t="e">
        <f>+VLOOKUP(D259,#REF!,4,0)</f>
        <v>#REF!</v>
      </c>
      <c r="L259" t="e">
        <f>VLOOKUP(D259,#REF!,5,0)</f>
        <v>#REF!</v>
      </c>
      <c r="M259" t="e">
        <f>VLOOKUP(D259,#REF!,6,0)</f>
        <v>#REF!</v>
      </c>
      <c r="N259" t="e">
        <f>VLOOKUP(D259,#REF!,7,0)</f>
        <v>#REF!</v>
      </c>
      <c r="P259" t="str">
        <f t="shared" si="21"/>
        <v>25704</v>
      </c>
      <c r="Q259" t="str">
        <f t="shared" si="19"/>
        <v>15</v>
      </c>
    </row>
    <row r="260" spans="1:17" x14ac:dyDescent="0.3">
      <c r="A260" s="556">
        <v>44742</v>
      </c>
      <c r="B260" s="333">
        <v>6</v>
      </c>
      <c r="C260" s="333" t="s">
        <v>3073</v>
      </c>
      <c r="D260" s="333" t="s">
        <v>2526</v>
      </c>
      <c r="E260" t="str">
        <f t="shared" si="17"/>
        <v>150102570403501</v>
      </c>
      <c r="F260" t="str">
        <f t="shared" si="18"/>
        <v>0</v>
      </c>
      <c r="G260" t="e">
        <f>+VLOOKUP(L260,BG!$D$10:$F$68,3,FALSE)</f>
        <v>#REF!</v>
      </c>
      <c r="H260" s="333" t="s">
        <v>2490</v>
      </c>
      <c r="I260" s="545">
        <v>-31966190885</v>
      </c>
      <c r="J260" s="296">
        <f t="shared" si="20"/>
        <v>-31966190.885000002</v>
      </c>
      <c r="K260" t="e">
        <f>+VLOOKUP(D260,#REF!,4,0)</f>
        <v>#REF!</v>
      </c>
      <c r="L260" t="e">
        <f>VLOOKUP(D260,#REF!,5,0)</f>
        <v>#REF!</v>
      </c>
      <c r="M260" t="e">
        <f>VLOOKUP(D260,#REF!,6,0)</f>
        <v>#REF!</v>
      </c>
      <c r="N260" t="e">
        <f>VLOOKUP(D260,#REF!,7,0)</f>
        <v>#REF!</v>
      </c>
      <c r="P260" t="str">
        <f t="shared" si="21"/>
        <v>25704</v>
      </c>
      <c r="Q260" t="str">
        <f t="shared" si="19"/>
        <v>15</v>
      </c>
    </row>
    <row r="261" spans="1:17" s="517" customFormat="1" x14ac:dyDescent="0.3">
      <c r="A261" s="556">
        <v>44742</v>
      </c>
      <c r="B261" s="515">
        <v>6</v>
      </c>
      <c r="C261" s="515" t="s">
        <v>3074</v>
      </c>
      <c r="D261" s="515" t="s">
        <v>2527</v>
      </c>
      <c r="E261" t="str">
        <f t="shared" ref="E261:E324" si="22">+MID(D261,3,2)&amp;+MID(D261,6,1)&amp;+MID(D261,8,2)&amp;+MID(D261,11,3)&amp;+MID(D261,17,2)&amp;+MID(D261,20,3)&amp;+MID(D261,24,2)</f>
        <v>150102570403599</v>
      </c>
      <c r="F261" t="str">
        <f t="shared" ref="F261:F324" si="23">MID(E261,3,1)</f>
        <v>0</v>
      </c>
      <c r="G261" t="e">
        <f>+VLOOKUP(L261,BG!$D$10:$F$68,3,FALSE)</f>
        <v>#REF!</v>
      </c>
      <c r="H261" s="515" t="s">
        <v>2490</v>
      </c>
      <c r="I261" s="548">
        <v>98187869220</v>
      </c>
      <c r="J261" s="296">
        <f t="shared" si="20"/>
        <v>98187869.219999999</v>
      </c>
      <c r="K261" t="e">
        <f>+VLOOKUP(D261,#REF!,4,0)</f>
        <v>#REF!</v>
      </c>
      <c r="L261" t="e">
        <f>VLOOKUP(D261,#REF!,5,0)</f>
        <v>#REF!</v>
      </c>
      <c r="M261" t="e">
        <f>VLOOKUP(D261,#REF!,6,0)</f>
        <v>#REF!</v>
      </c>
      <c r="N261" t="e">
        <f>VLOOKUP(D261,#REF!,7,0)</f>
        <v>#REF!</v>
      </c>
      <c r="O261"/>
      <c r="P261" t="str">
        <f t="shared" si="21"/>
        <v>25704</v>
      </c>
      <c r="Q261" t="str">
        <f t="shared" si="19"/>
        <v>15</v>
      </c>
    </row>
    <row r="262" spans="1:17" s="428" customFormat="1" x14ac:dyDescent="0.3">
      <c r="A262" s="556">
        <v>44742</v>
      </c>
      <c r="B262" s="496">
        <v>6</v>
      </c>
      <c r="C262" s="496" t="s">
        <v>3075</v>
      </c>
      <c r="D262" s="496" t="s">
        <v>3076</v>
      </c>
      <c r="E262" t="str">
        <f t="shared" si="22"/>
        <v>150102570403799</v>
      </c>
      <c r="F262" t="str">
        <f t="shared" si="23"/>
        <v>0</v>
      </c>
      <c r="G262" t="e">
        <f>+VLOOKUP(L262,BG!$D$10:$F$68,3,FALSE)</f>
        <v>#REF!</v>
      </c>
      <c r="H262" s="496" t="s">
        <v>2490</v>
      </c>
      <c r="I262" s="549">
        <v>12574907</v>
      </c>
      <c r="J262" s="296">
        <f t="shared" si="20"/>
        <v>12574.906999999999</v>
      </c>
      <c r="K262" t="e">
        <f>+VLOOKUP(D262,#REF!,4,0)</f>
        <v>#REF!</v>
      </c>
      <c r="L262" t="e">
        <f>VLOOKUP(D262,#REF!,5,0)</f>
        <v>#REF!</v>
      </c>
      <c r="M262" t="e">
        <f>VLOOKUP(D262,#REF!,6,0)</f>
        <v>#REF!</v>
      </c>
      <c r="N262" t="e">
        <f>VLOOKUP(D262,#REF!,7,0)</f>
        <v>#REF!</v>
      </c>
      <c r="O262"/>
      <c r="P262" t="str">
        <f t="shared" si="21"/>
        <v>25704</v>
      </c>
      <c r="Q262" t="str">
        <f t="shared" ref="Q262:Q325" si="24">+LEFT(E262,2)</f>
        <v>15</v>
      </c>
    </row>
    <row r="263" spans="1:17" s="297" customFormat="1" x14ac:dyDescent="0.3">
      <c r="A263" s="556">
        <v>44742</v>
      </c>
      <c r="B263" s="332">
        <v>6</v>
      </c>
      <c r="C263" s="332" t="s">
        <v>3077</v>
      </c>
      <c r="D263" s="332" t="s">
        <v>2528</v>
      </c>
      <c r="E263" t="str">
        <f t="shared" si="22"/>
        <v>150102570409901</v>
      </c>
      <c r="F263" t="str">
        <f t="shared" si="23"/>
        <v>0</v>
      </c>
      <c r="G263" t="e">
        <f>+VLOOKUP(L263,BG!$D$10:$F$68,3,FALSE)</f>
        <v>#REF!</v>
      </c>
      <c r="H263" s="332" t="s">
        <v>2490</v>
      </c>
      <c r="I263" s="544">
        <v>-941293</v>
      </c>
      <c r="J263" s="296">
        <f t="shared" si="20"/>
        <v>-941.29300000000001</v>
      </c>
      <c r="K263" t="e">
        <f>+VLOOKUP(D263,#REF!,4,0)</f>
        <v>#REF!</v>
      </c>
      <c r="L263" t="e">
        <f>VLOOKUP(D263,#REF!,5,0)</f>
        <v>#REF!</v>
      </c>
      <c r="M263" t="e">
        <f>VLOOKUP(D263,#REF!,6,0)</f>
        <v>#REF!</v>
      </c>
      <c r="N263" t="e">
        <f>VLOOKUP(D263,#REF!,7,0)</f>
        <v>#REF!</v>
      </c>
      <c r="O263"/>
      <c r="P263" t="str">
        <f t="shared" si="21"/>
        <v>25704</v>
      </c>
      <c r="Q263" t="str">
        <f t="shared" si="24"/>
        <v>15</v>
      </c>
    </row>
    <row r="264" spans="1:17" s="297" customFormat="1" x14ac:dyDescent="0.3">
      <c r="A264" s="556">
        <v>44742</v>
      </c>
      <c r="B264" s="333">
        <v>6</v>
      </c>
      <c r="C264" s="333" t="s">
        <v>3078</v>
      </c>
      <c r="D264" s="333" t="s">
        <v>2529</v>
      </c>
      <c r="E264" t="str">
        <f t="shared" si="22"/>
        <v>150102570409999</v>
      </c>
      <c r="F264" t="str">
        <f t="shared" si="23"/>
        <v>0</v>
      </c>
      <c r="G264" t="e">
        <f>+VLOOKUP(L264,BG!$D$10:$F$68,3,FALSE)</f>
        <v>#REF!</v>
      </c>
      <c r="H264" s="333" t="s">
        <v>2488</v>
      </c>
      <c r="I264" s="545">
        <v>-147790568</v>
      </c>
      <c r="J264" s="296">
        <f t="shared" si="20"/>
        <v>-147790.568</v>
      </c>
      <c r="K264" t="e">
        <f>+VLOOKUP(D264,#REF!,4,0)</f>
        <v>#REF!</v>
      </c>
      <c r="L264" t="e">
        <f>VLOOKUP(D264,#REF!,5,0)</f>
        <v>#REF!</v>
      </c>
      <c r="M264" t="e">
        <f>VLOOKUP(D264,#REF!,6,0)</f>
        <v>#REF!</v>
      </c>
      <c r="N264" t="e">
        <f>VLOOKUP(D264,#REF!,7,0)</f>
        <v>#REF!</v>
      </c>
      <c r="O264"/>
      <c r="P264" t="str">
        <f t="shared" si="21"/>
        <v>25704</v>
      </c>
      <c r="Q264" t="str">
        <f t="shared" si="24"/>
        <v>15</v>
      </c>
    </row>
    <row r="265" spans="1:17" s="297" customFormat="1" x14ac:dyDescent="0.3">
      <c r="A265" s="556">
        <v>44742</v>
      </c>
      <c r="B265" s="332">
        <v>6</v>
      </c>
      <c r="C265" s="332" t="s">
        <v>1661</v>
      </c>
      <c r="D265" s="332" t="s">
        <v>904</v>
      </c>
      <c r="E265" t="str">
        <f t="shared" si="22"/>
        <v>160102650200199</v>
      </c>
      <c r="F265" t="str">
        <f t="shared" si="23"/>
        <v>0</v>
      </c>
      <c r="G265" t="e">
        <f>+VLOOKUP(L265,BG!$D$10:$F$68,3,FALSE)</f>
        <v>#REF!</v>
      </c>
      <c r="H265" s="332" t="s">
        <v>905</v>
      </c>
      <c r="I265" s="544">
        <v>1950761089</v>
      </c>
      <c r="J265" s="296">
        <f t="shared" si="20"/>
        <v>1950761.0889999999</v>
      </c>
      <c r="K265" t="e">
        <f>+VLOOKUP(D265,#REF!,4,0)</f>
        <v>#REF!</v>
      </c>
      <c r="L265" t="e">
        <f>VLOOKUP(D265,#REF!,5,0)</f>
        <v>#REF!</v>
      </c>
      <c r="M265" t="e">
        <f>VLOOKUP(D265,#REF!,6,0)</f>
        <v>#REF!</v>
      </c>
      <c r="N265" t="e">
        <f>VLOOKUP(D265,#REF!,7,0)</f>
        <v>#REF!</v>
      </c>
      <c r="O265"/>
      <c r="P265" t="str">
        <f t="shared" si="21"/>
        <v>26502</v>
      </c>
      <c r="Q265" t="str">
        <f t="shared" si="24"/>
        <v>16</v>
      </c>
    </row>
    <row r="266" spans="1:17" s="517" customFormat="1" x14ac:dyDescent="0.3">
      <c r="A266" s="556">
        <v>44742</v>
      </c>
      <c r="B266" s="521">
        <v>6</v>
      </c>
      <c r="C266" s="521" t="s">
        <v>2822</v>
      </c>
      <c r="D266" s="521" t="s">
        <v>906</v>
      </c>
      <c r="E266" t="str">
        <f t="shared" si="22"/>
        <v>160102650200399</v>
      </c>
      <c r="F266" t="str">
        <f t="shared" si="23"/>
        <v>0</v>
      </c>
      <c r="G266" t="e">
        <f>+VLOOKUP(L266,BG!$D$10:$F$68,3,FALSE)</f>
        <v>#REF!</v>
      </c>
      <c r="H266" s="521" t="s">
        <v>907</v>
      </c>
      <c r="I266" s="550">
        <v>1909719</v>
      </c>
      <c r="J266" s="296">
        <f t="shared" si="20"/>
        <v>1909.7190000000001</v>
      </c>
      <c r="K266" t="e">
        <f>+VLOOKUP(D266,#REF!,4,0)</f>
        <v>#REF!</v>
      </c>
      <c r="L266" t="e">
        <f>VLOOKUP(D266,#REF!,5,0)</f>
        <v>#REF!</v>
      </c>
      <c r="M266" t="e">
        <f>VLOOKUP(D266,#REF!,6,0)</f>
        <v>#REF!</v>
      </c>
      <c r="N266" t="e">
        <f>VLOOKUP(D266,#REF!,7,0)</f>
        <v>#REF!</v>
      </c>
      <c r="O266"/>
      <c r="P266" t="str">
        <f t="shared" si="21"/>
        <v>26502</v>
      </c>
      <c r="Q266" t="str">
        <f t="shared" si="24"/>
        <v>16</v>
      </c>
    </row>
    <row r="267" spans="1:17" s="297" customFormat="1" x14ac:dyDescent="0.3">
      <c r="A267" s="556">
        <v>44742</v>
      </c>
      <c r="B267" s="332">
        <v>6</v>
      </c>
      <c r="C267" s="332" t="s">
        <v>2823</v>
      </c>
      <c r="D267" s="332" t="s">
        <v>2736</v>
      </c>
      <c r="E267" t="str">
        <f t="shared" si="22"/>
        <v>160102650400099</v>
      </c>
      <c r="F267" t="str">
        <f t="shared" si="23"/>
        <v>0</v>
      </c>
      <c r="G267" t="e">
        <f>+VLOOKUP(L267,BG!$D$10:$F$68,3,FALSE)</f>
        <v>#REF!</v>
      </c>
      <c r="H267" s="332" t="s">
        <v>2761</v>
      </c>
      <c r="I267" s="544">
        <v>434227970</v>
      </c>
      <c r="J267" s="296">
        <f t="shared" si="20"/>
        <v>434227.97</v>
      </c>
      <c r="K267" t="e">
        <f>+VLOOKUP(D267,#REF!,4,0)</f>
        <v>#REF!</v>
      </c>
      <c r="L267" t="e">
        <f>VLOOKUP(D267,#REF!,5,0)</f>
        <v>#REF!</v>
      </c>
      <c r="M267" t="e">
        <f>VLOOKUP(D267,#REF!,6,0)</f>
        <v>#REF!</v>
      </c>
      <c r="N267" t="e">
        <f>VLOOKUP(D267,#REF!,7,0)</f>
        <v>#REF!</v>
      </c>
      <c r="O267"/>
      <c r="P267" t="str">
        <f t="shared" si="21"/>
        <v>26504</v>
      </c>
      <c r="Q267" t="str">
        <f t="shared" si="24"/>
        <v>16</v>
      </c>
    </row>
    <row r="268" spans="1:17" s="297" customFormat="1" x14ac:dyDescent="0.3">
      <c r="A268" s="556">
        <v>44742</v>
      </c>
      <c r="B268" s="333">
        <v>6</v>
      </c>
      <c r="C268" s="333" t="s">
        <v>2824</v>
      </c>
      <c r="D268" s="333" t="s">
        <v>2789</v>
      </c>
      <c r="E268" t="str">
        <f t="shared" si="22"/>
        <v>160102690200099</v>
      </c>
      <c r="F268" t="str">
        <f t="shared" si="23"/>
        <v>0</v>
      </c>
      <c r="G268" t="e">
        <f>+VLOOKUP(L268,BG!$D$10:$F$68,3,FALSE)</f>
        <v>#REF!</v>
      </c>
      <c r="H268" s="333" t="s">
        <v>2790</v>
      </c>
      <c r="I268" s="545">
        <v>3886255385</v>
      </c>
      <c r="J268" s="296">
        <f t="shared" ref="J268:J331" si="25">I268/1000</f>
        <v>3886255.3849999998</v>
      </c>
      <c r="K268" t="e">
        <f>+VLOOKUP(D268,#REF!,4,0)</f>
        <v>#REF!</v>
      </c>
      <c r="L268" t="e">
        <f>VLOOKUP(D268,#REF!,5,0)</f>
        <v>#REF!</v>
      </c>
      <c r="M268" t="e">
        <f>VLOOKUP(D268,#REF!,6,0)</f>
        <v>#REF!</v>
      </c>
      <c r="N268" t="e">
        <f>VLOOKUP(D268,#REF!,7,0)</f>
        <v>#REF!</v>
      </c>
      <c r="O268"/>
      <c r="P268" t="str">
        <f t="shared" ref="P268:P331" si="26">MID(E268,6,5)</f>
        <v>26902</v>
      </c>
      <c r="Q268" t="str">
        <f t="shared" si="24"/>
        <v>16</v>
      </c>
    </row>
    <row r="269" spans="1:17" s="297" customFormat="1" x14ac:dyDescent="0.3">
      <c r="A269" s="556">
        <v>44742</v>
      </c>
      <c r="B269" s="332">
        <v>6</v>
      </c>
      <c r="C269" s="332" t="s">
        <v>3079</v>
      </c>
      <c r="D269" s="332" t="s">
        <v>2530</v>
      </c>
      <c r="E269" t="str">
        <f t="shared" si="22"/>
        <v>160102690200101</v>
      </c>
      <c r="F269" t="str">
        <f t="shared" si="23"/>
        <v>0</v>
      </c>
      <c r="G269" t="e">
        <f>+VLOOKUP(L269,BG!$D$10:$F$68,3,FALSE)</f>
        <v>#REF!</v>
      </c>
      <c r="H269" s="332" t="s">
        <v>2531</v>
      </c>
      <c r="I269" s="544">
        <v>5242295820</v>
      </c>
      <c r="J269" s="296">
        <f t="shared" si="25"/>
        <v>5242295.82</v>
      </c>
      <c r="K269" t="e">
        <f>+VLOOKUP(D269,#REF!,4,0)</f>
        <v>#REF!</v>
      </c>
      <c r="L269" t="e">
        <f>VLOOKUP(D269,#REF!,5,0)</f>
        <v>#REF!</v>
      </c>
      <c r="M269" t="e">
        <f>VLOOKUP(D269,#REF!,6,0)</f>
        <v>#REF!</v>
      </c>
      <c r="N269" t="e">
        <f>VLOOKUP(D269,#REF!,7,0)</f>
        <v>#REF!</v>
      </c>
      <c r="O269"/>
      <c r="P269" t="str">
        <f t="shared" si="26"/>
        <v>26902</v>
      </c>
      <c r="Q269" t="str">
        <f t="shared" si="24"/>
        <v>16</v>
      </c>
    </row>
    <row r="270" spans="1:17" s="297" customFormat="1" x14ac:dyDescent="0.3">
      <c r="A270" s="556">
        <v>44742</v>
      </c>
      <c r="B270" s="333">
        <v>6</v>
      </c>
      <c r="C270" s="333" t="s">
        <v>1662</v>
      </c>
      <c r="D270" s="333" t="s">
        <v>908</v>
      </c>
      <c r="E270" t="str">
        <f t="shared" si="22"/>
        <v>160102690200199</v>
      </c>
      <c r="F270" t="str">
        <f t="shared" si="23"/>
        <v>0</v>
      </c>
      <c r="G270" t="e">
        <f>+VLOOKUP(L270,BG!$D$10:$F$68,3,FALSE)</f>
        <v>#REF!</v>
      </c>
      <c r="H270" s="333" t="s">
        <v>909</v>
      </c>
      <c r="I270" s="545">
        <v>13795730460</v>
      </c>
      <c r="J270" s="296">
        <f t="shared" si="25"/>
        <v>13795730.460000001</v>
      </c>
      <c r="K270" t="e">
        <f>+VLOOKUP(D270,#REF!,4,0)</f>
        <v>#REF!</v>
      </c>
      <c r="L270" t="e">
        <f>VLOOKUP(D270,#REF!,5,0)</f>
        <v>#REF!</v>
      </c>
      <c r="M270" t="e">
        <f>VLOOKUP(D270,#REF!,6,0)</f>
        <v>#REF!</v>
      </c>
      <c r="N270" t="e">
        <f>VLOOKUP(D270,#REF!,7,0)</f>
        <v>#REF!</v>
      </c>
      <c r="O270"/>
      <c r="P270" t="str">
        <f t="shared" si="26"/>
        <v>26902</v>
      </c>
      <c r="Q270" t="str">
        <f t="shared" si="24"/>
        <v>16</v>
      </c>
    </row>
    <row r="271" spans="1:17" s="297" customFormat="1" x14ac:dyDescent="0.3">
      <c r="A271" s="556">
        <v>44742</v>
      </c>
      <c r="B271" s="332">
        <v>6</v>
      </c>
      <c r="C271" s="332" t="s">
        <v>3080</v>
      </c>
      <c r="D271" s="332" t="s">
        <v>910</v>
      </c>
      <c r="E271" t="str">
        <f t="shared" si="22"/>
        <v>160102690200399</v>
      </c>
      <c r="F271" t="str">
        <f t="shared" si="23"/>
        <v>0</v>
      </c>
      <c r="G271" t="e">
        <f>+VLOOKUP(L271,BG!$D$10:$F$68,3,FALSE)</f>
        <v>#REF!</v>
      </c>
      <c r="H271" s="332" t="s">
        <v>911</v>
      </c>
      <c r="I271" s="544">
        <v>8712568</v>
      </c>
      <c r="J271" s="296">
        <f t="shared" si="25"/>
        <v>8712.5679999999993</v>
      </c>
      <c r="K271" t="e">
        <f>+VLOOKUP(D271,#REF!,4,0)</f>
        <v>#REF!</v>
      </c>
      <c r="L271" t="e">
        <f>VLOOKUP(D271,#REF!,5,0)</f>
        <v>#REF!</v>
      </c>
      <c r="M271" t="e">
        <f>VLOOKUP(D271,#REF!,6,0)</f>
        <v>#REF!</v>
      </c>
      <c r="N271" t="e">
        <f>VLOOKUP(D271,#REF!,7,0)</f>
        <v>#REF!</v>
      </c>
      <c r="O271"/>
      <c r="P271" t="str">
        <f t="shared" si="26"/>
        <v>26902</v>
      </c>
      <c r="Q271" t="str">
        <f t="shared" si="24"/>
        <v>16</v>
      </c>
    </row>
    <row r="272" spans="1:17" s="297" customFormat="1" x14ac:dyDescent="0.3">
      <c r="A272" s="556">
        <v>44742</v>
      </c>
      <c r="B272" s="333">
        <v>6</v>
      </c>
      <c r="C272" s="333" t="s">
        <v>2825</v>
      </c>
      <c r="D272" s="333" t="s">
        <v>2767</v>
      </c>
      <c r="E272" t="str">
        <f t="shared" si="22"/>
        <v>160302750200099</v>
      </c>
      <c r="F272" t="str">
        <f t="shared" si="23"/>
        <v>0</v>
      </c>
      <c r="G272" t="e">
        <f>+VLOOKUP(L272,BG!$D$10:$F$68,3,FALSE)</f>
        <v>#REF!</v>
      </c>
      <c r="H272" s="333" t="s">
        <v>2769</v>
      </c>
      <c r="I272" s="545">
        <v>6828329682</v>
      </c>
      <c r="J272" s="296">
        <f t="shared" si="25"/>
        <v>6828329.682</v>
      </c>
      <c r="K272" t="e">
        <f>+VLOOKUP(D272,#REF!,4,0)</f>
        <v>#REF!</v>
      </c>
      <c r="L272" t="e">
        <f>VLOOKUP(D272,#REF!,5,0)</f>
        <v>#REF!</v>
      </c>
      <c r="M272" t="e">
        <f>VLOOKUP(D272,#REF!,6,0)</f>
        <v>#REF!</v>
      </c>
      <c r="N272" t="e">
        <f>VLOOKUP(D272,#REF!,7,0)</f>
        <v>#REF!</v>
      </c>
      <c r="O272"/>
      <c r="P272" t="str">
        <f t="shared" si="26"/>
        <v>27502</v>
      </c>
      <c r="Q272" t="str">
        <f t="shared" si="24"/>
        <v>16</v>
      </c>
    </row>
    <row r="273" spans="1:17" s="297" customFormat="1" x14ac:dyDescent="0.3">
      <c r="A273" s="556">
        <v>44742</v>
      </c>
      <c r="B273" s="332">
        <v>6</v>
      </c>
      <c r="C273" s="332" t="s">
        <v>1663</v>
      </c>
      <c r="D273" s="332" t="s">
        <v>1364</v>
      </c>
      <c r="E273" t="str">
        <f t="shared" si="22"/>
        <v>160302750200101</v>
      </c>
      <c r="F273" t="str">
        <f t="shared" si="23"/>
        <v>0</v>
      </c>
      <c r="G273" t="e">
        <f>+VLOOKUP(L273,BG!$D$10:$F$68,3,FALSE)</f>
        <v>#REF!</v>
      </c>
      <c r="H273" s="332" t="s">
        <v>914</v>
      </c>
      <c r="I273" s="544">
        <v>23243489</v>
      </c>
      <c r="J273" s="296">
        <f t="shared" si="25"/>
        <v>23243.489000000001</v>
      </c>
      <c r="K273" t="e">
        <f>+VLOOKUP(D273,#REF!,4,0)</f>
        <v>#REF!</v>
      </c>
      <c r="L273" t="e">
        <f>VLOOKUP(D273,#REF!,5,0)</f>
        <v>#REF!</v>
      </c>
      <c r="M273" t="e">
        <f>VLOOKUP(D273,#REF!,6,0)</f>
        <v>#REF!</v>
      </c>
      <c r="N273" t="e">
        <f>VLOOKUP(D273,#REF!,7,0)</f>
        <v>#REF!</v>
      </c>
      <c r="O273"/>
      <c r="P273" t="str">
        <f t="shared" si="26"/>
        <v>27502</v>
      </c>
      <c r="Q273" t="str">
        <f t="shared" si="24"/>
        <v>16</v>
      </c>
    </row>
    <row r="274" spans="1:17" s="297" customFormat="1" x14ac:dyDescent="0.3">
      <c r="A274" s="556">
        <v>44742</v>
      </c>
      <c r="B274" s="333">
        <v>7</v>
      </c>
      <c r="C274" s="333" t="s">
        <v>1664</v>
      </c>
      <c r="D274" s="333" t="s">
        <v>913</v>
      </c>
      <c r="E274" t="str">
        <f t="shared" si="22"/>
        <v>160302750200199</v>
      </c>
      <c r="F274" t="str">
        <f t="shared" si="23"/>
        <v>0</v>
      </c>
      <c r="G274" t="e">
        <f>+VLOOKUP(L274,BG!$D$10:$F$68,3,FALSE)</f>
        <v>#REF!</v>
      </c>
      <c r="H274" s="333" t="s">
        <v>914</v>
      </c>
      <c r="I274" s="545">
        <v>38955847111</v>
      </c>
      <c r="J274" s="296">
        <f t="shared" si="25"/>
        <v>38955847.111000001</v>
      </c>
      <c r="K274" t="e">
        <f>+VLOOKUP(D274,#REF!,4,0)</f>
        <v>#REF!</v>
      </c>
      <c r="L274" t="e">
        <f>VLOOKUP(D274,#REF!,5,0)</f>
        <v>#REF!</v>
      </c>
      <c r="M274" t="e">
        <f>VLOOKUP(D274,#REF!,6,0)</f>
        <v>#REF!</v>
      </c>
      <c r="N274" t="e">
        <f>VLOOKUP(D274,#REF!,7,0)</f>
        <v>#REF!</v>
      </c>
      <c r="O274"/>
      <c r="P274" t="str">
        <f t="shared" si="26"/>
        <v>27502</v>
      </c>
      <c r="Q274" t="str">
        <f t="shared" si="24"/>
        <v>16</v>
      </c>
    </row>
    <row r="275" spans="1:17" s="297" customFormat="1" x14ac:dyDescent="0.3">
      <c r="A275" s="556">
        <v>44742</v>
      </c>
      <c r="B275" s="332">
        <v>7</v>
      </c>
      <c r="C275" s="332" t="s">
        <v>1665</v>
      </c>
      <c r="D275" s="332" t="s">
        <v>915</v>
      </c>
      <c r="E275" t="str">
        <f t="shared" si="22"/>
        <v>160302750200399</v>
      </c>
      <c r="F275" t="str">
        <f t="shared" si="23"/>
        <v>0</v>
      </c>
      <c r="G275" t="e">
        <f>+VLOOKUP(L275,BG!$D$10:$F$68,3,FALSE)</f>
        <v>#REF!</v>
      </c>
      <c r="H275" s="332" t="s">
        <v>916</v>
      </c>
      <c r="I275" s="544">
        <v>2536781685</v>
      </c>
      <c r="J275" s="296">
        <f t="shared" si="25"/>
        <v>2536781.6850000001</v>
      </c>
      <c r="K275" t="e">
        <f>+VLOOKUP(D275,#REF!,4,0)</f>
        <v>#REF!</v>
      </c>
      <c r="L275" t="e">
        <f>VLOOKUP(D275,#REF!,5,0)</f>
        <v>#REF!</v>
      </c>
      <c r="M275" t="e">
        <f>VLOOKUP(D275,#REF!,6,0)</f>
        <v>#REF!</v>
      </c>
      <c r="N275" t="e">
        <f>VLOOKUP(D275,#REF!,7,0)</f>
        <v>#REF!</v>
      </c>
      <c r="O275"/>
      <c r="P275" t="str">
        <f t="shared" si="26"/>
        <v>27502</v>
      </c>
      <c r="Q275" t="str">
        <f t="shared" si="24"/>
        <v>16</v>
      </c>
    </row>
    <row r="276" spans="1:17" s="297" customFormat="1" x14ac:dyDescent="0.3">
      <c r="A276" s="556">
        <v>44742</v>
      </c>
      <c r="B276" s="333">
        <v>7</v>
      </c>
      <c r="C276" s="333" t="s">
        <v>1666</v>
      </c>
      <c r="D276" s="333" t="s">
        <v>918</v>
      </c>
      <c r="E276" t="str">
        <f t="shared" si="22"/>
        <v>160802778200199</v>
      </c>
      <c r="F276" t="str">
        <f t="shared" si="23"/>
        <v>0</v>
      </c>
      <c r="G276" t="e">
        <f>+VLOOKUP(L276,BG!$D$10:$F$68,3,FALSE)</f>
        <v>#REF!</v>
      </c>
      <c r="H276" s="333" t="s">
        <v>917</v>
      </c>
      <c r="I276" s="545">
        <v>530039278</v>
      </c>
      <c r="J276" s="296">
        <f t="shared" si="25"/>
        <v>530039.27800000005</v>
      </c>
      <c r="K276" t="e">
        <f>+VLOOKUP(D276,#REF!,4,0)</f>
        <v>#REF!</v>
      </c>
      <c r="L276" t="e">
        <f>VLOOKUP(D276,#REF!,5,0)</f>
        <v>#REF!</v>
      </c>
      <c r="M276" t="e">
        <f>VLOOKUP(D276,#REF!,6,0)</f>
        <v>#REF!</v>
      </c>
      <c r="N276" t="e">
        <f>VLOOKUP(D276,#REF!,7,0)</f>
        <v>#REF!</v>
      </c>
      <c r="O276"/>
      <c r="P276" t="str">
        <f t="shared" si="26"/>
        <v>27782</v>
      </c>
      <c r="Q276" t="str">
        <f t="shared" si="24"/>
        <v>16</v>
      </c>
    </row>
    <row r="277" spans="1:17" s="297" customFormat="1" x14ac:dyDescent="0.3">
      <c r="A277" s="556">
        <v>44742</v>
      </c>
      <c r="B277" s="332">
        <v>7</v>
      </c>
      <c r="C277" s="332" t="s">
        <v>1667</v>
      </c>
      <c r="D277" s="332" t="s">
        <v>919</v>
      </c>
      <c r="E277" t="str">
        <f t="shared" si="22"/>
        <v>160802779400199</v>
      </c>
      <c r="F277" t="str">
        <f t="shared" si="23"/>
        <v>0</v>
      </c>
      <c r="G277" t="e">
        <f>+VLOOKUP(L277,BG!$D$10:$F$68,3,FALSE)</f>
        <v>#REF!</v>
      </c>
      <c r="H277" s="332" t="s">
        <v>920</v>
      </c>
      <c r="I277" s="544">
        <v>-258337169</v>
      </c>
      <c r="J277" s="296">
        <f t="shared" si="25"/>
        <v>-258337.16899999999</v>
      </c>
      <c r="K277" t="e">
        <f>+VLOOKUP(D277,#REF!,4,0)</f>
        <v>#REF!</v>
      </c>
      <c r="L277" t="e">
        <f>VLOOKUP(D277,#REF!,5,0)</f>
        <v>#REF!</v>
      </c>
      <c r="M277" t="e">
        <f>VLOOKUP(D277,#REF!,6,0)</f>
        <v>#REF!</v>
      </c>
      <c r="N277" t="e">
        <f>VLOOKUP(D277,#REF!,7,0)</f>
        <v>#REF!</v>
      </c>
      <c r="O277"/>
      <c r="P277" t="str">
        <f t="shared" si="26"/>
        <v>27794</v>
      </c>
      <c r="Q277" t="str">
        <f t="shared" si="24"/>
        <v>16</v>
      </c>
    </row>
    <row r="278" spans="1:17" s="297" customFormat="1" x14ac:dyDescent="0.3">
      <c r="A278" s="556">
        <v>44742</v>
      </c>
      <c r="B278" s="333">
        <v>7</v>
      </c>
      <c r="C278" s="333" t="s">
        <v>3081</v>
      </c>
      <c r="D278" s="333" t="s">
        <v>2532</v>
      </c>
      <c r="E278" t="str">
        <f t="shared" si="22"/>
        <v>160802798200101</v>
      </c>
      <c r="F278" t="str">
        <f t="shared" si="23"/>
        <v>0</v>
      </c>
      <c r="G278" t="e">
        <f>+VLOOKUP(L278,BG!$D$10:$F$68,3,FALSE)</f>
        <v>#REF!</v>
      </c>
      <c r="H278" s="333" t="s">
        <v>921</v>
      </c>
      <c r="I278" s="545">
        <v>986419828</v>
      </c>
      <c r="J278" s="296">
        <f t="shared" si="25"/>
        <v>986419.82799999998</v>
      </c>
      <c r="K278" t="e">
        <f>+VLOOKUP(D278,#REF!,4,0)</f>
        <v>#REF!</v>
      </c>
      <c r="L278" t="e">
        <f>VLOOKUP(D278,#REF!,5,0)</f>
        <v>#REF!</v>
      </c>
      <c r="M278" t="e">
        <f>VLOOKUP(D278,#REF!,6,0)</f>
        <v>#REF!</v>
      </c>
      <c r="N278" t="e">
        <f>VLOOKUP(D278,#REF!,7,0)</f>
        <v>#REF!</v>
      </c>
      <c r="O278"/>
      <c r="P278" t="str">
        <f t="shared" si="26"/>
        <v>27982</v>
      </c>
      <c r="Q278" t="str">
        <f t="shared" si="24"/>
        <v>16</v>
      </c>
    </row>
    <row r="279" spans="1:17" s="297" customFormat="1" x14ac:dyDescent="0.3">
      <c r="A279" s="556">
        <v>44742</v>
      </c>
      <c r="B279" s="332">
        <v>7</v>
      </c>
      <c r="C279" s="332" t="s">
        <v>1668</v>
      </c>
      <c r="D279" s="332" t="s">
        <v>922</v>
      </c>
      <c r="E279" t="str">
        <f t="shared" si="22"/>
        <v>160802798200199</v>
      </c>
      <c r="F279" t="str">
        <f t="shared" si="23"/>
        <v>0</v>
      </c>
      <c r="G279" t="e">
        <f>+VLOOKUP(L279,BG!$D$10:$F$68,3,FALSE)</f>
        <v>#REF!</v>
      </c>
      <c r="H279" s="332" t="s">
        <v>921</v>
      </c>
      <c r="I279" s="544">
        <v>4343816353</v>
      </c>
      <c r="J279" s="296">
        <f t="shared" si="25"/>
        <v>4343816.3530000001</v>
      </c>
      <c r="K279" t="e">
        <f>+VLOOKUP(D279,#REF!,4,0)</f>
        <v>#REF!</v>
      </c>
      <c r="L279" t="e">
        <f>VLOOKUP(D279,#REF!,5,0)</f>
        <v>#REF!</v>
      </c>
      <c r="M279" t="e">
        <f>VLOOKUP(D279,#REF!,6,0)</f>
        <v>#REF!</v>
      </c>
      <c r="N279" t="e">
        <f>VLOOKUP(D279,#REF!,7,0)</f>
        <v>#REF!</v>
      </c>
      <c r="O279"/>
      <c r="P279" t="str">
        <f t="shared" si="26"/>
        <v>27982</v>
      </c>
      <c r="Q279" t="str">
        <f t="shared" si="24"/>
        <v>16</v>
      </c>
    </row>
    <row r="280" spans="1:17" s="297" customFormat="1" x14ac:dyDescent="0.3">
      <c r="A280" s="556">
        <v>44742</v>
      </c>
      <c r="B280" s="333">
        <v>7</v>
      </c>
      <c r="C280" s="333" t="s">
        <v>1669</v>
      </c>
      <c r="D280" s="333" t="s">
        <v>923</v>
      </c>
      <c r="E280" t="str">
        <f t="shared" si="22"/>
        <v>160802799400199</v>
      </c>
      <c r="F280" t="str">
        <f t="shared" si="23"/>
        <v>0</v>
      </c>
      <c r="G280" t="e">
        <f>+VLOOKUP(L280,BG!$D$10:$F$68,3,FALSE)</f>
        <v>#REF!</v>
      </c>
      <c r="H280" s="333" t="s">
        <v>920</v>
      </c>
      <c r="I280" s="545">
        <v>-972850222</v>
      </c>
      <c r="J280" s="296">
        <f t="shared" si="25"/>
        <v>-972850.22199999995</v>
      </c>
      <c r="K280" t="e">
        <f>+VLOOKUP(D280,#REF!,4,0)</f>
        <v>#REF!</v>
      </c>
      <c r="L280" t="e">
        <f>VLOOKUP(D280,#REF!,5,0)</f>
        <v>#REF!</v>
      </c>
      <c r="M280" t="e">
        <f>VLOOKUP(D280,#REF!,6,0)</f>
        <v>#REF!</v>
      </c>
      <c r="N280" t="e">
        <f>VLOOKUP(D280,#REF!,7,0)</f>
        <v>#REF!</v>
      </c>
      <c r="O280"/>
      <c r="P280" t="str">
        <f t="shared" si="26"/>
        <v>27994</v>
      </c>
      <c r="Q280" t="str">
        <f t="shared" si="24"/>
        <v>16</v>
      </c>
    </row>
    <row r="281" spans="1:17" s="297" customFormat="1" x14ac:dyDescent="0.3">
      <c r="A281" s="556">
        <v>44742</v>
      </c>
      <c r="B281" s="332">
        <v>7</v>
      </c>
      <c r="C281" s="332" t="s">
        <v>2272</v>
      </c>
      <c r="D281" s="332" t="s">
        <v>1960</v>
      </c>
      <c r="E281" t="str">
        <f t="shared" si="22"/>
        <v>160803478200101</v>
      </c>
      <c r="F281" t="str">
        <f t="shared" si="23"/>
        <v>0</v>
      </c>
      <c r="G281" t="e">
        <f>+VLOOKUP(L281,BG!$D$10:$F$68,3,FALSE)</f>
        <v>#REF!</v>
      </c>
      <c r="H281" s="332" t="s">
        <v>924</v>
      </c>
      <c r="I281" s="544">
        <v>4573619</v>
      </c>
      <c r="J281" s="296">
        <f t="shared" si="25"/>
        <v>4573.6189999999997</v>
      </c>
      <c r="K281" t="e">
        <f>+VLOOKUP(D281,#REF!,4,0)</f>
        <v>#REF!</v>
      </c>
      <c r="L281" t="e">
        <f>VLOOKUP(D281,#REF!,5,0)</f>
        <v>#REF!</v>
      </c>
      <c r="M281" t="e">
        <f>VLOOKUP(D281,#REF!,6,0)</f>
        <v>#REF!</v>
      </c>
      <c r="N281" t="e">
        <f>VLOOKUP(D281,#REF!,7,0)</f>
        <v>#REF!</v>
      </c>
      <c r="O281"/>
      <c r="P281" t="str">
        <f t="shared" si="26"/>
        <v>34782</v>
      </c>
      <c r="Q281" t="str">
        <f t="shared" si="24"/>
        <v>16</v>
      </c>
    </row>
    <row r="282" spans="1:17" s="297" customFormat="1" x14ac:dyDescent="0.3">
      <c r="A282" s="556">
        <v>44742</v>
      </c>
      <c r="B282" s="333">
        <v>7</v>
      </c>
      <c r="C282" s="333" t="s">
        <v>1670</v>
      </c>
      <c r="D282" s="333" t="s">
        <v>927</v>
      </c>
      <c r="E282" t="str">
        <f t="shared" si="22"/>
        <v>160803478200199</v>
      </c>
      <c r="F282" t="str">
        <f t="shared" si="23"/>
        <v>0</v>
      </c>
      <c r="G282" t="e">
        <f>+VLOOKUP(L282,BG!$D$10:$F$68,3,FALSE)</f>
        <v>#REF!</v>
      </c>
      <c r="H282" s="333" t="s">
        <v>924</v>
      </c>
      <c r="I282" s="545">
        <v>11247716053</v>
      </c>
      <c r="J282" s="296">
        <f t="shared" si="25"/>
        <v>11247716.052999999</v>
      </c>
      <c r="K282" t="e">
        <f>+VLOOKUP(D282,#REF!,4,0)</f>
        <v>#REF!</v>
      </c>
      <c r="L282" t="e">
        <f>VLOOKUP(D282,#REF!,5,0)</f>
        <v>#REF!</v>
      </c>
      <c r="M282" t="e">
        <f>VLOOKUP(D282,#REF!,6,0)</f>
        <v>#REF!</v>
      </c>
      <c r="N282" t="e">
        <f>VLOOKUP(D282,#REF!,7,0)</f>
        <v>#REF!</v>
      </c>
      <c r="O282"/>
      <c r="P282" t="str">
        <f t="shared" si="26"/>
        <v>34782</v>
      </c>
      <c r="Q282" t="str">
        <f t="shared" si="24"/>
        <v>16</v>
      </c>
    </row>
    <row r="283" spans="1:17" s="297" customFormat="1" x14ac:dyDescent="0.3">
      <c r="A283" s="556">
        <v>44742</v>
      </c>
      <c r="B283" s="332">
        <v>7</v>
      </c>
      <c r="C283" s="332" t="s">
        <v>1671</v>
      </c>
      <c r="D283" s="332" t="s">
        <v>928</v>
      </c>
      <c r="E283" t="str">
        <f t="shared" si="22"/>
        <v>160803479400199</v>
      </c>
      <c r="F283" t="str">
        <f t="shared" si="23"/>
        <v>0</v>
      </c>
      <c r="G283" t="e">
        <f>+VLOOKUP(L283,BG!$D$10:$F$68,3,FALSE)</f>
        <v>#REF!</v>
      </c>
      <c r="H283" s="332" t="s">
        <v>920</v>
      </c>
      <c r="I283" s="544">
        <v>-3594870677</v>
      </c>
      <c r="J283" s="296">
        <f t="shared" si="25"/>
        <v>-3594870.6770000001</v>
      </c>
      <c r="K283" t="e">
        <f>+VLOOKUP(D283,#REF!,4,0)</f>
        <v>#REF!</v>
      </c>
      <c r="L283" t="e">
        <f>VLOOKUP(D283,#REF!,5,0)</f>
        <v>#REF!</v>
      </c>
      <c r="M283" t="e">
        <f>VLOOKUP(D283,#REF!,6,0)</f>
        <v>#REF!</v>
      </c>
      <c r="N283" t="e">
        <f>VLOOKUP(D283,#REF!,7,0)</f>
        <v>#REF!</v>
      </c>
      <c r="O283"/>
      <c r="P283" t="str">
        <f t="shared" si="26"/>
        <v>34794</v>
      </c>
      <c r="Q283" t="str">
        <f t="shared" si="24"/>
        <v>16</v>
      </c>
    </row>
    <row r="284" spans="1:17" x14ac:dyDescent="0.3">
      <c r="A284" s="556">
        <v>44742</v>
      </c>
      <c r="B284" s="333">
        <v>7</v>
      </c>
      <c r="C284" s="333" t="s">
        <v>2273</v>
      </c>
      <c r="D284" s="333" t="s">
        <v>1961</v>
      </c>
      <c r="E284" t="str">
        <f t="shared" si="22"/>
        <v>160902859200099</v>
      </c>
      <c r="F284" t="str">
        <f t="shared" si="23"/>
        <v>0</v>
      </c>
      <c r="G284" t="e">
        <f>+VLOOKUP(L284,BG!$D$10:$F$68,3,FALSE)</f>
        <v>#REF!</v>
      </c>
      <c r="H284" s="333" t="s">
        <v>2140</v>
      </c>
      <c r="I284" s="545">
        <v>-65921002933</v>
      </c>
      <c r="J284" s="296">
        <f t="shared" si="25"/>
        <v>-65921002.932999998</v>
      </c>
      <c r="K284" t="e">
        <f>+VLOOKUP(D284,#REF!,4,0)</f>
        <v>#REF!</v>
      </c>
      <c r="L284" t="e">
        <f>VLOOKUP(D284,#REF!,5,0)</f>
        <v>#REF!</v>
      </c>
      <c r="M284" t="e">
        <f>VLOOKUP(D284,#REF!,6,0)</f>
        <v>#REF!</v>
      </c>
      <c r="N284" t="e">
        <f>VLOOKUP(D284,#REF!,7,0)</f>
        <v>#REF!</v>
      </c>
      <c r="P284" t="str">
        <f t="shared" si="26"/>
        <v>28592</v>
      </c>
      <c r="Q284" t="str">
        <f t="shared" si="24"/>
        <v>16</v>
      </c>
    </row>
    <row r="285" spans="1:17" x14ac:dyDescent="0.3">
      <c r="A285" s="556">
        <v>44742</v>
      </c>
      <c r="B285" s="332">
        <v>7</v>
      </c>
      <c r="C285" s="332" t="s">
        <v>2274</v>
      </c>
      <c r="D285" s="332" t="s">
        <v>1962</v>
      </c>
      <c r="E285" t="str">
        <f t="shared" si="22"/>
        <v>170102930210199</v>
      </c>
      <c r="F285" t="str">
        <f t="shared" si="23"/>
        <v>0</v>
      </c>
      <c r="G285" t="e">
        <f>+VLOOKUP(L285,BG!$D$10:$F$68,3,FALSE)</f>
        <v>#REF!</v>
      </c>
      <c r="H285" s="332" t="s">
        <v>2141</v>
      </c>
      <c r="I285" s="544">
        <v>67956873</v>
      </c>
      <c r="J285" s="296">
        <f t="shared" si="25"/>
        <v>67956.873000000007</v>
      </c>
      <c r="K285" t="e">
        <f>+VLOOKUP(D285,#REF!,4,0)</f>
        <v>#REF!</v>
      </c>
      <c r="L285" t="e">
        <f>VLOOKUP(D285,#REF!,5,0)</f>
        <v>#REF!</v>
      </c>
      <c r="M285" t="e">
        <f>VLOOKUP(D285,#REF!,6,0)</f>
        <v>#REF!</v>
      </c>
      <c r="N285" t="e">
        <f>VLOOKUP(D285,#REF!,7,0)</f>
        <v>#REF!</v>
      </c>
      <c r="P285" t="str">
        <f t="shared" si="26"/>
        <v>29302</v>
      </c>
      <c r="Q285" t="str">
        <f t="shared" si="24"/>
        <v>17</v>
      </c>
    </row>
    <row r="286" spans="1:17" x14ac:dyDescent="0.3">
      <c r="A286" s="556">
        <v>44742</v>
      </c>
      <c r="B286" s="333">
        <v>7</v>
      </c>
      <c r="C286" s="333" t="s">
        <v>1672</v>
      </c>
      <c r="D286" s="333" t="s">
        <v>930</v>
      </c>
      <c r="E286" t="str">
        <f t="shared" si="22"/>
        <v>170102930400199</v>
      </c>
      <c r="F286" t="str">
        <f t="shared" si="23"/>
        <v>0</v>
      </c>
      <c r="G286" t="e">
        <f>+VLOOKUP(L286,BG!$D$10:$F$68,3,FALSE)</f>
        <v>#REF!</v>
      </c>
      <c r="H286" s="333" t="s">
        <v>931</v>
      </c>
      <c r="I286" s="545">
        <v>103472407814</v>
      </c>
      <c r="J286" s="296">
        <f t="shared" si="25"/>
        <v>103472407.814</v>
      </c>
      <c r="K286" t="e">
        <f>+VLOOKUP(D286,#REF!,4,0)</f>
        <v>#REF!</v>
      </c>
      <c r="L286" t="e">
        <f>VLOOKUP(D286,#REF!,5,0)</f>
        <v>#REF!</v>
      </c>
      <c r="M286" t="e">
        <f>VLOOKUP(D286,#REF!,6,0)</f>
        <v>#REF!</v>
      </c>
      <c r="N286" t="e">
        <f>VLOOKUP(D286,#REF!,7,0)</f>
        <v>#REF!</v>
      </c>
      <c r="P286" t="str">
        <f t="shared" si="26"/>
        <v>29304</v>
      </c>
      <c r="Q286" t="str">
        <f t="shared" si="24"/>
        <v>17</v>
      </c>
    </row>
    <row r="287" spans="1:17" x14ac:dyDescent="0.3">
      <c r="A287" s="556">
        <v>44742</v>
      </c>
      <c r="B287" s="332">
        <v>7</v>
      </c>
      <c r="C287" s="332" t="s">
        <v>1673</v>
      </c>
      <c r="D287" s="332" t="s">
        <v>932</v>
      </c>
      <c r="E287" t="str">
        <f t="shared" si="22"/>
        <v>170202950402099</v>
      </c>
      <c r="F287" s="297" t="str">
        <f t="shared" si="23"/>
        <v>0</v>
      </c>
      <c r="G287" t="e">
        <f>+VLOOKUP(L287,BG!$D$10:$F$68,3,FALSE)</f>
        <v>#REF!</v>
      </c>
      <c r="H287" s="332" t="s">
        <v>933</v>
      </c>
      <c r="I287" s="544">
        <f>158018629815+10000000</f>
        <v>158028629815</v>
      </c>
      <c r="J287" s="296">
        <f t="shared" si="25"/>
        <v>158028629.815</v>
      </c>
      <c r="K287" t="e">
        <f>+VLOOKUP(D287,#REF!,4,0)</f>
        <v>#REF!</v>
      </c>
      <c r="L287" t="e">
        <f>VLOOKUP(D287,#REF!,5,0)</f>
        <v>#REF!</v>
      </c>
      <c r="M287" t="e">
        <f>VLOOKUP(D287,#REF!,6,0)</f>
        <v>#REF!</v>
      </c>
      <c r="N287" t="e">
        <f>VLOOKUP(D287,#REF!,7,0)</f>
        <v>#REF!</v>
      </c>
      <c r="P287" t="str">
        <f t="shared" si="26"/>
        <v>29504</v>
      </c>
      <c r="Q287" t="str">
        <f t="shared" si="24"/>
        <v>17</v>
      </c>
    </row>
    <row r="288" spans="1:17" x14ac:dyDescent="0.3">
      <c r="A288" s="556">
        <v>44742</v>
      </c>
      <c r="B288" s="333">
        <v>7</v>
      </c>
      <c r="C288" s="333" t="s">
        <v>1674</v>
      </c>
      <c r="D288" s="333" t="s">
        <v>935</v>
      </c>
      <c r="E288" t="str">
        <f t="shared" si="22"/>
        <v>180103190201499</v>
      </c>
      <c r="F288" t="str">
        <f t="shared" si="23"/>
        <v>0</v>
      </c>
      <c r="G288" t="e">
        <f>+VLOOKUP(L288,BG!$D$10:$F$68,3,FALSE)</f>
        <v>#REF!</v>
      </c>
      <c r="H288" s="333" t="s">
        <v>936</v>
      </c>
      <c r="I288" s="545">
        <v>3055328106</v>
      </c>
      <c r="J288" s="296">
        <f t="shared" si="25"/>
        <v>3055328.1060000001</v>
      </c>
      <c r="K288" t="e">
        <f>+VLOOKUP(D288,#REF!,4,0)</f>
        <v>#REF!</v>
      </c>
      <c r="L288" t="e">
        <f>VLOOKUP(D288,#REF!,5,0)</f>
        <v>#REF!</v>
      </c>
      <c r="M288" t="e">
        <f>VLOOKUP(D288,#REF!,6,0)</f>
        <v>#REF!</v>
      </c>
      <c r="N288" t="e">
        <f>VLOOKUP(D288,#REF!,7,0)</f>
        <v>#REF!</v>
      </c>
      <c r="P288" t="str">
        <f t="shared" si="26"/>
        <v>31902</v>
      </c>
      <c r="Q288" t="str">
        <f t="shared" si="24"/>
        <v>18</v>
      </c>
    </row>
    <row r="289" spans="1:17" x14ac:dyDescent="0.3">
      <c r="A289" s="556">
        <v>44742</v>
      </c>
      <c r="B289" s="332">
        <v>7</v>
      </c>
      <c r="C289" s="332" t="s">
        <v>1675</v>
      </c>
      <c r="D289" s="332" t="s">
        <v>937</v>
      </c>
      <c r="E289" t="str">
        <f t="shared" si="22"/>
        <v>180103190201599</v>
      </c>
      <c r="F289" t="str">
        <f t="shared" si="23"/>
        <v>0</v>
      </c>
      <c r="G289" t="e">
        <f>+VLOOKUP(L289,BG!$D$10:$F$68,3,FALSE)</f>
        <v>#REF!</v>
      </c>
      <c r="H289" s="332" t="s">
        <v>938</v>
      </c>
      <c r="I289" s="544">
        <v>3057340003</v>
      </c>
      <c r="J289" s="296">
        <f t="shared" si="25"/>
        <v>3057340.003</v>
      </c>
      <c r="K289" t="e">
        <f>+VLOOKUP(D289,#REF!,4,0)</f>
        <v>#REF!</v>
      </c>
      <c r="L289" t="e">
        <f>VLOOKUP(D289,#REF!,5,0)</f>
        <v>#REF!</v>
      </c>
      <c r="M289" t="e">
        <f>VLOOKUP(D289,#REF!,6,0)</f>
        <v>#REF!</v>
      </c>
      <c r="N289" t="e">
        <f>VLOOKUP(D289,#REF!,7,0)</f>
        <v>#REF!</v>
      </c>
      <c r="P289" t="str">
        <f t="shared" si="26"/>
        <v>31902</v>
      </c>
      <c r="Q289" t="str">
        <f t="shared" si="24"/>
        <v>18</v>
      </c>
    </row>
    <row r="290" spans="1:17" x14ac:dyDescent="0.3">
      <c r="A290" s="556">
        <v>44742</v>
      </c>
      <c r="B290" s="333">
        <v>7</v>
      </c>
      <c r="C290" s="333" t="s">
        <v>1676</v>
      </c>
      <c r="D290" s="333" t="s">
        <v>939</v>
      </c>
      <c r="E290" t="str">
        <f t="shared" si="22"/>
        <v>180103190401199</v>
      </c>
      <c r="F290" t="str">
        <f t="shared" si="23"/>
        <v>0</v>
      </c>
      <c r="G290" t="e">
        <f>+VLOOKUP(L290,BG!$D$10:$F$68,3,FALSE)</f>
        <v>#REF!</v>
      </c>
      <c r="H290" s="333" t="s">
        <v>940</v>
      </c>
      <c r="I290" s="545">
        <v>4214000000</v>
      </c>
      <c r="J290" s="296">
        <f t="shared" si="25"/>
        <v>4214000</v>
      </c>
      <c r="K290" t="e">
        <f>+VLOOKUP(D290,#REF!,4,0)</f>
        <v>#REF!</v>
      </c>
      <c r="L290" t="e">
        <f>VLOOKUP(D290,#REF!,5,0)</f>
        <v>#REF!</v>
      </c>
      <c r="M290" t="e">
        <f>VLOOKUP(D290,#REF!,6,0)</f>
        <v>#REF!</v>
      </c>
      <c r="N290" t="e">
        <f>VLOOKUP(D290,#REF!,7,0)</f>
        <v>#REF!</v>
      </c>
      <c r="P290" t="str">
        <f t="shared" si="26"/>
        <v>31904</v>
      </c>
      <c r="Q290" t="str">
        <f t="shared" si="24"/>
        <v>18</v>
      </c>
    </row>
    <row r="291" spans="1:17" x14ac:dyDescent="0.3">
      <c r="A291" s="556">
        <v>44742</v>
      </c>
      <c r="B291" s="332">
        <v>7</v>
      </c>
      <c r="C291" s="332" t="s">
        <v>3082</v>
      </c>
      <c r="D291" s="332" t="s">
        <v>941</v>
      </c>
      <c r="E291" t="str">
        <f t="shared" si="22"/>
        <v>180103199200199</v>
      </c>
      <c r="F291" t="str">
        <f t="shared" si="23"/>
        <v>0</v>
      </c>
      <c r="G291" t="e">
        <f>+VLOOKUP(L291,BG!$D$10:$F$68,3,FALSE)</f>
        <v>#REF!</v>
      </c>
      <c r="H291" s="332" t="s">
        <v>942</v>
      </c>
      <c r="I291" s="544">
        <v>-40764534</v>
      </c>
      <c r="J291" s="296">
        <f t="shared" si="25"/>
        <v>-40764.534</v>
      </c>
      <c r="K291" t="e">
        <f>+VLOOKUP(D291,#REF!,4,0)</f>
        <v>#REF!</v>
      </c>
      <c r="L291" t="e">
        <f>VLOOKUP(D291,#REF!,5,0)</f>
        <v>#REF!</v>
      </c>
      <c r="M291" t="e">
        <f>VLOOKUP(D291,#REF!,6,0)</f>
        <v>#REF!</v>
      </c>
      <c r="N291" t="e">
        <f>VLOOKUP(D291,#REF!,7,0)</f>
        <v>#REF!</v>
      </c>
      <c r="P291" t="str">
        <f t="shared" si="26"/>
        <v>31992</v>
      </c>
      <c r="Q291" t="str">
        <f t="shared" si="24"/>
        <v>18</v>
      </c>
    </row>
    <row r="292" spans="1:17" x14ac:dyDescent="0.3">
      <c r="A292" s="556">
        <v>44742</v>
      </c>
      <c r="B292" s="333">
        <v>7</v>
      </c>
      <c r="C292" s="333" t="s">
        <v>1677</v>
      </c>
      <c r="D292" s="333" t="s">
        <v>943</v>
      </c>
      <c r="E292" t="str">
        <f t="shared" si="22"/>
        <v>180103199200299</v>
      </c>
      <c r="F292" t="str">
        <f t="shared" si="23"/>
        <v>0</v>
      </c>
      <c r="G292" t="e">
        <f>+VLOOKUP(L292,BG!$D$10:$F$68,3,FALSE)</f>
        <v>#REF!</v>
      </c>
      <c r="H292" s="333" t="s">
        <v>944</v>
      </c>
      <c r="I292" s="545">
        <v>-2816356067</v>
      </c>
      <c r="J292" s="296">
        <f t="shared" si="25"/>
        <v>-2816356.0669999998</v>
      </c>
      <c r="K292" t="e">
        <f>+VLOOKUP(D292,#REF!,4,0)</f>
        <v>#REF!</v>
      </c>
      <c r="L292" t="e">
        <f>VLOOKUP(D292,#REF!,5,0)</f>
        <v>#REF!</v>
      </c>
      <c r="M292" t="e">
        <f>VLOOKUP(D292,#REF!,6,0)</f>
        <v>#REF!</v>
      </c>
      <c r="N292" t="e">
        <f>VLOOKUP(D292,#REF!,7,0)</f>
        <v>#REF!</v>
      </c>
      <c r="P292" t="str">
        <f t="shared" si="26"/>
        <v>31992</v>
      </c>
      <c r="Q292" t="str">
        <f t="shared" si="24"/>
        <v>18</v>
      </c>
    </row>
    <row r="293" spans="1:17" x14ac:dyDescent="0.3">
      <c r="A293" s="556">
        <v>44742</v>
      </c>
      <c r="B293" s="500">
        <v>7</v>
      </c>
      <c r="C293" s="500" t="s">
        <v>1678</v>
      </c>
      <c r="D293" s="500" t="s">
        <v>946</v>
      </c>
      <c r="E293" t="str">
        <f t="shared" si="22"/>
        <v>180103210200199</v>
      </c>
      <c r="F293" t="str">
        <f t="shared" si="23"/>
        <v>0</v>
      </c>
      <c r="G293" t="e">
        <f>+VLOOKUP(L293,BG!$D$10:$F$68,3,FALSE)</f>
        <v>#REF!</v>
      </c>
      <c r="H293" s="332" t="s">
        <v>947</v>
      </c>
      <c r="I293" s="544">
        <v>4272474316</v>
      </c>
      <c r="J293" s="296">
        <f t="shared" si="25"/>
        <v>4272474.3159999996</v>
      </c>
      <c r="K293" t="e">
        <f>+VLOOKUP(D293,#REF!,4,0)</f>
        <v>#REF!</v>
      </c>
      <c r="L293" t="e">
        <f>VLOOKUP(D293,#REF!,5,0)</f>
        <v>#REF!</v>
      </c>
      <c r="M293" t="e">
        <f>VLOOKUP(D293,#REF!,6,0)</f>
        <v>#REF!</v>
      </c>
      <c r="N293" t="e">
        <f>VLOOKUP(D293,#REF!,7,0)</f>
        <v>#REF!</v>
      </c>
      <c r="P293" t="str">
        <f t="shared" si="26"/>
        <v>32102</v>
      </c>
      <c r="Q293" t="str">
        <f t="shared" si="24"/>
        <v>18</v>
      </c>
    </row>
    <row r="294" spans="1:17" x14ac:dyDescent="0.3">
      <c r="A294" s="556">
        <v>44742</v>
      </c>
      <c r="B294" s="504">
        <v>7</v>
      </c>
      <c r="C294" s="504" t="s">
        <v>1679</v>
      </c>
      <c r="D294" s="504" t="s">
        <v>948</v>
      </c>
      <c r="E294" t="str">
        <f t="shared" si="22"/>
        <v>180103210200299</v>
      </c>
      <c r="F294" t="str">
        <f t="shared" si="23"/>
        <v>0</v>
      </c>
      <c r="G294" t="e">
        <f>+VLOOKUP(L294,BG!$D$10:$F$68,3,FALSE)</f>
        <v>#REF!</v>
      </c>
      <c r="H294" s="333" t="s">
        <v>949</v>
      </c>
      <c r="I294" s="545">
        <v>343141588</v>
      </c>
      <c r="J294" s="296">
        <f t="shared" si="25"/>
        <v>343141.58799999999</v>
      </c>
      <c r="K294" t="e">
        <f>+VLOOKUP(D294,#REF!,4,0)</f>
        <v>#REF!</v>
      </c>
      <c r="L294" t="e">
        <f>VLOOKUP(D294,#REF!,5,0)</f>
        <v>#REF!</v>
      </c>
      <c r="M294" t="e">
        <f>VLOOKUP(D294,#REF!,6,0)</f>
        <v>#REF!</v>
      </c>
      <c r="N294" t="e">
        <f>VLOOKUP(D294,#REF!,7,0)</f>
        <v>#REF!</v>
      </c>
      <c r="P294" t="str">
        <f t="shared" si="26"/>
        <v>32102</v>
      </c>
      <c r="Q294" t="str">
        <f t="shared" si="24"/>
        <v>18</v>
      </c>
    </row>
    <row r="295" spans="1:17" x14ac:dyDescent="0.3">
      <c r="A295" s="556">
        <v>44742</v>
      </c>
      <c r="B295" s="500">
        <v>7</v>
      </c>
      <c r="C295" s="500" t="s">
        <v>1680</v>
      </c>
      <c r="D295" s="500" t="s">
        <v>950</v>
      </c>
      <c r="E295" t="str">
        <f t="shared" si="22"/>
        <v>180103210200499</v>
      </c>
      <c r="F295" t="str">
        <f t="shared" si="23"/>
        <v>0</v>
      </c>
      <c r="G295" t="e">
        <f>+VLOOKUP(L295,BG!$D$10:$F$68,3,FALSE)</f>
        <v>#REF!</v>
      </c>
      <c r="H295" s="332" t="s">
        <v>143</v>
      </c>
      <c r="I295" s="544">
        <v>718610029</v>
      </c>
      <c r="J295" s="296">
        <f t="shared" si="25"/>
        <v>718610.02899999998</v>
      </c>
      <c r="K295" t="e">
        <f>+VLOOKUP(D295,#REF!,4,0)</f>
        <v>#REF!</v>
      </c>
      <c r="L295" t="e">
        <f>VLOOKUP(D295,#REF!,5,0)</f>
        <v>#REF!</v>
      </c>
      <c r="M295" t="e">
        <f>VLOOKUP(D295,#REF!,6,0)</f>
        <v>#REF!</v>
      </c>
      <c r="N295" t="e">
        <f>VLOOKUP(D295,#REF!,7,0)</f>
        <v>#REF!</v>
      </c>
      <c r="P295" t="str">
        <f t="shared" si="26"/>
        <v>32102</v>
      </c>
      <c r="Q295" t="str">
        <f t="shared" si="24"/>
        <v>18</v>
      </c>
    </row>
    <row r="296" spans="1:17" x14ac:dyDescent="0.3">
      <c r="A296" s="556">
        <v>44742</v>
      </c>
      <c r="B296" s="504">
        <v>7</v>
      </c>
      <c r="C296" s="504" t="s">
        <v>1681</v>
      </c>
      <c r="D296" s="504" t="s">
        <v>951</v>
      </c>
      <c r="E296" t="str">
        <f t="shared" si="22"/>
        <v>180103210400199</v>
      </c>
      <c r="F296" t="str">
        <f t="shared" si="23"/>
        <v>0</v>
      </c>
      <c r="G296" t="e">
        <f>+VLOOKUP(L296,BG!$D$10:$F$68,3,FALSE)</f>
        <v>#REF!</v>
      </c>
      <c r="H296" s="333" t="s">
        <v>952</v>
      </c>
      <c r="I296" s="545">
        <v>652341886</v>
      </c>
      <c r="J296" s="296">
        <f t="shared" si="25"/>
        <v>652341.88600000006</v>
      </c>
      <c r="K296" t="e">
        <f>+VLOOKUP(D296,#REF!,4,0)</f>
        <v>#REF!</v>
      </c>
      <c r="L296" t="e">
        <f>VLOOKUP(D296,#REF!,5,0)</f>
        <v>#REF!</v>
      </c>
      <c r="M296" t="e">
        <f>VLOOKUP(D296,#REF!,6,0)</f>
        <v>#REF!</v>
      </c>
      <c r="N296" t="e">
        <f>VLOOKUP(D296,#REF!,7,0)</f>
        <v>#REF!</v>
      </c>
      <c r="P296" t="str">
        <f t="shared" si="26"/>
        <v>32104</v>
      </c>
      <c r="Q296" t="str">
        <f t="shared" si="24"/>
        <v>18</v>
      </c>
    </row>
    <row r="297" spans="1:17" x14ac:dyDescent="0.3">
      <c r="A297" s="556">
        <v>44742</v>
      </c>
      <c r="B297" s="500">
        <v>7</v>
      </c>
      <c r="C297" s="500" t="s">
        <v>1682</v>
      </c>
      <c r="D297" s="500" t="s">
        <v>953</v>
      </c>
      <c r="E297" t="str">
        <f t="shared" si="22"/>
        <v>180103219200199</v>
      </c>
      <c r="F297" t="str">
        <f t="shared" si="23"/>
        <v>0</v>
      </c>
      <c r="G297" t="e">
        <f>+VLOOKUP(L297,BG!$D$10:$F$68,3,FALSE)</f>
        <v>#REF!</v>
      </c>
      <c r="H297" s="332" t="s">
        <v>954</v>
      </c>
      <c r="I297" s="544">
        <v>-2010848870</v>
      </c>
      <c r="J297" s="296">
        <f t="shared" si="25"/>
        <v>-2010848.87</v>
      </c>
      <c r="K297" t="e">
        <f>+VLOOKUP(D297,#REF!,4,0)</f>
        <v>#REF!</v>
      </c>
      <c r="L297" t="e">
        <f>VLOOKUP(D297,#REF!,5,0)</f>
        <v>#REF!</v>
      </c>
      <c r="M297" t="e">
        <f>VLOOKUP(D297,#REF!,6,0)</f>
        <v>#REF!</v>
      </c>
      <c r="N297" t="e">
        <f>VLOOKUP(D297,#REF!,7,0)</f>
        <v>#REF!</v>
      </c>
      <c r="P297" t="str">
        <f t="shared" si="26"/>
        <v>32192</v>
      </c>
      <c r="Q297" t="str">
        <f t="shared" si="24"/>
        <v>18</v>
      </c>
    </row>
    <row r="298" spans="1:17" x14ac:dyDescent="0.3">
      <c r="A298" s="556">
        <v>44742</v>
      </c>
      <c r="B298" s="333">
        <v>7</v>
      </c>
      <c r="C298" s="333" t="s">
        <v>1683</v>
      </c>
      <c r="D298" s="333" t="s">
        <v>955</v>
      </c>
      <c r="E298" t="str">
        <f t="shared" si="22"/>
        <v>180103219200299</v>
      </c>
      <c r="F298" t="str">
        <f t="shared" si="23"/>
        <v>0</v>
      </c>
      <c r="G298" t="e">
        <f>+VLOOKUP(L298,BG!$D$10:$F$68,3,FALSE)</f>
        <v>#REF!</v>
      </c>
      <c r="H298" s="333" t="s">
        <v>956</v>
      </c>
      <c r="I298" s="545">
        <v>-214391177</v>
      </c>
      <c r="J298" s="296">
        <f t="shared" si="25"/>
        <v>-214391.177</v>
      </c>
      <c r="K298" t="e">
        <f>+VLOOKUP(D298,#REF!,4,0)</f>
        <v>#REF!</v>
      </c>
      <c r="L298" t="e">
        <f>VLOOKUP(D298,#REF!,5,0)</f>
        <v>#REF!</v>
      </c>
      <c r="M298" t="e">
        <f>VLOOKUP(D298,#REF!,6,0)</f>
        <v>#REF!</v>
      </c>
      <c r="N298" t="e">
        <f>VLOOKUP(D298,#REF!,7,0)</f>
        <v>#REF!</v>
      </c>
      <c r="P298" t="str">
        <f t="shared" si="26"/>
        <v>32192</v>
      </c>
      <c r="Q298" t="str">
        <f t="shared" si="24"/>
        <v>18</v>
      </c>
    </row>
    <row r="299" spans="1:17" x14ac:dyDescent="0.3">
      <c r="A299" s="556">
        <v>44742</v>
      </c>
      <c r="B299" s="332">
        <v>7</v>
      </c>
      <c r="C299" s="332" t="s">
        <v>1684</v>
      </c>
      <c r="D299" s="332" t="s">
        <v>957</v>
      </c>
      <c r="E299" t="str">
        <f t="shared" si="22"/>
        <v>180103219200499</v>
      </c>
      <c r="F299" t="str">
        <f t="shared" si="23"/>
        <v>0</v>
      </c>
      <c r="G299" t="e">
        <f>+VLOOKUP(L299,BG!$D$10:$F$68,3,FALSE)</f>
        <v>#REF!</v>
      </c>
      <c r="H299" s="332" t="s">
        <v>958</v>
      </c>
      <c r="I299" s="544">
        <v>-476025257</v>
      </c>
      <c r="J299" s="296">
        <f t="shared" si="25"/>
        <v>-476025.25699999998</v>
      </c>
      <c r="K299" t="e">
        <f>+VLOOKUP(D299,#REF!,4,0)</f>
        <v>#REF!</v>
      </c>
      <c r="L299" t="e">
        <f>VLOOKUP(D299,#REF!,5,0)</f>
        <v>#REF!</v>
      </c>
      <c r="M299" t="e">
        <f>VLOOKUP(D299,#REF!,6,0)</f>
        <v>#REF!</v>
      </c>
      <c r="N299" t="e">
        <f>VLOOKUP(D299,#REF!,7,0)</f>
        <v>#REF!</v>
      </c>
      <c r="P299" t="str">
        <f t="shared" si="26"/>
        <v>32192</v>
      </c>
      <c r="Q299" t="str">
        <f t="shared" si="24"/>
        <v>18</v>
      </c>
    </row>
    <row r="300" spans="1:17" x14ac:dyDescent="0.3">
      <c r="A300" s="556">
        <v>44742</v>
      </c>
      <c r="B300" s="333">
        <v>7</v>
      </c>
      <c r="C300" s="333" t="s">
        <v>1685</v>
      </c>
      <c r="D300" s="333" t="s">
        <v>960</v>
      </c>
      <c r="E300" t="str">
        <f t="shared" si="22"/>
        <v>180103219400199</v>
      </c>
      <c r="F300" t="str">
        <f t="shared" si="23"/>
        <v>0</v>
      </c>
      <c r="G300" t="e">
        <f>+VLOOKUP(L300,BG!$D$10:$F$68,3,FALSE)</f>
        <v>#REF!</v>
      </c>
      <c r="H300" s="333" t="s">
        <v>959</v>
      </c>
      <c r="I300" s="545">
        <v>-527624015</v>
      </c>
      <c r="J300" s="296">
        <f t="shared" si="25"/>
        <v>-527624.01500000001</v>
      </c>
      <c r="K300" t="e">
        <f>+VLOOKUP(D300,#REF!,4,0)</f>
        <v>#REF!</v>
      </c>
      <c r="L300" t="e">
        <f>VLOOKUP(D300,#REF!,5,0)</f>
        <v>#REF!</v>
      </c>
      <c r="M300" t="e">
        <f>VLOOKUP(D300,#REF!,6,0)</f>
        <v>#REF!</v>
      </c>
      <c r="N300" t="e">
        <f>VLOOKUP(D300,#REF!,7,0)</f>
        <v>#REF!</v>
      </c>
      <c r="P300" t="str">
        <f t="shared" si="26"/>
        <v>32194</v>
      </c>
      <c r="Q300" t="str">
        <f t="shared" si="24"/>
        <v>18</v>
      </c>
    </row>
    <row r="301" spans="1:17" x14ac:dyDescent="0.3">
      <c r="A301" s="556">
        <v>44742</v>
      </c>
      <c r="B301" s="332">
        <v>7</v>
      </c>
      <c r="C301" s="332" t="s">
        <v>1686</v>
      </c>
      <c r="D301" s="332" t="s">
        <v>962</v>
      </c>
      <c r="E301" t="str">
        <f t="shared" si="22"/>
        <v>180103230200199</v>
      </c>
      <c r="F301" t="str">
        <f t="shared" si="23"/>
        <v>0</v>
      </c>
      <c r="G301" t="e">
        <f>+VLOOKUP(L301,BG!$D$10:$F$68,3,FALSE)</f>
        <v>#REF!</v>
      </c>
      <c r="H301" s="332" t="s">
        <v>963</v>
      </c>
      <c r="I301" s="544">
        <v>9148364521</v>
      </c>
      <c r="J301" s="296">
        <f t="shared" si="25"/>
        <v>9148364.5209999997</v>
      </c>
      <c r="K301" t="e">
        <f>+VLOOKUP(D301,#REF!,4,0)</f>
        <v>#REF!</v>
      </c>
      <c r="L301" t="e">
        <f>VLOOKUP(D301,#REF!,5,0)</f>
        <v>#REF!</v>
      </c>
      <c r="M301" t="e">
        <f>VLOOKUP(D301,#REF!,6,0)</f>
        <v>#REF!</v>
      </c>
      <c r="N301" t="e">
        <f>VLOOKUP(D301,#REF!,7,0)</f>
        <v>#REF!</v>
      </c>
      <c r="P301" t="str">
        <f t="shared" si="26"/>
        <v>32302</v>
      </c>
      <c r="Q301" t="str">
        <f t="shared" si="24"/>
        <v>18</v>
      </c>
    </row>
    <row r="302" spans="1:17" x14ac:dyDescent="0.3">
      <c r="A302" s="556">
        <v>44742</v>
      </c>
      <c r="B302" s="333">
        <v>7</v>
      </c>
      <c r="C302" s="333" t="s">
        <v>1687</v>
      </c>
      <c r="D302" s="333" t="s">
        <v>964</v>
      </c>
      <c r="E302" t="str">
        <f t="shared" si="22"/>
        <v>180103239200199</v>
      </c>
      <c r="F302" t="str">
        <f t="shared" si="23"/>
        <v>0</v>
      </c>
      <c r="G302" t="e">
        <f>+VLOOKUP(L302,BG!$D$10:$F$68,3,FALSE)</f>
        <v>#REF!</v>
      </c>
      <c r="H302" s="333" t="s">
        <v>965</v>
      </c>
      <c r="I302" s="545">
        <v>-4101574417</v>
      </c>
      <c r="J302" s="296">
        <f t="shared" si="25"/>
        <v>-4101574.4169999999</v>
      </c>
      <c r="K302" t="e">
        <f>+VLOOKUP(D302,#REF!,4,0)</f>
        <v>#REF!</v>
      </c>
      <c r="L302" t="e">
        <f>VLOOKUP(D302,#REF!,5,0)</f>
        <v>#REF!</v>
      </c>
      <c r="M302" t="e">
        <f>VLOOKUP(D302,#REF!,6,0)</f>
        <v>#REF!</v>
      </c>
      <c r="N302" t="e">
        <f>VLOOKUP(D302,#REF!,7,0)</f>
        <v>#REF!</v>
      </c>
      <c r="P302" t="str">
        <f t="shared" si="26"/>
        <v>32392</v>
      </c>
      <c r="Q302" t="str">
        <f t="shared" si="24"/>
        <v>18</v>
      </c>
    </row>
    <row r="303" spans="1:17" x14ac:dyDescent="0.3">
      <c r="A303" s="556">
        <v>44742</v>
      </c>
      <c r="B303" s="332">
        <v>7</v>
      </c>
      <c r="C303" s="332" t="s">
        <v>1688</v>
      </c>
      <c r="D303" s="332" t="s">
        <v>967</v>
      </c>
      <c r="E303" t="str">
        <f t="shared" si="22"/>
        <v>180103250200199</v>
      </c>
      <c r="F303" t="str">
        <f t="shared" si="23"/>
        <v>0</v>
      </c>
      <c r="G303" t="e">
        <f>+VLOOKUP(L303,BG!$D$10:$F$68,3,FALSE)</f>
        <v>#REF!</v>
      </c>
      <c r="H303" s="332" t="s">
        <v>2928</v>
      </c>
      <c r="I303" s="544">
        <v>919482343</v>
      </c>
      <c r="J303" s="296">
        <f t="shared" si="25"/>
        <v>919482.34299999999</v>
      </c>
      <c r="K303" t="e">
        <f>+VLOOKUP(D303,#REF!,4,0)</f>
        <v>#REF!</v>
      </c>
      <c r="L303" t="e">
        <f>VLOOKUP(D303,#REF!,5,0)</f>
        <v>#REF!</v>
      </c>
      <c r="M303" t="e">
        <f>VLOOKUP(D303,#REF!,6,0)</f>
        <v>#REF!</v>
      </c>
      <c r="N303" t="e">
        <f>VLOOKUP(D303,#REF!,7,0)</f>
        <v>#REF!</v>
      </c>
      <c r="P303" t="str">
        <f t="shared" si="26"/>
        <v>32502</v>
      </c>
      <c r="Q303" t="str">
        <f t="shared" si="24"/>
        <v>18</v>
      </c>
    </row>
    <row r="304" spans="1:17" x14ac:dyDescent="0.3">
      <c r="A304" s="556">
        <v>44742</v>
      </c>
      <c r="B304" s="333">
        <v>7</v>
      </c>
      <c r="C304" s="333" t="s">
        <v>1689</v>
      </c>
      <c r="D304" s="333" t="s">
        <v>969</v>
      </c>
      <c r="E304" t="str">
        <f t="shared" si="22"/>
        <v>180103259200199</v>
      </c>
      <c r="F304" t="str">
        <f t="shared" si="23"/>
        <v>0</v>
      </c>
      <c r="G304" t="e">
        <f>+VLOOKUP(L304,BG!$D$10:$F$68,3,FALSE)</f>
        <v>#REF!</v>
      </c>
      <c r="H304" s="333" t="s">
        <v>2929</v>
      </c>
      <c r="I304" s="545">
        <v>-583227561</v>
      </c>
      <c r="J304" s="296">
        <f t="shared" si="25"/>
        <v>-583227.56099999999</v>
      </c>
      <c r="K304" t="e">
        <f>+VLOOKUP(D304,#REF!,4,0)</f>
        <v>#REF!</v>
      </c>
      <c r="L304" t="e">
        <f>VLOOKUP(D304,#REF!,5,0)</f>
        <v>#REF!</v>
      </c>
      <c r="M304" t="e">
        <f>VLOOKUP(D304,#REF!,6,0)</f>
        <v>#REF!</v>
      </c>
      <c r="N304" t="e">
        <f>VLOOKUP(D304,#REF!,7,0)</f>
        <v>#REF!</v>
      </c>
      <c r="P304" t="str">
        <f t="shared" si="26"/>
        <v>32592</v>
      </c>
      <c r="Q304" t="str">
        <f t="shared" si="24"/>
        <v>18</v>
      </c>
    </row>
    <row r="305" spans="1:17" x14ac:dyDescent="0.3">
      <c r="A305" s="556">
        <v>44742</v>
      </c>
      <c r="B305" s="332">
        <v>7</v>
      </c>
      <c r="C305" s="332" t="s">
        <v>1690</v>
      </c>
      <c r="D305" s="332" t="s">
        <v>972</v>
      </c>
      <c r="E305" t="str">
        <f t="shared" si="22"/>
        <v>180103270200099</v>
      </c>
      <c r="F305" t="str">
        <f t="shared" si="23"/>
        <v>0</v>
      </c>
      <c r="G305" t="e">
        <f>+VLOOKUP(L305,BG!$D$10:$F$68,3,FALSE)</f>
        <v>#REF!</v>
      </c>
      <c r="H305" s="332" t="s">
        <v>973</v>
      </c>
      <c r="I305" s="544">
        <v>184170799</v>
      </c>
      <c r="J305" s="296">
        <f t="shared" si="25"/>
        <v>184170.799</v>
      </c>
      <c r="K305" t="e">
        <f>+VLOOKUP(D305,#REF!,4,0)</f>
        <v>#REF!</v>
      </c>
      <c r="L305" t="e">
        <f>VLOOKUP(D305,#REF!,5,0)</f>
        <v>#REF!</v>
      </c>
      <c r="M305" t="e">
        <f>VLOOKUP(D305,#REF!,6,0)</f>
        <v>#REF!</v>
      </c>
      <c r="N305" t="e">
        <f>VLOOKUP(D305,#REF!,7,0)</f>
        <v>#REF!</v>
      </c>
      <c r="P305" t="str">
        <f t="shared" si="26"/>
        <v>32702</v>
      </c>
      <c r="Q305" t="str">
        <f t="shared" si="24"/>
        <v>18</v>
      </c>
    </row>
    <row r="306" spans="1:17" x14ac:dyDescent="0.3">
      <c r="A306" s="556">
        <v>44742</v>
      </c>
      <c r="B306" s="333">
        <v>7</v>
      </c>
      <c r="C306" s="333" t="s">
        <v>1691</v>
      </c>
      <c r="D306" s="333" t="s">
        <v>974</v>
      </c>
      <c r="E306" t="str">
        <f t="shared" si="22"/>
        <v>180103279200199</v>
      </c>
      <c r="F306" t="str">
        <f t="shared" si="23"/>
        <v>0</v>
      </c>
      <c r="G306" t="e">
        <f>+VLOOKUP(L306,BG!$D$10:$F$68,3,FALSE)</f>
        <v>#REF!</v>
      </c>
      <c r="H306" s="333" t="s">
        <v>2930</v>
      </c>
      <c r="I306" s="545">
        <v>-123420340</v>
      </c>
      <c r="J306" s="296">
        <f t="shared" si="25"/>
        <v>-123420.34</v>
      </c>
      <c r="K306" t="e">
        <f>+VLOOKUP(D306,#REF!,4,0)</f>
        <v>#REF!</v>
      </c>
      <c r="L306" t="e">
        <f>VLOOKUP(D306,#REF!,5,0)</f>
        <v>#REF!</v>
      </c>
      <c r="M306" t="e">
        <f>VLOOKUP(D306,#REF!,6,0)</f>
        <v>#REF!</v>
      </c>
      <c r="N306" t="e">
        <f>VLOOKUP(D306,#REF!,7,0)</f>
        <v>#REF!</v>
      </c>
      <c r="P306" t="str">
        <f t="shared" si="26"/>
        <v>32792</v>
      </c>
      <c r="Q306" t="str">
        <f t="shared" si="24"/>
        <v>18</v>
      </c>
    </row>
    <row r="307" spans="1:17" x14ac:dyDescent="0.3">
      <c r="A307" s="556">
        <v>44742</v>
      </c>
      <c r="B307" s="332">
        <v>7</v>
      </c>
      <c r="C307" s="332" t="s">
        <v>1692</v>
      </c>
      <c r="D307" s="332" t="s">
        <v>976</v>
      </c>
      <c r="E307" t="str">
        <f t="shared" si="22"/>
        <v>190103370200199</v>
      </c>
      <c r="F307" t="str">
        <f t="shared" si="23"/>
        <v>0</v>
      </c>
      <c r="G307" t="e">
        <f>+VLOOKUP(L307,BG!$D$10:$F$68,3,FALSE)</f>
        <v>#REF!</v>
      </c>
      <c r="H307" s="332" t="s">
        <v>977</v>
      </c>
      <c r="I307" s="544">
        <v>16518002000</v>
      </c>
      <c r="J307" s="296">
        <f t="shared" si="25"/>
        <v>16518002</v>
      </c>
      <c r="K307" t="e">
        <f>+VLOOKUP(D307,#REF!,4,0)</f>
        <v>#REF!</v>
      </c>
      <c r="L307" t="e">
        <f>VLOOKUP(D307,#REF!,5,0)</f>
        <v>#REF!</v>
      </c>
      <c r="M307" t="e">
        <f>VLOOKUP(D307,#REF!,6,0)</f>
        <v>#REF!</v>
      </c>
      <c r="N307" t="e">
        <f>VLOOKUP(D307,#REF!,7,0)</f>
        <v>#REF!</v>
      </c>
      <c r="P307" t="str">
        <f t="shared" si="26"/>
        <v>33702</v>
      </c>
      <c r="Q307" t="str">
        <f t="shared" si="24"/>
        <v>19</v>
      </c>
    </row>
    <row r="308" spans="1:17" x14ac:dyDescent="0.3">
      <c r="A308" s="556">
        <v>44742</v>
      </c>
      <c r="B308" s="333">
        <v>7</v>
      </c>
      <c r="C308" s="333" t="s">
        <v>1693</v>
      </c>
      <c r="D308" s="333" t="s">
        <v>978</v>
      </c>
      <c r="E308" t="str">
        <f t="shared" si="22"/>
        <v>190103370202299</v>
      </c>
      <c r="F308" t="str">
        <f t="shared" si="23"/>
        <v>0</v>
      </c>
      <c r="G308" t="e">
        <f>+VLOOKUP(L308,BG!$D$10:$F$68,3,FALSE)</f>
        <v>#REF!</v>
      </c>
      <c r="H308" s="333" t="s">
        <v>979</v>
      </c>
      <c r="I308" s="545">
        <v>9447237814</v>
      </c>
      <c r="J308" s="296">
        <f t="shared" si="25"/>
        <v>9447237.8139999993</v>
      </c>
      <c r="K308" t="e">
        <f>+VLOOKUP(D308,#REF!,4,0)</f>
        <v>#REF!</v>
      </c>
      <c r="L308" t="e">
        <f>VLOOKUP(D308,#REF!,5,0)</f>
        <v>#REF!</v>
      </c>
      <c r="M308" t="e">
        <f>VLOOKUP(D308,#REF!,6,0)</f>
        <v>#REF!</v>
      </c>
      <c r="N308" t="e">
        <f>VLOOKUP(D308,#REF!,7,0)</f>
        <v>#REF!</v>
      </c>
      <c r="P308" t="str">
        <f t="shared" si="26"/>
        <v>33702</v>
      </c>
      <c r="Q308" t="str">
        <f t="shared" si="24"/>
        <v>19</v>
      </c>
    </row>
    <row r="309" spans="1:17" x14ac:dyDescent="0.3">
      <c r="A309" s="556">
        <v>44742</v>
      </c>
      <c r="B309" s="332">
        <v>7</v>
      </c>
      <c r="C309" s="332" t="s">
        <v>2275</v>
      </c>
      <c r="D309" s="332" t="s">
        <v>1963</v>
      </c>
      <c r="E309" t="str">
        <f t="shared" si="22"/>
        <v>190103370202399</v>
      </c>
      <c r="F309" t="str">
        <f t="shared" si="23"/>
        <v>0</v>
      </c>
      <c r="G309" t="e">
        <f>+VLOOKUP(L309,BG!$D$10:$F$68,3,FALSE)</f>
        <v>#REF!</v>
      </c>
      <c r="H309" s="332" t="s">
        <v>2142</v>
      </c>
      <c r="I309" s="544">
        <v>2617391073</v>
      </c>
      <c r="J309" s="296">
        <f t="shared" si="25"/>
        <v>2617391.0729999999</v>
      </c>
      <c r="K309" t="e">
        <f>+VLOOKUP(D309,#REF!,4,0)</f>
        <v>#REF!</v>
      </c>
      <c r="L309" t="e">
        <f>VLOOKUP(D309,#REF!,5,0)</f>
        <v>#REF!</v>
      </c>
      <c r="M309" t="e">
        <f>VLOOKUP(D309,#REF!,6,0)</f>
        <v>#REF!</v>
      </c>
      <c r="N309" t="e">
        <f>VLOOKUP(D309,#REF!,7,0)</f>
        <v>#REF!</v>
      </c>
      <c r="P309" t="str">
        <f t="shared" si="26"/>
        <v>33702</v>
      </c>
      <c r="Q309" t="str">
        <f t="shared" si="24"/>
        <v>19</v>
      </c>
    </row>
    <row r="310" spans="1:17" x14ac:dyDescent="0.3">
      <c r="A310" s="556">
        <v>44742</v>
      </c>
      <c r="B310" s="333">
        <v>7</v>
      </c>
      <c r="C310" s="333" t="s">
        <v>1694</v>
      </c>
      <c r="D310" s="333" t="s">
        <v>980</v>
      </c>
      <c r="E310" t="str">
        <f t="shared" si="22"/>
        <v>190103370400099</v>
      </c>
      <c r="F310" t="str">
        <f t="shared" si="23"/>
        <v>0</v>
      </c>
      <c r="G310" t="e">
        <f>+VLOOKUP(L310,BG!$D$10:$F$68,3,FALSE)</f>
        <v>#REF!</v>
      </c>
      <c r="H310" s="333" t="s">
        <v>981</v>
      </c>
      <c r="I310" s="545">
        <v>17787026145</v>
      </c>
      <c r="J310" s="296">
        <f t="shared" si="25"/>
        <v>17787026.145</v>
      </c>
      <c r="K310" t="e">
        <f>+VLOOKUP(D310,#REF!,4,0)</f>
        <v>#REF!</v>
      </c>
      <c r="L310" t="e">
        <f>VLOOKUP(D310,#REF!,5,0)</f>
        <v>#REF!</v>
      </c>
      <c r="M310" t="e">
        <f>VLOOKUP(D310,#REF!,6,0)</f>
        <v>#REF!</v>
      </c>
      <c r="N310" t="e">
        <f>VLOOKUP(D310,#REF!,7,0)</f>
        <v>#REF!</v>
      </c>
      <c r="P310" t="str">
        <f t="shared" si="26"/>
        <v>33704</v>
      </c>
      <c r="Q310" t="str">
        <f t="shared" si="24"/>
        <v>19</v>
      </c>
    </row>
    <row r="311" spans="1:17" x14ac:dyDescent="0.3">
      <c r="A311" s="556">
        <v>44742</v>
      </c>
      <c r="B311" s="332">
        <v>7</v>
      </c>
      <c r="C311" s="332" t="s">
        <v>2276</v>
      </c>
      <c r="D311" s="332" t="s">
        <v>1964</v>
      </c>
      <c r="E311" t="str">
        <f t="shared" si="22"/>
        <v>190103370400199</v>
      </c>
      <c r="F311" t="str">
        <f t="shared" si="23"/>
        <v>0</v>
      </c>
      <c r="G311" t="e">
        <f>+VLOOKUP(L311,BG!$D$10:$F$68,3,FALSE)</f>
        <v>#REF!</v>
      </c>
      <c r="H311" s="332" t="s">
        <v>2143</v>
      </c>
      <c r="I311" s="544">
        <v>5486745274</v>
      </c>
      <c r="J311" s="296">
        <f t="shared" si="25"/>
        <v>5486745.2740000002</v>
      </c>
      <c r="K311" t="e">
        <f>+VLOOKUP(D311,#REF!,4,0)</f>
        <v>#REF!</v>
      </c>
      <c r="L311" t="e">
        <f>VLOOKUP(D311,#REF!,5,0)</f>
        <v>#REF!</v>
      </c>
      <c r="M311" t="e">
        <f>VLOOKUP(D311,#REF!,6,0)</f>
        <v>#REF!</v>
      </c>
      <c r="N311" t="e">
        <f>VLOOKUP(D311,#REF!,7,0)</f>
        <v>#REF!</v>
      </c>
      <c r="P311" t="str">
        <f t="shared" si="26"/>
        <v>33704</v>
      </c>
      <c r="Q311" t="str">
        <f t="shared" si="24"/>
        <v>19</v>
      </c>
    </row>
    <row r="312" spans="1:17" x14ac:dyDescent="0.3">
      <c r="A312" s="556">
        <v>44742</v>
      </c>
      <c r="B312" s="333">
        <v>7</v>
      </c>
      <c r="C312" s="333" t="s">
        <v>2277</v>
      </c>
      <c r="D312" s="333" t="s">
        <v>1965</v>
      </c>
      <c r="E312" t="str">
        <f t="shared" si="22"/>
        <v>190103370400299</v>
      </c>
      <c r="F312" t="str">
        <f t="shared" si="23"/>
        <v>0</v>
      </c>
      <c r="G312" t="e">
        <f>+VLOOKUP(L312,BG!$D$10:$F$68,3,FALSE)</f>
        <v>#REF!</v>
      </c>
      <c r="H312" s="333" t="s">
        <v>2144</v>
      </c>
      <c r="I312" s="545">
        <v>4363759125</v>
      </c>
      <c r="J312" s="296">
        <f t="shared" si="25"/>
        <v>4363759.125</v>
      </c>
      <c r="K312" t="e">
        <f>+VLOOKUP(D312,#REF!,4,0)</f>
        <v>#REF!</v>
      </c>
      <c r="L312" t="e">
        <f>VLOOKUP(D312,#REF!,5,0)</f>
        <v>#REF!</v>
      </c>
      <c r="M312" t="e">
        <f>VLOOKUP(D312,#REF!,6,0)</f>
        <v>#REF!</v>
      </c>
      <c r="N312" t="e">
        <f>VLOOKUP(D312,#REF!,7,0)</f>
        <v>#REF!</v>
      </c>
      <c r="P312" t="str">
        <f t="shared" si="26"/>
        <v>33704</v>
      </c>
      <c r="Q312" t="str">
        <f t="shared" si="24"/>
        <v>19</v>
      </c>
    </row>
    <row r="313" spans="1:17" x14ac:dyDescent="0.3">
      <c r="A313" s="556">
        <v>44742</v>
      </c>
      <c r="B313" s="332">
        <v>7</v>
      </c>
      <c r="C313" s="332" t="s">
        <v>1695</v>
      </c>
      <c r="D313" s="332" t="s">
        <v>982</v>
      </c>
      <c r="E313" t="str">
        <f t="shared" si="22"/>
        <v>190103379200099</v>
      </c>
      <c r="F313" t="str">
        <f t="shared" si="23"/>
        <v>0</v>
      </c>
      <c r="G313" t="e">
        <f>+VLOOKUP(L313,BG!$D$10:$F$68,3,FALSE)</f>
        <v>#REF!</v>
      </c>
      <c r="H313" s="332" t="s">
        <v>983</v>
      </c>
      <c r="I313" s="544">
        <v>-3821868908</v>
      </c>
      <c r="J313" s="296">
        <f t="shared" si="25"/>
        <v>-3821868.9079999998</v>
      </c>
      <c r="K313" t="e">
        <f>+VLOOKUP(D313,#REF!,4,0)</f>
        <v>#REF!</v>
      </c>
      <c r="L313" t="e">
        <f>VLOOKUP(D313,#REF!,5,0)</f>
        <v>#REF!</v>
      </c>
      <c r="M313" t="e">
        <f>VLOOKUP(D313,#REF!,6,0)</f>
        <v>#REF!</v>
      </c>
      <c r="N313" t="e">
        <f>VLOOKUP(D313,#REF!,7,0)</f>
        <v>#REF!</v>
      </c>
      <c r="P313" t="str">
        <f t="shared" si="26"/>
        <v>33792</v>
      </c>
      <c r="Q313" t="str">
        <f t="shared" si="24"/>
        <v>19</v>
      </c>
    </row>
    <row r="314" spans="1:17" x14ac:dyDescent="0.3">
      <c r="A314" s="556">
        <v>44742</v>
      </c>
      <c r="B314" s="333">
        <v>7</v>
      </c>
      <c r="C314" s="333" t="s">
        <v>2826</v>
      </c>
      <c r="D314" s="333" t="s">
        <v>2533</v>
      </c>
      <c r="E314" t="str">
        <f t="shared" si="22"/>
        <v>190103379200199</v>
      </c>
      <c r="F314" t="str">
        <f t="shared" si="23"/>
        <v>0</v>
      </c>
      <c r="G314" t="e">
        <f>+VLOOKUP(L314,BG!$D$10:$F$68,3,FALSE)</f>
        <v>#REF!</v>
      </c>
      <c r="H314" s="333" t="s">
        <v>2534</v>
      </c>
      <c r="I314" s="545">
        <v>-961188865</v>
      </c>
      <c r="J314" s="296">
        <f t="shared" si="25"/>
        <v>-961188.86499999999</v>
      </c>
      <c r="K314" t="e">
        <f>+VLOOKUP(D314,#REF!,4,0)</f>
        <v>#REF!</v>
      </c>
      <c r="L314" t="e">
        <f>VLOOKUP(D314,#REF!,5,0)</f>
        <v>#REF!</v>
      </c>
      <c r="M314" t="e">
        <f>VLOOKUP(D314,#REF!,6,0)</f>
        <v>#REF!</v>
      </c>
      <c r="N314" t="e">
        <f>VLOOKUP(D314,#REF!,7,0)</f>
        <v>#REF!</v>
      </c>
      <c r="P314" t="str">
        <f t="shared" si="26"/>
        <v>33792</v>
      </c>
      <c r="Q314" t="str">
        <f t="shared" si="24"/>
        <v>19</v>
      </c>
    </row>
    <row r="315" spans="1:17" x14ac:dyDescent="0.3">
      <c r="A315" s="556">
        <v>44742</v>
      </c>
      <c r="B315" s="332">
        <v>7</v>
      </c>
      <c r="C315" s="332" t="s">
        <v>1696</v>
      </c>
      <c r="D315" s="332" t="s">
        <v>985</v>
      </c>
      <c r="E315" t="str">
        <f t="shared" si="22"/>
        <v>190103379400099</v>
      </c>
      <c r="F315" t="str">
        <f t="shared" si="23"/>
        <v>0</v>
      </c>
      <c r="G315" t="e">
        <f>+VLOOKUP(L315,BG!$D$10:$F$68,3,FALSE)</f>
        <v>#REF!</v>
      </c>
      <c r="H315" s="332" t="s">
        <v>2931</v>
      </c>
      <c r="I315" s="544">
        <v>-10353817632</v>
      </c>
      <c r="J315" s="296">
        <f t="shared" si="25"/>
        <v>-10353817.631999999</v>
      </c>
      <c r="K315" t="e">
        <f>+VLOOKUP(D315,#REF!,4,0)</f>
        <v>#REF!</v>
      </c>
      <c r="L315" t="e">
        <f>VLOOKUP(D315,#REF!,5,0)</f>
        <v>#REF!</v>
      </c>
      <c r="M315" t="e">
        <f>VLOOKUP(D315,#REF!,6,0)</f>
        <v>#REF!</v>
      </c>
      <c r="N315" t="e">
        <f>VLOOKUP(D315,#REF!,7,0)</f>
        <v>#REF!</v>
      </c>
      <c r="P315" t="str">
        <f t="shared" si="26"/>
        <v>33794</v>
      </c>
      <c r="Q315" t="str">
        <f t="shared" si="24"/>
        <v>19</v>
      </c>
    </row>
    <row r="316" spans="1:17" x14ac:dyDescent="0.3">
      <c r="A316" s="556">
        <v>44742</v>
      </c>
      <c r="B316" s="333">
        <v>7</v>
      </c>
      <c r="C316" s="333" t="s">
        <v>2278</v>
      </c>
      <c r="D316" s="333" t="s">
        <v>1966</v>
      </c>
      <c r="E316" t="str">
        <f t="shared" si="22"/>
        <v>190103379400199</v>
      </c>
      <c r="F316" t="str">
        <f t="shared" si="23"/>
        <v>0</v>
      </c>
      <c r="G316" t="e">
        <f>+VLOOKUP(L316,BG!$D$10:$F$68,3,FALSE)</f>
        <v>#REF!</v>
      </c>
      <c r="H316" s="333" t="s">
        <v>2932</v>
      </c>
      <c r="I316" s="545">
        <v>-3696772723</v>
      </c>
      <c r="J316" s="296">
        <f t="shared" si="25"/>
        <v>-3696772.7230000002</v>
      </c>
      <c r="K316" t="e">
        <f>+VLOOKUP(D316,#REF!,4,0)</f>
        <v>#REF!</v>
      </c>
      <c r="L316" t="e">
        <f>VLOOKUP(D316,#REF!,5,0)</f>
        <v>#REF!</v>
      </c>
      <c r="M316" t="e">
        <f>VLOOKUP(D316,#REF!,6,0)</f>
        <v>#REF!</v>
      </c>
      <c r="N316" t="e">
        <f>VLOOKUP(D316,#REF!,7,0)</f>
        <v>#REF!</v>
      </c>
      <c r="P316" t="str">
        <f t="shared" si="26"/>
        <v>33794</v>
      </c>
      <c r="Q316" t="str">
        <f t="shared" si="24"/>
        <v>19</v>
      </c>
    </row>
    <row r="317" spans="1:17" x14ac:dyDescent="0.3">
      <c r="A317" s="556">
        <v>44742</v>
      </c>
      <c r="B317" s="332">
        <v>7</v>
      </c>
      <c r="C317" s="332" t="s">
        <v>1697</v>
      </c>
      <c r="D317" s="332" t="s">
        <v>987</v>
      </c>
      <c r="E317" t="str">
        <f t="shared" si="22"/>
        <v>190103390200099</v>
      </c>
      <c r="F317" t="str">
        <f t="shared" si="23"/>
        <v>0</v>
      </c>
      <c r="G317" t="e">
        <f>+VLOOKUP(L317,BG!$D$10:$F$68,3,FALSE)</f>
        <v>#REF!</v>
      </c>
      <c r="H317" s="332" t="s">
        <v>988</v>
      </c>
      <c r="I317" s="544">
        <v>4476185441</v>
      </c>
      <c r="J317" s="296">
        <f t="shared" si="25"/>
        <v>4476185.4409999996</v>
      </c>
      <c r="K317" t="e">
        <f>+VLOOKUP(D317,#REF!,4,0)</f>
        <v>#REF!</v>
      </c>
      <c r="L317" t="e">
        <f>VLOOKUP(D317,#REF!,5,0)</f>
        <v>#REF!</v>
      </c>
      <c r="M317" t="e">
        <f>VLOOKUP(D317,#REF!,6,0)</f>
        <v>#REF!</v>
      </c>
      <c r="N317" t="e">
        <f>VLOOKUP(D317,#REF!,7,0)</f>
        <v>#REF!</v>
      </c>
      <c r="P317" t="str">
        <f t="shared" si="26"/>
        <v>33902</v>
      </c>
      <c r="Q317" t="str">
        <f t="shared" si="24"/>
        <v>19</v>
      </c>
    </row>
    <row r="318" spans="1:17" x14ac:dyDescent="0.3">
      <c r="A318" s="556">
        <v>44742</v>
      </c>
      <c r="B318" s="333">
        <v>7</v>
      </c>
      <c r="C318" s="333" t="s">
        <v>1698</v>
      </c>
      <c r="D318" s="333" t="s">
        <v>989</v>
      </c>
      <c r="E318" t="str">
        <f t="shared" si="22"/>
        <v>190103399200099</v>
      </c>
      <c r="F318" t="str">
        <f t="shared" si="23"/>
        <v>0</v>
      </c>
      <c r="G318" t="e">
        <f>+VLOOKUP(L318,BG!$D$10:$F$68,3,FALSE)</f>
        <v>#REF!</v>
      </c>
      <c r="H318" s="333" t="s">
        <v>990</v>
      </c>
      <c r="I318" s="545">
        <v>-2707887368</v>
      </c>
      <c r="J318" s="296">
        <f t="shared" si="25"/>
        <v>-2707887.3679999998</v>
      </c>
      <c r="K318" t="e">
        <f>+VLOOKUP(D318,#REF!,4,0)</f>
        <v>#REF!</v>
      </c>
      <c r="L318" t="e">
        <f>VLOOKUP(D318,#REF!,5,0)</f>
        <v>#REF!</v>
      </c>
      <c r="M318" t="e">
        <f>VLOOKUP(D318,#REF!,6,0)</f>
        <v>#REF!</v>
      </c>
      <c r="N318" t="e">
        <f>VLOOKUP(D318,#REF!,7,0)</f>
        <v>#REF!</v>
      </c>
      <c r="P318" t="str">
        <f t="shared" si="26"/>
        <v>33992</v>
      </c>
      <c r="Q318" t="str">
        <f t="shared" si="24"/>
        <v>19</v>
      </c>
    </row>
    <row r="319" spans="1:17" x14ac:dyDescent="0.3">
      <c r="A319" s="556">
        <v>44742</v>
      </c>
      <c r="B319" s="332">
        <v>7</v>
      </c>
      <c r="C319" s="332" t="s">
        <v>1699</v>
      </c>
      <c r="D319" s="332" t="s">
        <v>991</v>
      </c>
      <c r="E319" t="str">
        <f t="shared" si="22"/>
        <v>190103410200099</v>
      </c>
      <c r="F319" t="str">
        <f t="shared" si="23"/>
        <v>0</v>
      </c>
      <c r="G319" t="e">
        <f>+VLOOKUP(L319,BG!$D$10:$F$68,3,FALSE)</f>
        <v>#REF!</v>
      </c>
      <c r="H319" s="332" t="s">
        <v>992</v>
      </c>
      <c r="I319" s="544">
        <v>6564359436</v>
      </c>
      <c r="J319" s="296">
        <f t="shared" si="25"/>
        <v>6564359.4359999998</v>
      </c>
      <c r="K319" t="e">
        <f>+VLOOKUP(D319,#REF!,4,0)</f>
        <v>#REF!</v>
      </c>
      <c r="L319" t="e">
        <f>VLOOKUP(D319,#REF!,5,0)</f>
        <v>#REF!</v>
      </c>
      <c r="M319" t="e">
        <f>VLOOKUP(D319,#REF!,6,0)</f>
        <v>#REF!</v>
      </c>
      <c r="N319" t="e">
        <f>VLOOKUP(D319,#REF!,7,0)</f>
        <v>#REF!</v>
      </c>
      <c r="P319" t="str">
        <f t="shared" si="26"/>
        <v>34102</v>
      </c>
      <c r="Q319" t="str">
        <f t="shared" si="24"/>
        <v>19</v>
      </c>
    </row>
    <row r="320" spans="1:17" x14ac:dyDescent="0.3">
      <c r="A320" s="556">
        <v>44742</v>
      </c>
      <c r="B320" s="333">
        <v>7</v>
      </c>
      <c r="C320" s="333" t="s">
        <v>1700</v>
      </c>
      <c r="D320" s="333" t="s">
        <v>993</v>
      </c>
      <c r="E320" t="str">
        <f t="shared" si="22"/>
        <v>190103410201199</v>
      </c>
      <c r="F320" t="str">
        <f t="shared" si="23"/>
        <v>0</v>
      </c>
      <c r="G320" t="e">
        <f>+VLOOKUP(L320,BG!$D$10:$F$68,3,FALSE)</f>
        <v>#REF!</v>
      </c>
      <c r="H320" s="333" t="s">
        <v>994</v>
      </c>
      <c r="I320" s="545">
        <v>4163222689</v>
      </c>
      <c r="J320" s="296">
        <f t="shared" si="25"/>
        <v>4163222.6889999998</v>
      </c>
      <c r="K320" t="e">
        <f>+VLOOKUP(D320,#REF!,4,0)</f>
        <v>#REF!</v>
      </c>
      <c r="L320" t="e">
        <f>VLOOKUP(D320,#REF!,5,0)</f>
        <v>#REF!</v>
      </c>
      <c r="M320" t="e">
        <f>VLOOKUP(D320,#REF!,6,0)</f>
        <v>#REF!</v>
      </c>
      <c r="N320" t="e">
        <f>VLOOKUP(D320,#REF!,7,0)</f>
        <v>#REF!</v>
      </c>
      <c r="P320" t="str">
        <f t="shared" si="26"/>
        <v>34102</v>
      </c>
      <c r="Q320" t="str">
        <f t="shared" si="24"/>
        <v>19</v>
      </c>
    </row>
    <row r="321" spans="1:17" x14ac:dyDescent="0.3">
      <c r="A321" s="556">
        <v>44742</v>
      </c>
      <c r="B321" s="332">
        <v>7</v>
      </c>
      <c r="C321" s="332" t="s">
        <v>1701</v>
      </c>
      <c r="D321" s="332" t="s">
        <v>997</v>
      </c>
      <c r="E321" t="str">
        <f t="shared" si="22"/>
        <v>190103419200099</v>
      </c>
      <c r="F321" t="str">
        <f t="shared" si="23"/>
        <v>0</v>
      </c>
      <c r="G321" t="e">
        <f>+VLOOKUP(L321,BG!$D$10:$F$68,3,FALSE)</f>
        <v>#REF!</v>
      </c>
      <c r="H321" s="332" t="s">
        <v>998</v>
      </c>
      <c r="I321" s="544">
        <v>-6250936954</v>
      </c>
      <c r="J321" s="296">
        <f t="shared" si="25"/>
        <v>-6250936.9539999999</v>
      </c>
      <c r="K321" t="e">
        <f>+VLOOKUP(D321,#REF!,4,0)</f>
        <v>#REF!</v>
      </c>
      <c r="L321" t="e">
        <f>VLOOKUP(D321,#REF!,5,0)</f>
        <v>#REF!</v>
      </c>
      <c r="M321" t="e">
        <f>VLOOKUP(D321,#REF!,6,0)</f>
        <v>#REF!</v>
      </c>
      <c r="N321" t="e">
        <f>VLOOKUP(D321,#REF!,7,0)</f>
        <v>#REF!</v>
      </c>
      <c r="P321" t="str">
        <f t="shared" si="26"/>
        <v>34192</v>
      </c>
      <c r="Q321" t="str">
        <f t="shared" si="24"/>
        <v>19</v>
      </c>
    </row>
    <row r="322" spans="1:17" x14ac:dyDescent="0.3">
      <c r="A322" s="556">
        <v>44742</v>
      </c>
      <c r="B322" s="333">
        <v>7</v>
      </c>
      <c r="C322" s="333" t="s">
        <v>1702</v>
      </c>
      <c r="D322" s="333" t="s">
        <v>999</v>
      </c>
      <c r="E322" t="str">
        <f t="shared" si="22"/>
        <v>190103419201199</v>
      </c>
      <c r="F322" t="str">
        <f t="shared" si="23"/>
        <v>0</v>
      </c>
      <c r="G322" t="e">
        <f>+VLOOKUP(L322,BG!$D$10:$F$68,3,FALSE)</f>
        <v>#REF!</v>
      </c>
      <c r="H322" s="333" t="s">
        <v>1000</v>
      </c>
      <c r="I322" s="545">
        <v>-3315154505</v>
      </c>
      <c r="J322" s="296">
        <f t="shared" si="25"/>
        <v>-3315154.5049999999</v>
      </c>
      <c r="K322" t="e">
        <f>+VLOOKUP(D322,#REF!,4,0)</f>
        <v>#REF!</v>
      </c>
      <c r="L322" t="e">
        <f>VLOOKUP(D322,#REF!,5,0)</f>
        <v>#REF!</v>
      </c>
      <c r="M322" t="e">
        <f>VLOOKUP(D322,#REF!,6,0)</f>
        <v>#REF!</v>
      </c>
      <c r="N322" t="e">
        <f>VLOOKUP(D322,#REF!,7,0)</f>
        <v>#REF!</v>
      </c>
      <c r="P322" t="str">
        <f t="shared" si="26"/>
        <v>34192</v>
      </c>
      <c r="Q322" t="str">
        <f t="shared" si="24"/>
        <v>19</v>
      </c>
    </row>
    <row r="323" spans="1:17" x14ac:dyDescent="0.3">
      <c r="A323" s="556">
        <v>44742</v>
      </c>
      <c r="B323" s="332">
        <v>7</v>
      </c>
      <c r="C323" s="332" t="s">
        <v>3083</v>
      </c>
      <c r="D323" s="332" t="s">
        <v>1967</v>
      </c>
      <c r="E323" t="str">
        <f t="shared" si="22"/>
        <v>215403900200001</v>
      </c>
      <c r="F323" t="str">
        <f t="shared" si="23"/>
        <v>5</v>
      </c>
      <c r="G323">
        <v>14</v>
      </c>
      <c r="H323" s="332" t="s">
        <v>2146</v>
      </c>
      <c r="I323" s="544">
        <v>-1768245570</v>
      </c>
      <c r="J323" s="296">
        <f t="shared" si="25"/>
        <v>-1768245.57</v>
      </c>
      <c r="K323" t="e">
        <f>+VLOOKUP(D323,#REF!,4,0)</f>
        <v>#REF!</v>
      </c>
      <c r="L323" t="e">
        <f>VLOOKUP(D323,#REF!,5,0)</f>
        <v>#REF!</v>
      </c>
      <c r="M323" t="e">
        <f>VLOOKUP(D323,#REF!,6,0)</f>
        <v>#REF!</v>
      </c>
      <c r="N323" t="e">
        <f>VLOOKUP(D323,#REF!,7,0)</f>
        <v>#REF!</v>
      </c>
      <c r="P323" t="str">
        <f t="shared" si="26"/>
        <v>39002</v>
      </c>
      <c r="Q323" t="str">
        <f t="shared" si="24"/>
        <v>21</v>
      </c>
    </row>
    <row r="324" spans="1:17" x14ac:dyDescent="0.3">
      <c r="A324" s="556">
        <v>44742</v>
      </c>
      <c r="B324" s="333">
        <v>7</v>
      </c>
      <c r="C324" s="333" t="s">
        <v>1703</v>
      </c>
      <c r="D324" s="333" t="s">
        <v>1007</v>
      </c>
      <c r="E324" t="str">
        <f t="shared" si="22"/>
        <v>217403900200001</v>
      </c>
      <c r="F324" t="str">
        <f t="shared" si="23"/>
        <v>7</v>
      </c>
      <c r="G324">
        <v>14</v>
      </c>
      <c r="H324" s="333" t="s">
        <v>1008</v>
      </c>
      <c r="I324" s="545">
        <v>-1580240045</v>
      </c>
      <c r="J324" s="296">
        <f t="shared" si="25"/>
        <v>-1580240.0449999999</v>
      </c>
      <c r="K324" t="e">
        <f>+VLOOKUP(D324,#REF!,4,0)</f>
        <v>#REF!</v>
      </c>
      <c r="L324" t="e">
        <f>VLOOKUP(D324,#REF!,5,0)</f>
        <v>#REF!</v>
      </c>
      <c r="M324" t="e">
        <f>VLOOKUP(D324,#REF!,6,0)</f>
        <v>#REF!</v>
      </c>
      <c r="N324" t="e">
        <f>VLOOKUP(D324,#REF!,7,0)</f>
        <v>#REF!</v>
      </c>
      <c r="P324" t="str">
        <f t="shared" si="26"/>
        <v>39002</v>
      </c>
      <c r="Q324" t="str">
        <f t="shared" si="24"/>
        <v>21</v>
      </c>
    </row>
    <row r="325" spans="1:17" x14ac:dyDescent="0.3">
      <c r="A325" s="556">
        <v>44742</v>
      </c>
      <c r="B325" s="332">
        <v>7</v>
      </c>
      <c r="C325" s="332" t="s">
        <v>2279</v>
      </c>
      <c r="D325" s="332" t="s">
        <v>1968</v>
      </c>
      <c r="E325" t="str">
        <f t="shared" ref="E325:E388" si="27">+MID(D325,3,2)&amp;+MID(D325,6,1)&amp;+MID(D325,8,2)&amp;+MID(D325,11,3)&amp;+MID(D325,17,2)&amp;+MID(D325,20,3)&amp;+MID(D325,24,2)</f>
        <v>215403900200099</v>
      </c>
      <c r="F325" t="str">
        <f t="shared" ref="F325:F388" si="28">MID(E325,3,1)</f>
        <v>5</v>
      </c>
      <c r="G325">
        <v>14</v>
      </c>
      <c r="H325" s="332" t="s">
        <v>2146</v>
      </c>
      <c r="I325" s="544">
        <v>-2752843148</v>
      </c>
      <c r="J325" s="296">
        <f t="shared" si="25"/>
        <v>-2752843.148</v>
      </c>
      <c r="K325" t="e">
        <f>+VLOOKUP(D325,#REF!,4,0)</f>
        <v>#REF!</v>
      </c>
      <c r="L325" t="e">
        <f>VLOOKUP(D325,#REF!,5,0)</f>
        <v>#REF!</v>
      </c>
      <c r="M325" t="e">
        <f>VLOOKUP(D325,#REF!,6,0)</f>
        <v>#REF!</v>
      </c>
      <c r="N325" t="e">
        <f>VLOOKUP(D325,#REF!,7,0)</f>
        <v>#REF!</v>
      </c>
      <c r="P325" t="str">
        <f t="shared" si="26"/>
        <v>39002</v>
      </c>
      <c r="Q325" t="str">
        <f t="shared" si="24"/>
        <v>21</v>
      </c>
    </row>
    <row r="326" spans="1:17" x14ac:dyDescent="0.3">
      <c r="A326" s="556">
        <v>44742</v>
      </c>
      <c r="B326" s="333">
        <v>7</v>
      </c>
      <c r="C326" s="333" t="s">
        <v>1704</v>
      </c>
      <c r="D326" s="333" t="s">
        <v>1009</v>
      </c>
      <c r="E326" t="str">
        <f t="shared" si="27"/>
        <v>216403900200099</v>
      </c>
      <c r="F326" t="str">
        <f t="shared" si="28"/>
        <v>6</v>
      </c>
      <c r="G326">
        <v>14</v>
      </c>
      <c r="H326" s="333" t="s">
        <v>1006</v>
      </c>
      <c r="I326" s="545">
        <v>-4125170142</v>
      </c>
      <c r="J326" s="296">
        <f t="shared" si="25"/>
        <v>-4125170.142</v>
      </c>
      <c r="K326" t="e">
        <f>+VLOOKUP(D326,#REF!,4,0)</f>
        <v>#REF!</v>
      </c>
      <c r="L326" t="e">
        <f>VLOOKUP(D326,#REF!,5,0)</f>
        <v>#REF!</v>
      </c>
      <c r="M326" t="e">
        <f>VLOOKUP(D326,#REF!,6,0)</f>
        <v>#REF!</v>
      </c>
      <c r="N326" t="e">
        <f>VLOOKUP(D326,#REF!,7,0)</f>
        <v>#REF!</v>
      </c>
      <c r="P326" t="str">
        <f t="shared" si="26"/>
        <v>39002</v>
      </c>
      <c r="Q326" t="str">
        <f t="shared" ref="Q326:Q389" si="29">+LEFT(E326,2)</f>
        <v>21</v>
      </c>
    </row>
    <row r="327" spans="1:17" x14ac:dyDescent="0.3">
      <c r="A327" s="556">
        <v>44742</v>
      </c>
      <c r="B327" s="332">
        <v>7</v>
      </c>
      <c r="C327" s="332" t="s">
        <v>1705</v>
      </c>
      <c r="D327" s="332" t="s">
        <v>1010</v>
      </c>
      <c r="E327" t="str">
        <f t="shared" si="27"/>
        <v>217403900200099</v>
      </c>
      <c r="F327" t="str">
        <f t="shared" si="28"/>
        <v>7</v>
      </c>
      <c r="G327">
        <v>14</v>
      </c>
      <c r="H327" s="332" t="s">
        <v>1008</v>
      </c>
      <c r="I327" s="544">
        <v>-11631048642</v>
      </c>
      <c r="J327" s="296">
        <f t="shared" si="25"/>
        <v>-11631048.642000001</v>
      </c>
      <c r="K327" t="e">
        <f>+VLOOKUP(D327,#REF!,4,0)</f>
        <v>#REF!</v>
      </c>
      <c r="L327" t="e">
        <f>VLOOKUP(D327,#REF!,5,0)</f>
        <v>#REF!</v>
      </c>
      <c r="M327" t="e">
        <f>VLOOKUP(D327,#REF!,6,0)</f>
        <v>#REF!</v>
      </c>
      <c r="N327" t="e">
        <f>VLOOKUP(D327,#REF!,7,0)</f>
        <v>#REF!</v>
      </c>
      <c r="P327" t="str">
        <f t="shared" si="26"/>
        <v>39002</v>
      </c>
      <c r="Q327" t="str">
        <f t="shared" si="29"/>
        <v>21</v>
      </c>
    </row>
    <row r="328" spans="1:17" x14ac:dyDescent="0.3">
      <c r="A328" s="556">
        <v>44742</v>
      </c>
      <c r="B328" s="333">
        <v>7</v>
      </c>
      <c r="C328" s="333" t="s">
        <v>1706</v>
      </c>
      <c r="D328" s="333" t="s">
        <v>1011</v>
      </c>
      <c r="E328" t="str">
        <f t="shared" si="27"/>
        <v>218403900200099</v>
      </c>
      <c r="F328" t="str">
        <f t="shared" si="28"/>
        <v>8</v>
      </c>
      <c r="G328">
        <v>14</v>
      </c>
      <c r="H328" s="333" t="s">
        <v>1012</v>
      </c>
      <c r="I328" s="545">
        <v>-158836563959</v>
      </c>
      <c r="J328" s="296">
        <f t="shared" si="25"/>
        <v>-158836563.95899999</v>
      </c>
      <c r="K328" t="e">
        <f>+VLOOKUP(D328,#REF!,4,0)</f>
        <v>#REF!</v>
      </c>
      <c r="L328" t="e">
        <f>VLOOKUP(D328,#REF!,5,0)</f>
        <v>#REF!</v>
      </c>
      <c r="M328" t="e">
        <f>VLOOKUP(D328,#REF!,6,0)</f>
        <v>#REF!</v>
      </c>
      <c r="N328" t="e">
        <f>VLOOKUP(D328,#REF!,7,0)</f>
        <v>#REF!</v>
      </c>
      <c r="P328" t="str">
        <f t="shared" si="26"/>
        <v>39002</v>
      </c>
      <c r="Q328" t="str">
        <f t="shared" si="29"/>
        <v>21</v>
      </c>
    </row>
    <row r="329" spans="1:17" s="361" customFormat="1" x14ac:dyDescent="0.3">
      <c r="A329" s="556">
        <v>44742</v>
      </c>
      <c r="B329" s="332">
        <v>7</v>
      </c>
      <c r="C329" s="332" t="s">
        <v>2280</v>
      </c>
      <c r="D329" s="332" t="s">
        <v>1575</v>
      </c>
      <c r="E329" t="str">
        <f t="shared" si="27"/>
        <v>217403900300001</v>
      </c>
      <c r="F329" t="str">
        <f t="shared" si="28"/>
        <v>7</v>
      </c>
      <c r="G329">
        <v>14</v>
      </c>
      <c r="H329" s="332" t="s">
        <v>2147</v>
      </c>
      <c r="I329" s="544">
        <v>-32526860000</v>
      </c>
      <c r="J329" s="296">
        <f t="shared" si="25"/>
        <v>-32526860</v>
      </c>
      <c r="K329" t="e">
        <f>+VLOOKUP(D329,#REF!,4,0)</f>
        <v>#REF!</v>
      </c>
      <c r="L329" t="e">
        <f>VLOOKUP(D329,#REF!,5,0)</f>
        <v>#REF!</v>
      </c>
      <c r="M329" t="e">
        <f>VLOOKUP(D329,#REF!,6,0)</f>
        <v>#REF!</v>
      </c>
      <c r="N329" t="e">
        <f>VLOOKUP(D329,#REF!,7,0)</f>
        <v>#REF!</v>
      </c>
      <c r="O329"/>
      <c r="P329" t="str">
        <f t="shared" si="26"/>
        <v>39003</v>
      </c>
      <c r="Q329" t="str">
        <f t="shared" si="29"/>
        <v>21</v>
      </c>
    </row>
    <row r="330" spans="1:17" s="361" customFormat="1" x14ac:dyDescent="0.3">
      <c r="A330" s="556">
        <v>44742</v>
      </c>
      <c r="B330" s="333">
        <v>7</v>
      </c>
      <c r="C330" s="333" t="s">
        <v>2281</v>
      </c>
      <c r="D330" s="333" t="s">
        <v>1576</v>
      </c>
      <c r="E330" t="str">
        <f t="shared" si="27"/>
        <v>218403900300001</v>
      </c>
      <c r="F330" t="str">
        <f t="shared" si="28"/>
        <v>8</v>
      </c>
      <c r="G330">
        <v>14</v>
      </c>
      <c r="H330" s="333" t="s">
        <v>2147</v>
      </c>
      <c r="I330" s="545">
        <v>-114699980000</v>
      </c>
      <c r="J330" s="296">
        <f t="shared" si="25"/>
        <v>-114699980</v>
      </c>
      <c r="K330" t="e">
        <f>+VLOOKUP(D330,#REF!,4,0)</f>
        <v>#REF!</v>
      </c>
      <c r="L330" t="e">
        <f>VLOOKUP(D330,#REF!,5,0)</f>
        <v>#REF!</v>
      </c>
      <c r="M330" t="e">
        <f>VLOOKUP(D330,#REF!,6,0)</f>
        <v>#REF!</v>
      </c>
      <c r="N330" t="e">
        <f>VLOOKUP(D330,#REF!,7,0)</f>
        <v>#REF!</v>
      </c>
      <c r="O330"/>
      <c r="P330" t="str">
        <f t="shared" si="26"/>
        <v>39003</v>
      </c>
      <c r="Q330" t="str">
        <f t="shared" si="29"/>
        <v>21</v>
      </c>
    </row>
    <row r="331" spans="1:17" s="361" customFormat="1" x14ac:dyDescent="0.3">
      <c r="A331" s="556">
        <v>44742</v>
      </c>
      <c r="B331" s="332">
        <v>7</v>
      </c>
      <c r="C331" s="332" t="s">
        <v>3084</v>
      </c>
      <c r="D331" s="332" t="s">
        <v>3085</v>
      </c>
      <c r="E331" t="str">
        <f t="shared" si="27"/>
        <v>215403900300099</v>
      </c>
      <c r="F331" t="str">
        <f t="shared" si="28"/>
        <v>5</v>
      </c>
      <c r="G331">
        <v>14</v>
      </c>
      <c r="H331" s="332" t="s">
        <v>1014</v>
      </c>
      <c r="I331" s="544">
        <v>-21250856250</v>
      </c>
      <c r="J331" s="296">
        <f t="shared" si="25"/>
        <v>-21250856.25</v>
      </c>
      <c r="K331" t="e">
        <f>+VLOOKUP(D331,#REF!,4,0)</f>
        <v>#REF!</v>
      </c>
      <c r="L331" t="e">
        <f>VLOOKUP(D331,#REF!,5,0)</f>
        <v>#REF!</v>
      </c>
      <c r="M331" t="e">
        <f>VLOOKUP(D331,#REF!,6,0)</f>
        <v>#REF!</v>
      </c>
      <c r="N331" t="e">
        <f>VLOOKUP(D331,#REF!,7,0)</f>
        <v>#REF!</v>
      </c>
      <c r="O331"/>
      <c r="P331" t="str">
        <f t="shared" si="26"/>
        <v>39003</v>
      </c>
      <c r="Q331" t="str">
        <f t="shared" si="29"/>
        <v>21</v>
      </c>
    </row>
    <row r="332" spans="1:17" s="361" customFormat="1" x14ac:dyDescent="0.3">
      <c r="A332" s="556">
        <v>44742</v>
      </c>
      <c r="B332" s="333">
        <v>7</v>
      </c>
      <c r="C332" s="333" t="s">
        <v>2282</v>
      </c>
      <c r="D332" s="333" t="s">
        <v>1366</v>
      </c>
      <c r="E332" t="str">
        <f t="shared" si="27"/>
        <v>217403900300099</v>
      </c>
      <c r="F332" t="str">
        <f t="shared" si="28"/>
        <v>7</v>
      </c>
      <c r="G332">
        <v>14</v>
      </c>
      <c r="H332" s="333" t="s">
        <v>1014</v>
      </c>
      <c r="I332" s="545">
        <v>-9825480000</v>
      </c>
      <c r="J332" s="296">
        <f t="shared" ref="J332:J395" si="30">I332/1000</f>
        <v>-9825480</v>
      </c>
      <c r="K332" t="e">
        <f>+VLOOKUP(D332,#REF!,4,0)</f>
        <v>#REF!</v>
      </c>
      <c r="L332" t="e">
        <f>VLOOKUP(D332,#REF!,5,0)</f>
        <v>#REF!</v>
      </c>
      <c r="M332" t="e">
        <f>VLOOKUP(D332,#REF!,6,0)</f>
        <v>#REF!</v>
      </c>
      <c r="N332" t="e">
        <f>VLOOKUP(D332,#REF!,7,0)</f>
        <v>#REF!</v>
      </c>
      <c r="O332"/>
      <c r="P332" t="str">
        <f t="shared" ref="P332:P395" si="31">MID(E332,6,5)</f>
        <v>39003</v>
      </c>
      <c r="Q332" t="str">
        <f t="shared" si="29"/>
        <v>21</v>
      </c>
    </row>
    <row r="333" spans="1:17" s="361" customFormat="1" x14ac:dyDescent="0.3">
      <c r="A333" s="556">
        <v>44742</v>
      </c>
      <c r="B333" s="332">
        <v>7</v>
      </c>
      <c r="C333" s="332" t="s">
        <v>1707</v>
      </c>
      <c r="D333" s="332" t="s">
        <v>1013</v>
      </c>
      <c r="E333" t="str">
        <f t="shared" si="27"/>
        <v>218403900300099</v>
      </c>
      <c r="F333" t="str">
        <f t="shared" si="28"/>
        <v>8</v>
      </c>
      <c r="G333">
        <v>14</v>
      </c>
      <c r="H333" s="332" t="s">
        <v>1014</v>
      </c>
      <c r="I333" s="544">
        <v>-22797216723</v>
      </c>
      <c r="J333" s="296">
        <f t="shared" si="30"/>
        <v>-22797216.723000001</v>
      </c>
      <c r="K333" t="e">
        <f>+VLOOKUP(D333,#REF!,4,0)</f>
        <v>#REF!</v>
      </c>
      <c r="L333" t="e">
        <f>VLOOKUP(D333,#REF!,5,0)</f>
        <v>#REF!</v>
      </c>
      <c r="M333" t="e">
        <f>VLOOKUP(D333,#REF!,6,0)</f>
        <v>#REF!</v>
      </c>
      <c r="N333" t="e">
        <f>VLOOKUP(D333,#REF!,7,0)</f>
        <v>#REF!</v>
      </c>
      <c r="O333"/>
      <c r="P333" t="str">
        <f t="shared" si="31"/>
        <v>39003</v>
      </c>
      <c r="Q333" t="str">
        <f t="shared" si="29"/>
        <v>21</v>
      </c>
    </row>
    <row r="334" spans="1:17" s="361" customFormat="1" x14ac:dyDescent="0.3">
      <c r="A334" s="556">
        <v>44742</v>
      </c>
      <c r="B334" s="333">
        <v>7</v>
      </c>
      <c r="C334" s="333" t="s">
        <v>2283</v>
      </c>
      <c r="D334" s="333" t="s">
        <v>1969</v>
      </c>
      <c r="E334" t="str">
        <f t="shared" si="27"/>
        <v>211403900600001</v>
      </c>
      <c r="F334" t="str">
        <f t="shared" si="28"/>
        <v>1</v>
      </c>
      <c r="G334">
        <v>14</v>
      </c>
      <c r="H334" s="333" t="s">
        <v>2148</v>
      </c>
      <c r="I334" s="545">
        <v>-15065</v>
      </c>
      <c r="J334" s="296">
        <f t="shared" si="30"/>
        <v>-15.065</v>
      </c>
      <c r="K334" t="e">
        <f>+VLOOKUP(D334,#REF!,4,0)</f>
        <v>#REF!</v>
      </c>
      <c r="L334" t="e">
        <f>VLOOKUP(D334,#REF!,5,0)</f>
        <v>#REF!</v>
      </c>
      <c r="M334" t="e">
        <f>VLOOKUP(D334,#REF!,6,0)</f>
        <v>#REF!</v>
      </c>
      <c r="N334" t="e">
        <f>VLOOKUP(D334,#REF!,7,0)</f>
        <v>#REF!</v>
      </c>
      <c r="O334"/>
      <c r="P334" t="str">
        <f t="shared" si="31"/>
        <v>39006</v>
      </c>
      <c r="Q334" t="str">
        <f t="shared" si="29"/>
        <v>21</v>
      </c>
    </row>
    <row r="335" spans="1:17" s="361" customFormat="1" x14ac:dyDescent="0.3">
      <c r="A335" s="556">
        <v>44742</v>
      </c>
      <c r="B335" s="332">
        <v>7</v>
      </c>
      <c r="C335" s="332" t="s">
        <v>2284</v>
      </c>
      <c r="D335" s="332" t="s">
        <v>1970</v>
      </c>
      <c r="E335" t="str">
        <f t="shared" si="27"/>
        <v>211403900600099</v>
      </c>
      <c r="F335" t="str">
        <f t="shared" si="28"/>
        <v>1</v>
      </c>
      <c r="G335">
        <v>14</v>
      </c>
      <c r="H335" s="332" t="s">
        <v>2148</v>
      </c>
      <c r="I335" s="544">
        <v>-59142691</v>
      </c>
      <c r="J335" s="296">
        <f t="shared" si="30"/>
        <v>-59142.690999999999</v>
      </c>
      <c r="K335" t="e">
        <f>+VLOOKUP(D335,#REF!,4,0)</f>
        <v>#REF!</v>
      </c>
      <c r="L335" t="e">
        <f>VLOOKUP(D335,#REF!,5,0)</f>
        <v>#REF!</v>
      </c>
      <c r="M335" t="e">
        <f>VLOOKUP(D335,#REF!,6,0)</f>
        <v>#REF!</v>
      </c>
      <c r="N335" t="e">
        <f>VLOOKUP(D335,#REF!,7,0)</f>
        <v>#REF!</v>
      </c>
      <c r="O335"/>
      <c r="P335" t="str">
        <f t="shared" si="31"/>
        <v>39006</v>
      </c>
      <c r="Q335" t="str">
        <f t="shared" si="29"/>
        <v>21</v>
      </c>
    </row>
    <row r="336" spans="1:17" s="361" customFormat="1" x14ac:dyDescent="0.3">
      <c r="A336" s="556">
        <v>44742</v>
      </c>
      <c r="B336" s="333">
        <v>7</v>
      </c>
      <c r="C336" s="333" t="s">
        <v>2285</v>
      </c>
      <c r="D336" s="333" t="s">
        <v>1495</v>
      </c>
      <c r="E336" t="str">
        <f t="shared" si="27"/>
        <v>218403900800099</v>
      </c>
      <c r="F336" t="str">
        <f t="shared" si="28"/>
        <v>8</v>
      </c>
      <c r="G336">
        <v>14</v>
      </c>
      <c r="H336" s="333" t="s">
        <v>2149</v>
      </c>
      <c r="I336" s="545">
        <v>-38898181792</v>
      </c>
      <c r="J336" s="296">
        <f t="shared" si="30"/>
        <v>-38898181.792000003</v>
      </c>
      <c r="K336" t="e">
        <f>+VLOOKUP(D336,#REF!,4,0)</f>
        <v>#REF!</v>
      </c>
      <c r="L336" t="e">
        <f>VLOOKUP(D336,#REF!,5,0)</f>
        <v>#REF!</v>
      </c>
      <c r="M336" t="e">
        <f>VLOOKUP(D336,#REF!,6,0)</f>
        <v>#REF!</v>
      </c>
      <c r="N336" t="e">
        <f>VLOOKUP(D336,#REF!,7,0)</f>
        <v>#REF!</v>
      </c>
      <c r="O336"/>
      <c r="P336" t="str">
        <f t="shared" si="31"/>
        <v>39008</v>
      </c>
      <c r="Q336" t="str">
        <f t="shared" si="29"/>
        <v>21</v>
      </c>
    </row>
    <row r="337" spans="1:17" s="361" customFormat="1" x14ac:dyDescent="0.3">
      <c r="A337" s="556">
        <v>44742</v>
      </c>
      <c r="B337" s="332">
        <v>7</v>
      </c>
      <c r="C337" s="332" t="s">
        <v>3086</v>
      </c>
      <c r="D337" s="332" t="s">
        <v>1015</v>
      </c>
      <c r="E337" t="str">
        <f t="shared" si="27"/>
        <v>215801348200101</v>
      </c>
      <c r="F337" t="str">
        <f t="shared" si="28"/>
        <v>5</v>
      </c>
      <c r="G337">
        <v>14</v>
      </c>
      <c r="H337" s="332" t="s">
        <v>1016</v>
      </c>
      <c r="I337" s="544">
        <v>-95921299</v>
      </c>
      <c r="J337" s="296">
        <f t="shared" si="30"/>
        <v>-95921.298999999999</v>
      </c>
      <c r="K337" t="e">
        <f>+VLOOKUP(D337,#REF!,4,0)</f>
        <v>#REF!</v>
      </c>
      <c r="L337" t="e">
        <f>VLOOKUP(D337,#REF!,5,0)</f>
        <v>#REF!</v>
      </c>
      <c r="M337" t="e">
        <f>VLOOKUP(D337,#REF!,6,0)</f>
        <v>#REF!</v>
      </c>
      <c r="N337" t="e">
        <f>VLOOKUP(D337,#REF!,7,0)</f>
        <v>#REF!</v>
      </c>
      <c r="O337"/>
      <c r="P337" t="str">
        <f t="shared" si="31"/>
        <v>13482</v>
      </c>
      <c r="Q337" t="str">
        <f t="shared" si="29"/>
        <v>21</v>
      </c>
    </row>
    <row r="338" spans="1:17" s="361" customFormat="1" x14ac:dyDescent="0.3">
      <c r="A338" s="556">
        <v>44742</v>
      </c>
      <c r="B338" s="333">
        <v>7</v>
      </c>
      <c r="C338" s="333" t="s">
        <v>1708</v>
      </c>
      <c r="D338" s="333" t="s">
        <v>1018</v>
      </c>
      <c r="E338" t="str">
        <f t="shared" si="27"/>
        <v>217801348200101</v>
      </c>
      <c r="F338" t="str">
        <f t="shared" si="28"/>
        <v>7</v>
      </c>
      <c r="G338">
        <v>14</v>
      </c>
      <c r="H338" s="333" t="s">
        <v>1019</v>
      </c>
      <c r="I338" s="545">
        <v>-80761043</v>
      </c>
      <c r="J338" s="296">
        <f t="shared" si="30"/>
        <v>-80761.043000000005</v>
      </c>
      <c r="K338" t="e">
        <f>+VLOOKUP(D338,#REF!,4,0)</f>
        <v>#REF!</v>
      </c>
      <c r="L338" t="e">
        <f>VLOOKUP(D338,#REF!,5,0)</f>
        <v>#REF!</v>
      </c>
      <c r="M338" t="e">
        <f>VLOOKUP(D338,#REF!,6,0)</f>
        <v>#REF!</v>
      </c>
      <c r="N338" t="e">
        <f>VLOOKUP(D338,#REF!,7,0)</f>
        <v>#REF!</v>
      </c>
      <c r="O338"/>
      <c r="P338" t="str">
        <f t="shared" si="31"/>
        <v>13482</v>
      </c>
      <c r="Q338" t="str">
        <f t="shared" si="29"/>
        <v>21</v>
      </c>
    </row>
    <row r="339" spans="1:17" s="361" customFormat="1" x14ac:dyDescent="0.3">
      <c r="A339" s="556">
        <v>44742</v>
      </c>
      <c r="B339" s="332">
        <v>7</v>
      </c>
      <c r="C339" s="332" t="s">
        <v>1709</v>
      </c>
      <c r="D339" s="332" t="s">
        <v>1020</v>
      </c>
      <c r="E339" t="str">
        <f t="shared" si="27"/>
        <v>215801348200199</v>
      </c>
      <c r="F339" t="str">
        <f t="shared" si="28"/>
        <v>5</v>
      </c>
      <c r="G339">
        <v>14</v>
      </c>
      <c r="H339" s="332" t="s">
        <v>1016</v>
      </c>
      <c r="I339" s="544">
        <v>-121867114</v>
      </c>
      <c r="J339" s="296">
        <f t="shared" si="30"/>
        <v>-121867.114</v>
      </c>
      <c r="K339" t="e">
        <f>+VLOOKUP(D339,#REF!,4,0)</f>
        <v>#REF!</v>
      </c>
      <c r="L339" t="e">
        <f>VLOOKUP(D339,#REF!,5,0)</f>
        <v>#REF!</v>
      </c>
      <c r="M339" t="e">
        <f>VLOOKUP(D339,#REF!,6,0)</f>
        <v>#REF!</v>
      </c>
      <c r="N339" t="e">
        <f>VLOOKUP(D339,#REF!,7,0)</f>
        <v>#REF!</v>
      </c>
      <c r="O339"/>
      <c r="P339" t="str">
        <f t="shared" si="31"/>
        <v>13482</v>
      </c>
      <c r="Q339" t="str">
        <f t="shared" si="29"/>
        <v>21</v>
      </c>
    </row>
    <row r="340" spans="1:17" s="361" customFormat="1" x14ac:dyDescent="0.3">
      <c r="A340" s="556">
        <v>44742</v>
      </c>
      <c r="B340" s="333">
        <v>7</v>
      </c>
      <c r="C340" s="333" t="s">
        <v>1710</v>
      </c>
      <c r="D340" s="333" t="s">
        <v>1021</v>
      </c>
      <c r="E340" t="str">
        <f t="shared" si="27"/>
        <v>216801348200199</v>
      </c>
      <c r="F340" t="str">
        <f t="shared" si="28"/>
        <v>6</v>
      </c>
      <c r="G340">
        <v>14</v>
      </c>
      <c r="H340" s="333" t="s">
        <v>1017</v>
      </c>
      <c r="I340" s="545">
        <v>-224638568</v>
      </c>
      <c r="J340" s="296">
        <f t="shared" si="30"/>
        <v>-224638.568</v>
      </c>
      <c r="K340" t="e">
        <f>+VLOOKUP(D340,#REF!,4,0)</f>
        <v>#REF!</v>
      </c>
      <c r="L340" t="e">
        <f>VLOOKUP(D340,#REF!,5,0)</f>
        <v>#REF!</v>
      </c>
      <c r="M340" t="e">
        <f>VLOOKUP(D340,#REF!,6,0)</f>
        <v>#REF!</v>
      </c>
      <c r="N340" t="e">
        <f>VLOOKUP(D340,#REF!,7,0)</f>
        <v>#REF!</v>
      </c>
      <c r="O340"/>
      <c r="P340" t="str">
        <f t="shared" si="31"/>
        <v>13482</v>
      </c>
      <c r="Q340" t="str">
        <f t="shared" si="29"/>
        <v>21</v>
      </c>
    </row>
    <row r="341" spans="1:17" s="361" customFormat="1" x14ac:dyDescent="0.3">
      <c r="A341" s="556">
        <v>44742</v>
      </c>
      <c r="B341" s="332">
        <v>7</v>
      </c>
      <c r="C341" s="332" t="s">
        <v>1711</v>
      </c>
      <c r="D341" s="332" t="s">
        <v>1022</v>
      </c>
      <c r="E341" t="str">
        <f t="shared" si="27"/>
        <v>217801348200199</v>
      </c>
      <c r="F341" t="str">
        <f t="shared" si="28"/>
        <v>7</v>
      </c>
      <c r="G341">
        <v>14</v>
      </c>
      <c r="H341" s="332" t="s">
        <v>1019</v>
      </c>
      <c r="I341" s="544">
        <v>-963184041</v>
      </c>
      <c r="J341" s="296">
        <f t="shared" si="30"/>
        <v>-963184.04099999997</v>
      </c>
      <c r="K341" t="e">
        <f>+VLOOKUP(D341,#REF!,4,0)</f>
        <v>#REF!</v>
      </c>
      <c r="L341" t="e">
        <f>VLOOKUP(D341,#REF!,5,0)</f>
        <v>#REF!</v>
      </c>
      <c r="M341" t="e">
        <f>VLOOKUP(D341,#REF!,6,0)</f>
        <v>#REF!</v>
      </c>
      <c r="N341" t="e">
        <f>VLOOKUP(D341,#REF!,7,0)</f>
        <v>#REF!</v>
      </c>
      <c r="O341"/>
      <c r="P341" t="str">
        <f t="shared" si="31"/>
        <v>13482</v>
      </c>
      <c r="Q341" t="str">
        <f t="shared" si="29"/>
        <v>21</v>
      </c>
    </row>
    <row r="342" spans="1:17" s="361" customFormat="1" x14ac:dyDescent="0.3">
      <c r="A342" s="556">
        <v>44742</v>
      </c>
      <c r="B342" s="333">
        <v>7</v>
      </c>
      <c r="C342" s="333" t="s">
        <v>1712</v>
      </c>
      <c r="D342" s="333" t="s">
        <v>1023</v>
      </c>
      <c r="E342" t="str">
        <f t="shared" si="27"/>
        <v>218801348200199</v>
      </c>
      <c r="F342" t="str">
        <f t="shared" si="28"/>
        <v>8</v>
      </c>
      <c r="G342">
        <v>14</v>
      </c>
      <c r="H342" s="333" t="s">
        <v>1024</v>
      </c>
      <c r="I342" s="545">
        <v>-68133145520</v>
      </c>
      <c r="J342" s="296">
        <f t="shared" si="30"/>
        <v>-68133145.519999996</v>
      </c>
      <c r="K342" t="e">
        <f>+VLOOKUP(D342,#REF!,4,0)</f>
        <v>#REF!</v>
      </c>
      <c r="L342" t="e">
        <f>VLOOKUP(D342,#REF!,5,0)</f>
        <v>#REF!</v>
      </c>
      <c r="M342" t="e">
        <f>VLOOKUP(D342,#REF!,6,0)</f>
        <v>#REF!</v>
      </c>
      <c r="N342" t="e">
        <f>VLOOKUP(D342,#REF!,7,0)</f>
        <v>#REF!</v>
      </c>
      <c r="O342"/>
      <c r="P342" t="str">
        <f t="shared" si="31"/>
        <v>13482</v>
      </c>
      <c r="Q342" t="str">
        <f t="shared" si="29"/>
        <v>21</v>
      </c>
    </row>
    <row r="343" spans="1:17" s="361" customFormat="1" x14ac:dyDescent="0.3">
      <c r="A343" s="556">
        <v>44742</v>
      </c>
      <c r="B343" s="332">
        <v>7</v>
      </c>
      <c r="C343" s="332" t="s">
        <v>2827</v>
      </c>
      <c r="D343" s="332" t="s">
        <v>2538</v>
      </c>
      <c r="E343" t="str">
        <f t="shared" si="27"/>
        <v>218801348400099</v>
      </c>
      <c r="F343" t="str">
        <f t="shared" si="28"/>
        <v>8</v>
      </c>
      <c r="G343">
        <v>14</v>
      </c>
      <c r="H343" s="332" t="s">
        <v>2539</v>
      </c>
      <c r="I343" s="544">
        <v>-5592548</v>
      </c>
      <c r="J343" s="296">
        <f t="shared" si="30"/>
        <v>-5592.5479999999998</v>
      </c>
      <c r="K343" t="e">
        <f>+VLOOKUP(D343,#REF!,4,0)</f>
        <v>#REF!</v>
      </c>
      <c r="L343" t="e">
        <f>VLOOKUP(D343,#REF!,5,0)</f>
        <v>#REF!</v>
      </c>
      <c r="M343" t="e">
        <f>VLOOKUP(D343,#REF!,6,0)</f>
        <v>#REF!</v>
      </c>
      <c r="N343" t="e">
        <f>VLOOKUP(D343,#REF!,7,0)</f>
        <v>#REF!</v>
      </c>
      <c r="O343"/>
      <c r="P343" t="str">
        <f t="shared" si="31"/>
        <v>13484</v>
      </c>
      <c r="Q343" t="str">
        <f t="shared" si="29"/>
        <v>21</v>
      </c>
    </row>
    <row r="344" spans="1:17" s="361" customFormat="1" x14ac:dyDescent="0.3">
      <c r="A344" s="556">
        <v>44742</v>
      </c>
      <c r="B344" s="333">
        <v>7</v>
      </c>
      <c r="C344" s="333" t="s">
        <v>2828</v>
      </c>
      <c r="D344" s="333" t="s">
        <v>2535</v>
      </c>
      <c r="E344" t="str">
        <f t="shared" si="27"/>
        <v>217801348400101</v>
      </c>
      <c r="F344" t="str">
        <f t="shared" si="28"/>
        <v>7</v>
      </c>
      <c r="G344">
        <v>14</v>
      </c>
      <c r="H344" s="333" t="s">
        <v>2536</v>
      </c>
      <c r="I344" s="545">
        <v>-340009431</v>
      </c>
      <c r="J344" s="296">
        <f t="shared" si="30"/>
        <v>-340009.43099999998</v>
      </c>
      <c r="K344" t="e">
        <f>+VLOOKUP(D344,#REF!,4,0)</f>
        <v>#REF!</v>
      </c>
      <c r="L344" t="e">
        <f>VLOOKUP(D344,#REF!,5,0)</f>
        <v>#REF!</v>
      </c>
      <c r="M344" t="e">
        <f>VLOOKUP(D344,#REF!,6,0)</f>
        <v>#REF!</v>
      </c>
      <c r="N344" t="e">
        <f>VLOOKUP(D344,#REF!,7,0)</f>
        <v>#REF!</v>
      </c>
      <c r="O344"/>
      <c r="P344" t="str">
        <f t="shared" si="31"/>
        <v>13484</v>
      </c>
      <c r="Q344" t="str">
        <f t="shared" si="29"/>
        <v>21</v>
      </c>
    </row>
    <row r="345" spans="1:17" s="361" customFormat="1" x14ac:dyDescent="0.3">
      <c r="A345" s="556">
        <v>44742</v>
      </c>
      <c r="B345" s="332">
        <v>7</v>
      </c>
      <c r="C345" s="332" t="s">
        <v>2829</v>
      </c>
      <c r="D345" s="332" t="s">
        <v>2540</v>
      </c>
      <c r="E345" t="str">
        <f t="shared" si="27"/>
        <v>218801348400101</v>
      </c>
      <c r="F345" t="str">
        <f t="shared" si="28"/>
        <v>8</v>
      </c>
      <c r="G345">
        <v>14</v>
      </c>
      <c r="H345" s="332" t="s">
        <v>2541</v>
      </c>
      <c r="I345" s="544">
        <v>-1881351870</v>
      </c>
      <c r="J345" s="296">
        <f t="shared" si="30"/>
        <v>-1881351.87</v>
      </c>
      <c r="K345" t="e">
        <f>+VLOOKUP(D345,#REF!,4,0)</f>
        <v>#REF!</v>
      </c>
      <c r="L345" t="e">
        <f>VLOOKUP(D345,#REF!,5,0)</f>
        <v>#REF!</v>
      </c>
      <c r="M345" t="e">
        <f>VLOOKUP(D345,#REF!,6,0)</f>
        <v>#REF!</v>
      </c>
      <c r="N345" t="e">
        <f>VLOOKUP(D345,#REF!,7,0)</f>
        <v>#REF!</v>
      </c>
      <c r="O345"/>
      <c r="P345" t="str">
        <f t="shared" si="31"/>
        <v>13484</v>
      </c>
      <c r="Q345" t="str">
        <f t="shared" si="29"/>
        <v>21</v>
      </c>
    </row>
    <row r="346" spans="1:17" s="589" customFormat="1" x14ac:dyDescent="0.3">
      <c r="A346" s="587">
        <v>44742</v>
      </c>
      <c r="B346" s="588">
        <v>7</v>
      </c>
      <c r="C346" s="588" t="s">
        <v>3087</v>
      </c>
      <c r="D346" s="588" t="s">
        <v>3088</v>
      </c>
      <c r="E346" s="589" t="str">
        <f t="shared" si="27"/>
        <v>215801348400199</v>
      </c>
      <c r="F346" s="589" t="str">
        <f t="shared" si="28"/>
        <v>5</v>
      </c>
      <c r="G346" s="589">
        <v>14</v>
      </c>
      <c r="H346" s="588" t="s">
        <v>2536</v>
      </c>
      <c r="I346" s="590">
        <v>-408423982</v>
      </c>
      <c r="J346" s="362">
        <f t="shared" si="30"/>
        <v>-408423.98200000002</v>
      </c>
      <c r="K346" s="589" t="e">
        <f>+VLOOKUP(D346,#REF!,4,0)</f>
        <v>#REF!</v>
      </c>
      <c r="L346" s="589" t="e">
        <f>VLOOKUP(D346,#REF!,5,0)</f>
        <v>#REF!</v>
      </c>
      <c r="M346" s="589" t="e">
        <f>VLOOKUP(D346,#REF!,6,0)</f>
        <v>#REF!</v>
      </c>
      <c r="N346" s="589" t="e">
        <f>VLOOKUP(D346,#REF!,7,0)</f>
        <v>#REF!</v>
      </c>
      <c r="P346" s="589" t="str">
        <f t="shared" si="31"/>
        <v>13484</v>
      </c>
      <c r="Q346" s="589" t="str">
        <f t="shared" si="29"/>
        <v>21</v>
      </c>
    </row>
    <row r="347" spans="1:17" s="361" customFormat="1" x14ac:dyDescent="0.3">
      <c r="A347" s="556">
        <v>44742</v>
      </c>
      <c r="B347" s="332">
        <v>7</v>
      </c>
      <c r="C347" s="332" t="s">
        <v>2830</v>
      </c>
      <c r="D347" s="332" t="s">
        <v>2537</v>
      </c>
      <c r="E347" t="str">
        <f t="shared" si="27"/>
        <v>217801348400199</v>
      </c>
      <c r="F347" t="str">
        <f t="shared" si="28"/>
        <v>7</v>
      </c>
      <c r="G347">
        <v>14</v>
      </c>
      <c r="H347" s="332" t="s">
        <v>2536</v>
      </c>
      <c r="I347" s="544">
        <v>-768943506</v>
      </c>
      <c r="J347" s="296">
        <f t="shared" si="30"/>
        <v>-768943.50600000005</v>
      </c>
      <c r="K347" t="e">
        <f>+VLOOKUP(D347,#REF!,4,0)</f>
        <v>#REF!</v>
      </c>
      <c r="L347" t="e">
        <f>VLOOKUP(D347,#REF!,5,0)</f>
        <v>#REF!</v>
      </c>
      <c r="M347" t="e">
        <f>VLOOKUP(D347,#REF!,6,0)</f>
        <v>#REF!</v>
      </c>
      <c r="N347" t="e">
        <f>VLOOKUP(D347,#REF!,7,0)</f>
        <v>#REF!</v>
      </c>
      <c r="O347"/>
      <c r="P347" t="str">
        <f t="shared" si="31"/>
        <v>13484</v>
      </c>
      <c r="Q347" t="str">
        <f t="shared" si="29"/>
        <v>21</v>
      </c>
    </row>
    <row r="348" spans="1:17" s="361" customFormat="1" x14ac:dyDescent="0.3">
      <c r="A348" s="556">
        <v>44742</v>
      </c>
      <c r="B348" s="333">
        <v>6</v>
      </c>
      <c r="C348" s="333" t="s">
        <v>2831</v>
      </c>
      <c r="D348" s="333" t="s">
        <v>2542</v>
      </c>
      <c r="E348" t="str">
        <f t="shared" si="27"/>
        <v>218801348400199</v>
      </c>
      <c r="F348" t="str">
        <f t="shared" si="28"/>
        <v>8</v>
      </c>
      <c r="G348">
        <v>14</v>
      </c>
      <c r="H348" s="333" t="s">
        <v>2541</v>
      </c>
      <c r="I348" s="545">
        <v>-648454165</v>
      </c>
      <c r="J348" s="296">
        <f t="shared" si="30"/>
        <v>-648454.16500000004</v>
      </c>
      <c r="K348" t="e">
        <f>+VLOOKUP(D348,#REF!,4,0)</f>
        <v>#REF!</v>
      </c>
      <c r="L348" t="e">
        <f>VLOOKUP(D348,#REF!,5,0)</f>
        <v>#REF!</v>
      </c>
      <c r="M348" t="e">
        <f>VLOOKUP(D348,#REF!,6,0)</f>
        <v>#REF!</v>
      </c>
      <c r="N348" t="e">
        <f>VLOOKUP(D348,#REF!,7,0)</f>
        <v>#REF!</v>
      </c>
      <c r="O348"/>
      <c r="P348" t="str">
        <f t="shared" si="31"/>
        <v>13484</v>
      </c>
      <c r="Q348" t="str">
        <f t="shared" si="29"/>
        <v>21</v>
      </c>
    </row>
    <row r="349" spans="1:17" s="361" customFormat="1" x14ac:dyDescent="0.3">
      <c r="A349" s="556">
        <v>44742</v>
      </c>
      <c r="B349" s="332">
        <v>6</v>
      </c>
      <c r="C349" s="332" t="s">
        <v>3089</v>
      </c>
      <c r="D349" s="332" t="s">
        <v>1971</v>
      </c>
      <c r="E349" t="str">
        <f t="shared" si="27"/>
        <v>215801349200101</v>
      </c>
      <c r="F349" t="str">
        <f t="shared" si="28"/>
        <v>5</v>
      </c>
      <c r="G349">
        <v>14</v>
      </c>
      <c r="H349" s="332" t="s">
        <v>1025</v>
      </c>
      <c r="I349" s="544">
        <v>79401489</v>
      </c>
      <c r="J349" s="296">
        <f t="shared" si="30"/>
        <v>79401.489000000001</v>
      </c>
      <c r="K349" t="e">
        <f>+VLOOKUP(D349,#REF!,4,0)</f>
        <v>#REF!</v>
      </c>
      <c r="L349" t="e">
        <f>VLOOKUP(D349,#REF!,5,0)</f>
        <v>#REF!</v>
      </c>
      <c r="M349" t="e">
        <f>VLOOKUP(D349,#REF!,6,0)</f>
        <v>#REF!</v>
      </c>
      <c r="N349" t="e">
        <f>VLOOKUP(D349,#REF!,7,0)</f>
        <v>#REF!</v>
      </c>
      <c r="O349"/>
      <c r="P349" t="str">
        <f t="shared" si="31"/>
        <v>13492</v>
      </c>
      <c r="Q349" t="str">
        <f t="shared" si="29"/>
        <v>21</v>
      </c>
    </row>
    <row r="350" spans="1:17" s="361" customFormat="1" x14ac:dyDescent="0.3">
      <c r="A350" s="556">
        <v>44742</v>
      </c>
      <c r="B350" s="333">
        <v>6</v>
      </c>
      <c r="C350" s="333" t="s">
        <v>1713</v>
      </c>
      <c r="D350" s="333" t="s">
        <v>1027</v>
      </c>
      <c r="E350" t="str">
        <f t="shared" si="27"/>
        <v>217801349200101</v>
      </c>
      <c r="F350" t="str">
        <f t="shared" si="28"/>
        <v>7</v>
      </c>
      <c r="G350">
        <v>14</v>
      </c>
      <c r="H350" s="333" t="s">
        <v>1028</v>
      </c>
      <c r="I350" s="545">
        <v>66275497</v>
      </c>
      <c r="J350" s="296">
        <f t="shared" si="30"/>
        <v>66275.497000000003</v>
      </c>
      <c r="K350" t="e">
        <f>+VLOOKUP(D350,#REF!,4,0)</f>
        <v>#REF!</v>
      </c>
      <c r="L350" t="e">
        <f>VLOOKUP(D350,#REF!,5,0)</f>
        <v>#REF!</v>
      </c>
      <c r="M350" t="e">
        <f>VLOOKUP(D350,#REF!,6,0)</f>
        <v>#REF!</v>
      </c>
      <c r="N350" t="e">
        <f>VLOOKUP(D350,#REF!,7,0)</f>
        <v>#REF!</v>
      </c>
      <c r="O350"/>
      <c r="P350" t="str">
        <f t="shared" si="31"/>
        <v>13492</v>
      </c>
      <c r="Q350" t="str">
        <f t="shared" si="29"/>
        <v>21</v>
      </c>
    </row>
    <row r="351" spans="1:17" s="361" customFormat="1" x14ac:dyDescent="0.3">
      <c r="A351" s="556">
        <v>44742</v>
      </c>
      <c r="B351" s="332">
        <v>6</v>
      </c>
      <c r="C351" s="332" t="s">
        <v>1714</v>
      </c>
      <c r="D351" s="332" t="s">
        <v>1029</v>
      </c>
      <c r="E351" t="str">
        <f t="shared" si="27"/>
        <v>215801349200199</v>
      </c>
      <c r="F351" t="str">
        <f t="shared" si="28"/>
        <v>5</v>
      </c>
      <c r="G351">
        <v>14</v>
      </c>
      <c r="H351" s="332" t="s">
        <v>1025</v>
      </c>
      <c r="I351" s="544">
        <v>85315468</v>
      </c>
      <c r="J351" s="296">
        <f t="shared" si="30"/>
        <v>85315.467999999993</v>
      </c>
      <c r="K351" t="e">
        <f>+VLOOKUP(D351,#REF!,4,0)</f>
        <v>#REF!</v>
      </c>
      <c r="L351" t="e">
        <f>VLOOKUP(D351,#REF!,5,0)</f>
        <v>#REF!</v>
      </c>
      <c r="M351" t="e">
        <f>VLOOKUP(D351,#REF!,6,0)</f>
        <v>#REF!</v>
      </c>
      <c r="N351" t="e">
        <f>VLOOKUP(D351,#REF!,7,0)</f>
        <v>#REF!</v>
      </c>
      <c r="O351"/>
      <c r="P351" t="str">
        <f t="shared" si="31"/>
        <v>13492</v>
      </c>
      <c r="Q351" t="str">
        <f t="shared" si="29"/>
        <v>21</v>
      </c>
    </row>
    <row r="352" spans="1:17" s="361" customFormat="1" x14ac:dyDescent="0.3">
      <c r="A352" s="556">
        <v>44742</v>
      </c>
      <c r="B352" s="333">
        <v>6</v>
      </c>
      <c r="C352" s="333" t="s">
        <v>1715</v>
      </c>
      <c r="D352" s="333" t="s">
        <v>1030</v>
      </c>
      <c r="E352" t="str">
        <f t="shared" si="27"/>
        <v>216801349200199</v>
      </c>
      <c r="F352" t="str">
        <f t="shared" si="28"/>
        <v>6</v>
      </c>
      <c r="G352">
        <v>14</v>
      </c>
      <c r="H352" s="333" t="s">
        <v>1026</v>
      </c>
      <c r="I352" s="545">
        <v>220898654</v>
      </c>
      <c r="J352" s="296">
        <f t="shared" si="30"/>
        <v>220898.65400000001</v>
      </c>
      <c r="K352" t="e">
        <f>+VLOOKUP(D352,#REF!,4,0)</f>
        <v>#REF!</v>
      </c>
      <c r="L352" t="e">
        <f>VLOOKUP(D352,#REF!,5,0)</f>
        <v>#REF!</v>
      </c>
      <c r="M352" t="e">
        <f>VLOOKUP(D352,#REF!,6,0)</f>
        <v>#REF!</v>
      </c>
      <c r="N352" t="e">
        <f>VLOOKUP(D352,#REF!,7,0)</f>
        <v>#REF!</v>
      </c>
      <c r="O352"/>
      <c r="P352" t="str">
        <f t="shared" si="31"/>
        <v>13492</v>
      </c>
      <c r="Q352" t="str">
        <f t="shared" si="29"/>
        <v>21</v>
      </c>
    </row>
    <row r="353" spans="1:17" s="361" customFormat="1" x14ac:dyDescent="0.3">
      <c r="A353" s="556">
        <v>44742</v>
      </c>
      <c r="B353" s="332">
        <v>6</v>
      </c>
      <c r="C353" s="332" t="s">
        <v>1716</v>
      </c>
      <c r="D353" s="332" t="s">
        <v>1031</v>
      </c>
      <c r="E353" t="str">
        <f t="shared" si="27"/>
        <v>217801349200199</v>
      </c>
      <c r="F353" t="str">
        <f t="shared" si="28"/>
        <v>7</v>
      </c>
      <c r="G353">
        <v>14</v>
      </c>
      <c r="H353" s="332" t="s">
        <v>1028</v>
      </c>
      <c r="I353" s="544">
        <v>777921357</v>
      </c>
      <c r="J353" s="296">
        <f t="shared" si="30"/>
        <v>777921.35699999996</v>
      </c>
      <c r="K353" t="e">
        <f>+VLOOKUP(D353,#REF!,4,0)</f>
        <v>#REF!</v>
      </c>
      <c r="L353" t="e">
        <f>VLOOKUP(D353,#REF!,5,0)</f>
        <v>#REF!</v>
      </c>
      <c r="M353" t="e">
        <f>VLOOKUP(D353,#REF!,6,0)</f>
        <v>#REF!</v>
      </c>
      <c r="N353" t="e">
        <f>VLOOKUP(D353,#REF!,7,0)</f>
        <v>#REF!</v>
      </c>
      <c r="O353"/>
      <c r="P353" t="str">
        <f t="shared" si="31"/>
        <v>13492</v>
      </c>
      <c r="Q353" t="str">
        <f t="shared" si="29"/>
        <v>21</v>
      </c>
    </row>
    <row r="354" spans="1:17" s="361" customFormat="1" x14ac:dyDescent="0.3">
      <c r="A354" s="556">
        <v>44742</v>
      </c>
      <c r="B354" s="333">
        <v>6</v>
      </c>
      <c r="C354" s="333" t="s">
        <v>1717</v>
      </c>
      <c r="D354" s="333" t="s">
        <v>1032</v>
      </c>
      <c r="E354" t="str">
        <f t="shared" si="27"/>
        <v>218801349200199</v>
      </c>
      <c r="F354" t="str">
        <f t="shared" si="28"/>
        <v>8</v>
      </c>
      <c r="G354">
        <v>14</v>
      </c>
      <c r="H354" s="333" t="s">
        <v>1033</v>
      </c>
      <c r="I354" s="545">
        <v>59436270402</v>
      </c>
      <c r="J354" s="296">
        <f t="shared" si="30"/>
        <v>59436270.402000003</v>
      </c>
      <c r="K354" t="e">
        <f>+VLOOKUP(D354,#REF!,4,0)</f>
        <v>#REF!</v>
      </c>
      <c r="L354" t="e">
        <f>VLOOKUP(D354,#REF!,5,0)</f>
        <v>#REF!</v>
      </c>
      <c r="M354" t="e">
        <f>VLOOKUP(D354,#REF!,6,0)</f>
        <v>#REF!</v>
      </c>
      <c r="N354" t="e">
        <f>VLOOKUP(D354,#REF!,7,0)</f>
        <v>#REF!</v>
      </c>
      <c r="O354"/>
      <c r="P354" t="str">
        <f t="shared" si="31"/>
        <v>13492</v>
      </c>
      <c r="Q354" t="str">
        <f t="shared" si="29"/>
        <v>21</v>
      </c>
    </row>
    <row r="355" spans="1:17" s="361" customFormat="1" x14ac:dyDescent="0.3">
      <c r="A355" s="556">
        <v>44742</v>
      </c>
      <c r="B355" s="332">
        <v>6</v>
      </c>
      <c r="C355" s="332" t="s">
        <v>2286</v>
      </c>
      <c r="D355" s="332" t="s">
        <v>1973</v>
      </c>
      <c r="E355" t="str">
        <f t="shared" si="27"/>
        <v>228602180100001</v>
      </c>
      <c r="F355" t="str">
        <f t="shared" si="28"/>
        <v>8</v>
      </c>
      <c r="G355">
        <v>14</v>
      </c>
      <c r="H355" s="332" t="s">
        <v>2151</v>
      </c>
      <c r="I355" s="544">
        <v>-27391040000</v>
      </c>
      <c r="J355" s="296">
        <f t="shared" si="30"/>
        <v>-27391040</v>
      </c>
      <c r="K355" t="e">
        <f>+VLOOKUP(D355,#REF!,4,0)</f>
        <v>#REF!</v>
      </c>
      <c r="L355" t="e">
        <f>VLOOKUP(D355,#REF!,5,0)</f>
        <v>#REF!</v>
      </c>
      <c r="M355" t="e">
        <f>VLOOKUP(D355,#REF!,6,0)</f>
        <v>#REF!</v>
      </c>
      <c r="N355" t="e">
        <f>VLOOKUP(D355,#REF!,7,0)</f>
        <v>#REF!</v>
      </c>
      <c r="O355"/>
      <c r="P355" t="str">
        <f t="shared" si="31"/>
        <v>21801</v>
      </c>
      <c r="Q355" t="str">
        <f t="shared" si="29"/>
        <v>22</v>
      </c>
    </row>
    <row r="356" spans="1:17" s="361" customFormat="1" x14ac:dyDescent="0.3">
      <c r="A356" s="556">
        <v>44742</v>
      </c>
      <c r="B356" s="333">
        <v>6</v>
      </c>
      <c r="C356" s="333" t="s">
        <v>2287</v>
      </c>
      <c r="D356" s="333" t="s">
        <v>1975</v>
      </c>
      <c r="E356" t="str">
        <f t="shared" si="27"/>
        <v>228602180100099</v>
      </c>
      <c r="F356" t="str">
        <f t="shared" si="28"/>
        <v>8</v>
      </c>
      <c r="G356">
        <v>14</v>
      </c>
      <c r="H356" s="333" t="s">
        <v>2151</v>
      </c>
      <c r="I356" s="545">
        <v>-111500000000</v>
      </c>
      <c r="J356" s="296">
        <f t="shared" si="30"/>
        <v>-111500000</v>
      </c>
      <c r="K356" t="e">
        <f>+VLOOKUP(D356,#REF!,4,0)</f>
        <v>#REF!</v>
      </c>
      <c r="L356" t="e">
        <f>VLOOKUP(D356,#REF!,5,0)</f>
        <v>#REF!</v>
      </c>
      <c r="M356" t="e">
        <f>VLOOKUP(D356,#REF!,6,0)</f>
        <v>#REF!</v>
      </c>
      <c r="N356" t="e">
        <f>VLOOKUP(D356,#REF!,7,0)</f>
        <v>#REF!</v>
      </c>
      <c r="O356"/>
      <c r="P356" t="str">
        <f t="shared" si="31"/>
        <v>21801</v>
      </c>
      <c r="Q356" t="str">
        <f t="shared" si="29"/>
        <v>22</v>
      </c>
    </row>
    <row r="357" spans="1:17" s="361" customFormat="1" x14ac:dyDescent="0.3">
      <c r="A357" s="556">
        <v>44742</v>
      </c>
      <c r="B357" s="332">
        <v>6</v>
      </c>
      <c r="C357" s="332" t="s">
        <v>3090</v>
      </c>
      <c r="D357" s="332" t="s">
        <v>1035</v>
      </c>
      <c r="E357" t="str">
        <f t="shared" si="27"/>
        <v>227602680400101</v>
      </c>
      <c r="F357" t="str">
        <f t="shared" si="28"/>
        <v>7</v>
      </c>
      <c r="G357">
        <v>14</v>
      </c>
      <c r="H357" s="332" t="s">
        <v>1034</v>
      </c>
      <c r="I357" s="544">
        <v>-3874956058</v>
      </c>
      <c r="J357" s="296">
        <f t="shared" si="30"/>
        <v>-3874956.0580000002</v>
      </c>
      <c r="K357" t="e">
        <f>+VLOOKUP(D357,#REF!,4,0)</f>
        <v>#REF!</v>
      </c>
      <c r="L357" t="e">
        <f>VLOOKUP(D357,#REF!,5,0)</f>
        <v>#REF!</v>
      </c>
      <c r="M357" t="e">
        <f>VLOOKUP(D357,#REF!,6,0)</f>
        <v>#REF!</v>
      </c>
      <c r="N357" t="e">
        <f>VLOOKUP(D357,#REF!,7,0)</f>
        <v>#REF!</v>
      </c>
      <c r="O357"/>
      <c r="P357" t="str">
        <f t="shared" si="31"/>
        <v>26804</v>
      </c>
      <c r="Q357" t="str">
        <f t="shared" si="29"/>
        <v>22</v>
      </c>
    </row>
    <row r="358" spans="1:17" s="361" customFormat="1" x14ac:dyDescent="0.3">
      <c r="A358" s="556">
        <v>44742</v>
      </c>
      <c r="B358" s="333">
        <v>6</v>
      </c>
      <c r="C358" s="333" t="s">
        <v>3091</v>
      </c>
      <c r="D358" s="333" t="s">
        <v>2737</v>
      </c>
      <c r="E358" t="str">
        <f t="shared" si="27"/>
        <v>222602680400201</v>
      </c>
      <c r="F358" t="str">
        <f t="shared" si="28"/>
        <v>2</v>
      </c>
      <c r="G358">
        <v>14</v>
      </c>
      <c r="H358" s="333" t="s">
        <v>2152</v>
      </c>
      <c r="I358" s="545">
        <v>-4798358826</v>
      </c>
      <c r="J358" s="296">
        <f t="shared" si="30"/>
        <v>-4798358.8260000004</v>
      </c>
      <c r="K358" t="e">
        <f>+VLOOKUP(D358,#REF!,4,0)</f>
        <v>#REF!</v>
      </c>
      <c r="L358" t="e">
        <f>VLOOKUP(D358,#REF!,5,0)</f>
        <v>#REF!</v>
      </c>
      <c r="M358" t="e">
        <f>VLOOKUP(D358,#REF!,6,0)</f>
        <v>#REF!</v>
      </c>
      <c r="N358" t="e">
        <f>VLOOKUP(D358,#REF!,7,0)</f>
        <v>#REF!</v>
      </c>
      <c r="O358"/>
      <c r="P358" t="str">
        <f t="shared" si="31"/>
        <v>26804</v>
      </c>
      <c r="Q358" t="str">
        <f t="shared" si="29"/>
        <v>22</v>
      </c>
    </row>
    <row r="359" spans="1:17" s="361" customFormat="1" x14ac:dyDescent="0.3">
      <c r="A359" s="556">
        <v>44742</v>
      </c>
      <c r="B359" s="332">
        <v>6</v>
      </c>
      <c r="C359" s="332" t="s">
        <v>2832</v>
      </c>
      <c r="D359" s="332" t="s">
        <v>2738</v>
      </c>
      <c r="E359" t="str">
        <f t="shared" si="27"/>
        <v>223602680400201</v>
      </c>
      <c r="F359" t="str">
        <f t="shared" si="28"/>
        <v>3</v>
      </c>
      <c r="G359">
        <v>14</v>
      </c>
      <c r="H359" s="332" t="s">
        <v>2152</v>
      </c>
      <c r="I359" s="544">
        <v>-1369552000</v>
      </c>
      <c r="J359" s="296">
        <f t="shared" si="30"/>
        <v>-1369552</v>
      </c>
      <c r="K359" t="e">
        <f>+VLOOKUP(D359,#REF!,4,0)</f>
        <v>#REF!</v>
      </c>
      <c r="L359" t="e">
        <f>VLOOKUP(D359,#REF!,5,0)</f>
        <v>#REF!</v>
      </c>
      <c r="M359" t="e">
        <f>VLOOKUP(D359,#REF!,6,0)</f>
        <v>#REF!</v>
      </c>
      <c r="N359" t="e">
        <f>VLOOKUP(D359,#REF!,7,0)</f>
        <v>#REF!</v>
      </c>
      <c r="O359"/>
      <c r="P359" t="str">
        <f t="shared" si="31"/>
        <v>26804</v>
      </c>
      <c r="Q359" t="str">
        <f t="shared" si="29"/>
        <v>22</v>
      </c>
    </row>
    <row r="360" spans="1:17" s="361" customFormat="1" x14ac:dyDescent="0.3">
      <c r="A360" s="556">
        <v>44742</v>
      </c>
      <c r="B360" s="333">
        <v>7</v>
      </c>
      <c r="C360" s="333" t="s">
        <v>2288</v>
      </c>
      <c r="D360" s="333" t="s">
        <v>1976</v>
      </c>
      <c r="E360" t="str">
        <f t="shared" si="27"/>
        <v>225602680400201</v>
      </c>
      <c r="F360" t="str">
        <f t="shared" si="28"/>
        <v>5</v>
      </c>
      <c r="G360">
        <v>14</v>
      </c>
      <c r="H360" s="333" t="s">
        <v>2152</v>
      </c>
      <c r="I360" s="545">
        <v>-29680765502</v>
      </c>
      <c r="J360" s="296">
        <f t="shared" si="30"/>
        <v>-29680765.502</v>
      </c>
      <c r="K360" t="e">
        <f>+VLOOKUP(D360,#REF!,4,0)</f>
        <v>#REF!</v>
      </c>
      <c r="L360" t="e">
        <f>VLOOKUP(D360,#REF!,5,0)</f>
        <v>#REF!</v>
      </c>
      <c r="M360" t="e">
        <f>VLOOKUP(D360,#REF!,6,0)</f>
        <v>#REF!</v>
      </c>
      <c r="N360" t="e">
        <f>VLOOKUP(D360,#REF!,7,0)</f>
        <v>#REF!</v>
      </c>
      <c r="O360"/>
      <c r="P360" t="str">
        <f t="shared" si="31"/>
        <v>26804</v>
      </c>
      <c r="Q360" t="str">
        <f t="shared" si="29"/>
        <v>22</v>
      </c>
    </row>
    <row r="361" spans="1:17" s="361" customFormat="1" x14ac:dyDescent="0.3">
      <c r="A361" s="556">
        <v>44742</v>
      </c>
      <c r="B361" s="332">
        <v>6</v>
      </c>
      <c r="C361" s="332" t="s">
        <v>3092</v>
      </c>
      <c r="D361" s="332" t="s">
        <v>1977</v>
      </c>
      <c r="E361" t="str">
        <f t="shared" si="27"/>
        <v>226602680400201</v>
      </c>
      <c r="F361" t="str">
        <f t="shared" si="28"/>
        <v>6</v>
      </c>
      <c r="G361">
        <v>14</v>
      </c>
      <c r="H361" s="332" t="s">
        <v>2153</v>
      </c>
      <c r="I361" s="544">
        <v>-10416648166</v>
      </c>
      <c r="J361" s="296">
        <f t="shared" si="30"/>
        <v>-10416648.165999999</v>
      </c>
      <c r="K361" t="e">
        <f>+VLOOKUP(D361,#REF!,4,0)</f>
        <v>#REF!</v>
      </c>
      <c r="L361" t="e">
        <f>VLOOKUP(D361,#REF!,5,0)</f>
        <v>#REF!</v>
      </c>
      <c r="M361" t="e">
        <f>VLOOKUP(D361,#REF!,6,0)</f>
        <v>#REF!</v>
      </c>
      <c r="N361" t="e">
        <f>VLOOKUP(D361,#REF!,7,0)</f>
        <v>#REF!</v>
      </c>
      <c r="O361"/>
      <c r="P361" t="str">
        <f t="shared" si="31"/>
        <v>26804</v>
      </c>
      <c r="Q361" t="str">
        <f t="shared" si="29"/>
        <v>22</v>
      </c>
    </row>
    <row r="362" spans="1:17" x14ac:dyDescent="0.3">
      <c r="A362" s="556">
        <v>44742</v>
      </c>
      <c r="B362" s="333">
        <v>6</v>
      </c>
      <c r="C362" s="333" t="s">
        <v>2289</v>
      </c>
      <c r="D362" s="333" t="s">
        <v>1978</v>
      </c>
      <c r="E362" t="str">
        <f t="shared" si="27"/>
        <v>227602680400201</v>
      </c>
      <c r="F362" t="str">
        <f t="shared" si="28"/>
        <v>7</v>
      </c>
      <c r="G362">
        <v>14</v>
      </c>
      <c r="H362" s="333" t="s">
        <v>2153</v>
      </c>
      <c r="I362" s="545">
        <v>-12887484320</v>
      </c>
      <c r="J362" s="296">
        <f t="shared" si="30"/>
        <v>-12887484.32</v>
      </c>
      <c r="K362" t="e">
        <f>+VLOOKUP(D362,#REF!,4,0)</f>
        <v>#REF!</v>
      </c>
      <c r="L362" t="e">
        <f>VLOOKUP(D362,#REF!,5,0)</f>
        <v>#REF!</v>
      </c>
      <c r="M362" t="e">
        <f>VLOOKUP(D362,#REF!,6,0)</f>
        <v>#REF!</v>
      </c>
      <c r="N362" t="e">
        <f>VLOOKUP(D362,#REF!,7,0)</f>
        <v>#REF!</v>
      </c>
      <c r="P362" t="str">
        <f t="shared" si="31"/>
        <v>26804</v>
      </c>
      <c r="Q362" t="str">
        <f t="shared" si="29"/>
        <v>22</v>
      </c>
    </row>
    <row r="363" spans="1:17" x14ac:dyDescent="0.3">
      <c r="A363" s="556">
        <v>44742</v>
      </c>
      <c r="B363" s="332">
        <v>6</v>
      </c>
      <c r="C363" s="332" t="s">
        <v>2290</v>
      </c>
      <c r="D363" s="332" t="s">
        <v>1979</v>
      </c>
      <c r="E363" t="str">
        <f t="shared" si="27"/>
        <v>228602680400201</v>
      </c>
      <c r="F363" t="str">
        <f t="shared" si="28"/>
        <v>8</v>
      </c>
      <c r="G363">
        <v>14</v>
      </c>
      <c r="H363" s="332" t="s">
        <v>2154</v>
      </c>
      <c r="I363" s="544">
        <v>-40093634800</v>
      </c>
      <c r="J363" s="296">
        <f t="shared" si="30"/>
        <v>-40093634.799999997</v>
      </c>
      <c r="K363" t="e">
        <f>+VLOOKUP(D363,#REF!,4,0)</f>
        <v>#REF!</v>
      </c>
      <c r="L363" t="e">
        <f>VLOOKUP(D363,#REF!,5,0)</f>
        <v>#REF!</v>
      </c>
      <c r="M363" t="e">
        <f>VLOOKUP(D363,#REF!,6,0)</f>
        <v>#REF!</v>
      </c>
      <c r="N363" t="e">
        <f>VLOOKUP(D363,#REF!,7,0)</f>
        <v>#REF!</v>
      </c>
      <c r="P363" t="str">
        <f t="shared" si="31"/>
        <v>26804</v>
      </c>
      <c r="Q363" t="str">
        <f t="shared" si="29"/>
        <v>22</v>
      </c>
    </row>
    <row r="364" spans="1:17" x14ac:dyDescent="0.3">
      <c r="A364" s="556">
        <v>44742</v>
      </c>
      <c r="B364" s="333">
        <v>6</v>
      </c>
      <c r="C364" s="333" t="s">
        <v>3093</v>
      </c>
      <c r="D364" s="333" t="s">
        <v>2739</v>
      </c>
      <c r="E364" t="str">
        <f t="shared" si="27"/>
        <v>223602680400299</v>
      </c>
      <c r="F364" t="str">
        <f t="shared" si="28"/>
        <v>3</v>
      </c>
      <c r="G364">
        <v>14</v>
      </c>
      <c r="H364" s="333" t="s">
        <v>2153</v>
      </c>
      <c r="I364" s="545">
        <v>-2355750534</v>
      </c>
      <c r="J364" s="296">
        <f t="shared" si="30"/>
        <v>-2355750.534</v>
      </c>
      <c r="K364" t="e">
        <f>+VLOOKUP(D364,#REF!,4,0)</f>
        <v>#REF!</v>
      </c>
      <c r="L364" t="e">
        <f>VLOOKUP(D364,#REF!,5,0)</f>
        <v>#REF!</v>
      </c>
      <c r="M364" t="e">
        <f>VLOOKUP(D364,#REF!,6,0)</f>
        <v>#REF!</v>
      </c>
      <c r="N364" t="e">
        <f>VLOOKUP(D364,#REF!,7,0)</f>
        <v>#REF!</v>
      </c>
      <c r="P364" t="str">
        <f t="shared" si="31"/>
        <v>26804</v>
      </c>
      <c r="Q364" t="str">
        <f t="shared" si="29"/>
        <v>22</v>
      </c>
    </row>
    <row r="365" spans="1:17" x14ac:dyDescent="0.3">
      <c r="A365" s="556">
        <v>44742</v>
      </c>
      <c r="B365" s="332">
        <v>6</v>
      </c>
      <c r="C365" s="332" t="s">
        <v>3094</v>
      </c>
      <c r="D365" s="332" t="s">
        <v>2664</v>
      </c>
      <c r="E365" t="str">
        <f t="shared" si="27"/>
        <v>224602680400299</v>
      </c>
      <c r="F365" t="str">
        <f t="shared" si="28"/>
        <v>4</v>
      </c>
      <c r="G365">
        <v>14</v>
      </c>
      <c r="H365" s="332" t="s">
        <v>2153</v>
      </c>
      <c r="I365" s="544">
        <v>-515198566</v>
      </c>
      <c r="J365" s="296">
        <f t="shared" si="30"/>
        <v>-515198.56599999999</v>
      </c>
      <c r="K365" t="e">
        <f>+VLOOKUP(D365,#REF!,4,0)</f>
        <v>#REF!</v>
      </c>
      <c r="L365" t="e">
        <f>VLOOKUP(D365,#REF!,5,0)</f>
        <v>#REF!</v>
      </c>
      <c r="M365" t="e">
        <f>VLOOKUP(D365,#REF!,6,0)</f>
        <v>#REF!</v>
      </c>
      <c r="N365" t="e">
        <f>VLOOKUP(D365,#REF!,7,0)</f>
        <v>#REF!</v>
      </c>
      <c r="P365" t="str">
        <f t="shared" si="31"/>
        <v>26804</v>
      </c>
      <c r="Q365" t="str">
        <f t="shared" si="29"/>
        <v>22</v>
      </c>
    </row>
    <row r="366" spans="1:17" s="361" customFormat="1" x14ac:dyDescent="0.3">
      <c r="A366" s="556">
        <v>44742</v>
      </c>
      <c r="B366" s="333">
        <v>6</v>
      </c>
      <c r="C366" s="333" t="s">
        <v>2291</v>
      </c>
      <c r="D366" s="333" t="s">
        <v>1980</v>
      </c>
      <c r="E366" t="str">
        <f t="shared" si="27"/>
        <v>225602680400299</v>
      </c>
      <c r="F366" t="str">
        <f t="shared" si="28"/>
        <v>5</v>
      </c>
      <c r="G366">
        <v>14</v>
      </c>
      <c r="H366" s="333" t="s">
        <v>2153</v>
      </c>
      <c r="I366" s="545">
        <v>-7561616940</v>
      </c>
      <c r="J366" s="296">
        <f t="shared" si="30"/>
        <v>-7561616.9400000004</v>
      </c>
      <c r="K366" t="e">
        <f>+VLOOKUP(D366,#REF!,4,0)</f>
        <v>#REF!</v>
      </c>
      <c r="L366" t="e">
        <f>VLOOKUP(D366,#REF!,5,0)</f>
        <v>#REF!</v>
      </c>
      <c r="M366" t="e">
        <f>VLOOKUP(D366,#REF!,6,0)</f>
        <v>#REF!</v>
      </c>
      <c r="N366" t="e">
        <f>VLOOKUP(D366,#REF!,7,0)</f>
        <v>#REF!</v>
      </c>
      <c r="O366"/>
      <c r="P366" t="str">
        <f t="shared" si="31"/>
        <v>26804</v>
      </c>
      <c r="Q366" t="str">
        <f t="shared" si="29"/>
        <v>22</v>
      </c>
    </row>
    <row r="367" spans="1:17" s="361" customFormat="1" x14ac:dyDescent="0.3">
      <c r="A367" s="556">
        <v>44742</v>
      </c>
      <c r="B367" s="332">
        <v>6</v>
      </c>
      <c r="C367" s="332" t="s">
        <v>2292</v>
      </c>
      <c r="D367" s="332" t="s">
        <v>1981</v>
      </c>
      <c r="E367" t="str">
        <f t="shared" si="27"/>
        <v>226602680400299</v>
      </c>
      <c r="F367" t="str">
        <f t="shared" si="28"/>
        <v>6</v>
      </c>
      <c r="G367">
        <v>14</v>
      </c>
      <c r="H367" s="332" t="s">
        <v>2153</v>
      </c>
      <c r="I367" s="544">
        <v>-10550000000</v>
      </c>
      <c r="J367" s="296">
        <f t="shared" si="30"/>
        <v>-10550000</v>
      </c>
      <c r="K367" t="e">
        <f>+VLOOKUP(D367,#REF!,4,0)</f>
        <v>#REF!</v>
      </c>
      <c r="L367" t="e">
        <f>VLOOKUP(D367,#REF!,5,0)</f>
        <v>#REF!</v>
      </c>
      <c r="M367" t="e">
        <f>VLOOKUP(D367,#REF!,6,0)</f>
        <v>#REF!</v>
      </c>
      <c r="N367" t="e">
        <f>VLOOKUP(D367,#REF!,7,0)</f>
        <v>#REF!</v>
      </c>
      <c r="O367"/>
      <c r="P367" t="str">
        <f t="shared" si="31"/>
        <v>26804</v>
      </c>
      <c r="Q367" t="str">
        <f t="shared" si="29"/>
        <v>22</v>
      </c>
    </row>
    <row r="368" spans="1:17" s="361" customFormat="1" x14ac:dyDescent="0.3">
      <c r="A368" s="556">
        <v>44742</v>
      </c>
      <c r="B368" s="333">
        <v>7</v>
      </c>
      <c r="C368" s="333" t="s">
        <v>2293</v>
      </c>
      <c r="D368" s="333" t="s">
        <v>1982</v>
      </c>
      <c r="E368" t="str">
        <f t="shared" si="27"/>
        <v>227602680400299</v>
      </c>
      <c r="F368" t="str">
        <f t="shared" si="28"/>
        <v>7</v>
      </c>
      <c r="G368">
        <v>14</v>
      </c>
      <c r="H368" s="333" t="s">
        <v>2153</v>
      </c>
      <c r="I368" s="545">
        <v>-7281127555</v>
      </c>
      <c r="J368" s="296">
        <f t="shared" si="30"/>
        <v>-7281127.5549999997</v>
      </c>
      <c r="K368" t="e">
        <f>+VLOOKUP(D368,#REF!,4,0)</f>
        <v>#REF!</v>
      </c>
      <c r="L368" t="e">
        <f>VLOOKUP(D368,#REF!,5,0)</f>
        <v>#REF!</v>
      </c>
      <c r="M368" t="e">
        <f>VLOOKUP(D368,#REF!,6,0)</f>
        <v>#REF!</v>
      </c>
      <c r="N368" t="e">
        <f>VLOOKUP(D368,#REF!,7,0)</f>
        <v>#REF!</v>
      </c>
      <c r="O368"/>
      <c r="P368" t="str">
        <f t="shared" si="31"/>
        <v>26804</v>
      </c>
      <c r="Q368" t="str">
        <f t="shared" si="29"/>
        <v>22</v>
      </c>
    </row>
    <row r="369" spans="1:17" s="361" customFormat="1" x14ac:dyDescent="0.3">
      <c r="A369" s="556">
        <v>44742</v>
      </c>
      <c r="B369" s="332">
        <v>6</v>
      </c>
      <c r="C369" s="332" t="s">
        <v>2294</v>
      </c>
      <c r="D369" s="332" t="s">
        <v>1983</v>
      </c>
      <c r="E369" t="str">
        <f t="shared" si="27"/>
        <v>228602680400299</v>
      </c>
      <c r="F369" t="str">
        <f t="shared" si="28"/>
        <v>8</v>
      </c>
      <c r="G369">
        <v>14</v>
      </c>
      <c r="H369" s="332" t="s">
        <v>2153</v>
      </c>
      <c r="I369" s="544">
        <v>-46812577120</v>
      </c>
      <c r="J369" s="296">
        <f t="shared" si="30"/>
        <v>-46812577.119999997</v>
      </c>
      <c r="K369" t="e">
        <f>+VLOOKUP(D369,#REF!,4,0)</f>
        <v>#REF!</v>
      </c>
      <c r="L369" t="e">
        <f>VLOOKUP(D369,#REF!,5,0)</f>
        <v>#REF!</v>
      </c>
      <c r="M369" t="e">
        <f>VLOOKUP(D369,#REF!,6,0)</f>
        <v>#REF!</v>
      </c>
      <c r="N369" t="e">
        <f>VLOOKUP(D369,#REF!,7,0)</f>
        <v>#REF!</v>
      </c>
      <c r="O369"/>
      <c r="P369" t="str">
        <f t="shared" si="31"/>
        <v>26804</v>
      </c>
      <c r="Q369" t="str">
        <f t="shared" si="29"/>
        <v>22</v>
      </c>
    </row>
    <row r="370" spans="1:17" s="361" customFormat="1" x14ac:dyDescent="0.3">
      <c r="A370" s="556">
        <v>44742</v>
      </c>
      <c r="B370" s="333">
        <v>6</v>
      </c>
      <c r="C370" s="333" t="s">
        <v>3095</v>
      </c>
      <c r="D370" s="333" t="s">
        <v>2740</v>
      </c>
      <c r="E370" t="str">
        <f t="shared" si="27"/>
        <v>222802248200201</v>
      </c>
      <c r="F370" t="str">
        <f t="shared" si="28"/>
        <v>2</v>
      </c>
      <c r="G370">
        <v>14</v>
      </c>
      <c r="H370" s="333" t="s">
        <v>2155</v>
      </c>
      <c r="I370" s="545">
        <v>-182192530</v>
      </c>
      <c r="J370" s="296">
        <f t="shared" si="30"/>
        <v>-182192.53</v>
      </c>
      <c r="K370" t="e">
        <f>+VLOOKUP(D370,#REF!,4,0)</f>
        <v>#REF!</v>
      </c>
      <c r="L370" t="e">
        <f>VLOOKUP(D370,#REF!,5,0)</f>
        <v>#REF!</v>
      </c>
      <c r="M370" t="e">
        <f>VLOOKUP(D370,#REF!,6,0)</f>
        <v>#REF!</v>
      </c>
      <c r="N370" t="e">
        <f>VLOOKUP(D370,#REF!,7,0)</f>
        <v>#REF!</v>
      </c>
      <c r="O370"/>
      <c r="P370" t="str">
        <f t="shared" si="31"/>
        <v>22482</v>
      </c>
      <c r="Q370" t="str">
        <f t="shared" si="29"/>
        <v>22</v>
      </c>
    </row>
    <row r="371" spans="1:17" s="361" customFormat="1" x14ac:dyDescent="0.3">
      <c r="A371" s="556">
        <v>44742</v>
      </c>
      <c r="B371" s="332">
        <v>6</v>
      </c>
      <c r="C371" s="332" t="s">
        <v>2833</v>
      </c>
      <c r="D371" s="332" t="s">
        <v>2741</v>
      </c>
      <c r="E371" t="str">
        <f t="shared" si="27"/>
        <v>223802248200201</v>
      </c>
      <c r="F371" t="str">
        <f t="shared" si="28"/>
        <v>3</v>
      </c>
      <c r="G371">
        <v>14</v>
      </c>
      <c r="H371" s="332" t="s">
        <v>2155</v>
      </c>
      <c r="I371" s="544">
        <v>-259439987</v>
      </c>
      <c r="J371" s="296">
        <f t="shared" si="30"/>
        <v>-259439.98699999999</v>
      </c>
      <c r="K371" t="e">
        <f>+VLOOKUP(D371,#REF!,4,0)</f>
        <v>#REF!</v>
      </c>
      <c r="L371" t="e">
        <f>VLOOKUP(D371,#REF!,5,0)</f>
        <v>#REF!</v>
      </c>
      <c r="M371" t="e">
        <f>VLOOKUP(D371,#REF!,6,0)</f>
        <v>#REF!</v>
      </c>
      <c r="N371" t="e">
        <f>VLOOKUP(D371,#REF!,7,0)</f>
        <v>#REF!</v>
      </c>
      <c r="O371"/>
      <c r="P371" t="str">
        <f t="shared" si="31"/>
        <v>22482</v>
      </c>
      <c r="Q371" t="str">
        <f t="shared" si="29"/>
        <v>22</v>
      </c>
    </row>
    <row r="372" spans="1:17" s="361" customFormat="1" x14ac:dyDescent="0.3">
      <c r="A372" s="556">
        <v>44742</v>
      </c>
      <c r="B372" s="333">
        <v>6</v>
      </c>
      <c r="C372" s="333" t="s">
        <v>2295</v>
      </c>
      <c r="D372" s="333" t="s">
        <v>1984</v>
      </c>
      <c r="E372" t="str">
        <f t="shared" si="27"/>
        <v>225802248200201</v>
      </c>
      <c r="F372" t="str">
        <f t="shared" si="28"/>
        <v>5</v>
      </c>
      <c r="G372">
        <v>14</v>
      </c>
      <c r="H372" s="333" t="s">
        <v>2155</v>
      </c>
      <c r="I372" s="545">
        <v>-1569811386</v>
      </c>
      <c r="J372" s="296">
        <f t="shared" si="30"/>
        <v>-1569811.3859999999</v>
      </c>
      <c r="K372" t="e">
        <f>+VLOOKUP(D372,#REF!,4,0)</f>
        <v>#REF!</v>
      </c>
      <c r="L372" t="e">
        <f>VLOOKUP(D372,#REF!,5,0)</f>
        <v>#REF!</v>
      </c>
      <c r="M372" t="e">
        <f>VLOOKUP(D372,#REF!,6,0)</f>
        <v>#REF!</v>
      </c>
      <c r="N372" t="e">
        <f>VLOOKUP(D372,#REF!,7,0)</f>
        <v>#REF!</v>
      </c>
      <c r="O372"/>
      <c r="P372" t="str">
        <f t="shared" si="31"/>
        <v>22482</v>
      </c>
      <c r="Q372" t="str">
        <f t="shared" si="29"/>
        <v>22</v>
      </c>
    </row>
    <row r="373" spans="1:17" s="361" customFormat="1" x14ac:dyDescent="0.3">
      <c r="A373" s="556">
        <v>44742</v>
      </c>
      <c r="B373" s="332">
        <v>6</v>
      </c>
      <c r="C373" s="332" t="s">
        <v>3096</v>
      </c>
      <c r="D373" s="332" t="s">
        <v>1985</v>
      </c>
      <c r="E373" t="str">
        <f t="shared" si="27"/>
        <v>226802248200201</v>
      </c>
      <c r="F373" t="str">
        <f t="shared" si="28"/>
        <v>6</v>
      </c>
      <c r="G373">
        <v>14</v>
      </c>
      <c r="H373" s="332" t="s">
        <v>2155</v>
      </c>
      <c r="I373" s="544">
        <v>-259285023</v>
      </c>
      <c r="J373" s="296">
        <f t="shared" si="30"/>
        <v>-259285.02299999999</v>
      </c>
      <c r="K373" t="e">
        <f>+VLOOKUP(D373,#REF!,4,0)</f>
        <v>#REF!</v>
      </c>
      <c r="L373" t="e">
        <f>VLOOKUP(D373,#REF!,5,0)</f>
        <v>#REF!</v>
      </c>
      <c r="M373" t="e">
        <f>VLOOKUP(D373,#REF!,6,0)</f>
        <v>#REF!</v>
      </c>
      <c r="N373" t="e">
        <f>VLOOKUP(D373,#REF!,7,0)</f>
        <v>#REF!</v>
      </c>
      <c r="O373"/>
      <c r="P373" t="str">
        <f t="shared" si="31"/>
        <v>22482</v>
      </c>
      <c r="Q373" t="str">
        <f t="shared" si="29"/>
        <v>22</v>
      </c>
    </row>
    <row r="374" spans="1:17" s="361" customFormat="1" x14ac:dyDescent="0.3">
      <c r="A374" s="556">
        <v>44742</v>
      </c>
      <c r="B374" s="333">
        <v>6</v>
      </c>
      <c r="C374" s="333" t="s">
        <v>2296</v>
      </c>
      <c r="D374" s="333" t="s">
        <v>1986</v>
      </c>
      <c r="E374" t="str">
        <f t="shared" si="27"/>
        <v>227802248200201</v>
      </c>
      <c r="F374" t="str">
        <f t="shared" si="28"/>
        <v>7</v>
      </c>
      <c r="G374">
        <v>14</v>
      </c>
      <c r="H374" s="333" t="s">
        <v>2155</v>
      </c>
      <c r="I374" s="545">
        <v>-1317805942</v>
      </c>
      <c r="J374" s="296">
        <f t="shared" si="30"/>
        <v>-1317805.942</v>
      </c>
      <c r="K374" t="e">
        <f>+VLOOKUP(D374,#REF!,4,0)</f>
        <v>#REF!</v>
      </c>
      <c r="L374" t="e">
        <f>VLOOKUP(D374,#REF!,5,0)</f>
        <v>#REF!</v>
      </c>
      <c r="M374" t="e">
        <f>VLOOKUP(D374,#REF!,6,0)</f>
        <v>#REF!</v>
      </c>
      <c r="N374" t="e">
        <f>VLOOKUP(D374,#REF!,7,0)</f>
        <v>#REF!</v>
      </c>
      <c r="O374"/>
      <c r="P374" t="str">
        <f t="shared" si="31"/>
        <v>22482</v>
      </c>
      <c r="Q374" t="str">
        <f t="shared" si="29"/>
        <v>22</v>
      </c>
    </row>
    <row r="375" spans="1:17" s="361" customFormat="1" x14ac:dyDescent="0.3">
      <c r="A375" s="556">
        <v>44742</v>
      </c>
      <c r="B375" s="332">
        <v>6</v>
      </c>
      <c r="C375" s="332" t="s">
        <v>2297</v>
      </c>
      <c r="D375" s="332" t="s">
        <v>1987</v>
      </c>
      <c r="E375" t="str">
        <f t="shared" si="27"/>
        <v>228802248200201</v>
      </c>
      <c r="F375" t="str">
        <f t="shared" si="28"/>
        <v>8</v>
      </c>
      <c r="G375">
        <v>14</v>
      </c>
      <c r="H375" s="332" t="s">
        <v>2155</v>
      </c>
      <c r="I375" s="544">
        <v>-9128997156</v>
      </c>
      <c r="J375" s="296">
        <f t="shared" si="30"/>
        <v>-9128997.1559999995</v>
      </c>
      <c r="K375" t="e">
        <f>+VLOOKUP(D375,#REF!,4,0)</f>
        <v>#REF!</v>
      </c>
      <c r="L375" t="e">
        <f>VLOOKUP(D375,#REF!,5,0)</f>
        <v>#REF!</v>
      </c>
      <c r="M375" t="e">
        <f>VLOOKUP(D375,#REF!,6,0)</f>
        <v>#REF!</v>
      </c>
      <c r="N375" t="e">
        <f>VLOOKUP(D375,#REF!,7,0)</f>
        <v>#REF!</v>
      </c>
      <c r="O375"/>
      <c r="P375" t="str">
        <f t="shared" si="31"/>
        <v>22482</v>
      </c>
      <c r="Q375" t="str">
        <f t="shared" si="29"/>
        <v>22</v>
      </c>
    </row>
    <row r="376" spans="1:17" s="361" customFormat="1" x14ac:dyDescent="0.3">
      <c r="A376" s="556">
        <v>44742</v>
      </c>
      <c r="B376" s="333">
        <v>6</v>
      </c>
      <c r="C376" s="333" t="s">
        <v>3097</v>
      </c>
      <c r="D376" s="333" t="s">
        <v>2742</v>
      </c>
      <c r="E376" t="str">
        <f t="shared" si="27"/>
        <v>223802248200299</v>
      </c>
      <c r="F376" t="str">
        <f t="shared" si="28"/>
        <v>3</v>
      </c>
      <c r="G376">
        <v>14</v>
      </c>
      <c r="H376" s="333" t="s">
        <v>2156</v>
      </c>
      <c r="I376" s="545">
        <v>-363043584</v>
      </c>
      <c r="J376" s="296">
        <f t="shared" si="30"/>
        <v>-363043.58399999997</v>
      </c>
      <c r="K376" t="e">
        <f>+VLOOKUP(D376,#REF!,4,0)</f>
        <v>#REF!</v>
      </c>
      <c r="L376" t="e">
        <f>VLOOKUP(D376,#REF!,5,0)</f>
        <v>#REF!</v>
      </c>
      <c r="M376" t="e">
        <f>VLOOKUP(D376,#REF!,6,0)</f>
        <v>#REF!</v>
      </c>
      <c r="N376" t="e">
        <f>VLOOKUP(D376,#REF!,7,0)</f>
        <v>#REF!</v>
      </c>
      <c r="O376"/>
      <c r="P376" t="str">
        <f t="shared" si="31"/>
        <v>22482</v>
      </c>
      <c r="Q376" t="str">
        <f t="shared" si="29"/>
        <v>22</v>
      </c>
    </row>
    <row r="377" spans="1:17" s="361" customFormat="1" x14ac:dyDescent="0.3">
      <c r="A377" s="556">
        <v>44742</v>
      </c>
      <c r="B377" s="332">
        <v>6</v>
      </c>
      <c r="C377" s="332" t="s">
        <v>3098</v>
      </c>
      <c r="D377" s="332" t="s">
        <v>2666</v>
      </c>
      <c r="E377" t="str">
        <f t="shared" si="27"/>
        <v>224802248200299</v>
      </c>
      <c r="F377" t="str">
        <f t="shared" si="28"/>
        <v>4</v>
      </c>
      <c r="G377">
        <v>14</v>
      </c>
      <c r="H377" s="332" t="s">
        <v>2156</v>
      </c>
      <c r="I377" s="544">
        <v>-1583989</v>
      </c>
      <c r="J377" s="296">
        <f t="shared" si="30"/>
        <v>-1583.989</v>
      </c>
      <c r="K377" t="e">
        <f>+VLOOKUP(D377,#REF!,4,0)</f>
        <v>#REF!</v>
      </c>
      <c r="L377" t="e">
        <f>VLOOKUP(D377,#REF!,5,0)</f>
        <v>#REF!</v>
      </c>
      <c r="M377" t="e">
        <f>VLOOKUP(D377,#REF!,6,0)</f>
        <v>#REF!</v>
      </c>
      <c r="N377" t="e">
        <f>VLOOKUP(D377,#REF!,7,0)</f>
        <v>#REF!</v>
      </c>
      <c r="O377"/>
      <c r="P377" t="str">
        <f t="shared" si="31"/>
        <v>22482</v>
      </c>
      <c r="Q377" t="str">
        <f t="shared" si="29"/>
        <v>22</v>
      </c>
    </row>
    <row r="378" spans="1:17" s="361" customFormat="1" x14ac:dyDescent="0.3">
      <c r="A378" s="556">
        <v>44742</v>
      </c>
      <c r="B378" s="333">
        <v>6</v>
      </c>
      <c r="C378" s="333" t="s">
        <v>2298</v>
      </c>
      <c r="D378" s="333" t="s">
        <v>1988</v>
      </c>
      <c r="E378" t="str">
        <f t="shared" si="27"/>
        <v>225802248200299</v>
      </c>
      <c r="F378" t="str">
        <f t="shared" si="28"/>
        <v>5</v>
      </c>
      <c r="G378">
        <v>14</v>
      </c>
      <c r="H378" s="333" t="s">
        <v>2156</v>
      </c>
      <c r="I378" s="545">
        <v>-339393532</v>
      </c>
      <c r="J378" s="296">
        <f t="shared" si="30"/>
        <v>-339393.53200000001</v>
      </c>
      <c r="K378" t="e">
        <f>+VLOOKUP(D378,#REF!,4,0)</f>
        <v>#REF!</v>
      </c>
      <c r="L378" t="e">
        <f>VLOOKUP(D378,#REF!,5,0)</f>
        <v>#REF!</v>
      </c>
      <c r="M378" t="e">
        <f>VLOOKUP(D378,#REF!,6,0)</f>
        <v>#REF!</v>
      </c>
      <c r="N378" t="e">
        <f>VLOOKUP(D378,#REF!,7,0)</f>
        <v>#REF!</v>
      </c>
      <c r="O378"/>
      <c r="P378" t="str">
        <f t="shared" si="31"/>
        <v>22482</v>
      </c>
      <c r="Q378" t="str">
        <f t="shared" si="29"/>
        <v>22</v>
      </c>
    </row>
    <row r="379" spans="1:17" s="361" customFormat="1" x14ac:dyDescent="0.3">
      <c r="A379" s="556">
        <v>44742</v>
      </c>
      <c r="B379" s="332">
        <v>6</v>
      </c>
      <c r="C379" s="332" t="s">
        <v>2299</v>
      </c>
      <c r="D379" s="332" t="s">
        <v>1989</v>
      </c>
      <c r="E379" t="str">
        <f t="shared" si="27"/>
        <v>226802248200299</v>
      </c>
      <c r="F379" t="str">
        <f t="shared" si="28"/>
        <v>6</v>
      </c>
      <c r="G379">
        <v>14</v>
      </c>
      <c r="H379" s="332" t="s">
        <v>2156</v>
      </c>
      <c r="I379" s="544">
        <v>-1076922191</v>
      </c>
      <c r="J379" s="296">
        <f t="shared" si="30"/>
        <v>-1076922.1910000001</v>
      </c>
      <c r="K379" t="e">
        <f>+VLOOKUP(D379,#REF!,4,0)</f>
        <v>#REF!</v>
      </c>
      <c r="L379" t="e">
        <f>VLOOKUP(D379,#REF!,5,0)</f>
        <v>#REF!</v>
      </c>
      <c r="M379" t="e">
        <f>VLOOKUP(D379,#REF!,6,0)</f>
        <v>#REF!</v>
      </c>
      <c r="N379" t="e">
        <f>VLOOKUP(D379,#REF!,7,0)</f>
        <v>#REF!</v>
      </c>
      <c r="O379"/>
      <c r="P379" t="str">
        <f t="shared" si="31"/>
        <v>22482</v>
      </c>
      <c r="Q379" t="str">
        <f t="shared" si="29"/>
        <v>22</v>
      </c>
    </row>
    <row r="380" spans="1:17" x14ac:dyDescent="0.3">
      <c r="A380" s="556">
        <v>44742</v>
      </c>
      <c r="B380" s="333">
        <v>6</v>
      </c>
      <c r="C380" s="333" t="s">
        <v>2300</v>
      </c>
      <c r="D380" s="333" t="s">
        <v>1990</v>
      </c>
      <c r="E380" t="str">
        <f t="shared" si="27"/>
        <v>227802248200299</v>
      </c>
      <c r="F380" t="str">
        <f t="shared" si="28"/>
        <v>7</v>
      </c>
      <c r="G380">
        <v>14</v>
      </c>
      <c r="H380" s="333" t="s">
        <v>2156</v>
      </c>
      <c r="I380" s="545">
        <v>-730103198</v>
      </c>
      <c r="J380" s="296">
        <f t="shared" si="30"/>
        <v>-730103.19799999997</v>
      </c>
      <c r="K380" t="e">
        <f>+VLOOKUP(D380,#REF!,4,0)</f>
        <v>#REF!</v>
      </c>
      <c r="L380" t="e">
        <f>VLOOKUP(D380,#REF!,5,0)</f>
        <v>#REF!</v>
      </c>
      <c r="M380" t="e">
        <f>VLOOKUP(D380,#REF!,6,0)</f>
        <v>#REF!</v>
      </c>
      <c r="N380" t="e">
        <f>VLOOKUP(D380,#REF!,7,0)</f>
        <v>#REF!</v>
      </c>
      <c r="P380" t="str">
        <f t="shared" si="31"/>
        <v>22482</v>
      </c>
      <c r="Q380" t="str">
        <f t="shared" si="29"/>
        <v>22</v>
      </c>
    </row>
    <row r="381" spans="1:17" x14ac:dyDescent="0.3">
      <c r="A381" s="556">
        <v>44742</v>
      </c>
      <c r="B381" s="332">
        <v>6</v>
      </c>
      <c r="C381" s="332" t="s">
        <v>2301</v>
      </c>
      <c r="D381" s="332" t="s">
        <v>1991</v>
      </c>
      <c r="E381" t="str">
        <f t="shared" si="27"/>
        <v>228802248200299</v>
      </c>
      <c r="F381" t="str">
        <f t="shared" si="28"/>
        <v>8</v>
      </c>
      <c r="G381">
        <v>14</v>
      </c>
      <c r="H381" s="332" t="s">
        <v>2156</v>
      </c>
      <c r="I381" s="544">
        <v>-14025254179</v>
      </c>
      <c r="J381" s="296">
        <f t="shared" si="30"/>
        <v>-14025254.179</v>
      </c>
      <c r="K381" t="e">
        <f>+VLOOKUP(D381,#REF!,4,0)</f>
        <v>#REF!</v>
      </c>
      <c r="L381" t="e">
        <f>VLOOKUP(D381,#REF!,5,0)</f>
        <v>#REF!</v>
      </c>
      <c r="M381" t="e">
        <f>VLOOKUP(D381,#REF!,6,0)</f>
        <v>#REF!</v>
      </c>
      <c r="N381" t="e">
        <f>VLOOKUP(D381,#REF!,7,0)</f>
        <v>#REF!</v>
      </c>
      <c r="P381" t="str">
        <f t="shared" si="31"/>
        <v>22482</v>
      </c>
      <c r="Q381" t="str">
        <f t="shared" si="29"/>
        <v>22</v>
      </c>
    </row>
    <row r="382" spans="1:17" x14ac:dyDescent="0.3">
      <c r="A382" s="556">
        <v>44742</v>
      </c>
      <c r="B382" s="333">
        <v>6</v>
      </c>
      <c r="C382" s="333" t="s">
        <v>3099</v>
      </c>
      <c r="D382" s="333" t="s">
        <v>2743</v>
      </c>
      <c r="E382" t="str">
        <f t="shared" si="27"/>
        <v>222802249200201</v>
      </c>
      <c r="F382" t="str">
        <f t="shared" si="28"/>
        <v>2</v>
      </c>
      <c r="G382">
        <v>14</v>
      </c>
      <c r="H382" s="333" t="s">
        <v>2157</v>
      </c>
      <c r="I382" s="545">
        <v>157743767</v>
      </c>
      <c r="J382" s="296">
        <f t="shared" si="30"/>
        <v>157743.76699999999</v>
      </c>
      <c r="K382" t="e">
        <f>+VLOOKUP(D382,#REF!,4,0)</f>
        <v>#REF!</v>
      </c>
      <c r="L382" t="e">
        <f>VLOOKUP(D382,#REF!,5,0)</f>
        <v>#REF!</v>
      </c>
      <c r="M382" t="e">
        <f>VLOOKUP(D382,#REF!,6,0)</f>
        <v>#REF!</v>
      </c>
      <c r="N382" t="e">
        <f>VLOOKUP(D382,#REF!,7,0)</f>
        <v>#REF!</v>
      </c>
      <c r="P382" t="str">
        <f t="shared" si="31"/>
        <v>22492</v>
      </c>
      <c r="Q382" t="str">
        <f t="shared" si="29"/>
        <v>22</v>
      </c>
    </row>
    <row r="383" spans="1:17" x14ac:dyDescent="0.3">
      <c r="A383" s="556">
        <v>44742</v>
      </c>
      <c r="B383" s="332">
        <v>7</v>
      </c>
      <c r="C383" s="332" t="s">
        <v>2834</v>
      </c>
      <c r="D383" s="332" t="s">
        <v>2744</v>
      </c>
      <c r="E383" t="str">
        <f t="shared" si="27"/>
        <v>223802249200201</v>
      </c>
      <c r="F383" t="str">
        <f t="shared" si="28"/>
        <v>3</v>
      </c>
      <c r="G383">
        <v>14</v>
      </c>
      <c r="H383" s="332" t="s">
        <v>2157</v>
      </c>
      <c r="I383" s="544">
        <v>91533871</v>
      </c>
      <c r="J383" s="296">
        <f t="shared" si="30"/>
        <v>91533.870999999999</v>
      </c>
      <c r="K383" t="e">
        <f>+VLOOKUP(D383,#REF!,4,0)</f>
        <v>#REF!</v>
      </c>
      <c r="L383" t="e">
        <f>VLOOKUP(D383,#REF!,5,0)</f>
        <v>#REF!</v>
      </c>
      <c r="M383" t="e">
        <f>VLOOKUP(D383,#REF!,6,0)</f>
        <v>#REF!</v>
      </c>
      <c r="N383" t="e">
        <f>VLOOKUP(D383,#REF!,7,0)</f>
        <v>#REF!</v>
      </c>
      <c r="P383" t="str">
        <f t="shared" si="31"/>
        <v>22492</v>
      </c>
      <c r="Q383" t="str">
        <f t="shared" si="29"/>
        <v>22</v>
      </c>
    </row>
    <row r="384" spans="1:17" s="361" customFormat="1" x14ac:dyDescent="0.3">
      <c r="A384" s="556">
        <v>44742</v>
      </c>
      <c r="B384" s="333">
        <v>7</v>
      </c>
      <c r="C384" s="333" t="s">
        <v>3100</v>
      </c>
      <c r="D384" s="333" t="s">
        <v>1993</v>
      </c>
      <c r="E384" t="str">
        <f t="shared" si="27"/>
        <v>226802249200201</v>
      </c>
      <c r="F384" t="str">
        <f t="shared" si="28"/>
        <v>6</v>
      </c>
      <c r="G384">
        <v>14</v>
      </c>
      <c r="H384" s="333" t="s">
        <v>2157</v>
      </c>
      <c r="I384" s="545">
        <v>71625721</v>
      </c>
      <c r="J384" s="296">
        <f t="shared" si="30"/>
        <v>71625.721000000005</v>
      </c>
      <c r="K384" t="e">
        <f>+VLOOKUP(D384,#REF!,4,0)</f>
        <v>#REF!</v>
      </c>
      <c r="L384" t="e">
        <f>VLOOKUP(D384,#REF!,5,0)</f>
        <v>#REF!</v>
      </c>
      <c r="M384" t="e">
        <f>VLOOKUP(D384,#REF!,6,0)</f>
        <v>#REF!</v>
      </c>
      <c r="N384" t="e">
        <f>VLOOKUP(D384,#REF!,7,0)</f>
        <v>#REF!</v>
      </c>
      <c r="O384"/>
      <c r="P384" t="str">
        <f t="shared" si="31"/>
        <v>22492</v>
      </c>
      <c r="Q384" t="str">
        <f t="shared" si="29"/>
        <v>22</v>
      </c>
    </row>
    <row r="385" spans="1:17" s="361" customFormat="1" x14ac:dyDescent="0.3">
      <c r="A385" s="556">
        <v>44742</v>
      </c>
      <c r="B385" s="332">
        <v>6</v>
      </c>
      <c r="C385" s="332" t="s">
        <v>2302</v>
      </c>
      <c r="D385" s="332" t="s">
        <v>1994</v>
      </c>
      <c r="E385" t="str">
        <f t="shared" si="27"/>
        <v>227802249200201</v>
      </c>
      <c r="F385" t="str">
        <f t="shared" si="28"/>
        <v>7</v>
      </c>
      <c r="G385">
        <v>14</v>
      </c>
      <c r="H385" s="332" t="s">
        <v>2157</v>
      </c>
      <c r="I385" s="544">
        <v>984205331</v>
      </c>
      <c r="J385" s="296">
        <f t="shared" si="30"/>
        <v>984205.33100000001</v>
      </c>
      <c r="K385" t="e">
        <f>+VLOOKUP(D385,#REF!,4,0)</f>
        <v>#REF!</v>
      </c>
      <c r="L385" t="e">
        <f>VLOOKUP(D385,#REF!,5,0)</f>
        <v>#REF!</v>
      </c>
      <c r="M385" t="e">
        <f>VLOOKUP(D385,#REF!,6,0)</f>
        <v>#REF!</v>
      </c>
      <c r="N385" t="e">
        <f>VLOOKUP(D385,#REF!,7,0)</f>
        <v>#REF!</v>
      </c>
      <c r="O385"/>
      <c r="P385" t="str">
        <f t="shared" si="31"/>
        <v>22492</v>
      </c>
      <c r="Q385" t="str">
        <f t="shared" si="29"/>
        <v>22</v>
      </c>
    </row>
    <row r="386" spans="1:17" s="361" customFormat="1" x14ac:dyDescent="0.3">
      <c r="A386" s="556">
        <v>44742</v>
      </c>
      <c r="B386" s="333">
        <v>6</v>
      </c>
      <c r="C386" s="333" t="s">
        <v>2303</v>
      </c>
      <c r="D386" s="333" t="s">
        <v>1995</v>
      </c>
      <c r="E386" t="str">
        <f t="shared" si="27"/>
        <v>228802249200201</v>
      </c>
      <c r="F386" t="str">
        <f t="shared" si="28"/>
        <v>8</v>
      </c>
      <c r="G386">
        <v>14</v>
      </c>
      <c r="H386" s="333" t="s">
        <v>2157</v>
      </c>
      <c r="I386" s="545">
        <v>8002675331</v>
      </c>
      <c r="J386" s="296">
        <f t="shared" si="30"/>
        <v>8002675.3310000002</v>
      </c>
      <c r="K386" t="e">
        <f>+VLOOKUP(D386,#REF!,4,0)</f>
        <v>#REF!</v>
      </c>
      <c r="L386" t="e">
        <f>VLOOKUP(D386,#REF!,5,0)</f>
        <v>#REF!</v>
      </c>
      <c r="M386" t="e">
        <f>VLOOKUP(D386,#REF!,6,0)</f>
        <v>#REF!</v>
      </c>
      <c r="N386" t="e">
        <f>VLOOKUP(D386,#REF!,7,0)</f>
        <v>#REF!</v>
      </c>
      <c r="O386"/>
      <c r="P386" t="str">
        <f t="shared" si="31"/>
        <v>22492</v>
      </c>
      <c r="Q386" t="str">
        <f t="shared" si="29"/>
        <v>22</v>
      </c>
    </row>
    <row r="387" spans="1:17" s="361" customFormat="1" x14ac:dyDescent="0.3">
      <c r="A387" s="556">
        <v>44742</v>
      </c>
      <c r="B387" s="332">
        <v>6</v>
      </c>
      <c r="C387" s="332" t="s">
        <v>3101</v>
      </c>
      <c r="D387" s="332" t="s">
        <v>2870</v>
      </c>
      <c r="E387" t="str">
        <f t="shared" si="27"/>
        <v>223802249200299</v>
      </c>
      <c r="F387" t="str">
        <f t="shared" si="28"/>
        <v>3</v>
      </c>
      <c r="G387">
        <v>14</v>
      </c>
      <c r="H387" s="332" t="s">
        <v>2158</v>
      </c>
      <c r="I387" s="544">
        <v>195444071</v>
      </c>
      <c r="J387" s="296">
        <f t="shared" si="30"/>
        <v>195444.071</v>
      </c>
      <c r="K387" t="e">
        <f>+VLOOKUP(D387,#REF!,4,0)</f>
        <v>#REF!</v>
      </c>
      <c r="L387" t="e">
        <f>VLOOKUP(D387,#REF!,5,0)</f>
        <v>#REF!</v>
      </c>
      <c r="M387" t="e">
        <f>VLOOKUP(D387,#REF!,6,0)</f>
        <v>#REF!</v>
      </c>
      <c r="N387" t="e">
        <f>VLOOKUP(D387,#REF!,7,0)</f>
        <v>#REF!</v>
      </c>
      <c r="O387"/>
      <c r="P387" t="str">
        <f t="shared" si="31"/>
        <v>22492</v>
      </c>
      <c r="Q387" t="str">
        <f t="shared" si="29"/>
        <v>22</v>
      </c>
    </row>
    <row r="388" spans="1:17" s="361" customFormat="1" x14ac:dyDescent="0.3">
      <c r="A388" s="556">
        <v>44742</v>
      </c>
      <c r="B388" s="333">
        <v>6</v>
      </c>
      <c r="C388" s="333" t="s">
        <v>3102</v>
      </c>
      <c r="D388" s="333" t="s">
        <v>2668</v>
      </c>
      <c r="E388" t="str">
        <f t="shared" si="27"/>
        <v>224802249200299</v>
      </c>
      <c r="F388" t="str">
        <f t="shared" si="28"/>
        <v>4</v>
      </c>
      <c r="G388">
        <v>14</v>
      </c>
      <c r="H388" s="333" t="s">
        <v>2158</v>
      </c>
      <c r="I388" s="545">
        <v>357675</v>
      </c>
      <c r="J388" s="296">
        <f t="shared" si="30"/>
        <v>357.67500000000001</v>
      </c>
      <c r="K388" t="e">
        <f>+VLOOKUP(D388,#REF!,4,0)</f>
        <v>#REF!</v>
      </c>
      <c r="L388" t="e">
        <f>VLOOKUP(D388,#REF!,5,0)</f>
        <v>#REF!</v>
      </c>
      <c r="M388" t="e">
        <f>VLOOKUP(D388,#REF!,6,0)</f>
        <v>#REF!</v>
      </c>
      <c r="N388" t="e">
        <f>VLOOKUP(D388,#REF!,7,0)</f>
        <v>#REF!</v>
      </c>
      <c r="O388"/>
      <c r="P388" t="str">
        <f t="shared" si="31"/>
        <v>22492</v>
      </c>
      <c r="Q388" t="str">
        <f t="shared" si="29"/>
        <v>22</v>
      </c>
    </row>
    <row r="389" spans="1:17" s="361" customFormat="1" x14ac:dyDescent="0.3">
      <c r="A389" s="556">
        <v>44742</v>
      </c>
      <c r="B389" s="332">
        <v>6</v>
      </c>
      <c r="C389" s="332" t="s">
        <v>2304</v>
      </c>
      <c r="D389" s="332" t="s">
        <v>1996</v>
      </c>
      <c r="E389" t="str">
        <f t="shared" ref="E389:E452" si="32">+MID(D389,3,2)&amp;+MID(D389,6,1)&amp;+MID(D389,8,2)&amp;+MID(D389,11,3)&amp;+MID(D389,17,2)&amp;+MID(D389,20,3)&amp;+MID(D389,24,2)</f>
        <v>225802249200299</v>
      </c>
      <c r="F389" t="str">
        <f t="shared" ref="F389:F452" si="33">MID(E389,3,1)</f>
        <v>5</v>
      </c>
      <c r="G389">
        <v>14</v>
      </c>
      <c r="H389" s="332" t="s">
        <v>2158</v>
      </c>
      <c r="I389" s="544">
        <v>243044384</v>
      </c>
      <c r="J389" s="296">
        <f t="shared" si="30"/>
        <v>243044.38399999999</v>
      </c>
      <c r="K389" t="e">
        <f>+VLOOKUP(D389,#REF!,4,0)</f>
        <v>#REF!</v>
      </c>
      <c r="L389" t="e">
        <f>VLOOKUP(D389,#REF!,5,0)</f>
        <v>#REF!</v>
      </c>
      <c r="M389" t="e">
        <f>VLOOKUP(D389,#REF!,6,0)</f>
        <v>#REF!</v>
      </c>
      <c r="N389" t="e">
        <f>VLOOKUP(D389,#REF!,7,0)</f>
        <v>#REF!</v>
      </c>
      <c r="O389"/>
      <c r="P389" t="str">
        <f t="shared" si="31"/>
        <v>22492</v>
      </c>
      <c r="Q389" t="str">
        <f t="shared" si="29"/>
        <v>22</v>
      </c>
    </row>
    <row r="390" spans="1:17" s="361" customFormat="1" x14ac:dyDescent="0.3">
      <c r="A390" s="556">
        <v>44742</v>
      </c>
      <c r="B390" s="333">
        <v>6</v>
      </c>
      <c r="C390" s="333" t="s">
        <v>2305</v>
      </c>
      <c r="D390" s="333" t="s">
        <v>1997</v>
      </c>
      <c r="E390" t="str">
        <f t="shared" si="32"/>
        <v>226802249200299</v>
      </c>
      <c r="F390" t="str">
        <f t="shared" si="33"/>
        <v>6</v>
      </c>
      <c r="G390">
        <v>14</v>
      </c>
      <c r="H390" s="333" t="s">
        <v>2158</v>
      </c>
      <c r="I390" s="545">
        <v>759966027</v>
      </c>
      <c r="J390" s="296">
        <f t="shared" si="30"/>
        <v>759966.027</v>
      </c>
      <c r="K390" t="e">
        <f>+VLOOKUP(D390,#REF!,4,0)</f>
        <v>#REF!</v>
      </c>
      <c r="L390" t="e">
        <f>VLOOKUP(D390,#REF!,5,0)</f>
        <v>#REF!</v>
      </c>
      <c r="M390" t="e">
        <f>VLOOKUP(D390,#REF!,6,0)</f>
        <v>#REF!</v>
      </c>
      <c r="N390" t="e">
        <f>VLOOKUP(D390,#REF!,7,0)</f>
        <v>#REF!</v>
      </c>
      <c r="O390"/>
      <c r="P390" t="str">
        <f t="shared" si="31"/>
        <v>22492</v>
      </c>
      <c r="Q390" t="str">
        <f t="shared" ref="Q390:Q453" si="34">+LEFT(E390,2)</f>
        <v>22</v>
      </c>
    </row>
    <row r="391" spans="1:17" s="361" customFormat="1" x14ac:dyDescent="0.3">
      <c r="A391" s="556">
        <v>44742</v>
      </c>
      <c r="B391" s="332">
        <v>6</v>
      </c>
      <c r="C391" s="332" t="s">
        <v>2306</v>
      </c>
      <c r="D391" s="332" t="s">
        <v>1998</v>
      </c>
      <c r="E391" t="str">
        <f t="shared" si="32"/>
        <v>227802249200299</v>
      </c>
      <c r="F391" t="str">
        <f t="shared" si="33"/>
        <v>7</v>
      </c>
      <c r="G391">
        <v>14</v>
      </c>
      <c r="H391" s="332" t="s">
        <v>2158</v>
      </c>
      <c r="I391" s="544">
        <v>217723078</v>
      </c>
      <c r="J391" s="296">
        <f t="shared" si="30"/>
        <v>217723.07800000001</v>
      </c>
      <c r="K391" t="e">
        <f>+VLOOKUP(D391,#REF!,4,0)</f>
        <v>#REF!</v>
      </c>
      <c r="L391" t="e">
        <f>VLOOKUP(D391,#REF!,5,0)</f>
        <v>#REF!</v>
      </c>
      <c r="M391" t="e">
        <f>VLOOKUP(D391,#REF!,6,0)</f>
        <v>#REF!</v>
      </c>
      <c r="N391" t="e">
        <f>VLOOKUP(D391,#REF!,7,0)</f>
        <v>#REF!</v>
      </c>
      <c r="O391"/>
      <c r="P391" t="str">
        <f t="shared" si="31"/>
        <v>22492</v>
      </c>
      <c r="Q391" t="str">
        <f t="shared" si="34"/>
        <v>22</v>
      </c>
    </row>
    <row r="392" spans="1:17" s="361" customFormat="1" x14ac:dyDescent="0.3">
      <c r="A392" s="556">
        <v>44742</v>
      </c>
      <c r="B392" s="333">
        <v>6</v>
      </c>
      <c r="C392" s="333" t="s">
        <v>2307</v>
      </c>
      <c r="D392" s="333" t="s">
        <v>1999</v>
      </c>
      <c r="E392" t="str">
        <f t="shared" si="32"/>
        <v>228802249200299</v>
      </c>
      <c r="F392" t="str">
        <f t="shared" si="33"/>
        <v>8</v>
      </c>
      <c r="G392">
        <v>14</v>
      </c>
      <c r="H392" s="333" t="s">
        <v>2158</v>
      </c>
      <c r="I392" s="545">
        <v>12526908668</v>
      </c>
      <c r="J392" s="296">
        <f t="shared" si="30"/>
        <v>12526908.668</v>
      </c>
      <c r="K392" t="e">
        <f>+VLOOKUP(D392,#REF!,4,0)</f>
        <v>#REF!</v>
      </c>
      <c r="L392" t="e">
        <f>VLOOKUP(D392,#REF!,5,0)</f>
        <v>#REF!</v>
      </c>
      <c r="M392" t="e">
        <f>VLOOKUP(D392,#REF!,6,0)</f>
        <v>#REF!</v>
      </c>
      <c r="N392" t="e">
        <f>VLOOKUP(D392,#REF!,7,0)</f>
        <v>#REF!</v>
      </c>
      <c r="O392"/>
      <c r="P392" t="str">
        <f t="shared" si="31"/>
        <v>22492</v>
      </c>
      <c r="Q392" t="str">
        <f t="shared" si="34"/>
        <v>22</v>
      </c>
    </row>
    <row r="393" spans="1:17" s="361" customFormat="1" x14ac:dyDescent="0.3">
      <c r="A393" s="556">
        <v>44742</v>
      </c>
      <c r="B393" s="332">
        <v>6</v>
      </c>
      <c r="C393" s="332" t="s">
        <v>2308</v>
      </c>
      <c r="D393" s="332" t="s">
        <v>2000</v>
      </c>
      <c r="E393" t="str">
        <f t="shared" si="32"/>
        <v>228802348200001</v>
      </c>
      <c r="F393" t="str">
        <f t="shared" si="33"/>
        <v>8</v>
      </c>
      <c r="G393">
        <v>14</v>
      </c>
      <c r="H393" s="332" t="s">
        <v>2159</v>
      </c>
      <c r="I393" s="544">
        <v>-3759166462</v>
      </c>
      <c r="J393" s="296">
        <f t="shared" si="30"/>
        <v>-3759166.4619999998</v>
      </c>
      <c r="K393" t="e">
        <f>+VLOOKUP(D393,#REF!,4,0)</f>
        <v>#REF!</v>
      </c>
      <c r="L393" t="e">
        <f>VLOOKUP(D393,#REF!,5,0)</f>
        <v>#REF!</v>
      </c>
      <c r="M393" t="e">
        <f>VLOOKUP(D393,#REF!,6,0)</f>
        <v>#REF!</v>
      </c>
      <c r="N393" t="e">
        <f>VLOOKUP(D393,#REF!,7,0)</f>
        <v>#REF!</v>
      </c>
      <c r="O393"/>
      <c r="P393" t="str">
        <f t="shared" si="31"/>
        <v>23482</v>
      </c>
      <c r="Q393" t="str">
        <f t="shared" si="34"/>
        <v>22</v>
      </c>
    </row>
    <row r="394" spans="1:17" s="361" customFormat="1" x14ac:dyDescent="0.3">
      <c r="A394" s="556">
        <v>44742</v>
      </c>
      <c r="B394" s="333">
        <v>6</v>
      </c>
      <c r="C394" s="333" t="s">
        <v>2309</v>
      </c>
      <c r="D394" s="333" t="s">
        <v>2002</v>
      </c>
      <c r="E394" t="str">
        <f t="shared" si="32"/>
        <v>228802348200099</v>
      </c>
      <c r="F394" t="str">
        <f t="shared" si="33"/>
        <v>8</v>
      </c>
      <c r="G394">
        <v>14</v>
      </c>
      <c r="H394" s="333" t="s">
        <v>2159</v>
      </c>
      <c r="I394" s="545">
        <v>-41018349332</v>
      </c>
      <c r="J394" s="296">
        <f t="shared" si="30"/>
        <v>-41018349.332000002</v>
      </c>
      <c r="K394" t="e">
        <f>+VLOOKUP(D394,#REF!,4,0)</f>
        <v>#REF!</v>
      </c>
      <c r="L394" t="e">
        <f>VLOOKUP(D394,#REF!,5,0)</f>
        <v>#REF!</v>
      </c>
      <c r="M394" t="e">
        <f>VLOOKUP(D394,#REF!,6,0)</f>
        <v>#REF!</v>
      </c>
      <c r="N394" t="e">
        <f>VLOOKUP(D394,#REF!,7,0)</f>
        <v>#REF!</v>
      </c>
      <c r="O394"/>
      <c r="P394" t="str">
        <f t="shared" si="31"/>
        <v>23482</v>
      </c>
      <c r="Q394" t="str">
        <f t="shared" si="34"/>
        <v>22</v>
      </c>
    </row>
    <row r="395" spans="1:17" s="361" customFormat="1" x14ac:dyDescent="0.3">
      <c r="A395" s="556">
        <v>44742</v>
      </c>
      <c r="B395" s="332">
        <v>6</v>
      </c>
      <c r="C395" s="332" t="s">
        <v>2310</v>
      </c>
      <c r="D395" s="332" t="s">
        <v>2003</v>
      </c>
      <c r="E395" t="str">
        <f t="shared" si="32"/>
        <v>228802349200001</v>
      </c>
      <c r="F395" t="str">
        <f t="shared" si="33"/>
        <v>8</v>
      </c>
      <c r="G395">
        <v>14</v>
      </c>
      <c r="H395" s="332" t="s">
        <v>2160</v>
      </c>
      <c r="I395" s="544">
        <v>3509307723</v>
      </c>
      <c r="J395" s="296">
        <f t="shared" si="30"/>
        <v>3509307.7230000002</v>
      </c>
      <c r="K395" t="e">
        <f>+VLOOKUP(D395,#REF!,4,0)</f>
        <v>#REF!</v>
      </c>
      <c r="L395" t="e">
        <f>VLOOKUP(D395,#REF!,5,0)</f>
        <v>#REF!</v>
      </c>
      <c r="M395" t="e">
        <f>VLOOKUP(D395,#REF!,6,0)</f>
        <v>#REF!</v>
      </c>
      <c r="N395" t="e">
        <f>VLOOKUP(D395,#REF!,7,0)</f>
        <v>#REF!</v>
      </c>
      <c r="O395"/>
      <c r="P395" t="str">
        <f t="shared" si="31"/>
        <v>23492</v>
      </c>
      <c r="Q395" t="str">
        <f t="shared" si="34"/>
        <v>22</v>
      </c>
    </row>
    <row r="396" spans="1:17" s="361" customFormat="1" x14ac:dyDescent="0.3">
      <c r="A396" s="556">
        <v>44742</v>
      </c>
      <c r="B396" s="333">
        <v>6</v>
      </c>
      <c r="C396" s="333" t="s">
        <v>2311</v>
      </c>
      <c r="D396" s="333" t="s">
        <v>2005</v>
      </c>
      <c r="E396" t="str">
        <f t="shared" si="32"/>
        <v>228802349200099</v>
      </c>
      <c r="F396" t="str">
        <f t="shared" si="33"/>
        <v>8</v>
      </c>
      <c r="G396">
        <v>14</v>
      </c>
      <c r="H396" s="333" t="s">
        <v>2160</v>
      </c>
      <c r="I396" s="545">
        <v>44239839067</v>
      </c>
      <c r="J396" s="296">
        <f t="shared" ref="J396:J459" si="35">I396/1000</f>
        <v>44239839.067000002</v>
      </c>
      <c r="K396" t="e">
        <f>+VLOOKUP(D396,#REF!,4,0)</f>
        <v>#REF!</v>
      </c>
      <c r="L396" t="e">
        <f>VLOOKUP(D396,#REF!,5,0)</f>
        <v>#REF!</v>
      </c>
      <c r="M396" t="e">
        <f>VLOOKUP(D396,#REF!,6,0)</f>
        <v>#REF!</v>
      </c>
      <c r="N396" t="e">
        <f>VLOOKUP(D396,#REF!,7,0)</f>
        <v>#REF!</v>
      </c>
      <c r="O396"/>
      <c r="P396" t="str">
        <f t="shared" ref="P396:P459" si="36">MID(E396,6,5)</f>
        <v>23492</v>
      </c>
      <c r="Q396" t="str">
        <f t="shared" si="34"/>
        <v>22</v>
      </c>
    </row>
    <row r="397" spans="1:17" s="584" customFormat="1" x14ac:dyDescent="0.3">
      <c r="A397" s="580">
        <v>44742</v>
      </c>
      <c r="B397" s="581">
        <v>6</v>
      </c>
      <c r="C397" s="581" t="s">
        <v>3103</v>
      </c>
      <c r="D397" s="581" t="s">
        <v>2545</v>
      </c>
      <c r="E397" s="582" t="str">
        <f t="shared" si="32"/>
        <v>240102420100099</v>
      </c>
      <c r="F397" s="582" t="str">
        <f t="shared" si="33"/>
        <v>0</v>
      </c>
      <c r="G397" s="582" t="e">
        <f>+VLOOKUP(L397,BG!$D$10:$F$68,3,FALSE)</f>
        <v>#REF!</v>
      </c>
      <c r="H397" s="581" t="s">
        <v>2546</v>
      </c>
      <c r="I397" s="583">
        <f>2297349-2297349</f>
        <v>0</v>
      </c>
      <c r="J397" s="421">
        <f t="shared" si="35"/>
        <v>0</v>
      </c>
      <c r="K397" s="582" t="e">
        <f>+VLOOKUP(D397,#REF!,4,0)</f>
        <v>#REF!</v>
      </c>
      <c r="L397" s="582" t="e">
        <f>VLOOKUP(D397,#REF!,5,0)</f>
        <v>#REF!</v>
      </c>
      <c r="M397" s="582" t="e">
        <f>VLOOKUP(D397,#REF!,6,0)</f>
        <v>#REF!</v>
      </c>
      <c r="N397" s="582" t="e">
        <f>VLOOKUP(D397,#REF!,7,0)</f>
        <v>#REF!</v>
      </c>
      <c r="O397" s="582"/>
      <c r="P397" s="582" t="str">
        <f t="shared" si="36"/>
        <v>24201</v>
      </c>
      <c r="Q397" s="582" t="str">
        <f t="shared" si="34"/>
        <v>24</v>
      </c>
    </row>
    <row r="398" spans="1:17" s="584" customFormat="1" x14ac:dyDescent="0.3">
      <c r="A398" s="580">
        <v>44742</v>
      </c>
      <c r="B398" s="585">
        <v>6</v>
      </c>
      <c r="C398" s="585" t="s">
        <v>3104</v>
      </c>
      <c r="D398" s="585" t="s">
        <v>2547</v>
      </c>
      <c r="E398" s="582" t="str">
        <f t="shared" si="32"/>
        <v>240102420100199</v>
      </c>
      <c r="F398" s="582" t="str">
        <f t="shared" si="33"/>
        <v>0</v>
      </c>
      <c r="G398" s="582" t="e">
        <f>+VLOOKUP(L398,BG!$D$10:$F$68,3,FALSE)</f>
        <v>#REF!</v>
      </c>
      <c r="H398" s="585" t="s">
        <v>2548</v>
      </c>
      <c r="I398" s="586">
        <f>-125360300+2297349</f>
        <v>-123062951</v>
      </c>
      <c r="J398" s="421">
        <f t="shared" si="35"/>
        <v>-123062.951</v>
      </c>
      <c r="K398" s="582" t="e">
        <f>+VLOOKUP(D398,#REF!,4,0)</f>
        <v>#REF!</v>
      </c>
      <c r="L398" s="582" t="e">
        <f>VLOOKUP(D398,#REF!,5,0)</f>
        <v>#REF!</v>
      </c>
      <c r="M398" s="582" t="e">
        <f>VLOOKUP(D398,#REF!,6,0)</f>
        <v>#REF!</v>
      </c>
      <c r="N398" s="582" t="e">
        <f>VLOOKUP(D398,#REF!,7,0)</f>
        <v>#REF!</v>
      </c>
      <c r="O398" s="582"/>
      <c r="P398" s="582" t="str">
        <f t="shared" si="36"/>
        <v>24201</v>
      </c>
      <c r="Q398" s="582" t="str">
        <f t="shared" si="34"/>
        <v>24</v>
      </c>
    </row>
    <row r="399" spans="1:17" s="361" customFormat="1" x14ac:dyDescent="0.3">
      <c r="A399" s="556">
        <v>44742</v>
      </c>
      <c r="B399" s="332">
        <v>6</v>
      </c>
      <c r="C399" s="332" t="s">
        <v>3105</v>
      </c>
      <c r="D399" s="332" t="s">
        <v>2549</v>
      </c>
      <c r="E399" t="str">
        <f t="shared" si="32"/>
        <v>240102420100399</v>
      </c>
      <c r="F399" t="str">
        <f t="shared" si="33"/>
        <v>0</v>
      </c>
      <c r="G399" t="e">
        <f>+VLOOKUP(L399,BG!$D$10:$F$68,3,FALSE)</f>
        <v>#REF!</v>
      </c>
      <c r="H399" s="332" t="s">
        <v>2550</v>
      </c>
      <c r="I399" s="544">
        <v>-1270396191</v>
      </c>
      <c r="J399" s="296">
        <f t="shared" si="35"/>
        <v>-1270396.1910000001</v>
      </c>
      <c r="K399" t="e">
        <f>+VLOOKUP(D399,#REF!,4,0)</f>
        <v>#REF!</v>
      </c>
      <c r="L399" t="e">
        <f>VLOOKUP(D399,#REF!,5,0)</f>
        <v>#REF!</v>
      </c>
      <c r="M399" t="e">
        <f>VLOOKUP(D399,#REF!,6,0)</f>
        <v>#REF!</v>
      </c>
      <c r="N399" t="e">
        <f>VLOOKUP(D399,#REF!,7,0)</f>
        <v>#REF!</v>
      </c>
      <c r="O399"/>
      <c r="P399" t="str">
        <f t="shared" si="36"/>
        <v>24201</v>
      </c>
      <c r="Q399" t="str">
        <f t="shared" si="34"/>
        <v>24</v>
      </c>
    </row>
    <row r="400" spans="1:17" s="361" customFormat="1" x14ac:dyDescent="0.3">
      <c r="A400" s="556">
        <v>44742</v>
      </c>
      <c r="B400" s="333">
        <v>6</v>
      </c>
      <c r="C400" s="333" t="s">
        <v>3106</v>
      </c>
      <c r="D400" s="333" t="s">
        <v>2551</v>
      </c>
      <c r="E400" t="str">
        <f t="shared" si="32"/>
        <v>240102420100499</v>
      </c>
      <c r="F400" t="str">
        <f t="shared" si="33"/>
        <v>0</v>
      </c>
      <c r="G400" t="e">
        <f>+VLOOKUP(L400,BG!$D$10:$F$68,3,FALSE)</f>
        <v>#REF!</v>
      </c>
      <c r="H400" s="333" t="s">
        <v>2552</v>
      </c>
      <c r="I400" s="545">
        <v>-78720081</v>
      </c>
      <c r="J400" s="296">
        <f t="shared" si="35"/>
        <v>-78720.081000000006</v>
      </c>
      <c r="K400" t="e">
        <f>+VLOOKUP(D400,#REF!,4,0)</f>
        <v>#REF!</v>
      </c>
      <c r="L400" t="e">
        <f>VLOOKUP(D400,#REF!,5,0)</f>
        <v>#REF!</v>
      </c>
      <c r="M400" t="e">
        <f>VLOOKUP(D400,#REF!,6,0)</f>
        <v>#REF!</v>
      </c>
      <c r="N400" t="e">
        <f>VLOOKUP(D400,#REF!,7,0)</f>
        <v>#REF!</v>
      </c>
      <c r="O400"/>
      <c r="P400" t="str">
        <f t="shared" si="36"/>
        <v>24201</v>
      </c>
      <c r="Q400" t="str">
        <f t="shared" si="34"/>
        <v>24</v>
      </c>
    </row>
    <row r="401" spans="1:17" s="361" customFormat="1" x14ac:dyDescent="0.3">
      <c r="A401" s="556">
        <v>44742</v>
      </c>
      <c r="B401" s="332">
        <v>6</v>
      </c>
      <c r="C401" s="332" t="s">
        <v>3107</v>
      </c>
      <c r="D401" s="332" t="s">
        <v>2553</v>
      </c>
      <c r="E401" t="str">
        <f t="shared" si="32"/>
        <v>240102420100799</v>
      </c>
      <c r="F401" t="str">
        <f t="shared" si="33"/>
        <v>0</v>
      </c>
      <c r="G401" t="e">
        <f>+VLOOKUP(L401,BG!$D$10:$F$68,3,FALSE)</f>
        <v>#REF!</v>
      </c>
      <c r="H401" s="332" t="s">
        <v>2554</v>
      </c>
      <c r="I401" s="544">
        <v>-94466674</v>
      </c>
      <c r="J401" s="296">
        <f t="shared" si="35"/>
        <v>-94466.673999999999</v>
      </c>
      <c r="K401" t="e">
        <f>+VLOOKUP(D401,#REF!,4,0)</f>
        <v>#REF!</v>
      </c>
      <c r="L401" t="e">
        <f>VLOOKUP(D401,#REF!,5,0)</f>
        <v>#REF!</v>
      </c>
      <c r="M401" t="e">
        <f>VLOOKUP(D401,#REF!,6,0)</f>
        <v>#REF!</v>
      </c>
      <c r="N401" t="e">
        <f>VLOOKUP(D401,#REF!,7,0)</f>
        <v>#REF!</v>
      </c>
      <c r="O401"/>
      <c r="P401" t="str">
        <f t="shared" si="36"/>
        <v>24201</v>
      </c>
      <c r="Q401" t="str">
        <f t="shared" si="34"/>
        <v>24</v>
      </c>
    </row>
    <row r="402" spans="1:17" s="361" customFormat="1" x14ac:dyDescent="0.3">
      <c r="A402" s="556">
        <v>44742</v>
      </c>
      <c r="B402" s="333">
        <v>6</v>
      </c>
      <c r="C402" s="333" t="s">
        <v>3108</v>
      </c>
      <c r="D402" s="333" t="s">
        <v>2555</v>
      </c>
      <c r="E402" t="str">
        <f t="shared" si="32"/>
        <v>240102440100099</v>
      </c>
      <c r="F402" t="str">
        <f t="shared" si="33"/>
        <v>0</v>
      </c>
      <c r="G402" t="e">
        <f>+VLOOKUP(L402,BG!$D$10:$F$68,3,FALSE)</f>
        <v>#REF!</v>
      </c>
      <c r="H402" s="333" t="s">
        <v>2556</v>
      </c>
      <c r="I402" s="545">
        <v>-15108760</v>
      </c>
      <c r="J402" s="296">
        <f t="shared" si="35"/>
        <v>-15108.76</v>
      </c>
      <c r="K402" t="e">
        <f>+VLOOKUP(D402,#REF!,4,0)</f>
        <v>#REF!</v>
      </c>
      <c r="L402" t="e">
        <f>VLOOKUP(D402,#REF!,5,0)</f>
        <v>#REF!</v>
      </c>
      <c r="M402" t="e">
        <f>VLOOKUP(D402,#REF!,6,0)</f>
        <v>#REF!</v>
      </c>
      <c r="N402" t="e">
        <f>VLOOKUP(D402,#REF!,7,0)</f>
        <v>#REF!</v>
      </c>
      <c r="O402"/>
      <c r="P402" t="str">
        <f t="shared" si="36"/>
        <v>24401</v>
      </c>
      <c r="Q402" t="str">
        <f t="shared" si="34"/>
        <v>24</v>
      </c>
    </row>
    <row r="403" spans="1:17" s="361" customFormat="1" ht="17.25" customHeight="1" x14ac:dyDescent="0.3">
      <c r="A403" s="556">
        <v>44742</v>
      </c>
      <c r="B403" s="332">
        <v>6</v>
      </c>
      <c r="C403" s="332" t="s">
        <v>3109</v>
      </c>
      <c r="D403" s="332" t="s">
        <v>2557</v>
      </c>
      <c r="E403" t="str">
        <f t="shared" si="32"/>
        <v>240102440100199</v>
      </c>
      <c r="F403" t="str">
        <f t="shared" si="33"/>
        <v>0</v>
      </c>
      <c r="G403" t="e">
        <f>+VLOOKUP(L403,BG!$D$10:$F$68,3,FALSE)</f>
        <v>#REF!</v>
      </c>
      <c r="H403" s="332" t="s">
        <v>2558</v>
      </c>
      <c r="I403" s="544">
        <v>-310910512</v>
      </c>
      <c r="J403" s="296">
        <f t="shared" si="35"/>
        <v>-310910.51199999999</v>
      </c>
      <c r="K403" t="e">
        <f>+VLOOKUP(D403,#REF!,4,0)</f>
        <v>#REF!</v>
      </c>
      <c r="L403" t="e">
        <f>VLOOKUP(D403,#REF!,5,0)</f>
        <v>#REF!</v>
      </c>
      <c r="M403" t="e">
        <f>VLOOKUP(D403,#REF!,6,0)</f>
        <v>#REF!</v>
      </c>
      <c r="N403" t="e">
        <f>VLOOKUP(D403,#REF!,7,0)</f>
        <v>#REF!</v>
      </c>
      <c r="O403"/>
      <c r="P403" t="str">
        <f t="shared" si="36"/>
        <v>24401</v>
      </c>
      <c r="Q403" t="str">
        <f t="shared" si="34"/>
        <v>24</v>
      </c>
    </row>
    <row r="404" spans="1:17" s="361" customFormat="1" ht="17.25" customHeight="1" x14ac:dyDescent="0.3">
      <c r="A404" s="556">
        <v>44742</v>
      </c>
      <c r="B404" s="333">
        <v>7</v>
      </c>
      <c r="C404" s="333" t="s">
        <v>3110</v>
      </c>
      <c r="D404" s="333" t="s">
        <v>2559</v>
      </c>
      <c r="E404" t="str">
        <f t="shared" si="32"/>
        <v>240102440100399</v>
      </c>
      <c r="F404" t="str">
        <f t="shared" si="33"/>
        <v>0</v>
      </c>
      <c r="G404" t="e">
        <f>+VLOOKUP(L404,BG!$D$10:$F$68,3,FALSE)</f>
        <v>#REF!</v>
      </c>
      <c r="H404" s="333" t="s">
        <v>2560</v>
      </c>
      <c r="I404" s="545">
        <v>-83028138</v>
      </c>
      <c r="J404" s="296">
        <f t="shared" si="35"/>
        <v>-83028.138000000006</v>
      </c>
      <c r="K404" t="e">
        <f>+VLOOKUP(D404,#REF!,4,0)</f>
        <v>#REF!</v>
      </c>
      <c r="L404" t="e">
        <f>VLOOKUP(D404,#REF!,5,0)</f>
        <v>#REF!</v>
      </c>
      <c r="M404" t="e">
        <f>VLOOKUP(D404,#REF!,6,0)</f>
        <v>#REF!</v>
      </c>
      <c r="N404" t="e">
        <f>VLOOKUP(D404,#REF!,7,0)</f>
        <v>#REF!</v>
      </c>
      <c r="O404"/>
      <c r="P404" t="str">
        <f t="shared" si="36"/>
        <v>24401</v>
      </c>
      <c r="Q404" t="str">
        <f t="shared" si="34"/>
        <v>24</v>
      </c>
    </row>
    <row r="405" spans="1:17" s="361" customFormat="1" ht="17.25" customHeight="1" x14ac:dyDescent="0.3">
      <c r="A405" s="556">
        <v>44742</v>
      </c>
      <c r="B405" s="332">
        <v>6</v>
      </c>
      <c r="C405" s="332" t="s">
        <v>3111</v>
      </c>
      <c r="D405" s="332" t="s">
        <v>1367</v>
      </c>
      <c r="E405" t="str">
        <f t="shared" si="32"/>
        <v>240102440100599</v>
      </c>
      <c r="F405" t="str">
        <f t="shared" si="33"/>
        <v>0</v>
      </c>
      <c r="G405" t="e">
        <f>+VLOOKUP(L405,BG!$D$10:$F$68,3,FALSE)</f>
        <v>#REF!</v>
      </c>
      <c r="H405" s="332" t="s">
        <v>1564</v>
      </c>
      <c r="I405" s="544">
        <v>-25036797</v>
      </c>
      <c r="J405" s="296">
        <f t="shared" si="35"/>
        <v>-25036.796999999999</v>
      </c>
      <c r="K405" t="e">
        <f>+VLOOKUP(D405,#REF!,4,0)</f>
        <v>#REF!</v>
      </c>
      <c r="L405" t="e">
        <f>VLOOKUP(D405,#REF!,5,0)</f>
        <v>#REF!</v>
      </c>
      <c r="M405" t="e">
        <f>VLOOKUP(D405,#REF!,6,0)</f>
        <v>#REF!</v>
      </c>
      <c r="N405" t="e">
        <f>VLOOKUP(D405,#REF!,7,0)</f>
        <v>#REF!</v>
      </c>
      <c r="O405"/>
      <c r="P405" t="str">
        <f t="shared" si="36"/>
        <v>24401</v>
      </c>
      <c r="Q405" t="str">
        <f t="shared" si="34"/>
        <v>24</v>
      </c>
    </row>
    <row r="406" spans="1:17" s="361" customFormat="1" x14ac:dyDescent="0.3">
      <c r="A406" s="556">
        <v>44742</v>
      </c>
      <c r="B406" s="333">
        <v>6</v>
      </c>
      <c r="C406" s="333" t="s">
        <v>3112</v>
      </c>
      <c r="D406" s="333" t="s">
        <v>2645</v>
      </c>
      <c r="E406" t="str">
        <f t="shared" si="32"/>
        <v>240102440100899</v>
      </c>
      <c r="F406" t="str">
        <f t="shared" si="33"/>
        <v>0</v>
      </c>
      <c r="G406" t="e">
        <f>+VLOOKUP(L406,BG!$D$10:$F$68,3,FALSE)</f>
        <v>#REF!</v>
      </c>
      <c r="H406" s="333" t="s">
        <v>2648</v>
      </c>
      <c r="I406" s="545">
        <v>-146429</v>
      </c>
      <c r="J406" s="296">
        <f t="shared" si="35"/>
        <v>-146.429</v>
      </c>
      <c r="K406" t="e">
        <f>+VLOOKUP(D406,#REF!,4,0)</f>
        <v>#REF!</v>
      </c>
      <c r="L406" t="e">
        <f>VLOOKUP(D406,#REF!,5,0)</f>
        <v>#REF!</v>
      </c>
      <c r="M406" t="e">
        <f>VLOOKUP(D406,#REF!,6,0)</f>
        <v>#REF!</v>
      </c>
      <c r="N406" t="e">
        <f>VLOOKUP(D406,#REF!,7,0)</f>
        <v>#REF!</v>
      </c>
      <c r="O406"/>
      <c r="P406" t="str">
        <f t="shared" si="36"/>
        <v>24401</v>
      </c>
      <c r="Q406" t="str">
        <f t="shared" si="34"/>
        <v>24</v>
      </c>
    </row>
    <row r="407" spans="1:17" s="361" customFormat="1" x14ac:dyDescent="0.3">
      <c r="A407" s="556">
        <v>44742</v>
      </c>
      <c r="B407" s="332">
        <v>6</v>
      </c>
      <c r="C407" s="332" t="s">
        <v>1718</v>
      </c>
      <c r="D407" s="332" t="s">
        <v>1368</v>
      </c>
      <c r="E407" t="str">
        <f t="shared" si="32"/>
        <v>240102460100199</v>
      </c>
      <c r="F407" t="str">
        <f t="shared" si="33"/>
        <v>0</v>
      </c>
      <c r="G407" t="e">
        <f>+VLOOKUP(L407,BG!$D$10:$F$68,3,FALSE)</f>
        <v>#REF!</v>
      </c>
      <c r="H407" s="332" t="s">
        <v>1269</v>
      </c>
      <c r="I407" s="544">
        <v>-4392974629</v>
      </c>
      <c r="J407" s="296">
        <f t="shared" si="35"/>
        <v>-4392974.6289999997</v>
      </c>
      <c r="K407" t="e">
        <f>+VLOOKUP(D407,#REF!,4,0)</f>
        <v>#REF!</v>
      </c>
      <c r="L407" t="e">
        <f>VLOOKUP(D407,#REF!,5,0)</f>
        <v>#REF!</v>
      </c>
      <c r="M407" t="e">
        <f>VLOOKUP(D407,#REF!,6,0)</f>
        <v>#REF!</v>
      </c>
      <c r="N407" t="e">
        <f>VLOOKUP(D407,#REF!,7,0)</f>
        <v>#REF!</v>
      </c>
      <c r="O407"/>
      <c r="P407" t="str">
        <f t="shared" si="36"/>
        <v>24601</v>
      </c>
      <c r="Q407" t="str">
        <f t="shared" si="34"/>
        <v>24</v>
      </c>
    </row>
    <row r="408" spans="1:17" s="361" customFormat="1" x14ac:dyDescent="0.3">
      <c r="A408" s="556">
        <v>44742</v>
      </c>
      <c r="B408" s="333">
        <v>6</v>
      </c>
      <c r="C408" s="333" t="s">
        <v>1719</v>
      </c>
      <c r="D408" s="333" t="s">
        <v>1039</v>
      </c>
      <c r="E408" t="str">
        <f t="shared" si="32"/>
        <v>240202500100199</v>
      </c>
      <c r="F408" t="str">
        <f t="shared" si="33"/>
        <v>0</v>
      </c>
      <c r="G408" t="e">
        <f>+VLOOKUP(L408,BG!$D$10:$F$68,3,FALSE)</f>
        <v>#REF!</v>
      </c>
      <c r="H408" s="333" t="s">
        <v>1040</v>
      </c>
      <c r="I408" s="545">
        <v>-55396658</v>
      </c>
      <c r="J408" s="296">
        <f t="shared" si="35"/>
        <v>-55396.658000000003</v>
      </c>
      <c r="K408" t="e">
        <f>+VLOOKUP(D408,#REF!,4,0)</f>
        <v>#REF!</v>
      </c>
      <c r="L408" t="e">
        <f>VLOOKUP(D408,#REF!,5,0)</f>
        <v>#REF!</v>
      </c>
      <c r="M408" t="e">
        <f>VLOOKUP(D408,#REF!,6,0)</f>
        <v>#REF!</v>
      </c>
      <c r="N408" t="e">
        <f>VLOOKUP(D408,#REF!,7,0)</f>
        <v>#REF!</v>
      </c>
      <c r="O408"/>
      <c r="P408" t="str">
        <f t="shared" si="36"/>
        <v>25001</v>
      </c>
      <c r="Q408" t="str">
        <f t="shared" si="34"/>
        <v>24</v>
      </c>
    </row>
    <row r="409" spans="1:17" s="361" customFormat="1" x14ac:dyDescent="0.3">
      <c r="A409" s="556">
        <v>44742</v>
      </c>
      <c r="B409" s="332">
        <v>6</v>
      </c>
      <c r="C409" s="332" t="s">
        <v>2835</v>
      </c>
      <c r="D409" s="332" t="s">
        <v>2561</v>
      </c>
      <c r="E409" t="str">
        <f t="shared" si="32"/>
        <v>240202520100299</v>
      </c>
      <c r="F409" t="str">
        <f t="shared" si="33"/>
        <v>0</v>
      </c>
      <c r="G409" t="e">
        <f>+VLOOKUP(L409,BG!$D$10:$F$68,3,FALSE)</f>
        <v>#REF!</v>
      </c>
      <c r="H409" s="332" t="s">
        <v>2562</v>
      </c>
      <c r="I409" s="544">
        <v>-572331</v>
      </c>
      <c r="J409" s="296">
        <f t="shared" si="35"/>
        <v>-572.33100000000002</v>
      </c>
      <c r="K409" t="e">
        <f>+VLOOKUP(D409,#REF!,4,0)</f>
        <v>#REF!</v>
      </c>
      <c r="L409" t="e">
        <f>VLOOKUP(D409,#REF!,5,0)</f>
        <v>#REF!</v>
      </c>
      <c r="M409" t="e">
        <f>VLOOKUP(D409,#REF!,6,0)</f>
        <v>#REF!</v>
      </c>
      <c r="N409" t="e">
        <f>VLOOKUP(D409,#REF!,7,0)</f>
        <v>#REF!</v>
      </c>
      <c r="O409"/>
      <c r="P409" t="str">
        <f t="shared" si="36"/>
        <v>25201</v>
      </c>
      <c r="Q409" t="str">
        <f t="shared" si="34"/>
        <v>24</v>
      </c>
    </row>
    <row r="410" spans="1:17" s="361" customFormat="1" x14ac:dyDescent="0.3">
      <c r="A410" s="556">
        <v>44742</v>
      </c>
      <c r="B410" s="333">
        <v>6</v>
      </c>
      <c r="C410" s="333" t="s">
        <v>2312</v>
      </c>
      <c r="D410" s="333" t="s">
        <v>2006</v>
      </c>
      <c r="E410" t="str">
        <f t="shared" si="32"/>
        <v>240302540100799</v>
      </c>
      <c r="F410" t="str">
        <f t="shared" si="33"/>
        <v>0</v>
      </c>
      <c r="G410" t="e">
        <f>+VLOOKUP(L410,BG!$D$10:$F$68,3,FALSE)</f>
        <v>#REF!</v>
      </c>
      <c r="H410" s="333" t="s">
        <v>2933</v>
      </c>
      <c r="I410" s="545">
        <v>-10495616768</v>
      </c>
      <c r="J410" s="296">
        <f t="shared" si="35"/>
        <v>-10495616.767999999</v>
      </c>
      <c r="K410" t="e">
        <f>+VLOOKUP(D410,#REF!,4,0)</f>
        <v>#REF!</v>
      </c>
      <c r="L410" t="e">
        <f>VLOOKUP(D410,#REF!,5,0)</f>
        <v>#REF!</v>
      </c>
      <c r="M410" t="e">
        <f>VLOOKUP(D410,#REF!,6,0)</f>
        <v>#REF!</v>
      </c>
      <c r="N410" t="e">
        <f>VLOOKUP(D410,#REF!,7,0)</f>
        <v>#REF!</v>
      </c>
      <c r="O410"/>
      <c r="P410" t="str">
        <f t="shared" si="36"/>
        <v>25401</v>
      </c>
      <c r="Q410" t="str">
        <f t="shared" si="34"/>
        <v>24</v>
      </c>
    </row>
    <row r="411" spans="1:17" s="361" customFormat="1" x14ac:dyDescent="0.3">
      <c r="A411" s="556">
        <v>44742</v>
      </c>
      <c r="B411" s="332">
        <v>6</v>
      </c>
      <c r="C411" s="332" t="s">
        <v>2313</v>
      </c>
      <c r="D411" s="332" t="s">
        <v>2007</v>
      </c>
      <c r="E411" t="str">
        <f t="shared" si="32"/>
        <v>240302540100899</v>
      </c>
      <c r="F411" t="str">
        <f t="shared" si="33"/>
        <v>0</v>
      </c>
      <c r="G411" t="e">
        <f>+VLOOKUP(L411,BG!$D$10:$F$68,3,FALSE)</f>
        <v>#REF!</v>
      </c>
      <c r="H411" s="542" t="s">
        <v>2161</v>
      </c>
      <c r="I411" s="544">
        <v>-434333985</v>
      </c>
      <c r="J411" s="296">
        <f t="shared" si="35"/>
        <v>-434333.98499999999</v>
      </c>
      <c r="K411" t="e">
        <f>+VLOOKUP(D411,#REF!,4,0)</f>
        <v>#REF!</v>
      </c>
      <c r="L411" t="e">
        <f>VLOOKUP(D411,#REF!,5,0)</f>
        <v>#REF!</v>
      </c>
      <c r="M411" t="e">
        <f>VLOOKUP(D411,#REF!,6,0)</f>
        <v>#REF!</v>
      </c>
      <c r="N411" t="e">
        <f>VLOOKUP(D411,#REF!,7,0)</f>
        <v>#REF!</v>
      </c>
      <c r="O411"/>
      <c r="P411" t="str">
        <f t="shared" si="36"/>
        <v>25401</v>
      </c>
      <c r="Q411" t="str">
        <f t="shared" si="34"/>
        <v>24</v>
      </c>
    </row>
    <row r="412" spans="1:17" s="361" customFormat="1" x14ac:dyDescent="0.3">
      <c r="A412" s="556">
        <v>44742</v>
      </c>
      <c r="B412" s="333">
        <v>6</v>
      </c>
      <c r="C412" s="333" t="s">
        <v>1720</v>
      </c>
      <c r="D412" s="333" t="s">
        <v>1041</v>
      </c>
      <c r="E412" t="str">
        <f t="shared" si="32"/>
        <v>240402580200801</v>
      </c>
      <c r="F412" t="str">
        <f t="shared" si="33"/>
        <v>0</v>
      </c>
      <c r="G412" t="e">
        <f>+VLOOKUP(L412,BG!$D$10:$F$68,3,FALSE)</f>
        <v>#REF!</v>
      </c>
      <c r="H412" s="543" t="s">
        <v>1042</v>
      </c>
      <c r="I412" s="545">
        <v>-842124993</v>
      </c>
      <c r="J412" s="296">
        <f t="shared" si="35"/>
        <v>-842124.99300000002</v>
      </c>
      <c r="K412" t="e">
        <f>+VLOOKUP(D412,#REF!,4,0)</f>
        <v>#REF!</v>
      </c>
      <c r="L412" t="e">
        <f>VLOOKUP(D412,#REF!,5,0)</f>
        <v>#REF!</v>
      </c>
      <c r="M412" t="e">
        <f>VLOOKUP(D412,#REF!,6,0)</f>
        <v>#REF!</v>
      </c>
      <c r="N412" t="e">
        <f>VLOOKUP(D412,#REF!,7,0)</f>
        <v>#REF!</v>
      </c>
      <c r="O412"/>
      <c r="P412" t="str">
        <f t="shared" si="36"/>
        <v>25802</v>
      </c>
      <c r="Q412" t="str">
        <f t="shared" si="34"/>
        <v>24</v>
      </c>
    </row>
    <row r="413" spans="1:17" s="361" customFormat="1" x14ac:dyDescent="0.3">
      <c r="A413" s="556">
        <v>44742</v>
      </c>
      <c r="B413" s="332">
        <v>6</v>
      </c>
      <c r="C413" s="332" t="s">
        <v>1721</v>
      </c>
      <c r="D413" s="332" t="s">
        <v>1043</v>
      </c>
      <c r="E413" t="str">
        <f t="shared" si="32"/>
        <v>240402580200899</v>
      </c>
      <c r="F413" t="str">
        <f t="shared" si="33"/>
        <v>0</v>
      </c>
      <c r="G413" t="e">
        <f>+VLOOKUP(L413,BG!$D$10:$F$68,3,FALSE)</f>
        <v>#REF!</v>
      </c>
      <c r="H413" s="332" t="s">
        <v>1042</v>
      </c>
      <c r="I413" s="544">
        <v>-1966340657</v>
      </c>
      <c r="J413" s="296">
        <f t="shared" si="35"/>
        <v>-1966340.6569999999</v>
      </c>
      <c r="K413" t="e">
        <f>+VLOOKUP(D413,#REF!,4,0)</f>
        <v>#REF!</v>
      </c>
      <c r="L413" t="e">
        <f>VLOOKUP(D413,#REF!,5,0)</f>
        <v>#REF!</v>
      </c>
      <c r="M413" t="e">
        <f>VLOOKUP(D413,#REF!,6,0)</f>
        <v>#REF!</v>
      </c>
      <c r="N413" t="e">
        <f>VLOOKUP(D413,#REF!,7,0)</f>
        <v>#REF!</v>
      </c>
      <c r="O413"/>
      <c r="P413" t="str">
        <f t="shared" si="36"/>
        <v>25802</v>
      </c>
      <c r="Q413" t="str">
        <f t="shared" si="34"/>
        <v>24</v>
      </c>
    </row>
    <row r="414" spans="1:17" s="361" customFormat="1" x14ac:dyDescent="0.3">
      <c r="A414" s="556">
        <v>44742</v>
      </c>
      <c r="B414" s="333">
        <v>6</v>
      </c>
      <c r="C414" s="333" t="s">
        <v>2903</v>
      </c>
      <c r="D414" s="333" t="s">
        <v>2872</v>
      </c>
      <c r="E414" t="str">
        <f t="shared" si="32"/>
        <v>240402580202201</v>
      </c>
      <c r="F414" t="str">
        <f t="shared" si="33"/>
        <v>0</v>
      </c>
      <c r="G414" t="e">
        <f>+VLOOKUP(L414,BG!$D$10:$F$68,3,FALSE)</f>
        <v>#REF!</v>
      </c>
      <c r="H414" s="333" t="s">
        <v>2888</v>
      </c>
      <c r="I414" s="545">
        <v>-43198956</v>
      </c>
      <c r="J414" s="296">
        <f t="shared" si="35"/>
        <v>-43198.955999999998</v>
      </c>
      <c r="K414" t="e">
        <f>+VLOOKUP(D414,#REF!,4,0)</f>
        <v>#REF!</v>
      </c>
      <c r="L414" t="e">
        <f>VLOOKUP(D414,#REF!,5,0)</f>
        <v>#REF!</v>
      </c>
      <c r="M414" t="e">
        <f>VLOOKUP(D414,#REF!,6,0)</f>
        <v>#REF!</v>
      </c>
      <c r="N414" t="e">
        <f>VLOOKUP(D414,#REF!,7,0)</f>
        <v>#REF!</v>
      </c>
      <c r="O414"/>
      <c r="P414" t="str">
        <f t="shared" si="36"/>
        <v>25802</v>
      </c>
      <c r="Q414" t="str">
        <f t="shared" si="34"/>
        <v>24</v>
      </c>
    </row>
    <row r="415" spans="1:17" s="361" customFormat="1" x14ac:dyDescent="0.3">
      <c r="A415" s="556">
        <v>44742</v>
      </c>
      <c r="B415" s="332">
        <v>6</v>
      </c>
      <c r="C415" s="332" t="s">
        <v>3113</v>
      </c>
      <c r="D415" s="332" t="s">
        <v>2745</v>
      </c>
      <c r="E415" t="str">
        <f t="shared" si="32"/>
        <v>240402580202299</v>
      </c>
      <c r="F415" t="str">
        <f t="shared" si="33"/>
        <v>0</v>
      </c>
      <c r="G415" t="e">
        <f>+VLOOKUP(L415,BG!$D$10:$F$68,3,FALSE)</f>
        <v>#REF!</v>
      </c>
      <c r="H415" s="332" t="s">
        <v>2763</v>
      </c>
      <c r="I415" s="544">
        <v>-45938147</v>
      </c>
      <c r="J415" s="296">
        <f t="shared" si="35"/>
        <v>-45938.146999999997</v>
      </c>
      <c r="K415" t="e">
        <f>+VLOOKUP(D415,#REF!,4,0)</f>
        <v>#REF!</v>
      </c>
      <c r="L415" t="e">
        <f>VLOOKUP(D415,#REF!,5,0)</f>
        <v>#REF!</v>
      </c>
      <c r="M415" t="e">
        <f>VLOOKUP(D415,#REF!,6,0)</f>
        <v>#REF!</v>
      </c>
      <c r="N415" t="e">
        <f>VLOOKUP(D415,#REF!,7,0)</f>
        <v>#REF!</v>
      </c>
      <c r="O415"/>
      <c r="P415" t="str">
        <f t="shared" si="36"/>
        <v>25802</v>
      </c>
      <c r="Q415" t="str">
        <f t="shared" si="34"/>
        <v>24</v>
      </c>
    </row>
    <row r="416" spans="1:17" s="361" customFormat="1" x14ac:dyDescent="0.3">
      <c r="A416" s="556">
        <v>44742</v>
      </c>
      <c r="B416" s="333">
        <v>6</v>
      </c>
      <c r="C416" s="333" t="s">
        <v>3114</v>
      </c>
      <c r="D416" s="333" t="s">
        <v>2563</v>
      </c>
      <c r="E416" t="str">
        <f t="shared" si="32"/>
        <v>240402580298199</v>
      </c>
      <c r="F416" t="str">
        <f t="shared" si="33"/>
        <v>0</v>
      </c>
      <c r="G416" t="e">
        <f>+VLOOKUP(L416,BG!$D$10:$F$68,3,FALSE)</f>
        <v>#REF!</v>
      </c>
      <c r="H416" s="333" t="s">
        <v>2564</v>
      </c>
      <c r="I416" s="545">
        <v>19760</v>
      </c>
      <c r="J416" s="296">
        <f t="shared" si="35"/>
        <v>19.760000000000002</v>
      </c>
      <c r="K416" t="e">
        <f>+VLOOKUP(D416,#REF!,4,0)</f>
        <v>#REF!</v>
      </c>
      <c r="L416" t="e">
        <f>VLOOKUP(D416,#REF!,5,0)</f>
        <v>#REF!</v>
      </c>
      <c r="M416" t="e">
        <f>VLOOKUP(D416,#REF!,6,0)</f>
        <v>#REF!</v>
      </c>
      <c r="N416" t="e">
        <f>VLOOKUP(D416,#REF!,7,0)</f>
        <v>#REF!</v>
      </c>
      <c r="O416"/>
      <c r="P416" t="str">
        <f t="shared" si="36"/>
        <v>25802</v>
      </c>
      <c r="Q416" t="str">
        <f t="shared" si="34"/>
        <v>24</v>
      </c>
    </row>
    <row r="417" spans="1:17" s="361" customFormat="1" x14ac:dyDescent="0.3">
      <c r="A417" s="556">
        <v>44742</v>
      </c>
      <c r="B417" s="332">
        <v>6</v>
      </c>
      <c r="C417" s="332" t="s">
        <v>3115</v>
      </c>
      <c r="D417" s="332" t="s">
        <v>2565</v>
      </c>
      <c r="E417" t="str">
        <f t="shared" si="32"/>
        <v>240402600201399</v>
      </c>
      <c r="F417" t="str">
        <f t="shared" si="33"/>
        <v>0</v>
      </c>
      <c r="G417" t="e">
        <f>+VLOOKUP(L417,BG!$D$10:$F$68,3,FALSE)</f>
        <v>#REF!</v>
      </c>
      <c r="H417" s="332" t="s">
        <v>2934</v>
      </c>
      <c r="I417" s="544">
        <v>-18062</v>
      </c>
      <c r="J417" s="296">
        <f t="shared" si="35"/>
        <v>-18.062000000000001</v>
      </c>
      <c r="K417" t="e">
        <f>+VLOOKUP(D417,#REF!,4,0)</f>
        <v>#REF!</v>
      </c>
      <c r="L417" t="e">
        <f>VLOOKUP(D417,#REF!,5,0)</f>
        <v>#REF!</v>
      </c>
      <c r="M417" t="e">
        <f>VLOOKUP(D417,#REF!,6,0)</f>
        <v>#REF!</v>
      </c>
      <c r="N417" t="e">
        <f>VLOOKUP(D417,#REF!,7,0)</f>
        <v>#REF!</v>
      </c>
      <c r="O417"/>
      <c r="P417" t="str">
        <f t="shared" si="36"/>
        <v>26002</v>
      </c>
      <c r="Q417" t="str">
        <f t="shared" si="34"/>
        <v>24</v>
      </c>
    </row>
    <row r="418" spans="1:17" x14ac:dyDescent="0.3">
      <c r="A418" s="556">
        <v>44742</v>
      </c>
      <c r="B418" s="333">
        <v>6</v>
      </c>
      <c r="C418" s="333" t="s">
        <v>2836</v>
      </c>
      <c r="D418" s="333" t="s">
        <v>2566</v>
      </c>
      <c r="E418" t="str">
        <f t="shared" si="32"/>
        <v>240402600201599</v>
      </c>
      <c r="F418" t="str">
        <f t="shared" si="33"/>
        <v>0</v>
      </c>
      <c r="G418" t="e">
        <f>+VLOOKUP(L418,BG!$D$10:$F$68,3,FALSE)</f>
        <v>#REF!</v>
      </c>
      <c r="H418" s="333" t="s">
        <v>2935</v>
      </c>
      <c r="I418" s="545">
        <v>-3717006</v>
      </c>
      <c r="J418" s="296">
        <f t="shared" si="35"/>
        <v>-3717.0059999999999</v>
      </c>
      <c r="K418" t="e">
        <f>+VLOOKUP(D418,#REF!,4,0)</f>
        <v>#REF!</v>
      </c>
      <c r="L418" t="e">
        <f>VLOOKUP(D418,#REF!,5,0)</f>
        <v>#REF!</v>
      </c>
      <c r="M418" t="e">
        <f>VLOOKUP(D418,#REF!,6,0)</f>
        <v>#REF!</v>
      </c>
      <c r="N418" t="e">
        <f>VLOOKUP(D418,#REF!,7,0)</f>
        <v>#REF!</v>
      </c>
      <c r="P418" t="str">
        <f t="shared" si="36"/>
        <v>26002</v>
      </c>
      <c r="Q418" t="str">
        <f t="shared" si="34"/>
        <v>24</v>
      </c>
    </row>
    <row r="419" spans="1:17" x14ac:dyDescent="0.3">
      <c r="A419" s="556">
        <v>44742</v>
      </c>
      <c r="B419" s="332">
        <v>6</v>
      </c>
      <c r="C419" s="332" t="s">
        <v>2837</v>
      </c>
      <c r="D419" s="332" t="s">
        <v>2568</v>
      </c>
      <c r="E419" t="str">
        <f t="shared" si="32"/>
        <v>240402600201799</v>
      </c>
      <c r="F419" t="str">
        <f t="shared" si="33"/>
        <v>0</v>
      </c>
      <c r="G419" t="e">
        <f>+VLOOKUP(L419,BG!$D$10:$F$68,3,FALSE)</f>
        <v>#REF!</v>
      </c>
      <c r="H419" s="332" t="s">
        <v>2569</v>
      </c>
      <c r="I419" s="544">
        <v>-741257670</v>
      </c>
      <c r="J419" s="296">
        <f t="shared" si="35"/>
        <v>-741257.67</v>
      </c>
      <c r="K419" t="e">
        <f>+VLOOKUP(D419,#REF!,4,0)</f>
        <v>#REF!</v>
      </c>
      <c r="L419" t="e">
        <f>VLOOKUP(D419,#REF!,5,0)</f>
        <v>#REF!</v>
      </c>
      <c r="M419" t="e">
        <f>VLOOKUP(D419,#REF!,6,0)</f>
        <v>#REF!</v>
      </c>
      <c r="N419" t="e">
        <f>VLOOKUP(D419,#REF!,7,0)</f>
        <v>#REF!</v>
      </c>
      <c r="P419" t="str">
        <f t="shared" si="36"/>
        <v>26002</v>
      </c>
      <c r="Q419" t="str">
        <f t="shared" si="34"/>
        <v>24</v>
      </c>
    </row>
    <row r="420" spans="1:17" x14ac:dyDescent="0.3">
      <c r="A420" s="556">
        <v>44742</v>
      </c>
      <c r="B420" s="333">
        <v>6</v>
      </c>
      <c r="C420" s="333" t="s">
        <v>2838</v>
      </c>
      <c r="D420" s="333" t="s">
        <v>1048</v>
      </c>
      <c r="E420" t="str">
        <f t="shared" si="32"/>
        <v>240402600202099</v>
      </c>
      <c r="F420" t="str">
        <f t="shared" si="33"/>
        <v>0</v>
      </c>
      <c r="G420" t="e">
        <f>+VLOOKUP(L420,BG!$D$10:$F$68,3,FALSE)</f>
        <v>#REF!</v>
      </c>
      <c r="H420" s="333" t="s">
        <v>1049</v>
      </c>
      <c r="I420" s="545">
        <v>6869270</v>
      </c>
      <c r="J420" s="296">
        <f t="shared" si="35"/>
        <v>6869.27</v>
      </c>
      <c r="K420" t="e">
        <f>+VLOOKUP(D420,#REF!,4,0)</f>
        <v>#REF!</v>
      </c>
      <c r="L420" t="e">
        <f>VLOOKUP(D420,#REF!,5,0)</f>
        <v>#REF!</v>
      </c>
      <c r="M420" t="e">
        <f>VLOOKUP(D420,#REF!,6,0)</f>
        <v>#REF!</v>
      </c>
      <c r="N420" t="e">
        <f>VLOOKUP(D420,#REF!,7,0)</f>
        <v>#REF!</v>
      </c>
      <c r="P420" t="str">
        <f t="shared" si="36"/>
        <v>26002</v>
      </c>
      <c r="Q420" t="str">
        <f t="shared" si="34"/>
        <v>24</v>
      </c>
    </row>
    <row r="421" spans="1:17" x14ac:dyDescent="0.3">
      <c r="A421" s="556">
        <v>44742</v>
      </c>
      <c r="B421" s="332">
        <v>6</v>
      </c>
      <c r="C421" s="332" t="s">
        <v>2839</v>
      </c>
      <c r="D421" s="332" t="s">
        <v>2624</v>
      </c>
      <c r="E421" t="str">
        <f t="shared" si="32"/>
        <v>240402600202499</v>
      </c>
      <c r="F421" t="str">
        <f t="shared" si="33"/>
        <v>0</v>
      </c>
      <c r="G421" t="e">
        <f>+VLOOKUP(L421,BG!$D$10:$F$68,3,FALSE)</f>
        <v>#REF!</v>
      </c>
      <c r="H421" s="332" t="s">
        <v>2629</v>
      </c>
      <c r="I421" s="544">
        <v>-60192581</v>
      </c>
      <c r="J421" s="296">
        <f t="shared" si="35"/>
        <v>-60192.580999999998</v>
      </c>
      <c r="K421" t="e">
        <f>+VLOOKUP(D421,#REF!,4,0)</f>
        <v>#REF!</v>
      </c>
      <c r="L421" t="e">
        <f>VLOOKUP(D421,#REF!,5,0)</f>
        <v>#REF!</v>
      </c>
      <c r="M421" t="e">
        <f>VLOOKUP(D421,#REF!,6,0)</f>
        <v>#REF!</v>
      </c>
      <c r="N421" t="e">
        <f>VLOOKUP(D421,#REF!,7,0)</f>
        <v>#REF!</v>
      </c>
      <c r="P421" t="str">
        <f t="shared" si="36"/>
        <v>26002</v>
      </c>
      <c r="Q421" t="str">
        <f t="shared" si="34"/>
        <v>24</v>
      </c>
    </row>
    <row r="422" spans="1:17" x14ac:dyDescent="0.3">
      <c r="A422" s="556">
        <v>44742</v>
      </c>
      <c r="B422" s="333">
        <v>6</v>
      </c>
      <c r="C422" s="333" t="s">
        <v>1722</v>
      </c>
      <c r="D422" s="333" t="s">
        <v>1051</v>
      </c>
      <c r="E422" t="str">
        <f t="shared" si="32"/>
        <v>240402600204999</v>
      </c>
      <c r="F422" t="str">
        <f t="shared" si="33"/>
        <v>0</v>
      </c>
      <c r="G422" t="e">
        <f>+VLOOKUP(L422,BG!$D$10:$F$68,3,FALSE)</f>
        <v>#REF!</v>
      </c>
      <c r="H422" s="333" t="s">
        <v>1052</v>
      </c>
      <c r="I422" s="545">
        <v>-3000000</v>
      </c>
      <c r="J422" s="296">
        <f t="shared" si="35"/>
        <v>-3000</v>
      </c>
      <c r="K422" t="e">
        <f>+VLOOKUP(D422,#REF!,4,0)</f>
        <v>#REF!</v>
      </c>
      <c r="L422" t="e">
        <f>VLOOKUP(D422,#REF!,5,0)</f>
        <v>#REF!</v>
      </c>
      <c r="M422" t="e">
        <f>VLOOKUP(D422,#REF!,6,0)</f>
        <v>#REF!</v>
      </c>
      <c r="N422" t="e">
        <f>VLOOKUP(D422,#REF!,7,0)</f>
        <v>#REF!</v>
      </c>
      <c r="P422" t="str">
        <f t="shared" si="36"/>
        <v>26002</v>
      </c>
      <c r="Q422" t="str">
        <f t="shared" si="34"/>
        <v>24</v>
      </c>
    </row>
    <row r="423" spans="1:17" x14ac:dyDescent="0.3">
      <c r="A423" s="556">
        <v>44742</v>
      </c>
      <c r="B423" s="332">
        <v>6</v>
      </c>
      <c r="C423" s="332" t="s">
        <v>3116</v>
      </c>
      <c r="D423" s="332" t="s">
        <v>2669</v>
      </c>
      <c r="E423" t="str">
        <f t="shared" si="32"/>
        <v>240402600205201</v>
      </c>
      <c r="F423" t="str">
        <f t="shared" si="33"/>
        <v>0</v>
      </c>
      <c r="G423" t="e">
        <f>+VLOOKUP(L423,BG!$D$10:$F$68,3,FALSE)</f>
        <v>#REF!</v>
      </c>
      <c r="H423" s="332" t="s">
        <v>2683</v>
      </c>
      <c r="I423" s="544">
        <v>-4793</v>
      </c>
      <c r="J423" s="296">
        <f t="shared" si="35"/>
        <v>-4.7930000000000001</v>
      </c>
      <c r="K423" t="e">
        <f>+VLOOKUP(D423,#REF!,4,0)</f>
        <v>#REF!</v>
      </c>
      <c r="L423" t="e">
        <f>VLOOKUP(D423,#REF!,5,0)</f>
        <v>#REF!</v>
      </c>
      <c r="M423" t="e">
        <f>VLOOKUP(D423,#REF!,6,0)</f>
        <v>#REF!</v>
      </c>
      <c r="N423" t="e">
        <f>VLOOKUP(D423,#REF!,7,0)</f>
        <v>#REF!</v>
      </c>
      <c r="P423" t="str">
        <f t="shared" si="36"/>
        <v>26002</v>
      </c>
      <c r="Q423" t="str">
        <f t="shared" si="34"/>
        <v>24</v>
      </c>
    </row>
    <row r="424" spans="1:17" x14ac:dyDescent="0.3">
      <c r="A424" s="556">
        <v>44742</v>
      </c>
      <c r="B424" s="333">
        <v>6</v>
      </c>
      <c r="C424" s="333" t="s">
        <v>3117</v>
      </c>
      <c r="D424" s="333" t="s">
        <v>1053</v>
      </c>
      <c r="E424" t="str">
        <f t="shared" si="32"/>
        <v>240402600206299</v>
      </c>
      <c r="F424" t="str">
        <f t="shared" si="33"/>
        <v>0</v>
      </c>
      <c r="G424" t="e">
        <f>+VLOOKUP(L424,BG!$D$10:$F$68,3,FALSE)</f>
        <v>#REF!</v>
      </c>
      <c r="H424" s="333" t="s">
        <v>1054</v>
      </c>
      <c r="I424" s="545">
        <v>228587623</v>
      </c>
      <c r="J424" s="296">
        <f t="shared" si="35"/>
        <v>228587.62299999999</v>
      </c>
      <c r="K424" t="e">
        <f>+VLOOKUP(D424,#REF!,4,0)</f>
        <v>#REF!</v>
      </c>
      <c r="L424" t="e">
        <f>VLOOKUP(D424,#REF!,5,0)</f>
        <v>#REF!</v>
      </c>
      <c r="M424" t="e">
        <f>VLOOKUP(D424,#REF!,6,0)</f>
        <v>#REF!</v>
      </c>
      <c r="N424" t="e">
        <f>VLOOKUP(D424,#REF!,7,0)</f>
        <v>#REF!</v>
      </c>
      <c r="P424" t="str">
        <f t="shared" si="36"/>
        <v>26002</v>
      </c>
      <c r="Q424" t="str">
        <f t="shared" si="34"/>
        <v>24</v>
      </c>
    </row>
    <row r="425" spans="1:17" x14ac:dyDescent="0.3">
      <c r="A425" s="556">
        <v>44742</v>
      </c>
      <c r="B425" s="332">
        <v>6</v>
      </c>
      <c r="C425" s="332" t="s">
        <v>3118</v>
      </c>
      <c r="D425" s="332" t="s">
        <v>2571</v>
      </c>
      <c r="E425" t="str">
        <f t="shared" si="32"/>
        <v>240402600206799</v>
      </c>
      <c r="F425" t="str">
        <f t="shared" si="33"/>
        <v>0</v>
      </c>
      <c r="G425" t="e">
        <f>+VLOOKUP(L425,BG!$D$10:$F$68,3,FALSE)</f>
        <v>#REF!</v>
      </c>
      <c r="H425" s="332" t="s">
        <v>2570</v>
      </c>
      <c r="I425" s="544">
        <v>-191900000</v>
      </c>
      <c r="J425" s="296">
        <f t="shared" si="35"/>
        <v>-191900</v>
      </c>
      <c r="K425" t="e">
        <f>+VLOOKUP(D425,#REF!,4,0)</f>
        <v>#REF!</v>
      </c>
      <c r="L425" t="e">
        <f>VLOOKUP(D425,#REF!,5,0)</f>
        <v>#REF!</v>
      </c>
      <c r="M425" t="e">
        <f>VLOOKUP(D425,#REF!,6,0)</f>
        <v>#REF!</v>
      </c>
      <c r="N425" t="e">
        <f>VLOOKUP(D425,#REF!,7,0)</f>
        <v>#REF!</v>
      </c>
      <c r="P425" t="str">
        <f t="shared" si="36"/>
        <v>26002</v>
      </c>
      <c r="Q425" t="str">
        <f t="shared" si="34"/>
        <v>24</v>
      </c>
    </row>
    <row r="426" spans="1:17" x14ac:dyDescent="0.3">
      <c r="A426" s="591">
        <v>44742</v>
      </c>
      <c r="B426" s="333">
        <v>6</v>
      </c>
      <c r="C426" s="333" t="s">
        <v>2840</v>
      </c>
      <c r="D426" s="333" t="s">
        <v>2573</v>
      </c>
      <c r="E426" t="str">
        <f t="shared" si="32"/>
        <v>240402600207199</v>
      </c>
      <c r="F426" t="str">
        <f t="shared" si="33"/>
        <v>0</v>
      </c>
      <c r="G426" t="e">
        <f>+VLOOKUP(L426,BG!$D$10:$F$68,3,FALSE)</f>
        <v>#REF!</v>
      </c>
      <c r="H426" s="333" t="s">
        <v>2574</v>
      </c>
      <c r="I426" s="592">
        <v>-2651000682</v>
      </c>
      <c r="J426" s="296">
        <f t="shared" si="35"/>
        <v>-2651000.682</v>
      </c>
      <c r="K426" t="e">
        <f>+VLOOKUP(D426,#REF!,4,0)</f>
        <v>#REF!</v>
      </c>
      <c r="L426" t="e">
        <f>VLOOKUP(D426,#REF!,5,0)</f>
        <v>#REF!</v>
      </c>
      <c r="M426" t="e">
        <f>VLOOKUP(D426,#REF!,6,0)</f>
        <v>#REF!</v>
      </c>
      <c r="N426" t="e">
        <f>VLOOKUP(D426,#REF!,7,0)</f>
        <v>#REF!</v>
      </c>
      <c r="P426" t="str">
        <f t="shared" si="36"/>
        <v>26002</v>
      </c>
      <c r="Q426" t="str">
        <f t="shared" si="34"/>
        <v>24</v>
      </c>
    </row>
    <row r="427" spans="1:17" x14ac:dyDescent="0.3">
      <c r="A427" s="556">
        <v>44742</v>
      </c>
      <c r="B427" s="332">
        <v>6</v>
      </c>
      <c r="C427" s="332" t="s">
        <v>2314</v>
      </c>
      <c r="D427" s="332" t="s">
        <v>2008</v>
      </c>
      <c r="E427" t="str">
        <f t="shared" si="32"/>
        <v>240402600207499</v>
      </c>
      <c r="F427" t="str">
        <f t="shared" si="33"/>
        <v>0</v>
      </c>
      <c r="G427" t="e">
        <f>+VLOOKUP(L427,BG!$D$10:$F$68,3,FALSE)</f>
        <v>#REF!</v>
      </c>
      <c r="H427" s="332" t="s">
        <v>2162</v>
      </c>
      <c r="I427" s="544">
        <v>-5799000</v>
      </c>
      <c r="J427" s="296">
        <f t="shared" si="35"/>
        <v>-5799</v>
      </c>
      <c r="K427" t="e">
        <f>+VLOOKUP(D427,#REF!,4,0)</f>
        <v>#REF!</v>
      </c>
      <c r="L427" t="e">
        <f>VLOOKUP(D427,#REF!,5,0)</f>
        <v>#REF!</v>
      </c>
      <c r="M427" t="e">
        <f>VLOOKUP(D427,#REF!,6,0)</f>
        <v>#REF!</v>
      </c>
      <c r="N427" t="e">
        <f>VLOOKUP(D427,#REF!,7,0)</f>
        <v>#REF!</v>
      </c>
      <c r="P427" t="str">
        <f t="shared" si="36"/>
        <v>26002</v>
      </c>
      <c r="Q427" t="str">
        <f t="shared" si="34"/>
        <v>24</v>
      </c>
    </row>
    <row r="428" spans="1:17" x14ac:dyDescent="0.3">
      <c r="A428" s="556">
        <v>44742</v>
      </c>
      <c r="B428" s="333">
        <v>6</v>
      </c>
      <c r="C428" s="333" t="s">
        <v>3119</v>
      </c>
      <c r="D428" s="333" t="s">
        <v>2009</v>
      </c>
      <c r="E428" t="str">
        <f t="shared" si="32"/>
        <v>240402600207601</v>
      </c>
      <c r="F428" t="str">
        <f t="shared" si="33"/>
        <v>0</v>
      </c>
      <c r="G428" t="e">
        <f>+VLOOKUP(L428,BG!$D$10:$F$68,3,FALSE)</f>
        <v>#REF!</v>
      </c>
      <c r="H428" s="333" t="s">
        <v>2163</v>
      </c>
      <c r="I428" s="545">
        <v>59328719</v>
      </c>
      <c r="J428" s="296">
        <f t="shared" si="35"/>
        <v>59328.718999999997</v>
      </c>
      <c r="K428" t="e">
        <f>+VLOOKUP(D428,#REF!,4,0)</f>
        <v>#REF!</v>
      </c>
      <c r="L428" t="e">
        <f>VLOOKUP(D428,#REF!,5,0)</f>
        <v>#REF!</v>
      </c>
      <c r="M428" t="e">
        <f>VLOOKUP(D428,#REF!,6,0)</f>
        <v>#REF!</v>
      </c>
      <c r="N428" t="e">
        <f>VLOOKUP(D428,#REF!,7,0)</f>
        <v>#REF!</v>
      </c>
      <c r="P428" t="str">
        <f t="shared" si="36"/>
        <v>26002</v>
      </c>
      <c r="Q428" t="str">
        <f t="shared" si="34"/>
        <v>24</v>
      </c>
    </row>
    <row r="429" spans="1:17" x14ac:dyDescent="0.3">
      <c r="A429" s="556">
        <v>44742</v>
      </c>
      <c r="B429" s="332">
        <v>6</v>
      </c>
      <c r="C429" s="332" t="s">
        <v>3120</v>
      </c>
      <c r="D429" s="332" t="s">
        <v>2010</v>
      </c>
      <c r="E429" t="str">
        <f t="shared" si="32"/>
        <v>240402600207699</v>
      </c>
      <c r="F429" t="str">
        <f t="shared" si="33"/>
        <v>0</v>
      </c>
      <c r="G429" t="e">
        <f>+VLOOKUP(L429,BG!$D$10:$F$68,3,FALSE)</f>
        <v>#REF!</v>
      </c>
      <c r="H429" s="332" t="s">
        <v>2164</v>
      </c>
      <c r="I429" s="544">
        <v>86677141</v>
      </c>
      <c r="J429" s="296">
        <f t="shared" si="35"/>
        <v>86677.141000000003</v>
      </c>
      <c r="K429" t="e">
        <f>+VLOOKUP(D429,#REF!,4,0)</f>
        <v>#REF!</v>
      </c>
      <c r="L429" t="e">
        <f>VLOOKUP(D429,#REF!,5,0)</f>
        <v>#REF!</v>
      </c>
      <c r="M429" t="e">
        <f>VLOOKUP(D429,#REF!,6,0)</f>
        <v>#REF!</v>
      </c>
      <c r="N429" t="e">
        <f>VLOOKUP(D429,#REF!,7,0)</f>
        <v>#REF!</v>
      </c>
      <c r="P429" t="str">
        <f t="shared" si="36"/>
        <v>26002</v>
      </c>
      <c r="Q429" t="str">
        <f t="shared" si="34"/>
        <v>24</v>
      </c>
    </row>
    <row r="430" spans="1:17" x14ac:dyDescent="0.3">
      <c r="A430" s="556">
        <v>44742</v>
      </c>
      <c r="B430" s="333">
        <v>6</v>
      </c>
      <c r="C430" s="333" t="s">
        <v>3121</v>
      </c>
      <c r="D430" s="333" t="s">
        <v>3122</v>
      </c>
      <c r="E430" t="str">
        <f t="shared" si="32"/>
        <v>240402600208199</v>
      </c>
      <c r="F430" t="str">
        <f t="shared" si="33"/>
        <v>0</v>
      </c>
      <c r="G430" t="e">
        <f>+VLOOKUP(L430,BG!$D$10:$F$68,3,FALSE)</f>
        <v>#REF!</v>
      </c>
      <c r="H430" s="333" t="s">
        <v>2936</v>
      </c>
      <c r="I430" s="545">
        <v>-11309798</v>
      </c>
      <c r="J430" s="296">
        <f t="shared" si="35"/>
        <v>-11309.798000000001</v>
      </c>
      <c r="K430" t="e">
        <f>+VLOOKUP(D430,#REF!,4,0)</f>
        <v>#REF!</v>
      </c>
      <c r="L430" t="e">
        <f>VLOOKUP(D430,#REF!,5,0)</f>
        <v>#REF!</v>
      </c>
      <c r="M430" t="e">
        <f>VLOOKUP(D430,#REF!,6,0)</f>
        <v>#REF!</v>
      </c>
      <c r="N430" t="e">
        <f>VLOOKUP(D430,#REF!,7,0)</f>
        <v>#REF!</v>
      </c>
      <c r="P430" t="str">
        <f t="shared" si="36"/>
        <v>26002</v>
      </c>
      <c r="Q430" t="str">
        <f t="shared" si="34"/>
        <v>24</v>
      </c>
    </row>
    <row r="431" spans="1:17" x14ac:dyDescent="0.3">
      <c r="A431" s="556">
        <v>44742</v>
      </c>
      <c r="B431" s="332">
        <v>6</v>
      </c>
      <c r="C431" s="332" t="s">
        <v>3123</v>
      </c>
      <c r="D431" s="332" t="s">
        <v>3124</v>
      </c>
      <c r="E431" t="str">
        <f t="shared" si="32"/>
        <v>240402600208299</v>
      </c>
      <c r="F431" t="str">
        <f t="shared" si="33"/>
        <v>0</v>
      </c>
      <c r="G431" t="e">
        <f>+VLOOKUP(L431,BG!$D$10:$F$68,3,FALSE)</f>
        <v>#REF!</v>
      </c>
      <c r="H431" s="542" t="s">
        <v>2937</v>
      </c>
      <c r="I431" s="544">
        <v>-40409963889</v>
      </c>
      <c r="J431" s="296">
        <f t="shared" si="35"/>
        <v>-40409963.888999999</v>
      </c>
      <c r="K431" t="e">
        <f>+VLOOKUP(D431,#REF!,4,0)</f>
        <v>#REF!</v>
      </c>
      <c r="L431" t="e">
        <f>VLOOKUP(D431,#REF!,5,0)</f>
        <v>#REF!</v>
      </c>
      <c r="M431" t="e">
        <f>VLOOKUP(D431,#REF!,6,0)</f>
        <v>#REF!</v>
      </c>
      <c r="N431" t="e">
        <f>VLOOKUP(D431,#REF!,7,0)</f>
        <v>#REF!</v>
      </c>
      <c r="P431" t="str">
        <f t="shared" si="36"/>
        <v>26002</v>
      </c>
      <c r="Q431" t="str">
        <f t="shared" si="34"/>
        <v>24</v>
      </c>
    </row>
    <row r="432" spans="1:17" x14ac:dyDescent="0.3">
      <c r="A432" s="556">
        <v>44742</v>
      </c>
      <c r="B432" s="333">
        <v>6</v>
      </c>
      <c r="C432" s="333" t="s">
        <v>2315</v>
      </c>
      <c r="D432" s="333" t="s">
        <v>2011</v>
      </c>
      <c r="E432" t="str">
        <f t="shared" si="32"/>
        <v>240402600209299</v>
      </c>
      <c r="F432" t="str">
        <f t="shared" si="33"/>
        <v>0</v>
      </c>
      <c r="G432" t="e">
        <f>+VLOOKUP(L432,BG!$D$10:$F$68,3,FALSE)</f>
        <v>#REF!</v>
      </c>
      <c r="H432" s="543" t="s">
        <v>2165</v>
      </c>
      <c r="I432" s="545">
        <v>-1256333378</v>
      </c>
      <c r="J432" s="296">
        <f t="shared" si="35"/>
        <v>-1256333.378</v>
      </c>
      <c r="K432" t="e">
        <f>+VLOOKUP(D432,#REF!,4,0)</f>
        <v>#REF!</v>
      </c>
      <c r="L432" t="e">
        <f>VLOOKUP(D432,#REF!,5,0)</f>
        <v>#REF!</v>
      </c>
      <c r="M432" t="e">
        <f>VLOOKUP(D432,#REF!,6,0)</f>
        <v>#REF!</v>
      </c>
      <c r="N432" t="e">
        <f>VLOOKUP(D432,#REF!,7,0)</f>
        <v>#REF!</v>
      </c>
      <c r="P432" t="str">
        <f t="shared" si="36"/>
        <v>26002</v>
      </c>
      <c r="Q432" t="str">
        <f t="shared" si="34"/>
        <v>24</v>
      </c>
    </row>
    <row r="433" spans="1:17" x14ac:dyDescent="0.3">
      <c r="A433" s="556">
        <v>44742</v>
      </c>
      <c r="B433" s="332">
        <v>6</v>
      </c>
      <c r="C433" s="332" t="s">
        <v>2316</v>
      </c>
      <c r="D433" s="332" t="s">
        <v>2012</v>
      </c>
      <c r="E433" t="str">
        <f t="shared" si="32"/>
        <v>240402600209301</v>
      </c>
      <c r="F433" t="str">
        <f t="shared" si="33"/>
        <v>0</v>
      </c>
      <c r="G433" t="e">
        <f>+VLOOKUP(L433,BG!$D$10:$F$68,3,FALSE)</f>
        <v>#REF!</v>
      </c>
      <c r="H433" s="332" t="s">
        <v>2166</v>
      </c>
      <c r="I433" s="544">
        <v>-1416147994</v>
      </c>
      <c r="J433" s="296">
        <f t="shared" si="35"/>
        <v>-1416147.9939999999</v>
      </c>
      <c r="K433" t="e">
        <f>+VLOOKUP(D433,#REF!,4,0)</f>
        <v>#REF!</v>
      </c>
      <c r="L433" t="e">
        <f>VLOOKUP(D433,#REF!,5,0)</f>
        <v>#REF!</v>
      </c>
      <c r="M433" t="e">
        <f>VLOOKUP(D433,#REF!,6,0)</f>
        <v>#REF!</v>
      </c>
      <c r="N433" t="e">
        <f>VLOOKUP(D433,#REF!,7,0)</f>
        <v>#REF!</v>
      </c>
      <c r="P433" t="str">
        <f t="shared" si="36"/>
        <v>26002</v>
      </c>
      <c r="Q433" t="str">
        <f t="shared" si="34"/>
        <v>24</v>
      </c>
    </row>
    <row r="434" spans="1:17" x14ac:dyDescent="0.3">
      <c r="A434" s="556">
        <v>44742</v>
      </c>
      <c r="B434" s="333">
        <v>6</v>
      </c>
      <c r="C434" s="333" t="s">
        <v>2841</v>
      </c>
      <c r="D434" s="333" t="s">
        <v>2575</v>
      </c>
      <c r="E434" t="str">
        <f t="shared" si="32"/>
        <v>240402600209899</v>
      </c>
      <c r="F434" t="str">
        <f t="shared" si="33"/>
        <v>0</v>
      </c>
      <c r="G434" t="e">
        <f>+VLOOKUP(L434,BG!$D$10:$F$68,3,FALSE)</f>
        <v>#REF!</v>
      </c>
      <c r="H434" s="333" t="s">
        <v>2576</v>
      </c>
      <c r="I434" s="545">
        <v>-1285435160</v>
      </c>
      <c r="J434" s="296">
        <f t="shared" si="35"/>
        <v>-1285435.1599999999</v>
      </c>
      <c r="K434" t="e">
        <f>+VLOOKUP(D434,#REF!,4,0)</f>
        <v>#REF!</v>
      </c>
      <c r="L434" t="e">
        <f>VLOOKUP(D434,#REF!,5,0)</f>
        <v>#REF!</v>
      </c>
      <c r="M434" t="e">
        <f>VLOOKUP(D434,#REF!,6,0)</f>
        <v>#REF!</v>
      </c>
      <c r="N434" t="e">
        <f>VLOOKUP(D434,#REF!,7,0)</f>
        <v>#REF!</v>
      </c>
      <c r="P434" t="str">
        <f t="shared" si="36"/>
        <v>26002</v>
      </c>
      <c r="Q434" t="str">
        <f t="shared" si="34"/>
        <v>24</v>
      </c>
    </row>
    <row r="435" spans="1:17" x14ac:dyDescent="0.3">
      <c r="A435" s="556">
        <v>44742</v>
      </c>
      <c r="B435" s="332">
        <v>6</v>
      </c>
      <c r="C435" s="332" t="s">
        <v>2904</v>
      </c>
      <c r="D435" s="332" t="s">
        <v>2873</v>
      </c>
      <c r="E435" t="str">
        <f t="shared" si="32"/>
        <v>240402600210001</v>
      </c>
      <c r="F435" t="str">
        <f t="shared" si="33"/>
        <v>0</v>
      </c>
      <c r="G435" t="e">
        <f>+VLOOKUP(L435,BG!$D$10:$F$68,3,FALSE)</f>
        <v>#REF!</v>
      </c>
      <c r="H435" s="332" t="s">
        <v>2576</v>
      </c>
      <c r="I435" s="544">
        <v>-31581321</v>
      </c>
      <c r="J435" s="296">
        <f t="shared" si="35"/>
        <v>-31581.321</v>
      </c>
      <c r="K435" t="e">
        <f>+VLOOKUP(D435,#REF!,4,0)</f>
        <v>#REF!</v>
      </c>
      <c r="L435" t="e">
        <f>VLOOKUP(D435,#REF!,5,0)</f>
        <v>#REF!</v>
      </c>
      <c r="M435" t="e">
        <f>VLOOKUP(D435,#REF!,6,0)</f>
        <v>#REF!</v>
      </c>
      <c r="N435" t="e">
        <f>VLOOKUP(D435,#REF!,7,0)</f>
        <v>#REF!</v>
      </c>
      <c r="P435" t="str">
        <f t="shared" si="36"/>
        <v>26002</v>
      </c>
      <c r="Q435" t="str">
        <f t="shared" si="34"/>
        <v>24</v>
      </c>
    </row>
    <row r="436" spans="1:17" x14ac:dyDescent="0.3">
      <c r="A436" s="556">
        <v>44742</v>
      </c>
      <c r="B436" s="333">
        <v>6</v>
      </c>
      <c r="C436" s="333" t="s">
        <v>3125</v>
      </c>
      <c r="D436" s="333" t="s">
        <v>3126</v>
      </c>
      <c r="E436" t="str">
        <f t="shared" si="32"/>
        <v>240402600211199</v>
      </c>
      <c r="F436" t="str">
        <f t="shared" si="33"/>
        <v>0</v>
      </c>
      <c r="G436" t="e">
        <f>+VLOOKUP(L436,BG!$D$10:$F$68,3,FALSE)</f>
        <v>#REF!</v>
      </c>
      <c r="H436" s="333" t="s">
        <v>2938</v>
      </c>
      <c r="I436" s="545">
        <v>-10320000000</v>
      </c>
      <c r="J436" s="296">
        <f t="shared" si="35"/>
        <v>-10320000</v>
      </c>
      <c r="K436" t="e">
        <f>+VLOOKUP(D436,#REF!,4,0)</f>
        <v>#REF!</v>
      </c>
      <c r="L436" t="e">
        <f>VLOOKUP(D436,#REF!,5,0)</f>
        <v>#REF!</v>
      </c>
      <c r="M436" t="e">
        <f>VLOOKUP(D436,#REF!,6,0)</f>
        <v>#REF!</v>
      </c>
      <c r="N436" t="e">
        <f>VLOOKUP(D436,#REF!,7,0)</f>
        <v>#REF!</v>
      </c>
      <c r="P436" t="str">
        <f t="shared" si="36"/>
        <v>26002</v>
      </c>
      <c r="Q436" t="str">
        <f t="shared" si="34"/>
        <v>24</v>
      </c>
    </row>
    <row r="437" spans="1:17" x14ac:dyDescent="0.3">
      <c r="A437" s="556">
        <v>44742</v>
      </c>
      <c r="B437" s="332">
        <v>6</v>
      </c>
      <c r="C437" s="332" t="s">
        <v>1723</v>
      </c>
      <c r="D437" s="332" t="s">
        <v>1055</v>
      </c>
      <c r="E437" t="str">
        <f t="shared" si="32"/>
        <v>240402600211701</v>
      </c>
      <c r="F437" t="str">
        <f t="shared" si="33"/>
        <v>0</v>
      </c>
      <c r="G437" t="e">
        <f>+VLOOKUP(L437,BG!$D$10:$F$68,3,FALSE)</f>
        <v>#REF!</v>
      </c>
      <c r="H437" s="332" t="s">
        <v>2939</v>
      </c>
      <c r="I437" s="544">
        <v>-3494891</v>
      </c>
      <c r="J437" s="296">
        <f t="shared" si="35"/>
        <v>-3494.8910000000001</v>
      </c>
      <c r="K437" t="e">
        <f>+VLOOKUP(D437,#REF!,4,0)</f>
        <v>#REF!</v>
      </c>
      <c r="L437" t="e">
        <f>VLOOKUP(D437,#REF!,5,0)</f>
        <v>#REF!</v>
      </c>
      <c r="M437" t="e">
        <f>VLOOKUP(D437,#REF!,6,0)</f>
        <v>#REF!</v>
      </c>
      <c r="N437" t="e">
        <f>VLOOKUP(D437,#REF!,7,0)</f>
        <v>#REF!</v>
      </c>
      <c r="P437" t="str">
        <f t="shared" si="36"/>
        <v>26002</v>
      </c>
      <c r="Q437" t="str">
        <f t="shared" si="34"/>
        <v>24</v>
      </c>
    </row>
    <row r="438" spans="1:17" x14ac:dyDescent="0.3">
      <c r="A438" s="556">
        <v>44742</v>
      </c>
      <c r="B438" s="333">
        <v>6</v>
      </c>
      <c r="C438" s="333" t="s">
        <v>1724</v>
      </c>
      <c r="D438" s="333" t="s">
        <v>1057</v>
      </c>
      <c r="E438" t="str">
        <f t="shared" si="32"/>
        <v>240402600211799</v>
      </c>
      <c r="F438" t="str">
        <f t="shared" si="33"/>
        <v>0</v>
      </c>
      <c r="G438" t="e">
        <f>+VLOOKUP(L438,BG!$D$10:$F$68,3,FALSE)</f>
        <v>#REF!</v>
      </c>
      <c r="H438" s="333" t="s">
        <v>1058</v>
      </c>
      <c r="I438" s="545">
        <v>-905870838</v>
      </c>
      <c r="J438" s="296">
        <f t="shared" si="35"/>
        <v>-905870.83799999999</v>
      </c>
      <c r="K438" t="e">
        <f>+VLOOKUP(D438,#REF!,4,0)</f>
        <v>#REF!</v>
      </c>
      <c r="L438" t="e">
        <f>VLOOKUP(D438,#REF!,5,0)</f>
        <v>#REF!</v>
      </c>
      <c r="M438" t="e">
        <f>VLOOKUP(D438,#REF!,6,0)</f>
        <v>#REF!</v>
      </c>
      <c r="N438" t="e">
        <f>VLOOKUP(D438,#REF!,7,0)</f>
        <v>#REF!</v>
      </c>
      <c r="P438" t="str">
        <f t="shared" si="36"/>
        <v>26002</v>
      </c>
      <c r="Q438" t="str">
        <f t="shared" si="34"/>
        <v>24</v>
      </c>
    </row>
    <row r="439" spans="1:17" x14ac:dyDescent="0.3">
      <c r="A439" s="556">
        <v>44742</v>
      </c>
      <c r="B439" s="332">
        <v>6</v>
      </c>
      <c r="C439" s="332" t="s">
        <v>3127</v>
      </c>
      <c r="D439" s="332" t="s">
        <v>2646</v>
      </c>
      <c r="E439" t="str">
        <f t="shared" si="32"/>
        <v>240402600215099</v>
      </c>
      <c r="F439" t="str">
        <f t="shared" si="33"/>
        <v>0</v>
      </c>
      <c r="G439" t="e">
        <f>+VLOOKUP(L439,BG!$D$10:$F$68,3,FALSE)</f>
        <v>#REF!</v>
      </c>
      <c r="H439" s="332" t="s">
        <v>2649</v>
      </c>
      <c r="I439" s="544">
        <v>-31377412</v>
      </c>
      <c r="J439" s="296">
        <f t="shared" si="35"/>
        <v>-31377.412</v>
      </c>
      <c r="K439" t="e">
        <f>+VLOOKUP(D439,#REF!,4,0)</f>
        <v>#REF!</v>
      </c>
      <c r="L439" t="e">
        <f>VLOOKUP(D439,#REF!,5,0)</f>
        <v>#REF!</v>
      </c>
      <c r="M439" t="e">
        <f>VLOOKUP(D439,#REF!,6,0)</f>
        <v>#REF!</v>
      </c>
      <c r="N439" t="e">
        <f>VLOOKUP(D439,#REF!,7,0)</f>
        <v>#REF!</v>
      </c>
      <c r="P439" t="str">
        <f t="shared" si="36"/>
        <v>26002</v>
      </c>
      <c r="Q439" t="str">
        <f t="shared" si="34"/>
        <v>24</v>
      </c>
    </row>
    <row r="440" spans="1:17" x14ac:dyDescent="0.3">
      <c r="A440" s="556">
        <v>44742</v>
      </c>
      <c r="B440" s="333">
        <v>6</v>
      </c>
      <c r="C440" s="333" t="s">
        <v>3128</v>
      </c>
      <c r="D440" s="333" t="s">
        <v>3129</v>
      </c>
      <c r="E440" t="str">
        <f t="shared" si="32"/>
        <v>240402600215399</v>
      </c>
      <c r="F440" t="str">
        <f t="shared" si="33"/>
        <v>0</v>
      </c>
      <c r="G440" t="e">
        <f>+VLOOKUP(L440,BG!$D$10:$F$68,3,FALSE)</f>
        <v>#REF!</v>
      </c>
      <c r="H440" s="333" t="s">
        <v>2940</v>
      </c>
      <c r="I440" s="545">
        <v>-3724158</v>
      </c>
      <c r="J440" s="296">
        <f t="shared" si="35"/>
        <v>-3724.1579999999999</v>
      </c>
      <c r="K440" t="e">
        <f>+VLOOKUP(D440,#REF!,4,0)</f>
        <v>#REF!</v>
      </c>
      <c r="L440" t="e">
        <f>VLOOKUP(D440,#REF!,5,0)</f>
        <v>#REF!</v>
      </c>
      <c r="M440" t="e">
        <f>VLOOKUP(D440,#REF!,6,0)</f>
        <v>#REF!</v>
      </c>
      <c r="N440" t="e">
        <f>VLOOKUP(D440,#REF!,7,0)</f>
        <v>#REF!</v>
      </c>
      <c r="P440" t="str">
        <f t="shared" si="36"/>
        <v>26002</v>
      </c>
      <c r="Q440" t="str">
        <f t="shared" si="34"/>
        <v>24</v>
      </c>
    </row>
    <row r="441" spans="1:17" x14ac:dyDescent="0.3">
      <c r="A441" s="556">
        <v>44742</v>
      </c>
      <c r="B441" s="332">
        <v>6</v>
      </c>
      <c r="C441" s="332" t="s">
        <v>2842</v>
      </c>
      <c r="D441" s="332" t="s">
        <v>2793</v>
      </c>
      <c r="E441" t="str">
        <f t="shared" si="32"/>
        <v>240402600215599</v>
      </c>
      <c r="F441" t="str">
        <f t="shared" si="33"/>
        <v>0</v>
      </c>
      <c r="G441" t="e">
        <f>+VLOOKUP(L441,BG!$D$10:$F$68,3,FALSE)</f>
        <v>#REF!</v>
      </c>
      <c r="H441" s="332" t="s">
        <v>2794</v>
      </c>
      <c r="I441" s="544">
        <v>-34115540</v>
      </c>
      <c r="J441" s="296">
        <f t="shared" si="35"/>
        <v>-34115.54</v>
      </c>
      <c r="K441" t="e">
        <f>+VLOOKUP(D441,#REF!,4,0)</f>
        <v>#REF!</v>
      </c>
      <c r="L441" t="e">
        <f>VLOOKUP(D441,#REF!,5,0)</f>
        <v>#REF!</v>
      </c>
      <c r="M441" t="e">
        <f>VLOOKUP(D441,#REF!,6,0)</f>
        <v>#REF!</v>
      </c>
      <c r="N441" t="e">
        <f>VLOOKUP(D441,#REF!,7,0)</f>
        <v>#REF!</v>
      </c>
      <c r="P441" t="str">
        <f t="shared" si="36"/>
        <v>26002</v>
      </c>
      <c r="Q441" t="str">
        <f t="shared" si="34"/>
        <v>24</v>
      </c>
    </row>
    <row r="442" spans="1:17" x14ac:dyDescent="0.3">
      <c r="A442" s="556">
        <v>44742</v>
      </c>
      <c r="B442" s="333">
        <v>6</v>
      </c>
      <c r="C442" s="333" t="s">
        <v>3130</v>
      </c>
      <c r="D442" s="333" t="s">
        <v>1065</v>
      </c>
      <c r="E442" t="str">
        <f t="shared" si="32"/>
        <v>240402600219199</v>
      </c>
      <c r="F442" t="str">
        <f t="shared" si="33"/>
        <v>0</v>
      </c>
      <c r="G442" t="e">
        <f>+VLOOKUP(L442,BG!$D$10:$F$68,3,FALSE)</f>
        <v>#REF!</v>
      </c>
      <c r="H442" s="333" t="s">
        <v>1066</v>
      </c>
      <c r="I442" s="545">
        <v>166192154</v>
      </c>
      <c r="J442" s="296">
        <f t="shared" si="35"/>
        <v>166192.15400000001</v>
      </c>
      <c r="K442" t="e">
        <f>+VLOOKUP(D442,#REF!,4,0)</f>
        <v>#REF!</v>
      </c>
      <c r="L442" t="e">
        <f>VLOOKUP(D442,#REF!,5,0)</f>
        <v>#REF!</v>
      </c>
      <c r="M442" t="e">
        <f>VLOOKUP(D442,#REF!,6,0)</f>
        <v>#REF!</v>
      </c>
      <c r="N442" t="e">
        <f>VLOOKUP(D442,#REF!,7,0)</f>
        <v>#REF!</v>
      </c>
      <c r="P442" t="str">
        <f t="shared" si="36"/>
        <v>26002</v>
      </c>
      <c r="Q442" t="str">
        <f t="shared" si="34"/>
        <v>24</v>
      </c>
    </row>
    <row r="443" spans="1:17" x14ac:dyDescent="0.3">
      <c r="A443" s="556">
        <v>44742</v>
      </c>
      <c r="B443" s="332">
        <v>6</v>
      </c>
      <c r="C443" s="332" t="s">
        <v>3131</v>
      </c>
      <c r="D443" s="332" t="s">
        <v>2578</v>
      </c>
      <c r="E443" t="str">
        <f t="shared" si="32"/>
        <v>240402600219201</v>
      </c>
      <c r="F443" t="str">
        <f t="shared" si="33"/>
        <v>0</v>
      </c>
      <c r="G443" t="e">
        <f>+VLOOKUP(L443,BG!$D$10:$F$68,3,FALSE)</f>
        <v>#REF!</v>
      </c>
      <c r="H443" s="332" t="s">
        <v>2579</v>
      </c>
      <c r="I443" s="544">
        <v>178300606</v>
      </c>
      <c r="J443" s="296">
        <f t="shared" si="35"/>
        <v>178300.606</v>
      </c>
      <c r="K443" t="e">
        <f>+VLOOKUP(D443,#REF!,4,0)</f>
        <v>#REF!</v>
      </c>
      <c r="L443" t="e">
        <f>VLOOKUP(D443,#REF!,5,0)</f>
        <v>#REF!</v>
      </c>
      <c r="M443" t="e">
        <f>VLOOKUP(D443,#REF!,6,0)</f>
        <v>#REF!</v>
      </c>
      <c r="N443" t="e">
        <f>VLOOKUP(D443,#REF!,7,0)</f>
        <v>#REF!</v>
      </c>
      <c r="P443" t="str">
        <f t="shared" si="36"/>
        <v>26002</v>
      </c>
      <c r="Q443" t="str">
        <f t="shared" si="34"/>
        <v>24</v>
      </c>
    </row>
    <row r="444" spans="1:17" x14ac:dyDescent="0.3">
      <c r="A444" s="556">
        <v>44742</v>
      </c>
      <c r="B444" s="333">
        <v>6</v>
      </c>
      <c r="C444" s="333" t="s">
        <v>3132</v>
      </c>
      <c r="D444" s="333" t="s">
        <v>2013</v>
      </c>
      <c r="E444" t="str">
        <f t="shared" si="32"/>
        <v>240402600223199</v>
      </c>
      <c r="F444" t="str">
        <f t="shared" si="33"/>
        <v>0</v>
      </c>
      <c r="G444" t="e">
        <f>+VLOOKUP(L444,BG!$D$10:$F$68,3,FALSE)</f>
        <v>#REF!</v>
      </c>
      <c r="H444" s="333" t="s">
        <v>2941</v>
      </c>
      <c r="I444" s="545">
        <v>-172608</v>
      </c>
      <c r="J444" s="296">
        <f t="shared" si="35"/>
        <v>-172.608</v>
      </c>
      <c r="K444" t="e">
        <f>+VLOOKUP(D444,#REF!,4,0)</f>
        <v>#REF!</v>
      </c>
      <c r="L444" t="e">
        <f>VLOOKUP(D444,#REF!,5,0)</f>
        <v>#REF!</v>
      </c>
      <c r="M444" t="e">
        <f>VLOOKUP(D444,#REF!,6,0)</f>
        <v>#REF!</v>
      </c>
      <c r="N444" t="e">
        <f>VLOOKUP(D444,#REF!,7,0)</f>
        <v>#REF!</v>
      </c>
      <c r="P444" t="str">
        <f t="shared" si="36"/>
        <v>26002</v>
      </c>
      <c r="Q444" t="str">
        <f t="shared" si="34"/>
        <v>24</v>
      </c>
    </row>
    <row r="445" spans="1:17" x14ac:dyDescent="0.3">
      <c r="A445" s="556">
        <v>44742</v>
      </c>
      <c r="B445" s="332">
        <v>6</v>
      </c>
      <c r="C445" s="332" t="s">
        <v>3133</v>
      </c>
      <c r="D445" s="332" t="s">
        <v>1067</v>
      </c>
      <c r="E445" t="str">
        <f t="shared" si="32"/>
        <v>240402600224001</v>
      </c>
      <c r="F445" t="str">
        <f t="shared" si="33"/>
        <v>0</v>
      </c>
      <c r="G445" t="e">
        <f>+VLOOKUP(L445,BG!$D$10:$F$68,3,FALSE)</f>
        <v>#REF!</v>
      </c>
      <c r="H445" s="332" t="s">
        <v>1068</v>
      </c>
      <c r="I445" s="544">
        <v>20071470</v>
      </c>
      <c r="J445" s="296">
        <f t="shared" si="35"/>
        <v>20071.47</v>
      </c>
      <c r="K445" t="e">
        <f>+VLOOKUP(D445,#REF!,4,0)</f>
        <v>#REF!</v>
      </c>
      <c r="L445" t="e">
        <f>VLOOKUP(D445,#REF!,5,0)</f>
        <v>#REF!</v>
      </c>
      <c r="M445" t="e">
        <f>VLOOKUP(D445,#REF!,6,0)</f>
        <v>#REF!</v>
      </c>
      <c r="N445" t="e">
        <f>VLOOKUP(D445,#REF!,7,0)</f>
        <v>#REF!</v>
      </c>
      <c r="P445" t="str">
        <f t="shared" si="36"/>
        <v>26002</v>
      </c>
      <c r="Q445" t="str">
        <f t="shared" si="34"/>
        <v>24</v>
      </c>
    </row>
    <row r="446" spans="1:17" x14ac:dyDescent="0.3">
      <c r="A446" s="556">
        <v>44742</v>
      </c>
      <c r="B446" s="333">
        <v>6</v>
      </c>
      <c r="C446" s="333" t="s">
        <v>1725</v>
      </c>
      <c r="D446" s="333" t="s">
        <v>1069</v>
      </c>
      <c r="E446" t="str">
        <f t="shared" si="32"/>
        <v>240402600224099</v>
      </c>
      <c r="F446" t="str">
        <f t="shared" si="33"/>
        <v>0</v>
      </c>
      <c r="G446" t="e">
        <f>+VLOOKUP(L446,BG!$D$10:$F$68,3,FALSE)</f>
        <v>#REF!</v>
      </c>
      <c r="H446" s="333" t="s">
        <v>1070</v>
      </c>
      <c r="I446" s="545">
        <v>36260079</v>
      </c>
      <c r="J446" s="296">
        <f t="shared" si="35"/>
        <v>36260.078999999998</v>
      </c>
      <c r="K446" t="e">
        <f>+VLOOKUP(D446,#REF!,4,0)</f>
        <v>#REF!</v>
      </c>
      <c r="L446" t="e">
        <f>VLOOKUP(D446,#REF!,5,0)</f>
        <v>#REF!</v>
      </c>
      <c r="M446" t="e">
        <f>VLOOKUP(D446,#REF!,6,0)</f>
        <v>#REF!</v>
      </c>
      <c r="N446" t="e">
        <f>VLOOKUP(D446,#REF!,7,0)</f>
        <v>#REF!</v>
      </c>
      <c r="P446" t="str">
        <f t="shared" si="36"/>
        <v>26002</v>
      </c>
      <c r="Q446" t="str">
        <f t="shared" si="34"/>
        <v>24</v>
      </c>
    </row>
    <row r="447" spans="1:17" x14ac:dyDescent="0.3">
      <c r="A447" s="556">
        <v>44742</v>
      </c>
      <c r="B447" s="332">
        <v>6</v>
      </c>
      <c r="C447" s="332" t="s">
        <v>2843</v>
      </c>
      <c r="D447" s="332" t="s">
        <v>2580</v>
      </c>
      <c r="E447" t="str">
        <f t="shared" si="32"/>
        <v>240402600224399</v>
      </c>
      <c r="F447" t="str">
        <f t="shared" si="33"/>
        <v>0</v>
      </c>
      <c r="G447" t="e">
        <f>+VLOOKUP(L447,BG!$D$10:$F$68,3,FALSE)</f>
        <v>#REF!</v>
      </c>
      <c r="H447" s="332" t="s">
        <v>2581</v>
      </c>
      <c r="I447" s="544">
        <v>-15424034389</v>
      </c>
      <c r="J447" s="296">
        <f t="shared" si="35"/>
        <v>-15424034.389</v>
      </c>
      <c r="K447" t="e">
        <f>+VLOOKUP(D447,#REF!,4,0)</f>
        <v>#REF!</v>
      </c>
      <c r="L447" t="e">
        <f>VLOOKUP(D447,#REF!,5,0)</f>
        <v>#REF!</v>
      </c>
      <c r="M447" t="e">
        <f>VLOOKUP(D447,#REF!,6,0)</f>
        <v>#REF!</v>
      </c>
      <c r="N447" t="e">
        <f>VLOOKUP(D447,#REF!,7,0)</f>
        <v>#REF!</v>
      </c>
      <c r="P447" t="str">
        <f t="shared" si="36"/>
        <v>26002</v>
      </c>
      <c r="Q447" t="str">
        <f t="shared" si="34"/>
        <v>24</v>
      </c>
    </row>
    <row r="448" spans="1:17" x14ac:dyDescent="0.3">
      <c r="A448" s="556">
        <v>44742</v>
      </c>
      <c r="B448" s="333">
        <v>6</v>
      </c>
      <c r="C448" s="333" t="s">
        <v>2317</v>
      </c>
      <c r="D448" s="333" t="s">
        <v>2015</v>
      </c>
      <c r="E448" t="str">
        <f t="shared" si="32"/>
        <v>240402600229499</v>
      </c>
      <c r="F448" t="str">
        <f t="shared" si="33"/>
        <v>0</v>
      </c>
      <c r="G448" t="e">
        <f>+VLOOKUP(L448,BG!$D$10:$F$68,3,FALSE)</f>
        <v>#REF!</v>
      </c>
      <c r="H448" s="333" t="s">
        <v>2169</v>
      </c>
      <c r="I448" s="545">
        <v>-3335331</v>
      </c>
      <c r="J448" s="296">
        <f t="shared" si="35"/>
        <v>-3335.3310000000001</v>
      </c>
      <c r="K448" t="e">
        <f>+VLOOKUP(D448,#REF!,4,0)</f>
        <v>#REF!</v>
      </c>
      <c r="L448" t="e">
        <f>VLOOKUP(D448,#REF!,5,0)</f>
        <v>#REF!</v>
      </c>
      <c r="M448" t="e">
        <f>VLOOKUP(D448,#REF!,6,0)</f>
        <v>#REF!</v>
      </c>
      <c r="N448" t="e">
        <f>VLOOKUP(D448,#REF!,7,0)</f>
        <v>#REF!</v>
      </c>
      <c r="P448" t="str">
        <f t="shared" si="36"/>
        <v>26002</v>
      </c>
      <c r="Q448" t="str">
        <f t="shared" si="34"/>
        <v>24</v>
      </c>
    </row>
    <row r="449" spans="1:17" x14ac:dyDescent="0.3">
      <c r="A449" s="556">
        <v>44742</v>
      </c>
      <c r="B449" s="332">
        <v>6</v>
      </c>
      <c r="C449" s="332" t="s">
        <v>2318</v>
      </c>
      <c r="D449" s="332" t="s">
        <v>2016</v>
      </c>
      <c r="E449" t="str">
        <f t="shared" si="32"/>
        <v>240402600229799</v>
      </c>
      <c r="F449" t="str">
        <f t="shared" si="33"/>
        <v>0</v>
      </c>
      <c r="G449" t="e">
        <f>+VLOOKUP(L449,BG!$D$10:$F$68,3,FALSE)</f>
        <v>#REF!</v>
      </c>
      <c r="H449" s="332" t="s">
        <v>2170</v>
      </c>
      <c r="I449" s="544">
        <v>-132455650</v>
      </c>
      <c r="J449" s="296">
        <f t="shared" si="35"/>
        <v>-132455.65</v>
      </c>
      <c r="K449" t="e">
        <f>+VLOOKUP(D449,#REF!,4,0)</f>
        <v>#REF!</v>
      </c>
      <c r="L449" t="e">
        <f>VLOOKUP(D449,#REF!,5,0)</f>
        <v>#REF!</v>
      </c>
      <c r="M449" t="e">
        <f>VLOOKUP(D449,#REF!,6,0)</f>
        <v>#REF!</v>
      </c>
      <c r="N449" t="e">
        <f>VLOOKUP(D449,#REF!,7,0)</f>
        <v>#REF!</v>
      </c>
      <c r="P449" t="str">
        <f t="shared" si="36"/>
        <v>26002</v>
      </c>
      <c r="Q449" t="str">
        <f t="shared" si="34"/>
        <v>24</v>
      </c>
    </row>
    <row r="450" spans="1:17" x14ac:dyDescent="0.3">
      <c r="A450" s="556">
        <v>44742</v>
      </c>
      <c r="B450" s="333">
        <v>7</v>
      </c>
      <c r="C450" s="333" t="s">
        <v>2844</v>
      </c>
      <c r="D450" s="333" t="s">
        <v>2795</v>
      </c>
      <c r="E450" t="str">
        <f t="shared" si="32"/>
        <v>240402600288999</v>
      </c>
      <c r="F450" t="str">
        <f t="shared" si="33"/>
        <v>0</v>
      </c>
      <c r="G450" t="e">
        <f>+VLOOKUP(L450,BG!$D$10:$F$68,3,FALSE)</f>
        <v>#REF!</v>
      </c>
      <c r="H450" s="333" t="s">
        <v>2796</v>
      </c>
      <c r="I450" s="545">
        <v>-2014013519</v>
      </c>
      <c r="J450" s="296">
        <f t="shared" si="35"/>
        <v>-2014013.5190000001</v>
      </c>
      <c r="K450" t="e">
        <f>+VLOOKUP(D450,#REF!,4,0)</f>
        <v>#REF!</v>
      </c>
      <c r="L450" t="e">
        <f>VLOOKUP(D450,#REF!,5,0)</f>
        <v>#REF!</v>
      </c>
      <c r="M450" t="e">
        <f>VLOOKUP(D450,#REF!,6,0)</f>
        <v>#REF!</v>
      </c>
      <c r="N450" t="e">
        <f>VLOOKUP(D450,#REF!,7,0)</f>
        <v>#REF!</v>
      </c>
      <c r="P450" t="str">
        <f t="shared" si="36"/>
        <v>26002</v>
      </c>
      <c r="Q450" t="str">
        <f t="shared" si="34"/>
        <v>24</v>
      </c>
    </row>
    <row r="451" spans="1:17" x14ac:dyDescent="0.3">
      <c r="A451" s="556">
        <v>44742</v>
      </c>
      <c r="B451" s="332">
        <v>6</v>
      </c>
      <c r="C451" s="332" t="s">
        <v>3134</v>
      </c>
      <c r="D451" s="332" t="s">
        <v>2746</v>
      </c>
      <c r="E451" t="str">
        <f t="shared" si="32"/>
        <v>240402600293701</v>
      </c>
      <c r="F451" t="str">
        <f t="shared" si="33"/>
        <v>0</v>
      </c>
      <c r="G451" t="e">
        <f>+VLOOKUP(L451,BG!$D$10:$F$68,3,FALSE)</f>
        <v>#REF!</v>
      </c>
      <c r="H451" s="332" t="s">
        <v>2171</v>
      </c>
      <c r="I451" s="544">
        <v>-14174863</v>
      </c>
      <c r="J451" s="296">
        <f t="shared" si="35"/>
        <v>-14174.862999999999</v>
      </c>
      <c r="K451" t="e">
        <f>+VLOOKUP(D451,#REF!,4,0)</f>
        <v>#REF!</v>
      </c>
      <c r="L451" t="e">
        <f>VLOOKUP(D451,#REF!,5,0)</f>
        <v>#REF!</v>
      </c>
      <c r="M451" t="e">
        <f>VLOOKUP(D451,#REF!,6,0)</f>
        <v>#REF!</v>
      </c>
      <c r="N451" t="e">
        <f>VLOOKUP(D451,#REF!,7,0)</f>
        <v>#REF!</v>
      </c>
      <c r="P451" t="str">
        <f t="shared" si="36"/>
        <v>26002</v>
      </c>
      <c r="Q451" t="str">
        <f t="shared" si="34"/>
        <v>24</v>
      </c>
    </row>
    <row r="452" spans="1:17" x14ac:dyDescent="0.3">
      <c r="A452" s="556">
        <v>44742</v>
      </c>
      <c r="B452" s="333">
        <v>6</v>
      </c>
      <c r="C452" s="333" t="s">
        <v>3135</v>
      </c>
      <c r="D452" s="333" t="s">
        <v>2018</v>
      </c>
      <c r="E452" t="str">
        <f t="shared" si="32"/>
        <v>240402600293799</v>
      </c>
      <c r="F452" t="str">
        <f t="shared" si="33"/>
        <v>0</v>
      </c>
      <c r="G452" t="e">
        <f>+VLOOKUP(L452,BG!$D$10:$F$68,3,FALSE)</f>
        <v>#REF!</v>
      </c>
      <c r="H452" s="333" t="s">
        <v>2171</v>
      </c>
      <c r="I452" s="545">
        <v>4591068</v>
      </c>
      <c r="J452" s="296">
        <f t="shared" si="35"/>
        <v>4591.0680000000002</v>
      </c>
      <c r="K452" t="e">
        <f>+VLOOKUP(D452,#REF!,4,0)</f>
        <v>#REF!</v>
      </c>
      <c r="L452" t="e">
        <f>VLOOKUP(D452,#REF!,5,0)</f>
        <v>#REF!</v>
      </c>
      <c r="M452" t="e">
        <f>VLOOKUP(D452,#REF!,6,0)</f>
        <v>#REF!</v>
      </c>
      <c r="N452" t="e">
        <f>VLOOKUP(D452,#REF!,7,0)</f>
        <v>#REF!</v>
      </c>
      <c r="P452" t="str">
        <f t="shared" si="36"/>
        <v>26002</v>
      </c>
      <c r="Q452" t="str">
        <f t="shared" si="34"/>
        <v>24</v>
      </c>
    </row>
    <row r="453" spans="1:17" x14ac:dyDescent="0.3">
      <c r="A453" s="556">
        <v>44742</v>
      </c>
      <c r="B453" s="332">
        <v>6</v>
      </c>
      <c r="C453" s="332" t="s">
        <v>2845</v>
      </c>
      <c r="D453" s="332" t="s">
        <v>2670</v>
      </c>
      <c r="E453" t="str">
        <f t="shared" ref="E453:E516" si="37">+MID(D453,3,2)&amp;+MID(D453,6,1)&amp;+MID(D453,8,2)&amp;+MID(D453,11,3)&amp;+MID(D453,17,2)&amp;+MID(D453,20,3)&amp;+MID(D453,24,2)</f>
        <v>240402600293901</v>
      </c>
      <c r="F453" t="str">
        <f t="shared" ref="F453:F516" si="38">MID(E453,3,1)</f>
        <v>0</v>
      </c>
      <c r="G453" t="e">
        <f>+VLOOKUP(L453,BG!$D$10:$F$68,3,FALSE)</f>
        <v>#REF!</v>
      </c>
      <c r="H453" s="332" t="s">
        <v>2684</v>
      </c>
      <c r="I453" s="544">
        <v>-1578786676</v>
      </c>
      <c r="J453" s="296">
        <f t="shared" si="35"/>
        <v>-1578786.676</v>
      </c>
      <c r="K453" t="e">
        <f>+VLOOKUP(D453,#REF!,4,0)</f>
        <v>#REF!</v>
      </c>
      <c r="L453" t="e">
        <f>VLOOKUP(D453,#REF!,5,0)</f>
        <v>#REF!</v>
      </c>
      <c r="M453" t="e">
        <f>VLOOKUP(D453,#REF!,6,0)</f>
        <v>#REF!</v>
      </c>
      <c r="N453" t="e">
        <f>VLOOKUP(D453,#REF!,7,0)</f>
        <v>#REF!</v>
      </c>
      <c r="P453" t="str">
        <f t="shared" si="36"/>
        <v>26002</v>
      </c>
      <c r="Q453" t="str">
        <f t="shared" si="34"/>
        <v>24</v>
      </c>
    </row>
    <row r="454" spans="1:17" x14ac:dyDescent="0.3">
      <c r="A454" s="556">
        <v>44742</v>
      </c>
      <c r="B454" s="333">
        <v>6</v>
      </c>
      <c r="C454" s="333" t="s">
        <v>2905</v>
      </c>
      <c r="D454" s="333" t="s">
        <v>2874</v>
      </c>
      <c r="E454" t="str">
        <f t="shared" si="37"/>
        <v>240402600294099</v>
      </c>
      <c r="F454" t="str">
        <f t="shared" si="38"/>
        <v>0</v>
      </c>
      <c r="G454" t="e">
        <f>+VLOOKUP(L454,BG!$D$10:$F$68,3,FALSE)</f>
        <v>#REF!</v>
      </c>
      <c r="H454" s="333" t="s">
        <v>2889</v>
      </c>
      <c r="I454" s="545">
        <v>-29592172</v>
      </c>
      <c r="J454" s="296">
        <f t="shared" si="35"/>
        <v>-29592.171999999999</v>
      </c>
      <c r="K454" t="e">
        <f>+VLOOKUP(D454,#REF!,4,0)</f>
        <v>#REF!</v>
      </c>
      <c r="L454" t="e">
        <f>VLOOKUP(D454,#REF!,5,0)</f>
        <v>#REF!</v>
      </c>
      <c r="M454" t="e">
        <f>VLOOKUP(D454,#REF!,6,0)</f>
        <v>#REF!</v>
      </c>
      <c r="N454" t="e">
        <f>VLOOKUP(D454,#REF!,7,0)</f>
        <v>#REF!</v>
      </c>
      <c r="P454" t="str">
        <f t="shared" si="36"/>
        <v>26002</v>
      </c>
      <c r="Q454" t="str">
        <f t="shared" ref="Q454:Q517" si="39">+LEFT(E454,2)</f>
        <v>24</v>
      </c>
    </row>
    <row r="455" spans="1:17" x14ac:dyDescent="0.3">
      <c r="A455" s="556">
        <v>44742</v>
      </c>
      <c r="B455" s="332">
        <v>6</v>
      </c>
      <c r="C455" s="332" t="s">
        <v>1726</v>
      </c>
      <c r="D455" s="332" t="s">
        <v>1071</v>
      </c>
      <c r="E455" t="str">
        <f t="shared" si="37"/>
        <v>250102700100199</v>
      </c>
      <c r="F455" t="str">
        <f t="shared" si="38"/>
        <v>0</v>
      </c>
      <c r="G455" t="e">
        <f>+VLOOKUP(L455,BG!$D$10:$F$68,3,FALSE)</f>
        <v>#REF!</v>
      </c>
      <c r="H455" s="332" t="s">
        <v>1072</v>
      </c>
      <c r="I455" s="544">
        <v>-1056558861</v>
      </c>
      <c r="J455" s="296">
        <f t="shared" si="35"/>
        <v>-1056558.861</v>
      </c>
      <c r="K455" t="e">
        <f>+VLOOKUP(D455,#REF!,4,0)</f>
        <v>#REF!</v>
      </c>
      <c r="L455" t="e">
        <f>VLOOKUP(D455,#REF!,5,0)</f>
        <v>#REF!</v>
      </c>
      <c r="M455" t="e">
        <f>VLOOKUP(D455,#REF!,6,0)</f>
        <v>#REF!</v>
      </c>
      <c r="N455" t="e">
        <f>VLOOKUP(D455,#REF!,7,0)</f>
        <v>#REF!</v>
      </c>
      <c r="P455" t="str">
        <f t="shared" si="36"/>
        <v>27001</v>
      </c>
      <c r="Q455" t="str">
        <f t="shared" si="39"/>
        <v>25</v>
      </c>
    </row>
    <row r="456" spans="1:17" x14ac:dyDescent="0.3">
      <c r="A456" s="556">
        <v>44742</v>
      </c>
      <c r="B456" s="333">
        <v>6</v>
      </c>
      <c r="C456" s="333" t="s">
        <v>3136</v>
      </c>
      <c r="D456" s="333" t="s">
        <v>1073</v>
      </c>
      <c r="E456" t="str">
        <f t="shared" si="37"/>
        <v>250102720100299</v>
      </c>
      <c r="F456" t="str">
        <f t="shared" si="38"/>
        <v>0</v>
      </c>
      <c r="G456" t="e">
        <f>+VLOOKUP(L456,BG!$D$10:$F$68,3,FALSE)</f>
        <v>#REF!</v>
      </c>
      <c r="H456" s="333" t="s">
        <v>1074</v>
      </c>
      <c r="I456" s="545">
        <v>-122863759</v>
      </c>
      <c r="J456" s="296">
        <f t="shared" si="35"/>
        <v>-122863.75900000001</v>
      </c>
      <c r="K456" t="e">
        <f>+VLOOKUP(D456,#REF!,4,0)</f>
        <v>#REF!</v>
      </c>
      <c r="L456" t="e">
        <f>VLOOKUP(D456,#REF!,5,0)</f>
        <v>#REF!</v>
      </c>
      <c r="M456" t="e">
        <f>VLOOKUP(D456,#REF!,6,0)</f>
        <v>#REF!</v>
      </c>
      <c r="N456" t="e">
        <f>VLOOKUP(D456,#REF!,7,0)</f>
        <v>#REF!</v>
      </c>
      <c r="P456" t="str">
        <f t="shared" si="36"/>
        <v>27201</v>
      </c>
      <c r="Q456" t="str">
        <f t="shared" si="39"/>
        <v>25</v>
      </c>
    </row>
    <row r="457" spans="1:17" x14ac:dyDescent="0.3">
      <c r="A457" s="556">
        <v>44742</v>
      </c>
      <c r="B457" s="332">
        <v>6</v>
      </c>
      <c r="C457" s="332" t="s">
        <v>3137</v>
      </c>
      <c r="D457" s="332" t="s">
        <v>1075</v>
      </c>
      <c r="E457" t="str">
        <f t="shared" si="37"/>
        <v>250102720100699</v>
      </c>
      <c r="F457" t="str">
        <f t="shared" si="38"/>
        <v>0</v>
      </c>
      <c r="G457" t="e">
        <f>+VLOOKUP(L457,BG!$D$10:$F$68,3,FALSE)</f>
        <v>#REF!</v>
      </c>
      <c r="H457" s="332" t="s">
        <v>1076</v>
      </c>
      <c r="I457" s="544">
        <v>-61616860</v>
      </c>
      <c r="J457" s="296">
        <f t="shared" si="35"/>
        <v>-61616.86</v>
      </c>
      <c r="K457" t="e">
        <f>+VLOOKUP(D457,#REF!,4,0)</f>
        <v>#REF!</v>
      </c>
      <c r="L457" t="e">
        <f>VLOOKUP(D457,#REF!,5,0)</f>
        <v>#REF!</v>
      </c>
      <c r="M457" t="e">
        <f>VLOOKUP(D457,#REF!,6,0)</f>
        <v>#REF!</v>
      </c>
      <c r="N457" t="e">
        <f>VLOOKUP(D457,#REF!,7,0)</f>
        <v>#REF!</v>
      </c>
      <c r="P457" t="str">
        <f t="shared" si="36"/>
        <v>27201</v>
      </c>
      <c r="Q457" t="str">
        <f t="shared" si="39"/>
        <v>25</v>
      </c>
    </row>
    <row r="458" spans="1:17" x14ac:dyDescent="0.3">
      <c r="A458" s="556">
        <v>44742</v>
      </c>
      <c r="B458" s="333">
        <v>6</v>
      </c>
      <c r="C458" s="333" t="s">
        <v>3138</v>
      </c>
      <c r="D458" s="333" t="s">
        <v>2582</v>
      </c>
      <c r="E458" t="str">
        <f t="shared" si="37"/>
        <v>250102720101099</v>
      </c>
      <c r="F458" t="str">
        <f t="shared" si="38"/>
        <v>0</v>
      </c>
      <c r="G458" t="e">
        <f>+VLOOKUP(L458,BG!$D$10:$F$68,3,FALSE)</f>
        <v>#REF!</v>
      </c>
      <c r="H458" s="333" t="s">
        <v>2583</v>
      </c>
      <c r="I458" s="545">
        <v>-50000</v>
      </c>
      <c r="J458" s="296">
        <f t="shared" si="35"/>
        <v>-50</v>
      </c>
      <c r="K458" t="e">
        <f>+VLOOKUP(D458,#REF!,4,0)</f>
        <v>#REF!</v>
      </c>
      <c r="L458" t="e">
        <f>VLOOKUP(D458,#REF!,5,0)</f>
        <v>#REF!</v>
      </c>
      <c r="M458" t="e">
        <f>VLOOKUP(D458,#REF!,6,0)</f>
        <v>#REF!</v>
      </c>
      <c r="N458" t="e">
        <f>VLOOKUP(D458,#REF!,7,0)</f>
        <v>#REF!</v>
      </c>
      <c r="P458" t="str">
        <f t="shared" si="36"/>
        <v>27201</v>
      </c>
      <c r="Q458" t="str">
        <f t="shared" si="39"/>
        <v>25</v>
      </c>
    </row>
    <row r="459" spans="1:17" x14ac:dyDescent="0.3">
      <c r="A459" s="556">
        <v>44742</v>
      </c>
      <c r="B459" s="332">
        <v>6</v>
      </c>
      <c r="C459" s="332" t="s">
        <v>1727</v>
      </c>
      <c r="D459" s="332" t="s">
        <v>1078</v>
      </c>
      <c r="E459" t="str">
        <f t="shared" si="37"/>
        <v>310104000100199</v>
      </c>
      <c r="F459" t="str">
        <f t="shared" si="38"/>
        <v>0</v>
      </c>
      <c r="G459" t="e">
        <f>+VLOOKUP(L459,BG!$D$10:$F$68,3,FALSE)</f>
        <v>#REF!</v>
      </c>
      <c r="H459" s="332" t="s">
        <v>1077</v>
      </c>
      <c r="I459" s="544">
        <v>-416662000000</v>
      </c>
      <c r="J459" s="296">
        <f t="shared" si="35"/>
        <v>-416662000</v>
      </c>
      <c r="K459" t="e">
        <f>+VLOOKUP(D459,#REF!,4,0)</f>
        <v>#REF!</v>
      </c>
      <c r="L459" t="e">
        <f>VLOOKUP(D459,#REF!,5,0)</f>
        <v>#REF!</v>
      </c>
      <c r="M459" t="e">
        <f>VLOOKUP(D459,#REF!,6,0)</f>
        <v>#REF!</v>
      </c>
      <c r="N459" t="e">
        <f>VLOOKUP(D459,#REF!,7,0)</f>
        <v>#REF!</v>
      </c>
      <c r="P459" t="str">
        <f t="shared" si="36"/>
        <v>40001</v>
      </c>
      <c r="Q459" t="str">
        <f t="shared" si="39"/>
        <v>31</v>
      </c>
    </row>
    <row r="460" spans="1:17" x14ac:dyDescent="0.3">
      <c r="A460" s="556">
        <v>44742</v>
      </c>
      <c r="B460" s="333">
        <v>6</v>
      </c>
      <c r="C460" s="333" t="s">
        <v>1728</v>
      </c>
      <c r="D460" s="333" t="s">
        <v>1080</v>
      </c>
      <c r="E460" t="str">
        <f t="shared" si="37"/>
        <v>310204040000099</v>
      </c>
      <c r="F460" t="str">
        <f t="shared" si="38"/>
        <v>0</v>
      </c>
      <c r="G460" t="e">
        <f>+VLOOKUP(L460,BG!$D$10:$F$68,3,FALSE)</f>
        <v>#REF!</v>
      </c>
      <c r="H460" s="333" t="s">
        <v>2942</v>
      </c>
      <c r="I460" s="545">
        <v>-75700279</v>
      </c>
      <c r="J460" s="296">
        <f t="shared" ref="J460:J523" si="40">I460/1000</f>
        <v>-75700.278999999995</v>
      </c>
      <c r="K460" t="e">
        <f>+VLOOKUP(D460,#REF!,4,0)</f>
        <v>#REF!</v>
      </c>
      <c r="L460" t="e">
        <f>VLOOKUP(D460,#REF!,5,0)</f>
        <v>#REF!</v>
      </c>
      <c r="M460" t="e">
        <f>VLOOKUP(D460,#REF!,6,0)</f>
        <v>#REF!</v>
      </c>
      <c r="N460" t="e">
        <f>VLOOKUP(D460,#REF!,7,0)</f>
        <v>#REF!</v>
      </c>
      <c r="P460" t="str">
        <f t="shared" ref="P460:P523" si="41">MID(E460,6,5)</f>
        <v>40400</v>
      </c>
      <c r="Q460" t="str">
        <f t="shared" si="39"/>
        <v>31</v>
      </c>
    </row>
    <row r="461" spans="1:17" x14ac:dyDescent="0.3">
      <c r="A461" s="556">
        <v>44742</v>
      </c>
      <c r="B461" s="332">
        <v>6</v>
      </c>
      <c r="C461" s="332" t="s">
        <v>1729</v>
      </c>
      <c r="D461" s="332" t="s">
        <v>1083</v>
      </c>
      <c r="E461" t="str">
        <f t="shared" si="37"/>
        <v>310304080100199</v>
      </c>
      <c r="F461" t="str">
        <f t="shared" si="38"/>
        <v>0</v>
      </c>
      <c r="G461" t="e">
        <f>+VLOOKUP(L461,BG!$D$10:$F$68,3,FALSE)</f>
        <v>#REF!</v>
      </c>
      <c r="H461" s="332" t="s">
        <v>1084</v>
      </c>
      <c r="I461" s="544">
        <v>-2686623331</v>
      </c>
      <c r="J461" s="296">
        <f t="shared" si="40"/>
        <v>-2686623.3309999998</v>
      </c>
      <c r="K461" t="e">
        <f>+VLOOKUP(D461,#REF!,4,0)</f>
        <v>#REF!</v>
      </c>
      <c r="L461" t="e">
        <f>VLOOKUP(D461,#REF!,5,0)</f>
        <v>#REF!</v>
      </c>
      <c r="M461" t="e">
        <f>VLOOKUP(D461,#REF!,6,0)</f>
        <v>#REF!</v>
      </c>
      <c r="N461" t="e">
        <f>VLOOKUP(D461,#REF!,7,0)</f>
        <v>#REF!</v>
      </c>
      <c r="P461" t="str">
        <f t="shared" si="41"/>
        <v>40801</v>
      </c>
      <c r="Q461" t="str">
        <f t="shared" si="39"/>
        <v>31</v>
      </c>
    </row>
    <row r="462" spans="1:17" x14ac:dyDescent="0.3">
      <c r="A462" s="556">
        <v>44742</v>
      </c>
      <c r="B462" s="333">
        <v>6</v>
      </c>
      <c r="C462" s="333" t="s">
        <v>2319</v>
      </c>
      <c r="D462" s="333" t="s">
        <v>2019</v>
      </c>
      <c r="E462" t="str">
        <f t="shared" si="37"/>
        <v>310304080100299</v>
      </c>
      <c r="F462" t="str">
        <f t="shared" si="38"/>
        <v>0</v>
      </c>
      <c r="G462" t="e">
        <f>+VLOOKUP(L462,BG!$D$10:$F$68,3,FALSE)</f>
        <v>#REF!</v>
      </c>
      <c r="H462" s="333" t="s">
        <v>2172</v>
      </c>
      <c r="I462" s="545">
        <v>-1429066369</v>
      </c>
      <c r="J462" s="296">
        <f t="shared" si="40"/>
        <v>-1429066.3689999999</v>
      </c>
      <c r="K462" t="e">
        <f>+VLOOKUP(D462,#REF!,4,0)</f>
        <v>#REF!</v>
      </c>
      <c r="L462" t="e">
        <f>VLOOKUP(D462,#REF!,5,0)</f>
        <v>#REF!</v>
      </c>
      <c r="M462" t="e">
        <f>VLOOKUP(D462,#REF!,6,0)</f>
        <v>#REF!</v>
      </c>
      <c r="N462" t="e">
        <f>VLOOKUP(D462,#REF!,7,0)</f>
        <v>#REF!</v>
      </c>
      <c r="P462" t="str">
        <f t="shared" si="41"/>
        <v>40801</v>
      </c>
      <c r="Q462" t="str">
        <f t="shared" si="39"/>
        <v>31</v>
      </c>
    </row>
    <row r="463" spans="1:17" x14ac:dyDescent="0.3">
      <c r="A463" s="556">
        <v>44742</v>
      </c>
      <c r="B463" s="332">
        <v>6</v>
      </c>
      <c r="C463" s="332" t="s">
        <v>1730</v>
      </c>
      <c r="D463" s="332" t="s">
        <v>1087</v>
      </c>
      <c r="E463" t="str">
        <f t="shared" si="37"/>
        <v>310404240100199</v>
      </c>
      <c r="F463" t="str">
        <f t="shared" si="38"/>
        <v>0</v>
      </c>
      <c r="G463" t="e">
        <f>+VLOOKUP(L463,BG!$D$10:$F$68,3,FALSE)</f>
        <v>#REF!</v>
      </c>
      <c r="H463" s="332" t="s">
        <v>1086</v>
      </c>
      <c r="I463" s="544">
        <v>-14264716712</v>
      </c>
      <c r="J463" s="296">
        <f t="shared" si="40"/>
        <v>-14264716.711999999</v>
      </c>
      <c r="K463" t="e">
        <f>+VLOOKUP(D463,#REF!,4,0)</f>
        <v>#REF!</v>
      </c>
      <c r="L463" t="e">
        <f>VLOOKUP(D463,#REF!,5,0)</f>
        <v>#REF!</v>
      </c>
      <c r="M463" t="e">
        <f>VLOOKUP(D463,#REF!,6,0)</f>
        <v>#REF!</v>
      </c>
      <c r="N463" t="e">
        <f>VLOOKUP(D463,#REF!,7,0)</f>
        <v>#REF!</v>
      </c>
      <c r="P463" t="str">
        <f t="shared" si="41"/>
        <v>42401</v>
      </c>
      <c r="Q463" t="str">
        <f t="shared" si="39"/>
        <v>31</v>
      </c>
    </row>
    <row r="464" spans="1:17" x14ac:dyDescent="0.3">
      <c r="A464" s="556">
        <v>44742</v>
      </c>
      <c r="B464" s="333">
        <v>6</v>
      </c>
      <c r="C464" s="333" t="s">
        <v>2716</v>
      </c>
      <c r="D464" s="333" t="s">
        <v>2586</v>
      </c>
      <c r="E464" t="str">
        <f t="shared" si="37"/>
        <v>310504160100099</v>
      </c>
      <c r="F464" t="str">
        <f t="shared" si="38"/>
        <v>0</v>
      </c>
      <c r="G464" t="e">
        <f>+VLOOKUP(L464,BG!$D$10:$F$68,3,FALSE)</f>
        <v>#REF!</v>
      </c>
      <c r="H464" s="333" t="s">
        <v>2587</v>
      </c>
      <c r="I464" s="545">
        <v>-426310456977</v>
      </c>
      <c r="J464" s="296">
        <f t="shared" si="40"/>
        <v>-426310456.977</v>
      </c>
      <c r="K464" t="e">
        <f>+VLOOKUP(D464,#REF!,4,0)</f>
        <v>#REF!</v>
      </c>
      <c r="L464" t="e">
        <f>VLOOKUP(D464,#REF!,5,0)</f>
        <v>#REF!</v>
      </c>
      <c r="M464" t="e">
        <f>VLOOKUP(D464,#REF!,6,0)</f>
        <v>#REF!</v>
      </c>
      <c r="N464" t="e">
        <f>VLOOKUP(D464,#REF!,7,0)</f>
        <v>#REF!</v>
      </c>
      <c r="P464" t="str">
        <f t="shared" si="41"/>
        <v>41601</v>
      </c>
      <c r="Q464" t="str">
        <f t="shared" si="39"/>
        <v>31</v>
      </c>
    </row>
    <row r="465" spans="1:17" x14ac:dyDescent="0.3">
      <c r="A465" s="556">
        <v>44742</v>
      </c>
      <c r="B465" s="332">
        <v>6</v>
      </c>
      <c r="C465" s="332" t="s">
        <v>2911</v>
      </c>
      <c r="D465" s="332" t="s">
        <v>2588</v>
      </c>
      <c r="E465" t="str">
        <f t="shared" si="37"/>
        <v>310504200100099</v>
      </c>
      <c r="F465" t="str">
        <f t="shared" si="38"/>
        <v>0</v>
      </c>
      <c r="G465" t="e">
        <f>+VLOOKUP(L465,BG!$D$10:$F$68,3,FALSE)</f>
        <v>#REF!</v>
      </c>
      <c r="H465" s="332" t="s">
        <v>2589</v>
      </c>
      <c r="I465" s="544">
        <v>426310456977</v>
      </c>
      <c r="J465" s="296">
        <f t="shared" si="40"/>
        <v>426310456.977</v>
      </c>
      <c r="K465" t="e">
        <f>+VLOOKUP(D465,#REF!,4,0)</f>
        <v>#REF!</v>
      </c>
      <c r="L465" t="e">
        <f>VLOOKUP(D465,#REF!,5,0)</f>
        <v>#REF!</v>
      </c>
      <c r="M465" t="e">
        <f>VLOOKUP(D465,#REF!,6,0)</f>
        <v>#REF!</v>
      </c>
      <c r="N465" t="e">
        <f>VLOOKUP(D465,#REF!,7,0)</f>
        <v>#REF!</v>
      </c>
      <c r="P465" t="str">
        <f t="shared" si="41"/>
        <v>42001</v>
      </c>
      <c r="Q465" t="str">
        <f t="shared" si="39"/>
        <v>31</v>
      </c>
    </row>
    <row r="466" spans="1:17" x14ac:dyDescent="0.3">
      <c r="A466" s="556">
        <v>44742</v>
      </c>
      <c r="B466" s="333">
        <v>6</v>
      </c>
      <c r="C466" s="333" t="s">
        <v>1731</v>
      </c>
      <c r="D466" s="333" t="s">
        <v>1258</v>
      </c>
      <c r="E466" t="str">
        <f t="shared" si="37"/>
        <v>310604180100099</v>
      </c>
      <c r="F466" t="str">
        <f t="shared" si="38"/>
        <v>0</v>
      </c>
      <c r="G466" t="e">
        <f>+VLOOKUP(L466,BG!$D$10:$F$68,3,FALSE)</f>
        <v>#REF!</v>
      </c>
      <c r="H466" s="333" t="s">
        <v>1259</v>
      </c>
      <c r="I466" s="545">
        <v>-9513188589</v>
      </c>
      <c r="J466" s="296">
        <f t="shared" si="40"/>
        <v>-9513188.5889999997</v>
      </c>
      <c r="K466" t="e">
        <f>+VLOOKUP(D466,#REF!,4,0)</f>
        <v>#REF!</v>
      </c>
      <c r="L466" t="e">
        <f>VLOOKUP(D466,#REF!,5,0)</f>
        <v>#REF!</v>
      </c>
      <c r="M466" t="e">
        <f>VLOOKUP(D466,#REF!,6,0)</f>
        <v>#REF!</v>
      </c>
      <c r="N466" t="e">
        <f>VLOOKUP(D466,#REF!,7,0)</f>
        <v>#REF!</v>
      </c>
      <c r="P466" t="str">
        <f t="shared" si="41"/>
        <v>41801</v>
      </c>
      <c r="Q466" t="str">
        <f t="shared" si="39"/>
        <v>31</v>
      </c>
    </row>
    <row r="467" spans="1:17" x14ac:dyDescent="0.3">
      <c r="A467" s="556">
        <v>44742</v>
      </c>
      <c r="B467" s="332">
        <v>6</v>
      </c>
      <c r="C467" s="332" t="s">
        <v>2320</v>
      </c>
      <c r="D467" s="332" t="s">
        <v>2020</v>
      </c>
      <c r="E467" t="str">
        <f t="shared" si="37"/>
        <v>410106130400099</v>
      </c>
      <c r="F467" t="str">
        <f t="shared" si="38"/>
        <v>0</v>
      </c>
      <c r="G467" t="e">
        <f>+VLOOKUP(L467,BG!$D$10:$F$68,3,FALSE)</f>
        <v>#REF!</v>
      </c>
      <c r="H467" s="332" t="s">
        <v>692</v>
      </c>
      <c r="I467" s="544">
        <v>29464634600</v>
      </c>
      <c r="J467" s="296">
        <f t="shared" si="40"/>
        <v>29464634.600000001</v>
      </c>
      <c r="K467" t="e">
        <f>+VLOOKUP(D467,#REF!,4,0)</f>
        <v>#REF!</v>
      </c>
      <c r="L467" t="e">
        <f>VLOOKUP(D467,#REF!,5,0)</f>
        <v>#REF!</v>
      </c>
      <c r="M467" t="e">
        <f>VLOOKUP(D467,#REF!,6,0)</f>
        <v>#REF!</v>
      </c>
      <c r="N467" t="e">
        <f>VLOOKUP(D467,#REF!,7,0)</f>
        <v>#REF!</v>
      </c>
      <c r="P467" t="str">
        <f t="shared" si="41"/>
        <v>61304</v>
      </c>
      <c r="Q467" t="str">
        <f t="shared" si="39"/>
        <v>41</v>
      </c>
    </row>
    <row r="468" spans="1:17" x14ac:dyDescent="0.3">
      <c r="A468" s="556">
        <v>44742</v>
      </c>
      <c r="B468" s="333">
        <v>6</v>
      </c>
      <c r="C468" s="333" t="s">
        <v>2321</v>
      </c>
      <c r="D468" s="333" t="s">
        <v>2021</v>
      </c>
      <c r="E468" t="str">
        <f t="shared" si="37"/>
        <v>420106020400099</v>
      </c>
      <c r="F468" t="str">
        <f t="shared" si="38"/>
        <v>0</v>
      </c>
      <c r="G468" t="e">
        <f>+VLOOKUP(L468,BG!$D$10:$F$68,3,FALSE)</f>
        <v>#REF!</v>
      </c>
      <c r="H468" s="333" t="s">
        <v>692</v>
      </c>
      <c r="I468" s="545">
        <v>-29464634600</v>
      </c>
      <c r="J468" s="296">
        <f t="shared" si="40"/>
        <v>-29464634.600000001</v>
      </c>
      <c r="K468" t="e">
        <f>+VLOOKUP(D468,#REF!,4,0)</f>
        <v>#REF!</v>
      </c>
      <c r="L468" t="e">
        <f>VLOOKUP(D468,#REF!,5,0)</f>
        <v>#REF!</v>
      </c>
      <c r="M468" t="e">
        <f>VLOOKUP(D468,#REF!,6,0)</f>
        <v>#REF!</v>
      </c>
      <c r="N468" t="e">
        <f>VLOOKUP(D468,#REF!,7,0)</f>
        <v>#REF!</v>
      </c>
      <c r="P468" t="str">
        <f t="shared" si="41"/>
        <v>60204</v>
      </c>
      <c r="Q468" t="str">
        <f t="shared" si="39"/>
        <v>42</v>
      </c>
    </row>
    <row r="469" spans="1:17" x14ac:dyDescent="0.3">
      <c r="A469" s="556">
        <v>44742</v>
      </c>
      <c r="B469" s="332">
        <v>7</v>
      </c>
      <c r="C469" s="332" t="s">
        <v>2322</v>
      </c>
      <c r="D469" s="332" t="s">
        <v>2022</v>
      </c>
      <c r="E469" t="str">
        <f t="shared" si="37"/>
        <v>510106510410199</v>
      </c>
      <c r="F469" t="str">
        <f t="shared" si="38"/>
        <v>0</v>
      </c>
      <c r="G469" t="e">
        <f>+VLOOKUP(L469,BG!$D$10:$F$68,3,FALSE)</f>
        <v>#REF!</v>
      </c>
      <c r="H469" s="332" t="s">
        <v>2173</v>
      </c>
      <c r="I469" s="544">
        <v>14614920000</v>
      </c>
      <c r="J469" s="296">
        <f t="shared" si="40"/>
        <v>14614920</v>
      </c>
      <c r="K469" t="e">
        <f>+VLOOKUP(D469,#REF!,4,0)</f>
        <v>#REF!</v>
      </c>
      <c r="L469" t="e">
        <f>VLOOKUP(D469,#REF!,5,0)</f>
        <v>#REF!</v>
      </c>
      <c r="M469" t="e">
        <f>VLOOKUP(D469,#REF!,6,0)</f>
        <v>#REF!</v>
      </c>
      <c r="N469" t="e">
        <f>VLOOKUP(D469,#REF!,7,0)</f>
        <v>#REF!</v>
      </c>
      <c r="P469" t="str">
        <f t="shared" si="41"/>
        <v>65104</v>
      </c>
      <c r="Q469" t="str">
        <f t="shared" si="39"/>
        <v>51</v>
      </c>
    </row>
    <row r="470" spans="1:17" x14ac:dyDescent="0.3">
      <c r="A470" s="556">
        <v>44742</v>
      </c>
      <c r="B470" s="333">
        <v>6</v>
      </c>
      <c r="C470" s="333" t="s">
        <v>2412</v>
      </c>
      <c r="D470" s="333" t="s">
        <v>2590</v>
      </c>
      <c r="E470" t="str">
        <f t="shared" si="37"/>
        <v>510106530100401</v>
      </c>
      <c r="F470" t="str">
        <f t="shared" si="38"/>
        <v>0</v>
      </c>
      <c r="G470" t="e">
        <f>+VLOOKUP(L470,BG!$D$10:$F$68,3,FALSE)</f>
        <v>#REF!</v>
      </c>
      <c r="H470" s="333" t="s">
        <v>2591</v>
      </c>
      <c r="I470" s="545">
        <v>5575446</v>
      </c>
      <c r="J470" s="296">
        <f t="shared" si="40"/>
        <v>5575.4459999999999</v>
      </c>
      <c r="K470" t="e">
        <f>+VLOOKUP(D470,#REF!,4,0)</f>
        <v>#REF!</v>
      </c>
      <c r="L470" t="e">
        <f>VLOOKUP(D470,#REF!,5,0)</f>
        <v>#REF!</v>
      </c>
      <c r="M470" t="e">
        <f>VLOOKUP(D470,#REF!,6,0)</f>
        <v>#REF!</v>
      </c>
      <c r="N470" t="e">
        <f>VLOOKUP(D470,#REF!,7,0)</f>
        <v>#REF!</v>
      </c>
      <c r="P470" t="str">
        <f t="shared" si="41"/>
        <v>65301</v>
      </c>
      <c r="Q470" t="str">
        <f t="shared" si="39"/>
        <v>51</v>
      </c>
    </row>
    <row r="471" spans="1:17" x14ac:dyDescent="0.3">
      <c r="A471" s="556">
        <v>44742</v>
      </c>
      <c r="B471" s="332">
        <v>6</v>
      </c>
      <c r="C471" s="332" t="s">
        <v>2411</v>
      </c>
      <c r="D471" s="332" t="s">
        <v>2414</v>
      </c>
      <c r="E471" t="str">
        <f t="shared" si="37"/>
        <v>510106530100499</v>
      </c>
      <c r="F471" t="str">
        <f t="shared" si="38"/>
        <v>0</v>
      </c>
      <c r="G471" t="e">
        <f>+VLOOKUP(L471,BG!$D$10:$F$68,3,FALSE)</f>
        <v>#REF!</v>
      </c>
      <c r="H471" s="332" t="s">
        <v>2415</v>
      </c>
      <c r="I471" s="544">
        <v>5158052793</v>
      </c>
      <c r="J471" s="296">
        <f t="shared" si="40"/>
        <v>5158052.7929999996</v>
      </c>
      <c r="K471" t="e">
        <f>+VLOOKUP(D471,#REF!,4,0)</f>
        <v>#REF!</v>
      </c>
      <c r="L471" t="e">
        <f>VLOOKUP(D471,#REF!,5,0)</f>
        <v>#REF!</v>
      </c>
      <c r="M471" t="e">
        <f>VLOOKUP(D471,#REF!,6,0)</f>
        <v>#REF!</v>
      </c>
      <c r="N471" t="e">
        <f>VLOOKUP(D471,#REF!,7,0)</f>
        <v>#REF!</v>
      </c>
      <c r="P471" t="str">
        <f t="shared" si="41"/>
        <v>65301</v>
      </c>
      <c r="Q471" t="str">
        <f t="shared" si="39"/>
        <v>51</v>
      </c>
    </row>
    <row r="472" spans="1:17" x14ac:dyDescent="0.3">
      <c r="A472" s="556">
        <v>44742</v>
      </c>
      <c r="B472" s="333">
        <v>6</v>
      </c>
      <c r="C472" s="333" t="s">
        <v>2638</v>
      </c>
      <c r="D472" s="333" t="s">
        <v>2592</v>
      </c>
      <c r="E472" t="str">
        <f t="shared" si="37"/>
        <v>510406750200001</v>
      </c>
      <c r="F472" t="str">
        <f t="shared" si="38"/>
        <v>0</v>
      </c>
      <c r="G472" t="e">
        <f>+VLOOKUP(L472,BG!$D$10:$F$68,3,FALSE)</f>
        <v>#REF!</v>
      </c>
      <c r="H472" s="333" t="s">
        <v>2593</v>
      </c>
      <c r="I472" s="545">
        <v>5135820000</v>
      </c>
      <c r="J472" s="296">
        <f t="shared" si="40"/>
        <v>5135820</v>
      </c>
      <c r="K472" t="e">
        <f>+VLOOKUP(D472,#REF!,4,0)</f>
        <v>#REF!</v>
      </c>
      <c r="L472" t="e">
        <f>VLOOKUP(D472,#REF!,5,0)</f>
        <v>#REF!</v>
      </c>
      <c r="M472" t="e">
        <f>VLOOKUP(D472,#REF!,6,0)</f>
        <v>#REF!</v>
      </c>
      <c r="N472" t="e">
        <f>VLOOKUP(D472,#REF!,7,0)</f>
        <v>#REF!</v>
      </c>
      <c r="P472" t="str">
        <f t="shared" si="41"/>
        <v>67502</v>
      </c>
      <c r="Q472" t="str">
        <f t="shared" si="39"/>
        <v>51</v>
      </c>
    </row>
    <row r="473" spans="1:17" x14ac:dyDescent="0.3">
      <c r="A473" s="556">
        <v>44742</v>
      </c>
      <c r="B473" s="332">
        <v>6</v>
      </c>
      <c r="C473" s="332" t="s">
        <v>2639</v>
      </c>
      <c r="D473" s="332" t="s">
        <v>2594</v>
      </c>
      <c r="E473" t="str">
        <f t="shared" si="37"/>
        <v>510406750200099</v>
      </c>
      <c r="F473" t="str">
        <f t="shared" si="38"/>
        <v>0</v>
      </c>
      <c r="G473" t="e">
        <f>+VLOOKUP(L473,BG!$D$10:$F$68,3,FALSE)</f>
        <v>#REF!</v>
      </c>
      <c r="H473" s="332" t="s">
        <v>2593</v>
      </c>
      <c r="I473" s="544">
        <v>5185952928</v>
      </c>
      <c r="J473" s="296">
        <f t="shared" si="40"/>
        <v>5185952.9280000003</v>
      </c>
      <c r="K473" t="e">
        <f>+VLOOKUP(D473,#REF!,4,0)</f>
        <v>#REF!</v>
      </c>
      <c r="L473" t="e">
        <f>VLOOKUP(D473,#REF!,5,0)</f>
        <v>#REF!</v>
      </c>
      <c r="M473" t="e">
        <f>VLOOKUP(D473,#REF!,6,0)</f>
        <v>#REF!</v>
      </c>
      <c r="N473" t="e">
        <f>VLOOKUP(D473,#REF!,7,0)</f>
        <v>#REF!</v>
      </c>
      <c r="P473" t="str">
        <f t="shared" si="41"/>
        <v>67502</v>
      </c>
      <c r="Q473" t="str">
        <f t="shared" si="39"/>
        <v>51</v>
      </c>
    </row>
    <row r="474" spans="1:17" x14ac:dyDescent="0.3">
      <c r="A474" s="556">
        <v>44742</v>
      </c>
      <c r="B474" s="333">
        <v>6</v>
      </c>
      <c r="C474" s="333" t="s">
        <v>2846</v>
      </c>
      <c r="D474" s="333" t="s">
        <v>2595</v>
      </c>
      <c r="E474" t="str">
        <f t="shared" si="37"/>
        <v>510406751200001</v>
      </c>
      <c r="F474" t="str">
        <f t="shared" si="38"/>
        <v>0</v>
      </c>
      <c r="G474" t="e">
        <f>+VLOOKUP(L474,BG!$D$10:$F$68,3,FALSE)</f>
        <v>#REF!</v>
      </c>
      <c r="H474" s="333" t="s">
        <v>2174</v>
      </c>
      <c r="I474" s="545">
        <v>15021067484</v>
      </c>
      <c r="J474" s="296">
        <f t="shared" si="40"/>
        <v>15021067.483999999</v>
      </c>
      <c r="K474" t="e">
        <f>+VLOOKUP(D474,#REF!,4,0)</f>
        <v>#REF!</v>
      </c>
      <c r="L474" t="e">
        <f>VLOOKUP(D474,#REF!,5,0)</f>
        <v>#REF!</v>
      </c>
      <c r="M474" t="e">
        <f>VLOOKUP(D474,#REF!,6,0)</f>
        <v>#REF!</v>
      </c>
      <c r="N474" t="e">
        <f>VLOOKUP(D474,#REF!,7,0)</f>
        <v>#REF!</v>
      </c>
      <c r="P474" t="str">
        <f t="shared" si="41"/>
        <v>67512</v>
      </c>
      <c r="Q474" t="str">
        <f t="shared" si="39"/>
        <v>51</v>
      </c>
    </row>
    <row r="475" spans="1:17" x14ac:dyDescent="0.3">
      <c r="A475" s="556">
        <v>44742</v>
      </c>
      <c r="B475" s="332">
        <v>6</v>
      </c>
      <c r="C475" s="332" t="s">
        <v>2323</v>
      </c>
      <c r="D475" s="332" t="s">
        <v>2023</v>
      </c>
      <c r="E475" t="str">
        <f t="shared" si="37"/>
        <v>510406751200099</v>
      </c>
      <c r="F475" t="str">
        <f t="shared" si="38"/>
        <v>0</v>
      </c>
      <c r="G475" t="e">
        <f>+VLOOKUP(L475,BG!$D$10:$F$68,3,FALSE)</f>
        <v>#REF!</v>
      </c>
      <c r="H475" s="332" t="s">
        <v>2174</v>
      </c>
      <c r="I475" s="544">
        <v>-1129972306</v>
      </c>
      <c r="J475" s="296">
        <f t="shared" si="40"/>
        <v>-1129972.3060000001</v>
      </c>
      <c r="K475" t="e">
        <f>+VLOOKUP(D475,#REF!,4,0)</f>
        <v>#REF!</v>
      </c>
      <c r="L475" t="e">
        <f>VLOOKUP(D475,#REF!,5,0)</f>
        <v>#REF!</v>
      </c>
      <c r="M475" t="e">
        <f>VLOOKUP(D475,#REF!,6,0)</f>
        <v>#REF!</v>
      </c>
      <c r="N475" t="e">
        <f>VLOOKUP(D475,#REF!,7,0)</f>
        <v>#REF!</v>
      </c>
      <c r="P475" t="str">
        <f t="shared" si="41"/>
        <v>67512</v>
      </c>
      <c r="Q475" t="str">
        <f t="shared" si="39"/>
        <v>51</v>
      </c>
    </row>
    <row r="476" spans="1:17" x14ac:dyDescent="0.3">
      <c r="A476" s="556">
        <v>44742</v>
      </c>
      <c r="B476" s="333">
        <v>6</v>
      </c>
      <c r="C476" s="333" t="s">
        <v>2324</v>
      </c>
      <c r="D476" s="333" t="s">
        <v>2024</v>
      </c>
      <c r="E476" t="str">
        <f t="shared" si="37"/>
        <v>520106520210199</v>
      </c>
      <c r="F476" t="str">
        <f t="shared" si="38"/>
        <v>0</v>
      </c>
      <c r="G476" t="e">
        <f>+VLOOKUP(L476,BG!$D$10:$F$68,3,FALSE)</f>
        <v>#REF!</v>
      </c>
      <c r="H476" s="333" t="s">
        <v>2173</v>
      </c>
      <c r="I476" s="545">
        <v>-14614920000</v>
      </c>
      <c r="J476" s="296">
        <f t="shared" si="40"/>
        <v>-14614920</v>
      </c>
      <c r="K476" t="e">
        <f>+VLOOKUP(D476,#REF!,4,0)</f>
        <v>#REF!</v>
      </c>
      <c r="L476" t="e">
        <f>VLOOKUP(D476,#REF!,5,0)</f>
        <v>#REF!</v>
      </c>
      <c r="M476" t="e">
        <f>VLOOKUP(D476,#REF!,6,0)</f>
        <v>#REF!</v>
      </c>
      <c r="N476" t="e">
        <f>VLOOKUP(D476,#REF!,7,0)</f>
        <v>#REF!</v>
      </c>
      <c r="P476" t="str">
        <f t="shared" si="41"/>
        <v>65202</v>
      </c>
      <c r="Q476" t="str">
        <f t="shared" si="39"/>
        <v>52</v>
      </c>
    </row>
    <row r="477" spans="1:17" x14ac:dyDescent="0.3">
      <c r="A477" s="556">
        <v>44742</v>
      </c>
      <c r="B477" s="332">
        <v>6</v>
      </c>
      <c r="C477" s="332" t="s">
        <v>2770</v>
      </c>
      <c r="D477" s="332" t="s">
        <v>2596</v>
      </c>
      <c r="E477" t="str">
        <f t="shared" si="37"/>
        <v>520106520210599</v>
      </c>
      <c r="F477" t="str">
        <f t="shared" si="38"/>
        <v>0</v>
      </c>
      <c r="G477" t="e">
        <f>+VLOOKUP(L477,BG!$D$10:$F$68,3,FALSE)</f>
        <v>#REF!</v>
      </c>
      <c r="H477" s="332" t="s">
        <v>2597</v>
      </c>
      <c r="I477" s="544">
        <v>-5158052793</v>
      </c>
      <c r="J477" s="296">
        <f t="shared" si="40"/>
        <v>-5158052.7929999996</v>
      </c>
      <c r="K477" t="e">
        <f>+VLOOKUP(D477,#REF!,4,0)</f>
        <v>#REF!</v>
      </c>
      <c r="L477" t="e">
        <f>VLOOKUP(D477,#REF!,5,0)</f>
        <v>#REF!</v>
      </c>
      <c r="M477" t="e">
        <f>VLOOKUP(D477,#REF!,6,0)</f>
        <v>#REF!</v>
      </c>
      <c r="N477" t="e">
        <f>VLOOKUP(D477,#REF!,7,0)</f>
        <v>#REF!</v>
      </c>
      <c r="P477" t="str">
        <f t="shared" si="41"/>
        <v>65202</v>
      </c>
      <c r="Q477" t="str">
        <f t="shared" si="39"/>
        <v>52</v>
      </c>
    </row>
    <row r="478" spans="1:17" x14ac:dyDescent="0.3">
      <c r="A478" s="556">
        <v>44742</v>
      </c>
      <c r="B478" s="333">
        <v>6</v>
      </c>
      <c r="C478" s="333" t="s">
        <v>2771</v>
      </c>
      <c r="D478" s="333" t="s">
        <v>2598</v>
      </c>
      <c r="E478" t="str">
        <f t="shared" si="37"/>
        <v>520106540200401</v>
      </c>
      <c r="F478" t="str">
        <f t="shared" si="38"/>
        <v>0</v>
      </c>
      <c r="G478" t="e">
        <f>+VLOOKUP(L478,BG!$D$10:$F$68,3,FALSE)</f>
        <v>#REF!</v>
      </c>
      <c r="H478" s="333" t="s">
        <v>2591</v>
      </c>
      <c r="I478" s="545">
        <v>-5575446</v>
      </c>
      <c r="J478" s="296">
        <f t="shared" si="40"/>
        <v>-5575.4459999999999</v>
      </c>
      <c r="K478" t="e">
        <f>+VLOOKUP(D478,#REF!,4,0)</f>
        <v>#REF!</v>
      </c>
      <c r="L478" t="e">
        <f>VLOOKUP(D478,#REF!,5,0)</f>
        <v>#REF!</v>
      </c>
      <c r="M478" t="e">
        <f>VLOOKUP(D478,#REF!,6,0)</f>
        <v>#REF!</v>
      </c>
      <c r="N478" t="e">
        <f>VLOOKUP(D478,#REF!,7,0)</f>
        <v>#REF!</v>
      </c>
      <c r="P478" t="str">
        <f t="shared" si="41"/>
        <v>65402</v>
      </c>
      <c r="Q478" t="str">
        <f t="shared" si="39"/>
        <v>52</v>
      </c>
    </row>
    <row r="479" spans="1:17" x14ac:dyDescent="0.3">
      <c r="A479" s="556">
        <v>44742</v>
      </c>
      <c r="B479" s="332">
        <v>6</v>
      </c>
      <c r="C479" s="332" t="s">
        <v>2772</v>
      </c>
      <c r="D479" s="332" t="s">
        <v>2599</v>
      </c>
      <c r="E479" t="str">
        <f t="shared" si="37"/>
        <v>520406800200001</v>
      </c>
      <c r="F479" t="str">
        <f t="shared" si="38"/>
        <v>0</v>
      </c>
      <c r="G479" t="e">
        <f>+VLOOKUP(L479,BG!$D$10:$F$68,3,FALSE)</f>
        <v>#REF!</v>
      </c>
      <c r="H479" s="332" t="s">
        <v>2593</v>
      </c>
      <c r="I479" s="544">
        <v>-5135820000</v>
      </c>
      <c r="J479" s="296">
        <f t="shared" si="40"/>
        <v>-5135820</v>
      </c>
      <c r="K479" t="e">
        <f>+VLOOKUP(D479,#REF!,4,0)</f>
        <v>#REF!</v>
      </c>
      <c r="L479" t="e">
        <f>VLOOKUP(D479,#REF!,5,0)</f>
        <v>#REF!</v>
      </c>
      <c r="M479" t="e">
        <f>VLOOKUP(D479,#REF!,6,0)</f>
        <v>#REF!</v>
      </c>
      <c r="N479" t="e">
        <f>VLOOKUP(D479,#REF!,7,0)</f>
        <v>#REF!</v>
      </c>
      <c r="P479" t="str">
        <f t="shared" si="41"/>
        <v>68002</v>
      </c>
      <c r="Q479" t="str">
        <f t="shared" si="39"/>
        <v>52</v>
      </c>
    </row>
    <row r="480" spans="1:17" x14ac:dyDescent="0.3">
      <c r="A480" s="556">
        <v>44742</v>
      </c>
      <c r="B480" s="333">
        <v>6</v>
      </c>
      <c r="C480" s="333" t="s">
        <v>2773</v>
      </c>
      <c r="D480" s="333" t="s">
        <v>2600</v>
      </c>
      <c r="E480" t="str">
        <f t="shared" si="37"/>
        <v>520406800200099</v>
      </c>
      <c r="F480" t="str">
        <f t="shared" si="38"/>
        <v>0</v>
      </c>
      <c r="G480" t="e">
        <f>+VLOOKUP(L480,BG!$D$10:$F$68,3,FALSE)</f>
        <v>#REF!</v>
      </c>
      <c r="H480" s="333" t="s">
        <v>2593</v>
      </c>
      <c r="I480" s="545">
        <v>-5185952928</v>
      </c>
      <c r="J480" s="296">
        <f t="shared" si="40"/>
        <v>-5185952.9280000003</v>
      </c>
      <c r="K480" t="e">
        <f>+VLOOKUP(D480,#REF!,4,0)</f>
        <v>#REF!</v>
      </c>
      <c r="L480" t="e">
        <f>VLOOKUP(D480,#REF!,5,0)</f>
        <v>#REF!</v>
      </c>
      <c r="M480" t="e">
        <f>VLOOKUP(D480,#REF!,6,0)</f>
        <v>#REF!</v>
      </c>
      <c r="N480" t="e">
        <f>VLOOKUP(D480,#REF!,7,0)</f>
        <v>#REF!</v>
      </c>
      <c r="P480" t="str">
        <f t="shared" si="41"/>
        <v>68002</v>
      </c>
      <c r="Q480" t="str">
        <f t="shared" si="39"/>
        <v>52</v>
      </c>
    </row>
    <row r="481" spans="1:17" x14ac:dyDescent="0.3">
      <c r="A481" s="556">
        <v>44742</v>
      </c>
      <c r="B481" s="332">
        <v>6</v>
      </c>
      <c r="C481" s="332" t="s">
        <v>2847</v>
      </c>
      <c r="D481" s="332" t="s">
        <v>2601</v>
      </c>
      <c r="E481" t="str">
        <f t="shared" si="37"/>
        <v>520406801200001</v>
      </c>
      <c r="F481" t="str">
        <f t="shared" si="38"/>
        <v>0</v>
      </c>
      <c r="G481" t="e">
        <f>+VLOOKUP(L481,BG!$D$10:$F$68,3,FALSE)</f>
        <v>#REF!</v>
      </c>
      <c r="H481" s="332" t="s">
        <v>2174</v>
      </c>
      <c r="I481" s="544">
        <v>-15021067484</v>
      </c>
      <c r="J481" s="296">
        <f t="shared" si="40"/>
        <v>-15021067.483999999</v>
      </c>
      <c r="K481" t="e">
        <f>+VLOOKUP(D481,#REF!,4,0)</f>
        <v>#REF!</v>
      </c>
      <c r="L481" t="e">
        <f>VLOOKUP(D481,#REF!,5,0)</f>
        <v>#REF!</v>
      </c>
      <c r="M481" t="e">
        <f>VLOOKUP(D481,#REF!,6,0)</f>
        <v>#REF!</v>
      </c>
      <c r="N481" t="e">
        <f>VLOOKUP(D481,#REF!,7,0)</f>
        <v>#REF!</v>
      </c>
      <c r="P481" t="str">
        <f t="shared" si="41"/>
        <v>68012</v>
      </c>
      <c r="Q481" t="str">
        <f t="shared" si="39"/>
        <v>52</v>
      </c>
    </row>
    <row r="482" spans="1:17" x14ac:dyDescent="0.3">
      <c r="A482" s="556">
        <v>44742</v>
      </c>
      <c r="B482" s="333">
        <v>6</v>
      </c>
      <c r="C482" s="333" t="s">
        <v>2325</v>
      </c>
      <c r="D482" s="333" t="s">
        <v>2025</v>
      </c>
      <c r="E482" t="str">
        <f t="shared" si="37"/>
        <v>520406801200099</v>
      </c>
      <c r="F482" t="str">
        <f t="shared" si="38"/>
        <v>0</v>
      </c>
      <c r="G482" t="e">
        <f>+VLOOKUP(L482,BG!$D$10:$F$68,3,FALSE)</f>
        <v>#REF!</v>
      </c>
      <c r="H482" s="333" t="s">
        <v>2174</v>
      </c>
      <c r="I482" s="545">
        <v>1129972306</v>
      </c>
      <c r="J482" s="296">
        <f t="shared" si="40"/>
        <v>1129972.3060000001</v>
      </c>
      <c r="K482" t="e">
        <f>+VLOOKUP(D482,#REF!,4,0)</f>
        <v>#REF!</v>
      </c>
      <c r="L482" t="e">
        <f>VLOOKUP(D482,#REF!,5,0)</f>
        <v>#REF!</v>
      </c>
      <c r="M482" t="e">
        <f>VLOOKUP(D482,#REF!,6,0)</f>
        <v>#REF!</v>
      </c>
      <c r="N482" t="e">
        <f>VLOOKUP(D482,#REF!,7,0)</f>
        <v>#REF!</v>
      </c>
      <c r="P482" t="str">
        <f t="shared" si="41"/>
        <v>68012</v>
      </c>
      <c r="Q482" t="str">
        <f t="shared" si="39"/>
        <v>52</v>
      </c>
    </row>
    <row r="483" spans="1:17" x14ac:dyDescent="0.3">
      <c r="A483" s="556">
        <v>44742</v>
      </c>
      <c r="B483" s="332">
        <v>6</v>
      </c>
      <c r="C483" s="332" t="s">
        <v>1734</v>
      </c>
      <c r="D483" s="332" t="s">
        <v>1091</v>
      </c>
      <c r="E483" t="str">
        <f t="shared" si="37"/>
        <v>610107020200001</v>
      </c>
      <c r="F483" t="str">
        <f t="shared" si="38"/>
        <v>0</v>
      </c>
      <c r="G483" t="e">
        <f>+VLOOKUP(L483,BG!$D$10:$F$68,3,FALSE)</f>
        <v>#REF!</v>
      </c>
      <c r="H483" s="332" t="s">
        <v>1092</v>
      </c>
      <c r="I483" s="461">
        <v>-67402386</v>
      </c>
      <c r="J483" s="296">
        <f t="shared" si="40"/>
        <v>-67402.385999999999</v>
      </c>
      <c r="K483" t="e">
        <f>+VLOOKUP(D483,#REF!,4,0)</f>
        <v>#REF!</v>
      </c>
      <c r="L483" t="e">
        <f>VLOOKUP(D483,#REF!,5,0)</f>
        <v>#REF!</v>
      </c>
      <c r="M483" t="e">
        <f>VLOOKUP(D483,#REF!,6,0)</f>
        <v>#REF!</v>
      </c>
      <c r="N483" t="e">
        <f>VLOOKUP(D483,#REF!,7,0)</f>
        <v>#REF!</v>
      </c>
      <c r="P483" t="str">
        <f t="shared" si="41"/>
        <v>70202</v>
      </c>
      <c r="Q483" t="str">
        <f t="shared" si="39"/>
        <v>61</v>
      </c>
    </row>
    <row r="484" spans="1:17" x14ac:dyDescent="0.3">
      <c r="A484" s="556">
        <v>44742</v>
      </c>
      <c r="B484" s="333">
        <v>6</v>
      </c>
      <c r="C484" s="333" t="s">
        <v>1856</v>
      </c>
      <c r="D484" s="333" t="s">
        <v>1369</v>
      </c>
      <c r="E484" t="str">
        <f t="shared" si="37"/>
        <v>610107020200199</v>
      </c>
      <c r="F484" t="str">
        <f t="shared" si="38"/>
        <v>0</v>
      </c>
      <c r="G484" t="e">
        <f>+VLOOKUP(L484,BG!$D$10:$F$68,3,FALSE)</f>
        <v>#REF!</v>
      </c>
      <c r="H484" s="333" t="s">
        <v>1574</v>
      </c>
      <c r="I484" s="460">
        <v>-4644</v>
      </c>
      <c r="J484" s="296">
        <f t="shared" si="40"/>
        <v>-4.6440000000000001</v>
      </c>
      <c r="K484" t="e">
        <f>+VLOOKUP(D484,#REF!,4,0)</f>
        <v>#REF!</v>
      </c>
      <c r="L484" t="e">
        <f>VLOOKUP(D484,#REF!,5,0)</f>
        <v>#REF!</v>
      </c>
      <c r="M484" t="e">
        <f>VLOOKUP(D484,#REF!,6,0)</f>
        <v>#REF!</v>
      </c>
      <c r="N484" t="e">
        <f>VLOOKUP(D484,#REF!,7,0)</f>
        <v>#REF!</v>
      </c>
      <c r="P484" t="str">
        <f t="shared" si="41"/>
        <v>70202</v>
      </c>
      <c r="Q484" t="str">
        <f t="shared" si="39"/>
        <v>61</v>
      </c>
    </row>
    <row r="485" spans="1:17" x14ac:dyDescent="0.3">
      <c r="A485" s="556">
        <v>44742</v>
      </c>
      <c r="B485" s="332">
        <v>6</v>
      </c>
      <c r="C485" s="332" t="s">
        <v>1735</v>
      </c>
      <c r="D485" s="332" t="s">
        <v>1093</v>
      </c>
      <c r="E485" t="str">
        <f t="shared" si="37"/>
        <v>610107020200599</v>
      </c>
      <c r="F485" t="str">
        <f t="shared" si="38"/>
        <v>0</v>
      </c>
      <c r="G485" t="e">
        <f>+VLOOKUP(L485,BG!$D$10:$F$68,3,FALSE)</f>
        <v>#REF!</v>
      </c>
      <c r="H485" s="332" t="s">
        <v>1094</v>
      </c>
      <c r="I485" s="461">
        <v>-21794960</v>
      </c>
      <c r="J485" s="296">
        <f t="shared" si="40"/>
        <v>-21794.959999999999</v>
      </c>
      <c r="K485" t="e">
        <f>+VLOOKUP(D485,#REF!,4,0)</f>
        <v>#REF!</v>
      </c>
      <c r="L485" t="e">
        <f>VLOOKUP(D485,#REF!,5,0)</f>
        <v>#REF!</v>
      </c>
      <c r="M485" t="e">
        <f>VLOOKUP(D485,#REF!,6,0)</f>
        <v>#REF!</v>
      </c>
      <c r="N485" t="e">
        <f>VLOOKUP(D485,#REF!,7,0)</f>
        <v>#REF!</v>
      </c>
      <c r="P485" t="str">
        <f t="shared" si="41"/>
        <v>70202</v>
      </c>
      <c r="Q485" t="str">
        <f t="shared" si="39"/>
        <v>61</v>
      </c>
    </row>
    <row r="486" spans="1:17" x14ac:dyDescent="0.3">
      <c r="A486" s="556">
        <v>44742</v>
      </c>
      <c r="B486" s="333">
        <v>6</v>
      </c>
      <c r="C486" s="333" t="s">
        <v>1736</v>
      </c>
      <c r="D486" s="333" t="s">
        <v>1095</v>
      </c>
      <c r="E486" t="str">
        <f t="shared" si="37"/>
        <v>610107020200899</v>
      </c>
      <c r="F486" t="str">
        <f t="shared" si="38"/>
        <v>0</v>
      </c>
      <c r="G486" t="e">
        <f>+VLOOKUP(L486,BG!$D$10:$F$68,3,FALSE)</f>
        <v>#REF!</v>
      </c>
      <c r="H486" s="333" t="s">
        <v>1096</v>
      </c>
      <c r="I486" s="460">
        <v>-3205875604</v>
      </c>
      <c r="J486" s="296">
        <f t="shared" si="40"/>
        <v>-3205875.6039999998</v>
      </c>
      <c r="K486" t="e">
        <f>+VLOOKUP(D486,#REF!,4,0)</f>
        <v>#REF!</v>
      </c>
      <c r="L486" t="e">
        <f>VLOOKUP(D486,#REF!,5,0)</f>
        <v>#REF!</v>
      </c>
      <c r="M486" t="e">
        <f>VLOOKUP(D486,#REF!,6,0)</f>
        <v>#REF!</v>
      </c>
      <c r="N486" t="e">
        <f>VLOOKUP(D486,#REF!,7,0)</f>
        <v>#REF!</v>
      </c>
      <c r="P486" t="str">
        <f t="shared" si="41"/>
        <v>70202</v>
      </c>
      <c r="Q486" t="str">
        <f t="shared" si="39"/>
        <v>61</v>
      </c>
    </row>
    <row r="487" spans="1:17" x14ac:dyDescent="0.3">
      <c r="A487" s="556">
        <v>44742</v>
      </c>
      <c r="B487" s="332">
        <v>6</v>
      </c>
      <c r="C487" s="332" t="s">
        <v>1737</v>
      </c>
      <c r="D487" s="332" t="s">
        <v>1098</v>
      </c>
      <c r="E487" t="str">
        <f t="shared" si="37"/>
        <v>610207120200198</v>
      </c>
      <c r="F487" t="str">
        <f t="shared" si="38"/>
        <v>0</v>
      </c>
      <c r="G487" t="e">
        <f>+VLOOKUP(L487,BG!$D$10:$F$68,3,FALSE)</f>
        <v>#REF!</v>
      </c>
      <c r="H487" s="332" t="s">
        <v>1099</v>
      </c>
      <c r="I487" s="461">
        <v>-306243685</v>
      </c>
      <c r="J487" s="296">
        <f t="shared" si="40"/>
        <v>-306243.685</v>
      </c>
      <c r="K487" t="e">
        <f>+VLOOKUP(D487,#REF!,4,0)</f>
        <v>#REF!</v>
      </c>
      <c r="L487" t="e">
        <f>VLOOKUP(D487,#REF!,5,0)</f>
        <v>#REF!</v>
      </c>
      <c r="M487" t="e">
        <f>VLOOKUP(D487,#REF!,6,0)</f>
        <v>#REF!</v>
      </c>
      <c r="N487" t="e">
        <f>VLOOKUP(D487,#REF!,7,0)</f>
        <v>#REF!</v>
      </c>
      <c r="P487" t="str">
        <f t="shared" si="41"/>
        <v>71202</v>
      </c>
      <c r="Q487" t="str">
        <f t="shared" si="39"/>
        <v>61</v>
      </c>
    </row>
    <row r="488" spans="1:17" x14ac:dyDescent="0.3">
      <c r="A488" s="556">
        <v>44742</v>
      </c>
      <c r="B488" s="333">
        <v>6</v>
      </c>
      <c r="C488" s="333" t="s">
        <v>1738</v>
      </c>
      <c r="D488" s="333" t="s">
        <v>1100</v>
      </c>
      <c r="E488" t="str">
        <f t="shared" si="37"/>
        <v>610207120200199</v>
      </c>
      <c r="F488" t="str">
        <f t="shared" si="38"/>
        <v>0</v>
      </c>
      <c r="G488" t="e">
        <f>+VLOOKUP(L488,BG!$D$10:$F$68,3,FALSE)</f>
        <v>#REF!</v>
      </c>
      <c r="H488" s="333" t="s">
        <v>1099</v>
      </c>
      <c r="I488" s="460">
        <v>-5662563374</v>
      </c>
      <c r="J488" s="296">
        <f t="shared" si="40"/>
        <v>-5662563.3739999998</v>
      </c>
      <c r="K488" t="e">
        <f>+VLOOKUP(D488,#REF!,4,0)</f>
        <v>#REF!</v>
      </c>
      <c r="L488" t="e">
        <f>VLOOKUP(D488,#REF!,5,0)</f>
        <v>#REF!</v>
      </c>
      <c r="M488" t="e">
        <f>VLOOKUP(D488,#REF!,6,0)</f>
        <v>#REF!</v>
      </c>
      <c r="N488" t="e">
        <f>VLOOKUP(D488,#REF!,7,0)</f>
        <v>#REF!</v>
      </c>
      <c r="P488" t="str">
        <f t="shared" si="41"/>
        <v>71202</v>
      </c>
      <c r="Q488" t="str">
        <f t="shared" si="39"/>
        <v>61</v>
      </c>
    </row>
    <row r="489" spans="1:17" x14ac:dyDescent="0.3">
      <c r="A489" s="556">
        <v>44742</v>
      </c>
      <c r="B489" s="332">
        <v>6</v>
      </c>
      <c r="C489" s="332" t="s">
        <v>1739</v>
      </c>
      <c r="D489" s="332" t="s">
        <v>1101</v>
      </c>
      <c r="E489" t="str">
        <f t="shared" si="37"/>
        <v>610207120200299</v>
      </c>
      <c r="F489" t="str">
        <f t="shared" si="38"/>
        <v>0</v>
      </c>
      <c r="G489" t="e">
        <f>+VLOOKUP(L489,BG!$D$10:$F$68,3,FALSE)</f>
        <v>#REF!</v>
      </c>
      <c r="H489" s="332" t="s">
        <v>1102</v>
      </c>
      <c r="I489" s="461">
        <v>-9048638</v>
      </c>
      <c r="J489" s="296">
        <f t="shared" si="40"/>
        <v>-9048.6380000000008</v>
      </c>
      <c r="K489" t="e">
        <f>+VLOOKUP(D489,#REF!,4,0)</f>
        <v>#REF!</v>
      </c>
      <c r="L489" t="e">
        <f>VLOOKUP(D489,#REF!,5,0)</f>
        <v>#REF!</v>
      </c>
      <c r="M489" t="e">
        <f>VLOOKUP(D489,#REF!,6,0)</f>
        <v>#REF!</v>
      </c>
      <c r="N489" t="e">
        <f>VLOOKUP(D489,#REF!,7,0)</f>
        <v>#REF!</v>
      </c>
      <c r="P489" t="str">
        <f t="shared" si="41"/>
        <v>71202</v>
      </c>
      <c r="Q489" t="str">
        <f t="shared" si="39"/>
        <v>61</v>
      </c>
    </row>
    <row r="490" spans="1:17" x14ac:dyDescent="0.3">
      <c r="A490" s="556">
        <v>44742</v>
      </c>
      <c r="B490" s="333">
        <v>6</v>
      </c>
      <c r="C490" s="333" t="s">
        <v>1857</v>
      </c>
      <c r="D490" s="333" t="s">
        <v>1370</v>
      </c>
      <c r="E490" t="str">
        <f t="shared" si="37"/>
        <v>610207120300099</v>
      </c>
      <c r="F490" t="str">
        <f t="shared" si="38"/>
        <v>0</v>
      </c>
      <c r="G490" t="e">
        <f>+VLOOKUP(L490,BG!$D$10:$F$68,3,FALSE)</f>
        <v>#REF!</v>
      </c>
      <c r="H490" s="333" t="s">
        <v>1566</v>
      </c>
      <c r="I490" s="460">
        <v>-871782</v>
      </c>
      <c r="J490" s="296">
        <f t="shared" si="40"/>
        <v>-871.78200000000004</v>
      </c>
      <c r="K490" t="e">
        <f>+VLOOKUP(D490,#REF!,4,0)</f>
        <v>#REF!</v>
      </c>
      <c r="L490" t="e">
        <f>VLOOKUP(D490,#REF!,5,0)</f>
        <v>#REF!</v>
      </c>
      <c r="M490" t="e">
        <f>VLOOKUP(D490,#REF!,6,0)</f>
        <v>#REF!</v>
      </c>
      <c r="N490" t="e">
        <f>VLOOKUP(D490,#REF!,7,0)</f>
        <v>#REF!</v>
      </c>
      <c r="P490" t="str">
        <f t="shared" si="41"/>
        <v>71203</v>
      </c>
      <c r="Q490" t="str">
        <f t="shared" si="39"/>
        <v>61</v>
      </c>
    </row>
    <row r="491" spans="1:17" x14ac:dyDescent="0.3">
      <c r="A491" s="556">
        <v>44742</v>
      </c>
      <c r="B491" s="332">
        <v>6</v>
      </c>
      <c r="C491" s="332" t="s">
        <v>2326</v>
      </c>
      <c r="D491" s="332" t="s">
        <v>2026</v>
      </c>
      <c r="E491" t="str">
        <f t="shared" si="37"/>
        <v>610207140200101</v>
      </c>
      <c r="F491" t="str">
        <f t="shared" si="38"/>
        <v>0</v>
      </c>
      <c r="G491" t="e">
        <f>+VLOOKUP(L491,BG!$D$10:$F$68,3,FALSE)</f>
        <v>#REF!</v>
      </c>
      <c r="H491" s="332" t="s">
        <v>1105</v>
      </c>
      <c r="I491" s="461">
        <v>-949057630</v>
      </c>
      <c r="J491" s="296">
        <f t="shared" si="40"/>
        <v>-949057.63</v>
      </c>
      <c r="K491" t="e">
        <f>+VLOOKUP(D491,#REF!,4,0)</f>
        <v>#REF!</v>
      </c>
      <c r="L491" t="e">
        <f>VLOOKUP(D491,#REF!,5,0)</f>
        <v>#REF!</v>
      </c>
      <c r="M491" t="e">
        <f>VLOOKUP(D491,#REF!,6,0)</f>
        <v>#REF!</v>
      </c>
      <c r="N491" t="e">
        <f>VLOOKUP(D491,#REF!,7,0)</f>
        <v>#REF!</v>
      </c>
      <c r="P491" t="str">
        <f t="shared" si="41"/>
        <v>71402</v>
      </c>
      <c r="Q491" t="str">
        <f t="shared" si="39"/>
        <v>61</v>
      </c>
    </row>
    <row r="492" spans="1:17" x14ac:dyDescent="0.3">
      <c r="A492" s="556">
        <v>44742</v>
      </c>
      <c r="B492" s="333">
        <v>6</v>
      </c>
      <c r="C492" s="333" t="s">
        <v>1740</v>
      </c>
      <c r="D492" s="333" t="s">
        <v>1104</v>
      </c>
      <c r="E492" t="str">
        <f t="shared" si="37"/>
        <v>610207140200198</v>
      </c>
      <c r="F492" t="str">
        <f t="shared" si="38"/>
        <v>0</v>
      </c>
      <c r="G492" t="e">
        <f>+VLOOKUP(L492,BG!$D$10:$F$68,3,FALSE)</f>
        <v>#REF!</v>
      </c>
      <c r="H492" s="333" t="s">
        <v>1105</v>
      </c>
      <c r="I492" s="460">
        <v>-12967784674</v>
      </c>
      <c r="J492" s="296">
        <f t="shared" si="40"/>
        <v>-12967784.674000001</v>
      </c>
      <c r="K492" t="e">
        <f>+VLOOKUP(D492,#REF!,4,0)</f>
        <v>#REF!</v>
      </c>
      <c r="L492" t="e">
        <f>VLOOKUP(D492,#REF!,5,0)</f>
        <v>#REF!</v>
      </c>
      <c r="M492" t="e">
        <f>VLOOKUP(D492,#REF!,6,0)</f>
        <v>#REF!</v>
      </c>
      <c r="N492" t="e">
        <f>VLOOKUP(D492,#REF!,7,0)</f>
        <v>#REF!</v>
      </c>
      <c r="P492" t="str">
        <f t="shared" si="41"/>
        <v>71402</v>
      </c>
      <c r="Q492" t="str">
        <f t="shared" si="39"/>
        <v>61</v>
      </c>
    </row>
    <row r="493" spans="1:17" x14ac:dyDescent="0.3">
      <c r="A493" s="556">
        <v>44742</v>
      </c>
      <c r="B493" s="332">
        <v>6</v>
      </c>
      <c r="C493" s="332" t="s">
        <v>1741</v>
      </c>
      <c r="D493" s="332" t="s">
        <v>1106</v>
      </c>
      <c r="E493" t="str">
        <f t="shared" si="37"/>
        <v>610207140200199</v>
      </c>
      <c r="F493" t="str">
        <f t="shared" si="38"/>
        <v>0</v>
      </c>
      <c r="G493" t="e">
        <f>+VLOOKUP(L493,BG!$D$10:$F$68,3,FALSE)</f>
        <v>#REF!</v>
      </c>
      <c r="H493" s="332" t="s">
        <v>784</v>
      </c>
      <c r="I493" s="461">
        <v>-12317029273</v>
      </c>
      <c r="J493" s="296">
        <f t="shared" si="40"/>
        <v>-12317029.273</v>
      </c>
      <c r="K493" t="e">
        <f>+VLOOKUP(D493,#REF!,4,0)</f>
        <v>#REF!</v>
      </c>
      <c r="L493" t="e">
        <f>VLOOKUP(D493,#REF!,5,0)</f>
        <v>#REF!</v>
      </c>
      <c r="M493" t="e">
        <f>VLOOKUP(D493,#REF!,6,0)</f>
        <v>#REF!</v>
      </c>
      <c r="N493" t="e">
        <f>VLOOKUP(D493,#REF!,7,0)</f>
        <v>#REF!</v>
      </c>
      <c r="P493" t="str">
        <f t="shared" si="41"/>
        <v>71402</v>
      </c>
      <c r="Q493" t="str">
        <f t="shared" si="39"/>
        <v>61</v>
      </c>
    </row>
    <row r="494" spans="1:17" x14ac:dyDescent="0.3">
      <c r="A494" s="556">
        <v>44742</v>
      </c>
      <c r="B494" s="333">
        <v>6</v>
      </c>
      <c r="C494" s="333" t="s">
        <v>1742</v>
      </c>
      <c r="D494" s="333" t="s">
        <v>1107</v>
      </c>
      <c r="E494" t="str">
        <f t="shared" si="37"/>
        <v>610207140200299</v>
      </c>
      <c r="F494" t="str">
        <f t="shared" si="38"/>
        <v>0</v>
      </c>
      <c r="G494" t="e">
        <f>+VLOOKUP(L494,BG!$D$10:$F$68,3,FALSE)</f>
        <v>#REF!</v>
      </c>
      <c r="H494" s="333" t="s">
        <v>1108</v>
      </c>
      <c r="I494" s="460">
        <v>-29287215</v>
      </c>
      <c r="J494" s="296">
        <f t="shared" si="40"/>
        <v>-29287.215</v>
      </c>
      <c r="K494" t="e">
        <f>+VLOOKUP(D494,#REF!,4,0)</f>
        <v>#REF!</v>
      </c>
      <c r="L494" t="e">
        <f>VLOOKUP(D494,#REF!,5,0)</f>
        <v>#REF!</v>
      </c>
      <c r="M494" t="e">
        <f>VLOOKUP(D494,#REF!,6,0)</f>
        <v>#REF!</v>
      </c>
      <c r="N494" t="e">
        <f>VLOOKUP(D494,#REF!,7,0)</f>
        <v>#REF!</v>
      </c>
      <c r="P494" t="str">
        <f t="shared" si="41"/>
        <v>71402</v>
      </c>
      <c r="Q494" t="str">
        <f t="shared" si="39"/>
        <v>61</v>
      </c>
    </row>
    <row r="495" spans="1:17" x14ac:dyDescent="0.3">
      <c r="A495" s="556">
        <v>44742</v>
      </c>
      <c r="B495" s="332">
        <v>6</v>
      </c>
      <c r="C495" s="332" t="s">
        <v>2327</v>
      </c>
      <c r="D495" s="332" t="s">
        <v>2027</v>
      </c>
      <c r="E495" t="str">
        <f t="shared" si="37"/>
        <v>610207140200499</v>
      </c>
      <c r="F495" t="str">
        <f t="shared" si="38"/>
        <v>0</v>
      </c>
      <c r="G495" t="e">
        <f>+VLOOKUP(L495,BG!$D$10:$F$68,3,FALSE)</f>
        <v>#REF!</v>
      </c>
      <c r="H495" s="332" t="s">
        <v>2175</v>
      </c>
      <c r="I495" s="461">
        <v>-337595146</v>
      </c>
      <c r="J495" s="296">
        <f t="shared" si="40"/>
        <v>-337595.14600000001</v>
      </c>
      <c r="K495" t="e">
        <f>+VLOOKUP(D495,#REF!,4,0)</f>
        <v>#REF!</v>
      </c>
      <c r="L495" t="e">
        <f>VLOOKUP(D495,#REF!,5,0)</f>
        <v>#REF!</v>
      </c>
      <c r="M495" t="e">
        <f>VLOOKUP(D495,#REF!,6,0)</f>
        <v>#REF!</v>
      </c>
      <c r="N495" t="e">
        <f>VLOOKUP(D495,#REF!,7,0)</f>
        <v>#REF!</v>
      </c>
      <c r="P495" t="str">
        <f t="shared" si="41"/>
        <v>71402</v>
      </c>
      <c r="Q495" t="str">
        <f t="shared" si="39"/>
        <v>61</v>
      </c>
    </row>
    <row r="496" spans="1:17" x14ac:dyDescent="0.3">
      <c r="A496" s="556">
        <v>44742</v>
      </c>
      <c r="B496" s="333">
        <v>6</v>
      </c>
      <c r="C496" s="333" t="s">
        <v>2328</v>
      </c>
      <c r="D496" s="333" t="s">
        <v>2028</v>
      </c>
      <c r="E496" t="str">
        <f t="shared" si="37"/>
        <v>610207140200598</v>
      </c>
      <c r="F496" t="str">
        <f t="shared" si="38"/>
        <v>0</v>
      </c>
      <c r="G496" t="e">
        <f>+VLOOKUP(L496,BG!$D$10:$F$68,3,FALSE)</f>
        <v>#REF!</v>
      </c>
      <c r="H496" s="333" t="s">
        <v>2176</v>
      </c>
      <c r="I496" s="460">
        <v>-333126033</v>
      </c>
      <c r="J496" s="296">
        <f t="shared" si="40"/>
        <v>-333126.033</v>
      </c>
      <c r="K496" t="e">
        <f>+VLOOKUP(D496,#REF!,4,0)</f>
        <v>#REF!</v>
      </c>
      <c r="L496" t="e">
        <f>VLOOKUP(D496,#REF!,5,0)</f>
        <v>#REF!</v>
      </c>
      <c r="M496" t="e">
        <f>VLOOKUP(D496,#REF!,6,0)</f>
        <v>#REF!</v>
      </c>
      <c r="N496" t="e">
        <f>VLOOKUP(D496,#REF!,7,0)</f>
        <v>#REF!</v>
      </c>
      <c r="P496" t="str">
        <f t="shared" si="41"/>
        <v>71402</v>
      </c>
      <c r="Q496" t="str">
        <f t="shared" si="39"/>
        <v>61</v>
      </c>
    </row>
    <row r="497" spans="1:17" x14ac:dyDescent="0.3">
      <c r="A497" s="556">
        <v>44742</v>
      </c>
      <c r="B497" s="332">
        <v>6</v>
      </c>
      <c r="C497" s="332" t="s">
        <v>2329</v>
      </c>
      <c r="D497" s="332" t="s">
        <v>2029</v>
      </c>
      <c r="E497" t="str">
        <f t="shared" si="37"/>
        <v>610207140200599</v>
      </c>
      <c r="F497" t="str">
        <f t="shared" si="38"/>
        <v>0</v>
      </c>
      <c r="G497" t="e">
        <f>+VLOOKUP(L497,BG!$D$10:$F$68,3,FALSE)</f>
        <v>#REF!</v>
      </c>
      <c r="H497" s="332" t="s">
        <v>2176</v>
      </c>
      <c r="I497" s="461">
        <v>-16917632650</v>
      </c>
      <c r="J497" s="296">
        <f t="shared" si="40"/>
        <v>-16917632.649999999</v>
      </c>
      <c r="K497" t="e">
        <f>+VLOOKUP(D497,#REF!,4,0)</f>
        <v>#REF!</v>
      </c>
      <c r="L497" t="e">
        <f>VLOOKUP(D497,#REF!,5,0)</f>
        <v>#REF!</v>
      </c>
      <c r="M497" t="e">
        <f>VLOOKUP(D497,#REF!,6,0)</f>
        <v>#REF!</v>
      </c>
      <c r="N497" t="e">
        <f>VLOOKUP(D497,#REF!,7,0)</f>
        <v>#REF!</v>
      </c>
      <c r="P497" t="str">
        <f t="shared" si="41"/>
        <v>71402</v>
      </c>
      <c r="Q497" t="str">
        <f t="shared" si="39"/>
        <v>61</v>
      </c>
    </row>
    <row r="498" spans="1:17" x14ac:dyDescent="0.3">
      <c r="A498" s="556">
        <v>44742</v>
      </c>
      <c r="B498" s="333">
        <v>6</v>
      </c>
      <c r="C498" s="333" t="s">
        <v>2330</v>
      </c>
      <c r="D498" s="333" t="s">
        <v>2030</v>
      </c>
      <c r="E498" t="str">
        <f t="shared" si="37"/>
        <v>610207140300001</v>
      </c>
      <c r="F498" t="str">
        <f t="shared" si="38"/>
        <v>0</v>
      </c>
      <c r="G498" t="e">
        <f>+VLOOKUP(L498,BG!$D$10:$F$68,3,FALSE)</f>
        <v>#REF!</v>
      </c>
      <c r="H498" s="333" t="s">
        <v>2177</v>
      </c>
      <c r="I498" s="460">
        <v>-4334380</v>
      </c>
      <c r="J498" s="296">
        <f t="shared" si="40"/>
        <v>-4334.38</v>
      </c>
      <c r="K498" t="e">
        <f>+VLOOKUP(D498,#REF!,4,0)</f>
        <v>#REF!</v>
      </c>
      <c r="L498" t="e">
        <f>VLOOKUP(D498,#REF!,5,0)</f>
        <v>#REF!</v>
      </c>
      <c r="M498" t="e">
        <f>VLOOKUP(D498,#REF!,6,0)</f>
        <v>#REF!</v>
      </c>
      <c r="N498" t="e">
        <f>VLOOKUP(D498,#REF!,7,0)</f>
        <v>#REF!</v>
      </c>
      <c r="P498" t="str">
        <f t="shared" si="41"/>
        <v>71403</v>
      </c>
      <c r="Q498" t="str">
        <f t="shared" si="39"/>
        <v>61</v>
      </c>
    </row>
    <row r="499" spans="1:17" x14ac:dyDescent="0.3">
      <c r="A499" s="556">
        <v>44742</v>
      </c>
      <c r="B499" s="332">
        <v>6</v>
      </c>
      <c r="C499" s="332" t="s">
        <v>1743</v>
      </c>
      <c r="D499" s="332" t="s">
        <v>1110</v>
      </c>
      <c r="E499" t="str">
        <f t="shared" si="37"/>
        <v>610207180200099</v>
      </c>
      <c r="F499" t="str">
        <f t="shared" si="38"/>
        <v>0</v>
      </c>
      <c r="G499" t="e">
        <f>+VLOOKUP(L499,BG!$D$10:$F$68,3,FALSE)</f>
        <v>#REF!</v>
      </c>
      <c r="H499" s="332" t="s">
        <v>1111</v>
      </c>
      <c r="I499" s="461">
        <v>-66111479</v>
      </c>
      <c r="J499" s="296">
        <f t="shared" si="40"/>
        <v>-66111.479000000007</v>
      </c>
      <c r="K499" t="e">
        <f>+VLOOKUP(D499,#REF!,4,0)</f>
        <v>#REF!</v>
      </c>
      <c r="L499" t="e">
        <f>VLOOKUP(D499,#REF!,5,0)</f>
        <v>#REF!</v>
      </c>
      <c r="M499" t="e">
        <f>VLOOKUP(D499,#REF!,6,0)</f>
        <v>#REF!</v>
      </c>
      <c r="N499" t="e">
        <f>VLOOKUP(D499,#REF!,7,0)</f>
        <v>#REF!</v>
      </c>
      <c r="P499" t="str">
        <f t="shared" si="41"/>
        <v>71802</v>
      </c>
      <c r="Q499" t="str">
        <f t="shared" si="39"/>
        <v>61</v>
      </c>
    </row>
    <row r="500" spans="1:17" x14ac:dyDescent="0.3">
      <c r="A500" s="556">
        <v>44742</v>
      </c>
      <c r="B500" s="333">
        <v>6</v>
      </c>
      <c r="C500" s="333" t="s">
        <v>1744</v>
      </c>
      <c r="D500" s="333" t="s">
        <v>1112</v>
      </c>
      <c r="E500" t="str">
        <f t="shared" si="37"/>
        <v>610207180200198</v>
      </c>
      <c r="F500" t="str">
        <f t="shared" si="38"/>
        <v>0</v>
      </c>
      <c r="G500" t="e">
        <f>+VLOOKUP(L500,BG!$D$10:$F$68,3,FALSE)</f>
        <v>#REF!</v>
      </c>
      <c r="H500" s="333" t="s">
        <v>1111</v>
      </c>
      <c r="I500" s="460">
        <v>-526946407</v>
      </c>
      <c r="J500" s="296">
        <f t="shared" si="40"/>
        <v>-526946.40700000001</v>
      </c>
      <c r="K500" t="e">
        <f>+VLOOKUP(D500,#REF!,4,0)</f>
        <v>#REF!</v>
      </c>
      <c r="L500" t="e">
        <f>VLOOKUP(D500,#REF!,5,0)</f>
        <v>#REF!</v>
      </c>
      <c r="M500" t="e">
        <f>VLOOKUP(D500,#REF!,6,0)</f>
        <v>#REF!</v>
      </c>
      <c r="N500" t="e">
        <f>VLOOKUP(D500,#REF!,7,0)</f>
        <v>#REF!</v>
      </c>
      <c r="P500" t="str">
        <f t="shared" si="41"/>
        <v>71802</v>
      </c>
      <c r="Q500" t="str">
        <f t="shared" si="39"/>
        <v>61</v>
      </c>
    </row>
    <row r="501" spans="1:17" x14ac:dyDescent="0.3">
      <c r="A501" s="556">
        <v>44742</v>
      </c>
      <c r="B501" s="332">
        <v>6</v>
      </c>
      <c r="C501" s="332" t="s">
        <v>1745</v>
      </c>
      <c r="D501" s="332" t="s">
        <v>1113</v>
      </c>
      <c r="E501" t="str">
        <f t="shared" si="37"/>
        <v>610207180200299</v>
      </c>
      <c r="F501" t="str">
        <f t="shared" si="38"/>
        <v>0</v>
      </c>
      <c r="G501" t="e">
        <f>+VLOOKUP(L501,BG!$D$10:$F$68,3,FALSE)</f>
        <v>#REF!</v>
      </c>
      <c r="H501" s="332" t="s">
        <v>1114</v>
      </c>
      <c r="I501" s="461">
        <v>-35007011</v>
      </c>
      <c r="J501" s="296">
        <f t="shared" si="40"/>
        <v>-35007.010999999999</v>
      </c>
      <c r="K501" t="e">
        <f>+VLOOKUP(D501,#REF!,4,0)</f>
        <v>#REF!</v>
      </c>
      <c r="L501" t="e">
        <f>VLOOKUP(D501,#REF!,5,0)</f>
        <v>#REF!</v>
      </c>
      <c r="M501" t="e">
        <f>VLOOKUP(D501,#REF!,6,0)</f>
        <v>#REF!</v>
      </c>
      <c r="N501" t="e">
        <f>VLOOKUP(D501,#REF!,7,0)</f>
        <v>#REF!</v>
      </c>
      <c r="P501" t="str">
        <f t="shared" si="41"/>
        <v>71802</v>
      </c>
      <c r="Q501" t="str">
        <f t="shared" si="39"/>
        <v>61</v>
      </c>
    </row>
    <row r="502" spans="1:17" x14ac:dyDescent="0.3">
      <c r="A502" s="556">
        <v>44742</v>
      </c>
      <c r="B502" s="333">
        <v>7</v>
      </c>
      <c r="C502" s="333" t="s">
        <v>2331</v>
      </c>
      <c r="D502" s="333" t="s">
        <v>2031</v>
      </c>
      <c r="E502" t="str">
        <f t="shared" si="37"/>
        <v>610208500200099</v>
      </c>
      <c r="F502" t="str">
        <f t="shared" si="38"/>
        <v>0</v>
      </c>
      <c r="G502" t="e">
        <f>+VLOOKUP(L502,BG!$D$10:$F$68,3,FALSE)</f>
        <v>#REF!</v>
      </c>
      <c r="H502" s="333" t="s">
        <v>2178</v>
      </c>
      <c r="I502" s="460">
        <v>-30216</v>
      </c>
      <c r="J502" s="296">
        <f t="shared" si="40"/>
        <v>-30.216000000000001</v>
      </c>
      <c r="K502" t="e">
        <f>+VLOOKUP(D502,#REF!,4,0)</f>
        <v>#REF!</v>
      </c>
      <c r="L502" t="e">
        <f>VLOOKUP(D502,#REF!,5,0)</f>
        <v>#REF!</v>
      </c>
      <c r="M502" t="e">
        <f>VLOOKUP(D502,#REF!,6,0)</f>
        <v>#REF!</v>
      </c>
      <c r="N502" t="e">
        <f>VLOOKUP(D502,#REF!,7,0)</f>
        <v>#REF!</v>
      </c>
      <c r="P502" t="str">
        <f t="shared" si="41"/>
        <v>85002</v>
      </c>
      <c r="Q502" t="str">
        <f t="shared" si="39"/>
        <v>61</v>
      </c>
    </row>
    <row r="503" spans="1:17" x14ac:dyDescent="0.3">
      <c r="A503" s="556">
        <v>44742</v>
      </c>
      <c r="B503" s="332">
        <v>6</v>
      </c>
      <c r="C503" s="332" t="s">
        <v>1746</v>
      </c>
      <c r="D503" s="332" t="s">
        <v>1116</v>
      </c>
      <c r="E503" t="str">
        <f t="shared" si="37"/>
        <v>610307520200199</v>
      </c>
      <c r="F503" t="str">
        <f t="shared" si="38"/>
        <v>0</v>
      </c>
      <c r="G503" t="e">
        <f>+VLOOKUP(L503,BG!$D$10:$F$68,3,FALSE)</f>
        <v>#REF!</v>
      </c>
      <c r="H503" s="332" t="s">
        <v>1117</v>
      </c>
      <c r="I503" s="461">
        <v>-334042120</v>
      </c>
      <c r="J503" s="296">
        <f t="shared" si="40"/>
        <v>-334042.12</v>
      </c>
      <c r="K503" t="e">
        <f>+VLOOKUP(D503,#REF!,4,0)</f>
        <v>#REF!</v>
      </c>
      <c r="L503" t="e">
        <f>VLOOKUP(D503,#REF!,5,0)</f>
        <v>#REF!</v>
      </c>
      <c r="M503" t="e">
        <f>VLOOKUP(D503,#REF!,6,0)</f>
        <v>#REF!</v>
      </c>
      <c r="N503" t="e">
        <f>VLOOKUP(D503,#REF!,7,0)</f>
        <v>#REF!</v>
      </c>
      <c r="P503" t="str">
        <f t="shared" si="41"/>
        <v>75202</v>
      </c>
      <c r="Q503" t="str">
        <f t="shared" si="39"/>
        <v>61</v>
      </c>
    </row>
    <row r="504" spans="1:17" x14ac:dyDescent="0.3">
      <c r="A504" s="556">
        <v>44742</v>
      </c>
      <c r="B504" s="333">
        <v>6</v>
      </c>
      <c r="C504" s="333" t="s">
        <v>1747</v>
      </c>
      <c r="D504" s="333" t="s">
        <v>1371</v>
      </c>
      <c r="E504" t="str">
        <f t="shared" si="37"/>
        <v>610307600200099</v>
      </c>
      <c r="F504" t="str">
        <f t="shared" si="38"/>
        <v>0</v>
      </c>
      <c r="G504" t="e">
        <f>+VLOOKUP(L504,BG!$D$10:$F$68,3,FALSE)</f>
        <v>#REF!</v>
      </c>
      <c r="H504" s="333" t="s">
        <v>1395</v>
      </c>
      <c r="I504" s="460">
        <v>-2113054</v>
      </c>
      <c r="J504" s="296">
        <f t="shared" si="40"/>
        <v>-2113.0540000000001</v>
      </c>
      <c r="K504" t="e">
        <f>+VLOOKUP(D504,#REF!,4,0)</f>
        <v>#REF!</v>
      </c>
      <c r="L504" t="e">
        <f>VLOOKUP(D504,#REF!,5,0)</f>
        <v>#REF!</v>
      </c>
      <c r="M504" t="e">
        <f>VLOOKUP(D504,#REF!,6,0)</f>
        <v>#REF!</v>
      </c>
      <c r="N504" t="e">
        <f>VLOOKUP(D504,#REF!,7,0)</f>
        <v>#REF!</v>
      </c>
      <c r="P504" t="str">
        <f t="shared" si="41"/>
        <v>76002</v>
      </c>
      <c r="Q504" t="str">
        <f t="shared" si="39"/>
        <v>61</v>
      </c>
    </row>
    <row r="505" spans="1:17" x14ac:dyDescent="0.3">
      <c r="A505" s="556">
        <v>44742</v>
      </c>
      <c r="B505" s="332">
        <v>6</v>
      </c>
      <c r="C505" s="332" t="s">
        <v>1748</v>
      </c>
      <c r="D505" s="332" t="s">
        <v>1119</v>
      </c>
      <c r="E505" t="str">
        <f t="shared" si="37"/>
        <v>610607660200099</v>
      </c>
      <c r="F505" t="str">
        <f t="shared" si="38"/>
        <v>0</v>
      </c>
      <c r="G505" t="e">
        <f>+VLOOKUP(L505,BG!$D$10:$F$68,3,FALSE)</f>
        <v>#REF!</v>
      </c>
      <c r="H505" s="332" t="s">
        <v>1118</v>
      </c>
      <c r="I505" s="544">
        <v>-116268591974</v>
      </c>
      <c r="J505" s="296">
        <f t="shared" si="40"/>
        <v>-116268591.97400001</v>
      </c>
      <c r="K505" t="e">
        <f>+VLOOKUP(D505,#REF!,4,0)</f>
        <v>#REF!</v>
      </c>
      <c r="L505" t="e">
        <f>VLOOKUP(D505,#REF!,5,0)</f>
        <v>#REF!</v>
      </c>
      <c r="M505" t="e">
        <f>VLOOKUP(D505,#REF!,6,0)</f>
        <v>#REF!</v>
      </c>
      <c r="N505" t="e">
        <f>VLOOKUP(D505,#REF!,7,0)</f>
        <v>#REF!</v>
      </c>
      <c r="P505" t="str">
        <f t="shared" si="41"/>
        <v>76602</v>
      </c>
      <c r="Q505" t="str">
        <f t="shared" si="39"/>
        <v>61</v>
      </c>
    </row>
    <row r="506" spans="1:17" x14ac:dyDescent="0.3">
      <c r="A506" s="556">
        <v>44742</v>
      </c>
      <c r="B506" s="333">
        <v>6</v>
      </c>
      <c r="C506" s="333" t="s">
        <v>1749</v>
      </c>
      <c r="D506" s="333" t="s">
        <v>1120</v>
      </c>
      <c r="E506" t="str">
        <f t="shared" si="37"/>
        <v>610607660200199</v>
      </c>
      <c r="F506" t="str">
        <f t="shared" si="38"/>
        <v>0</v>
      </c>
      <c r="G506" t="e">
        <f>+VLOOKUP(L506,BG!$D$10:$F$68,3,FALSE)</f>
        <v>#REF!</v>
      </c>
      <c r="H506" s="333" t="s">
        <v>2943</v>
      </c>
      <c r="I506" s="545">
        <v>-117020</v>
      </c>
      <c r="J506" s="296">
        <f t="shared" si="40"/>
        <v>-117.02</v>
      </c>
      <c r="K506" t="e">
        <f>+VLOOKUP(D506,#REF!,4,0)</f>
        <v>#REF!</v>
      </c>
      <c r="L506" t="e">
        <f>VLOOKUP(D506,#REF!,5,0)</f>
        <v>#REF!</v>
      </c>
      <c r="M506" t="e">
        <f>VLOOKUP(D506,#REF!,6,0)</f>
        <v>#REF!</v>
      </c>
      <c r="N506" t="e">
        <f>VLOOKUP(D506,#REF!,7,0)</f>
        <v>#REF!</v>
      </c>
      <c r="P506" t="str">
        <f t="shared" si="41"/>
        <v>76602</v>
      </c>
      <c r="Q506" t="str">
        <f t="shared" si="39"/>
        <v>61</v>
      </c>
    </row>
    <row r="507" spans="1:17" x14ac:dyDescent="0.3">
      <c r="A507" s="556">
        <v>44742</v>
      </c>
      <c r="B507" s="332">
        <v>7</v>
      </c>
      <c r="C507" s="332" t="s">
        <v>2332</v>
      </c>
      <c r="D507" s="332" t="s">
        <v>2032</v>
      </c>
      <c r="E507" t="str">
        <f t="shared" si="37"/>
        <v>610607660300099</v>
      </c>
      <c r="F507" t="str">
        <f t="shared" si="38"/>
        <v>0</v>
      </c>
      <c r="G507" t="e">
        <f>+VLOOKUP(L507,BG!$D$10:$F$68,3,FALSE)</f>
        <v>#REF!</v>
      </c>
      <c r="H507" s="332" t="s">
        <v>2179</v>
      </c>
      <c r="I507" s="544">
        <v>-22135801</v>
      </c>
      <c r="J507" s="296">
        <f t="shared" si="40"/>
        <v>-22135.800999999999</v>
      </c>
      <c r="K507" t="e">
        <f>+VLOOKUP(D507,#REF!,4,0)</f>
        <v>#REF!</v>
      </c>
      <c r="L507" t="e">
        <f>VLOOKUP(D507,#REF!,5,0)</f>
        <v>#REF!</v>
      </c>
      <c r="M507" t="e">
        <f>VLOOKUP(D507,#REF!,6,0)</f>
        <v>#REF!</v>
      </c>
      <c r="N507" t="e">
        <f>VLOOKUP(D507,#REF!,7,0)</f>
        <v>#REF!</v>
      </c>
      <c r="P507" t="str">
        <f t="shared" si="41"/>
        <v>76603</v>
      </c>
      <c r="Q507" t="str">
        <f t="shared" si="39"/>
        <v>61</v>
      </c>
    </row>
    <row r="508" spans="1:17" x14ac:dyDescent="0.3">
      <c r="A508" s="556">
        <v>44742</v>
      </c>
      <c r="B508" s="333">
        <v>6</v>
      </c>
      <c r="C508" s="333" t="s">
        <v>1750</v>
      </c>
      <c r="D508" s="333" t="s">
        <v>1121</v>
      </c>
      <c r="E508" t="str">
        <f t="shared" si="37"/>
        <v>610607660400099</v>
      </c>
      <c r="F508" t="str">
        <f t="shared" si="38"/>
        <v>0</v>
      </c>
      <c r="G508" t="e">
        <f>+VLOOKUP(L508,BG!$D$10:$F$68,3,FALSE)</f>
        <v>#REF!</v>
      </c>
      <c r="H508" s="333" t="s">
        <v>1122</v>
      </c>
      <c r="I508" s="545">
        <v>-390575310</v>
      </c>
      <c r="J508" s="296">
        <f t="shared" si="40"/>
        <v>-390575.31</v>
      </c>
      <c r="K508" t="e">
        <f>+VLOOKUP(D508,#REF!,4,0)</f>
        <v>#REF!</v>
      </c>
      <c r="L508" t="e">
        <f>VLOOKUP(D508,#REF!,5,0)</f>
        <v>#REF!</v>
      </c>
      <c r="M508" t="e">
        <f>VLOOKUP(D508,#REF!,6,0)</f>
        <v>#REF!</v>
      </c>
      <c r="N508" t="e">
        <f>VLOOKUP(D508,#REF!,7,0)</f>
        <v>#REF!</v>
      </c>
      <c r="P508" t="str">
        <f t="shared" si="41"/>
        <v>76604</v>
      </c>
      <c r="Q508" t="str">
        <f t="shared" si="39"/>
        <v>61</v>
      </c>
    </row>
    <row r="509" spans="1:17" x14ac:dyDescent="0.3">
      <c r="A509" s="556">
        <v>44742</v>
      </c>
      <c r="B509" s="332">
        <v>6</v>
      </c>
      <c r="C509" s="332" t="s">
        <v>1751</v>
      </c>
      <c r="D509" s="332" t="s">
        <v>1123</v>
      </c>
      <c r="E509" t="str">
        <f t="shared" si="37"/>
        <v>610607660600099</v>
      </c>
      <c r="F509" t="str">
        <f t="shared" si="38"/>
        <v>0</v>
      </c>
      <c r="G509" t="e">
        <f>+VLOOKUP(L509,BG!$D$10:$F$68,3,FALSE)</f>
        <v>#REF!</v>
      </c>
      <c r="H509" s="332" t="s">
        <v>1124</v>
      </c>
      <c r="I509" s="544">
        <v>-35353715270</v>
      </c>
      <c r="J509" s="296">
        <f t="shared" si="40"/>
        <v>-35353715.270000003</v>
      </c>
      <c r="K509" t="e">
        <f>+VLOOKUP(D509,#REF!,4,0)</f>
        <v>#REF!</v>
      </c>
      <c r="L509" t="e">
        <f>VLOOKUP(D509,#REF!,5,0)</f>
        <v>#REF!</v>
      </c>
      <c r="M509" t="e">
        <f>VLOOKUP(D509,#REF!,6,0)</f>
        <v>#REF!</v>
      </c>
      <c r="N509" t="e">
        <f>VLOOKUP(D509,#REF!,7,0)</f>
        <v>#REF!</v>
      </c>
      <c r="P509" t="str">
        <f t="shared" si="41"/>
        <v>76606</v>
      </c>
      <c r="Q509" t="str">
        <f t="shared" si="39"/>
        <v>61</v>
      </c>
    </row>
    <row r="510" spans="1:17" x14ac:dyDescent="0.3">
      <c r="A510" s="556">
        <v>44742</v>
      </c>
      <c r="B510" s="333">
        <v>6</v>
      </c>
      <c r="C510" s="333" t="s">
        <v>1752</v>
      </c>
      <c r="D510" s="333" t="s">
        <v>1125</v>
      </c>
      <c r="E510" t="str">
        <f t="shared" si="37"/>
        <v>610607660800099</v>
      </c>
      <c r="F510" t="str">
        <f t="shared" si="38"/>
        <v>0</v>
      </c>
      <c r="G510" t="e">
        <f>+VLOOKUP(L510,BG!$D$10:$F$68,3,FALSE)</f>
        <v>#REF!</v>
      </c>
      <c r="H510" s="333" t="s">
        <v>1126</v>
      </c>
      <c r="I510" s="545">
        <v>-509286026</v>
      </c>
      <c r="J510" s="296">
        <f t="shared" si="40"/>
        <v>-509286.02600000001</v>
      </c>
      <c r="K510" t="e">
        <f>+VLOOKUP(D510,#REF!,4,0)</f>
        <v>#REF!</v>
      </c>
      <c r="L510" t="e">
        <f>VLOOKUP(D510,#REF!,5,0)</f>
        <v>#REF!</v>
      </c>
      <c r="M510" t="e">
        <f>VLOOKUP(D510,#REF!,6,0)</f>
        <v>#REF!</v>
      </c>
      <c r="N510" t="e">
        <f>VLOOKUP(D510,#REF!,7,0)</f>
        <v>#REF!</v>
      </c>
      <c r="P510" t="str">
        <f t="shared" si="41"/>
        <v>76608</v>
      </c>
      <c r="Q510" t="str">
        <f t="shared" si="39"/>
        <v>61</v>
      </c>
    </row>
    <row r="511" spans="1:17" x14ac:dyDescent="0.3">
      <c r="A511" s="556">
        <v>44742</v>
      </c>
      <c r="B511" s="332">
        <v>6</v>
      </c>
      <c r="C511" s="332" t="s">
        <v>2333</v>
      </c>
      <c r="D511" s="332" t="s">
        <v>2033</v>
      </c>
      <c r="E511" t="str">
        <f t="shared" si="37"/>
        <v>610807720200099</v>
      </c>
      <c r="F511" t="str">
        <f t="shared" si="38"/>
        <v>0</v>
      </c>
      <c r="G511" t="e">
        <f>+VLOOKUP(L511,BG!$D$10:$F$68,3,FALSE)</f>
        <v>#REF!</v>
      </c>
      <c r="H511" s="332" t="s">
        <v>2180</v>
      </c>
      <c r="I511" s="461">
        <v>-29380010907</v>
      </c>
      <c r="J511" s="296">
        <f t="shared" si="40"/>
        <v>-29380010.907000002</v>
      </c>
      <c r="K511" t="e">
        <f>+VLOOKUP(D511,#REF!,4,0)</f>
        <v>#REF!</v>
      </c>
      <c r="L511" t="e">
        <f>VLOOKUP(D511,#REF!,5,0)</f>
        <v>#REF!</v>
      </c>
      <c r="M511" t="e">
        <f>VLOOKUP(D511,#REF!,6,0)</f>
        <v>#REF!</v>
      </c>
      <c r="N511" t="e">
        <f>VLOOKUP(D511,#REF!,7,0)</f>
        <v>#REF!</v>
      </c>
      <c r="P511" t="str">
        <f t="shared" si="41"/>
        <v>77202</v>
      </c>
      <c r="Q511" t="str">
        <f t="shared" si="39"/>
        <v>61</v>
      </c>
    </row>
    <row r="512" spans="1:17" x14ac:dyDescent="0.3">
      <c r="A512" s="556">
        <v>44742</v>
      </c>
      <c r="B512" s="333">
        <v>6</v>
      </c>
      <c r="C512" s="333" t="s">
        <v>1753</v>
      </c>
      <c r="D512" s="333" t="s">
        <v>1271</v>
      </c>
      <c r="E512" t="str">
        <f t="shared" si="37"/>
        <v>620107760200499</v>
      </c>
      <c r="F512" t="str">
        <f t="shared" si="38"/>
        <v>0</v>
      </c>
      <c r="G512" t="e">
        <f>+VLOOKUP(L512,BG!$D$10:$F$68,3,FALSE)</f>
        <v>#REF!</v>
      </c>
      <c r="H512" s="333" t="s">
        <v>1272</v>
      </c>
      <c r="I512" s="460">
        <v>-495962</v>
      </c>
      <c r="J512" s="296">
        <f t="shared" si="40"/>
        <v>-495.96199999999999</v>
      </c>
      <c r="K512" t="e">
        <f>+VLOOKUP(D512,#REF!,4,0)</f>
        <v>#REF!</v>
      </c>
      <c r="L512" t="e">
        <f>VLOOKUP(D512,#REF!,5,0)</f>
        <v>#REF!</v>
      </c>
      <c r="M512" t="e">
        <f>VLOOKUP(D512,#REF!,6,0)</f>
        <v>#REF!</v>
      </c>
      <c r="N512" t="e">
        <f>VLOOKUP(D512,#REF!,7,0)</f>
        <v>#REF!</v>
      </c>
      <c r="P512" t="str">
        <f t="shared" si="41"/>
        <v>77602</v>
      </c>
      <c r="Q512" t="str">
        <f t="shared" si="39"/>
        <v>62</v>
      </c>
    </row>
    <row r="513" spans="1:17" x14ac:dyDescent="0.3">
      <c r="A513" s="556">
        <v>44742</v>
      </c>
      <c r="B513" s="332">
        <v>6</v>
      </c>
      <c r="C513" s="332" t="s">
        <v>1754</v>
      </c>
      <c r="D513" s="332" t="s">
        <v>1273</v>
      </c>
      <c r="E513" t="str">
        <f t="shared" si="37"/>
        <v>620107760201099</v>
      </c>
      <c r="F513" t="str">
        <f t="shared" si="38"/>
        <v>0</v>
      </c>
      <c r="G513" t="e">
        <f>+VLOOKUP(L513,BG!$D$10:$F$68,3,FALSE)</f>
        <v>#REF!</v>
      </c>
      <c r="H513" s="332" t="s">
        <v>1274</v>
      </c>
      <c r="I513" s="461">
        <v>-189332</v>
      </c>
      <c r="J513" s="296">
        <f t="shared" si="40"/>
        <v>-189.33199999999999</v>
      </c>
      <c r="K513" t="e">
        <f>+VLOOKUP(D513,#REF!,4,0)</f>
        <v>#REF!</v>
      </c>
      <c r="L513" t="e">
        <f>VLOOKUP(D513,#REF!,5,0)</f>
        <v>#REF!</v>
      </c>
      <c r="M513" t="e">
        <f>VLOOKUP(D513,#REF!,6,0)</f>
        <v>#REF!</v>
      </c>
      <c r="N513" t="e">
        <f>VLOOKUP(D513,#REF!,7,0)</f>
        <v>#REF!</v>
      </c>
      <c r="P513" t="str">
        <f t="shared" si="41"/>
        <v>77602</v>
      </c>
      <c r="Q513" t="str">
        <f t="shared" si="39"/>
        <v>62</v>
      </c>
    </row>
    <row r="514" spans="1:17" x14ac:dyDescent="0.3">
      <c r="A514" s="556">
        <v>44742</v>
      </c>
      <c r="B514" s="333">
        <v>6</v>
      </c>
      <c r="C514" s="333" t="s">
        <v>1755</v>
      </c>
      <c r="D514" s="333" t="s">
        <v>1275</v>
      </c>
      <c r="E514" t="str">
        <f t="shared" si="37"/>
        <v>620107760201299</v>
      </c>
      <c r="F514" t="str">
        <f t="shared" si="38"/>
        <v>0</v>
      </c>
      <c r="G514" t="e">
        <f>+VLOOKUP(L514,BG!$D$10:$F$68,3,FALSE)</f>
        <v>#REF!</v>
      </c>
      <c r="H514" s="333" t="s">
        <v>1276</v>
      </c>
      <c r="I514" s="460">
        <v>-31484</v>
      </c>
      <c r="J514" s="296">
        <f t="shared" si="40"/>
        <v>-31.484000000000002</v>
      </c>
      <c r="K514" t="e">
        <f>+VLOOKUP(D514,#REF!,4,0)</f>
        <v>#REF!</v>
      </c>
      <c r="L514" t="e">
        <f>VLOOKUP(D514,#REF!,5,0)</f>
        <v>#REF!</v>
      </c>
      <c r="M514" t="e">
        <f>VLOOKUP(D514,#REF!,6,0)</f>
        <v>#REF!</v>
      </c>
      <c r="N514" t="e">
        <f>VLOOKUP(D514,#REF!,7,0)</f>
        <v>#REF!</v>
      </c>
      <c r="P514" t="str">
        <f t="shared" si="41"/>
        <v>77602</v>
      </c>
      <c r="Q514" t="str">
        <f t="shared" si="39"/>
        <v>62</v>
      </c>
    </row>
    <row r="515" spans="1:17" x14ac:dyDescent="0.3">
      <c r="A515" s="556">
        <v>44742</v>
      </c>
      <c r="B515" s="332">
        <v>6</v>
      </c>
      <c r="C515" s="332" t="s">
        <v>1756</v>
      </c>
      <c r="D515" s="332" t="s">
        <v>1277</v>
      </c>
      <c r="E515" t="str">
        <f t="shared" si="37"/>
        <v>620107760202199</v>
      </c>
      <c r="F515" t="str">
        <f t="shared" si="38"/>
        <v>0</v>
      </c>
      <c r="G515" t="e">
        <f>+VLOOKUP(L515,BG!$D$10:$F$68,3,FALSE)</f>
        <v>#REF!</v>
      </c>
      <c r="H515" s="332" t="s">
        <v>1278</v>
      </c>
      <c r="I515" s="461">
        <v>-6692891</v>
      </c>
      <c r="J515" s="296">
        <f t="shared" si="40"/>
        <v>-6692.8909999999996</v>
      </c>
      <c r="K515" t="e">
        <f>+VLOOKUP(D515,#REF!,4,0)</f>
        <v>#REF!</v>
      </c>
      <c r="L515" t="e">
        <f>VLOOKUP(D515,#REF!,5,0)</f>
        <v>#REF!</v>
      </c>
      <c r="M515" t="e">
        <f>VLOOKUP(D515,#REF!,6,0)</f>
        <v>#REF!</v>
      </c>
      <c r="N515" t="e">
        <f>VLOOKUP(D515,#REF!,7,0)</f>
        <v>#REF!</v>
      </c>
      <c r="P515" t="str">
        <f t="shared" si="41"/>
        <v>77602</v>
      </c>
      <c r="Q515" t="str">
        <f t="shared" si="39"/>
        <v>62</v>
      </c>
    </row>
    <row r="516" spans="1:17" x14ac:dyDescent="0.3">
      <c r="A516" s="556">
        <v>44742</v>
      </c>
      <c r="B516" s="333">
        <v>6</v>
      </c>
      <c r="C516" s="333" t="s">
        <v>1757</v>
      </c>
      <c r="D516" s="333" t="s">
        <v>1279</v>
      </c>
      <c r="E516" t="str">
        <f t="shared" si="37"/>
        <v>620107760202399</v>
      </c>
      <c r="F516" t="str">
        <f t="shared" si="38"/>
        <v>0</v>
      </c>
      <c r="G516" t="e">
        <f>+VLOOKUP(L516,BG!$D$10:$F$68,3,FALSE)</f>
        <v>#REF!</v>
      </c>
      <c r="H516" s="333" t="s">
        <v>1280</v>
      </c>
      <c r="I516" s="460">
        <v>-64548</v>
      </c>
      <c r="J516" s="296">
        <f t="shared" si="40"/>
        <v>-64.548000000000002</v>
      </c>
      <c r="K516" t="e">
        <f>+VLOOKUP(D516,#REF!,4,0)</f>
        <v>#REF!</v>
      </c>
      <c r="L516" t="e">
        <f>VLOOKUP(D516,#REF!,5,0)</f>
        <v>#REF!</v>
      </c>
      <c r="M516" t="e">
        <f>VLOOKUP(D516,#REF!,6,0)</f>
        <v>#REF!</v>
      </c>
      <c r="N516" t="e">
        <f>VLOOKUP(D516,#REF!,7,0)</f>
        <v>#REF!</v>
      </c>
      <c r="P516" t="str">
        <f t="shared" si="41"/>
        <v>77602</v>
      </c>
      <c r="Q516" t="str">
        <f t="shared" si="39"/>
        <v>62</v>
      </c>
    </row>
    <row r="517" spans="1:17" x14ac:dyDescent="0.3">
      <c r="A517" s="556">
        <v>44742</v>
      </c>
      <c r="B517" s="332">
        <v>6</v>
      </c>
      <c r="C517" s="332" t="s">
        <v>1758</v>
      </c>
      <c r="D517" s="332" t="s">
        <v>1281</v>
      </c>
      <c r="E517" t="str">
        <f t="shared" ref="E517:E580" si="42">+MID(D517,3,2)&amp;+MID(D517,6,1)&amp;+MID(D517,8,2)&amp;+MID(D517,11,3)&amp;+MID(D517,17,2)&amp;+MID(D517,20,3)&amp;+MID(D517,24,2)</f>
        <v>620107760202599</v>
      </c>
      <c r="F517" t="str">
        <f t="shared" ref="F517:F580" si="43">MID(E517,3,1)</f>
        <v>0</v>
      </c>
      <c r="G517" t="e">
        <f>+VLOOKUP(L517,BG!$D$10:$F$68,3,FALSE)</f>
        <v>#REF!</v>
      </c>
      <c r="H517" s="332" t="s">
        <v>1282</v>
      </c>
      <c r="I517" s="461">
        <v>-4212894</v>
      </c>
      <c r="J517" s="296">
        <f t="shared" si="40"/>
        <v>-4212.8940000000002</v>
      </c>
      <c r="K517" t="e">
        <f>+VLOOKUP(D517,#REF!,4,0)</f>
        <v>#REF!</v>
      </c>
      <c r="L517" t="e">
        <f>VLOOKUP(D517,#REF!,5,0)</f>
        <v>#REF!</v>
      </c>
      <c r="M517" t="e">
        <f>VLOOKUP(D517,#REF!,6,0)</f>
        <v>#REF!</v>
      </c>
      <c r="N517" t="e">
        <f>VLOOKUP(D517,#REF!,7,0)</f>
        <v>#REF!</v>
      </c>
      <c r="P517" t="str">
        <f t="shared" si="41"/>
        <v>77602</v>
      </c>
      <c r="Q517" t="str">
        <f t="shared" si="39"/>
        <v>62</v>
      </c>
    </row>
    <row r="518" spans="1:17" x14ac:dyDescent="0.3">
      <c r="A518" s="556">
        <v>44742</v>
      </c>
      <c r="B518" s="333">
        <v>6</v>
      </c>
      <c r="C518" s="333" t="s">
        <v>1759</v>
      </c>
      <c r="D518" s="333" t="s">
        <v>1372</v>
      </c>
      <c r="E518" t="str">
        <f t="shared" si="42"/>
        <v>620107760202699</v>
      </c>
      <c r="F518" t="str">
        <f t="shared" si="43"/>
        <v>0</v>
      </c>
      <c r="G518" t="e">
        <f>+VLOOKUP(L518,BG!$D$10:$F$68,3,FALSE)</f>
        <v>#REF!</v>
      </c>
      <c r="H518" s="333" t="s">
        <v>1398</v>
      </c>
      <c r="I518" s="460">
        <v>-4948587</v>
      </c>
      <c r="J518" s="296">
        <f t="shared" si="40"/>
        <v>-4948.5870000000004</v>
      </c>
      <c r="K518" t="e">
        <f>+VLOOKUP(D518,#REF!,4,0)</f>
        <v>#REF!</v>
      </c>
      <c r="L518" t="e">
        <f>VLOOKUP(D518,#REF!,5,0)</f>
        <v>#REF!</v>
      </c>
      <c r="M518" t="e">
        <f>VLOOKUP(D518,#REF!,6,0)</f>
        <v>#REF!</v>
      </c>
      <c r="N518" t="e">
        <f>VLOOKUP(D518,#REF!,7,0)</f>
        <v>#REF!</v>
      </c>
      <c r="P518" t="str">
        <f t="shared" si="41"/>
        <v>77602</v>
      </c>
      <c r="Q518" t="str">
        <f t="shared" ref="Q518:Q581" si="44">+LEFT(E518,2)</f>
        <v>62</v>
      </c>
    </row>
    <row r="519" spans="1:17" x14ac:dyDescent="0.3">
      <c r="A519" s="556">
        <v>44742</v>
      </c>
      <c r="B519" s="332">
        <v>6</v>
      </c>
      <c r="C519" s="332" t="s">
        <v>1760</v>
      </c>
      <c r="D519" s="332" t="s">
        <v>1283</v>
      </c>
      <c r="E519" t="str">
        <f t="shared" si="42"/>
        <v>620107760204699</v>
      </c>
      <c r="F519" t="str">
        <f t="shared" si="43"/>
        <v>0</v>
      </c>
      <c r="G519" t="e">
        <f>+VLOOKUP(L519,BG!$D$10:$F$68,3,FALSE)</f>
        <v>#REF!</v>
      </c>
      <c r="H519" s="332" t="s">
        <v>1284</v>
      </c>
      <c r="I519" s="461">
        <v>-200000</v>
      </c>
      <c r="J519" s="296">
        <f t="shared" si="40"/>
        <v>-200</v>
      </c>
      <c r="K519" t="e">
        <f>+VLOOKUP(D519,#REF!,4,0)</f>
        <v>#REF!</v>
      </c>
      <c r="L519" t="e">
        <f>VLOOKUP(D519,#REF!,5,0)</f>
        <v>#REF!</v>
      </c>
      <c r="M519" t="e">
        <f>VLOOKUP(D519,#REF!,6,0)</f>
        <v>#REF!</v>
      </c>
      <c r="N519" t="e">
        <f>VLOOKUP(D519,#REF!,7,0)</f>
        <v>#REF!</v>
      </c>
      <c r="P519" t="str">
        <f t="shared" si="41"/>
        <v>77602</v>
      </c>
      <c r="Q519" t="str">
        <f t="shared" si="44"/>
        <v>62</v>
      </c>
    </row>
    <row r="520" spans="1:17" x14ac:dyDescent="0.3">
      <c r="A520" s="556">
        <v>44742</v>
      </c>
      <c r="B520" s="333">
        <v>6</v>
      </c>
      <c r="C520" s="333" t="s">
        <v>2334</v>
      </c>
      <c r="D520" s="333" t="s">
        <v>2034</v>
      </c>
      <c r="E520" t="str">
        <f t="shared" si="42"/>
        <v>620108060200299</v>
      </c>
      <c r="F520" t="str">
        <f t="shared" si="43"/>
        <v>0</v>
      </c>
      <c r="G520" t="e">
        <f>+VLOOKUP(L520,BG!$D$10:$F$68,3,FALSE)</f>
        <v>#REF!</v>
      </c>
      <c r="H520" s="333" t="s">
        <v>2181</v>
      </c>
      <c r="I520" s="460">
        <v>-35003200</v>
      </c>
      <c r="J520" s="296">
        <f t="shared" si="40"/>
        <v>-35003.199999999997</v>
      </c>
      <c r="K520" t="e">
        <f>+VLOOKUP(D520,#REF!,4,0)</f>
        <v>#REF!</v>
      </c>
      <c r="L520" t="e">
        <f>VLOOKUP(D520,#REF!,5,0)</f>
        <v>#REF!</v>
      </c>
      <c r="M520" t="e">
        <f>VLOOKUP(D520,#REF!,6,0)</f>
        <v>#REF!</v>
      </c>
      <c r="N520" t="e">
        <f>VLOOKUP(D520,#REF!,7,0)</f>
        <v>#REF!</v>
      </c>
      <c r="P520" t="str">
        <f t="shared" si="41"/>
        <v>80602</v>
      </c>
      <c r="Q520" t="str">
        <f t="shared" si="44"/>
        <v>62</v>
      </c>
    </row>
    <row r="521" spans="1:17" x14ac:dyDescent="0.3">
      <c r="A521" s="556">
        <v>44742</v>
      </c>
      <c r="B521" s="332">
        <v>6</v>
      </c>
      <c r="C521" s="332" t="s">
        <v>2848</v>
      </c>
      <c r="D521" s="332" t="s">
        <v>2673</v>
      </c>
      <c r="E521" t="str">
        <f t="shared" si="42"/>
        <v>620108060200898</v>
      </c>
      <c r="F521" t="str">
        <f t="shared" si="43"/>
        <v>0</v>
      </c>
      <c r="G521" t="e">
        <f>+VLOOKUP(L521,BG!$D$10:$F$68,3,FALSE)</f>
        <v>#REF!</v>
      </c>
      <c r="H521" s="332" t="s">
        <v>1129</v>
      </c>
      <c r="I521" s="461">
        <v>-10149385</v>
      </c>
      <c r="J521" s="296">
        <f t="shared" si="40"/>
        <v>-10149.385</v>
      </c>
      <c r="K521" t="e">
        <f>+VLOOKUP(D521,#REF!,4,0)</f>
        <v>#REF!</v>
      </c>
      <c r="L521" t="e">
        <f>VLOOKUP(D521,#REF!,5,0)</f>
        <v>#REF!</v>
      </c>
      <c r="M521" t="e">
        <f>VLOOKUP(D521,#REF!,6,0)</f>
        <v>#REF!</v>
      </c>
      <c r="N521" t="e">
        <f>VLOOKUP(D521,#REF!,7,0)</f>
        <v>#REF!</v>
      </c>
      <c r="P521" t="str">
        <f t="shared" si="41"/>
        <v>80602</v>
      </c>
      <c r="Q521" t="str">
        <f t="shared" si="44"/>
        <v>62</v>
      </c>
    </row>
    <row r="522" spans="1:17" x14ac:dyDescent="0.3">
      <c r="A522" s="556">
        <v>44742</v>
      </c>
      <c r="B522" s="333">
        <v>6</v>
      </c>
      <c r="C522" s="333" t="s">
        <v>2335</v>
      </c>
      <c r="D522" s="333" t="s">
        <v>2035</v>
      </c>
      <c r="E522" t="str">
        <f t="shared" si="42"/>
        <v>620108060200999</v>
      </c>
      <c r="F522" t="str">
        <f t="shared" si="43"/>
        <v>0</v>
      </c>
      <c r="G522" t="e">
        <f>+VLOOKUP(L522,BG!$D$10:$F$68,3,FALSE)</f>
        <v>#REF!</v>
      </c>
      <c r="H522" s="333" t="s">
        <v>2182</v>
      </c>
      <c r="I522" s="460">
        <v>-8821738</v>
      </c>
      <c r="J522" s="296">
        <f t="shared" si="40"/>
        <v>-8821.7379999999994</v>
      </c>
      <c r="K522" t="e">
        <f>+VLOOKUP(D522,#REF!,4,0)</f>
        <v>#REF!</v>
      </c>
      <c r="L522" t="e">
        <f>VLOOKUP(D522,#REF!,5,0)</f>
        <v>#REF!</v>
      </c>
      <c r="M522" t="e">
        <f>VLOOKUP(D522,#REF!,6,0)</f>
        <v>#REF!</v>
      </c>
      <c r="N522" t="e">
        <f>VLOOKUP(D522,#REF!,7,0)</f>
        <v>#REF!</v>
      </c>
      <c r="P522" t="str">
        <f t="shared" si="41"/>
        <v>80602</v>
      </c>
      <c r="Q522" t="str">
        <f t="shared" si="44"/>
        <v>62</v>
      </c>
    </row>
    <row r="523" spans="1:17" x14ac:dyDescent="0.3">
      <c r="A523" s="556">
        <v>44742</v>
      </c>
      <c r="B523" s="332">
        <v>6</v>
      </c>
      <c r="C523" s="332" t="s">
        <v>2336</v>
      </c>
      <c r="D523" s="332" t="s">
        <v>2036</v>
      </c>
      <c r="E523" t="str">
        <f t="shared" si="42"/>
        <v>620108060204098</v>
      </c>
      <c r="F523" t="str">
        <f t="shared" si="43"/>
        <v>0</v>
      </c>
      <c r="G523" t="e">
        <f>+VLOOKUP(L523,BG!$D$10:$F$68,3,FALSE)</f>
        <v>#REF!</v>
      </c>
      <c r="H523" s="332" t="s">
        <v>2183</v>
      </c>
      <c r="I523" s="461">
        <v>-25421841</v>
      </c>
      <c r="J523" s="296">
        <f t="shared" si="40"/>
        <v>-25421.841</v>
      </c>
      <c r="K523" t="e">
        <f>+VLOOKUP(D523,#REF!,4,0)</f>
        <v>#REF!</v>
      </c>
      <c r="L523" t="e">
        <f>VLOOKUP(D523,#REF!,5,0)</f>
        <v>#REF!</v>
      </c>
      <c r="M523" t="e">
        <f>VLOOKUP(D523,#REF!,6,0)</f>
        <v>#REF!</v>
      </c>
      <c r="N523" t="e">
        <f>VLOOKUP(D523,#REF!,7,0)</f>
        <v>#REF!</v>
      </c>
      <c r="P523" t="str">
        <f t="shared" si="41"/>
        <v>80602</v>
      </c>
      <c r="Q523" t="str">
        <f t="shared" si="44"/>
        <v>62</v>
      </c>
    </row>
    <row r="524" spans="1:17" x14ac:dyDescent="0.3">
      <c r="A524" s="556">
        <v>44742</v>
      </c>
      <c r="B524" s="333">
        <v>6</v>
      </c>
      <c r="C524" s="333" t="s">
        <v>2337</v>
      </c>
      <c r="D524" s="333" t="s">
        <v>2037</v>
      </c>
      <c r="E524" t="str">
        <f t="shared" si="42"/>
        <v>620108060204099</v>
      </c>
      <c r="F524" t="str">
        <f t="shared" si="43"/>
        <v>0</v>
      </c>
      <c r="G524" t="e">
        <f>+VLOOKUP(L524,BG!$D$10:$F$68,3,FALSE)</f>
        <v>#REF!</v>
      </c>
      <c r="H524" s="333" t="s">
        <v>2184</v>
      </c>
      <c r="I524" s="460">
        <v>-3648556399</v>
      </c>
      <c r="J524" s="296">
        <f t="shared" ref="J524:J587" si="45">I524/1000</f>
        <v>-3648556.3990000002</v>
      </c>
      <c r="K524" t="e">
        <f>+VLOOKUP(D524,#REF!,4,0)</f>
        <v>#REF!</v>
      </c>
      <c r="L524" t="e">
        <f>VLOOKUP(D524,#REF!,5,0)</f>
        <v>#REF!</v>
      </c>
      <c r="M524" t="e">
        <f>VLOOKUP(D524,#REF!,6,0)</f>
        <v>#REF!</v>
      </c>
      <c r="N524" t="e">
        <f>VLOOKUP(D524,#REF!,7,0)</f>
        <v>#REF!</v>
      </c>
      <c r="P524" t="str">
        <f t="shared" ref="P524:P587" si="46">MID(E524,6,5)</f>
        <v>80602</v>
      </c>
      <c r="Q524" t="str">
        <f t="shared" si="44"/>
        <v>62</v>
      </c>
    </row>
    <row r="525" spans="1:17" x14ac:dyDescent="0.3">
      <c r="A525" s="556">
        <v>44742</v>
      </c>
      <c r="B525" s="332">
        <v>7</v>
      </c>
      <c r="C525" s="332" t="s">
        <v>2338</v>
      </c>
      <c r="D525" s="332" t="s">
        <v>2038</v>
      </c>
      <c r="E525" t="str">
        <f t="shared" si="42"/>
        <v>620108060211099</v>
      </c>
      <c r="F525" t="str">
        <f t="shared" si="43"/>
        <v>0</v>
      </c>
      <c r="G525" t="e">
        <f>+VLOOKUP(L525,BG!$D$10:$F$68,3,FALSE)</f>
        <v>#REF!</v>
      </c>
      <c r="H525" s="332" t="s">
        <v>2944</v>
      </c>
      <c r="I525" s="461">
        <v>-12683330</v>
      </c>
      <c r="J525" s="296">
        <f t="shared" si="45"/>
        <v>-12683.33</v>
      </c>
      <c r="K525" t="e">
        <f>+VLOOKUP(D525,#REF!,4,0)</f>
        <v>#REF!</v>
      </c>
      <c r="L525" t="e">
        <f>VLOOKUP(D525,#REF!,5,0)</f>
        <v>#REF!</v>
      </c>
      <c r="M525" t="e">
        <f>VLOOKUP(D525,#REF!,6,0)</f>
        <v>#REF!</v>
      </c>
      <c r="N525" t="e">
        <f>VLOOKUP(D525,#REF!,7,0)</f>
        <v>#REF!</v>
      </c>
      <c r="P525" t="str">
        <f t="shared" si="46"/>
        <v>80602</v>
      </c>
      <c r="Q525" t="str">
        <f t="shared" si="44"/>
        <v>62</v>
      </c>
    </row>
    <row r="526" spans="1:17" x14ac:dyDescent="0.3">
      <c r="A526" s="556">
        <v>44742</v>
      </c>
      <c r="B526" s="333">
        <v>6</v>
      </c>
      <c r="C526" s="333" t="s">
        <v>2339</v>
      </c>
      <c r="D526" s="333" t="s">
        <v>2039</v>
      </c>
      <c r="E526" t="str">
        <f t="shared" si="42"/>
        <v>620108060211298</v>
      </c>
      <c r="F526" t="str">
        <f t="shared" si="43"/>
        <v>0</v>
      </c>
      <c r="G526" t="e">
        <f>+VLOOKUP(L526,BG!$D$10:$F$68,3,FALSE)</f>
        <v>#REF!</v>
      </c>
      <c r="H526" s="333" t="s">
        <v>2186</v>
      </c>
      <c r="I526" s="460">
        <v>-1265787</v>
      </c>
      <c r="J526" s="296">
        <f t="shared" si="45"/>
        <v>-1265.787</v>
      </c>
      <c r="K526" t="e">
        <f>+VLOOKUP(D526,#REF!,4,0)</f>
        <v>#REF!</v>
      </c>
      <c r="L526" t="e">
        <f>VLOOKUP(D526,#REF!,5,0)</f>
        <v>#REF!</v>
      </c>
      <c r="M526" t="e">
        <f>VLOOKUP(D526,#REF!,6,0)</f>
        <v>#REF!</v>
      </c>
      <c r="N526" t="e">
        <f>VLOOKUP(D526,#REF!,7,0)</f>
        <v>#REF!</v>
      </c>
      <c r="P526" t="str">
        <f t="shared" si="46"/>
        <v>80602</v>
      </c>
      <c r="Q526" t="str">
        <f t="shared" si="44"/>
        <v>62</v>
      </c>
    </row>
    <row r="527" spans="1:17" x14ac:dyDescent="0.3">
      <c r="A527" s="556">
        <v>44742</v>
      </c>
      <c r="B527" s="332">
        <v>6</v>
      </c>
      <c r="C527" s="332" t="s">
        <v>2340</v>
      </c>
      <c r="D527" s="332" t="s">
        <v>2040</v>
      </c>
      <c r="E527" t="str">
        <f t="shared" si="42"/>
        <v>630108080400098</v>
      </c>
      <c r="F527" t="str">
        <f t="shared" si="43"/>
        <v>0</v>
      </c>
      <c r="G527" t="e">
        <f>+VLOOKUP(L527,BG!$D$10:$F$68,3,FALSE)</f>
        <v>#REF!</v>
      </c>
      <c r="H527" s="332" t="s">
        <v>1130</v>
      </c>
      <c r="I527" s="461">
        <v>-14907992</v>
      </c>
      <c r="J527" s="296">
        <f t="shared" si="45"/>
        <v>-14907.992</v>
      </c>
      <c r="K527" t="e">
        <f>+VLOOKUP(D527,#REF!,4,0)</f>
        <v>#REF!</v>
      </c>
      <c r="L527" t="e">
        <f>VLOOKUP(D527,#REF!,5,0)</f>
        <v>#REF!</v>
      </c>
      <c r="M527" t="e">
        <f>VLOOKUP(D527,#REF!,6,0)</f>
        <v>#REF!</v>
      </c>
      <c r="N527" t="e">
        <f>VLOOKUP(D527,#REF!,7,0)</f>
        <v>#REF!</v>
      </c>
      <c r="P527" t="str">
        <f t="shared" si="46"/>
        <v>80804</v>
      </c>
      <c r="Q527" t="str">
        <f t="shared" si="44"/>
        <v>63</v>
      </c>
    </row>
    <row r="528" spans="1:17" x14ac:dyDescent="0.3">
      <c r="A528" s="556">
        <v>44742</v>
      </c>
      <c r="B528" s="333">
        <v>6</v>
      </c>
      <c r="C528" s="333" t="s">
        <v>1761</v>
      </c>
      <c r="D528" s="333" t="s">
        <v>1286</v>
      </c>
      <c r="E528" t="str">
        <f t="shared" si="42"/>
        <v>630108080400198</v>
      </c>
      <c r="F528" t="str">
        <f t="shared" si="43"/>
        <v>0</v>
      </c>
      <c r="G528" t="e">
        <f>+VLOOKUP(L528,BG!$D$10:$F$68,3,FALSE)</f>
        <v>#REF!</v>
      </c>
      <c r="H528" s="333" t="s">
        <v>1132</v>
      </c>
      <c r="I528" s="460">
        <v>-1769198</v>
      </c>
      <c r="J528" s="296">
        <f t="shared" si="45"/>
        <v>-1769.1980000000001</v>
      </c>
      <c r="K528" t="e">
        <f>+VLOOKUP(D528,#REF!,4,0)</f>
        <v>#REF!</v>
      </c>
      <c r="L528" t="e">
        <f>VLOOKUP(D528,#REF!,5,0)</f>
        <v>#REF!</v>
      </c>
      <c r="M528" t="e">
        <f>VLOOKUP(D528,#REF!,6,0)</f>
        <v>#REF!</v>
      </c>
      <c r="N528" t="e">
        <f>VLOOKUP(D528,#REF!,7,0)</f>
        <v>#REF!</v>
      </c>
      <c r="P528" t="str">
        <f t="shared" si="46"/>
        <v>80804</v>
      </c>
      <c r="Q528" t="str">
        <f t="shared" si="44"/>
        <v>63</v>
      </c>
    </row>
    <row r="529" spans="1:17" x14ac:dyDescent="0.3">
      <c r="A529" s="556">
        <v>44742</v>
      </c>
      <c r="B529" s="332">
        <v>6</v>
      </c>
      <c r="C529" s="332" t="s">
        <v>1762</v>
      </c>
      <c r="D529" s="332" t="s">
        <v>1131</v>
      </c>
      <c r="E529" t="str">
        <f t="shared" si="42"/>
        <v>630108080400199</v>
      </c>
      <c r="F529" t="str">
        <f t="shared" si="43"/>
        <v>0</v>
      </c>
      <c r="G529" t="e">
        <f>+VLOOKUP(L529,BG!$D$10:$F$68,3,FALSE)</f>
        <v>#REF!</v>
      </c>
      <c r="H529" s="332" t="s">
        <v>1132</v>
      </c>
      <c r="I529" s="461">
        <v>-545054472</v>
      </c>
      <c r="J529" s="296">
        <f t="shared" si="45"/>
        <v>-545054.47199999995</v>
      </c>
      <c r="K529" t="e">
        <f>+VLOOKUP(D529,#REF!,4,0)</f>
        <v>#REF!</v>
      </c>
      <c r="L529" t="e">
        <f>VLOOKUP(D529,#REF!,5,0)</f>
        <v>#REF!</v>
      </c>
      <c r="M529" t="e">
        <f>VLOOKUP(D529,#REF!,6,0)</f>
        <v>#REF!</v>
      </c>
      <c r="N529" t="e">
        <f>VLOOKUP(D529,#REF!,7,0)</f>
        <v>#REF!</v>
      </c>
      <c r="P529" t="str">
        <f t="shared" si="46"/>
        <v>80804</v>
      </c>
      <c r="Q529" t="str">
        <f t="shared" si="44"/>
        <v>63</v>
      </c>
    </row>
    <row r="530" spans="1:17" x14ac:dyDescent="0.3">
      <c r="A530" s="556">
        <v>44742</v>
      </c>
      <c r="B530" s="333">
        <v>6</v>
      </c>
      <c r="C530" s="333" t="s">
        <v>2341</v>
      </c>
      <c r="D530" s="333" t="s">
        <v>2041</v>
      </c>
      <c r="E530" t="str">
        <f t="shared" si="42"/>
        <v>630108080400498</v>
      </c>
      <c r="F530" t="str">
        <f t="shared" si="43"/>
        <v>0</v>
      </c>
      <c r="G530" t="e">
        <f>+VLOOKUP(L530,BG!$D$10:$F$68,3,FALSE)</f>
        <v>#REF!</v>
      </c>
      <c r="H530" s="333" t="s">
        <v>2187</v>
      </c>
      <c r="I530" s="460">
        <v>-1361195</v>
      </c>
      <c r="J530" s="296">
        <f t="shared" si="45"/>
        <v>-1361.1949999999999</v>
      </c>
      <c r="K530" t="e">
        <f>+VLOOKUP(D530,#REF!,4,0)</f>
        <v>#REF!</v>
      </c>
      <c r="L530" t="e">
        <f>VLOOKUP(D530,#REF!,5,0)</f>
        <v>#REF!</v>
      </c>
      <c r="M530" t="e">
        <f>VLOOKUP(D530,#REF!,6,0)</f>
        <v>#REF!</v>
      </c>
      <c r="N530" t="e">
        <f>VLOOKUP(D530,#REF!,7,0)</f>
        <v>#REF!</v>
      </c>
      <c r="P530" t="str">
        <f t="shared" si="46"/>
        <v>80804</v>
      </c>
      <c r="Q530" t="str">
        <f t="shared" si="44"/>
        <v>63</v>
      </c>
    </row>
    <row r="531" spans="1:17" x14ac:dyDescent="0.3">
      <c r="A531" s="556">
        <v>44742</v>
      </c>
      <c r="B531" s="332">
        <v>7</v>
      </c>
      <c r="C531" s="332" t="s">
        <v>2342</v>
      </c>
      <c r="D531" s="332" t="s">
        <v>2042</v>
      </c>
      <c r="E531" t="str">
        <f t="shared" si="42"/>
        <v>630108080400499</v>
      </c>
      <c r="F531" t="str">
        <f t="shared" si="43"/>
        <v>0</v>
      </c>
      <c r="G531" t="e">
        <f>+VLOOKUP(L531,BG!$D$10:$F$68,3,FALSE)</f>
        <v>#REF!</v>
      </c>
      <c r="H531" s="332" t="s">
        <v>2187</v>
      </c>
      <c r="I531" s="461">
        <v>-175846502</v>
      </c>
      <c r="J531" s="296">
        <f t="shared" si="45"/>
        <v>-175846.50200000001</v>
      </c>
      <c r="K531" t="e">
        <f>+VLOOKUP(D531,#REF!,4,0)</f>
        <v>#REF!</v>
      </c>
      <c r="L531" t="e">
        <f>VLOOKUP(D531,#REF!,5,0)</f>
        <v>#REF!</v>
      </c>
      <c r="M531" t="e">
        <f>VLOOKUP(D531,#REF!,6,0)</f>
        <v>#REF!</v>
      </c>
      <c r="N531" t="e">
        <f>VLOOKUP(D531,#REF!,7,0)</f>
        <v>#REF!</v>
      </c>
      <c r="P531" t="str">
        <f t="shared" si="46"/>
        <v>80804</v>
      </c>
      <c r="Q531" t="str">
        <f t="shared" si="44"/>
        <v>63</v>
      </c>
    </row>
    <row r="532" spans="1:17" x14ac:dyDescent="0.3">
      <c r="A532" s="556">
        <v>44742</v>
      </c>
      <c r="B532" s="333">
        <v>6</v>
      </c>
      <c r="C532" s="333" t="s">
        <v>2343</v>
      </c>
      <c r="D532" s="333" t="s">
        <v>2043</v>
      </c>
      <c r="E532" t="str">
        <f t="shared" si="42"/>
        <v>630108080401199</v>
      </c>
      <c r="F532" t="str">
        <f t="shared" si="43"/>
        <v>0</v>
      </c>
      <c r="G532" t="e">
        <f>+VLOOKUP(L532,BG!$D$10:$F$68,3,FALSE)</f>
        <v>#REF!</v>
      </c>
      <c r="H532" s="333" t="s">
        <v>2188</v>
      </c>
      <c r="I532" s="460">
        <v>-470577444</v>
      </c>
      <c r="J532" s="296">
        <f t="shared" si="45"/>
        <v>-470577.44400000002</v>
      </c>
      <c r="K532" t="e">
        <f>+VLOOKUP(D532,#REF!,4,0)</f>
        <v>#REF!</v>
      </c>
      <c r="L532" t="e">
        <f>VLOOKUP(D532,#REF!,5,0)</f>
        <v>#REF!</v>
      </c>
      <c r="M532" t="e">
        <f>VLOOKUP(D532,#REF!,6,0)</f>
        <v>#REF!</v>
      </c>
      <c r="N532" t="e">
        <f>VLOOKUP(D532,#REF!,7,0)</f>
        <v>#REF!</v>
      </c>
      <c r="P532" t="str">
        <f t="shared" si="46"/>
        <v>80804</v>
      </c>
      <c r="Q532" t="str">
        <f t="shared" si="44"/>
        <v>63</v>
      </c>
    </row>
    <row r="533" spans="1:17" x14ac:dyDescent="0.3">
      <c r="A533" s="556">
        <v>44742</v>
      </c>
      <c r="B533" s="332">
        <v>7</v>
      </c>
      <c r="C533" s="332" t="s">
        <v>1763</v>
      </c>
      <c r="D533" s="332" t="s">
        <v>1134</v>
      </c>
      <c r="E533" t="str">
        <f t="shared" si="42"/>
        <v>630108100200099</v>
      </c>
      <c r="F533" t="str">
        <f t="shared" si="43"/>
        <v>0</v>
      </c>
      <c r="G533" t="e">
        <f>+VLOOKUP(L533,BG!$D$10:$F$68,3,FALSE)</f>
        <v>#REF!</v>
      </c>
      <c r="H533" s="332" t="s">
        <v>1133</v>
      </c>
      <c r="I533" s="544">
        <v>-230</v>
      </c>
      <c r="J533" s="296">
        <f t="shared" si="45"/>
        <v>-0.23</v>
      </c>
      <c r="K533" t="e">
        <f>+VLOOKUP(D533,#REF!,4,0)</f>
        <v>#REF!</v>
      </c>
      <c r="L533" t="e">
        <f>VLOOKUP(D533,#REF!,5,0)</f>
        <v>#REF!</v>
      </c>
      <c r="M533" t="e">
        <f>VLOOKUP(D533,#REF!,6,0)</f>
        <v>#REF!</v>
      </c>
      <c r="N533" t="e">
        <f>VLOOKUP(D533,#REF!,7,0)</f>
        <v>#REF!</v>
      </c>
      <c r="P533" t="str">
        <f t="shared" si="46"/>
        <v>81002</v>
      </c>
      <c r="Q533" t="str">
        <f t="shared" si="44"/>
        <v>63</v>
      </c>
    </row>
    <row r="534" spans="1:17" x14ac:dyDescent="0.3">
      <c r="A534" s="556">
        <v>44742</v>
      </c>
      <c r="B534" s="333">
        <v>6</v>
      </c>
      <c r="C534" s="333" t="s">
        <v>2344</v>
      </c>
      <c r="D534" s="333" t="s">
        <v>2044</v>
      </c>
      <c r="E534" t="str">
        <f t="shared" si="42"/>
        <v>630308160200099</v>
      </c>
      <c r="F534" t="str">
        <f t="shared" si="43"/>
        <v>0</v>
      </c>
      <c r="G534" t="e">
        <f>+VLOOKUP(L534,BG!$D$10:$F$68,3,FALSE)</f>
        <v>#REF!</v>
      </c>
      <c r="H534" s="333" t="s">
        <v>2189</v>
      </c>
      <c r="I534" s="460">
        <v>-32564558</v>
      </c>
      <c r="J534" s="296">
        <f t="shared" si="45"/>
        <v>-32564.558000000001</v>
      </c>
      <c r="K534" t="e">
        <f>+VLOOKUP(D534,#REF!,4,0)</f>
        <v>#REF!</v>
      </c>
      <c r="L534" t="e">
        <f>VLOOKUP(D534,#REF!,5,0)</f>
        <v>#REF!</v>
      </c>
      <c r="M534" t="e">
        <f>VLOOKUP(D534,#REF!,6,0)</f>
        <v>#REF!</v>
      </c>
      <c r="N534" t="e">
        <f>VLOOKUP(D534,#REF!,7,0)</f>
        <v>#REF!</v>
      </c>
      <c r="P534" t="str">
        <f t="shared" si="46"/>
        <v>81602</v>
      </c>
      <c r="Q534" t="str">
        <f t="shared" si="44"/>
        <v>63</v>
      </c>
    </row>
    <row r="535" spans="1:17" x14ac:dyDescent="0.3">
      <c r="A535" s="556">
        <v>44742</v>
      </c>
      <c r="B535" s="332">
        <v>6</v>
      </c>
      <c r="C535" s="332" t="s">
        <v>2345</v>
      </c>
      <c r="D535" s="332" t="s">
        <v>2045</v>
      </c>
      <c r="E535" t="str">
        <f t="shared" si="42"/>
        <v>630308180200099</v>
      </c>
      <c r="F535" t="str">
        <f t="shared" si="43"/>
        <v>0</v>
      </c>
      <c r="G535" t="e">
        <f>+VLOOKUP(L535,BG!$D$10:$F$68,3,FALSE)</f>
        <v>#REF!</v>
      </c>
      <c r="H535" s="332" t="s">
        <v>1288</v>
      </c>
      <c r="I535" s="461">
        <v>-125070914</v>
      </c>
      <c r="J535" s="296">
        <f t="shared" si="45"/>
        <v>-125070.914</v>
      </c>
      <c r="K535" t="e">
        <f>+VLOOKUP(D535,#REF!,4,0)</f>
        <v>#REF!</v>
      </c>
      <c r="L535" t="e">
        <f>VLOOKUP(D535,#REF!,5,0)</f>
        <v>#REF!</v>
      </c>
      <c r="M535" t="e">
        <f>VLOOKUP(D535,#REF!,6,0)</f>
        <v>#REF!</v>
      </c>
      <c r="N535" t="e">
        <f>VLOOKUP(D535,#REF!,7,0)</f>
        <v>#REF!</v>
      </c>
      <c r="P535" t="str">
        <f t="shared" si="46"/>
        <v>81802</v>
      </c>
      <c r="Q535" t="str">
        <f t="shared" si="44"/>
        <v>63</v>
      </c>
    </row>
    <row r="536" spans="1:17" x14ac:dyDescent="0.3">
      <c r="A536" s="556">
        <v>44742</v>
      </c>
      <c r="B536" s="333">
        <v>6</v>
      </c>
      <c r="C536" s="333" t="s">
        <v>1764</v>
      </c>
      <c r="D536" s="333" t="s">
        <v>1287</v>
      </c>
      <c r="E536" t="str">
        <f t="shared" si="42"/>
        <v>630308180200198</v>
      </c>
      <c r="F536" t="str">
        <f t="shared" si="43"/>
        <v>0</v>
      </c>
      <c r="G536" t="e">
        <f>+VLOOKUP(L536,BG!$D$10:$F$68,3,FALSE)</f>
        <v>#REF!</v>
      </c>
      <c r="H536" s="333" t="s">
        <v>1288</v>
      </c>
      <c r="I536" s="460">
        <v>-1778200</v>
      </c>
      <c r="J536" s="296">
        <f t="shared" si="45"/>
        <v>-1778.2</v>
      </c>
      <c r="K536" t="e">
        <f>+VLOOKUP(D536,#REF!,4,0)</f>
        <v>#REF!</v>
      </c>
      <c r="L536" t="e">
        <f>VLOOKUP(D536,#REF!,5,0)</f>
        <v>#REF!</v>
      </c>
      <c r="M536" t="e">
        <f>VLOOKUP(D536,#REF!,6,0)</f>
        <v>#REF!</v>
      </c>
      <c r="N536" t="e">
        <f>VLOOKUP(D536,#REF!,7,0)</f>
        <v>#REF!</v>
      </c>
      <c r="P536" t="str">
        <f t="shared" si="46"/>
        <v>81802</v>
      </c>
      <c r="Q536" t="str">
        <f t="shared" si="44"/>
        <v>63</v>
      </c>
    </row>
    <row r="537" spans="1:17" x14ac:dyDescent="0.3">
      <c r="A537" s="556">
        <v>44742</v>
      </c>
      <c r="B537" s="332">
        <v>6</v>
      </c>
      <c r="C537" s="332" t="s">
        <v>1765</v>
      </c>
      <c r="D537" s="332" t="s">
        <v>1135</v>
      </c>
      <c r="E537" t="str">
        <f t="shared" si="42"/>
        <v>630308180200899</v>
      </c>
      <c r="F537" t="str">
        <f t="shared" si="43"/>
        <v>0</v>
      </c>
      <c r="G537" t="e">
        <f>+VLOOKUP(L537,BG!$D$10:$F$68,3,FALSE)</f>
        <v>#REF!</v>
      </c>
      <c r="H537" s="332" t="s">
        <v>1136</v>
      </c>
      <c r="I537" s="461">
        <v>-36727192</v>
      </c>
      <c r="J537" s="296">
        <f t="shared" si="45"/>
        <v>-36727.192000000003</v>
      </c>
      <c r="K537" t="e">
        <f>+VLOOKUP(D537,#REF!,4,0)</f>
        <v>#REF!</v>
      </c>
      <c r="L537" t="e">
        <f>VLOOKUP(D537,#REF!,5,0)</f>
        <v>#REF!</v>
      </c>
      <c r="M537" t="e">
        <f>VLOOKUP(D537,#REF!,6,0)</f>
        <v>#REF!</v>
      </c>
      <c r="N537" t="e">
        <f>VLOOKUP(D537,#REF!,7,0)</f>
        <v>#REF!</v>
      </c>
      <c r="P537" t="str">
        <f t="shared" si="46"/>
        <v>81802</v>
      </c>
      <c r="Q537" t="str">
        <f t="shared" si="44"/>
        <v>63</v>
      </c>
    </row>
    <row r="538" spans="1:17" x14ac:dyDescent="0.3">
      <c r="A538" s="556">
        <v>44742</v>
      </c>
      <c r="B538" s="333">
        <v>6</v>
      </c>
      <c r="C538" s="333" t="s">
        <v>1766</v>
      </c>
      <c r="D538" s="333" t="s">
        <v>1137</v>
      </c>
      <c r="E538" t="str">
        <f t="shared" si="42"/>
        <v>630408200400099</v>
      </c>
      <c r="F538" t="str">
        <f t="shared" si="43"/>
        <v>0</v>
      </c>
      <c r="G538" t="e">
        <f>+VLOOKUP(L538,BG!$D$10:$F$68,3,FALSE)</f>
        <v>#REF!</v>
      </c>
      <c r="H538" s="333" t="s">
        <v>1138</v>
      </c>
      <c r="I538" s="545">
        <v>-153757180954</v>
      </c>
      <c r="J538" s="296">
        <f t="shared" si="45"/>
        <v>-153757180.954</v>
      </c>
      <c r="K538" t="e">
        <f>+VLOOKUP(D538,#REF!,4,0)</f>
        <v>#REF!</v>
      </c>
      <c r="L538" t="e">
        <f>VLOOKUP(D538,#REF!,5,0)</f>
        <v>#REF!</v>
      </c>
      <c r="M538" t="e">
        <f>VLOOKUP(D538,#REF!,6,0)</f>
        <v>#REF!</v>
      </c>
      <c r="N538" t="e">
        <f>VLOOKUP(D538,#REF!,7,0)</f>
        <v>#REF!</v>
      </c>
      <c r="P538" t="str">
        <f t="shared" si="46"/>
        <v>82004</v>
      </c>
      <c r="Q538" t="str">
        <f t="shared" si="44"/>
        <v>63</v>
      </c>
    </row>
    <row r="539" spans="1:17" x14ac:dyDescent="0.3">
      <c r="A539" s="556">
        <v>44742</v>
      </c>
      <c r="B539" s="332">
        <v>7</v>
      </c>
      <c r="C539" s="332" t="s">
        <v>1767</v>
      </c>
      <c r="D539" s="332" t="s">
        <v>1139</v>
      </c>
      <c r="E539" t="str">
        <f t="shared" si="42"/>
        <v>630408200600099</v>
      </c>
      <c r="F539" t="str">
        <f t="shared" si="43"/>
        <v>0</v>
      </c>
      <c r="G539" t="e">
        <f>+VLOOKUP(L539,BG!$D$10:$F$68,3,FALSE)</f>
        <v>#REF!</v>
      </c>
      <c r="H539" s="332" t="s">
        <v>1140</v>
      </c>
      <c r="I539" s="544">
        <v>-9416013</v>
      </c>
      <c r="J539" s="296">
        <f t="shared" si="45"/>
        <v>-9416.0130000000008</v>
      </c>
      <c r="K539" t="e">
        <f>+VLOOKUP(D539,#REF!,4,0)</f>
        <v>#REF!</v>
      </c>
      <c r="L539" t="e">
        <f>VLOOKUP(D539,#REF!,5,0)</f>
        <v>#REF!</v>
      </c>
      <c r="M539" t="e">
        <f>VLOOKUP(D539,#REF!,6,0)</f>
        <v>#REF!</v>
      </c>
      <c r="N539" t="e">
        <f>VLOOKUP(D539,#REF!,7,0)</f>
        <v>#REF!</v>
      </c>
      <c r="P539" t="str">
        <f t="shared" si="46"/>
        <v>82006</v>
      </c>
      <c r="Q539" t="str">
        <f t="shared" si="44"/>
        <v>63</v>
      </c>
    </row>
    <row r="540" spans="1:17" x14ac:dyDescent="0.3">
      <c r="A540" s="556">
        <v>44742</v>
      </c>
      <c r="B540" s="333">
        <v>6</v>
      </c>
      <c r="C540" s="333" t="s">
        <v>1768</v>
      </c>
      <c r="D540" s="333" t="s">
        <v>1141</v>
      </c>
      <c r="E540" t="str">
        <f t="shared" si="42"/>
        <v>630408220200099</v>
      </c>
      <c r="F540" t="str">
        <f t="shared" si="43"/>
        <v>0</v>
      </c>
      <c r="G540" t="e">
        <f>+VLOOKUP(L540,BG!$D$10:$F$68,3,FALSE)</f>
        <v>#REF!</v>
      </c>
      <c r="H540" s="333" t="s">
        <v>1142</v>
      </c>
      <c r="I540" s="545">
        <v>-70261291037</v>
      </c>
      <c r="J540" s="296">
        <f t="shared" si="45"/>
        <v>-70261291.037</v>
      </c>
      <c r="K540" t="e">
        <f>+VLOOKUP(D540,#REF!,4,0)</f>
        <v>#REF!</v>
      </c>
      <c r="L540" t="e">
        <f>VLOOKUP(D540,#REF!,5,0)</f>
        <v>#REF!</v>
      </c>
      <c r="M540" t="e">
        <f>VLOOKUP(D540,#REF!,6,0)</f>
        <v>#REF!</v>
      </c>
      <c r="N540" t="e">
        <f>VLOOKUP(D540,#REF!,7,0)</f>
        <v>#REF!</v>
      </c>
      <c r="P540" t="str">
        <f t="shared" si="46"/>
        <v>82202</v>
      </c>
      <c r="Q540" t="str">
        <f t="shared" si="44"/>
        <v>63</v>
      </c>
    </row>
    <row r="541" spans="1:17" x14ac:dyDescent="0.3">
      <c r="A541" s="556">
        <v>44742</v>
      </c>
      <c r="B541" s="332">
        <v>6</v>
      </c>
      <c r="C541" s="332" t="s">
        <v>1769</v>
      </c>
      <c r="D541" s="332" t="s">
        <v>1143</v>
      </c>
      <c r="E541" t="str">
        <f t="shared" si="42"/>
        <v>630408220400099</v>
      </c>
      <c r="F541" t="str">
        <f t="shared" si="43"/>
        <v>0</v>
      </c>
      <c r="G541" t="e">
        <f>+VLOOKUP(L541,BG!$D$10:$F$68,3,FALSE)</f>
        <v>#REF!</v>
      </c>
      <c r="H541" s="332" t="s">
        <v>51</v>
      </c>
      <c r="I541" s="544">
        <v>-36525046123</v>
      </c>
      <c r="J541" s="296">
        <f t="shared" si="45"/>
        <v>-36525046.123000003</v>
      </c>
      <c r="K541" t="e">
        <f>+VLOOKUP(D541,#REF!,4,0)</f>
        <v>#REF!</v>
      </c>
      <c r="L541" t="e">
        <f>VLOOKUP(D541,#REF!,5,0)</f>
        <v>#REF!</v>
      </c>
      <c r="M541" t="e">
        <f>VLOOKUP(D541,#REF!,6,0)</f>
        <v>#REF!</v>
      </c>
      <c r="N541" t="e">
        <f>VLOOKUP(D541,#REF!,7,0)</f>
        <v>#REF!</v>
      </c>
      <c r="P541" t="str">
        <f t="shared" si="46"/>
        <v>82204</v>
      </c>
      <c r="Q541" t="str">
        <f t="shared" si="44"/>
        <v>63</v>
      </c>
    </row>
    <row r="542" spans="1:17" x14ac:dyDescent="0.3">
      <c r="A542" s="556">
        <v>44742</v>
      </c>
      <c r="B542" s="333">
        <v>6</v>
      </c>
      <c r="C542" s="333" t="s">
        <v>2849</v>
      </c>
      <c r="D542" s="333" t="s">
        <v>1869</v>
      </c>
      <c r="E542" t="str">
        <f t="shared" si="42"/>
        <v>640108280100099</v>
      </c>
      <c r="F542" t="str">
        <f t="shared" si="43"/>
        <v>0</v>
      </c>
      <c r="G542" t="e">
        <f>+VLOOKUP(L542,BG!$D$10:$F$68,3,FALSE)</f>
        <v>#REF!</v>
      </c>
      <c r="H542" s="333" t="s">
        <v>1493</v>
      </c>
      <c r="I542" s="545">
        <v>-24630542</v>
      </c>
      <c r="J542" s="296">
        <f t="shared" si="45"/>
        <v>-24630.542000000001</v>
      </c>
      <c r="K542" t="e">
        <f>+VLOOKUP(D542,#REF!,4,0)</f>
        <v>#REF!</v>
      </c>
      <c r="L542" t="e">
        <f>VLOOKUP(D542,#REF!,5,0)</f>
        <v>#REF!</v>
      </c>
      <c r="M542" t="e">
        <f>VLOOKUP(D542,#REF!,6,0)</f>
        <v>#REF!</v>
      </c>
      <c r="N542" t="e">
        <f>VLOOKUP(D542,#REF!,7,0)</f>
        <v>#REF!</v>
      </c>
      <c r="P542" t="str">
        <f t="shared" si="46"/>
        <v>82801</v>
      </c>
      <c r="Q542" t="str">
        <f t="shared" si="44"/>
        <v>64</v>
      </c>
    </row>
    <row r="543" spans="1:17" x14ac:dyDescent="0.3">
      <c r="A543" s="556">
        <v>44742</v>
      </c>
      <c r="B543" s="332">
        <v>6</v>
      </c>
      <c r="C543" s="332" t="s">
        <v>1770</v>
      </c>
      <c r="D543" s="332" t="s">
        <v>1144</v>
      </c>
      <c r="E543" t="str">
        <f t="shared" si="42"/>
        <v>640108320100199</v>
      </c>
      <c r="F543" t="str">
        <f t="shared" si="43"/>
        <v>0</v>
      </c>
      <c r="G543" t="e">
        <f>+VLOOKUP(L543,BG!$D$10:$F$68,3,FALSE)</f>
        <v>#REF!</v>
      </c>
      <c r="H543" s="332" t="s">
        <v>1145</v>
      </c>
      <c r="I543" s="544">
        <v>-4296230259</v>
      </c>
      <c r="J543" s="296">
        <f t="shared" si="45"/>
        <v>-4296230.2589999996</v>
      </c>
      <c r="K543" t="e">
        <f>+VLOOKUP(D543,#REF!,4,0)</f>
        <v>#REF!</v>
      </c>
      <c r="L543" t="e">
        <f>VLOOKUP(D543,#REF!,5,0)</f>
        <v>#REF!</v>
      </c>
      <c r="M543" t="e">
        <f>VLOOKUP(D543,#REF!,6,0)</f>
        <v>#REF!</v>
      </c>
      <c r="N543" t="e">
        <f>VLOOKUP(D543,#REF!,7,0)</f>
        <v>#REF!</v>
      </c>
      <c r="P543" t="str">
        <f t="shared" si="46"/>
        <v>83201</v>
      </c>
      <c r="Q543" t="str">
        <f t="shared" si="44"/>
        <v>64</v>
      </c>
    </row>
    <row r="544" spans="1:17" x14ac:dyDescent="0.3">
      <c r="A544" s="556">
        <v>44742</v>
      </c>
      <c r="B544" s="333">
        <v>6</v>
      </c>
      <c r="C544" s="333" t="s">
        <v>1771</v>
      </c>
      <c r="D544" s="333" t="s">
        <v>1260</v>
      </c>
      <c r="E544" t="str">
        <f t="shared" si="42"/>
        <v>640108320100799</v>
      </c>
      <c r="F544" t="str">
        <f t="shared" si="43"/>
        <v>0</v>
      </c>
      <c r="G544" t="e">
        <f>+VLOOKUP(L544,BG!$D$10:$F$68,3,FALSE)</f>
        <v>#REF!</v>
      </c>
      <c r="H544" s="333" t="s">
        <v>1261</v>
      </c>
      <c r="I544" s="545">
        <v>-909090</v>
      </c>
      <c r="J544" s="296">
        <f t="shared" si="45"/>
        <v>-909.09</v>
      </c>
      <c r="K544" t="e">
        <f>+VLOOKUP(D544,#REF!,4,0)</f>
        <v>#REF!</v>
      </c>
      <c r="L544" t="e">
        <f>VLOOKUP(D544,#REF!,5,0)</f>
        <v>#REF!</v>
      </c>
      <c r="M544" t="e">
        <f>VLOOKUP(D544,#REF!,6,0)</f>
        <v>#REF!</v>
      </c>
      <c r="N544" t="e">
        <f>VLOOKUP(D544,#REF!,7,0)</f>
        <v>#REF!</v>
      </c>
      <c r="P544" t="str">
        <f t="shared" si="46"/>
        <v>83201</v>
      </c>
      <c r="Q544" t="str">
        <f t="shared" si="44"/>
        <v>64</v>
      </c>
    </row>
    <row r="545" spans="1:17" x14ac:dyDescent="0.3">
      <c r="A545" s="556">
        <v>44742</v>
      </c>
      <c r="B545" s="332">
        <v>6</v>
      </c>
      <c r="C545" s="332" t="s">
        <v>2850</v>
      </c>
      <c r="D545" s="332" t="s">
        <v>2674</v>
      </c>
      <c r="E545" t="str">
        <f t="shared" si="42"/>
        <v>640108320101099</v>
      </c>
      <c r="F545" t="str">
        <f t="shared" si="43"/>
        <v>0</v>
      </c>
      <c r="G545" t="e">
        <f>+VLOOKUP(L545,BG!$D$10:$F$68,3,FALSE)</f>
        <v>#REF!</v>
      </c>
      <c r="H545" s="332" t="s">
        <v>2687</v>
      </c>
      <c r="I545" s="544">
        <v>-1045837410</v>
      </c>
      <c r="J545" s="296">
        <f t="shared" si="45"/>
        <v>-1045837.41</v>
      </c>
      <c r="K545" t="e">
        <f>+VLOOKUP(D545,#REF!,4,0)</f>
        <v>#REF!</v>
      </c>
      <c r="L545" t="e">
        <f>VLOOKUP(D545,#REF!,5,0)</f>
        <v>#REF!</v>
      </c>
      <c r="M545" t="e">
        <f>VLOOKUP(D545,#REF!,6,0)</f>
        <v>#REF!</v>
      </c>
      <c r="N545" t="e">
        <f>VLOOKUP(D545,#REF!,7,0)</f>
        <v>#REF!</v>
      </c>
      <c r="P545" t="str">
        <f t="shared" si="46"/>
        <v>83201</v>
      </c>
      <c r="Q545" t="str">
        <f t="shared" si="44"/>
        <v>64</v>
      </c>
    </row>
    <row r="546" spans="1:17" x14ac:dyDescent="0.3">
      <c r="A546" s="556">
        <v>44742</v>
      </c>
      <c r="B546" s="333">
        <v>6</v>
      </c>
      <c r="C546" s="333" t="s">
        <v>2851</v>
      </c>
      <c r="D546" s="333" t="s">
        <v>2797</v>
      </c>
      <c r="E546" t="str">
        <f t="shared" si="42"/>
        <v>640108320101699</v>
      </c>
      <c r="F546" t="str">
        <f t="shared" si="43"/>
        <v>0</v>
      </c>
      <c r="G546" t="e">
        <f>+VLOOKUP(L546,BG!$D$10:$F$68,3,FALSE)</f>
        <v>#REF!</v>
      </c>
      <c r="H546" s="333" t="s">
        <v>2798</v>
      </c>
      <c r="I546" s="545">
        <v>-532739013</v>
      </c>
      <c r="J546" s="296">
        <f t="shared" si="45"/>
        <v>-532739.01300000004</v>
      </c>
      <c r="K546" t="e">
        <f>+VLOOKUP(D546,#REF!,4,0)</f>
        <v>#REF!</v>
      </c>
      <c r="L546" t="e">
        <f>VLOOKUP(D546,#REF!,5,0)</f>
        <v>#REF!</v>
      </c>
      <c r="M546" t="e">
        <f>VLOOKUP(D546,#REF!,6,0)</f>
        <v>#REF!</v>
      </c>
      <c r="N546" t="e">
        <f>VLOOKUP(D546,#REF!,7,0)</f>
        <v>#REF!</v>
      </c>
      <c r="P546" t="str">
        <f t="shared" si="46"/>
        <v>83201</v>
      </c>
      <c r="Q546" t="str">
        <f t="shared" si="44"/>
        <v>64</v>
      </c>
    </row>
    <row r="547" spans="1:17" x14ac:dyDescent="0.3">
      <c r="A547" s="556">
        <v>44742</v>
      </c>
      <c r="B547" s="332">
        <v>6</v>
      </c>
      <c r="C547" s="332" t="s">
        <v>1772</v>
      </c>
      <c r="D547" s="332" t="s">
        <v>1148</v>
      </c>
      <c r="E547" t="str">
        <f t="shared" si="42"/>
        <v>640108320102199</v>
      </c>
      <c r="F547" t="str">
        <f t="shared" si="43"/>
        <v>0</v>
      </c>
      <c r="G547" t="e">
        <f>+VLOOKUP(L547,BG!$D$10:$F$68,3,FALSE)</f>
        <v>#REF!</v>
      </c>
      <c r="H547" s="332" t="s">
        <v>1149</v>
      </c>
      <c r="I547" s="544">
        <v>-34889606</v>
      </c>
      <c r="J547" s="296">
        <f t="shared" si="45"/>
        <v>-34889.606</v>
      </c>
      <c r="K547" t="e">
        <f>+VLOOKUP(D547,#REF!,4,0)</f>
        <v>#REF!</v>
      </c>
      <c r="L547" t="e">
        <f>VLOOKUP(D547,#REF!,5,0)</f>
        <v>#REF!</v>
      </c>
      <c r="M547" t="e">
        <f>VLOOKUP(D547,#REF!,6,0)</f>
        <v>#REF!</v>
      </c>
      <c r="N547" t="e">
        <f>VLOOKUP(D547,#REF!,7,0)</f>
        <v>#REF!</v>
      </c>
      <c r="P547" t="str">
        <f t="shared" si="46"/>
        <v>83201</v>
      </c>
      <c r="Q547" t="str">
        <f t="shared" si="44"/>
        <v>64</v>
      </c>
    </row>
    <row r="548" spans="1:17" x14ac:dyDescent="0.3">
      <c r="A548" s="556">
        <v>44742</v>
      </c>
      <c r="B548" s="333">
        <v>6</v>
      </c>
      <c r="C548" s="333" t="s">
        <v>3139</v>
      </c>
      <c r="D548" s="333" t="s">
        <v>3140</v>
      </c>
      <c r="E548" t="str">
        <f t="shared" si="42"/>
        <v>640108320102499</v>
      </c>
      <c r="F548" t="str">
        <f t="shared" si="43"/>
        <v>0</v>
      </c>
      <c r="G548" t="e">
        <f>+VLOOKUP(L548,BG!$D$10:$F$68,3,FALSE)</f>
        <v>#REF!</v>
      </c>
      <c r="H548" s="333" t="s">
        <v>2945</v>
      </c>
      <c r="I548" s="545">
        <v>-3181818182</v>
      </c>
      <c r="J548" s="296">
        <f t="shared" si="45"/>
        <v>-3181818.182</v>
      </c>
      <c r="K548" t="e">
        <f>+VLOOKUP(D548,#REF!,4,0)</f>
        <v>#REF!</v>
      </c>
      <c r="L548" t="e">
        <f>VLOOKUP(D548,#REF!,5,0)</f>
        <v>#REF!</v>
      </c>
      <c r="M548" t="e">
        <f>VLOOKUP(D548,#REF!,6,0)</f>
        <v>#REF!</v>
      </c>
      <c r="N548" t="e">
        <f>VLOOKUP(D548,#REF!,7,0)</f>
        <v>#REF!</v>
      </c>
      <c r="P548" t="str">
        <f t="shared" si="46"/>
        <v>83201</v>
      </c>
      <c r="Q548" t="str">
        <f t="shared" si="44"/>
        <v>64</v>
      </c>
    </row>
    <row r="549" spans="1:17" x14ac:dyDescent="0.3">
      <c r="A549" s="556">
        <v>44742</v>
      </c>
      <c r="B549" s="332">
        <v>6</v>
      </c>
      <c r="C549" s="332" t="s">
        <v>2346</v>
      </c>
      <c r="D549" s="332" t="s">
        <v>2046</v>
      </c>
      <c r="E549" t="str">
        <f t="shared" si="42"/>
        <v>650108340600099</v>
      </c>
      <c r="F549" t="str">
        <f t="shared" si="43"/>
        <v>0</v>
      </c>
      <c r="G549" t="e">
        <f>+VLOOKUP(L549,BG!$D$10:$F$68,3,FALSE)</f>
        <v>#REF!</v>
      </c>
      <c r="H549" s="332" t="s">
        <v>2190</v>
      </c>
      <c r="I549" s="544">
        <v>-58936208</v>
      </c>
      <c r="J549" s="296">
        <f t="shared" si="45"/>
        <v>-58936.207999999999</v>
      </c>
      <c r="K549" t="e">
        <f>+VLOOKUP(D549,#REF!,4,0)</f>
        <v>#REF!</v>
      </c>
      <c r="L549" t="e">
        <f>VLOOKUP(D549,#REF!,5,0)</f>
        <v>#REF!</v>
      </c>
      <c r="M549" t="e">
        <f>VLOOKUP(D549,#REF!,6,0)</f>
        <v>#REF!</v>
      </c>
      <c r="N549" t="e">
        <f>VLOOKUP(D549,#REF!,7,0)</f>
        <v>#REF!</v>
      </c>
      <c r="P549" t="str">
        <f t="shared" si="46"/>
        <v>83406</v>
      </c>
      <c r="Q549" t="str">
        <f t="shared" si="44"/>
        <v>65</v>
      </c>
    </row>
    <row r="550" spans="1:17" x14ac:dyDescent="0.3">
      <c r="A550" s="556">
        <v>44742</v>
      </c>
      <c r="B550" s="333">
        <v>6</v>
      </c>
      <c r="C550" s="333" t="s">
        <v>2347</v>
      </c>
      <c r="D550" s="333" t="s">
        <v>1150</v>
      </c>
      <c r="E550" t="str">
        <f t="shared" si="42"/>
        <v>710107050200001</v>
      </c>
      <c r="F550" t="str">
        <f t="shared" si="43"/>
        <v>0</v>
      </c>
      <c r="G550" t="e">
        <f>+VLOOKUP(L550,BG!$D$10:$F$68,3,FALSE)</f>
        <v>#REF!</v>
      </c>
      <c r="H550" s="333" t="s">
        <v>2191</v>
      </c>
      <c r="I550" s="545">
        <v>3241952192</v>
      </c>
      <c r="J550" s="296">
        <f t="shared" si="45"/>
        <v>3241952.1919999998</v>
      </c>
      <c r="K550" t="e">
        <f>+VLOOKUP(D550,#REF!,4,0)</f>
        <v>#REF!</v>
      </c>
      <c r="L550" t="e">
        <f>VLOOKUP(D550,#REF!,5,0)</f>
        <v>#REF!</v>
      </c>
      <c r="M550" t="e">
        <f>VLOOKUP(D550,#REF!,6,0)</f>
        <v>#REF!</v>
      </c>
      <c r="N550" t="e">
        <f>VLOOKUP(D550,#REF!,7,0)</f>
        <v>#REF!</v>
      </c>
      <c r="P550" t="str">
        <f t="shared" si="46"/>
        <v>70502</v>
      </c>
      <c r="Q550" t="str">
        <f t="shared" si="44"/>
        <v>71</v>
      </c>
    </row>
    <row r="551" spans="1:17" x14ac:dyDescent="0.3">
      <c r="A551" s="556">
        <v>44742</v>
      </c>
      <c r="B551" s="332">
        <v>6</v>
      </c>
      <c r="C551" s="332" t="s">
        <v>1773</v>
      </c>
      <c r="D551" s="332" t="s">
        <v>1151</v>
      </c>
      <c r="E551" t="str">
        <f t="shared" si="42"/>
        <v>710107050200099</v>
      </c>
      <c r="F551" t="str">
        <f t="shared" si="43"/>
        <v>0</v>
      </c>
      <c r="G551" t="e">
        <f>+VLOOKUP(L551,BG!$D$10:$F$68,3,FALSE)</f>
        <v>#REF!</v>
      </c>
      <c r="H551" s="332" t="s">
        <v>1152</v>
      </c>
      <c r="I551" s="544">
        <v>572604735</v>
      </c>
      <c r="J551" s="296">
        <f t="shared" si="45"/>
        <v>572604.73499999999</v>
      </c>
      <c r="K551" t="e">
        <f>+VLOOKUP(D551,#REF!,4,0)</f>
        <v>#REF!</v>
      </c>
      <c r="L551" t="e">
        <f>VLOOKUP(D551,#REF!,5,0)</f>
        <v>#REF!</v>
      </c>
      <c r="M551" t="e">
        <f>VLOOKUP(D551,#REF!,6,0)</f>
        <v>#REF!</v>
      </c>
      <c r="N551" t="e">
        <f>VLOOKUP(D551,#REF!,7,0)</f>
        <v>#REF!</v>
      </c>
      <c r="P551" t="str">
        <f t="shared" si="46"/>
        <v>70502</v>
      </c>
      <c r="Q551" t="str">
        <f t="shared" si="44"/>
        <v>71</v>
      </c>
    </row>
    <row r="552" spans="1:17" x14ac:dyDescent="0.3">
      <c r="A552" s="556">
        <v>44742</v>
      </c>
      <c r="B552" s="333">
        <v>6</v>
      </c>
      <c r="C552" s="333" t="s">
        <v>2348</v>
      </c>
      <c r="D552" s="333" t="s">
        <v>1154</v>
      </c>
      <c r="E552" t="str">
        <f t="shared" si="42"/>
        <v>710107050200199</v>
      </c>
      <c r="F552" t="str">
        <f t="shared" si="43"/>
        <v>0</v>
      </c>
      <c r="G552" t="e">
        <f>+VLOOKUP(L552,BG!$D$10:$F$68,3,FALSE)</f>
        <v>#REF!</v>
      </c>
      <c r="H552" s="333" t="s">
        <v>2191</v>
      </c>
      <c r="I552" s="545">
        <v>16308976071</v>
      </c>
      <c r="J552" s="296">
        <f t="shared" si="45"/>
        <v>16308976.071</v>
      </c>
      <c r="K552" t="e">
        <f>+VLOOKUP(D552,#REF!,4,0)</f>
        <v>#REF!</v>
      </c>
      <c r="L552" t="e">
        <f>VLOOKUP(D552,#REF!,5,0)</f>
        <v>#REF!</v>
      </c>
      <c r="M552" t="e">
        <f>VLOOKUP(D552,#REF!,6,0)</f>
        <v>#REF!</v>
      </c>
      <c r="N552" t="e">
        <f>VLOOKUP(D552,#REF!,7,0)</f>
        <v>#REF!</v>
      </c>
      <c r="P552" t="str">
        <f t="shared" si="46"/>
        <v>70502</v>
      </c>
      <c r="Q552" t="str">
        <f t="shared" si="44"/>
        <v>71</v>
      </c>
    </row>
    <row r="553" spans="1:17" x14ac:dyDescent="0.3">
      <c r="A553" s="556">
        <v>44742</v>
      </c>
      <c r="B553" s="332">
        <v>6</v>
      </c>
      <c r="C553" s="332" t="s">
        <v>2349</v>
      </c>
      <c r="D553" s="332" t="s">
        <v>1155</v>
      </c>
      <c r="E553" t="str">
        <f t="shared" si="42"/>
        <v>710107050200299</v>
      </c>
      <c r="F553" t="str">
        <f t="shared" si="43"/>
        <v>0</v>
      </c>
      <c r="G553" t="e">
        <f>+VLOOKUP(L553,BG!$D$10:$F$68,3,FALSE)</f>
        <v>#REF!</v>
      </c>
      <c r="H553" s="332" t="s">
        <v>2192</v>
      </c>
      <c r="I553" s="544">
        <v>4438313</v>
      </c>
      <c r="J553" s="296">
        <f t="shared" si="45"/>
        <v>4438.3130000000001</v>
      </c>
      <c r="K553" t="e">
        <f>+VLOOKUP(D553,#REF!,4,0)</f>
        <v>#REF!</v>
      </c>
      <c r="L553" t="e">
        <f>VLOOKUP(D553,#REF!,5,0)</f>
        <v>#REF!</v>
      </c>
      <c r="M553" t="e">
        <f>VLOOKUP(D553,#REF!,6,0)</f>
        <v>#REF!</v>
      </c>
      <c r="N553" t="e">
        <f>VLOOKUP(D553,#REF!,7,0)</f>
        <v>#REF!</v>
      </c>
      <c r="P553" t="str">
        <f t="shared" si="46"/>
        <v>70502</v>
      </c>
      <c r="Q553" t="str">
        <f t="shared" si="44"/>
        <v>71</v>
      </c>
    </row>
    <row r="554" spans="1:17" x14ac:dyDescent="0.3">
      <c r="A554" s="556">
        <v>44742</v>
      </c>
      <c r="B554" s="333">
        <v>6</v>
      </c>
      <c r="C554" s="333" t="s">
        <v>2350</v>
      </c>
      <c r="D554" s="333" t="s">
        <v>1289</v>
      </c>
      <c r="E554" t="str">
        <f t="shared" si="42"/>
        <v>710107050200399</v>
      </c>
      <c r="F554" t="str">
        <f t="shared" si="43"/>
        <v>0</v>
      </c>
      <c r="G554" t="e">
        <f>+VLOOKUP(L554,BG!$D$10:$F$68,3,FALSE)</f>
        <v>#REF!</v>
      </c>
      <c r="H554" s="333" t="s">
        <v>2193</v>
      </c>
      <c r="I554" s="545">
        <v>953115599</v>
      </c>
      <c r="J554" s="296">
        <f t="shared" si="45"/>
        <v>953115.59900000005</v>
      </c>
      <c r="K554" t="e">
        <f>+VLOOKUP(D554,#REF!,4,0)</f>
        <v>#REF!</v>
      </c>
      <c r="L554" t="e">
        <f>VLOOKUP(D554,#REF!,5,0)</f>
        <v>#REF!</v>
      </c>
      <c r="M554" t="e">
        <f>VLOOKUP(D554,#REF!,6,0)</f>
        <v>#REF!</v>
      </c>
      <c r="N554" t="e">
        <f>VLOOKUP(D554,#REF!,7,0)</f>
        <v>#REF!</v>
      </c>
      <c r="P554" t="str">
        <f t="shared" si="46"/>
        <v>70502</v>
      </c>
      <c r="Q554" t="str">
        <f t="shared" si="44"/>
        <v>71</v>
      </c>
    </row>
    <row r="555" spans="1:17" x14ac:dyDescent="0.3">
      <c r="A555" s="556">
        <v>44742</v>
      </c>
      <c r="B555" s="332">
        <v>6</v>
      </c>
      <c r="C555" s="332" t="s">
        <v>2351</v>
      </c>
      <c r="D555" s="332" t="s">
        <v>1290</v>
      </c>
      <c r="E555" t="str">
        <f t="shared" si="42"/>
        <v>710107050200599</v>
      </c>
      <c r="F555" t="str">
        <f t="shared" si="43"/>
        <v>0</v>
      </c>
      <c r="G555" t="e">
        <f>+VLOOKUP(L555,BG!$D$10:$F$68,3,FALSE)</f>
        <v>#REF!</v>
      </c>
      <c r="H555" s="332" t="s">
        <v>2194</v>
      </c>
      <c r="I555" s="544">
        <v>539905721</v>
      </c>
      <c r="J555" s="296">
        <f t="shared" si="45"/>
        <v>539905.72100000002</v>
      </c>
      <c r="K555" t="e">
        <f>+VLOOKUP(D555,#REF!,4,0)</f>
        <v>#REF!</v>
      </c>
      <c r="L555" t="e">
        <f>VLOOKUP(D555,#REF!,5,0)</f>
        <v>#REF!</v>
      </c>
      <c r="M555" t="e">
        <f>VLOOKUP(D555,#REF!,6,0)</f>
        <v>#REF!</v>
      </c>
      <c r="N555" t="e">
        <f>VLOOKUP(D555,#REF!,7,0)</f>
        <v>#REF!</v>
      </c>
      <c r="P555" t="str">
        <f t="shared" si="46"/>
        <v>70502</v>
      </c>
      <c r="Q555" t="str">
        <f t="shared" si="44"/>
        <v>71</v>
      </c>
    </row>
    <row r="556" spans="1:17" x14ac:dyDescent="0.3">
      <c r="A556" s="556">
        <v>44742</v>
      </c>
      <c r="B556" s="333">
        <v>6</v>
      </c>
      <c r="C556" s="333" t="s">
        <v>2352</v>
      </c>
      <c r="D556" s="333" t="s">
        <v>2047</v>
      </c>
      <c r="E556" t="str">
        <f t="shared" si="42"/>
        <v>710107050200699</v>
      </c>
      <c r="F556" t="str">
        <f t="shared" si="43"/>
        <v>0</v>
      </c>
      <c r="G556" t="e">
        <f>+VLOOKUP(L556,BG!$D$10:$F$68,3,FALSE)</f>
        <v>#REF!</v>
      </c>
      <c r="H556" s="333" t="s">
        <v>2195</v>
      </c>
      <c r="I556" s="545">
        <v>49341809</v>
      </c>
      <c r="J556" s="296">
        <f t="shared" si="45"/>
        <v>49341.809000000001</v>
      </c>
      <c r="K556" t="e">
        <f>+VLOOKUP(D556,#REF!,4,0)</f>
        <v>#REF!</v>
      </c>
      <c r="L556" t="e">
        <f>VLOOKUP(D556,#REF!,5,0)</f>
        <v>#REF!</v>
      </c>
      <c r="M556" t="e">
        <f>VLOOKUP(D556,#REF!,6,0)</f>
        <v>#REF!</v>
      </c>
      <c r="N556" t="e">
        <f>VLOOKUP(D556,#REF!,7,0)</f>
        <v>#REF!</v>
      </c>
      <c r="P556" t="str">
        <f t="shared" si="46"/>
        <v>70502</v>
      </c>
      <c r="Q556" t="str">
        <f t="shared" si="44"/>
        <v>71</v>
      </c>
    </row>
    <row r="557" spans="1:17" x14ac:dyDescent="0.3">
      <c r="A557" s="556">
        <v>44742</v>
      </c>
      <c r="B557" s="332">
        <v>6</v>
      </c>
      <c r="C557" s="332" t="s">
        <v>2353</v>
      </c>
      <c r="D557" s="332" t="s">
        <v>1291</v>
      </c>
      <c r="E557" t="str">
        <f t="shared" si="42"/>
        <v>710107050300199</v>
      </c>
      <c r="F557" t="str">
        <f t="shared" si="43"/>
        <v>0</v>
      </c>
      <c r="G557" t="e">
        <f>+VLOOKUP(L557,BG!$D$10:$F$68,3,FALSE)</f>
        <v>#REF!</v>
      </c>
      <c r="H557" s="332" t="s">
        <v>2196</v>
      </c>
      <c r="I557" s="544">
        <v>9488106842</v>
      </c>
      <c r="J557" s="296">
        <f t="shared" si="45"/>
        <v>9488106.8420000002</v>
      </c>
      <c r="K557" t="e">
        <f>+VLOOKUP(D557,#REF!,4,0)</f>
        <v>#REF!</v>
      </c>
      <c r="L557" t="e">
        <f>VLOOKUP(D557,#REF!,5,0)</f>
        <v>#REF!</v>
      </c>
      <c r="M557" t="e">
        <f>VLOOKUP(D557,#REF!,6,0)</f>
        <v>#REF!</v>
      </c>
      <c r="N557" t="e">
        <f>VLOOKUP(D557,#REF!,7,0)</f>
        <v>#REF!</v>
      </c>
      <c r="P557" t="str">
        <f t="shared" si="46"/>
        <v>70503</v>
      </c>
      <c r="Q557" t="str">
        <f t="shared" si="44"/>
        <v>71</v>
      </c>
    </row>
    <row r="558" spans="1:17" x14ac:dyDescent="0.3">
      <c r="A558" s="556">
        <v>44742</v>
      </c>
      <c r="B558" s="333">
        <v>6</v>
      </c>
      <c r="C558" s="333" t="s">
        <v>2354</v>
      </c>
      <c r="D558" s="333" t="s">
        <v>2048</v>
      </c>
      <c r="E558" t="str">
        <f t="shared" si="42"/>
        <v>710107050300299</v>
      </c>
      <c r="F558" t="str">
        <f t="shared" si="43"/>
        <v>0</v>
      </c>
      <c r="G558" t="e">
        <f>+VLOOKUP(L558,BG!$D$10:$F$68,3,FALSE)</f>
        <v>#REF!</v>
      </c>
      <c r="H558" s="333" t="s">
        <v>2197</v>
      </c>
      <c r="I558" s="545">
        <v>881785025</v>
      </c>
      <c r="J558" s="296">
        <f t="shared" si="45"/>
        <v>881785.02500000002</v>
      </c>
      <c r="K558" t="e">
        <f>+VLOOKUP(D558,#REF!,4,0)</f>
        <v>#REF!</v>
      </c>
      <c r="L558" t="e">
        <f>VLOOKUP(D558,#REF!,5,0)</f>
        <v>#REF!</v>
      </c>
      <c r="M558" t="e">
        <f>VLOOKUP(D558,#REF!,6,0)</f>
        <v>#REF!</v>
      </c>
      <c r="N558" t="e">
        <f>VLOOKUP(D558,#REF!,7,0)</f>
        <v>#REF!</v>
      </c>
      <c r="P558" t="str">
        <f t="shared" si="46"/>
        <v>70503</v>
      </c>
      <c r="Q558" t="str">
        <f t="shared" si="44"/>
        <v>71</v>
      </c>
    </row>
    <row r="559" spans="1:17" x14ac:dyDescent="0.3">
      <c r="A559" s="556">
        <v>44742</v>
      </c>
      <c r="B559" s="332">
        <v>6</v>
      </c>
      <c r="C559" s="332" t="s">
        <v>2355</v>
      </c>
      <c r="D559" s="332" t="s">
        <v>2049</v>
      </c>
      <c r="E559" t="str">
        <f t="shared" si="42"/>
        <v>710207190200199</v>
      </c>
      <c r="F559" t="str">
        <f t="shared" si="43"/>
        <v>0</v>
      </c>
      <c r="G559" t="e">
        <f>+VLOOKUP(L559,BG!$D$10:$F$68,3,FALSE)</f>
        <v>#REF!</v>
      </c>
      <c r="H559" s="332" t="s">
        <v>1492</v>
      </c>
      <c r="I559" s="544">
        <v>123104286</v>
      </c>
      <c r="J559" s="296">
        <f t="shared" si="45"/>
        <v>123104.28599999999</v>
      </c>
      <c r="K559" t="e">
        <f>+VLOOKUP(D559,#REF!,4,0)</f>
        <v>#REF!</v>
      </c>
      <c r="L559" t="e">
        <f>VLOOKUP(D559,#REF!,5,0)</f>
        <v>#REF!</v>
      </c>
      <c r="M559" t="e">
        <f>VLOOKUP(D559,#REF!,6,0)</f>
        <v>#REF!</v>
      </c>
      <c r="N559" t="e">
        <f>VLOOKUP(D559,#REF!,7,0)</f>
        <v>#REF!</v>
      </c>
      <c r="P559" t="str">
        <f t="shared" si="46"/>
        <v>71902</v>
      </c>
      <c r="Q559" t="str">
        <f t="shared" si="44"/>
        <v>71</v>
      </c>
    </row>
    <row r="560" spans="1:17" x14ac:dyDescent="0.3">
      <c r="A560" s="556">
        <v>44742</v>
      </c>
      <c r="B560" s="333">
        <v>6</v>
      </c>
      <c r="C560" s="333" t="s">
        <v>2852</v>
      </c>
      <c r="D560" s="333" t="s">
        <v>1373</v>
      </c>
      <c r="E560" t="str">
        <f t="shared" si="42"/>
        <v>710207210200199</v>
      </c>
      <c r="F560" t="str">
        <f t="shared" si="43"/>
        <v>0</v>
      </c>
      <c r="G560" t="e">
        <f>+VLOOKUP(L560,BG!$D$10:$F$68,3,FALSE)</f>
        <v>#REF!</v>
      </c>
      <c r="H560" s="333" t="s">
        <v>1413</v>
      </c>
      <c r="I560" s="545">
        <v>189049</v>
      </c>
      <c r="J560" s="296">
        <f t="shared" si="45"/>
        <v>189.04900000000001</v>
      </c>
      <c r="K560" t="e">
        <f>+VLOOKUP(D560,#REF!,4,0)</f>
        <v>#REF!</v>
      </c>
      <c r="L560" t="e">
        <f>VLOOKUP(D560,#REF!,5,0)</f>
        <v>#REF!</v>
      </c>
      <c r="M560" t="e">
        <f>VLOOKUP(D560,#REF!,6,0)</f>
        <v>#REF!</v>
      </c>
      <c r="N560" t="e">
        <f>VLOOKUP(D560,#REF!,7,0)</f>
        <v>#REF!</v>
      </c>
      <c r="P560" t="str">
        <f t="shared" si="46"/>
        <v>72102</v>
      </c>
      <c r="Q560" t="str">
        <f t="shared" si="44"/>
        <v>71</v>
      </c>
    </row>
    <row r="561" spans="1:17" x14ac:dyDescent="0.3">
      <c r="A561" s="556">
        <v>44742</v>
      </c>
      <c r="B561" s="332">
        <v>6</v>
      </c>
      <c r="C561" s="332" t="s">
        <v>1774</v>
      </c>
      <c r="D561" s="332" t="s">
        <v>1375</v>
      </c>
      <c r="E561" t="str">
        <f t="shared" si="42"/>
        <v>710207210200999</v>
      </c>
      <c r="F561" t="str">
        <f t="shared" si="43"/>
        <v>0</v>
      </c>
      <c r="G561" t="e">
        <f>+VLOOKUP(L561,BG!$D$10:$F$68,3,FALSE)</f>
        <v>#REF!</v>
      </c>
      <c r="H561" s="332" t="s">
        <v>1410</v>
      </c>
      <c r="I561" s="544">
        <v>9042990654</v>
      </c>
      <c r="J561" s="296">
        <f t="shared" si="45"/>
        <v>9042990.6539999992</v>
      </c>
      <c r="K561" t="e">
        <f>+VLOOKUP(D561,#REF!,4,0)</f>
        <v>#REF!</v>
      </c>
      <c r="L561" t="e">
        <f>VLOOKUP(D561,#REF!,5,0)</f>
        <v>#REF!</v>
      </c>
      <c r="M561" t="e">
        <f>VLOOKUP(D561,#REF!,6,0)</f>
        <v>#REF!</v>
      </c>
      <c r="N561" t="e">
        <f>VLOOKUP(D561,#REF!,7,0)</f>
        <v>#REF!</v>
      </c>
      <c r="P561" t="str">
        <f t="shared" si="46"/>
        <v>72102</v>
      </c>
      <c r="Q561" t="str">
        <f t="shared" si="44"/>
        <v>71</v>
      </c>
    </row>
    <row r="562" spans="1:17" x14ac:dyDescent="0.3">
      <c r="A562" s="556">
        <v>44742</v>
      </c>
      <c r="B562" s="333">
        <v>6</v>
      </c>
      <c r="C562" s="333" t="s">
        <v>1775</v>
      </c>
      <c r="D562" s="333" t="s">
        <v>1292</v>
      </c>
      <c r="E562" t="str">
        <f t="shared" si="42"/>
        <v>710207230200099</v>
      </c>
      <c r="F562" t="str">
        <f t="shared" si="43"/>
        <v>0</v>
      </c>
      <c r="G562" t="e">
        <f>+VLOOKUP(L562,BG!$D$10:$F$68,3,FALSE)</f>
        <v>#REF!</v>
      </c>
      <c r="H562" s="333" t="s">
        <v>1293</v>
      </c>
      <c r="I562" s="545">
        <v>13686978</v>
      </c>
      <c r="J562" s="296">
        <f t="shared" si="45"/>
        <v>13686.977999999999</v>
      </c>
      <c r="K562" t="e">
        <f>+VLOOKUP(D562,#REF!,4,0)</f>
        <v>#REF!</v>
      </c>
      <c r="L562" t="e">
        <f>VLOOKUP(D562,#REF!,5,0)</f>
        <v>#REF!</v>
      </c>
      <c r="M562" t="e">
        <f>VLOOKUP(D562,#REF!,6,0)</f>
        <v>#REF!</v>
      </c>
      <c r="N562" t="e">
        <f>VLOOKUP(D562,#REF!,7,0)</f>
        <v>#REF!</v>
      </c>
      <c r="P562" t="str">
        <f t="shared" si="46"/>
        <v>72302</v>
      </c>
      <c r="Q562" t="str">
        <f t="shared" si="44"/>
        <v>71</v>
      </c>
    </row>
    <row r="563" spans="1:17" x14ac:dyDescent="0.3">
      <c r="A563" s="556">
        <v>44742</v>
      </c>
      <c r="B563" s="332">
        <v>6</v>
      </c>
      <c r="C563" s="332" t="s">
        <v>1776</v>
      </c>
      <c r="D563" s="332" t="s">
        <v>1294</v>
      </c>
      <c r="E563" t="str">
        <f t="shared" si="42"/>
        <v>710207230200199</v>
      </c>
      <c r="F563" t="str">
        <f t="shared" si="43"/>
        <v>0</v>
      </c>
      <c r="G563" t="e">
        <f>+VLOOKUP(L563,BG!$D$10:$F$68,3,FALSE)</f>
        <v>#REF!</v>
      </c>
      <c r="H563" s="332" t="s">
        <v>1295</v>
      </c>
      <c r="I563" s="544">
        <v>61170060</v>
      </c>
      <c r="J563" s="296">
        <f t="shared" si="45"/>
        <v>61170.06</v>
      </c>
      <c r="K563" t="e">
        <f>+VLOOKUP(D563,#REF!,4,0)</f>
        <v>#REF!</v>
      </c>
      <c r="L563" t="e">
        <f>VLOOKUP(D563,#REF!,5,0)</f>
        <v>#REF!</v>
      </c>
      <c r="M563" t="e">
        <f>VLOOKUP(D563,#REF!,6,0)</f>
        <v>#REF!</v>
      </c>
      <c r="N563" t="e">
        <f>VLOOKUP(D563,#REF!,7,0)</f>
        <v>#REF!</v>
      </c>
      <c r="P563" t="str">
        <f t="shared" si="46"/>
        <v>72302</v>
      </c>
      <c r="Q563" t="str">
        <f t="shared" si="44"/>
        <v>71</v>
      </c>
    </row>
    <row r="564" spans="1:17" x14ac:dyDescent="0.3">
      <c r="A564" s="556">
        <v>44742</v>
      </c>
      <c r="B564" s="333">
        <v>6</v>
      </c>
      <c r="C564" s="333" t="s">
        <v>1777</v>
      </c>
      <c r="D564" s="333" t="s">
        <v>1156</v>
      </c>
      <c r="E564" t="str">
        <f t="shared" si="42"/>
        <v>710207970100299</v>
      </c>
      <c r="F564" t="str">
        <f t="shared" si="43"/>
        <v>0</v>
      </c>
      <c r="G564" t="e">
        <f>+VLOOKUP(L564,BG!$D$10:$F$68,3,FALSE)</f>
        <v>#REF!</v>
      </c>
      <c r="H564" s="333" t="s">
        <v>1157</v>
      </c>
      <c r="I564" s="545">
        <v>178716230</v>
      </c>
      <c r="J564" s="296">
        <f t="shared" si="45"/>
        <v>178716.23</v>
      </c>
      <c r="K564" t="e">
        <f>+VLOOKUP(D564,#REF!,4,0)</f>
        <v>#REF!</v>
      </c>
      <c r="L564" t="e">
        <f>VLOOKUP(D564,#REF!,5,0)</f>
        <v>#REF!</v>
      </c>
      <c r="M564" t="e">
        <f>VLOOKUP(D564,#REF!,6,0)</f>
        <v>#REF!</v>
      </c>
      <c r="N564" t="e">
        <f>VLOOKUP(D564,#REF!,7,0)</f>
        <v>#REF!</v>
      </c>
      <c r="P564" t="str">
        <f t="shared" si="46"/>
        <v>79701</v>
      </c>
      <c r="Q564" t="str">
        <f t="shared" si="44"/>
        <v>71</v>
      </c>
    </row>
    <row r="565" spans="1:17" x14ac:dyDescent="0.3">
      <c r="A565" s="556">
        <v>44742</v>
      </c>
      <c r="B565" s="332">
        <v>6</v>
      </c>
      <c r="C565" s="332" t="s">
        <v>1778</v>
      </c>
      <c r="D565" s="332" t="s">
        <v>1158</v>
      </c>
      <c r="E565" t="str">
        <f t="shared" si="42"/>
        <v>710407390200099</v>
      </c>
      <c r="F565" t="str">
        <f t="shared" si="43"/>
        <v>0</v>
      </c>
      <c r="G565" t="e">
        <f>+VLOOKUP(L565,BG!$D$10:$F$68,3,FALSE)</f>
        <v>#REF!</v>
      </c>
      <c r="H565" s="332" t="s">
        <v>1118</v>
      </c>
      <c r="I565" s="544">
        <v>67019786000</v>
      </c>
      <c r="J565" s="296">
        <f t="shared" si="45"/>
        <v>67019786</v>
      </c>
      <c r="K565" t="e">
        <f>+VLOOKUP(D565,#REF!,4,0)</f>
        <v>#REF!</v>
      </c>
      <c r="L565" t="e">
        <f>VLOOKUP(D565,#REF!,5,0)</f>
        <v>#REF!</v>
      </c>
      <c r="M565" t="e">
        <f>VLOOKUP(D565,#REF!,6,0)</f>
        <v>#REF!</v>
      </c>
      <c r="N565" t="e">
        <f>VLOOKUP(D565,#REF!,7,0)</f>
        <v>#REF!</v>
      </c>
      <c r="P565" t="str">
        <f t="shared" si="46"/>
        <v>73902</v>
      </c>
      <c r="Q565" t="str">
        <f t="shared" si="44"/>
        <v>71</v>
      </c>
    </row>
    <row r="566" spans="1:17" x14ac:dyDescent="0.3">
      <c r="A566" s="556">
        <v>44742</v>
      </c>
      <c r="B566" s="333">
        <v>6</v>
      </c>
      <c r="C566" s="333" t="s">
        <v>1779</v>
      </c>
      <c r="D566" s="333" t="s">
        <v>1159</v>
      </c>
      <c r="E566" t="str">
        <f t="shared" si="42"/>
        <v>710407390200199</v>
      </c>
      <c r="F566" t="str">
        <f t="shared" si="43"/>
        <v>0</v>
      </c>
      <c r="G566" t="e">
        <f>+VLOOKUP(L566,BG!$D$10:$F$68,3,FALSE)</f>
        <v>#REF!</v>
      </c>
      <c r="H566" s="333" t="s">
        <v>2943</v>
      </c>
      <c r="I566" s="545">
        <v>299154017</v>
      </c>
      <c r="J566" s="296">
        <f t="shared" si="45"/>
        <v>299154.01699999999</v>
      </c>
      <c r="K566" t="e">
        <f>+VLOOKUP(D566,#REF!,4,0)</f>
        <v>#REF!</v>
      </c>
      <c r="L566" t="e">
        <f>VLOOKUP(D566,#REF!,5,0)</f>
        <v>#REF!</v>
      </c>
      <c r="M566" t="e">
        <f>VLOOKUP(D566,#REF!,6,0)</f>
        <v>#REF!</v>
      </c>
      <c r="N566" t="e">
        <f>VLOOKUP(D566,#REF!,7,0)</f>
        <v>#REF!</v>
      </c>
      <c r="P566" t="str">
        <f t="shared" si="46"/>
        <v>73902</v>
      </c>
      <c r="Q566" t="str">
        <f t="shared" si="44"/>
        <v>71</v>
      </c>
    </row>
    <row r="567" spans="1:17" x14ac:dyDescent="0.3">
      <c r="A567" s="556">
        <v>44742</v>
      </c>
      <c r="B567" s="332">
        <v>6</v>
      </c>
      <c r="C567" s="332" t="s">
        <v>2356</v>
      </c>
      <c r="D567" s="332" t="s">
        <v>2050</v>
      </c>
      <c r="E567" t="str">
        <f t="shared" si="42"/>
        <v>710407390300099</v>
      </c>
      <c r="F567" t="str">
        <f t="shared" si="43"/>
        <v>0</v>
      </c>
      <c r="G567" t="e">
        <f>+VLOOKUP(L567,BG!$D$10:$F$68,3,FALSE)</f>
        <v>#REF!</v>
      </c>
      <c r="H567" s="332" t="s">
        <v>2198</v>
      </c>
      <c r="I567" s="544">
        <v>26047958</v>
      </c>
      <c r="J567" s="296">
        <f t="shared" si="45"/>
        <v>26047.957999999999</v>
      </c>
      <c r="K567" t="e">
        <f>+VLOOKUP(D567,#REF!,4,0)</f>
        <v>#REF!</v>
      </c>
      <c r="L567" t="e">
        <f>VLOOKUP(D567,#REF!,5,0)</f>
        <v>#REF!</v>
      </c>
      <c r="M567" t="e">
        <f>VLOOKUP(D567,#REF!,6,0)</f>
        <v>#REF!</v>
      </c>
      <c r="N567" t="e">
        <f>VLOOKUP(D567,#REF!,7,0)</f>
        <v>#REF!</v>
      </c>
      <c r="P567" t="str">
        <f t="shared" si="46"/>
        <v>73903</v>
      </c>
      <c r="Q567" t="str">
        <f t="shared" si="44"/>
        <v>71</v>
      </c>
    </row>
    <row r="568" spans="1:17" x14ac:dyDescent="0.3">
      <c r="A568" s="556">
        <v>44742</v>
      </c>
      <c r="B568" s="333">
        <v>6</v>
      </c>
      <c r="C568" s="333" t="s">
        <v>1780</v>
      </c>
      <c r="D568" s="333" t="s">
        <v>1160</v>
      </c>
      <c r="E568" t="str">
        <f t="shared" si="42"/>
        <v>710407390400099</v>
      </c>
      <c r="F568" t="str">
        <f t="shared" si="43"/>
        <v>0</v>
      </c>
      <c r="G568" t="e">
        <f>+VLOOKUP(L568,BG!$D$10:$F$68,3,FALSE)</f>
        <v>#REF!</v>
      </c>
      <c r="H568" s="333" t="s">
        <v>1161</v>
      </c>
      <c r="I568" s="545">
        <v>388622973</v>
      </c>
      <c r="J568" s="296">
        <f t="shared" si="45"/>
        <v>388622.973</v>
      </c>
      <c r="K568" t="e">
        <f>+VLOOKUP(D568,#REF!,4,0)</f>
        <v>#REF!</v>
      </c>
      <c r="L568" t="e">
        <f>VLOOKUP(D568,#REF!,5,0)</f>
        <v>#REF!</v>
      </c>
      <c r="M568" t="e">
        <f>VLOOKUP(D568,#REF!,6,0)</f>
        <v>#REF!</v>
      </c>
      <c r="N568" t="e">
        <f>VLOOKUP(D568,#REF!,7,0)</f>
        <v>#REF!</v>
      </c>
      <c r="P568" t="str">
        <f t="shared" si="46"/>
        <v>73904</v>
      </c>
      <c r="Q568" t="str">
        <f t="shared" si="44"/>
        <v>71</v>
      </c>
    </row>
    <row r="569" spans="1:17" x14ac:dyDescent="0.3">
      <c r="A569" s="556">
        <v>44742</v>
      </c>
      <c r="B569" s="332">
        <v>6</v>
      </c>
      <c r="C569" s="332" t="s">
        <v>1781</v>
      </c>
      <c r="D569" s="332" t="s">
        <v>1162</v>
      </c>
      <c r="E569" t="str">
        <f t="shared" si="42"/>
        <v>710407390600099</v>
      </c>
      <c r="F569" t="str">
        <f t="shared" si="43"/>
        <v>0</v>
      </c>
      <c r="G569" t="e">
        <f>+VLOOKUP(L569,BG!$D$10:$F$68,3,FALSE)</f>
        <v>#REF!</v>
      </c>
      <c r="H569" s="332" t="s">
        <v>1163</v>
      </c>
      <c r="I569" s="544">
        <v>36680610013</v>
      </c>
      <c r="J569" s="296">
        <f t="shared" si="45"/>
        <v>36680610.012999997</v>
      </c>
      <c r="K569" t="e">
        <f>+VLOOKUP(D569,#REF!,4,0)</f>
        <v>#REF!</v>
      </c>
      <c r="L569" t="e">
        <f>VLOOKUP(D569,#REF!,5,0)</f>
        <v>#REF!</v>
      </c>
      <c r="M569" t="e">
        <f>VLOOKUP(D569,#REF!,6,0)</f>
        <v>#REF!</v>
      </c>
      <c r="N569" t="e">
        <f>VLOOKUP(D569,#REF!,7,0)</f>
        <v>#REF!</v>
      </c>
      <c r="P569" t="str">
        <f t="shared" si="46"/>
        <v>73906</v>
      </c>
      <c r="Q569" t="str">
        <f t="shared" si="44"/>
        <v>71</v>
      </c>
    </row>
    <row r="570" spans="1:17" x14ac:dyDescent="0.3">
      <c r="A570" s="556">
        <v>44742</v>
      </c>
      <c r="B570" s="333">
        <v>6</v>
      </c>
      <c r="C570" s="333" t="s">
        <v>1782</v>
      </c>
      <c r="D570" s="333" t="s">
        <v>1164</v>
      </c>
      <c r="E570" t="str">
        <f t="shared" si="42"/>
        <v>710407390800099</v>
      </c>
      <c r="F570" t="str">
        <f t="shared" si="43"/>
        <v>0</v>
      </c>
      <c r="G570" t="e">
        <f>+VLOOKUP(L570,BG!$D$10:$F$68,3,FALSE)</f>
        <v>#REF!</v>
      </c>
      <c r="H570" s="333" t="s">
        <v>1165</v>
      </c>
      <c r="I570" s="545">
        <v>641864750</v>
      </c>
      <c r="J570" s="296">
        <f t="shared" si="45"/>
        <v>641864.75</v>
      </c>
      <c r="K570" t="e">
        <f>+VLOOKUP(D570,#REF!,4,0)</f>
        <v>#REF!</v>
      </c>
      <c r="L570" t="e">
        <f>VLOOKUP(D570,#REF!,5,0)</f>
        <v>#REF!</v>
      </c>
      <c r="M570" t="e">
        <f>VLOOKUP(D570,#REF!,6,0)</f>
        <v>#REF!</v>
      </c>
      <c r="N570" t="e">
        <f>VLOOKUP(D570,#REF!,7,0)</f>
        <v>#REF!</v>
      </c>
      <c r="P570" t="str">
        <f t="shared" si="46"/>
        <v>73908</v>
      </c>
      <c r="Q570" t="str">
        <f t="shared" si="44"/>
        <v>71</v>
      </c>
    </row>
    <row r="571" spans="1:17" x14ac:dyDescent="0.3">
      <c r="A571" s="556">
        <v>44742</v>
      </c>
      <c r="B571" s="332">
        <v>6</v>
      </c>
      <c r="C571" s="332" t="s">
        <v>1783</v>
      </c>
      <c r="D571" s="332" t="s">
        <v>1376</v>
      </c>
      <c r="E571" t="str">
        <f t="shared" si="42"/>
        <v>710507430200099</v>
      </c>
      <c r="F571" t="str">
        <f t="shared" si="43"/>
        <v>0</v>
      </c>
      <c r="G571" t="e">
        <f>+VLOOKUP(L571,BG!$D$10:$F$68,3,FALSE)</f>
        <v>#REF!</v>
      </c>
      <c r="H571" s="332" t="s">
        <v>1450</v>
      </c>
      <c r="I571" s="544">
        <v>24939781722</v>
      </c>
      <c r="J571" s="296">
        <f t="shared" si="45"/>
        <v>24939781.721999999</v>
      </c>
      <c r="K571" t="e">
        <f>+VLOOKUP(D571,#REF!,4,0)</f>
        <v>#REF!</v>
      </c>
      <c r="L571" t="e">
        <f>VLOOKUP(D571,#REF!,5,0)</f>
        <v>#REF!</v>
      </c>
      <c r="M571" t="e">
        <f>VLOOKUP(D571,#REF!,6,0)</f>
        <v>#REF!</v>
      </c>
      <c r="N571" t="e">
        <f>VLOOKUP(D571,#REF!,7,0)</f>
        <v>#REF!</v>
      </c>
      <c r="P571" t="str">
        <f t="shared" si="46"/>
        <v>74302</v>
      </c>
      <c r="Q571" t="str">
        <f t="shared" si="44"/>
        <v>71</v>
      </c>
    </row>
    <row r="572" spans="1:17" x14ac:dyDescent="0.3">
      <c r="A572" s="556">
        <v>44742</v>
      </c>
      <c r="B572" s="333">
        <v>6</v>
      </c>
      <c r="C572" s="333" t="s">
        <v>2357</v>
      </c>
      <c r="D572" s="333" t="s">
        <v>2051</v>
      </c>
      <c r="E572" t="str">
        <f t="shared" si="42"/>
        <v>710507470100098</v>
      </c>
      <c r="F572" t="str">
        <f t="shared" si="43"/>
        <v>0</v>
      </c>
      <c r="G572" t="e">
        <f>+VLOOKUP(L572,BG!$D$10:$F$68,3,FALSE)</f>
        <v>#REF!</v>
      </c>
      <c r="H572" s="333" t="s">
        <v>1166</v>
      </c>
      <c r="I572" s="545">
        <v>63984009</v>
      </c>
      <c r="J572" s="296">
        <f t="shared" si="45"/>
        <v>63984.008999999998</v>
      </c>
      <c r="K572" t="e">
        <f>+VLOOKUP(D572,#REF!,4,0)</f>
        <v>#REF!</v>
      </c>
      <c r="L572" t="e">
        <f>VLOOKUP(D572,#REF!,5,0)</f>
        <v>#REF!</v>
      </c>
      <c r="M572" t="e">
        <f>VLOOKUP(D572,#REF!,6,0)</f>
        <v>#REF!</v>
      </c>
      <c r="N572" t="e">
        <f>VLOOKUP(D572,#REF!,7,0)</f>
        <v>#REF!</v>
      </c>
      <c r="P572" t="str">
        <f t="shared" si="46"/>
        <v>74701</v>
      </c>
      <c r="Q572" t="str">
        <f t="shared" si="44"/>
        <v>71</v>
      </c>
    </row>
    <row r="573" spans="1:17" x14ac:dyDescent="0.3">
      <c r="A573" s="556">
        <v>44742</v>
      </c>
      <c r="B573" s="332">
        <v>6</v>
      </c>
      <c r="C573" s="332" t="s">
        <v>1784</v>
      </c>
      <c r="D573" s="332" t="s">
        <v>1167</v>
      </c>
      <c r="E573" t="str">
        <f t="shared" si="42"/>
        <v>710507470100099</v>
      </c>
      <c r="F573" t="str">
        <f t="shared" si="43"/>
        <v>0</v>
      </c>
      <c r="G573" t="e">
        <f>+VLOOKUP(L573,BG!$D$10:$F$68,3,FALSE)</f>
        <v>#REF!</v>
      </c>
      <c r="H573" s="332" t="s">
        <v>1166</v>
      </c>
      <c r="I573" s="544">
        <v>303810680</v>
      </c>
      <c r="J573" s="296">
        <f t="shared" si="45"/>
        <v>303810.68</v>
      </c>
      <c r="K573" t="e">
        <f>+VLOOKUP(D573,#REF!,4,0)</f>
        <v>#REF!</v>
      </c>
      <c r="L573" t="e">
        <f>VLOOKUP(D573,#REF!,5,0)</f>
        <v>#REF!</v>
      </c>
      <c r="M573" t="e">
        <f>VLOOKUP(D573,#REF!,6,0)</f>
        <v>#REF!</v>
      </c>
      <c r="N573" t="e">
        <f>VLOOKUP(D573,#REF!,7,0)</f>
        <v>#REF!</v>
      </c>
      <c r="P573" t="str">
        <f t="shared" si="46"/>
        <v>74701</v>
      </c>
      <c r="Q573" t="str">
        <f t="shared" si="44"/>
        <v>71</v>
      </c>
    </row>
    <row r="574" spans="1:17" x14ac:dyDescent="0.3">
      <c r="A574" s="556">
        <v>44742</v>
      </c>
      <c r="B574" s="333">
        <v>6</v>
      </c>
      <c r="C574" s="333" t="s">
        <v>1785</v>
      </c>
      <c r="D574" s="333" t="s">
        <v>1296</v>
      </c>
      <c r="E574" t="str">
        <f t="shared" si="42"/>
        <v>720107570200799</v>
      </c>
      <c r="F574" t="str">
        <f t="shared" si="43"/>
        <v>0</v>
      </c>
      <c r="G574" t="e">
        <f>+VLOOKUP(L574,BG!$D$10:$F$68,3,FALSE)</f>
        <v>#REF!</v>
      </c>
      <c r="H574" s="333" t="s">
        <v>1297</v>
      </c>
      <c r="I574" s="545">
        <v>1877398</v>
      </c>
      <c r="J574" s="296">
        <f t="shared" si="45"/>
        <v>1877.3979999999999</v>
      </c>
      <c r="K574" t="e">
        <f>+VLOOKUP(D574,#REF!,4,0)</f>
        <v>#REF!</v>
      </c>
      <c r="L574" t="e">
        <f>VLOOKUP(D574,#REF!,5,0)</f>
        <v>#REF!</v>
      </c>
      <c r="M574" t="e">
        <f>VLOOKUP(D574,#REF!,6,0)</f>
        <v>#REF!</v>
      </c>
      <c r="N574" t="e">
        <f>VLOOKUP(D574,#REF!,7,0)</f>
        <v>#REF!</v>
      </c>
      <c r="P574" t="str">
        <f t="shared" si="46"/>
        <v>75702</v>
      </c>
      <c r="Q574" t="str">
        <f t="shared" si="44"/>
        <v>72</v>
      </c>
    </row>
    <row r="575" spans="1:17" x14ac:dyDescent="0.3">
      <c r="A575" s="556">
        <v>44742</v>
      </c>
      <c r="B575" s="332">
        <v>6</v>
      </c>
      <c r="C575" s="332" t="s">
        <v>1786</v>
      </c>
      <c r="D575" s="332" t="s">
        <v>1168</v>
      </c>
      <c r="E575" t="str">
        <f t="shared" si="42"/>
        <v>720107570200899</v>
      </c>
      <c r="F575" t="str">
        <f t="shared" si="43"/>
        <v>0</v>
      </c>
      <c r="G575" t="e">
        <f>+VLOOKUP(L575,BG!$D$10:$F$68,3,FALSE)</f>
        <v>#REF!</v>
      </c>
      <c r="H575" s="332" t="s">
        <v>1169</v>
      </c>
      <c r="I575" s="544">
        <v>2413199933</v>
      </c>
      <c r="J575" s="296">
        <f t="shared" si="45"/>
        <v>2413199.9330000002</v>
      </c>
      <c r="K575" t="e">
        <f>+VLOOKUP(D575,#REF!,4,0)</f>
        <v>#REF!</v>
      </c>
      <c r="L575" t="e">
        <f>VLOOKUP(D575,#REF!,5,0)</f>
        <v>#REF!</v>
      </c>
      <c r="M575" t="e">
        <f>VLOOKUP(D575,#REF!,6,0)</f>
        <v>#REF!</v>
      </c>
      <c r="N575" t="e">
        <f>VLOOKUP(D575,#REF!,7,0)</f>
        <v>#REF!</v>
      </c>
      <c r="P575" t="str">
        <f t="shared" si="46"/>
        <v>75702</v>
      </c>
      <c r="Q575" t="str">
        <f t="shared" si="44"/>
        <v>72</v>
      </c>
    </row>
    <row r="576" spans="1:17" x14ac:dyDescent="0.3">
      <c r="A576" s="556">
        <v>44742</v>
      </c>
      <c r="B576" s="333">
        <v>6</v>
      </c>
      <c r="C576" s="333" t="s">
        <v>1787</v>
      </c>
      <c r="D576" s="333" t="s">
        <v>1170</v>
      </c>
      <c r="E576" t="str">
        <f t="shared" si="42"/>
        <v>720107570201099</v>
      </c>
      <c r="F576" t="str">
        <f t="shared" si="43"/>
        <v>0</v>
      </c>
      <c r="G576" t="e">
        <f>+VLOOKUP(L576,BG!$D$10:$F$68,3,FALSE)</f>
        <v>#REF!</v>
      </c>
      <c r="H576" s="333" t="s">
        <v>1171</v>
      </c>
      <c r="I576" s="545">
        <v>271156509</v>
      </c>
      <c r="J576" s="296">
        <f t="shared" si="45"/>
        <v>271156.50900000002</v>
      </c>
      <c r="K576" t="e">
        <f>+VLOOKUP(D576,#REF!,4,0)</f>
        <v>#REF!</v>
      </c>
      <c r="L576" t="e">
        <f>VLOOKUP(D576,#REF!,5,0)</f>
        <v>#REF!</v>
      </c>
      <c r="M576" t="e">
        <f>VLOOKUP(D576,#REF!,6,0)</f>
        <v>#REF!</v>
      </c>
      <c r="N576" t="e">
        <f>VLOOKUP(D576,#REF!,7,0)</f>
        <v>#REF!</v>
      </c>
      <c r="P576" t="str">
        <f t="shared" si="46"/>
        <v>75702</v>
      </c>
      <c r="Q576" t="str">
        <f t="shared" si="44"/>
        <v>72</v>
      </c>
    </row>
    <row r="577" spans="1:17" x14ac:dyDescent="0.3">
      <c r="A577" s="556">
        <v>44742</v>
      </c>
      <c r="B577" s="332">
        <v>7</v>
      </c>
      <c r="C577" s="332" t="s">
        <v>2358</v>
      </c>
      <c r="D577" s="332" t="s">
        <v>2052</v>
      </c>
      <c r="E577" t="str">
        <f t="shared" si="42"/>
        <v>720107570202099</v>
      </c>
      <c r="F577" t="str">
        <f t="shared" si="43"/>
        <v>0</v>
      </c>
      <c r="G577" t="e">
        <f>+VLOOKUP(L577,BG!$D$10:$F$68,3,FALSE)</f>
        <v>#REF!</v>
      </c>
      <c r="H577" s="332" t="s">
        <v>2199</v>
      </c>
      <c r="I577" s="544">
        <v>148619551</v>
      </c>
      <c r="J577" s="296">
        <f t="shared" si="45"/>
        <v>148619.55100000001</v>
      </c>
      <c r="K577" t="e">
        <f>+VLOOKUP(D577,#REF!,4,0)</f>
        <v>#REF!</v>
      </c>
      <c r="L577" t="e">
        <f>VLOOKUP(D577,#REF!,5,0)</f>
        <v>#REF!</v>
      </c>
      <c r="M577" t="e">
        <f>VLOOKUP(D577,#REF!,6,0)</f>
        <v>#REF!</v>
      </c>
      <c r="N577" t="e">
        <f>VLOOKUP(D577,#REF!,7,0)</f>
        <v>#REF!</v>
      </c>
      <c r="P577" t="str">
        <f t="shared" si="46"/>
        <v>75702</v>
      </c>
      <c r="Q577" t="str">
        <f t="shared" si="44"/>
        <v>72</v>
      </c>
    </row>
    <row r="578" spans="1:17" x14ac:dyDescent="0.3">
      <c r="A578" s="556">
        <v>44742</v>
      </c>
      <c r="B578" s="333">
        <v>6</v>
      </c>
      <c r="C578" s="333" t="s">
        <v>2359</v>
      </c>
      <c r="D578" s="333" t="s">
        <v>2053</v>
      </c>
      <c r="E578" t="str">
        <f t="shared" si="42"/>
        <v>720107570204099</v>
      </c>
      <c r="F578" t="str">
        <f t="shared" si="43"/>
        <v>0</v>
      </c>
      <c r="G578" t="e">
        <f>+VLOOKUP(L578,BG!$D$10:$F$68,3,FALSE)</f>
        <v>#REF!</v>
      </c>
      <c r="H578" s="333" t="s">
        <v>2200</v>
      </c>
      <c r="I578" s="545">
        <v>5288361</v>
      </c>
      <c r="J578" s="296">
        <f t="shared" si="45"/>
        <v>5288.3609999999999</v>
      </c>
      <c r="K578" t="e">
        <f>+VLOOKUP(D578,#REF!,4,0)</f>
        <v>#REF!</v>
      </c>
      <c r="L578" t="e">
        <f>VLOOKUP(D578,#REF!,5,0)</f>
        <v>#REF!</v>
      </c>
      <c r="M578" t="e">
        <f>VLOOKUP(D578,#REF!,6,0)</f>
        <v>#REF!</v>
      </c>
      <c r="N578" t="e">
        <f>VLOOKUP(D578,#REF!,7,0)</f>
        <v>#REF!</v>
      </c>
      <c r="P578" t="str">
        <f t="shared" si="46"/>
        <v>75702</v>
      </c>
      <c r="Q578" t="str">
        <f t="shared" si="44"/>
        <v>72</v>
      </c>
    </row>
    <row r="579" spans="1:17" x14ac:dyDescent="0.3">
      <c r="A579" s="556">
        <v>44742</v>
      </c>
      <c r="B579" s="332">
        <v>6</v>
      </c>
      <c r="C579" s="332" t="s">
        <v>1788</v>
      </c>
      <c r="D579" s="332" t="s">
        <v>1172</v>
      </c>
      <c r="E579" t="str">
        <f t="shared" si="42"/>
        <v>720107570204299</v>
      </c>
      <c r="F579" t="str">
        <f t="shared" si="43"/>
        <v>0</v>
      </c>
      <c r="G579" t="e">
        <f>+VLOOKUP(L579,BG!$D$10:$F$68,3,FALSE)</f>
        <v>#REF!</v>
      </c>
      <c r="H579" s="332" t="s">
        <v>1173</v>
      </c>
      <c r="I579" s="544">
        <v>32864136</v>
      </c>
      <c r="J579" s="296">
        <f t="shared" si="45"/>
        <v>32864.135999999999</v>
      </c>
      <c r="K579" t="e">
        <f>+VLOOKUP(D579,#REF!,4,0)</f>
        <v>#REF!</v>
      </c>
      <c r="L579" t="e">
        <f>VLOOKUP(D579,#REF!,5,0)</f>
        <v>#REF!</v>
      </c>
      <c r="M579" t="e">
        <f>VLOOKUP(D579,#REF!,6,0)</f>
        <v>#REF!</v>
      </c>
      <c r="N579" t="e">
        <f>VLOOKUP(D579,#REF!,7,0)</f>
        <v>#REF!</v>
      </c>
      <c r="P579" t="str">
        <f t="shared" si="46"/>
        <v>75702</v>
      </c>
      <c r="Q579" t="str">
        <f t="shared" si="44"/>
        <v>72</v>
      </c>
    </row>
    <row r="580" spans="1:17" x14ac:dyDescent="0.3">
      <c r="A580" s="556">
        <v>44742</v>
      </c>
      <c r="B580" s="333">
        <v>7</v>
      </c>
      <c r="C580" s="333" t="s">
        <v>1789</v>
      </c>
      <c r="D580" s="333" t="s">
        <v>1298</v>
      </c>
      <c r="E580" t="str">
        <f t="shared" si="42"/>
        <v>720107570204499</v>
      </c>
      <c r="F580" t="str">
        <f t="shared" si="43"/>
        <v>0</v>
      </c>
      <c r="G580" t="e">
        <f>+VLOOKUP(L580,BG!$D$10:$F$68,3,FALSE)</f>
        <v>#REF!</v>
      </c>
      <c r="H580" s="333" t="s">
        <v>1299</v>
      </c>
      <c r="I580" s="545">
        <v>207464800</v>
      </c>
      <c r="J580" s="296">
        <f t="shared" si="45"/>
        <v>207464.8</v>
      </c>
      <c r="K580" t="e">
        <f>+VLOOKUP(D580,#REF!,4,0)</f>
        <v>#REF!</v>
      </c>
      <c r="L580" t="e">
        <f>VLOOKUP(D580,#REF!,5,0)</f>
        <v>#REF!</v>
      </c>
      <c r="M580" t="e">
        <f>VLOOKUP(D580,#REF!,6,0)</f>
        <v>#REF!</v>
      </c>
      <c r="N580" t="e">
        <f>VLOOKUP(D580,#REF!,7,0)</f>
        <v>#REF!</v>
      </c>
      <c r="P580" t="str">
        <f t="shared" si="46"/>
        <v>75702</v>
      </c>
      <c r="Q580" t="str">
        <f t="shared" si="44"/>
        <v>72</v>
      </c>
    </row>
    <row r="581" spans="1:17" x14ac:dyDescent="0.3">
      <c r="A581" s="556">
        <v>44742</v>
      </c>
      <c r="B581" s="332">
        <v>7</v>
      </c>
      <c r="C581" s="332" t="s">
        <v>1790</v>
      </c>
      <c r="D581" s="332" t="s">
        <v>1174</v>
      </c>
      <c r="E581" t="str">
        <f t="shared" ref="E581:E644" si="47">+MID(D581,3,2)&amp;+MID(D581,6,1)&amp;+MID(D581,8,2)&amp;+MID(D581,11,3)&amp;+MID(D581,17,2)&amp;+MID(D581,20,3)&amp;+MID(D581,24,2)</f>
        <v>730107590200199</v>
      </c>
      <c r="F581" t="str">
        <f t="shared" ref="F581:F644" si="48">MID(E581,3,1)</f>
        <v>0</v>
      </c>
      <c r="G581" t="e">
        <f>+VLOOKUP(L581,BG!$D$10:$F$68,3,FALSE)</f>
        <v>#REF!</v>
      </c>
      <c r="H581" s="332" t="s">
        <v>1175</v>
      </c>
      <c r="I581" s="544">
        <v>727523445</v>
      </c>
      <c r="J581" s="296">
        <f t="shared" si="45"/>
        <v>727523.44499999995</v>
      </c>
      <c r="K581" t="e">
        <f>+VLOOKUP(D581,#REF!,4,0)</f>
        <v>#REF!</v>
      </c>
      <c r="L581" t="e">
        <f>VLOOKUP(D581,#REF!,5,0)</f>
        <v>#REF!</v>
      </c>
      <c r="M581" t="e">
        <f>VLOOKUP(D581,#REF!,6,0)</f>
        <v>#REF!</v>
      </c>
      <c r="N581" t="e">
        <f>VLOOKUP(D581,#REF!,7,0)</f>
        <v>#REF!</v>
      </c>
      <c r="P581" t="str">
        <f t="shared" si="46"/>
        <v>75902</v>
      </c>
      <c r="Q581" t="str">
        <f t="shared" si="44"/>
        <v>73</v>
      </c>
    </row>
    <row r="582" spans="1:17" x14ac:dyDescent="0.3">
      <c r="A582" s="556">
        <v>44742</v>
      </c>
      <c r="B582" s="333">
        <v>6</v>
      </c>
      <c r="C582" s="333" t="s">
        <v>1791</v>
      </c>
      <c r="D582" s="333" t="s">
        <v>1300</v>
      </c>
      <c r="E582" t="str">
        <f t="shared" si="47"/>
        <v>730107590400199</v>
      </c>
      <c r="F582" t="str">
        <f t="shared" si="48"/>
        <v>0</v>
      </c>
      <c r="G582" t="e">
        <f>+VLOOKUP(L582,BG!$D$10:$F$68,3,FALSE)</f>
        <v>#REF!</v>
      </c>
      <c r="H582" s="333" t="s">
        <v>1301</v>
      </c>
      <c r="I582" s="545">
        <v>802774161</v>
      </c>
      <c r="J582" s="296">
        <f t="shared" si="45"/>
        <v>802774.16099999996</v>
      </c>
      <c r="K582" t="e">
        <f>+VLOOKUP(D582,#REF!,4,0)</f>
        <v>#REF!</v>
      </c>
      <c r="L582" t="e">
        <f>VLOOKUP(D582,#REF!,5,0)</f>
        <v>#REF!</v>
      </c>
      <c r="M582" t="e">
        <f>VLOOKUP(D582,#REF!,6,0)</f>
        <v>#REF!</v>
      </c>
      <c r="N582" t="e">
        <f>VLOOKUP(D582,#REF!,7,0)</f>
        <v>#REF!</v>
      </c>
      <c r="P582" t="str">
        <f t="shared" si="46"/>
        <v>75904</v>
      </c>
      <c r="Q582" t="str">
        <f t="shared" ref="Q582:Q645" si="49">+LEFT(E582,2)</f>
        <v>73</v>
      </c>
    </row>
    <row r="583" spans="1:17" x14ac:dyDescent="0.3">
      <c r="A583" s="556">
        <v>44742</v>
      </c>
      <c r="B583" s="332">
        <v>6</v>
      </c>
      <c r="C583" s="332" t="s">
        <v>3141</v>
      </c>
      <c r="D583" s="332" t="s">
        <v>1377</v>
      </c>
      <c r="E583" t="str">
        <f t="shared" si="47"/>
        <v>730107590400399</v>
      </c>
      <c r="F583" t="str">
        <f t="shared" si="48"/>
        <v>0</v>
      </c>
      <c r="G583" t="e">
        <f>+VLOOKUP(L583,BG!$D$10:$F$68,3,FALSE)</f>
        <v>#REF!</v>
      </c>
      <c r="H583" s="332" t="s">
        <v>1563</v>
      </c>
      <c r="I583" s="544">
        <v>-8397471</v>
      </c>
      <c r="J583" s="296">
        <f t="shared" si="45"/>
        <v>-8397.4709999999995</v>
      </c>
      <c r="K583" t="e">
        <f>+VLOOKUP(D583,#REF!,4,0)</f>
        <v>#REF!</v>
      </c>
      <c r="L583" t="e">
        <f>VLOOKUP(D583,#REF!,5,0)</f>
        <v>#REF!</v>
      </c>
      <c r="M583" t="e">
        <f>VLOOKUP(D583,#REF!,6,0)</f>
        <v>#REF!</v>
      </c>
      <c r="N583" t="e">
        <f>VLOOKUP(D583,#REF!,7,0)</f>
        <v>#REF!</v>
      </c>
      <c r="P583" t="str">
        <f t="shared" si="46"/>
        <v>75904</v>
      </c>
      <c r="Q583" t="str">
        <f t="shared" si="49"/>
        <v>73</v>
      </c>
    </row>
    <row r="584" spans="1:17" x14ac:dyDescent="0.3">
      <c r="A584" s="556">
        <v>44742</v>
      </c>
      <c r="B584" s="333">
        <v>6</v>
      </c>
      <c r="C584" s="333" t="s">
        <v>1792</v>
      </c>
      <c r="D584" s="333" t="s">
        <v>1176</v>
      </c>
      <c r="E584" t="str">
        <f t="shared" si="47"/>
        <v>730107590600199</v>
      </c>
      <c r="F584" t="str">
        <f t="shared" si="48"/>
        <v>0</v>
      </c>
      <c r="G584" t="e">
        <f>+VLOOKUP(L584,BG!$D$10:$F$68,3,FALSE)</f>
        <v>#REF!</v>
      </c>
      <c r="H584" s="333" t="s">
        <v>2946</v>
      </c>
      <c r="I584" s="545">
        <v>67081888</v>
      </c>
      <c r="J584" s="296">
        <f t="shared" si="45"/>
        <v>67081.888000000006</v>
      </c>
      <c r="K584" t="e">
        <f>+VLOOKUP(D584,#REF!,4,0)</f>
        <v>#REF!</v>
      </c>
      <c r="L584" t="e">
        <f>VLOOKUP(D584,#REF!,5,0)</f>
        <v>#REF!</v>
      </c>
      <c r="M584" t="e">
        <f>VLOOKUP(D584,#REF!,6,0)</f>
        <v>#REF!</v>
      </c>
      <c r="N584" t="e">
        <f>VLOOKUP(D584,#REF!,7,0)</f>
        <v>#REF!</v>
      </c>
      <c r="P584" t="str">
        <f t="shared" si="46"/>
        <v>75906</v>
      </c>
      <c r="Q584" t="str">
        <f t="shared" si="49"/>
        <v>73</v>
      </c>
    </row>
    <row r="585" spans="1:17" x14ac:dyDescent="0.3">
      <c r="A585" s="556">
        <v>44742</v>
      </c>
      <c r="B585" s="332">
        <v>6</v>
      </c>
      <c r="C585" s="332" t="s">
        <v>1793</v>
      </c>
      <c r="D585" s="332" t="s">
        <v>1179</v>
      </c>
      <c r="E585" t="str">
        <f t="shared" si="47"/>
        <v>730107590800099</v>
      </c>
      <c r="F585" t="str">
        <f t="shared" si="48"/>
        <v>0</v>
      </c>
      <c r="G585" t="e">
        <f>+VLOOKUP(L585,BG!$D$10:$F$68,3,FALSE)</f>
        <v>#REF!</v>
      </c>
      <c r="H585" s="332" t="s">
        <v>1178</v>
      </c>
      <c r="I585" s="544">
        <v>25381320</v>
      </c>
      <c r="J585" s="296">
        <f t="shared" si="45"/>
        <v>25381.32</v>
      </c>
      <c r="K585" t="e">
        <f>+VLOOKUP(D585,#REF!,4,0)</f>
        <v>#REF!</v>
      </c>
      <c r="L585" t="e">
        <f>VLOOKUP(D585,#REF!,5,0)</f>
        <v>#REF!</v>
      </c>
      <c r="M585" t="e">
        <f>VLOOKUP(D585,#REF!,6,0)</f>
        <v>#REF!</v>
      </c>
      <c r="N585" t="e">
        <f>VLOOKUP(D585,#REF!,7,0)</f>
        <v>#REF!</v>
      </c>
      <c r="P585" t="str">
        <f t="shared" si="46"/>
        <v>75908</v>
      </c>
      <c r="Q585" t="str">
        <f t="shared" si="49"/>
        <v>73</v>
      </c>
    </row>
    <row r="586" spans="1:17" x14ac:dyDescent="0.3">
      <c r="A586" s="556">
        <v>44742</v>
      </c>
      <c r="B586" s="333">
        <v>6</v>
      </c>
      <c r="C586" s="333" t="s">
        <v>1794</v>
      </c>
      <c r="D586" s="333" t="s">
        <v>1378</v>
      </c>
      <c r="E586" t="str">
        <f t="shared" si="47"/>
        <v>730107591200299</v>
      </c>
      <c r="F586" t="str">
        <f t="shared" si="48"/>
        <v>0</v>
      </c>
      <c r="G586" t="e">
        <f>+VLOOKUP(L586,BG!$D$10:$F$68,3,FALSE)</f>
        <v>#REF!</v>
      </c>
      <c r="H586" s="333" t="s">
        <v>1411</v>
      </c>
      <c r="I586" s="545">
        <v>8780000</v>
      </c>
      <c r="J586" s="296">
        <f t="shared" si="45"/>
        <v>8780</v>
      </c>
      <c r="K586" t="e">
        <f>+VLOOKUP(D586,#REF!,4,0)</f>
        <v>#REF!</v>
      </c>
      <c r="L586" t="e">
        <f>VLOOKUP(D586,#REF!,5,0)</f>
        <v>#REF!</v>
      </c>
      <c r="M586" t="e">
        <f>VLOOKUP(D586,#REF!,6,0)</f>
        <v>#REF!</v>
      </c>
      <c r="N586" t="e">
        <f>VLOOKUP(D586,#REF!,7,0)</f>
        <v>#REF!</v>
      </c>
      <c r="P586" t="str">
        <f t="shared" si="46"/>
        <v>75912</v>
      </c>
      <c r="Q586" t="str">
        <f t="shared" si="49"/>
        <v>73</v>
      </c>
    </row>
    <row r="587" spans="1:17" x14ac:dyDescent="0.3">
      <c r="A587" s="556">
        <v>44742</v>
      </c>
      <c r="B587" s="332">
        <v>6</v>
      </c>
      <c r="C587" s="332" t="s">
        <v>2360</v>
      </c>
      <c r="D587" s="332" t="s">
        <v>2055</v>
      </c>
      <c r="E587" t="str">
        <f t="shared" si="47"/>
        <v>730107591400399</v>
      </c>
      <c r="F587" t="str">
        <f t="shared" si="48"/>
        <v>0</v>
      </c>
      <c r="G587" t="e">
        <f>+VLOOKUP(L587,BG!$D$10:$F$68,3,FALSE)</f>
        <v>#REF!</v>
      </c>
      <c r="H587" s="332" t="s">
        <v>2202</v>
      </c>
      <c r="I587" s="544">
        <v>4578648</v>
      </c>
      <c r="J587" s="296">
        <f t="shared" si="45"/>
        <v>4578.6480000000001</v>
      </c>
      <c r="K587" t="e">
        <f>+VLOOKUP(D587,#REF!,4,0)</f>
        <v>#REF!</v>
      </c>
      <c r="L587" t="e">
        <f>VLOOKUP(D587,#REF!,5,0)</f>
        <v>#REF!</v>
      </c>
      <c r="M587" t="e">
        <f>VLOOKUP(D587,#REF!,6,0)</f>
        <v>#REF!</v>
      </c>
      <c r="N587" t="e">
        <f>VLOOKUP(D587,#REF!,7,0)</f>
        <v>#REF!</v>
      </c>
      <c r="P587" t="str">
        <f t="shared" si="46"/>
        <v>75914</v>
      </c>
      <c r="Q587" t="str">
        <f t="shared" si="49"/>
        <v>73</v>
      </c>
    </row>
    <row r="588" spans="1:17" x14ac:dyDescent="0.3">
      <c r="A588" s="556">
        <v>44742</v>
      </c>
      <c r="B588" s="333">
        <v>6</v>
      </c>
      <c r="C588" s="333" t="s">
        <v>2361</v>
      </c>
      <c r="D588" s="333" t="s">
        <v>2056</v>
      </c>
      <c r="E588" t="str">
        <f t="shared" si="47"/>
        <v>730107591400499</v>
      </c>
      <c r="F588" t="str">
        <f t="shared" si="48"/>
        <v>0</v>
      </c>
      <c r="G588" t="e">
        <f>+VLOOKUP(L588,BG!$D$10:$F$68,3,FALSE)</f>
        <v>#REF!</v>
      </c>
      <c r="H588" s="333" t="s">
        <v>2203</v>
      </c>
      <c r="I588" s="545">
        <v>9157296</v>
      </c>
      <c r="J588" s="296">
        <f t="shared" ref="J588:J651" si="50">I588/1000</f>
        <v>9157.2960000000003</v>
      </c>
      <c r="K588" t="e">
        <f>+VLOOKUP(D588,#REF!,4,0)</f>
        <v>#REF!</v>
      </c>
      <c r="L588" t="e">
        <f>VLOOKUP(D588,#REF!,5,0)</f>
        <v>#REF!</v>
      </c>
      <c r="M588" t="e">
        <f>VLOOKUP(D588,#REF!,6,0)</f>
        <v>#REF!</v>
      </c>
      <c r="N588" t="e">
        <f>VLOOKUP(D588,#REF!,7,0)</f>
        <v>#REF!</v>
      </c>
      <c r="P588" t="str">
        <f t="shared" ref="P588:P651" si="51">MID(E588,6,5)</f>
        <v>75914</v>
      </c>
      <c r="Q588" t="str">
        <f t="shared" si="49"/>
        <v>73</v>
      </c>
    </row>
    <row r="589" spans="1:17" x14ac:dyDescent="0.3">
      <c r="A589" s="556">
        <v>44742</v>
      </c>
      <c r="B589" s="332">
        <v>6</v>
      </c>
      <c r="C589" s="332" t="s">
        <v>2362</v>
      </c>
      <c r="D589" s="332" t="s">
        <v>2057</v>
      </c>
      <c r="E589" t="str">
        <f t="shared" si="47"/>
        <v>730107591400899</v>
      </c>
      <c r="F589" t="str">
        <f t="shared" si="48"/>
        <v>0</v>
      </c>
      <c r="G589" t="e">
        <f>+VLOOKUP(L589,BG!$D$10:$F$68,3,FALSE)</f>
        <v>#REF!</v>
      </c>
      <c r="H589" s="332" t="s">
        <v>2204</v>
      </c>
      <c r="I589" s="544">
        <v>66766972</v>
      </c>
      <c r="J589" s="296">
        <f t="shared" si="50"/>
        <v>66766.971999999994</v>
      </c>
      <c r="K589" t="e">
        <f>+VLOOKUP(D589,#REF!,4,0)</f>
        <v>#REF!</v>
      </c>
      <c r="L589" t="e">
        <f>VLOOKUP(D589,#REF!,5,0)</f>
        <v>#REF!</v>
      </c>
      <c r="M589" t="e">
        <f>VLOOKUP(D589,#REF!,6,0)</f>
        <v>#REF!</v>
      </c>
      <c r="N589" t="e">
        <f>VLOOKUP(D589,#REF!,7,0)</f>
        <v>#REF!</v>
      </c>
      <c r="P589" t="str">
        <f t="shared" si="51"/>
        <v>75914</v>
      </c>
      <c r="Q589" t="str">
        <f t="shared" si="49"/>
        <v>73</v>
      </c>
    </row>
    <row r="590" spans="1:17" x14ac:dyDescent="0.3">
      <c r="A590" s="556">
        <v>44742</v>
      </c>
      <c r="B590" s="333">
        <v>6</v>
      </c>
      <c r="C590" s="333" t="s">
        <v>1795</v>
      </c>
      <c r="D590" s="333" t="s">
        <v>1262</v>
      </c>
      <c r="E590" t="str">
        <f t="shared" si="47"/>
        <v>730107591401099</v>
      </c>
      <c r="F590" t="str">
        <f t="shared" si="48"/>
        <v>0</v>
      </c>
      <c r="G590" t="e">
        <f>+VLOOKUP(L590,BG!$D$10:$F$68,3,FALSE)</f>
        <v>#REF!</v>
      </c>
      <c r="H590" s="333" t="s">
        <v>1263</v>
      </c>
      <c r="I590" s="545">
        <v>1650000</v>
      </c>
      <c r="J590" s="296">
        <f t="shared" si="50"/>
        <v>1650</v>
      </c>
      <c r="K590" t="e">
        <f>+VLOOKUP(D590,#REF!,4,0)</f>
        <v>#REF!</v>
      </c>
      <c r="L590" t="e">
        <f>VLOOKUP(D590,#REF!,5,0)</f>
        <v>#REF!</v>
      </c>
      <c r="M590" t="e">
        <f>VLOOKUP(D590,#REF!,6,0)</f>
        <v>#REF!</v>
      </c>
      <c r="N590" t="e">
        <f>VLOOKUP(D590,#REF!,7,0)</f>
        <v>#REF!</v>
      </c>
      <c r="P590" t="str">
        <f t="shared" si="51"/>
        <v>75914</v>
      </c>
      <c r="Q590" t="str">
        <f t="shared" si="49"/>
        <v>73</v>
      </c>
    </row>
    <row r="591" spans="1:17" x14ac:dyDescent="0.3">
      <c r="A591" s="556">
        <v>44742</v>
      </c>
      <c r="B591" s="332">
        <v>6</v>
      </c>
      <c r="C591" s="332" t="s">
        <v>2906</v>
      </c>
      <c r="D591" s="332" t="s">
        <v>2875</v>
      </c>
      <c r="E591" t="str">
        <f t="shared" si="47"/>
        <v>730107591800099</v>
      </c>
      <c r="F591" t="str">
        <f t="shared" si="48"/>
        <v>0</v>
      </c>
      <c r="G591" t="e">
        <f>+VLOOKUP(L591,BG!$D$10:$F$68,3,FALSE)</f>
        <v>#REF!</v>
      </c>
      <c r="H591" s="332" t="s">
        <v>2890</v>
      </c>
      <c r="I591" s="544">
        <v>328182</v>
      </c>
      <c r="J591" s="296">
        <f t="shared" si="50"/>
        <v>328.18200000000002</v>
      </c>
      <c r="K591" t="e">
        <f>+VLOOKUP(D591,#REF!,4,0)</f>
        <v>#REF!</v>
      </c>
      <c r="L591" t="e">
        <f>VLOOKUP(D591,#REF!,5,0)</f>
        <v>#REF!</v>
      </c>
      <c r="M591" t="e">
        <f>VLOOKUP(D591,#REF!,6,0)</f>
        <v>#REF!</v>
      </c>
      <c r="N591" t="e">
        <f>VLOOKUP(D591,#REF!,7,0)</f>
        <v>#REF!</v>
      </c>
      <c r="P591" t="str">
        <f t="shared" si="51"/>
        <v>75918</v>
      </c>
      <c r="Q591" t="str">
        <f t="shared" si="49"/>
        <v>73</v>
      </c>
    </row>
    <row r="592" spans="1:17" x14ac:dyDescent="0.3">
      <c r="A592" s="556">
        <v>44742</v>
      </c>
      <c r="B592" s="333">
        <v>6</v>
      </c>
      <c r="C592" s="333" t="s">
        <v>2853</v>
      </c>
      <c r="D592" s="333" t="s">
        <v>1380</v>
      </c>
      <c r="E592" t="str">
        <f t="shared" si="47"/>
        <v>730107591800799</v>
      </c>
      <c r="F592" t="str">
        <f t="shared" si="48"/>
        <v>0</v>
      </c>
      <c r="G592" t="e">
        <f>+VLOOKUP(L592,BG!$D$10:$F$68,3,FALSE)</f>
        <v>#REF!</v>
      </c>
      <c r="H592" s="333" t="s">
        <v>2947</v>
      </c>
      <c r="I592" s="545">
        <v>45466574</v>
      </c>
      <c r="J592" s="296">
        <f t="shared" si="50"/>
        <v>45466.574000000001</v>
      </c>
      <c r="K592" t="e">
        <f>+VLOOKUP(D592,#REF!,4,0)</f>
        <v>#REF!</v>
      </c>
      <c r="L592" t="e">
        <f>VLOOKUP(D592,#REF!,5,0)</f>
        <v>#REF!</v>
      </c>
      <c r="M592" t="e">
        <f>VLOOKUP(D592,#REF!,6,0)</f>
        <v>#REF!</v>
      </c>
      <c r="N592" t="e">
        <f>VLOOKUP(D592,#REF!,7,0)</f>
        <v>#REF!</v>
      </c>
      <c r="P592" t="str">
        <f t="shared" si="51"/>
        <v>75918</v>
      </c>
      <c r="Q592" t="str">
        <f t="shared" si="49"/>
        <v>73</v>
      </c>
    </row>
    <row r="593" spans="1:17" x14ac:dyDescent="0.3">
      <c r="A593" s="556">
        <v>44742</v>
      </c>
      <c r="B593" s="332">
        <v>6</v>
      </c>
      <c r="C593" s="332" t="s">
        <v>2363</v>
      </c>
      <c r="D593" s="332" t="s">
        <v>2059</v>
      </c>
      <c r="E593" t="str">
        <f t="shared" si="47"/>
        <v>730107591802099</v>
      </c>
      <c r="F593" t="str">
        <f t="shared" si="48"/>
        <v>0</v>
      </c>
      <c r="G593" t="e">
        <f>+VLOOKUP(L593,BG!$D$10:$F$68,3,FALSE)</f>
        <v>#REF!</v>
      </c>
      <c r="H593" s="332" t="s">
        <v>1183</v>
      </c>
      <c r="I593" s="544">
        <v>5147818</v>
      </c>
      <c r="J593" s="296">
        <f t="shared" si="50"/>
        <v>5147.8180000000002</v>
      </c>
      <c r="K593" t="e">
        <f>+VLOOKUP(D593,#REF!,4,0)</f>
        <v>#REF!</v>
      </c>
      <c r="L593" t="e">
        <f>VLOOKUP(D593,#REF!,5,0)</f>
        <v>#REF!</v>
      </c>
      <c r="M593" t="e">
        <f>VLOOKUP(D593,#REF!,6,0)</f>
        <v>#REF!</v>
      </c>
      <c r="N593" t="e">
        <f>VLOOKUP(D593,#REF!,7,0)</f>
        <v>#REF!</v>
      </c>
      <c r="P593" t="str">
        <f t="shared" si="51"/>
        <v>75918</v>
      </c>
      <c r="Q593" t="str">
        <f t="shared" si="49"/>
        <v>73</v>
      </c>
    </row>
    <row r="594" spans="1:17" x14ac:dyDescent="0.3">
      <c r="A594" s="556">
        <v>44742</v>
      </c>
      <c r="B594" s="333">
        <v>6</v>
      </c>
      <c r="C594" s="333" t="s">
        <v>1796</v>
      </c>
      <c r="D594" s="333" t="s">
        <v>1184</v>
      </c>
      <c r="E594" t="str">
        <f t="shared" si="47"/>
        <v>730107592000299</v>
      </c>
      <c r="F594" t="str">
        <f t="shared" si="48"/>
        <v>0</v>
      </c>
      <c r="G594" t="e">
        <f>+VLOOKUP(L594,BG!$D$10:$F$68,3,FALSE)</f>
        <v>#REF!</v>
      </c>
      <c r="H594" s="333" t="s">
        <v>2948</v>
      </c>
      <c r="I594" s="545">
        <v>126659342</v>
      </c>
      <c r="J594" s="296">
        <f t="shared" si="50"/>
        <v>126659.342</v>
      </c>
      <c r="K594" t="e">
        <f>+VLOOKUP(D594,#REF!,4,0)</f>
        <v>#REF!</v>
      </c>
      <c r="L594" t="e">
        <f>VLOOKUP(D594,#REF!,5,0)</f>
        <v>#REF!</v>
      </c>
      <c r="M594" t="e">
        <f>VLOOKUP(D594,#REF!,6,0)</f>
        <v>#REF!</v>
      </c>
      <c r="N594" t="e">
        <f>VLOOKUP(D594,#REF!,7,0)</f>
        <v>#REF!</v>
      </c>
      <c r="P594" t="str">
        <f t="shared" si="51"/>
        <v>75920</v>
      </c>
      <c r="Q594" t="str">
        <f t="shared" si="49"/>
        <v>73</v>
      </c>
    </row>
    <row r="595" spans="1:17" x14ac:dyDescent="0.3">
      <c r="A595" s="556">
        <v>44742</v>
      </c>
      <c r="B595" s="332">
        <v>6</v>
      </c>
      <c r="C595" s="332" t="s">
        <v>1797</v>
      </c>
      <c r="D595" s="332" t="s">
        <v>1302</v>
      </c>
      <c r="E595" t="str">
        <f t="shared" si="47"/>
        <v>730107592200199</v>
      </c>
      <c r="F595" t="str">
        <f t="shared" si="48"/>
        <v>0</v>
      </c>
      <c r="G595" t="e">
        <f>+VLOOKUP(L595,BG!$D$10:$F$68,3,FALSE)</f>
        <v>#REF!</v>
      </c>
      <c r="H595" s="332" t="s">
        <v>1303</v>
      </c>
      <c r="I595" s="544">
        <v>5837766</v>
      </c>
      <c r="J595" s="296">
        <f t="shared" si="50"/>
        <v>5837.7659999999996</v>
      </c>
      <c r="K595" t="e">
        <f>+VLOOKUP(D595,#REF!,4,0)</f>
        <v>#REF!</v>
      </c>
      <c r="L595" t="e">
        <f>VLOOKUP(D595,#REF!,5,0)</f>
        <v>#REF!</v>
      </c>
      <c r="M595" t="e">
        <f>VLOOKUP(D595,#REF!,6,0)</f>
        <v>#REF!</v>
      </c>
      <c r="N595" t="e">
        <f>VLOOKUP(D595,#REF!,7,0)</f>
        <v>#REF!</v>
      </c>
      <c r="P595" t="str">
        <f t="shared" si="51"/>
        <v>75922</v>
      </c>
      <c r="Q595" t="str">
        <f t="shared" si="49"/>
        <v>73</v>
      </c>
    </row>
    <row r="596" spans="1:17" x14ac:dyDescent="0.3">
      <c r="A596" s="556">
        <v>44742</v>
      </c>
      <c r="B596" s="333">
        <v>6</v>
      </c>
      <c r="C596" s="333" t="s">
        <v>2364</v>
      </c>
      <c r="D596" s="333" t="s">
        <v>2060</v>
      </c>
      <c r="E596" t="str">
        <f t="shared" si="47"/>
        <v>730107610202299</v>
      </c>
      <c r="F596" t="str">
        <f t="shared" si="48"/>
        <v>0</v>
      </c>
      <c r="G596" t="e">
        <f>+VLOOKUP(L596,BG!$D$10:$F$68,3,FALSE)</f>
        <v>#REF!</v>
      </c>
      <c r="H596" s="333" t="s">
        <v>2205</v>
      </c>
      <c r="I596" s="545">
        <v>1140040</v>
      </c>
      <c r="J596" s="296">
        <f t="shared" si="50"/>
        <v>1140.04</v>
      </c>
      <c r="K596" t="e">
        <f>+VLOOKUP(D596,#REF!,4,0)</f>
        <v>#REF!</v>
      </c>
      <c r="L596" t="e">
        <f>VLOOKUP(D596,#REF!,5,0)</f>
        <v>#REF!</v>
      </c>
      <c r="M596" t="e">
        <f>VLOOKUP(D596,#REF!,6,0)</f>
        <v>#REF!</v>
      </c>
      <c r="N596" t="e">
        <f>VLOOKUP(D596,#REF!,7,0)</f>
        <v>#REF!</v>
      </c>
      <c r="P596" t="str">
        <f t="shared" si="51"/>
        <v>76102</v>
      </c>
      <c r="Q596" t="str">
        <f t="shared" si="49"/>
        <v>73</v>
      </c>
    </row>
    <row r="597" spans="1:17" x14ac:dyDescent="0.3">
      <c r="A597" s="556">
        <v>44742</v>
      </c>
      <c r="B597" s="332">
        <v>6</v>
      </c>
      <c r="C597" s="332" t="s">
        <v>1798</v>
      </c>
      <c r="D597" s="332" t="s">
        <v>1381</v>
      </c>
      <c r="E597" t="str">
        <f t="shared" si="47"/>
        <v>730107610402499</v>
      </c>
      <c r="F597" t="str">
        <f t="shared" si="48"/>
        <v>0</v>
      </c>
      <c r="G597" t="e">
        <f>+VLOOKUP(L597,BG!$D$10:$F$68,3,FALSE)</f>
        <v>#REF!</v>
      </c>
      <c r="H597" s="332" t="s">
        <v>1415</v>
      </c>
      <c r="I597" s="544">
        <v>4103814</v>
      </c>
      <c r="J597" s="296">
        <f t="shared" si="50"/>
        <v>4103.8140000000003</v>
      </c>
      <c r="K597" t="e">
        <f>+VLOOKUP(D597,#REF!,4,0)</f>
        <v>#REF!</v>
      </c>
      <c r="L597" t="e">
        <f>VLOOKUP(D597,#REF!,5,0)</f>
        <v>#REF!</v>
      </c>
      <c r="M597" t="e">
        <f>VLOOKUP(D597,#REF!,6,0)</f>
        <v>#REF!</v>
      </c>
      <c r="N597" t="e">
        <f>VLOOKUP(D597,#REF!,7,0)</f>
        <v>#REF!</v>
      </c>
      <c r="P597" t="str">
        <f t="shared" si="51"/>
        <v>76104</v>
      </c>
      <c r="Q597" t="str">
        <f t="shared" si="49"/>
        <v>73</v>
      </c>
    </row>
    <row r="598" spans="1:17" x14ac:dyDescent="0.3">
      <c r="A598" s="556">
        <v>44742</v>
      </c>
      <c r="B598" s="333">
        <v>6</v>
      </c>
      <c r="C598" s="333" t="s">
        <v>2365</v>
      </c>
      <c r="D598" s="333" t="s">
        <v>2061</v>
      </c>
      <c r="E598" t="str">
        <f t="shared" si="47"/>
        <v>730107611000099</v>
      </c>
      <c r="F598" t="str">
        <f t="shared" si="48"/>
        <v>0</v>
      </c>
      <c r="G598" t="e">
        <f>+VLOOKUP(L598,BG!$D$10:$F$68,3,FALSE)</f>
        <v>#REF!</v>
      </c>
      <c r="H598" s="333" t="s">
        <v>2206</v>
      </c>
      <c r="I598" s="545">
        <v>373673470</v>
      </c>
      <c r="J598" s="296">
        <f t="shared" si="50"/>
        <v>373673.47</v>
      </c>
      <c r="K598" t="e">
        <f>+VLOOKUP(D598,#REF!,4,0)</f>
        <v>#REF!</v>
      </c>
      <c r="L598" t="e">
        <f>VLOOKUP(D598,#REF!,5,0)</f>
        <v>#REF!</v>
      </c>
      <c r="M598" t="e">
        <f>VLOOKUP(D598,#REF!,6,0)</f>
        <v>#REF!</v>
      </c>
      <c r="N598" t="e">
        <f>VLOOKUP(D598,#REF!,7,0)</f>
        <v>#REF!</v>
      </c>
      <c r="P598" t="str">
        <f t="shared" si="51"/>
        <v>76110</v>
      </c>
      <c r="Q598" t="str">
        <f t="shared" si="49"/>
        <v>73</v>
      </c>
    </row>
    <row r="599" spans="1:17" x14ac:dyDescent="0.3">
      <c r="A599" s="556">
        <v>44742</v>
      </c>
      <c r="B599" s="332">
        <v>6</v>
      </c>
      <c r="C599" s="332" t="s">
        <v>1799</v>
      </c>
      <c r="D599" s="332" t="s">
        <v>1416</v>
      </c>
      <c r="E599" t="str">
        <f t="shared" si="47"/>
        <v>730107611000199</v>
      </c>
      <c r="F599" t="str">
        <f t="shared" si="48"/>
        <v>0</v>
      </c>
      <c r="G599" t="e">
        <f>+VLOOKUP(L599,BG!$D$10:$F$68,3,FALSE)</f>
        <v>#REF!</v>
      </c>
      <c r="H599" s="332" t="s">
        <v>1306</v>
      </c>
      <c r="I599" s="544">
        <v>278877</v>
      </c>
      <c r="J599" s="296">
        <f t="shared" si="50"/>
        <v>278.87700000000001</v>
      </c>
      <c r="K599" t="e">
        <f>+VLOOKUP(D599,#REF!,4,0)</f>
        <v>#REF!</v>
      </c>
      <c r="L599" t="e">
        <f>VLOOKUP(D599,#REF!,5,0)</f>
        <v>#REF!</v>
      </c>
      <c r="M599" t="e">
        <f>VLOOKUP(D599,#REF!,6,0)</f>
        <v>#REF!</v>
      </c>
      <c r="N599" t="e">
        <f>VLOOKUP(D599,#REF!,7,0)</f>
        <v>#REF!</v>
      </c>
      <c r="P599" t="str">
        <f t="shared" si="51"/>
        <v>76110</v>
      </c>
      <c r="Q599" t="str">
        <f t="shared" si="49"/>
        <v>73</v>
      </c>
    </row>
    <row r="600" spans="1:17" x14ac:dyDescent="0.3">
      <c r="A600" s="556">
        <v>44742</v>
      </c>
      <c r="B600" s="333">
        <v>6</v>
      </c>
      <c r="C600" s="333" t="s">
        <v>1800</v>
      </c>
      <c r="D600" s="333" t="s">
        <v>1348</v>
      </c>
      <c r="E600" t="str">
        <f t="shared" si="47"/>
        <v>730107611000599</v>
      </c>
      <c r="F600" t="str">
        <f t="shared" si="48"/>
        <v>0</v>
      </c>
      <c r="G600" t="e">
        <f>+VLOOKUP(L600,BG!$D$10:$F$68,3,FALSE)</f>
        <v>#REF!</v>
      </c>
      <c r="H600" s="333" t="s">
        <v>2949</v>
      </c>
      <c r="I600" s="545">
        <v>17885384</v>
      </c>
      <c r="J600" s="296">
        <f t="shared" si="50"/>
        <v>17885.383999999998</v>
      </c>
      <c r="K600" t="e">
        <f>+VLOOKUP(D600,#REF!,4,0)</f>
        <v>#REF!</v>
      </c>
      <c r="L600" t="e">
        <f>VLOOKUP(D600,#REF!,5,0)</f>
        <v>#REF!</v>
      </c>
      <c r="M600" t="e">
        <f>VLOOKUP(D600,#REF!,6,0)</f>
        <v>#REF!</v>
      </c>
      <c r="N600" t="e">
        <f>VLOOKUP(D600,#REF!,7,0)</f>
        <v>#REF!</v>
      </c>
      <c r="P600" t="str">
        <f t="shared" si="51"/>
        <v>76110</v>
      </c>
      <c r="Q600" t="str">
        <f t="shared" si="49"/>
        <v>73</v>
      </c>
    </row>
    <row r="601" spans="1:17" x14ac:dyDescent="0.3">
      <c r="A601" s="556">
        <v>44742</v>
      </c>
      <c r="B601" s="332">
        <v>6</v>
      </c>
      <c r="C601" s="332" t="s">
        <v>2366</v>
      </c>
      <c r="D601" s="332" t="s">
        <v>2062</v>
      </c>
      <c r="E601" t="str">
        <f t="shared" si="47"/>
        <v>730107611003999</v>
      </c>
      <c r="F601" t="str">
        <f t="shared" si="48"/>
        <v>0</v>
      </c>
      <c r="G601" t="e">
        <f>+VLOOKUP(L601,BG!$D$10:$F$68,3,FALSE)</f>
        <v>#REF!</v>
      </c>
      <c r="H601" s="332" t="s">
        <v>2207</v>
      </c>
      <c r="I601" s="544">
        <v>20266779</v>
      </c>
      <c r="J601" s="296">
        <f t="shared" si="50"/>
        <v>20266.778999999999</v>
      </c>
      <c r="K601" t="e">
        <f>+VLOOKUP(D601,#REF!,4,0)</f>
        <v>#REF!</v>
      </c>
      <c r="L601" t="e">
        <f>VLOOKUP(D601,#REF!,5,0)</f>
        <v>#REF!</v>
      </c>
      <c r="M601" t="e">
        <f>VLOOKUP(D601,#REF!,6,0)</f>
        <v>#REF!</v>
      </c>
      <c r="N601" t="e">
        <f>VLOOKUP(D601,#REF!,7,0)</f>
        <v>#REF!</v>
      </c>
      <c r="P601" t="str">
        <f t="shared" si="51"/>
        <v>76110</v>
      </c>
      <c r="Q601" t="str">
        <f t="shared" si="49"/>
        <v>73</v>
      </c>
    </row>
    <row r="602" spans="1:17" s="297" customFormat="1" x14ac:dyDescent="0.3">
      <c r="A602" s="601">
        <v>44742</v>
      </c>
      <c r="B602" s="602">
        <v>7</v>
      </c>
      <c r="C602" s="602" t="s">
        <v>1801</v>
      </c>
      <c r="D602" s="602" t="s">
        <v>1307</v>
      </c>
      <c r="E602" s="297" t="str">
        <f t="shared" si="47"/>
        <v>730107630200199</v>
      </c>
      <c r="F602" s="297" t="str">
        <f t="shared" si="48"/>
        <v>0</v>
      </c>
      <c r="G602" s="297" t="e">
        <f>+VLOOKUP(L602,BG!$D$10:$F$68,3,FALSE)</f>
        <v>#REF!</v>
      </c>
      <c r="H602" s="602" t="s">
        <v>1308</v>
      </c>
      <c r="I602" s="603">
        <v>203862816</v>
      </c>
      <c r="J602" s="466">
        <f t="shared" si="50"/>
        <v>203862.81599999999</v>
      </c>
      <c r="K602" s="297" t="e">
        <f>+VLOOKUP(D602,#REF!,4,0)</f>
        <v>#REF!</v>
      </c>
      <c r="L602" s="297" t="e">
        <f>VLOOKUP(D602,#REF!,5,0)</f>
        <v>#REF!</v>
      </c>
      <c r="M602" s="297" t="e">
        <f>VLOOKUP(D602,#REF!,6,0)</f>
        <v>#REF!</v>
      </c>
      <c r="N602" s="297" t="e">
        <f>VLOOKUP(D602,#REF!,7,0)</f>
        <v>#REF!</v>
      </c>
      <c r="P602" s="297" t="str">
        <f t="shared" si="51"/>
        <v>76302</v>
      </c>
      <c r="Q602" s="297" t="str">
        <f t="shared" si="49"/>
        <v>73</v>
      </c>
    </row>
    <row r="603" spans="1:17" x14ac:dyDescent="0.3">
      <c r="A603" s="556">
        <v>44742</v>
      </c>
      <c r="B603" s="332">
        <v>6</v>
      </c>
      <c r="C603" s="332" t="s">
        <v>1802</v>
      </c>
      <c r="D603" s="332" t="s">
        <v>1309</v>
      </c>
      <c r="E603" t="str">
        <f t="shared" si="47"/>
        <v>730107630400099</v>
      </c>
      <c r="F603" t="str">
        <f t="shared" si="48"/>
        <v>0</v>
      </c>
      <c r="G603" t="e">
        <f>+VLOOKUP(L603,BG!$D$10:$F$68,3,FALSE)</f>
        <v>#REF!</v>
      </c>
      <c r="H603" s="332" t="s">
        <v>1310</v>
      </c>
      <c r="I603" s="544">
        <v>150527306</v>
      </c>
      <c r="J603" s="296">
        <f t="shared" si="50"/>
        <v>150527.30600000001</v>
      </c>
      <c r="K603" t="e">
        <f>+VLOOKUP(D603,#REF!,4,0)</f>
        <v>#REF!</v>
      </c>
      <c r="L603" t="e">
        <f>VLOOKUP(D603,#REF!,5,0)</f>
        <v>#REF!</v>
      </c>
      <c r="M603" t="e">
        <f>VLOOKUP(D603,#REF!,6,0)</f>
        <v>#REF!</v>
      </c>
      <c r="N603" t="e">
        <f>VLOOKUP(D603,#REF!,7,0)</f>
        <v>#REF!</v>
      </c>
      <c r="P603" t="str">
        <f t="shared" si="51"/>
        <v>76304</v>
      </c>
      <c r="Q603" t="str">
        <f t="shared" si="49"/>
        <v>73</v>
      </c>
    </row>
    <row r="604" spans="1:17" x14ac:dyDescent="0.3">
      <c r="A604" s="556">
        <v>44742</v>
      </c>
      <c r="B604" s="333">
        <v>6</v>
      </c>
      <c r="C604" s="333" t="s">
        <v>1871</v>
      </c>
      <c r="D604" s="333" t="s">
        <v>1870</v>
      </c>
      <c r="E604" t="str">
        <f t="shared" si="47"/>
        <v>730107630400399</v>
      </c>
      <c r="F604" t="str">
        <f t="shared" si="48"/>
        <v>0</v>
      </c>
      <c r="G604" t="e">
        <f>+VLOOKUP(L604,BG!$D$10:$F$68,3,FALSE)</f>
        <v>#REF!</v>
      </c>
      <c r="H604" s="333" t="s">
        <v>949</v>
      </c>
      <c r="I604" s="545">
        <v>14931697</v>
      </c>
      <c r="J604" s="296">
        <f t="shared" si="50"/>
        <v>14931.697</v>
      </c>
      <c r="K604" t="e">
        <f>+VLOOKUP(D604,#REF!,4,0)</f>
        <v>#REF!</v>
      </c>
      <c r="L604" t="e">
        <f>VLOOKUP(D604,#REF!,5,0)</f>
        <v>#REF!</v>
      </c>
      <c r="M604" t="e">
        <f>VLOOKUP(D604,#REF!,6,0)</f>
        <v>#REF!</v>
      </c>
      <c r="N604" t="e">
        <f>VLOOKUP(D604,#REF!,7,0)</f>
        <v>#REF!</v>
      </c>
      <c r="P604" t="str">
        <f t="shared" si="51"/>
        <v>76304</v>
      </c>
      <c r="Q604" t="str">
        <f t="shared" si="49"/>
        <v>73</v>
      </c>
    </row>
    <row r="605" spans="1:17" x14ac:dyDescent="0.3">
      <c r="A605" s="556">
        <v>44742</v>
      </c>
      <c r="B605" s="332">
        <v>6</v>
      </c>
      <c r="C605" s="332" t="s">
        <v>1803</v>
      </c>
      <c r="D605" s="332" t="s">
        <v>1311</v>
      </c>
      <c r="E605" t="str">
        <f t="shared" si="47"/>
        <v>730107630400699</v>
      </c>
      <c r="F605" t="str">
        <f t="shared" si="48"/>
        <v>0</v>
      </c>
      <c r="G605" t="e">
        <f>+VLOOKUP(L605,BG!$D$10:$F$68,3,FALSE)</f>
        <v>#REF!</v>
      </c>
      <c r="H605" s="332" t="s">
        <v>1312</v>
      </c>
      <c r="I605" s="544">
        <v>8337672</v>
      </c>
      <c r="J605" s="296">
        <f t="shared" si="50"/>
        <v>8337.6720000000005</v>
      </c>
      <c r="K605" t="e">
        <f>+VLOOKUP(D605,#REF!,4,0)</f>
        <v>#REF!</v>
      </c>
      <c r="L605" t="e">
        <f>VLOOKUP(D605,#REF!,5,0)</f>
        <v>#REF!</v>
      </c>
      <c r="M605" t="e">
        <f>VLOOKUP(D605,#REF!,6,0)</f>
        <v>#REF!</v>
      </c>
      <c r="N605" t="e">
        <f>VLOOKUP(D605,#REF!,7,0)</f>
        <v>#REF!</v>
      </c>
      <c r="P605" t="str">
        <f t="shared" si="51"/>
        <v>76304</v>
      </c>
      <c r="Q605" t="str">
        <f t="shared" si="49"/>
        <v>73</v>
      </c>
    </row>
    <row r="606" spans="1:17" x14ac:dyDescent="0.3">
      <c r="A606" s="556">
        <v>44742</v>
      </c>
      <c r="B606" s="333">
        <v>6</v>
      </c>
      <c r="C606" s="333" t="s">
        <v>1804</v>
      </c>
      <c r="D606" s="333" t="s">
        <v>1313</v>
      </c>
      <c r="E606" t="str">
        <f t="shared" si="47"/>
        <v>730107630600099</v>
      </c>
      <c r="F606" t="str">
        <f t="shared" si="48"/>
        <v>0</v>
      </c>
      <c r="G606" t="e">
        <f>+VLOOKUP(L606,BG!$D$10:$F$68,3,FALSE)</f>
        <v>#REF!</v>
      </c>
      <c r="H606" s="333" t="s">
        <v>961</v>
      </c>
      <c r="I606" s="545">
        <v>692017715</v>
      </c>
      <c r="J606" s="296">
        <f t="shared" si="50"/>
        <v>692017.71499999997</v>
      </c>
      <c r="K606" t="e">
        <f>+VLOOKUP(D606,#REF!,4,0)</f>
        <v>#REF!</v>
      </c>
      <c r="L606" t="e">
        <f>VLOOKUP(D606,#REF!,5,0)</f>
        <v>#REF!</v>
      </c>
      <c r="M606" t="e">
        <f>VLOOKUP(D606,#REF!,6,0)</f>
        <v>#REF!</v>
      </c>
      <c r="N606" t="e">
        <f>VLOOKUP(D606,#REF!,7,0)</f>
        <v>#REF!</v>
      </c>
      <c r="P606" t="str">
        <f t="shared" si="51"/>
        <v>76306</v>
      </c>
      <c r="Q606" t="str">
        <f t="shared" si="49"/>
        <v>73</v>
      </c>
    </row>
    <row r="607" spans="1:17" x14ac:dyDescent="0.3">
      <c r="A607" s="556">
        <v>44742</v>
      </c>
      <c r="B607" s="332">
        <v>6</v>
      </c>
      <c r="C607" s="332" t="s">
        <v>1805</v>
      </c>
      <c r="D607" s="332" t="s">
        <v>1314</v>
      </c>
      <c r="E607" t="str">
        <f t="shared" si="47"/>
        <v>730107630800099</v>
      </c>
      <c r="F607" t="str">
        <f t="shared" si="48"/>
        <v>0</v>
      </c>
      <c r="G607" t="e">
        <f>+VLOOKUP(L607,BG!$D$10:$F$68,3,FALSE)</f>
        <v>#REF!</v>
      </c>
      <c r="H607" s="332" t="s">
        <v>966</v>
      </c>
      <c r="I607" s="544">
        <v>20766277</v>
      </c>
      <c r="J607" s="296">
        <f t="shared" si="50"/>
        <v>20766.276999999998</v>
      </c>
      <c r="K607" t="e">
        <f>+VLOOKUP(D607,#REF!,4,0)</f>
        <v>#REF!</v>
      </c>
      <c r="L607" t="e">
        <f>VLOOKUP(D607,#REF!,5,0)</f>
        <v>#REF!</v>
      </c>
      <c r="M607" t="e">
        <f>VLOOKUP(D607,#REF!,6,0)</f>
        <v>#REF!</v>
      </c>
      <c r="N607" t="e">
        <f>VLOOKUP(D607,#REF!,7,0)</f>
        <v>#REF!</v>
      </c>
      <c r="P607" t="str">
        <f t="shared" si="51"/>
        <v>76308</v>
      </c>
      <c r="Q607" t="str">
        <f t="shared" si="49"/>
        <v>73</v>
      </c>
    </row>
    <row r="608" spans="1:17" x14ac:dyDescent="0.3">
      <c r="A608" s="556">
        <v>44742</v>
      </c>
      <c r="B608" s="333">
        <v>6</v>
      </c>
      <c r="C608" s="333" t="s">
        <v>1806</v>
      </c>
      <c r="D608" s="333" t="s">
        <v>1315</v>
      </c>
      <c r="E608" t="str">
        <f t="shared" si="47"/>
        <v>730107631000099</v>
      </c>
      <c r="F608" t="str">
        <f t="shared" si="48"/>
        <v>0</v>
      </c>
      <c r="G608" t="e">
        <f>+VLOOKUP(L608,BG!$D$10:$F$68,3,FALSE)</f>
        <v>#REF!</v>
      </c>
      <c r="H608" s="333" t="s">
        <v>971</v>
      </c>
      <c r="I608" s="545">
        <v>9995683</v>
      </c>
      <c r="J608" s="296">
        <f t="shared" si="50"/>
        <v>9995.6830000000009</v>
      </c>
      <c r="K608" t="e">
        <f>+VLOOKUP(D608,#REF!,4,0)</f>
        <v>#REF!</v>
      </c>
      <c r="L608" t="e">
        <f>VLOOKUP(D608,#REF!,5,0)</f>
        <v>#REF!</v>
      </c>
      <c r="M608" t="e">
        <f>VLOOKUP(D608,#REF!,6,0)</f>
        <v>#REF!</v>
      </c>
      <c r="N608" t="e">
        <f>VLOOKUP(D608,#REF!,7,0)</f>
        <v>#REF!</v>
      </c>
      <c r="P608" t="str">
        <f t="shared" si="51"/>
        <v>76310</v>
      </c>
      <c r="Q608" t="str">
        <f t="shared" si="49"/>
        <v>73</v>
      </c>
    </row>
    <row r="609" spans="1:17" s="297" customFormat="1" x14ac:dyDescent="0.3">
      <c r="A609" s="601">
        <v>44742</v>
      </c>
      <c r="B609" s="604">
        <v>6</v>
      </c>
      <c r="C609" s="604" t="s">
        <v>1807</v>
      </c>
      <c r="D609" s="604" t="s">
        <v>1186</v>
      </c>
      <c r="E609" s="297" t="str">
        <f t="shared" si="47"/>
        <v>730107670200199</v>
      </c>
      <c r="F609" s="297" t="str">
        <f t="shared" si="48"/>
        <v>0</v>
      </c>
      <c r="G609" s="297" t="e">
        <f>+VLOOKUP(L609,BG!$D$10:$F$68,3,FALSE)</f>
        <v>#REF!</v>
      </c>
      <c r="H609" s="604" t="s">
        <v>1187</v>
      </c>
      <c r="I609" s="605">
        <v>1282146725</v>
      </c>
      <c r="J609" s="466">
        <f t="shared" si="50"/>
        <v>1282146.7250000001</v>
      </c>
      <c r="K609" s="297" t="e">
        <f>+VLOOKUP(D609,#REF!,4,0)</f>
        <v>#REF!</v>
      </c>
      <c r="L609" s="297" t="e">
        <f>VLOOKUP(D609,#REF!,5,0)</f>
        <v>#REF!</v>
      </c>
      <c r="M609" s="297" t="e">
        <f>VLOOKUP(D609,#REF!,6,0)</f>
        <v>#REF!</v>
      </c>
      <c r="N609" s="297" t="e">
        <f>VLOOKUP(D609,#REF!,7,0)</f>
        <v>#REF!</v>
      </c>
      <c r="P609" s="297" t="str">
        <f t="shared" si="51"/>
        <v>76702</v>
      </c>
      <c r="Q609" s="297" t="str">
        <f t="shared" si="49"/>
        <v>73</v>
      </c>
    </row>
    <row r="610" spans="1:17" x14ac:dyDescent="0.3">
      <c r="A610" s="556">
        <v>44742</v>
      </c>
      <c r="B610" s="333">
        <v>6</v>
      </c>
      <c r="C610" s="333" t="s">
        <v>2854</v>
      </c>
      <c r="D610" s="333" t="s">
        <v>2602</v>
      </c>
      <c r="E610" t="str">
        <f t="shared" si="47"/>
        <v>730107670200399</v>
      </c>
      <c r="F610" t="str">
        <f t="shared" si="48"/>
        <v>0</v>
      </c>
      <c r="G610" t="e">
        <f>+VLOOKUP(L610,BG!$D$10:$F$68,3,FALSE)</f>
        <v>#REF!</v>
      </c>
      <c r="H610" s="333" t="s">
        <v>2603</v>
      </c>
      <c r="I610" s="545">
        <v>325325462</v>
      </c>
      <c r="J610" s="296">
        <f t="shared" si="50"/>
        <v>325325.462</v>
      </c>
      <c r="K610" t="e">
        <f>+VLOOKUP(D610,#REF!,4,0)</f>
        <v>#REF!</v>
      </c>
      <c r="L610" t="e">
        <f>VLOOKUP(D610,#REF!,5,0)</f>
        <v>#REF!</v>
      </c>
      <c r="M610" t="e">
        <f>VLOOKUP(D610,#REF!,6,0)</f>
        <v>#REF!</v>
      </c>
      <c r="N610" t="e">
        <f>VLOOKUP(D610,#REF!,7,0)</f>
        <v>#REF!</v>
      </c>
      <c r="P610" t="str">
        <f t="shared" si="51"/>
        <v>76702</v>
      </c>
      <c r="Q610" t="str">
        <f t="shared" si="49"/>
        <v>73</v>
      </c>
    </row>
    <row r="611" spans="1:17" x14ac:dyDescent="0.3">
      <c r="A611" s="556">
        <v>44742</v>
      </c>
      <c r="B611" s="332">
        <v>6</v>
      </c>
      <c r="C611" s="332" t="s">
        <v>1808</v>
      </c>
      <c r="D611" s="332" t="s">
        <v>1188</v>
      </c>
      <c r="E611" t="str">
        <f t="shared" si="47"/>
        <v>730107670400099</v>
      </c>
      <c r="F611" t="str">
        <f t="shared" si="48"/>
        <v>0</v>
      </c>
      <c r="G611" t="e">
        <f>+VLOOKUP(L611,BG!$D$10:$F$68,3,FALSE)</f>
        <v>#REF!</v>
      </c>
      <c r="H611" s="332" t="s">
        <v>986</v>
      </c>
      <c r="I611" s="544">
        <v>319617540</v>
      </c>
      <c r="J611" s="296">
        <f t="shared" si="50"/>
        <v>319617.53999999998</v>
      </c>
      <c r="K611" t="e">
        <f>+VLOOKUP(D611,#REF!,4,0)</f>
        <v>#REF!</v>
      </c>
      <c r="L611" t="e">
        <f>VLOOKUP(D611,#REF!,5,0)</f>
        <v>#REF!</v>
      </c>
      <c r="M611" t="e">
        <f>VLOOKUP(D611,#REF!,6,0)</f>
        <v>#REF!</v>
      </c>
      <c r="N611" t="e">
        <f>VLOOKUP(D611,#REF!,7,0)</f>
        <v>#REF!</v>
      </c>
      <c r="P611" t="str">
        <f t="shared" si="51"/>
        <v>76704</v>
      </c>
      <c r="Q611" t="str">
        <f t="shared" si="49"/>
        <v>73</v>
      </c>
    </row>
    <row r="612" spans="1:17" s="297" customFormat="1" x14ac:dyDescent="0.3">
      <c r="A612" s="601">
        <v>44742</v>
      </c>
      <c r="B612" s="602">
        <v>6</v>
      </c>
      <c r="C612" s="602" t="s">
        <v>2367</v>
      </c>
      <c r="D612" s="602" t="s">
        <v>2063</v>
      </c>
      <c r="E612" s="297" t="str">
        <f t="shared" si="47"/>
        <v>730107670600099</v>
      </c>
      <c r="F612" s="297" t="str">
        <f t="shared" si="48"/>
        <v>0</v>
      </c>
      <c r="G612" s="297" t="e">
        <f>+VLOOKUP(L612,BG!$D$10:$F$68,3,FALSE)</f>
        <v>#REF!</v>
      </c>
      <c r="H612" s="602" t="s">
        <v>2208</v>
      </c>
      <c r="I612" s="603">
        <v>164478420</v>
      </c>
      <c r="J612" s="466">
        <f t="shared" si="50"/>
        <v>164478.42000000001</v>
      </c>
      <c r="K612" s="297" t="e">
        <f>+VLOOKUP(D612,#REF!,4,0)</f>
        <v>#REF!</v>
      </c>
      <c r="L612" s="297" t="e">
        <f>VLOOKUP(D612,#REF!,5,0)</f>
        <v>#REF!</v>
      </c>
      <c r="M612" s="297" t="e">
        <f>VLOOKUP(D612,#REF!,6,0)</f>
        <v>#REF!</v>
      </c>
      <c r="N612" s="297" t="e">
        <f>VLOOKUP(D612,#REF!,7,0)</f>
        <v>#REF!</v>
      </c>
      <c r="P612" s="297" t="str">
        <f t="shared" si="51"/>
        <v>76706</v>
      </c>
      <c r="Q612" s="297" t="str">
        <f t="shared" si="49"/>
        <v>73</v>
      </c>
    </row>
    <row r="613" spans="1:17" s="297" customFormat="1" x14ac:dyDescent="0.3">
      <c r="A613" s="601">
        <v>44742</v>
      </c>
      <c r="B613" s="604">
        <v>6</v>
      </c>
      <c r="C613" s="604" t="s">
        <v>1809</v>
      </c>
      <c r="D613" s="604" t="s">
        <v>1189</v>
      </c>
      <c r="E613" s="297" t="str">
        <f t="shared" si="47"/>
        <v>730107670600299</v>
      </c>
      <c r="F613" s="297" t="str">
        <f t="shared" si="48"/>
        <v>0</v>
      </c>
      <c r="G613" s="297" t="e">
        <f>+VLOOKUP(L613,BG!$D$10:$F$68,3,FALSE)</f>
        <v>#REF!</v>
      </c>
      <c r="H613" s="604" t="s">
        <v>1190</v>
      </c>
      <c r="I613" s="605">
        <v>2018795564</v>
      </c>
      <c r="J613" s="466">
        <f t="shared" si="50"/>
        <v>2018795.564</v>
      </c>
      <c r="K613" s="297" t="e">
        <f>+VLOOKUP(D613,#REF!,4,0)</f>
        <v>#REF!</v>
      </c>
      <c r="L613" s="297" t="e">
        <f>VLOOKUP(D613,#REF!,5,0)</f>
        <v>#REF!</v>
      </c>
      <c r="M613" s="297" t="e">
        <f>VLOOKUP(D613,#REF!,6,0)</f>
        <v>#REF!</v>
      </c>
      <c r="N613" s="297" t="e">
        <f>VLOOKUP(D613,#REF!,7,0)</f>
        <v>#REF!</v>
      </c>
      <c r="P613" s="297" t="str">
        <f t="shared" si="51"/>
        <v>76706</v>
      </c>
      <c r="Q613" s="297" t="str">
        <f t="shared" si="49"/>
        <v>73</v>
      </c>
    </row>
    <row r="614" spans="1:17" x14ac:dyDescent="0.3">
      <c r="A614" s="556">
        <v>44742</v>
      </c>
      <c r="B614" s="333">
        <v>6</v>
      </c>
      <c r="C614" s="333" t="s">
        <v>1872</v>
      </c>
      <c r="D614" s="333" t="s">
        <v>1344</v>
      </c>
      <c r="E614" t="str">
        <f t="shared" si="47"/>
        <v>730107690200099</v>
      </c>
      <c r="F614" t="str">
        <f t="shared" si="48"/>
        <v>0</v>
      </c>
      <c r="G614" t="e">
        <f>+VLOOKUP(L614,BG!$D$10:$F$68,3,FALSE)</f>
        <v>#REF!</v>
      </c>
      <c r="H614" s="333" t="s">
        <v>1399</v>
      </c>
      <c r="I614" s="545">
        <v>1056558861</v>
      </c>
      <c r="J614" s="296">
        <f t="shared" si="50"/>
        <v>1056558.861</v>
      </c>
      <c r="K614" t="e">
        <f>+VLOOKUP(D614,#REF!,4,0)</f>
        <v>#REF!</v>
      </c>
      <c r="L614" t="e">
        <f>VLOOKUP(D614,#REF!,5,0)</f>
        <v>#REF!</v>
      </c>
      <c r="M614" t="e">
        <f>VLOOKUP(D614,#REF!,6,0)</f>
        <v>#REF!</v>
      </c>
      <c r="N614" t="e">
        <f>VLOOKUP(D614,#REF!,7,0)</f>
        <v>#REF!</v>
      </c>
      <c r="P614" t="str">
        <f t="shared" si="51"/>
        <v>76902</v>
      </c>
      <c r="Q614" t="str">
        <f t="shared" si="49"/>
        <v>73</v>
      </c>
    </row>
    <row r="615" spans="1:17" x14ac:dyDescent="0.3">
      <c r="A615" s="556">
        <v>44742</v>
      </c>
      <c r="B615" s="332">
        <v>7</v>
      </c>
      <c r="C615" s="332" t="s">
        <v>1810</v>
      </c>
      <c r="D615" s="332" t="s">
        <v>1341</v>
      </c>
      <c r="E615" t="str">
        <f t="shared" si="47"/>
        <v>730107690601699</v>
      </c>
      <c r="F615" t="str">
        <f t="shared" si="48"/>
        <v>0</v>
      </c>
      <c r="G615" t="e">
        <f>+VLOOKUP(L615,BG!$D$10:$F$68,3,FALSE)</f>
        <v>#REF!</v>
      </c>
      <c r="H615" s="332" t="s">
        <v>1342</v>
      </c>
      <c r="I615" s="544">
        <v>20527306</v>
      </c>
      <c r="J615" s="296">
        <f t="shared" si="50"/>
        <v>20527.306</v>
      </c>
      <c r="K615" t="e">
        <f>+VLOOKUP(D615,#REF!,4,0)</f>
        <v>#REF!</v>
      </c>
      <c r="L615" t="e">
        <f>VLOOKUP(D615,#REF!,5,0)</f>
        <v>#REF!</v>
      </c>
      <c r="M615" t="e">
        <f>VLOOKUP(D615,#REF!,6,0)</f>
        <v>#REF!</v>
      </c>
      <c r="N615" t="e">
        <f>VLOOKUP(D615,#REF!,7,0)</f>
        <v>#REF!</v>
      </c>
      <c r="P615" t="str">
        <f t="shared" si="51"/>
        <v>76906</v>
      </c>
      <c r="Q615" t="str">
        <f t="shared" si="49"/>
        <v>73</v>
      </c>
    </row>
    <row r="616" spans="1:17" x14ac:dyDescent="0.3">
      <c r="A616" s="556">
        <v>44742</v>
      </c>
      <c r="C616" t="s">
        <v>2368</v>
      </c>
      <c r="D616" t="s">
        <v>2064</v>
      </c>
      <c r="E616" t="str">
        <f t="shared" si="47"/>
        <v>730107690601799</v>
      </c>
      <c r="F616" t="str">
        <f t="shared" si="48"/>
        <v>0</v>
      </c>
      <c r="G616" t="e">
        <f>+VLOOKUP(L616,BG!$D$10:$F$68,3,FALSE)</f>
        <v>#REF!</v>
      </c>
      <c r="H616" t="s">
        <v>2209</v>
      </c>
      <c r="I616" s="551">
        <v>65775748</v>
      </c>
      <c r="J616" s="296">
        <f t="shared" si="50"/>
        <v>65775.748000000007</v>
      </c>
      <c r="K616" t="e">
        <f>+VLOOKUP(D616,#REF!,4,0)</f>
        <v>#REF!</v>
      </c>
      <c r="L616" t="e">
        <f>VLOOKUP(D616,#REF!,5,0)</f>
        <v>#REF!</v>
      </c>
      <c r="M616" t="e">
        <f>VLOOKUP(D616,#REF!,6,0)</f>
        <v>#REF!</v>
      </c>
      <c r="N616" t="e">
        <f>VLOOKUP(D616,#REF!,7,0)</f>
        <v>#REF!</v>
      </c>
      <c r="P616" t="str">
        <f t="shared" si="51"/>
        <v>76906</v>
      </c>
      <c r="Q616" t="str">
        <f t="shared" si="49"/>
        <v>73</v>
      </c>
    </row>
    <row r="617" spans="1:17" x14ac:dyDescent="0.3">
      <c r="A617" s="556">
        <v>44742</v>
      </c>
      <c r="C617" t="s">
        <v>1811</v>
      </c>
      <c r="D617" t="s">
        <v>1350</v>
      </c>
      <c r="E617" t="str">
        <f t="shared" si="47"/>
        <v>730107691000199</v>
      </c>
      <c r="F617" t="str">
        <f t="shared" si="48"/>
        <v>0</v>
      </c>
      <c r="G617" t="e">
        <f>+VLOOKUP(L617,BG!$D$10:$F$68,3,FALSE)</f>
        <v>#REF!</v>
      </c>
      <c r="H617" t="s">
        <v>1351</v>
      </c>
      <c r="I617" s="551">
        <v>246070951</v>
      </c>
      <c r="J617" s="296">
        <f t="shared" si="50"/>
        <v>246070.951</v>
      </c>
      <c r="K617" t="e">
        <f>+VLOOKUP(D617,#REF!,4,0)</f>
        <v>#REF!</v>
      </c>
      <c r="L617" t="e">
        <f>VLOOKUP(D617,#REF!,5,0)</f>
        <v>#REF!</v>
      </c>
      <c r="M617" t="e">
        <f>VLOOKUP(D617,#REF!,6,0)</f>
        <v>#REF!</v>
      </c>
      <c r="N617" t="e">
        <f>VLOOKUP(D617,#REF!,7,0)</f>
        <v>#REF!</v>
      </c>
      <c r="P617" t="str">
        <f t="shared" si="51"/>
        <v>76910</v>
      </c>
      <c r="Q617" t="str">
        <f t="shared" si="49"/>
        <v>73</v>
      </c>
    </row>
    <row r="618" spans="1:17" x14ac:dyDescent="0.3">
      <c r="A618" s="556">
        <v>44742</v>
      </c>
      <c r="C618" t="s">
        <v>1812</v>
      </c>
      <c r="D618" t="s">
        <v>1191</v>
      </c>
      <c r="E618" t="str">
        <f t="shared" si="47"/>
        <v>730107691000299</v>
      </c>
      <c r="F618" t="str">
        <f t="shared" si="48"/>
        <v>0</v>
      </c>
      <c r="G618" t="e">
        <f>+VLOOKUP(L618,BG!$D$10:$F$68,3,FALSE)</f>
        <v>#REF!</v>
      </c>
      <c r="H618" t="s">
        <v>1192</v>
      </c>
      <c r="I618" s="551">
        <v>813155007</v>
      </c>
      <c r="J618" s="296">
        <f t="shared" si="50"/>
        <v>813155.00699999998</v>
      </c>
      <c r="K618" t="e">
        <f>+VLOOKUP(D618,#REF!,4,0)</f>
        <v>#REF!</v>
      </c>
      <c r="L618" t="e">
        <f>VLOOKUP(D618,#REF!,5,0)</f>
        <v>#REF!</v>
      </c>
      <c r="M618" t="e">
        <f>VLOOKUP(D618,#REF!,6,0)</f>
        <v>#REF!</v>
      </c>
      <c r="N618" t="e">
        <f>VLOOKUP(D618,#REF!,7,0)</f>
        <v>#REF!</v>
      </c>
      <c r="P618" t="str">
        <f t="shared" si="51"/>
        <v>76910</v>
      </c>
      <c r="Q618" t="str">
        <f t="shared" si="49"/>
        <v>73</v>
      </c>
    </row>
    <row r="619" spans="1:17" x14ac:dyDescent="0.3">
      <c r="A619" s="556">
        <v>44742</v>
      </c>
      <c r="C619" t="s">
        <v>2855</v>
      </c>
      <c r="D619" t="s">
        <v>1382</v>
      </c>
      <c r="E619" t="str">
        <f t="shared" si="47"/>
        <v>730107691000499</v>
      </c>
      <c r="F619" t="str">
        <f t="shared" si="48"/>
        <v>0</v>
      </c>
      <c r="G619" t="e">
        <f>+VLOOKUP(L619,BG!$D$10:$F$68,3,FALSE)</f>
        <v>#REF!</v>
      </c>
      <c r="H619" t="s">
        <v>1452</v>
      </c>
      <c r="I619" s="551">
        <v>249818</v>
      </c>
      <c r="J619" s="296">
        <f t="shared" si="50"/>
        <v>249.81800000000001</v>
      </c>
      <c r="K619" t="e">
        <f>+VLOOKUP(D619,#REF!,4,0)</f>
        <v>#REF!</v>
      </c>
      <c r="L619" t="e">
        <f>VLOOKUP(D619,#REF!,5,0)</f>
        <v>#REF!</v>
      </c>
      <c r="M619" t="e">
        <f>VLOOKUP(D619,#REF!,6,0)</f>
        <v>#REF!</v>
      </c>
      <c r="N619" t="e">
        <f>VLOOKUP(D619,#REF!,7,0)</f>
        <v>#REF!</v>
      </c>
      <c r="P619" t="str">
        <f t="shared" si="51"/>
        <v>76910</v>
      </c>
      <c r="Q619" t="str">
        <f t="shared" si="49"/>
        <v>73</v>
      </c>
    </row>
    <row r="620" spans="1:17" x14ac:dyDescent="0.3">
      <c r="A620" s="556">
        <v>44742</v>
      </c>
      <c r="C620" t="s">
        <v>2856</v>
      </c>
      <c r="D620" t="s">
        <v>2604</v>
      </c>
      <c r="E620" t="str">
        <f t="shared" si="47"/>
        <v>730107691000599</v>
      </c>
      <c r="F620" t="str">
        <f t="shared" si="48"/>
        <v>0</v>
      </c>
      <c r="G620" t="e">
        <f>+VLOOKUP(L620,BG!$D$10:$F$68,3,FALSE)</f>
        <v>#REF!</v>
      </c>
      <c r="H620" t="s">
        <v>2605</v>
      </c>
      <c r="I620" s="551">
        <v>18594987</v>
      </c>
      <c r="J620" s="296">
        <f t="shared" si="50"/>
        <v>18594.987000000001</v>
      </c>
      <c r="K620" t="e">
        <f>+VLOOKUP(D620,#REF!,4,0)</f>
        <v>#REF!</v>
      </c>
      <c r="L620" t="e">
        <f>VLOOKUP(D620,#REF!,5,0)</f>
        <v>#REF!</v>
      </c>
      <c r="M620" t="e">
        <f>VLOOKUP(D620,#REF!,6,0)</f>
        <v>#REF!</v>
      </c>
      <c r="N620" t="e">
        <f>VLOOKUP(D620,#REF!,7,0)</f>
        <v>#REF!</v>
      </c>
      <c r="P620" t="str">
        <f t="shared" si="51"/>
        <v>76910</v>
      </c>
      <c r="Q620" t="str">
        <f t="shared" si="49"/>
        <v>73</v>
      </c>
    </row>
    <row r="621" spans="1:17" x14ac:dyDescent="0.3">
      <c r="A621" s="556">
        <v>44742</v>
      </c>
      <c r="C621" t="s">
        <v>3142</v>
      </c>
      <c r="D621" t="s">
        <v>1316</v>
      </c>
      <c r="E621" t="str">
        <f t="shared" si="47"/>
        <v>730107691000699</v>
      </c>
      <c r="F621" t="str">
        <f t="shared" si="48"/>
        <v>0</v>
      </c>
      <c r="G621" t="e">
        <f>+VLOOKUP(L621,BG!$D$10:$F$68,3,FALSE)</f>
        <v>#REF!</v>
      </c>
      <c r="H621" t="s">
        <v>1317</v>
      </c>
      <c r="I621" s="551">
        <v>789863</v>
      </c>
      <c r="J621" s="296">
        <f t="shared" si="50"/>
        <v>789.86300000000006</v>
      </c>
      <c r="K621" t="e">
        <f>+VLOOKUP(D621,#REF!,4,0)</f>
        <v>#REF!</v>
      </c>
      <c r="L621" t="e">
        <f>VLOOKUP(D621,#REF!,5,0)</f>
        <v>#REF!</v>
      </c>
      <c r="M621" t="e">
        <f>VLOOKUP(D621,#REF!,6,0)</f>
        <v>#REF!</v>
      </c>
      <c r="N621" t="e">
        <f>VLOOKUP(D621,#REF!,7,0)</f>
        <v>#REF!</v>
      </c>
      <c r="P621" t="str">
        <f t="shared" si="51"/>
        <v>76910</v>
      </c>
      <c r="Q621" t="str">
        <f t="shared" si="49"/>
        <v>73</v>
      </c>
    </row>
    <row r="622" spans="1:17" x14ac:dyDescent="0.3">
      <c r="A622" s="556">
        <v>44742</v>
      </c>
      <c r="C622" t="s">
        <v>1813</v>
      </c>
      <c r="D622" t="s">
        <v>1352</v>
      </c>
      <c r="E622" t="str">
        <f t="shared" si="47"/>
        <v>730107691000799</v>
      </c>
      <c r="F622" t="str">
        <f t="shared" si="48"/>
        <v>0</v>
      </c>
      <c r="G622" t="e">
        <f>+VLOOKUP(L622,BG!$D$10:$F$68,3,FALSE)</f>
        <v>#REF!</v>
      </c>
      <c r="H622" t="s">
        <v>1353</v>
      </c>
      <c r="I622" s="551">
        <v>16420070</v>
      </c>
      <c r="J622" s="296">
        <f t="shared" si="50"/>
        <v>16420.07</v>
      </c>
      <c r="K622" t="e">
        <f>+VLOOKUP(D622,#REF!,4,0)</f>
        <v>#REF!</v>
      </c>
      <c r="L622" t="e">
        <f>VLOOKUP(D622,#REF!,5,0)</f>
        <v>#REF!</v>
      </c>
      <c r="M622" t="e">
        <f>VLOOKUP(D622,#REF!,6,0)</f>
        <v>#REF!</v>
      </c>
      <c r="N622" t="e">
        <f>VLOOKUP(D622,#REF!,7,0)</f>
        <v>#REF!</v>
      </c>
      <c r="P622" t="str">
        <f t="shared" si="51"/>
        <v>76910</v>
      </c>
      <c r="Q622" t="str">
        <f t="shared" si="49"/>
        <v>73</v>
      </c>
    </row>
    <row r="623" spans="1:17" x14ac:dyDescent="0.3">
      <c r="A623" s="556">
        <v>44742</v>
      </c>
      <c r="C623" t="s">
        <v>1814</v>
      </c>
      <c r="D623" t="s">
        <v>1318</v>
      </c>
      <c r="E623" t="str">
        <f t="shared" si="47"/>
        <v>730107691000899</v>
      </c>
      <c r="F623" t="str">
        <f t="shared" si="48"/>
        <v>0</v>
      </c>
      <c r="G623" t="e">
        <f>+VLOOKUP(L623,BG!$D$10:$F$68,3,FALSE)</f>
        <v>#REF!</v>
      </c>
      <c r="H623" t="s">
        <v>1319</v>
      </c>
      <c r="I623" s="551">
        <v>33909637</v>
      </c>
      <c r="J623" s="296">
        <f t="shared" si="50"/>
        <v>33909.637000000002</v>
      </c>
      <c r="K623" t="e">
        <f>+VLOOKUP(D623,#REF!,4,0)</f>
        <v>#REF!</v>
      </c>
      <c r="L623" t="e">
        <f>VLOOKUP(D623,#REF!,5,0)</f>
        <v>#REF!</v>
      </c>
      <c r="M623" t="e">
        <f>VLOOKUP(D623,#REF!,6,0)</f>
        <v>#REF!</v>
      </c>
      <c r="N623" t="e">
        <f>VLOOKUP(D623,#REF!,7,0)</f>
        <v>#REF!</v>
      </c>
      <c r="P623" t="str">
        <f t="shared" si="51"/>
        <v>76910</v>
      </c>
      <c r="Q623" t="str">
        <f t="shared" si="49"/>
        <v>73</v>
      </c>
    </row>
    <row r="624" spans="1:17" x14ac:dyDescent="0.3">
      <c r="A624" s="556">
        <v>44742</v>
      </c>
      <c r="C624" t="s">
        <v>1815</v>
      </c>
      <c r="D624" t="s">
        <v>1193</v>
      </c>
      <c r="E624" t="str">
        <f t="shared" si="47"/>
        <v>730107691400099</v>
      </c>
      <c r="F624" t="str">
        <f t="shared" si="48"/>
        <v>0</v>
      </c>
      <c r="G624" t="e">
        <f>+VLOOKUP(L624,BG!$D$10:$F$68,3,FALSE)</f>
        <v>#REF!</v>
      </c>
      <c r="H624" t="s">
        <v>1194</v>
      </c>
      <c r="I624" s="551">
        <v>632137337</v>
      </c>
      <c r="J624" s="296">
        <f t="shared" si="50"/>
        <v>632137.33700000006</v>
      </c>
      <c r="K624" t="e">
        <f>+VLOOKUP(D624,#REF!,4,0)</f>
        <v>#REF!</v>
      </c>
      <c r="L624" t="e">
        <f>VLOOKUP(D624,#REF!,5,0)</f>
        <v>#REF!</v>
      </c>
      <c r="M624" t="e">
        <f>VLOOKUP(D624,#REF!,6,0)</f>
        <v>#REF!</v>
      </c>
      <c r="N624" t="e">
        <f>VLOOKUP(D624,#REF!,7,0)</f>
        <v>#REF!</v>
      </c>
      <c r="P624" t="str">
        <f t="shared" si="51"/>
        <v>76914</v>
      </c>
      <c r="Q624" t="str">
        <f t="shared" si="49"/>
        <v>73</v>
      </c>
    </row>
    <row r="625" spans="1:17" x14ac:dyDescent="0.3">
      <c r="A625" s="556">
        <v>44742</v>
      </c>
      <c r="C625" t="s">
        <v>2369</v>
      </c>
      <c r="D625" t="s">
        <v>2065</v>
      </c>
      <c r="E625" t="str">
        <f t="shared" si="47"/>
        <v>730107691400199</v>
      </c>
      <c r="F625" t="str">
        <f t="shared" si="48"/>
        <v>0</v>
      </c>
      <c r="G625" t="e">
        <f>+VLOOKUP(L625,BG!$D$10:$F$68,3,FALSE)</f>
        <v>#REF!</v>
      </c>
      <c r="H625" t="s">
        <v>2210</v>
      </c>
      <c r="I625" s="551">
        <v>21919306</v>
      </c>
      <c r="J625" s="296">
        <f t="shared" si="50"/>
        <v>21919.306</v>
      </c>
      <c r="K625" t="e">
        <f>+VLOOKUP(D625,#REF!,4,0)</f>
        <v>#REF!</v>
      </c>
      <c r="L625" t="e">
        <f>VLOOKUP(D625,#REF!,5,0)</f>
        <v>#REF!</v>
      </c>
      <c r="M625" t="e">
        <f>VLOOKUP(D625,#REF!,6,0)</f>
        <v>#REF!</v>
      </c>
      <c r="N625" t="e">
        <f>VLOOKUP(D625,#REF!,7,0)</f>
        <v>#REF!</v>
      </c>
      <c r="P625" t="str">
        <f t="shared" si="51"/>
        <v>76914</v>
      </c>
      <c r="Q625" t="str">
        <f t="shared" si="49"/>
        <v>73</v>
      </c>
    </row>
    <row r="626" spans="1:17" x14ac:dyDescent="0.3">
      <c r="A626" s="556">
        <v>44742</v>
      </c>
      <c r="C626" t="s">
        <v>1816</v>
      </c>
      <c r="D626" t="s">
        <v>1195</v>
      </c>
      <c r="E626" t="str">
        <f t="shared" si="47"/>
        <v>730107710200199</v>
      </c>
      <c r="F626" t="str">
        <f t="shared" si="48"/>
        <v>0</v>
      </c>
      <c r="G626" t="e">
        <f>+VLOOKUP(L626,BG!$D$10:$F$68,3,FALSE)</f>
        <v>#REF!</v>
      </c>
      <c r="H626" t="s">
        <v>1196</v>
      </c>
      <c r="I626" s="551">
        <v>556261090</v>
      </c>
      <c r="J626" s="296">
        <f t="shared" si="50"/>
        <v>556261.09</v>
      </c>
      <c r="K626" t="e">
        <f>+VLOOKUP(D626,#REF!,4,0)</f>
        <v>#REF!</v>
      </c>
      <c r="L626" t="e">
        <f>VLOOKUP(D626,#REF!,5,0)</f>
        <v>#REF!</v>
      </c>
      <c r="M626" t="e">
        <f>VLOOKUP(D626,#REF!,6,0)</f>
        <v>#REF!</v>
      </c>
      <c r="N626" t="e">
        <f>VLOOKUP(D626,#REF!,7,0)</f>
        <v>#REF!</v>
      </c>
      <c r="P626" t="str">
        <f t="shared" si="51"/>
        <v>77102</v>
      </c>
      <c r="Q626" t="str">
        <f t="shared" si="49"/>
        <v>73</v>
      </c>
    </row>
    <row r="627" spans="1:17" x14ac:dyDescent="0.3">
      <c r="A627" s="556">
        <v>44742</v>
      </c>
      <c r="C627" t="s">
        <v>1817</v>
      </c>
      <c r="D627" t="s">
        <v>1197</v>
      </c>
      <c r="E627" t="str">
        <f t="shared" si="47"/>
        <v>730107710200299</v>
      </c>
      <c r="F627" t="str">
        <f t="shared" si="48"/>
        <v>0</v>
      </c>
      <c r="G627" t="e">
        <f>+VLOOKUP(L627,BG!$D$10:$F$68,3,FALSE)</f>
        <v>#REF!</v>
      </c>
      <c r="H627" t="s">
        <v>1198</v>
      </c>
      <c r="I627" s="551">
        <v>177778788</v>
      </c>
      <c r="J627" s="296">
        <f t="shared" si="50"/>
        <v>177778.788</v>
      </c>
      <c r="K627" t="e">
        <f>+VLOOKUP(D627,#REF!,4,0)</f>
        <v>#REF!</v>
      </c>
      <c r="L627" t="e">
        <f>VLOOKUP(D627,#REF!,5,0)</f>
        <v>#REF!</v>
      </c>
      <c r="M627" t="e">
        <f>VLOOKUP(D627,#REF!,6,0)</f>
        <v>#REF!</v>
      </c>
      <c r="N627" t="e">
        <f>VLOOKUP(D627,#REF!,7,0)</f>
        <v>#REF!</v>
      </c>
      <c r="P627" t="str">
        <f t="shared" si="51"/>
        <v>77102</v>
      </c>
      <c r="Q627" t="str">
        <f t="shared" si="49"/>
        <v>73</v>
      </c>
    </row>
    <row r="628" spans="1:17" x14ac:dyDescent="0.3">
      <c r="A628" s="556">
        <v>44742</v>
      </c>
      <c r="C628" t="s">
        <v>1818</v>
      </c>
      <c r="D628" t="s">
        <v>1199</v>
      </c>
      <c r="E628" t="str">
        <f t="shared" si="47"/>
        <v>730107710200499</v>
      </c>
      <c r="F628" t="str">
        <f t="shared" si="48"/>
        <v>0</v>
      </c>
      <c r="G628" t="e">
        <f>+VLOOKUP(L628,BG!$D$10:$F$68,3,FALSE)</f>
        <v>#REF!</v>
      </c>
      <c r="H628" t="s">
        <v>1200</v>
      </c>
      <c r="I628" s="551">
        <v>5032213</v>
      </c>
      <c r="J628" s="296">
        <f t="shared" si="50"/>
        <v>5032.2129999999997</v>
      </c>
      <c r="K628" t="e">
        <f>+VLOOKUP(D628,#REF!,4,0)</f>
        <v>#REF!</v>
      </c>
      <c r="L628" t="e">
        <f>VLOOKUP(D628,#REF!,5,0)</f>
        <v>#REF!</v>
      </c>
      <c r="M628" t="e">
        <f>VLOOKUP(D628,#REF!,6,0)</f>
        <v>#REF!</v>
      </c>
      <c r="N628" t="e">
        <f>VLOOKUP(D628,#REF!,7,0)</f>
        <v>#REF!</v>
      </c>
      <c r="P628" t="str">
        <f t="shared" si="51"/>
        <v>77102</v>
      </c>
      <c r="Q628" t="str">
        <f t="shared" si="49"/>
        <v>73</v>
      </c>
    </row>
    <row r="629" spans="1:17" x14ac:dyDescent="0.3">
      <c r="A629" s="556">
        <v>44742</v>
      </c>
      <c r="C629" t="s">
        <v>3143</v>
      </c>
      <c r="D629" t="s">
        <v>1384</v>
      </c>
      <c r="E629" t="str">
        <f t="shared" si="47"/>
        <v>730107710440299</v>
      </c>
      <c r="F629" t="str">
        <f t="shared" si="48"/>
        <v>0</v>
      </c>
      <c r="G629" t="e">
        <f>+VLOOKUP(L629,BG!$D$10:$F$68,3,FALSE)</f>
        <v>#REF!</v>
      </c>
      <c r="H629" t="s">
        <v>1397</v>
      </c>
      <c r="I629" s="551">
        <v>2917656</v>
      </c>
      <c r="J629" s="296">
        <f t="shared" si="50"/>
        <v>2917.6559999999999</v>
      </c>
      <c r="K629" t="e">
        <f>+VLOOKUP(D629,#REF!,4,0)</f>
        <v>#REF!</v>
      </c>
      <c r="L629" t="e">
        <f>VLOOKUP(D629,#REF!,5,0)</f>
        <v>#REF!</v>
      </c>
      <c r="M629" t="e">
        <f>VLOOKUP(D629,#REF!,6,0)</f>
        <v>#REF!</v>
      </c>
      <c r="N629" t="e">
        <f>VLOOKUP(D629,#REF!,7,0)</f>
        <v>#REF!</v>
      </c>
      <c r="P629" t="str">
        <f t="shared" si="51"/>
        <v>77104</v>
      </c>
      <c r="Q629" t="str">
        <f t="shared" si="49"/>
        <v>73</v>
      </c>
    </row>
    <row r="630" spans="1:17" x14ac:dyDescent="0.3">
      <c r="A630" s="556">
        <v>44742</v>
      </c>
      <c r="C630" t="s">
        <v>2857</v>
      </c>
      <c r="D630" t="s">
        <v>2606</v>
      </c>
      <c r="E630" t="str">
        <f t="shared" si="47"/>
        <v>730107710440499</v>
      </c>
      <c r="F630" t="str">
        <f t="shared" si="48"/>
        <v>0</v>
      </c>
      <c r="G630" t="e">
        <f>+VLOOKUP(L630,BG!$D$10:$F$68,3,FALSE)</f>
        <v>#REF!</v>
      </c>
      <c r="H630" t="s">
        <v>2607</v>
      </c>
      <c r="I630" s="551">
        <v>4910684</v>
      </c>
      <c r="J630" s="296">
        <f t="shared" si="50"/>
        <v>4910.6840000000002</v>
      </c>
      <c r="K630" t="e">
        <f>+VLOOKUP(D630,#REF!,4,0)</f>
        <v>#REF!</v>
      </c>
      <c r="L630" t="e">
        <f>VLOOKUP(D630,#REF!,5,0)</f>
        <v>#REF!</v>
      </c>
      <c r="M630" t="e">
        <f>VLOOKUP(D630,#REF!,6,0)</f>
        <v>#REF!</v>
      </c>
      <c r="N630" t="e">
        <f>VLOOKUP(D630,#REF!,7,0)</f>
        <v>#REF!</v>
      </c>
      <c r="P630" t="str">
        <f t="shared" si="51"/>
        <v>77104</v>
      </c>
      <c r="Q630" t="str">
        <f t="shared" si="49"/>
        <v>73</v>
      </c>
    </row>
    <row r="631" spans="1:17" x14ac:dyDescent="0.3">
      <c r="A631" s="556">
        <v>44742</v>
      </c>
      <c r="C631" t="s">
        <v>1819</v>
      </c>
      <c r="D631" t="s">
        <v>1385</v>
      </c>
      <c r="E631" t="str">
        <f t="shared" si="47"/>
        <v>730107710600099</v>
      </c>
      <c r="F631" t="str">
        <f t="shared" si="48"/>
        <v>0</v>
      </c>
      <c r="G631" t="e">
        <f>+VLOOKUP(L631,BG!$D$10:$F$68,3,FALSE)</f>
        <v>#REF!</v>
      </c>
      <c r="H631" t="s">
        <v>1400</v>
      </c>
      <c r="I631" s="551">
        <v>8039092</v>
      </c>
      <c r="J631" s="296">
        <f t="shared" si="50"/>
        <v>8039.0919999999996</v>
      </c>
      <c r="K631" t="e">
        <f>+VLOOKUP(D631,#REF!,4,0)</f>
        <v>#REF!</v>
      </c>
      <c r="L631" t="e">
        <f>VLOOKUP(D631,#REF!,5,0)</f>
        <v>#REF!</v>
      </c>
      <c r="M631" t="e">
        <f>VLOOKUP(D631,#REF!,6,0)</f>
        <v>#REF!</v>
      </c>
      <c r="N631" t="e">
        <f>VLOOKUP(D631,#REF!,7,0)</f>
        <v>#REF!</v>
      </c>
      <c r="P631" t="str">
        <f t="shared" si="51"/>
        <v>77106</v>
      </c>
      <c r="Q631" t="str">
        <f t="shared" si="49"/>
        <v>73</v>
      </c>
    </row>
    <row r="632" spans="1:17" x14ac:dyDescent="0.3">
      <c r="A632" s="556">
        <v>44742</v>
      </c>
      <c r="C632" t="s">
        <v>1820</v>
      </c>
      <c r="D632" t="s">
        <v>1320</v>
      </c>
      <c r="E632" t="str">
        <f t="shared" si="47"/>
        <v>730107710600899</v>
      </c>
      <c r="F632" t="str">
        <f t="shared" si="48"/>
        <v>0</v>
      </c>
      <c r="G632" t="e">
        <f>+VLOOKUP(L632,BG!$D$10:$F$68,3,FALSE)</f>
        <v>#REF!</v>
      </c>
      <c r="H632" t="s">
        <v>1321</v>
      </c>
      <c r="I632" s="551">
        <v>3949996</v>
      </c>
      <c r="J632" s="296">
        <f t="shared" si="50"/>
        <v>3949.9960000000001</v>
      </c>
      <c r="K632" t="e">
        <f>+VLOOKUP(D632,#REF!,4,0)</f>
        <v>#REF!</v>
      </c>
      <c r="L632" t="e">
        <f>VLOOKUP(D632,#REF!,5,0)</f>
        <v>#REF!</v>
      </c>
      <c r="M632" t="e">
        <f>VLOOKUP(D632,#REF!,6,0)</f>
        <v>#REF!</v>
      </c>
      <c r="N632" t="e">
        <f>VLOOKUP(D632,#REF!,7,0)</f>
        <v>#REF!</v>
      </c>
      <c r="P632" t="str">
        <f t="shared" si="51"/>
        <v>77106</v>
      </c>
      <c r="Q632" t="str">
        <f t="shared" si="49"/>
        <v>73</v>
      </c>
    </row>
    <row r="633" spans="1:17" x14ac:dyDescent="0.3">
      <c r="A633" s="556">
        <v>44742</v>
      </c>
      <c r="C633" t="s">
        <v>1821</v>
      </c>
      <c r="D633" t="s">
        <v>1386</v>
      </c>
      <c r="E633" t="str">
        <f t="shared" si="47"/>
        <v>730107710601099</v>
      </c>
      <c r="F633" t="str">
        <f t="shared" si="48"/>
        <v>0</v>
      </c>
      <c r="G633" t="e">
        <f>+VLOOKUP(L633,BG!$D$10:$F$68,3,FALSE)</f>
        <v>#REF!</v>
      </c>
      <c r="H633" t="s">
        <v>1497</v>
      </c>
      <c r="I633" s="551">
        <v>1241604</v>
      </c>
      <c r="J633" s="296">
        <f t="shared" si="50"/>
        <v>1241.604</v>
      </c>
      <c r="K633" t="e">
        <f>+VLOOKUP(D633,#REF!,4,0)</f>
        <v>#REF!</v>
      </c>
      <c r="L633" t="e">
        <f>VLOOKUP(D633,#REF!,5,0)</f>
        <v>#REF!</v>
      </c>
      <c r="M633" t="e">
        <f>VLOOKUP(D633,#REF!,6,0)</f>
        <v>#REF!</v>
      </c>
      <c r="N633" t="e">
        <f>VLOOKUP(D633,#REF!,7,0)</f>
        <v>#REF!</v>
      </c>
      <c r="P633" t="str">
        <f t="shared" si="51"/>
        <v>77106</v>
      </c>
      <c r="Q633" t="str">
        <f t="shared" si="49"/>
        <v>73</v>
      </c>
    </row>
    <row r="634" spans="1:17" x14ac:dyDescent="0.3">
      <c r="A634" s="556">
        <v>44742</v>
      </c>
      <c r="C634" t="s">
        <v>1822</v>
      </c>
      <c r="D634" t="s">
        <v>1202</v>
      </c>
      <c r="E634" t="str">
        <f t="shared" si="47"/>
        <v>730107710800199</v>
      </c>
      <c r="F634" t="str">
        <f t="shared" si="48"/>
        <v>0</v>
      </c>
      <c r="G634" t="e">
        <f>+VLOOKUP(L634,BG!$D$10:$F$68,3,FALSE)</f>
        <v>#REF!</v>
      </c>
      <c r="H634" t="s">
        <v>1203</v>
      </c>
      <c r="I634" s="551">
        <v>24103635</v>
      </c>
      <c r="J634" s="296">
        <f t="shared" si="50"/>
        <v>24103.634999999998</v>
      </c>
      <c r="K634" t="e">
        <f>+VLOOKUP(D634,#REF!,4,0)</f>
        <v>#REF!</v>
      </c>
      <c r="L634" t="e">
        <f>VLOOKUP(D634,#REF!,5,0)</f>
        <v>#REF!</v>
      </c>
      <c r="M634" t="e">
        <f>VLOOKUP(D634,#REF!,6,0)</f>
        <v>#REF!</v>
      </c>
      <c r="N634" t="e">
        <f>VLOOKUP(D634,#REF!,7,0)</f>
        <v>#REF!</v>
      </c>
      <c r="P634" t="str">
        <f t="shared" si="51"/>
        <v>77108</v>
      </c>
      <c r="Q634" t="str">
        <f t="shared" si="49"/>
        <v>73</v>
      </c>
    </row>
    <row r="635" spans="1:17" x14ac:dyDescent="0.3">
      <c r="A635" s="556">
        <v>44742</v>
      </c>
      <c r="C635" t="s">
        <v>1823</v>
      </c>
      <c r="D635" t="s">
        <v>1204</v>
      </c>
      <c r="E635" t="str">
        <f t="shared" si="47"/>
        <v>730107710800299</v>
      </c>
      <c r="F635" t="str">
        <f t="shared" si="48"/>
        <v>0</v>
      </c>
      <c r="G635" t="e">
        <f>+VLOOKUP(L635,BG!$D$10:$F$68,3,FALSE)</f>
        <v>#REF!</v>
      </c>
      <c r="H635" t="s">
        <v>1205</v>
      </c>
      <c r="I635" s="551">
        <v>909091</v>
      </c>
      <c r="J635" s="296">
        <f t="shared" si="50"/>
        <v>909.09100000000001</v>
      </c>
      <c r="K635" t="e">
        <f>+VLOOKUP(D635,#REF!,4,0)</f>
        <v>#REF!</v>
      </c>
      <c r="L635" t="e">
        <f>VLOOKUP(D635,#REF!,5,0)</f>
        <v>#REF!</v>
      </c>
      <c r="M635" t="e">
        <f>VLOOKUP(D635,#REF!,6,0)</f>
        <v>#REF!</v>
      </c>
      <c r="N635" t="e">
        <f>VLOOKUP(D635,#REF!,7,0)</f>
        <v>#REF!</v>
      </c>
      <c r="P635" t="str">
        <f t="shared" si="51"/>
        <v>77108</v>
      </c>
      <c r="Q635" t="str">
        <f t="shared" si="49"/>
        <v>73</v>
      </c>
    </row>
    <row r="636" spans="1:17" x14ac:dyDescent="0.3">
      <c r="A636" s="556">
        <v>44742</v>
      </c>
      <c r="C636" t="s">
        <v>2858</v>
      </c>
      <c r="D636" t="s">
        <v>1387</v>
      </c>
      <c r="E636" t="str">
        <f t="shared" si="47"/>
        <v>730107710800799</v>
      </c>
      <c r="F636" t="str">
        <f t="shared" si="48"/>
        <v>0</v>
      </c>
      <c r="G636" t="e">
        <f>+VLOOKUP(L636,BG!$D$10:$F$68,3,FALSE)</f>
        <v>#REF!</v>
      </c>
      <c r="H636" t="s">
        <v>1581</v>
      </c>
      <c r="I636" s="551">
        <v>54545457</v>
      </c>
      <c r="J636" s="296">
        <f t="shared" si="50"/>
        <v>54545.457000000002</v>
      </c>
      <c r="K636" t="e">
        <f>+VLOOKUP(D636,#REF!,4,0)</f>
        <v>#REF!</v>
      </c>
      <c r="L636" t="e">
        <f>VLOOKUP(D636,#REF!,5,0)</f>
        <v>#REF!</v>
      </c>
      <c r="M636" t="e">
        <f>VLOOKUP(D636,#REF!,6,0)</f>
        <v>#REF!</v>
      </c>
      <c r="N636" t="e">
        <f>VLOOKUP(D636,#REF!,7,0)</f>
        <v>#REF!</v>
      </c>
      <c r="P636" t="str">
        <f t="shared" si="51"/>
        <v>77108</v>
      </c>
      <c r="Q636" t="str">
        <f t="shared" si="49"/>
        <v>73</v>
      </c>
    </row>
    <row r="637" spans="1:17" x14ac:dyDescent="0.3">
      <c r="A637" s="556">
        <v>44742</v>
      </c>
      <c r="C637" t="s">
        <v>2907</v>
      </c>
      <c r="D637" t="s">
        <v>2876</v>
      </c>
      <c r="E637" t="str">
        <f t="shared" si="47"/>
        <v>730107710801299</v>
      </c>
      <c r="F637" t="str">
        <f t="shared" si="48"/>
        <v>0</v>
      </c>
      <c r="G637" t="e">
        <f>+VLOOKUP(L637,BG!$D$10:$F$68,3,FALSE)</f>
        <v>#REF!</v>
      </c>
      <c r="H637" t="s">
        <v>1580</v>
      </c>
      <c r="I637" s="551">
        <v>29092</v>
      </c>
      <c r="J637" s="296">
        <f t="shared" si="50"/>
        <v>29.091999999999999</v>
      </c>
      <c r="K637" t="e">
        <f>+VLOOKUP(D637,#REF!,4,0)</f>
        <v>#REF!</v>
      </c>
      <c r="L637" t="e">
        <f>VLOOKUP(D637,#REF!,5,0)</f>
        <v>#REF!</v>
      </c>
      <c r="M637" t="e">
        <f>VLOOKUP(D637,#REF!,6,0)</f>
        <v>#REF!</v>
      </c>
      <c r="N637" t="e">
        <f>VLOOKUP(D637,#REF!,7,0)</f>
        <v>#REF!</v>
      </c>
      <c r="P637" t="str">
        <f t="shared" si="51"/>
        <v>77108</v>
      </c>
      <c r="Q637" t="str">
        <f t="shared" si="49"/>
        <v>73</v>
      </c>
    </row>
    <row r="638" spans="1:17" x14ac:dyDescent="0.3">
      <c r="A638" s="556">
        <v>44742</v>
      </c>
      <c r="C638" t="s">
        <v>2370</v>
      </c>
      <c r="D638" t="s">
        <v>2066</v>
      </c>
      <c r="E638" t="str">
        <f t="shared" si="47"/>
        <v>730107710880399</v>
      </c>
      <c r="F638" t="str">
        <f t="shared" si="48"/>
        <v>0</v>
      </c>
      <c r="G638" t="e">
        <f>+VLOOKUP(L638,BG!$D$10:$F$68,3,FALSE)</f>
        <v>#REF!</v>
      </c>
      <c r="H638" t="s">
        <v>2211</v>
      </c>
      <c r="I638" s="551">
        <v>36324840</v>
      </c>
      <c r="J638" s="296">
        <f t="shared" si="50"/>
        <v>36324.839999999997</v>
      </c>
      <c r="K638" t="e">
        <f>+VLOOKUP(D638,#REF!,4,0)</f>
        <v>#REF!</v>
      </c>
      <c r="L638" t="e">
        <f>VLOOKUP(D638,#REF!,5,0)</f>
        <v>#REF!</v>
      </c>
      <c r="M638" t="e">
        <f>VLOOKUP(D638,#REF!,6,0)</f>
        <v>#REF!</v>
      </c>
      <c r="N638" t="e">
        <f>VLOOKUP(D638,#REF!,7,0)</f>
        <v>#REF!</v>
      </c>
      <c r="P638" t="str">
        <f t="shared" si="51"/>
        <v>77108</v>
      </c>
      <c r="Q638" t="str">
        <f t="shared" si="49"/>
        <v>73</v>
      </c>
    </row>
    <row r="639" spans="1:17" x14ac:dyDescent="0.3">
      <c r="A639" s="556">
        <v>44742</v>
      </c>
      <c r="C639" t="s">
        <v>1824</v>
      </c>
      <c r="D639" t="s">
        <v>1206</v>
      </c>
      <c r="E639" t="str">
        <f t="shared" si="47"/>
        <v>730107711200199</v>
      </c>
      <c r="F639" t="str">
        <f t="shared" si="48"/>
        <v>0</v>
      </c>
      <c r="G639" t="e">
        <f>+VLOOKUP(L639,BG!$D$10:$F$68,3,FALSE)</f>
        <v>#REF!</v>
      </c>
      <c r="H639" t="s">
        <v>1207</v>
      </c>
      <c r="I639" s="551">
        <v>27119402</v>
      </c>
      <c r="J639" s="296">
        <f t="shared" si="50"/>
        <v>27119.401999999998</v>
      </c>
      <c r="K639" t="e">
        <f>+VLOOKUP(D639,#REF!,4,0)</f>
        <v>#REF!</v>
      </c>
      <c r="L639" t="e">
        <f>VLOOKUP(D639,#REF!,5,0)</f>
        <v>#REF!</v>
      </c>
      <c r="M639" t="e">
        <f>VLOOKUP(D639,#REF!,6,0)</f>
        <v>#REF!</v>
      </c>
      <c r="N639" t="e">
        <f>VLOOKUP(D639,#REF!,7,0)</f>
        <v>#REF!</v>
      </c>
      <c r="P639" t="str">
        <f t="shared" si="51"/>
        <v>77112</v>
      </c>
      <c r="Q639" t="str">
        <f t="shared" si="49"/>
        <v>73</v>
      </c>
    </row>
    <row r="640" spans="1:17" x14ac:dyDescent="0.3">
      <c r="A640" s="556">
        <v>44742</v>
      </c>
      <c r="C640" t="s">
        <v>1825</v>
      </c>
      <c r="D640" t="s">
        <v>1208</v>
      </c>
      <c r="E640" t="str">
        <f t="shared" si="47"/>
        <v>730107711200299</v>
      </c>
      <c r="F640" t="str">
        <f t="shared" si="48"/>
        <v>0</v>
      </c>
      <c r="G640" t="e">
        <f>+VLOOKUP(L640,BG!$D$10:$F$68,3,FALSE)</f>
        <v>#REF!</v>
      </c>
      <c r="H640" t="s">
        <v>2950</v>
      </c>
      <c r="I640" s="551">
        <v>4039133</v>
      </c>
      <c r="J640" s="296">
        <f t="shared" si="50"/>
        <v>4039.1329999999998</v>
      </c>
      <c r="K640" t="e">
        <f>+VLOOKUP(D640,#REF!,4,0)</f>
        <v>#REF!</v>
      </c>
      <c r="L640" t="e">
        <f>VLOOKUP(D640,#REF!,5,0)</f>
        <v>#REF!</v>
      </c>
      <c r="M640" t="e">
        <f>VLOOKUP(D640,#REF!,6,0)</f>
        <v>#REF!</v>
      </c>
      <c r="N640" t="e">
        <f>VLOOKUP(D640,#REF!,7,0)</f>
        <v>#REF!</v>
      </c>
      <c r="P640" t="str">
        <f t="shared" si="51"/>
        <v>77112</v>
      </c>
      <c r="Q640" t="str">
        <f t="shared" si="49"/>
        <v>73</v>
      </c>
    </row>
    <row r="641" spans="1:17" x14ac:dyDescent="0.3">
      <c r="A641" s="556">
        <v>44742</v>
      </c>
      <c r="C641" t="s">
        <v>1826</v>
      </c>
      <c r="D641" t="s">
        <v>1211</v>
      </c>
      <c r="E641" t="str">
        <f t="shared" si="47"/>
        <v>730107711400199</v>
      </c>
      <c r="F641" t="str">
        <f t="shared" si="48"/>
        <v>0</v>
      </c>
      <c r="G641" t="e">
        <f>+VLOOKUP(L641,BG!$D$10:$F$68,3,FALSE)</f>
        <v>#REF!</v>
      </c>
      <c r="H641" t="s">
        <v>1210</v>
      </c>
      <c r="I641" s="551">
        <v>44311501</v>
      </c>
      <c r="J641" s="296">
        <f t="shared" si="50"/>
        <v>44311.500999999997</v>
      </c>
      <c r="K641" t="e">
        <f>+VLOOKUP(D641,#REF!,4,0)</f>
        <v>#REF!</v>
      </c>
      <c r="L641" t="e">
        <f>VLOOKUP(D641,#REF!,5,0)</f>
        <v>#REF!</v>
      </c>
      <c r="M641" t="e">
        <f>VLOOKUP(D641,#REF!,6,0)</f>
        <v>#REF!</v>
      </c>
      <c r="N641" t="e">
        <f>VLOOKUP(D641,#REF!,7,0)</f>
        <v>#REF!</v>
      </c>
      <c r="P641" t="str">
        <f t="shared" si="51"/>
        <v>77114</v>
      </c>
      <c r="Q641" t="str">
        <f t="shared" si="49"/>
        <v>73</v>
      </c>
    </row>
    <row r="642" spans="1:17" x14ac:dyDescent="0.3">
      <c r="A642" s="556">
        <v>44742</v>
      </c>
      <c r="C642" t="s">
        <v>1827</v>
      </c>
      <c r="D642" t="s">
        <v>1326</v>
      </c>
      <c r="E642" t="str">
        <f t="shared" si="47"/>
        <v>730107711600699</v>
      </c>
      <c r="F642" t="str">
        <f t="shared" si="48"/>
        <v>0</v>
      </c>
      <c r="G642" t="e">
        <f>+VLOOKUP(L642,BG!$D$10:$F$68,3,FALSE)</f>
        <v>#REF!</v>
      </c>
      <c r="H642" t="s">
        <v>1327</v>
      </c>
      <c r="I642" s="551">
        <v>15194779</v>
      </c>
      <c r="J642" s="296">
        <f t="shared" si="50"/>
        <v>15194.779</v>
      </c>
      <c r="K642" t="e">
        <f>+VLOOKUP(D642,#REF!,4,0)</f>
        <v>#REF!</v>
      </c>
      <c r="L642" t="e">
        <f>VLOOKUP(D642,#REF!,5,0)</f>
        <v>#REF!</v>
      </c>
      <c r="M642" t="e">
        <f>VLOOKUP(D642,#REF!,6,0)</f>
        <v>#REF!</v>
      </c>
      <c r="N642" t="e">
        <f>VLOOKUP(D642,#REF!,7,0)</f>
        <v>#REF!</v>
      </c>
      <c r="P642" t="str">
        <f t="shared" si="51"/>
        <v>77116</v>
      </c>
      <c r="Q642" t="str">
        <f t="shared" si="49"/>
        <v>73</v>
      </c>
    </row>
    <row r="643" spans="1:17" x14ac:dyDescent="0.3">
      <c r="A643" s="556">
        <v>44742</v>
      </c>
      <c r="C643" t="s">
        <v>1828</v>
      </c>
      <c r="D643" t="s">
        <v>1328</v>
      </c>
      <c r="E643" t="str">
        <f t="shared" si="47"/>
        <v>730107711600799</v>
      </c>
      <c r="F643" t="str">
        <f t="shared" si="48"/>
        <v>0</v>
      </c>
      <c r="G643" t="e">
        <f>+VLOOKUP(L643,BG!$D$10:$F$68,3,FALSE)</f>
        <v>#REF!</v>
      </c>
      <c r="H643" t="s">
        <v>2951</v>
      </c>
      <c r="I643" s="551">
        <v>14103518</v>
      </c>
      <c r="J643" s="296">
        <f t="shared" si="50"/>
        <v>14103.518</v>
      </c>
      <c r="K643" t="e">
        <f>+VLOOKUP(D643,#REF!,4,0)</f>
        <v>#REF!</v>
      </c>
      <c r="L643" t="e">
        <f>VLOOKUP(D643,#REF!,5,0)</f>
        <v>#REF!</v>
      </c>
      <c r="M643" t="e">
        <f>VLOOKUP(D643,#REF!,6,0)</f>
        <v>#REF!</v>
      </c>
      <c r="N643" t="e">
        <f>VLOOKUP(D643,#REF!,7,0)</f>
        <v>#REF!</v>
      </c>
      <c r="P643" t="str">
        <f t="shared" si="51"/>
        <v>77116</v>
      </c>
      <c r="Q643" t="str">
        <f t="shared" si="49"/>
        <v>73</v>
      </c>
    </row>
    <row r="644" spans="1:17" x14ac:dyDescent="0.3">
      <c r="A644" s="556">
        <v>44742</v>
      </c>
      <c r="C644" t="s">
        <v>1829</v>
      </c>
      <c r="D644" t="s">
        <v>1212</v>
      </c>
      <c r="E644" t="str">
        <f t="shared" si="47"/>
        <v>730107711601499</v>
      </c>
      <c r="F644" t="str">
        <f t="shared" si="48"/>
        <v>0</v>
      </c>
      <c r="G644" t="e">
        <f>+VLOOKUP(L644,BG!$D$10:$F$68,3,FALSE)</f>
        <v>#REF!</v>
      </c>
      <c r="H644" t="s">
        <v>2952</v>
      </c>
      <c r="I644" s="551">
        <v>138645800</v>
      </c>
      <c r="J644" s="296">
        <f t="shared" si="50"/>
        <v>138645.79999999999</v>
      </c>
      <c r="K644" t="e">
        <f>+VLOOKUP(D644,#REF!,4,0)</f>
        <v>#REF!</v>
      </c>
      <c r="L644" t="e">
        <f>VLOOKUP(D644,#REF!,5,0)</f>
        <v>#REF!</v>
      </c>
      <c r="M644" t="e">
        <f>VLOOKUP(D644,#REF!,6,0)</f>
        <v>#REF!</v>
      </c>
      <c r="N644" t="e">
        <f>VLOOKUP(D644,#REF!,7,0)</f>
        <v>#REF!</v>
      </c>
      <c r="P644" t="str">
        <f t="shared" si="51"/>
        <v>77116</v>
      </c>
      <c r="Q644" t="str">
        <f t="shared" si="49"/>
        <v>73</v>
      </c>
    </row>
    <row r="645" spans="1:17" x14ac:dyDescent="0.3">
      <c r="A645" s="556">
        <v>44742</v>
      </c>
      <c r="C645" t="s">
        <v>1830</v>
      </c>
      <c r="D645" t="s">
        <v>1214</v>
      </c>
      <c r="E645" t="str">
        <f t="shared" ref="E645:E690" si="52">+MID(D645,3,2)&amp;+MID(D645,6,1)&amp;+MID(D645,8,2)&amp;+MID(D645,11,3)&amp;+MID(D645,17,2)&amp;+MID(D645,20,3)&amp;+MID(D645,24,2)</f>
        <v>730107711800199</v>
      </c>
      <c r="F645" t="str">
        <f t="shared" ref="F645:F690" si="53">MID(E645,3,1)</f>
        <v>0</v>
      </c>
      <c r="G645" t="e">
        <f>+VLOOKUP(L645,BG!$D$10:$F$68,3,FALSE)</f>
        <v>#REF!</v>
      </c>
      <c r="H645" t="s">
        <v>1215</v>
      </c>
      <c r="I645" s="551">
        <v>5720454</v>
      </c>
      <c r="J645" s="296">
        <f t="shared" si="50"/>
        <v>5720.4539999999997</v>
      </c>
      <c r="K645" t="e">
        <f>+VLOOKUP(D645,#REF!,4,0)</f>
        <v>#REF!</v>
      </c>
      <c r="L645" t="e">
        <f>VLOOKUP(D645,#REF!,5,0)</f>
        <v>#REF!</v>
      </c>
      <c r="M645" t="e">
        <f>VLOOKUP(D645,#REF!,6,0)</f>
        <v>#REF!</v>
      </c>
      <c r="N645" t="e">
        <f>VLOOKUP(D645,#REF!,7,0)</f>
        <v>#REF!</v>
      </c>
      <c r="P645" t="str">
        <f t="shared" si="51"/>
        <v>77118</v>
      </c>
      <c r="Q645" t="str">
        <f t="shared" si="49"/>
        <v>73</v>
      </c>
    </row>
    <row r="646" spans="1:17" x14ac:dyDescent="0.3">
      <c r="A646" s="556">
        <v>44742</v>
      </c>
      <c r="C646" t="s">
        <v>1831</v>
      </c>
      <c r="D646" t="s">
        <v>1216</v>
      </c>
      <c r="E646" t="str">
        <f t="shared" si="52"/>
        <v>730107712001099</v>
      </c>
      <c r="F646" t="str">
        <f t="shared" si="53"/>
        <v>0</v>
      </c>
      <c r="G646" t="e">
        <f>+VLOOKUP(L646,BG!$D$10:$F$68,3,FALSE)</f>
        <v>#REF!</v>
      </c>
      <c r="H646" t="s">
        <v>1217</v>
      </c>
      <c r="I646" s="551">
        <v>6181818</v>
      </c>
      <c r="J646" s="296">
        <f t="shared" si="50"/>
        <v>6181.8180000000002</v>
      </c>
      <c r="K646" t="e">
        <f>+VLOOKUP(D646,#REF!,4,0)</f>
        <v>#REF!</v>
      </c>
      <c r="L646" t="e">
        <f>VLOOKUP(D646,#REF!,5,0)</f>
        <v>#REF!</v>
      </c>
      <c r="M646" t="e">
        <f>VLOOKUP(D646,#REF!,6,0)</f>
        <v>#REF!</v>
      </c>
      <c r="N646" t="e">
        <f>VLOOKUP(D646,#REF!,7,0)</f>
        <v>#REF!</v>
      </c>
      <c r="P646" t="str">
        <f t="shared" si="51"/>
        <v>77120</v>
      </c>
      <c r="Q646" t="str">
        <f t="shared" ref="Q646:Q690" si="54">+LEFT(E646,2)</f>
        <v>73</v>
      </c>
    </row>
    <row r="647" spans="1:17" x14ac:dyDescent="0.3">
      <c r="A647" s="556">
        <v>44742</v>
      </c>
      <c r="C647" t="s">
        <v>2371</v>
      </c>
      <c r="D647" t="s">
        <v>2067</v>
      </c>
      <c r="E647" t="str">
        <f t="shared" si="52"/>
        <v>730107712200299</v>
      </c>
      <c r="F647" t="str">
        <f t="shared" si="53"/>
        <v>0</v>
      </c>
      <c r="G647" t="e">
        <f>+VLOOKUP(L647,BG!$D$10:$F$68,3,FALSE)</f>
        <v>#REF!</v>
      </c>
      <c r="H647" t="s">
        <v>2212</v>
      </c>
      <c r="I647" s="551">
        <v>600000</v>
      </c>
      <c r="J647" s="296">
        <f t="shared" si="50"/>
        <v>600</v>
      </c>
      <c r="K647" t="e">
        <f>+VLOOKUP(D647,#REF!,4,0)</f>
        <v>#REF!</v>
      </c>
      <c r="L647" t="e">
        <f>VLOOKUP(D647,#REF!,5,0)</f>
        <v>#REF!</v>
      </c>
      <c r="M647" t="e">
        <f>VLOOKUP(D647,#REF!,6,0)</f>
        <v>#REF!</v>
      </c>
      <c r="N647" t="e">
        <f>VLOOKUP(D647,#REF!,7,0)</f>
        <v>#REF!</v>
      </c>
      <c r="P647" t="str">
        <f t="shared" si="51"/>
        <v>77122</v>
      </c>
      <c r="Q647" t="str">
        <f t="shared" si="54"/>
        <v>73</v>
      </c>
    </row>
    <row r="648" spans="1:17" x14ac:dyDescent="0.3">
      <c r="A648" s="556">
        <v>44742</v>
      </c>
      <c r="C648" t="s">
        <v>1832</v>
      </c>
      <c r="D648" t="s">
        <v>1220</v>
      </c>
      <c r="E648" t="str">
        <f t="shared" si="52"/>
        <v>730107712600199</v>
      </c>
      <c r="F648" t="str">
        <f t="shared" si="53"/>
        <v>0</v>
      </c>
      <c r="G648" t="e">
        <f>+VLOOKUP(L648,BG!$D$10:$F$68,3,FALSE)</f>
        <v>#REF!</v>
      </c>
      <c r="H648" t="s">
        <v>1221</v>
      </c>
      <c r="I648" s="551">
        <v>4118185</v>
      </c>
      <c r="J648" s="296">
        <f t="shared" si="50"/>
        <v>4118.1850000000004</v>
      </c>
      <c r="K648" t="e">
        <f>+VLOOKUP(D648,#REF!,4,0)</f>
        <v>#REF!</v>
      </c>
      <c r="L648" t="e">
        <f>VLOOKUP(D648,#REF!,5,0)</f>
        <v>#REF!</v>
      </c>
      <c r="M648" t="e">
        <f>VLOOKUP(D648,#REF!,6,0)</f>
        <v>#REF!</v>
      </c>
      <c r="N648" t="e">
        <f>VLOOKUP(D648,#REF!,7,0)</f>
        <v>#REF!</v>
      </c>
      <c r="P648" t="str">
        <f t="shared" si="51"/>
        <v>77126</v>
      </c>
      <c r="Q648" t="str">
        <f t="shared" si="54"/>
        <v>73</v>
      </c>
    </row>
    <row r="649" spans="1:17" x14ac:dyDescent="0.3">
      <c r="A649" s="556">
        <v>44742</v>
      </c>
      <c r="C649" t="s">
        <v>2372</v>
      </c>
      <c r="D649" t="s">
        <v>2068</v>
      </c>
      <c r="E649" t="str">
        <f t="shared" si="52"/>
        <v>730107712800699</v>
      </c>
      <c r="F649" t="str">
        <f t="shared" si="53"/>
        <v>0</v>
      </c>
      <c r="G649" t="e">
        <f>+VLOOKUP(L649,BG!$D$10:$F$68,3,FALSE)</f>
        <v>#REF!</v>
      </c>
      <c r="H649" t="s">
        <v>2213</v>
      </c>
      <c r="I649" s="551">
        <v>3674544</v>
      </c>
      <c r="J649" s="296">
        <f t="shared" si="50"/>
        <v>3674.5439999999999</v>
      </c>
      <c r="K649" t="e">
        <f>+VLOOKUP(D649,#REF!,4,0)</f>
        <v>#REF!</v>
      </c>
      <c r="L649" t="e">
        <f>VLOOKUP(D649,#REF!,5,0)</f>
        <v>#REF!</v>
      </c>
      <c r="M649" t="e">
        <f>VLOOKUP(D649,#REF!,6,0)</f>
        <v>#REF!</v>
      </c>
      <c r="N649" t="e">
        <f>VLOOKUP(D649,#REF!,7,0)</f>
        <v>#REF!</v>
      </c>
      <c r="P649" t="str">
        <f t="shared" si="51"/>
        <v>77128</v>
      </c>
      <c r="Q649" t="str">
        <f t="shared" si="54"/>
        <v>73</v>
      </c>
    </row>
    <row r="650" spans="1:17" x14ac:dyDescent="0.3">
      <c r="A650" s="556">
        <v>44742</v>
      </c>
      <c r="C650" t="s">
        <v>2373</v>
      </c>
      <c r="D650" t="s">
        <v>2069</v>
      </c>
      <c r="E650" t="str">
        <f t="shared" si="52"/>
        <v>730107712800899</v>
      </c>
      <c r="F650" t="str">
        <f t="shared" si="53"/>
        <v>0</v>
      </c>
      <c r="G650" t="e">
        <f>+VLOOKUP(L650,BG!$D$10:$F$68,3,FALSE)</f>
        <v>#REF!</v>
      </c>
      <c r="H650" t="s">
        <v>1332</v>
      </c>
      <c r="I650" s="551">
        <v>13879434</v>
      </c>
      <c r="J650" s="296">
        <f t="shared" si="50"/>
        <v>13879.433999999999</v>
      </c>
      <c r="K650" t="e">
        <f>+VLOOKUP(D650,#REF!,4,0)</f>
        <v>#REF!</v>
      </c>
      <c r="L650" t="e">
        <f>VLOOKUP(D650,#REF!,5,0)</f>
        <v>#REF!</v>
      </c>
      <c r="M650" t="e">
        <f>VLOOKUP(D650,#REF!,6,0)</f>
        <v>#REF!</v>
      </c>
      <c r="N650" t="e">
        <f>VLOOKUP(D650,#REF!,7,0)</f>
        <v>#REF!</v>
      </c>
      <c r="P650" t="str">
        <f t="shared" si="51"/>
        <v>77128</v>
      </c>
      <c r="Q650" t="str">
        <f t="shared" si="54"/>
        <v>73</v>
      </c>
    </row>
    <row r="651" spans="1:17" x14ac:dyDescent="0.3">
      <c r="A651" s="556">
        <v>44742</v>
      </c>
      <c r="C651" t="s">
        <v>1833</v>
      </c>
      <c r="D651" t="s">
        <v>1223</v>
      </c>
      <c r="E651" t="str">
        <f t="shared" si="52"/>
        <v>730107713000099</v>
      </c>
      <c r="F651" t="str">
        <f t="shared" si="53"/>
        <v>0</v>
      </c>
      <c r="G651" t="e">
        <f>+VLOOKUP(L651,BG!$D$10:$F$68,3,FALSE)</f>
        <v>#REF!</v>
      </c>
      <c r="H651" t="s">
        <v>1224</v>
      </c>
      <c r="I651" s="551">
        <v>782172</v>
      </c>
      <c r="J651" s="296">
        <f t="shared" si="50"/>
        <v>782.17200000000003</v>
      </c>
      <c r="K651" t="e">
        <f>+VLOOKUP(D651,#REF!,4,0)</f>
        <v>#REF!</v>
      </c>
      <c r="L651" t="e">
        <f>VLOOKUP(D651,#REF!,5,0)</f>
        <v>#REF!</v>
      </c>
      <c r="M651" t="e">
        <f>VLOOKUP(D651,#REF!,6,0)</f>
        <v>#REF!</v>
      </c>
      <c r="N651" t="e">
        <f>VLOOKUP(D651,#REF!,7,0)</f>
        <v>#REF!</v>
      </c>
      <c r="P651" t="str">
        <f t="shared" si="51"/>
        <v>77130</v>
      </c>
      <c r="Q651" t="str">
        <f t="shared" si="54"/>
        <v>73</v>
      </c>
    </row>
    <row r="652" spans="1:17" x14ac:dyDescent="0.3">
      <c r="A652" s="556">
        <v>44742</v>
      </c>
      <c r="C652" t="s">
        <v>2859</v>
      </c>
      <c r="D652" t="s">
        <v>1389</v>
      </c>
      <c r="E652" t="str">
        <f t="shared" si="52"/>
        <v>730107713000199</v>
      </c>
      <c r="F652" t="str">
        <f t="shared" si="53"/>
        <v>0</v>
      </c>
      <c r="G652" t="e">
        <f>+VLOOKUP(L652,BG!$D$10:$F$68,3,FALSE)</f>
        <v>#REF!</v>
      </c>
      <c r="H652" t="s">
        <v>1222</v>
      </c>
      <c r="I652" s="551">
        <v>53176285</v>
      </c>
      <c r="J652" s="296">
        <f t="shared" ref="J652:J690" si="55">I652/1000</f>
        <v>53176.285000000003</v>
      </c>
      <c r="K652" t="e">
        <f>+VLOOKUP(D652,#REF!,4,0)</f>
        <v>#REF!</v>
      </c>
      <c r="L652" t="e">
        <f>VLOOKUP(D652,#REF!,5,0)</f>
        <v>#REF!</v>
      </c>
      <c r="M652" t="e">
        <f>VLOOKUP(D652,#REF!,6,0)</f>
        <v>#REF!</v>
      </c>
      <c r="N652" t="e">
        <f>VLOOKUP(D652,#REF!,7,0)</f>
        <v>#REF!</v>
      </c>
      <c r="P652" t="str">
        <f t="shared" ref="P652:P690" si="56">MID(E652,6,5)</f>
        <v>77130</v>
      </c>
      <c r="Q652" t="str">
        <f t="shared" si="54"/>
        <v>73</v>
      </c>
    </row>
    <row r="653" spans="1:17" x14ac:dyDescent="0.3">
      <c r="A653" s="556">
        <v>44742</v>
      </c>
      <c r="C653" t="s">
        <v>1834</v>
      </c>
      <c r="D653" t="s">
        <v>1225</v>
      </c>
      <c r="E653" t="str">
        <f t="shared" si="52"/>
        <v>730107713000799</v>
      </c>
      <c r="F653" t="str">
        <f t="shared" si="53"/>
        <v>0</v>
      </c>
      <c r="G653" t="e">
        <f>+VLOOKUP(L653,BG!$D$10:$F$68,3,FALSE)</f>
        <v>#REF!</v>
      </c>
      <c r="H653" t="s">
        <v>1226</v>
      </c>
      <c r="I653" s="551">
        <v>2776850</v>
      </c>
      <c r="J653" s="296">
        <f t="shared" si="55"/>
        <v>2776.85</v>
      </c>
      <c r="K653" t="e">
        <f>+VLOOKUP(D653,#REF!,4,0)</f>
        <v>#REF!</v>
      </c>
      <c r="L653" t="e">
        <f>VLOOKUP(D653,#REF!,5,0)</f>
        <v>#REF!</v>
      </c>
      <c r="M653" t="e">
        <f>VLOOKUP(D653,#REF!,6,0)</f>
        <v>#REF!</v>
      </c>
      <c r="N653" t="e">
        <f>VLOOKUP(D653,#REF!,7,0)</f>
        <v>#REF!</v>
      </c>
      <c r="P653" t="str">
        <f t="shared" si="56"/>
        <v>77130</v>
      </c>
      <c r="Q653" t="str">
        <f t="shared" si="54"/>
        <v>73</v>
      </c>
    </row>
    <row r="654" spans="1:17" x14ac:dyDescent="0.3">
      <c r="A654" s="556">
        <v>44742</v>
      </c>
      <c r="C654" t="s">
        <v>3144</v>
      </c>
      <c r="D654" t="s">
        <v>1390</v>
      </c>
      <c r="E654" t="str">
        <f t="shared" si="52"/>
        <v>730107713001199</v>
      </c>
      <c r="F654" t="str">
        <f t="shared" si="53"/>
        <v>0</v>
      </c>
      <c r="G654" t="e">
        <f>+VLOOKUP(L654,BG!$D$10:$F$68,3,FALSE)</f>
        <v>#REF!</v>
      </c>
      <c r="H654" t="s">
        <v>1583</v>
      </c>
      <c r="I654" s="551">
        <v>300000</v>
      </c>
      <c r="J654" s="296">
        <f t="shared" si="55"/>
        <v>300</v>
      </c>
      <c r="K654" t="e">
        <f>+VLOOKUP(D654,#REF!,4,0)</f>
        <v>#REF!</v>
      </c>
      <c r="L654" t="e">
        <f>VLOOKUP(D654,#REF!,5,0)</f>
        <v>#REF!</v>
      </c>
      <c r="M654" t="e">
        <f>VLOOKUP(D654,#REF!,6,0)</f>
        <v>#REF!</v>
      </c>
      <c r="N654" t="e">
        <f>VLOOKUP(D654,#REF!,7,0)</f>
        <v>#REF!</v>
      </c>
      <c r="P654" t="str">
        <f t="shared" si="56"/>
        <v>77130</v>
      </c>
      <c r="Q654" t="str">
        <f t="shared" si="54"/>
        <v>73</v>
      </c>
    </row>
    <row r="655" spans="1:17" x14ac:dyDescent="0.3">
      <c r="A655" s="556">
        <v>44742</v>
      </c>
      <c r="C655" t="s">
        <v>2374</v>
      </c>
      <c r="D655" t="s">
        <v>1333</v>
      </c>
      <c r="E655" t="str">
        <f t="shared" si="52"/>
        <v>730107713001699</v>
      </c>
      <c r="F655" t="str">
        <f t="shared" si="53"/>
        <v>0</v>
      </c>
      <c r="G655" t="e">
        <f>+VLOOKUP(L655,BG!$D$10:$F$68,3,FALSE)</f>
        <v>#REF!</v>
      </c>
      <c r="H655" t="s">
        <v>2214</v>
      </c>
      <c r="I655" s="551">
        <v>8243220</v>
      </c>
      <c r="J655" s="296">
        <f t="shared" si="55"/>
        <v>8243.2199999999993</v>
      </c>
      <c r="K655" t="e">
        <f>+VLOOKUP(D655,#REF!,4,0)</f>
        <v>#REF!</v>
      </c>
      <c r="L655" t="e">
        <f>VLOOKUP(D655,#REF!,5,0)</f>
        <v>#REF!</v>
      </c>
      <c r="M655" t="e">
        <f>VLOOKUP(D655,#REF!,6,0)</f>
        <v>#REF!</v>
      </c>
      <c r="N655" t="e">
        <f>VLOOKUP(D655,#REF!,7,0)</f>
        <v>#REF!</v>
      </c>
      <c r="P655" t="str">
        <f t="shared" si="56"/>
        <v>77130</v>
      </c>
      <c r="Q655" t="str">
        <f t="shared" si="54"/>
        <v>73</v>
      </c>
    </row>
    <row r="656" spans="1:17" x14ac:dyDescent="0.3">
      <c r="A656" s="556">
        <v>44742</v>
      </c>
      <c r="C656" t="s">
        <v>2375</v>
      </c>
      <c r="D656" t="s">
        <v>2070</v>
      </c>
      <c r="E656" t="str">
        <f t="shared" si="52"/>
        <v>730107713200699</v>
      </c>
      <c r="F656" t="str">
        <f t="shared" si="53"/>
        <v>0</v>
      </c>
      <c r="G656" t="e">
        <f>+VLOOKUP(L656,BG!$D$10:$F$68,3,FALSE)</f>
        <v>#REF!</v>
      </c>
      <c r="H656" t="s">
        <v>2215</v>
      </c>
      <c r="I656" s="551">
        <v>132450507</v>
      </c>
      <c r="J656" s="296">
        <f t="shared" si="55"/>
        <v>132450.50700000001</v>
      </c>
      <c r="K656" t="e">
        <f>+VLOOKUP(D656,#REF!,4,0)</f>
        <v>#REF!</v>
      </c>
      <c r="L656" t="e">
        <f>VLOOKUP(D656,#REF!,5,0)</f>
        <v>#REF!</v>
      </c>
      <c r="M656" t="e">
        <f>VLOOKUP(D656,#REF!,6,0)</f>
        <v>#REF!</v>
      </c>
      <c r="N656" t="e">
        <f>VLOOKUP(D656,#REF!,7,0)</f>
        <v>#REF!</v>
      </c>
      <c r="P656" t="str">
        <f t="shared" si="56"/>
        <v>77132</v>
      </c>
      <c r="Q656" t="str">
        <f t="shared" si="54"/>
        <v>73</v>
      </c>
    </row>
    <row r="657" spans="1:17" x14ac:dyDescent="0.3">
      <c r="A657" s="556">
        <v>44742</v>
      </c>
      <c r="C657" t="s">
        <v>2376</v>
      </c>
      <c r="D657" t="s">
        <v>2071</v>
      </c>
      <c r="E657" t="str">
        <f t="shared" si="52"/>
        <v>730107713200899</v>
      </c>
      <c r="F657" t="str">
        <f t="shared" si="53"/>
        <v>0</v>
      </c>
      <c r="G657" t="e">
        <f>+VLOOKUP(L657,BG!$D$10:$F$68,3,FALSE)</f>
        <v>#REF!</v>
      </c>
      <c r="H657" t="s">
        <v>1227</v>
      </c>
      <c r="I657" s="551">
        <v>22087635</v>
      </c>
      <c r="J657" s="296">
        <f t="shared" si="55"/>
        <v>22087.634999999998</v>
      </c>
      <c r="K657" t="e">
        <f>+VLOOKUP(D657,#REF!,4,0)</f>
        <v>#REF!</v>
      </c>
      <c r="L657" t="e">
        <f>VLOOKUP(D657,#REF!,5,0)</f>
        <v>#REF!</v>
      </c>
      <c r="M657" t="e">
        <f>VLOOKUP(D657,#REF!,6,0)</f>
        <v>#REF!</v>
      </c>
      <c r="N657" t="e">
        <f>VLOOKUP(D657,#REF!,7,0)</f>
        <v>#REF!</v>
      </c>
      <c r="P657" t="str">
        <f t="shared" si="56"/>
        <v>77132</v>
      </c>
      <c r="Q657" t="str">
        <f t="shared" si="54"/>
        <v>73</v>
      </c>
    </row>
    <row r="658" spans="1:17" x14ac:dyDescent="0.3">
      <c r="A658" s="556">
        <v>44742</v>
      </c>
      <c r="C658" t="s">
        <v>1835</v>
      </c>
      <c r="D658" t="s">
        <v>1355</v>
      </c>
      <c r="E658" t="str">
        <f t="shared" si="52"/>
        <v>730107714000099</v>
      </c>
      <c r="F658" t="str">
        <f t="shared" si="53"/>
        <v>0</v>
      </c>
      <c r="G658" t="e">
        <f>+VLOOKUP(L658,BG!$D$10:$F$68,3,FALSE)</f>
        <v>#REF!</v>
      </c>
      <c r="H658" t="s">
        <v>1354</v>
      </c>
      <c r="I658" s="551">
        <v>94495455</v>
      </c>
      <c r="J658" s="296">
        <f t="shared" si="55"/>
        <v>94495.455000000002</v>
      </c>
      <c r="K658" t="e">
        <f>+VLOOKUP(D658,#REF!,4,0)</f>
        <v>#REF!</v>
      </c>
      <c r="L658" t="e">
        <f>VLOOKUP(D658,#REF!,5,0)</f>
        <v>#REF!</v>
      </c>
      <c r="M658" t="e">
        <f>VLOOKUP(D658,#REF!,6,0)</f>
        <v>#REF!</v>
      </c>
      <c r="N658" t="e">
        <f>VLOOKUP(D658,#REF!,7,0)</f>
        <v>#REF!</v>
      </c>
      <c r="P658" t="str">
        <f t="shared" si="56"/>
        <v>77140</v>
      </c>
      <c r="Q658" t="str">
        <f t="shared" si="54"/>
        <v>73</v>
      </c>
    </row>
    <row r="659" spans="1:17" x14ac:dyDescent="0.3">
      <c r="A659" s="556">
        <v>44742</v>
      </c>
      <c r="C659" t="s">
        <v>2908</v>
      </c>
      <c r="D659" t="s">
        <v>2877</v>
      </c>
      <c r="E659" t="str">
        <f t="shared" si="52"/>
        <v>730107714200199</v>
      </c>
      <c r="F659" t="str">
        <f t="shared" si="53"/>
        <v>0</v>
      </c>
      <c r="G659" t="e">
        <f>+VLOOKUP(L659,BG!$D$10:$F$68,3,FALSE)</f>
        <v>#REF!</v>
      </c>
      <c r="H659" t="s">
        <v>1334</v>
      </c>
      <c r="I659" s="551">
        <v>1051469</v>
      </c>
      <c r="J659" s="296">
        <f t="shared" si="55"/>
        <v>1051.4690000000001</v>
      </c>
      <c r="K659" t="e">
        <f>+VLOOKUP(D659,#REF!,4,0)</f>
        <v>#REF!</v>
      </c>
      <c r="L659" t="e">
        <f>VLOOKUP(D659,#REF!,5,0)</f>
        <v>#REF!</v>
      </c>
      <c r="M659" t="e">
        <f>VLOOKUP(D659,#REF!,6,0)</f>
        <v>#REF!</v>
      </c>
      <c r="N659" t="e">
        <f>VLOOKUP(D659,#REF!,7,0)</f>
        <v>#REF!</v>
      </c>
      <c r="P659" t="str">
        <f t="shared" si="56"/>
        <v>77142</v>
      </c>
      <c r="Q659" t="str">
        <f t="shared" si="54"/>
        <v>73</v>
      </c>
    </row>
    <row r="660" spans="1:17" x14ac:dyDescent="0.3">
      <c r="A660" s="556">
        <v>44742</v>
      </c>
      <c r="C660" t="s">
        <v>1836</v>
      </c>
      <c r="D660" t="s">
        <v>1228</v>
      </c>
      <c r="E660" t="str">
        <f t="shared" si="52"/>
        <v>730107714400299</v>
      </c>
      <c r="F660" t="str">
        <f t="shared" si="53"/>
        <v>0</v>
      </c>
      <c r="G660" t="e">
        <f>+VLOOKUP(L660,BG!$D$10:$F$68,3,FALSE)</f>
        <v>#REF!</v>
      </c>
      <c r="H660" t="s">
        <v>1229</v>
      </c>
      <c r="I660" s="551">
        <v>5610298</v>
      </c>
      <c r="J660" s="296">
        <f t="shared" si="55"/>
        <v>5610.2979999999998</v>
      </c>
      <c r="K660" t="e">
        <f>+VLOOKUP(D660,#REF!,4,0)</f>
        <v>#REF!</v>
      </c>
      <c r="L660" t="e">
        <f>VLOOKUP(D660,#REF!,5,0)</f>
        <v>#REF!</v>
      </c>
      <c r="M660" t="e">
        <f>VLOOKUP(D660,#REF!,6,0)</f>
        <v>#REF!</v>
      </c>
      <c r="N660" t="e">
        <f>VLOOKUP(D660,#REF!,7,0)</f>
        <v>#REF!</v>
      </c>
      <c r="P660" t="str">
        <f t="shared" si="56"/>
        <v>77144</v>
      </c>
      <c r="Q660" t="str">
        <f t="shared" si="54"/>
        <v>73</v>
      </c>
    </row>
    <row r="661" spans="1:17" x14ac:dyDescent="0.3">
      <c r="A661" s="556">
        <v>44742</v>
      </c>
      <c r="C661" t="s">
        <v>1837</v>
      </c>
      <c r="D661" t="s">
        <v>1230</v>
      </c>
      <c r="E661" t="str">
        <f t="shared" si="52"/>
        <v>730107714400399</v>
      </c>
      <c r="F661" t="str">
        <f t="shared" si="53"/>
        <v>0</v>
      </c>
      <c r="G661" t="e">
        <f>+VLOOKUP(L661,BG!$D$10:$F$68,3,FALSE)</f>
        <v>#REF!</v>
      </c>
      <c r="H661" t="s">
        <v>1231</v>
      </c>
      <c r="I661" s="551">
        <v>433650283</v>
      </c>
      <c r="J661" s="296">
        <f t="shared" si="55"/>
        <v>433650.283</v>
      </c>
      <c r="K661" t="e">
        <f>+VLOOKUP(D661,#REF!,4,0)</f>
        <v>#REF!</v>
      </c>
      <c r="L661" t="e">
        <f>VLOOKUP(D661,#REF!,5,0)</f>
        <v>#REF!</v>
      </c>
      <c r="M661" t="e">
        <f>VLOOKUP(D661,#REF!,6,0)</f>
        <v>#REF!</v>
      </c>
      <c r="N661" t="e">
        <f>VLOOKUP(D661,#REF!,7,0)</f>
        <v>#REF!</v>
      </c>
      <c r="P661" t="str">
        <f t="shared" si="56"/>
        <v>77144</v>
      </c>
      <c r="Q661" t="str">
        <f t="shared" si="54"/>
        <v>73</v>
      </c>
    </row>
    <row r="662" spans="1:17" x14ac:dyDescent="0.3">
      <c r="A662" s="556">
        <v>44742</v>
      </c>
      <c r="C662" t="s">
        <v>1838</v>
      </c>
      <c r="D662" t="s">
        <v>1335</v>
      </c>
      <c r="E662" t="str">
        <f t="shared" si="52"/>
        <v>730107714400499</v>
      </c>
      <c r="F662" t="str">
        <f t="shared" si="53"/>
        <v>0</v>
      </c>
      <c r="G662" t="e">
        <f>+VLOOKUP(L662,BG!$D$10:$F$68,3,FALSE)</f>
        <v>#REF!</v>
      </c>
      <c r="H662" t="s">
        <v>1336</v>
      </c>
      <c r="I662" s="551">
        <v>545454</v>
      </c>
      <c r="J662" s="296">
        <f t="shared" si="55"/>
        <v>545.45399999999995</v>
      </c>
      <c r="K662" t="e">
        <f>+VLOOKUP(D662,#REF!,4,0)</f>
        <v>#REF!</v>
      </c>
      <c r="L662" t="e">
        <f>VLOOKUP(D662,#REF!,5,0)</f>
        <v>#REF!</v>
      </c>
      <c r="M662" t="e">
        <f>VLOOKUP(D662,#REF!,6,0)</f>
        <v>#REF!</v>
      </c>
      <c r="N662" t="e">
        <f>VLOOKUP(D662,#REF!,7,0)</f>
        <v>#REF!</v>
      </c>
      <c r="P662" t="str">
        <f t="shared" si="56"/>
        <v>77144</v>
      </c>
      <c r="Q662" t="str">
        <f t="shared" si="54"/>
        <v>73</v>
      </c>
    </row>
    <row r="663" spans="1:17" x14ac:dyDescent="0.3">
      <c r="A663" s="556">
        <v>44742</v>
      </c>
      <c r="C663" t="s">
        <v>1839</v>
      </c>
      <c r="D663" t="s">
        <v>1232</v>
      </c>
      <c r="E663" t="str">
        <f t="shared" si="52"/>
        <v>730107714401499</v>
      </c>
      <c r="F663" t="str">
        <f t="shared" si="53"/>
        <v>0</v>
      </c>
      <c r="G663" t="e">
        <f>+VLOOKUP(L663,BG!$D$10:$F$68,3,FALSE)</f>
        <v>#REF!</v>
      </c>
      <c r="H663" t="s">
        <v>1233</v>
      </c>
      <c r="I663" s="551">
        <v>350445283</v>
      </c>
      <c r="J663" s="296">
        <f t="shared" si="55"/>
        <v>350445.283</v>
      </c>
      <c r="K663" t="e">
        <f>+VLOOKUP(D663,#REF!,4,0)</f>
        <v>#REF!</v>
      </c>
      <c r="L663" t="e">
        <f>VLOOKUP(D663,#REF!,5,0)</f>
        <v>#REF!</v>
      </c>
      <c r="M663" t="e">
        <f>VLOOKUP(D663,#REF!,6,0)</f>
        <v>#REF!</v>
      </c>
      <c r="N663" t="e">
        <f>VLOOKUP(D663,#REF!,7,0)</f>
        <v>#REF!</v>
      </c>
      <c r="P663" t="str">
        <f t="shared" si="56"/>
        <v>77144</v>
      </c>
      <c r="Q663" t="str">
        <f t="shared" si="54"/>
        <v>73</v>
      </c>
    </row>
    <row r="664" spans="1:17" x14ac:dyDescent="0.3">
      <c r="A664" s="556">
        <v>44742</v>
      </c>
      <c r="C664" t="s">
        <v>1840</v>
      </c>
      <c r="D664" t="s">
        <v>1234</v>
      </c>
      <c r="E664" t="str">
        <f t="shared" si="52"/>
        <v>730107714401999</v>
      </c>
      <c r="F664" t="str">
        <f t="shared" si="53"/>
        <v>0</v>
      </c>
      <c r="G664" t="e">
        <f>+VLOOKUP(L664,BG!$D$10:$F$68,3,FALSE)</f>
        <v>#REF!</v>
      </c>
      <c r="H664" t="s">
        <v>1235</v>
      </c>
      <c r="I664" s="551">
        <v>16255145</v>
      </c>
      <c r="J664" s="296">
        <f t="shared" si="55"/>
        <v>16255.145</v>
      </c>
      <c r="K664" t="e">
        <f>+VLOOKUP(D664,#REF!,4,0)</f>
        <v>#REF!</v>
      </c>
      <c r="L664" t="e">
        <f>VLOOKUP(D664,#REF!,5,0)</f>
        <v>#REF!</v>
      </c>
      <c r="M664" t="e">
        <f>VLOOKUP(D664,#REF!,6,0)</f>
        <v>#REF!</v>
      </c>
      <c r="N664" t="e">
        <f>VLOOKUP(D664,#REF!,7,0)</f>
        <v>#REF!</v>
      </c>
      <c r="P664" t="str">
        <f t="shared" si="56"/>
        <v>77144</v>
      </c>
      <c r="Q664" t="str">
        <f t="shared" si="54"/>
        <v>73</v>
      </c>
    </row>
    <row r="665" spans="1:17" x14ac:dyDescent="0.3">
      <c r="A665" s="556">
        <v>44742</v>
      </c>
      <c r="C665" t="s">
        <v>1841</v>
      </c>
      <c r="D665" t="s">
        <v>1236</v>
      </c>
      <c r="E665" t="str">
        <f t="shared" si="52"/>
        <v>730107714402399</v>
      </c>
      <c r="F665" t="str">
        <f t="shared" si="53"/>
        <v>0</v>
      </c>
      <c r="G665" t="e">
        <f>+VLOOKUP(L665,BG!$D$10:$F$68,3,FALSE)</f>
        <v>#REF!</v>
      </c>
      <c r="H665" t="s">
        <v>1237</v>
      </c>
      <c r="I665" s="551">
        <v>160000</v>
      </c>
      <c r="J665" s="296">
        <f t="shared" si="55"/>
        <v>160</v>
      </c>
      <c r="K665" t="e">
        <f>+VLOOKUP(D665,#REF!,4,0)</f>
        <v>#REF!</v>
      </c>
      <c r="L665" t="e">
        <f>VLOOKUP(D665,#REF!,5,0)</f>
        <v>#REF!</v>
      </c>
      <c r="M665" t="e">
        <f>VLOOKUP(D665,#REF!,6,0)</f>
        <v>#REF!</v>
      </c>
      <c r="N665" t="e">
        <f>VLOOKUP(D665,#REF!,7,0)</f>
        <v>#REF!</v>
      </c>
      <c r="P665" t="str">
        <f t="shared" si="56"/>
        <v>77144</v>
      </c>
      <c r="Q665" t="str">
        <f t="shared" si="54"/>
        <v>73</v>
      </c>
    </row>
    <row r="666" spans="1:17" x14ac:dyDescent="0.3">
      <c r="A666" s="556">
        <v>44742</v>
      </c>
      <c r="C666" t="s">
        <v>2377</v>
      </c>
      <c r="D666" t="s">
        <v>2072</v>
      </c>
      <c r="E666" t="str">
        <f t="shared" si="52"/>
        <v>730107714402799</v>
      </c>
      <c r="F666" t="str">
        <f t="shared" si="53"/>
        <v>0</v>
      </c>
      <c r="G666" t="e">
        <f>+VLOOKUP(L666,BG!$D$10:$F$68,3,FALSE)</f>
        <v>#REF!</v>
      </c>
      <c r="H666" t="s">
        <v>1201</v>
      </c>
      <c r="I666" s="551">
        <v>808182</v>
      </c>
      <c r="J666" s="296">
        <f t="shared" si="55"/>
        <v>808.18200000000002</v>
      </c>
      <c r="K666" t="e">
        <f>+VLOOKUP(D666,#REF!,4,0)</f>
        <v>#REF!</v>
      </c>
      <c r="L666" t="e">
        <f>VLOOKUP(D666,#REF!,5,0)</f>
        <v>#REF!</v>
      </c>
      <c r="M666" t="e">
        <f>VLOOKUP(D666,#REF!,6,0)</f>
        <v>#REF!</v>
      </c>
      <c r="N666" t="e">
        <f>VLOOKUP(D666,#REF!,7,0)</f>
        <v>#REF!</v>
      </c>
      <c r="P666" t="str">
        <f t="shared" si="56"/>
        <v>77144</v>
      </c>
      <c r="Q666" t="str">
        <f t="shared" si="54"/>
        <v>73</v>
      </c>
    </row>
    <row r="667" spans="1:17" x14ac:dyDescent="0.3">
      <c r="A667" s="556">
        <v>44742</v>
      </c>
      <c r="C667" t="s">
        <v>1842</v>
      </c>
      <c r="D667" t="s">
        <v>1238</v>
      </c>
      <c r="E667" t="str">
        <f t="shared" si="52"/>
        <v>730107714403899</v>
      </c>
      <c r="F667" t="str">
        <f t="shared" si="53"/>
        <v>0</v>
      </c>
      <c r="G667" t="e">
        <f>+VLOOKUP(L667,BG!$D$10:$F$68,3,FALSE)</f>
        <v>#REF!</v>
      </c>
      <c r="H667" t="s">
        <v>1239</v>
      </c>
      <c r="I667" s="551">
        <v>1088182</v>
      </c>
      <c r="J667" s="296">
        <f t="shared" si="55"/>
        <v>1088.182</v>
      </c>
      <c r="K667" t="e">
        <f>+VLOOKUP(D667,#REF!,4,0)</f>
        <v>#REF!</v>
      </c>
      <c r="L667" t="e">
        <f>VLOOKUP(D667,#REF!,5,0)</f>
        <v>#REF!</v>
      </c>
      <c r="M667" t="e">
        <f>VLOOKUP(D667,#REF!,6,0)</f>
        <v>#REF!</v>
      </c>
      <c r="N667" t="e">
        <f>VLOOKUP(D667,#REF!,7,0)</f>
        <v>#REF!</v>
      </c>
      <c r="P667" t="str">
        <f t="shared" si="56"/>
        <v>77144</v>
      </c>
      <c r="Q667" t="str">
        <f t="shared" si="54"/>
        <v>73</v>
      </c>
    </row>
    <row r="668" spans="1:17" x14ac:dyDescent="0.3">
      <c r="A668" s="556">
        <v>44742</v>
      </c>
      <c r="C668" t="s">
        <v>2378</v>
      </c>
      <c r="D668" t="s">
        <v>2073</v>
      </c>
      <c r="E668" t="str">
        <f t="shared" si="52"/>
        <v>730107714407499</v>
      </c>
      <c r="F668" t="str">
        <f t="shared" si="53"/>
        <v>0</v>
      </c>
      <c r="G668" t="e">
        <f>+VLOOKUP(L668,BG!$D$10:$F$68,3,FALSE)</f>
        <v>#REF!</v>
      </c>
      <c r="H668" t="s">
        <v>2216</v>
      </c>
      <c r="I668" s="551">
        <v>11075914</v>
      </c>
      <c r="J668" s="296">
        <f t="shared" si="55"/>
        <v>11075.914000000001</v>
      </c>
      <c r="K668" t="e">
        <f>+VLOOKUP(D668,#REF!,4,0)</f>
        <v>#REF!</v>
      </c>
      <c r="L668" t="e">
        <f>VLOOKUP(D668,#REF!,5,0)</f>
        <v>#REF!</v>
      </c>
      <c r="M668" t="e">
        <f>VLOOKUP(D668,#REF!,6,0)</f>
        <v>#REF!</v>
      </c>
      <c r="N668" t="e">
        <f>VLOOKUP(D668,#REF!,7,0)</f>
        <v>#REF!</v>
      </c>
      <c r="P668" t="str">
        <f t="shared" si="56"/>
        <v>77144</v>
      </c>
      <c r="Q668" t="str">
        <f t="shared" si="54"/>
        <v>73</v>
      </c>
    </row>
    <row r="669" spans="1:17" x14ac:dyDescent="0.3">
      <c r="A669" s="556">
        <v>44742</v>
      </c>
      <c r="C669" t="s">
        <v>1843</v>
      </c>
      <c r="D669" t="s">
        <v>1393</v>
      </c>
      <c r="E669" t="str">
        <f t="shared" si="52"/>
        <v>730107714407799</v>
      </c>
      <c r="F669" t="str">
        <f t="shared" si="53"/>
        <v>0</v>
      </c>
      <c r="G669" t="e">
        <f>+VLOOKUP(L669,BG!$D$10:$F$68,3,FALSE)</f>
        <v>#REF!</v>
      </c>
      <c r="H669" t="s">
        <v>1412</v>
      </c>
      <c r="I669" s="551">
        <v>1</v>
      </c>
      <c r="J669" s="296">
        <f t="shared" si="55"/>
        <v>1E-3</v>
      </c>
      <c r="K669" t="e">
        <f>+VLOOKUP(D669,#REF!,4,0)</f>
        <v>#REF!</v>
      </c>
      <c r="L669" t="e">
        <f>VLOOKUP(D669,#REF!,5,0)</f>
        <v>#REF!</v>
      </c>
      <c r="M669" t="e">
        <f>VLOOKUP(D669,#REF!,6,0)</f>
        <v>#REF!</v>
      </c>
      <c r="N669" t="e">
        <f>VLOOKUP(D669,#REF!,7,0)</f>
        <v>#REF!</v>
      </c>
      <c r="P669" t="str">
        <f t="shared" si="56"/>
        <v>77144</v>
      </c>
      <c r="Q669" t="str">
        <f t="shared" si="54"/>
        <v>73</v>
      </c>
    </row>
    <row r="670" spans="1:17" x14ac:dyDescent="0.3">
      <c r="A670" s="556">
        <v>44742</v>
      </c>
      <c r="C670" t="s">
        <v>1844</v>
      </c>
      <c r="D670" t="s">
        <v>1240</v>
      </c>
      <c r="E670" t="str">
        <f t="shared" si="52"/>
        <v>730107714407999</v>
      </c>
      <c r="F670" t="str">
        <f t="shared" si="53"/>
        <v>0</v>
      </c>
      <c r="G670" t="e">
        <f>+VLOOKUP(L670,BG!$D$10:$F$68,3,FALSE)</f>
        <v>#REF!</v>
      </c>
      <c r="H670" t="s">
        <v>1241</v>
      </c>
      <c r="I670" s="551">
        <v>144412954</v>
      </c>
      <c r="J670" s="296">
        <f t="shared" si="55"/>
        <v>144412.954</v>
      </c>
      <c r="K670" t="e">
        <f>+VLOOKUP(D670,#REF!,4,0)</f>
        <v>#REF!</v>
      </c>
      <c r="L670" t="e">
        <f>VLOOKUP(D670,#REF!,5,0)</f>
        <v>#REF!</v>
      </c>
      <c r="M670" t="e">
        <f>VLOOKUP(D670,#REF!,6,0)</f>
        <v>#REF!</v>
      </c>
      <c r="N670" t="e">
        <f>VLOOKUP(D670,#REF!,7,0)</f>
        <v>#REF!</v>
      </c>
      <c r="P670" t="str">
        <f t="shared" si="56"/>
        <v>77144</v>
      </c>
      <c r="Q670" t="str">
        <f t="shared" si="54"/>
        <v>73</v>
      </c>
    </row>
    <row r="671" spans="1:17" x14ac:dyDescent="0.3">
      <c r="A671" s="556">
        <v>44742</v>
      </c>
      <c r="C671" t="s">
        <v>1845</v>
      </c>
      <c r="D671" t="s">
        <v>1356</v>
      </c>
      <c r="E671" t="str">
        <f t="shared" si="52"/>
        <v>730107714408199</v>
      </c>
      <c r="F671" t="str">
        <f t="shared" si="53"/>
        <v>0</v>
      </c>
      <c r="G671" t="e">
        <f>+VLOOKUP(L671,BG!$D$10:$F$68,3,FALSE)</f>
        <v>#REF!</v>
      </c>
      <c r="H671" t="s">
        <v>1357</v>
      </c>
      <c r="I671" s="551">
        <v>1470719574</v>
      </c>
      <c r="J671" s="296">
        <f t="shared" si="55"/>
        <v>1470719.574</v>
      </c>
      <c r="K671" t="e">
        <f>+VLOOKUP(D671,#REF!,4,0)</f>
        <v>#REF!</v>
      </c>
      <c r="L671" t="e">
        <f>VLOOKUP(D671,#REF!,5,0)</f>
        <v>#REF!</v>
      </c>
      <c r="M671" t="e">
        <f>VLOOKUP(D671,#REF!,6,0)</f>
        <v>#REF!</v>
      </c>
      <c r="N671" t="e">
        <f>VLOOKUP(D671,#REF!,7,0)</f>
        <v>#REF!</v>
      </c>
      <c r="P671" t="str">
        <f t="shared" si="56"/>
        <v>77144</v>
      </c>
      <c r="Q671" t="str">
        <f t="shared" si="54"/>
        <v>73</v>
      </c>
    </row>
    <row r="672" spans="1:17" x14ac:dyDescent="0.3">
      <c r="A672" s="556">
        <v>44742</v>
      </c>
      <c r="C672" t="s">
        <v>2860</v>
      </c>
      <c r="D672" t="s">
        <v>2799</v>
      </c>
      <c r="E672" t="str">
        <f t="shared" si="52"/>
        <v>730107714408599</v>
      </c>
      <c r="F672" t="str">
        <f t="shared" si="53"/>
        <v>0</v>
      </c>
      <c r="G672" t="e">
        <f>+VLOOKUP(L672,BG!$D$10:$F$68,3,FALSE)</f>
        <v>#REF!</v>
      </c>
      <c r="H672" t="s">
        <v>2800</v>
      </c>
      <c r="I672" s="551">
        <v>525510641</v>
      </c>
      <c r="J672" s="296">
        <f t="shared" si="55"/>
        <v>525510.64099999995</v>
      </c>
      <c r="K672" t="e">
        <f>+VLOOKUP(D672,#REF!,4,0)</f>
        <v>#REF!</v>
      </c>
      <c r="L672" t="e">
        <f>VLOOKUP(D672,#REF!,5,0)</f>
        <v>#REF!</v>
      </c>
      <c r="M672" t="e">
        <f>VLOOKUP(D672,#REF!,6,0)</f>
        <v>#REF!</v>
      </c>
      <c r="N672" t="e">
        <f>VLOOKUP(D672,#REF!,7,0)</f>
        <v>#REF!</v>
      </c>
      <c r="P672" t="str">
        <f t="shared" si="56"/>
        <v>77144</v>
      </c>
      <c r="Q672" t="str">
        <f t="shared" si="54"/>
        <v>73</v>
      </c>
    </row>
    <row r="673" spans="1:17" x14ac:dyDescent="0.3">
      <c r="A673" s="556">
        <v>44742</v>
      </c>
      <c r="C673" t="s">
        <v>1846</v>
      </c>
      <c r="D673" t="s">
        <v>1242</v>
      </c>
      <c r="E673" t="str">
        <f t="shared" si="52"/>
        <v>730107714460599</v>
      </c>
      <c r="F673" t="str">
        <f t="shared" si="53"/>
        <v>0</v>
      </c>
      <c r="G673" t="e">
        <f>+VLOOKUP(L673,BG!$D$10:$F$68,3,FALSE)</f>
        <v>#REF!</v>
      </c>
      <c r="H673" t="s">
        <v>2953</v>
      </c>
      <c r="I673" s="551">
        <v>217021814</v>
      </c>
      <c r="J673" s="296">
        <f t="shared" si="55"/>
        <v>217021.81400000001</v>
      </c>
      <c r="K673" t="e">
        <f>+VLOOKUP(D673,#REF!,4,0)</f>
        <v>#REF!</v>
      </c>
      <c r="L673" t="e">
        <f>VLOOKUP(D673,#REF!,5,0)</f>
        <v>#REF!</v>
      </c>
      <c r="M673" t="e">
        <f>VLOOKUP(D673,#REF!,6,0)</f>
        <v>#REF!</v>
      </c>
      <c r="N673" t="e">
        <f>VLOOKUP(D673,#REF!,7,0)</f>
        <v>#REF!</v>
      </c>
      <c r="P673" t="str">
        <f t="shared" si="56"/>
        <v>77144</v>
      </c>
      <c r="Q673" t="str">
        <f t="shared" si="54"/>
        <v>73</v>
      </c>
    </row>
    <row r="674" spans="1:17" x14ac:dyDescent="0.3">
      <c r="A674" s="556">
        <v>44742</v>
      </c>
      <c r="C674" t="s">
        <v>1847</v>
      </c>
      <c r="D674" t="s">
        <v>1244</v>
      </c>
      <c r="E674" t="str">
        <f t="shared" si="52"/>
        <v>730107714470299</v>
      </c>
      <c r="F674" t="str">
        <f t="shared" si="53"/>
        <v>0</v>
      </c>
      <c r="G674" t="e">
        <f>+VLOOKUP(L674,BG!$D$10:$F$68,3,FALSE)</f>
        <v>#REF!</v>
      </c>
      <c r="H674" t="s">
        <v>1245</v>
      </c>
      <c r="I674" s="551">
        <v>1900845052</v>
      </c>
      <c r="J674" s="296">
        <f t="shared" si="55"/>
        <v>1900845.0519999999</v>
      </c>
      <c r="K674" t="e">
        <f>+VLOOKUP(D674,#REF!,4,0)</f>
        <v>#REF!</v>
      </c>
      <c r="L674" t="e">
        <f>VLOOKUP(D674,#REF!,5,0)</f>
        <v>#REF!</v>
      </c>
      <c r="M674" t="e">
        <f>VLOOKUP(D674,#REF!,6,0)</f>
        <v>#REF!</v>
      </c>
      <c r="N674" t="e">
        <f>VLOOKUP(D674,#REF!,7,0)</f>
        <v>#REF!</v>
      </c>
      <c r="P674" t="str">
        <f t="shared" si="56"/>
        <v>77144</v>
      </c>
      <c r="Q674" t="str">
        <f t="shared" si="54"/>
        <v>73</v>
      </c>
    </row>
    <row r="675" spans="1:17" x14ac:dyDescent="0.3">
      <c r="A675" s="556">
        <v>44742</v>
      </c>
      <c r="C675" t="s">
        <v>2379</v>
      </c>
      <c r="D675" t="s">
        <v>2074</v>
      </c>
      <c r="E675" t="str">
        <f t="shared" si="52"/>
        <v>730107714470899</v>
      </c>
      <c r="F675" t="str">
        <f t="shared" si="53"/>
        <v>0</v>
      </c>
      <c r="G675" t="e">
        <f>+VLOOKUP(L675,BG!$D$10:$F$68,3,FALSE)</f>
        <v>#REF!</v>
      </c>
      <c r="H675" t="s">
        <v>1246</v>
      </c>
      <c r="I675" s="551">
        <v>207565405</v>
      </c>
      <c r="J675" s="296">
        <f t="shared" si="55"/>
        <v>207565.405</v>
      </c>
      <c r="K675" t="e">
        <f>+VLOOKUP(D675,#REF!,4,0)</f>
        <v>#REF!</v>
      </c>
      <c r="L675" t="e">
        <f>VLOOKUP(D675,#REF!,5,0)</f>
        <v>#REF!</v>
      </c>
      <c r="M675" t="e">
        <f>VLOOKUP(D675,#REF!,6,0)</f>
        <v>#REF!</v>
      </c>
      <c r="N675" t="e">
        <f>VLOOKUP(D675,#REF!,7,0)</f>
        <v>#REF!</v>
      </c>
      <c r="P675" t="str">
        <f t="shared" si="56"/>
        <v>77144</v>
      </c>
      <c r="Q675" t="str">
        <f t="shared" si="54"/>
        <v>73</v>
      </c>
    </row>
    <row r="676" spans="1:17" x14ac:dyDescent="0.3">
      <c r="A676" s="556">
        <v>44742</v>
      </c>
      <c r="C676" t="s">
        <v>2380</v>
      </c>
      <c r="D676" t="s">
        <v>2075</v>
      </c>
      <c r="E676" t="str">
        <f t="shared" si="52"/>
        <v>730107714470999</v>
      </c>
      <c r="F676" t="str">
        <f t="shared" si="53"/>
        <v>0</v>
      </c>
      <c r="G676" t="e">
        <f>+VLOOKUP(L676,BG!$D$10:$F$68,3,FALSE)</f>
        <v>#REF!</v>
      </c>
      <c r="H676" t="s">
        <v>2217</v>
      </c>
      <c r="I676" s="551">
        <v>951457610</v>
      </c>
      <c r="J676" s="296">
        <f t="shared" si="55"/>
        <v>951457.61</v>
      </c>
      <c r="K676" t="e">
        <f>+VLOOKUP(D676,#REF!,4,0)</f>
        <v>#REF!</v>
      </c>
      <c r="L676" t="e">
        <f>VLOOKUP(D676,#REF!,5,0)</f>
        <v>#REF!</v>
      </c>
      <c r="M676" t="e">
        <f>VLOOKUP(D676,#REF!,6,0)</f>
        <v>#REF!</v>
      </c>
      <c r="N676" t="e">
        <f>VLOOKUP(D676,#REF!,7,0)</f>
        <v>#REF!</v>
      </c>
      <c r="P676" t="str">
        <f t="shared" si="56"/>
        <v>77144</v>
      </c>
      <c r="Q676" t="str">
        <f t="shared" si="54"/>
        <v>73</v>
      </c>
    </row>
    <row r="677" spans="1:17" x14ac:dyDescent="0.3">
      <c r="A677" s="556">
        <v>44742</v>
      </c>
      <c r="C677" t="s">
        <v>2381</v>
      </c>
      <c r="D677" t="s">
        <v>2077</v>
      </c>
      <c r="E677" t="str">
        <f t="shared" si="52"/>
        <v>730107714471299</v>
      </c>
      <c r="F677" t="str">
        <f t="shared" si="53"/>
        <v>0</v>
      </c>
      <c r="G677" t="e">
        <f>+VLOOKUP(L677,BG!$D$10:$F$68,3,FALSE)</f>
        <v>#REF!</v>
      </c>
      <c r="H677" t="s">
        <v>2219</v>
      </c>
      <c r="I677" s="551">
        <v>47673128</v>
      </c>
      <c r="J677" s="296">
        <f t="shared" si="55"/>
        <v>47673.127999999997</v>
      </c>
      <c r="K677" t="e">
        <f>+VLOOKUP(D677,#REF!,4,0)</f>
        <v>#REF!</v>
      </c>
      <c r="L677" t="e">
        <f>VLOOKUP(D677,#REF!,5,0)</f>
        <v>#REF!</v>
      </c>
      <c r="M677" t="e">
        <f>VLOOKUP(D677,#REF!,6,0)</f>
        <v>#REF!</v>
      </c>
      <c r="N677" t="e">
        <f>VLOOKUP(D677,#REF!,7,0)</f>
        <v>#REF!</v>
      </c>
      <c r="P677" t="str">
        <f t="shared" si="56"/>
        <v>77144</v>
      </c>
      <c r="Q677" t="str">
        <f t="shared" si="54"/>
        <v>73</v>
      </c>
    </row>
    <row r="678" spans="1:17" x14ac:dyDescent="0.3">
      <c r="A678" s="556">
        <v>44742</v>
      </c>
      <c r="C678" t="s">
        <v>2382</v>
      </c>
      <c r="D678" t="s">
        <v>2078</v>
      </c>
      <c r="E678" t="str">
        <f t="shared" si="52"/>
        <v>730107714471499</v>
      </c>
      <c r="F678" t="str">
        <f t="shared" si="53"/>
        <v>0</v>
      </c>
      <c r="G678" t="e">
        <f>+VLOOKUP(L678,BG!$D$10:$F$68,3,FALSE)</f>
        <v>#REF!</v>
      </c>
      <c r="H678" t="s">
        <v>1358</v>
      </c>
      <c r="I678" s="551">
        <v>4745455</v>
      </c>
      <c r="J678" s="296">
        <f t="shared" si="55"/>
        <v>4745.4549999999999</v>
      </c>
      <c r="K678" t="e">
        <f>+VLOOKUP(D678,#REF!,4,0)</f>
        <v>#REF!</v>
      </c>
      <c r="L678" t="e">
        <f>VLOOKUP(D678,#REF!,5,0)</f>
        <v>#REF!</v>
      </c>
      <c r="M678" t="e">
        <f>VLOOKUP(D678,#REF!,6,0)</f>
        <v>#REF!</v>
      </c>
      <c r="N678" t="e">
        <f>VLOOKUP(D678,#REF!,7,0)</f>
        <v>#REF!</v>
      </c>
      <c r="P678" t="str">
        <f t="shared" si="56"/>
        <v>77144</v>
      </c>
      <c r="Q678" t="str">
        <f t="shared" si="54"/>
        <v>73</v>
      </c>
    </row>
    <row r="679" spans="1:17" x14ac:dyDescent="0.3">
      <c r="A679" s="556">
        <v>44742</v>
      </c>
      <c r="C679" t="s">
        <v>2383</v>
      </c>
      <c r="D679" t="s">
        <v>2080</v>
      </c>
      <c r="E679" t="str">
        <f t="shared" si="52"/>
        <v>730107714471899</v>
      </c>
      <c r="F679" t="str">
        <f t="shared" si="53"/>
        <v>0</v>
      </c>
      <c r="G679" t="e">
        <f>+VLOOKUP(L679,BG!$D$10:$F$68,3,FALSE)</f>
        <v>#REF!</v>
      </c>
      <c r="H679" t="s">
        <v>2221</v>
      </c>
      <c r="I679" s="551">
        <v>12000000</v>
      </c>
      <c r="J679" s="296">
        <f t="shared" si="55"/>
        <v>12000</v>
      </c>
      <c r="K679" t="e">
        <f>+VLOOKUP(D679,#REF!,4,0)</f>
        <v>#REF!</v>
      </c>
      <c r="L679" t="e">
        <f>VLOOKUP(D679,#REF!,5,0)</f>
        <v>#REF!</v>
      </c>
      <c r="M679" t="e">
        <f>VLOOKUP(D679,#REF!,6,0)</f>
        <v>#REF!</v>
      </c>
      <c r="N679" t="e">
        <f>VLOOKUP(D679,#REF!,7,0)</f>
        <v>#REF!</v>
      </c>
      <c r="P679" t="str">
        <f t="shared" si="56"/>
        <v>77144</v>
      </c>
      <c r="Q679" t="str">
        <f t="shared" si="54"/>
        <v>73</v>
      </c>
    </row>
    <row r="680" spans="1:17" x14ac:dyDescent="0.3">
      <c r="A680" s="556">
        <v>44742</v>
      </c>
      <c r="C680" t="s">
        <v>2384</v>
      </c>
      <c r="D680" t="s">
        <v>2081</v>
      </c>
      <c r="E680" t="str">
        <f t="shared" si="52"/>
        <v>730107714472099</v>
      </c>
      <c r="F680" t="str">
        <f t="shared" si="53"/>
        <v>0</v>
      </c>
      <c r="G680" t="e">
        <f>+VLOOKUP(L680,BG!$D$10:$F$68,3,FALSE)</f>
        <v>#REF!</v>
      </c>
      <c r="H680" t="s">
        <v>2222</v>
      </c>
      <c r="I680" s="551">
        <v>132157076</v>
      </c>
      <c r="J680" s="296">
        <f t="shared" si="55"/>
        <v>132157.076</v>
      </c>
      <c r="K680" t="e">
        <f>+VLOOKUP(D680,#REF!,4,0)</f>
        <v>#REF!</v>
      </c>
      <c r="L680" t="e">
        <f>VLOOKUP(D680,#REF!,5,0)</f>
        <v>#REF!</v>
      </c>
      <c r="M680" t="e">
        <f>VLOOKUP(D680,#REF!,6,0)</f>
        <v>#REF!</v>
      </c>
      <c r="N680" t="e">
        <f>VLOOKUP(D680,#REF!,7,0)</f>
        <v>#REF!</v>
      </c>
      <c r="P680" t="str">
        <f t="shared" si="56"/>
        <v>77144</v>
      </c>
      <c r="Q680" t="str">
        <f t="shared" si="54"/>
        <v>73</v>
      </c>
    </row>
    <row r="681" spans="1:17" x14ac:dyDescent="0.3">
      <c r="A681" s="556">
        <v>44742</v>
      </c>
      <c r="C681" t="s">
        <v>2385</v>
      </c>
      <c r="D681" t="s">
        <v>2082</v>
      </c>
      <c r="E681" t="str">
        <f t="shared" si="52"/>
        <v>730107730200499</v>
      </c>
      <c r="F681" t="str">
        <f t="shared" si="53"/>
        <v>0</v>
      </c>
      <c r="G681" t="e">
        <f>+VLOOKUP(L681,BG!$D$10:$F$68,3,FALSE)</f>
        <v>#REF!</v>
      </c>
      <c r="H681" t="s">
        <v>2223</v>
      </c>
      <c r="I681" s="551">
        <v>4510000</v>
      </c>
      <c r="J681" s="296">
        <f t="shared" si="55"/>
        <v>4510</v>
      </c>
      <c r="K681" t="e">
        <f>+VLOOKUP(D681,#REF!,4,0)</f>
        <v>#REF!</v>
      </c>
      <c r="L681" t="e">
        <f>VLOOKUP(D681,#REF!,5,0)</f>
        <v>#REF!</v>
      </c>
      <c r="M681" t="e">
        <f>VLOOKUP(D681,#REF!,6,0)</f>
        <v>#REF!</v>
      </c>
      <c r="N681" t="e">
        <f>VLOOKUP(D681,#REF!,7,0)</f>
        <v>#REF!</v>
      </c>
      <c r="P681" t="str">
        <f t="shared" si="56"/>
        <v>77302</v>
      </c>
      <c r="Q681" t="str">
        <f t="shared" si="54"/>
        <v>73</v>
      </c>
    </row>
    <row r="682" spans="1:17" x14ac:dyDescent="0.3">
      <c r="A682" s="556">
        <v>44742</v>
      </c>
      <c r="C682" t="s">
        <v>1848</v>
      </c>
      <c r="D682" t="s">
        <v>1248</v>
      </c>
      <c r="E682" t="str">
        <f t="shared" si="52"/>
        <v>730107750200099</v>
      </c>
      <c r="F682" t="str">
        <f t="shared" si="53"/>
        <v>0</v>
      </c>
      <c r="G682" t="e">
        <f>+VLOOKUP(L682,BG!$D$10:$F$68,3,FALSE)</f>
        <v>#REF!</v>
      </c>
      <c r="H682" t="s">
        <v>1133</v>
      </c>
      <c r="I682" s="551">
        <v>41</v>
      </c>
      <c r="J682" s="296">
        <f t="shared" si="55"/>
        <v>4.1000000000000002E-2</v>
      </c>
      <c r="K682" t="e">
        <f>+VLOOKUP(D682,#REF!,4,0)</f>
        <v>#REF!</v>
      </c>
      <c r="L682" t="e">
        <f>VLOOKUP(D682,#REF!,5,0)</f>
        <v>#REF!</v>
      </c>
      <c r="M682" t="e">
        <f>VLOOKUP(D682,#REF!,6,0)</f>
        <v>#REF!</v>
      </c>
      <c r="N682" t="e">
        <f>VLOOKUP(D682,#REF!,7,0)</f>
        <v>#REF!</v>
      </c>
      <c r="P682" t="str">
        <f t="shared" si="56"/>
        <v>77502</v>
      </c>
      <c r="Q682" t="str">
        <f t="shared" si="54"/>
        <v>73</v>
      </c>
    </row>
    <row r="683" spans="1:17" x14ac:dyDescent="0.3">
      <c r="A683" s="556">
        <v>44742</v>
      </c>
      <c r="C683" t="s">
        <v>1849</v>
      </c>
      <c r="D683" t="s">
        <v>1249</v>
      </c>
      <c r="E683" t="str">
        <f t="shared" si="52"/>
        <v>730207790400099</v>
      </c>
      <c r="F683" t="str">
        <f t="shared" si="53"/>
        <v>0</v>
      </c>
      <c r="G683" t="e">
        <f>+VLOOKUP(L683,BG!$D$10:$F$68,3,FALSE)</f>
        <v>#REF!</v>
      </c>
      <c r="H683" t="s">
        <v>1138</v>
      </c>
      <c r="I683" s="551">
        <v>178162735241</v>
      </c>
      <c r="J683" s="296">
        <f t="shared" si="55"/>
        <v>178162735.241</v>
      </c>
      <c r="K683" t="e">
        <f>+VLOOKUP(D683,#REF!,4,0)</f>
        <v>#REF!</v>
      </c>
      <c r="L683" t="e">
        <f>VLOOKUP(D683,#REF!,5,0)</f>
        <v>#REF!</v>
      </c>
      <c r="M683" t="e">
        <f>VLOOKUP(D683,#REF!,6,0)</f>
        <v>#REF!</v>
      </c>
      <c r="N683" t="e">
        <f>VLOOKUP(D683,#REF!,7,0)</f>
        <v>#REF!</v>
      </c>
      <c r="P683" t="str">
        <f t="shared" si="56"/>
        <v>77904</v>
      </c>
      <c r="Q683" t="str">
        <f t="shared" si="54"/>
        <v>73</v>
      </c>
    </row>
    <row r="684" spans="1:17" x14ac:dyDescent="0.3">
      <c r="A684" s="556">
        <v>44742</v>
      </c>
      <c r="C684" t="s">
        <v>1850</v>
      </c>
      <c r="D684" t="s">
        <v>1250</v>
      </c>
      <c r="E684" t="str">
        <f t="shared" si="52"/>
        <v>730207790600099</v>
      </c>
      <c r="F684" t="str">
        <f t="shared" si="53"/>
        <v>0</v>
      </c>
      <c r="G684" t="e">
        <f>+VLOOKUP(L684,BG!$D$10:$F$68,3,FALSE)</f>
        <v>#REF!</v>
      </c>
      <c r="H684" t="s">
        <v>1140</v>
      </c>
      <c r="I684" s="551">
        <v>58055015</v>
      </c>
      <c r="J684" s="296">
        <f t="shared" si="55"/>
        <v>58055.014999999999</v>
      </c>
      <c r="K684" t="e">
        <f>+VLOOKUP(D684,#REF!,4,0)</f>
        <v>#REF!</v>
      </c>
      <c r="L684" t="e">
        <f>VLOOKUP(D684,#REF!,5,0)</f>
        <v>#REF!</v>
      </c>
      <c r="M684" t="e">
        <f>VLOOKUP(D684,#REF!,6,0)</f>
        <v>#REF!</v>
      </c>
      <c r="N684" t="e">
        <f>VLOOKUP(D684,#REF!,7,0)</f>
        <v>#REF!</v>
      </c>
      <c r="P684" t="str">
        <f t="shared" si="56"/>
        <v>77906</v>
      </c>
      <c r="Q684" t="str">
        <f t="shared" si="54"/>
        <v>73</v>
      </c>
    </row>
    <row r="685" spans="1:17" x14ac:dyDescent="0.3">
      <c r="A685" s="556">
        <v>44742</v>
      </c>
      <c r="C685" t="s">
        <v>1851</v>
      </c>
      <c r="D685" t="s">
        <v>1251</v>
      </c>
      <c r="E685" t="str">
        <f t="shared" si="52"/>
        <v>730207810200099</v>
      </c>
      <c r="F685" t="str">
        <f t="shared" si="53"/>
        <v>0</v>
      </c>
      <c r="G685" t="e">
        <f>+VLOOKUP(L685,BG!$D$10:$F$68,3,FALSE)</f>
        <v>#REF!</v>
      </c>
      <c r="H685" t="s">
        <v>1252</v>
      </c>
      <c r="I685" s="551">
        <v>94143059278</v>
      </c>
      <c r="J685" s="296">
        <f t="shared" si="55"/>
        <v>94143059.277999997</v>
      </c>
      <c r="K685" t="e">
        <f>+VLOOKUP(D685,#REF!,4,0)</f>
        <v>#REF!</v>
      </c>
      <c r="L685" t="e">
        <f>VLOOKUP(D685,#REF!,5,0)</f>
        <v>#REF!</v>
      </c>
      <c r="M685" t="e">
        <f>VLOOKUP(D685,#REF!,6,0)</f>
        <v>#REF!</v>
      </c>
      <c r="N685" t="e">
        <f>VLOOKUP(D685,#REF!,7,0)</f>
        <v>#REF!</v>
      </c>
      <c r="P685" t="str">
        <f t="shared" si="56"/>
        <v>78102</v>
      </c>
      <c r="Q685" t="str">
        <f t="shared" si="54"/>
        <v>73</v>
      </c>
    </row>
    <row r="686" spans="1:17" x14ac:dyDescent="0.3">
      <c r="A686" s="556">
        <v>44742</v>
      </c>
      <c r="C686" t="s">
        <v>1852</v>
      </c>
      <c r="D686" t="s">
        <v>1253</v>
      </c>
      <c r="E686" t="str">
        <f t="shared" si="52"/>
        <v>730207810400099</v>
      </c>
      <c r="F686" t="str">
        <f t="shared" si="53"/>
        <v>0</v>
      </c>
      <c r="G686" t="e">
        <f>+VLOOKUP(L686,BG!$D$10:$F$68,3,FALSE)</f>
        <v>#REF!</v>
      </c>
      <c r="H686" t="s">
        <v>51</v>
      </c>
      <c r="I686" s="551">
        <v>34894597460</v>
      </c>
      <c r="J686" s="296">
        <f t="shared" si="55"/>
        <v>34894597.460000001</v>
      </c>
      <c r="K686" t="e">
        <f>+VLOOKUP(D686,#REF!,4,0)</f>
        <v>#REF!</v>
      </c>
      <c r="L686" t="e">
        <f>VLOOKUP(D686,#REF!,5,0)</f>
        <v>#REF!</v>
      </c>
      <c r="M686" t="e">
        <f>VLOOKUP(D686,#REF!,6,0)</f>
        <v>#REF!</v>
      </c>
      <c r="N686" t="e">
        <f>VLOOKUP(D686,#REF!,7,0)</f>
        <v>#REF!</v>
      </c>
      <c r="P686" t="str">
        <f t="shared" si="56"/>
        <v>78104</v>
      </c>
      <c r="Q686" t="str">
        <f t="shared" si="54"/>
        <v>73</v>
      </c>
    </row>
    <row r="687" spans="1:17" x14ac:dyDescent="0.3">
      <c r="A687" s="556">
        <v>44742</v>
      </c>
      <c r="C687" t="s">
        <v>2861</v>
      </c>
      <c r="D687" t="s">
        <v>2625</v>
      </c>
      <c r="E687" t="str">
        <f t="shared" si="52"/>
        <v>740107930100699</v>
      </c>
      <c r="F687" t="str">
        <f t="shared" si="53"/>
        <v>0</v>
      </c>
      <c r="G687" t="e">
        <f>+VLOOKUP(L687,BG!$D$10:$F$68,3,FALSE)</f>
        <v>#REF!</v>
      </c>
      <c r="H687" t="s">
        <v>2630</v>
      </c>
      <c r="I687" s="551">
        <v>747873551</v>
      </c>
      <c r="J687" s="296">
        <f t="shared" si="55"/>
        <v>747873.55099999998</v>
      </c>
      <c r="K687" t="e">
        <f>+VLOOKUP(D687,#REF!,4,0)</f>
        <v>#REF!</v>
      </c>
      <c r="L687" t="e">
        <f>VLOOKUP(D687,#REF!,5,0)</f>
        <v>#REF!</v>
      </c>
      <c r="M687" t="e">
        <f>VLOOKUP(D687,#REF!,6,0)</f>
        <v>#REF!</v>
      </c>
      <c r="N687" t="e">
        <f>VLOOKUP(D687,#REF!,7,0)</f>
        <v>#REF!</v>
      </c>
      <c r="P687" t="str">
        <f t="shared" si="56"/>
        <v>79301</v>
      </c>
      <c r="Q687" t="str">
        <f t="shared" si="54"/>
        <v>74</v>
      </c>
    </row>
    <row r="688" spans="1:17" x14ac:dyDescent="0.3">
      <c r="A688" s="556">
        <v>44742</v>
      </c>
      <c r="C688" t="s">
        <v>3145</v>
      </c>
      <c r="D688" t="s">
        <v>3146</v>
      </c>
      <c r="E688" t="str">
        <f t="shared" si="52"/>
        <v>740107930101899</v>
      </c>
      <c r="F688" t="str">
        <f t="shared" si="53"/>
        <v>0</v>
      </c>
      <c r="G688" t="e">
        <f>+VLOOKUP(L688,BG!$D$10:$F$68,3,FALSE)</f>
        <v>#REF!</v>
      </c>
      <c r="H688" t="s">
        <v>2954</v>
      </c>
      <c r="I688" s="551">
        <v>72367819</v>
      </c>
      <c r="J688" s="296">
        <f t="shared" si="55"/>
        <v>72367.819000000003</v>
      </c>
      <c r="K688" t="e">
        <f>+VLOOKUP(D688,#REF!,4,0)</f>
        <v>#REF!</v>
      </c>
      <c r="L688" t="e">
        <f>VLOOKUP(D688,#REF!,5,0)</f>
        <v>#REF!</v>
      </c>
      <c r="M688" t="e">
        <f>VLOOKUP(D688,#REF!,6,0)</f>
        <v>#REF!</v>
      </c>
      <c r="N688" t="e">
        <f>VLOOKUP(D688,#REF!,7,0)</f>
        <v>#REF!</v>
      </c>
      <c r="P688" t="str">
        <f t="shared" si="56"/>
        <v>79301</v>
      </c>
      <c r="Q688" t="str">
        <f t="shared" si="54"/>
        <v>74</v>
      </c>
    </row>
    <row r="689" spans="1:17" x14ac:dyDescent="0.3">
      <c r="A689" s="556">
        <v>44742</v>
      </c>
      <c r="C689" t="s">
        <v>2386</v>
      </c>
      <c r="D689" t="s">
        <v>2083</v>
      </c>
      <c r="E689" t="str">
        <f t="shared" si="52"/>
        <v>750107950600099</v>
      </c>
      <c r="F689" t="str">
        <f t="shared" si="53"/>
        <v>0</v>
      </c>
      <c r="G689" t="e">
        <f>+VLOOKUP(L689,BG!$D$10:$F$68,3,FALSE)</f>
        <v>#REF!</v>
      </c>
      <c r="H689" t="s">
        <v>2224</v>
      </c>
      <c r="I689" s="551">
        <v>12812090</v>
      </c>
      <c r="J689" s="296">
        <f t="shared" si="55"/>
        <v>12812.09</v>
      </c>
      <c r="K689" t="e">
        <f>+VLOOKUP(D689,#REF!,4,0)</f>
        <v>#REF!</v>
      </c>
      <c r="L689" t="e">
        <f>VLOOKUP(D689,#REF!,5,0)</f>
        <v>#REF!</v>
      </c>
      <c r="M689" t="e">
        <f>VLOOKUP(D689,#REF!,6,0)</f>
        <v>#REF!</v>
      </c>
      <c r="N689" t="e">
        <f>VLOOKUP(D689,#REF!,7,0)</f>
        <v>#REF!</v>
      </c>
      <c r="P689" t="str">
        <f t="shared" si="56"/>
        <v>79506</v>
      </c>
      <c r="Q689" t="str">
        <f t="shared" si="54"/>
        <v>75</v>
      </c>
    </row>
    <row r="690" spans="1:17" x14ac:dyDescent="0.3">
      <c r="A690" s="556">
        <v>44742</v>
      </c>
      <c r="C690" t="s">
        <v>2909</v>
      </c>
      <c r="D690" t="s">
        <v>2878</v>
      </c>
      <c r="E690" t="str">
        <f t="shared" si="52"/>
        <v>750107950800199</v>
      </c>
      <c r="F690" t="str">
        <f t="shared" si="53"/>
        <v>0</v>
      </c>
      <c r="G690" t="e">
        <f>+VLOOKUP(L690,BG!$D$10:$F$68,3,FALSE)</f>
        <v>#REF!</v>
      </c>
      <c r="H690" t="s">
        <v>2955</v>
      </c>
      <c r="I690" s="551">
        <v>52500000</v>
      </c>
      <c r="J690" s="296">
        <f t="shared" si="55"/>
        <v>52500</v>
      </c>
      <c r="K690" t="e">
        <f>+VLOOKUP(D690,#REF!,4,0)</f>
        <v>#REF!</v>
      </c>
      <c r="L690" t="e">
        <f>VLOOKUP(D690,#REF!,5,0)</f>
        <v>#REF!</v>
      </c>
      <c r="M690" t="e">
        <f>VLOOKUP(D690,#REF!,6,0)</f>
        <v>#REF!</v>
      </c>
      <c r="N690" t="e">
        <f>VLOOKUP(D690,#REF!,7,0)</f>
        <v>#REF!</v>
      </c>
      <c r="P690" t="str">
        <f t="shared" si="56"/>
        <v>79508</v>
      </c>
      <c r="Q690" t="str">
        <f t="shared" si="54"/>
        <v>75</v>
      </c>
    </row>
  </sheetData>
  <autoFilter ref="A1:Q690" xr:uid="{45023A2F-9AB2-494A-949B-9987AE90A95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9"/>
  </sheetPr>
  <dimension ref="C1:AF19"/>
  <sheetViews>
    <sheetView showGridLines="0" zoomScale="69" zoomScaleNormal="85" workbookViewId="0">
      <selection activeCell="J25" sqref="J25"/>
    </sheetView>
  </sheetViews>
  <sheetFormatPr baseColWidth="10" defaultColWidth="11.44140625" defaultRowHeight="13.2" x14ac:dyDescent="0.25"/>
  <cols>
    <col min="1" max="2" width="2.33203125" style="2" customWidth="1"/>
    <col min="3" max="3" width="48.33203125" style="35" customWidth="1"/>
    <col min="4" max="4" width="22.88671875" style="35" customWidth="1"/>
    <col min="5" max="5" width="29.33203125" style="35" bestFit="1" customWidth="1"/>
    <col min="6" max="6" width="25.88671875" style="35" customWidth="1"/>
    <col min="7" max="7" width="26.109375" style="35" customWidth="1"/>
    <col min="8" max="8" width="3.33203125" style="35" customWidth="1"/>
    <col min="9" max="9" width="23.88671875" style="35" bestFit="1" customWidth="1"/>
    <col min="10" max="10" width="37.5546875" style="35" bestFit="1" customWidth="1"/>
    <col min="11" max="11" width="32.44140625" style="35" bestFit="1" customWidth="1"/>
    <col min="12" max="12" width="48" style="35" bestFit="1" customWidth="1"/>
    <col min="13" max="13" width="24.5546875" style="35" customWidth="1"/>
    <col min="14" max="14" width="20.6640625" style="35" customWidth="1"/>
    <col min="15" max="15" width="15.44140625" style="35" bestFit="1" customWidth="1"/>
    <col min="16" max="16" width="14.88671875" style="35" bestFit="1" customWidth="1"/>
    <col min="17" max="32" width="11.33203125" style="35"/>
    <col min="33" max="16384" width="11.44140625" style="2"/>
  </cols>
  <sheetData>
    <row r="1" spans="3:32" ht="17.399999999999999" x14ac:dyDescent="0.3">
      <c r="C1" s="718">
        <v>0</v>
      </c>
      <c r="D1" s="149"/>
      <c r="F1" s="682" t="s">
        <v>88</v>
      </c>
    </row>
    <row r="4" spans="3:32" ht="13.8" x14ac:dyDescent="0.25">
      <c r="C4" s="874" t="s">
        <v>1507</v>
      </c>
      <c r="D4" s="874"/>
      <c r="E4" s="874"/>
      <c r="F4" s="874"/>
      <c r="G4" s="874"/>
      <c r="H4" s="44"/>
    </row>
    <row r="5" spans="3:32" s="5" customFormat="1" x14ac:dyDescent="0.25">
      <c r="C5" s="695" t="s">
        <v>146</v>
      </c>
      <c r="D5" s="35"/>
      <c r="E5" s="44"/>
      <c r="F5" s="44"/>
      <c r="G5" s="44"/>
      <c r="H5" s="44"/>
    </row>
    <row r="6" spans="3:32" s="5" customFormat="1" x14ac:dyDescent="0.25">
      <c r="C6" s="695"/>
      <c r="D6" s="35"/>
      <c r="E6" s="44"/>
      <c r="F6" s="44"/>
      <c r="G6" s="44"/>
      <c r="H6" s="44"/>
    </row>
    <row r="7" spans="3:32" x14ac:dyDescent="0.25">
      <c r="C7" s="35" t="s">
        <v>2418</v>
      </c>
    </row>
    <row r="8" spans="3:32" x14ac:dyDescent="0.25">
      <c r="C8" s="35" t="s">
        <v>277</v>
      </c>
      <c r="D8" s="720">
        <v>2024</v>
      </c>
      <c r="E8" s="720">
        <v>2023</v>
      </c>
    </row>
    <row r="9" spans="3:32" x14ac:dyDescent="0.25">
      <c r="C9" s="35" t="s">
        <v>279</v>
      </c>
      <c r="D9" s="206">
        <v>161862187.745</v>
      </c>
      <c r="E9" s="27">
        <v>126152187.745</v>
      </c>
      <c r="F9" s="232" t="s">
        <v>284</v>
      </c>
      <c r="L9" s="372"/>
    </row>
    <row r="10" spans="3:32" x14ac:dyDescent="0.25">
      <c r="L10" s="372"/>
    </row>
    <row r="11" spans="3:32" x14ac:dyDescent="0.25">
      <c r="C11" s="53" t="s">
        <v>1475</v>
      </c>
      <c r="D11" s="53"/>
      <c r="E11" s="53"/>
      <c r="F11" s="53"/>
      <c r="G11" s="18"/>
      <c r="H11" s="53"/>
      <c r="I11" s="96" t="s">
        <v>1858</v>
      </c>
      <c r="J11" s="53"/>
      <c r="K11" s="53"/>
      <c r="L11" s="53"/>
      <c r="M11" s="53"/>
      <c r="N11" s="53"/>
    </row>
    <row r="12" spans="3:32" ht="15" customHeight="1" x14ac:dyDescent="0.25">
      <c r="C12" s="929" t="s">
        <v>274</v>
      </c>
      <c r="D12" s="929" t="s">
        <v>275</v>
      </c>
      <c r="E12" s="929" t="s">
        <v>278</v>
      </c>
      <c r="F12" s="927">
        <v>2024</v>
      </c>
      <c r="G12" s="928"/>
      <c r="H12" s="53"/>
      <c r="I12" s="53"/>
      <c r="J12" s="53"/>
      <c r="K12" s="206"/>
      <c r="L12" s="53"/>
      <c r="M12" s="53"/>
      <c r="N12" s="53"/>
    </row>
    <row r="13" spans="3:32" ht="26.4" x14ac:dyDescent="0.25">
      <c r="C13" s="929"/>
      <c r="D13" s="929"/>
      <c r="E13" s="929"/>
      <c r="F13" s="758" t="s">
        <v>276</v>
      </c>
      <c r="G13" s="758" t="s">
        <v>189</v>
      </c>
      <c r="H13" s="53"/>
      <c r="I13" s="759" t="s">
        <v>278</v>
      </c>
      <c r="J13" s="759" t="s">
        <v>280</v>
      </c>
      <c r="K13" s="759" t="s">
        <v>283</v>
      </c>
      <c r="L13" s="759" t="s">
        <v>281</v>
      </c>
      <c r="M13" s="759" t="s">
        <v>191</v>
      </c>
      <c r="N13" s="759" t="s">
        <v>282</v>
      </c>
    </row>
    <row r="14" spans="3:32" x14ac:dyDescent="0.25">
      <c r="C14" s="248" t="s">
        <v>1409</v>
      </c>
      <c r="D14" s="248" t="s">
        <v>1491</v>
      </c>
      <c r="E14" s="248">
        <v>4901</v>
      </c>
      <c r="F14" s="285">
        <v>5289631.443</v>
      </c>
      <c r="G14" s="323">
        <v>269322.897</v>
      </c>
      <c r="H14" s="18"/>
      <c r="I14" s="248">
        <v>182</v>
      </c>
      <c r="J14" s="687">
        <v>0</v>
      </c>
      <c r="K14" s="323">
        <v>728000</v>
      </c>
      <c r="L14" s="687">
        <v>0</v>
      </c>
      <c r="M14" s="323">
        <v>0</v>
      </c>
      <c r="N14" s="285">
        <v>0</v>
      </c>
      <c r="O14" s="2"/>
      <c r="P14" s="2"/>
      <c r="Q14" s="2"/>
      <c r="R14" s="2"/>
      <c r="S14" s="2"/>
      <c r="T14" s="2"/>
      <c r="U14" s="2"/>
      <c r="V14" s="2"/>
      <c r="W14" s="2"/>
      <c r="X14" s="2"/>
      <c r="Y14" s="2"/>
      <c r="Z14" s="2"/>
      <c r="AA14" s="2"/>
      <c r="AB14" s="2"/>
      <c r="AC14" s="2"/>
      <c r="AD14" s="2"/>
      <c r="AE14" s="2"/>
      <c r="AF14" s="2"/>
    </row>
    <row r="15" spans="3:32" x14ac:dyDescent="0.25">
      <c r="C15" s="248" t="s">
        <v>3431</v>
      </c>
      <c r="D15" s="248" t="s">
        <v>3432</v>
      </c>
      <c r="E15" s="699">
        <v>271</v>
      </c>
      <c r="F15" s="666">
        <v>57181482.427999996</v>
      </c>
      <c r="G15" s="678">
        <v>750238</v>
      </c>
      <c r="H15" s="18"/>
      <c r="I15" s="248">
        <v>1</v>
      </c>
      <c r="J15" s="687">
        <v>0</v>
      </c>
      <c r="K15" s="741">
        <v>105722688</v>
      </c>
      <c r="L15" s="687">
        <v>0.49180000000000001</v>
      </c>
      <c r="M15" s="323">
        <v>28121853.0580904</v>
      </c>
      <c r="N15" s="285">
        <v>368967.04840000003</v>
      </c>
      <c r="O15" s="2"/>
      <c r="P15" s="2"/>
      <c r="Q15" s="2"/>
      <c r="R15" s="2"/>
      <c r="S15" s="2"/>
      <c r="T15" s="2"/>
      <c r="U15" s="2"/>
      <c r="V15" s="2"/>
      <c r="W15" s="2"/>
      <c r="X15" s="2"/>
      <c r="Y15" s="2"/>
      <c r="Z15" s="2"/>
      <c r="AA15" s="2"/>
      <c r="AB15" s="2"/>
      <c r="AC15" s="2"/>
      <c r="AD15" s="2"/>
      <c r="AE15" s="2"/>
      <c r="AF15" s="2"/>
    </row>
    <row r="16" spans="3:32" x14ac:dyDescent="0.25">
      <c r="C16" s="248" t="s">
        <v>3412</v>
      </c>
      <c r="D16" s="248" t="s">
        <v>3439</v>
      </c>
      <c r="E16" s="699">
        <v>0</v>
      </c>
      <c r="F16" s="666"/>
      <c r="G16" s="678"/>
      <c r="I16" s="248">
        <v>0</v>
      </c>
      <c r="J16" s="687">
        <v>0</v>
      </c>
      <c r="K16" s="323">
        <v>18400000</v>
      </c>
      <c r="L16" s="687">
        <v>0</v>
      </c>
      <c r="M16" s="323">
        <v>0</v>
      </c>
      <c r="N16" s="285">
        <v>0</v>
      </c>
    </row>
    <row r="17" spans="3:14" x14ac:dyDescent="0.25">
      <c r="C17" s="248" t="s">
        <v>3440</v>
      </c>
      <c r="D17" s="248"/>
      <c r="E17" s="699"/>
      <c r="F17" s="666"/>
      <c r="G17" s="678"/>
      <c r="I17" s="248">
        <v>801500</v>
      </c>
      <c r="J17" s="687">
        <v>0</v>
      </c>
      <c r="K17" s="323">
        <v>1301500</v>
      </c>
      <c r="L17" s="687">
        <v>0</v>
      </c>
      <c r="M17" s="323">
        <v>0</v>
      </c>
      <c r="N17" s="285">
        <v>0</v>
      </c>
    </row>
    <row r="18" spans="3:14" x14ac:dyDescent="0.25">
      <c r="C18" s="248" t="s">
        <v>3171</v>
      </c>
      <c r="D18" s="248" t="s">
        <v>3172</v>
      </c>
      <c r="E18" s="699"/>
      <c r="F18" s="666"/>
      <c r="G18" s="678"/>
      <c r="I18" s="248">
        <v>0</v>
      </c>
      <c r="J18" s="687">
        <v>0</v>
      </c>
      <c r="K18" s="323">
        <v>35710000</v>
      </c>
      <c r="L18" s="687">
        <v>0</v>
      </c>
      <c r="M18" s="323">
        <v>0</v>
      </c>
      <c r="N18" s="285">
        <v>0</v>
      </c>
    </row>
    <row r="19" spans="3:14" x14ac:dyDescent="0.25">
      <c r="F19" s="2"/>
      <c r="K19" s="364">
        <v>161862188</v>
      </c>
    </row>
  </sheetData>
  <mergeCells count="6">
    <mergeCell ref="F12:G12"/>
    <mergeCell ref="C4:E4"/>
    <mergeCell ref="F4:G4"/>
    <mergeCell ref="E12:E13"/>
    <mergeCell ref="D12:D13"/>
    <mergeCell ref="C12:C13"/>
  </mergeCells>
  <hyperlinks>
    <hyperlink ref="F1" location="BG!A1" display="BG" xr:uid="{00000000-0004-0000-0C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9"/>
  </sheetPr>
  <dimension ref="A1:CN27"/>
  <sheetViews>
    <sheetView showGridLines="0" topLeftCell="C1" zoomScale="85" zoomScaleNormal="85" workbookViewId="0">
      <selection activeCell="F23" sqref="F23"/>
    </sheetView>
  </sheetViews>
  <sheetFormatPr baseColWidth="10" defaultColWidth="11.44140625" defaultRowHeight="13.2" x14ac:dyDescent="0.25"/>
  <cols>
    <col min="1" max="2" width="2.33203125" style="2" hidden="1" customWidth="1"/>
    <col min="3" max="3" width="26.6640625" style="35" customWidth="1"/>
    <col min="4" max="4" width="15.33203125" style="35" customWidth="1"/>
    <col min="5" max="5" width="16.109375" style="35" customWidth="1"/>
    <col min="6" max="6" width="13" style="35" customWidth="1"/>
    <col min="7" max="7" width="11.6640625" style="35" customWidth="1"/>
    <col min="8" max="8" width="13.88671875" style="291" customWidth="1"/>
    <col min="9" max="9" width="15.6640625" style="35" customWidth="1"/>
    <col min="10" max="10" width="14" style="35" customWidth="1"/>
    <col min="11" max="11" width="17" style="35" customWidth="1"/>
    <col min="12" max="12" width="14.33203125" style="35" customWidth="1"/>
    <col min="13" max="13" width="17.109375" style="35" bestFit="1" customWidth="1"/>
    <col min="14" max="14" width="15.109375" style="35" customWidth="1"/>
    <col min="15" max="18" width="14.109375" style="35" customWidth="1"/>
    <col min="19" max="19" width="14.6640625" style="35" bestFit="1" customWidth="1"/>
    <col min="20" max="20" width="13" style="35" bestFit="1" customWidth="1"/>
    <col min="21" max="16384" width="11.44140625" style="2"/>
  </cols>
  <sheetData>
    <row r="1" spans="1:92" x14ac:dyDescent="0.25">
      <c r="C1" s="153" t="e">
        <v>#REF!</v>
      </c>
      <c r="N1" s="682" t="s">
        <v>88</v>
      </c>
    </row>
    <row r="2" spans="1:92" x14ac:dyDescent="0.25">
      <c r="N2" s="166"/>
    </row>
    <row r="3" spans="1:92" x14ac:dyDescent="0.25">
      <c r="N3" s="166"/>
    </row>
    <row r="4" spans="1:92" ht="24.75" customHeight="1" x14ac:dyDescent="0.25">
      <c r="C4" s="874" t="s">
        <v>1508</v>
      </c>
      <c r="D4" s="874"/>
      <c r="E4" s="874"/>
      <c r="F4" s="874"/>
      <c r="G4" s="874"/>
      <c r="H4" s="874"/>
      <c r="I4" s="874"/>
      <c r="J4" s="874"/>
      <c r="K4" s="874"/>
      <c r="L4" s="874"/>
      <c r="M4" s="874"/>
      <c r="N4" s="874"/>
      <c r="O4" s="246"/>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row>
    <row r="5" spans="1:92" x14ac:dyDescent="0.25">
      <c r="C5" s="171" t="s">
        <v>146</v>
      </c>
      <c r="D5" s="167"/>
      <c r="E5" s="167"/>
      <c r="F5" s="167"/>
      <c r="G5" s="167"/>
      <c r="H5" s="330"/>
      <c r="I5" s="167"/>
      <c r="J5" s="167"/>
      <c r="K5" s="167"/>
      <c r="L5" s="168">
        <v>-1</v>
      </c>
      <c r="M5" s="167"/>
      <c r="N5" s="167"/>
      <c r="O5" s="167"/>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row>
    <row r="6" spans="1:92" s="5" customFormat="1" x14ac:dyDescent="0.25">
      <c r="D6" s="172">
        <v>1</v>
      </c>
      <c r="E6" s="172"/>
      <c r="F6" s="172"/>
      <c r="G6" s="172" t="s">
        <v>1417</v>
      </c>
      <c r="H6" s="784"/>
      <c r="I6" s="172">
        <v>2</v>
      </c>
      <c r="J6" s="172" t="s">
        <v>1268</v>
      </c>
      <c r="K6" s="172"/>
      <c r="L6" s="172" t="s">
        <v>1417</v>
      </c>
      <c r="M6" s="172">
        <v>4</v>
      </c>
      <c r="N6" s="169"/>
      <c r="O6" s="169"/>
      <c r="P6" s="35"/>
      <c r="Q6" s="35"/>
      <c r="R6" s="35"/>
    </row>
    <row r="7" spans="1:92" s="170" customFormat="1" ht="55.5" customHeight="1" x14ac:dyDescent="0.25">
      <c r="A7" s="5"/>
      <c r="B7" s="5"/>
      <c r="C7" s="730"/>
      <c r="D7" s="731" t="s">
        <v>3458</v>
      </c>
      <c r="E7" s="731" t="s">
        <v>136</v>
      </c>
      <c r="F7" s="731" t="s">
        <v>2689</v>
      </c>
      <c r="G7" s="731" t="s">
        <v>137</v>
      </c>
      <c r="H7" s="732" t="s">
        <v>138</v>
      </c>
      <c r="I7" s="731" t="s">
        <v>139</v>
      </c>
      <c r="J7" s="731" t="s">
        <v>140</v>
      </c>
      <c r="K7" s="731" t="s">
        <v>2688</v>
      </c>
      <c r="L7" s="731" t="s">
        <v>141</v>
      </c>
      <c r="M7" s="731" t="s">
        <v>142</v>
      </c>
      <c r="N7" s="930" t="s">
        <v>285</v>
      </c>
      <c r="O7" s="930"/>
      <c r="P7" s="35"/>
      <c r="Q7" s="35"/>
      <c r="R7" s="3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row>
    <row r="8" spans="1:92" s="170" customFormat="1" x14ac:dyDescent="0.25">
      <c r="A8" s="733"/>
      <c r="B8" s="733"/>
      <c r="C8" s="734"/>
      <c r="D8" s="735"/>
      <c r="E8" s="735"/>
      <c r="F8" s="735"/>
      <c r="G8" s="735"/>
      <c r="H8" s="736"/>
      <c r="I8" s="735"/>
      <c r="J8" s="735"/>
      <c r="K8" s="735"/>
      <c r="L8" s="735"/>
      <c r="M8" s="735"/>
      <c r="N8" s="737">
        <v>45382</v>
      </c>
      <c r="O8" s="737">
        <v>45291</v>
      </c>
      <c r="P8" s="35"/>
      <c r="Q8" s="35"/>
      <c r="R8" s="3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row>
    <row r="9" spans="1:92" x14ac:dyDescent="0.25">
      <c r="B9" s="173" t="s">
        <v>1442</v>
      </c>
      <c r="C9" s="828" t="s">
        <v>945</v>
      </c>
      <c r="D9" s="506">
        <v>9524470.5334813595</v>
      </c>
      <c r="E9" s="785">
        <v>0</v>
      </c>
      <c r="F9" s="786">
        <v>0</v>
      </c>
      <c r="G9" s="245">
        <v>0</v>
      </c>
      <c r="H9" s="646">
        <v>9524470.5334813595</v>
      </c>
      <c r="I9" s="269">
        <v>-3105347.1637875214</v>
      </c>
      <c r="J9" s="269">
        <v>-53403</v>
      </c>
      <c r="K9" s="245">
        <v>0</v>
      </c>
      <c r="L9" s="245">
        <v>0</v>
      </c>
      <c r="M9" s="245">
        <v>-3158750.1637875214</v>
      </c>
      <c r="N9" s="245">
        <v>6365720.3696938381</v>
      </c>
      <c r="O9" s="269">
        <v>2058094</v>
      </c>
      <c r="P9" s="2"/>
      <c r="Q9" s="27"/>
      <c r="R9" s="2"/>
      <c r="S9" s="2"/>
      <c r="T9" s="2"/>
      <c r="U9" s="27"/>
    </row>
    <row r="10" spans="1:92" x14ac:dyDescent="0.25">
      <c r="B10" s="173" t="s">
        <v>1445</v>
      </c>
      <c r="C10" s="828" t="s">
        <v>144</v>
      </c>
      <c r="D10" s="506">
        <v>153960</v>
      </c>
      <c r="E10" s="785">
        <v>0</v>
      </c>
      <c r="F10" s="786">
        <v>0</v>
      </c>
      <c r="G10" s="245">
        <v>0</v>
      </c>
      <c r="H10" s="646">
        <v>153960</v>
      </c>
      <c r="I10" s="269">
        <v>-140580.35419333333</v>
      </c>
      <c r="J10" s="269">
        <v>-5200</v>
      </c>
      <c r="K10" s="245">
        <v>0</v>
      </c>
      <c r="L10" s="245">
        <v>0</v>
      </c>
      <c r="M10" s="245">
        <v>-145780.35419333333</v>
      </c>
      <c r="N10" s="245">
        <v>8179.6458066666673</v>
      </c>
      <c r="O10" s="269">
        <v>50755</v>
      </c>
      <c r="P10" s="278"/>
      <c r="Q10" s="27"/>
      <c r="R10" s="2"/>
      <c r="S10" s="2"/>
      <c r="T10" s="2"/>
      <c r="U10" s="27"/>
    </row>
    <row r="11" spans="1:92" ht="12" customHeight="1" x14ac:dyDescent="0.25">
      <c r="B11" s="173" t="s">
        <v>1441</v>
      </c>
      <c r="C11" s="828" t="s">
        <v>145</v>
      </c>
      <c r="D11" s="506">
        <v>8675606</v>
      </c>
      <c r="E11" s="785">
        <v>0</v>
      </c>
      <c r="F11" s="786">
        <v>0</v>
      </c>
      <c r="G11" s="245">
        <v>0</v>
      </c>
      <c r="H11" s="646">
        <v>8675606</v>
      </c>
      <c r="I11" s="269">
        <v>-5926465.9170644283</v>
      </c>
      <c r="J11" s="269">
        <v>-188800</v>
      </c>
      <c r="K11" s="245">
        <v>0</v>
      </c>
      <c r="L11" s="245">
        <v>0</v>
      </c>
      <c r="M11" s="245">
        <v>-6115265.9170644283</v>
      </c>
      <c r="N11" s="245">
        <v>2560340.0829355717</v>
      </c>
      <c r="O11" s="269">
        <v>3882725</v>
      </c>
      <c r="P11" s="278"/>
      <c r="Q11" s="27"/>
      <c r="R11" s="2"/>
      <c r="S11" s="2"/>
      <c r="T11" s="2"/>
      <c r="U11" s="27"/>
    </row>
    <row r="12" spans="1:92" x14ac:dyDescent="0.25">
      <c r="B12" s="173" t="s">
        <v>1444</v>
      </c>
      <c r="C12" s="828" t="s">
        <v>968</v>
      </c>
      <c r="D12" s="506">
        <v>919482.34299999999</v>
      </c>
      <c r="E12" s="785">
        <v>0</v>
      </c>
      <c r="F12" s="786">
        <v>0</v>
      </c>
      <c r="G12" s="245">
        <v>0</v>
      </c>
      <c r="H12" s="646">
        <v>919482.34299999999</v>
      </c>
      <c r="I12" s="269">
        <v>-638981.33542999998</v>
      </c>
      <c r="J12" s="269">
        <v>-5799</v>
      </c>
      <c r="K12" s="245">
        <v>0</v>
      </c>
      <c r="L12" s="245">
        <v>0</v>
      </c>
      <c r="M12" s="245">
        <v>-644780.33542999998</v>
      </c>
      <c r="N12" s="245">
        <v>274702.00757000002</v>
      </c>
      <c r="O12" s="269">
        <v>315489</v>
      </c>
      <c r="P12" s="278"/>
      <c r="Q12" s="27"/>
      <c r="R12" s="2"/>
      <c r="S12" s="2"/>
      <c r="T12" s="2"/>
      <c r="U12" s="27"/>
    </row>
    <row r="13" spans="1:92" x14ac:dyDescent="0.25">
      <c r="B13" s="173" t="s">
        <v>1443</v>
      </c>
      <c r="C13" s="828" t="s">
        <v>938</v>
      </c>
      <c r="D13" s="506">
        <v>3057340.003</v>
      </c>
      <c r="E13" s="785">
        <v>0</v>
      </c>
      <c r="F13" s="786">
        <v>0</v>
      </c>
      <c r="G13" s="245">
        <v>0</v>
      </c>
      <c r="H13" s="646">
        <v>3057340.003</v>
      </c>
      <c r="I13" s="269">
        <v>-163057.60068666667</v>
      </c>
      <c r="J13" s="269">
        <v>-64401</v>
      </c>
      <c r="K13" s="245">
        <v>0</v>
      </c>
      <c r="L13" s="245">
        <v>0</v>
      </c>
      <c r="M13" s="245">
        <v>-227458.60068666667</v>
      </c>
      <c r="N13" s="245">
        <v>2829881.4023133335</v>
      </c>
      <c r="O13" s="269">
        <v>2975811</v>
      </c>
      <c r="P13" s="278"/>
      <c r="Q13" s="27"/>
      <c r="R13" s="2"/>
      <c r="S13" s="2"/>
      <c r="T13" s="2"/>
      <c r="U13" s="27"/>
    </row>
    <row r="14" spans="1:92" x14ac:dyDescent="0.25">
      <c r="B14" s="173" t="s">
        <v>1439</v>
      </c>
      <c r="C14" s="828" t="s">
        <v>1438</v>
      </c>
      <c r="D14" s="506">
        <v>6248360.9790000003</v>
      </c>
      <c r="E14" s="785">
        <v>0</v>
      </c>
      <c r="F14" s="786">
        <v>0</v>
      </c>
      <c r="G14" s="245">
        <v>0</v>
      </c>
      <c r="H14" s="646">
        <v>6248360.9790000003</v>
      </c>
      <c r="I14" s="269">
        <v>-3284376.0984629197</v>
      </c>
      <c r="J14" s="269"/>
      <c r="K14" s="245">
        <v>0</v>
      </c>
      <c r="L14" s="245">
        <v>0</v>
      </c>
      <c r="M14" s="245">
        <v>-3284376.0984629197</v>
      </c>
      <c r="N14" s="245">
        <v>2963984.8805370806</v>
      </c>
      <c r="O14" s="269">
        <v>3268907</v>
      </c>
      <c r="P14" s="278"/>
      <c r="Q14" s="27"/>
      <c r="R14" s="2"/>
      <c r="S14" s="278"/>
      <c r="T14" s="2"/>
      <c r="U14" s="27"/>
    </row>
    <row r="15" spans="1:92" x14ac:dyDescent="0.25">
      <c r="B15" s="173" t="s">
        <v>1440</v>
      </c>
      <c r="C15" s="828" t="s">
        <v>940</v>
      </c>
      <c r="D15" s="506">
        <v>4214000</v>
      </c>
      <c r="E15" s="785">
        <v>0</v>
      </c>
      <c r="F15" s="786">
        <v>0</v>
      </c>
      <c r="G15" s="245">
        <v>0</v>
      </c>
      <c r="H15" s="646">
        <v>4214000</v>
      </c>
      <c r="I15" s="269">
        <v>0</v>
      </c>
      <c r="J15" s="269">
        <v>0</v>
      </c>
      <c r="K15" s="245">
        <v>0</v>
      </c>
      <c r="L15" s="245">
        <v>0</v>
      </c>
      <c r="M15" s="245">
        <v>0</v>
      </c>
      <c r="N15" s="245">
        <v>4214000</v>
      </c>
      <c r="O15" s="269">
        <v>4214000</v>
      </c>
      <c r="P15" s="2"/>
      <c r="Q15" s="27"/>
      <c r="R15" s="2"/>
      <c r="S15" s="2"/>
      <c r="T15" s="2"/>
    </row>
    <row r="16" spans="1:92" x14ac:dyDescent="0.25">
      <c r="C16" s="738" t="s">
        <v>192</v>
      </c>
      <c r="D16" s="739">
        <v>32793219.858481355</v>
      </c>
      <c r="E16" s="739">
        <v>0</v>
      </c>
      <c r="F16" s="739">
        <v>0</v>
      </c>
      <c r="G16" s="739">
        <v>0</v>
      </c>
      <c r="H16" s="740">
        <v>32793219.858481355</v>
      </c>
      <c r="I16" s="739">
        <v>-13258808.46962487</v>
      </c>
      <c r="J16" s="739">
        <v>-317603</v>
      </c>
      <c r="K16" s="739">
        <v>0</v>
      </c>
      <c r="L16" s="739">
        <v>0</v>
      </c>
      <c r="M16" s="739">
        <v>-13576411.46962487</v>
      </c>
      <c r="N16" s="740">
        <v>19216808.388856489</v>
      </c>
      <c r="O16" s="739">
        <v>16765781</v>
      </c>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row>
    <row r="17" spans="3:15" x14ac:dyDescent="0.25">
      <c r="D17" s="291"/>
      <c r="E17" s="291"/>
      <c r="F17" s="291"/>
      <c r="G17" s="291"/>
      <c r="I17" s="291"/>
      <c r="J17" s="291"/>
      <c r="K17" s="291"/>
      <c r="L17" s="291"/>
      <c r="M17" s="291"/>
      <c r="N17" s="291"/>
      <c r="O17" s="291"/>
    </row>
    <row r="18" spans="3:15" x14ac:dyDescent="0.25">
      <c r="C18" s="152" t="s">
        <v>193</v>
      </c>
      <c r="I18" s="647"/>
      <c r="J18" s="291"/>
      <c r="M18" s="291"/>
      <c r="N18" s="597"/>
    </row>
    <row r="19" spans="3:15" x14ac:dyDescent="0.25">
      <c r="C19" s="35" t="s">
        <v>194</v>
      </c>
      <c r="F19" s="2"/>
      <c r="J19" s="291"/>
      <c r="K19" s="429"/>
      <c r="M19" s="429"/>
      <c r="N19" s="597"/>
    </row>
    <row r="20" spans="3:15" x14ac:dyDescent="0.25">
      <c r="C20" s="35" t="s">
        <v>196</v>
      </c>
      <c r="N20" s="597"/>
    </row>
    <row r="21" spans="3:15" x14ac:dyDescent="0.25">
      <c r="C21" s="35" t="s">
        <v>197</v>
      </c>
      <c r="M21" s="151"/>
      <c r="N21" s="291"/>
    </row>
    <row r="22" spans="3:15" x14ac:dyDescent="0.25">
      <c r="C22" s="35" t="s">
        <v>198</v>
      </c>
      <c r="N22" s="291"/>
    </row>
    <row r="23" spans="3:15" x14ac:dyDescent="0.25">
      <c r="C23" s="35" t="s">
        <v>195</v>
      </c>
      <c r="M23" s="151"/>
      <c r="N23" s="291"/>
    </row>
    <row r="24" spans="3:15" x14ac:dyDescent="0.25">
      <c r="N24" s="151"/>
    </row>
    <row r="26" spans="3:15" x14ac:dyDescent="0.25">
      <c r="K26" s="152" t="s">
        <v>1861</v>
      </c>
    </row>
    <row r="27" spans="3:15" x14ac:dyDescent="0.25">
      <c r="D27" s="152" t="s">
        <v>1860</v>
      </c>
    </row>
  </sheetData>
  <mergeCells count="5">
    <mergeCell ref="N7:O7"/>
    <mergeCell ref="C4:E4"/>
    <mergeCell ref="F4:H4"/>
    <mergeCell ref="I4:K4"/>
    <mergeCell ref="L4:N4"/>
  </mergeCells>
  <hyperlinks>
    <hyperlink ref="N1" location="BG!A1" display="BG" xr:uid="{00000000-0004-0000-0D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688D4-2A01-4054-AD0E-480C783E1F18}">
  <dimension ref="B1:C110"/>
  <sheetViews>
    <sheetView topLeftCell="A91" workbookViewId="0">
      <selection activeCell="B1" sqref="B1"/>
    </sheetView>
  </sheetViews>
  <sheetFormatPr baseColWidth="10" defaultRowHeight="14.4" x14ac:dyDescent="0.3"/>
  <sheetData>
    <row r="1" spans="2:3" x14ac:dyDescent="0.3">
      <c r="B1" s="701" t="s">
        <v>680</v>
      </c>
      <c r="C1" t="s">
        <v>3413</v>
      </c>
    </row>
    <row r="2" spans="2:3" x14ac:dyDescent="0.3">
      <c r="B2" s="702" t="s">
        <v>1968</v>
      </c>
      <c r="C2" s="297" t="s">
        <v>1430</v>
      </c>
    </row>
    <row r="3" spans="2:3" x14ac:dyDescent="0.3">
      <c r="B3" s="702" t="s">
        <v>1009</v>
      </c>
      <c r="C3" s="297" t="s">
        <v>1430</v>
      </c>
    </row>
    <row r="4" spans="2:3" x14ac:dyDescent="0.3">
      <c r="B4" s="702" t="s">
        <v>1010</v>
      </c>
      <c r="C4" s="297" t="s">
        <v>1431</v>
      </c>
    </row>
    <row r="5" spans="2:3" x14ac:dyDescent="0.3">
      <c r="B5" s="702" t="s">
        <v>1011</v>
      </c>
      <c r="C5" s="297" t="s">
        <v>1431</v>
      </c>
    </row>
    <row r="6" spans="2:3" x14ac:dyDescent="0.3">
      <c r="B6" s="702" t="s">
        <v>1576</v>
      </c>
      <c r="C6" s="297" t="s">
        <v>1432</v>
      </c>
    </row>
    <row r="7" spans="2:3" x14ac:dyDescent="0.3">
      <c r="B7" s="702" t="s">
        <v>1970</v>
      </c>
      <c r="C7" s="297" t="s">
        <v>1430</v>
      </c>
    </row>
    <row r="8" spans="2:3" x14ac:dyDescent="0.3">
      <c r="B8" s="702" t="s">
        <v>1495</v>
      </c>
      <c r="C8" s="297" t="s">
        <v>2393</v>
      </c>
    </row>
    <row r="9" spans="2:3" x14ac:dyDescent="0.3">
      <c r="B9" s="702" t="s">
        <v>1020</v>
      </c>
      <c r="C9" s="297" t="s">
        <v>1430</v>
      </c>
    </row>
    <row r="10" spans="2:3" x14ac:dyDescent="0.3">
      <c r="B10" s="702" t="s">
        <v>1021</v>
      </c>
      <c r="C10" s="297" t="s">
        <v>1430</v>
      </c>
    </row>
    <row r="11" spans="2:3" x14ac:dyDescent="0.3">
      <c r="B11" s="702" t="s">
        <v>1022</v>
      </c>
      <c r="C11" s="297" t="s">
        <v>1431</v>
      </c>
    </row>
    <row r="12" spans="2:3" x14ac:dyDescent="0.3">
      <c r="B12" s="702" t="s">
        <v>1023</v>
      </c>
      <c r="C12" s="297" t="s">
        <v>1431</v>
      </c>
    </row>
    <row r="13" spans="2:3" x14ac:dyDescent="0.3">
      <c r="B13" s="702" t="s">
        <v>2538</v>
      </c>
      <c r="C13" s="297" t="s">
        <v>2393</v>
      </c>
    </row>
    <row r="14" spans="2:3" x14ac:dyDescent="0.3">
      <c r="B14" s="702" t="s">
        <v>2540</v>
      </c>
      <c r="C14" s="297" t="s">
        <v>1432</v>
      </c>
    </row>
    <row r="15" spans="2:3" x14ac:dyDescent="0.3">
      <c r="B15" s="702" t="s">
        <v>1029</v>
      </c>
      <c r="C15" s="297" t="s">
        <v>1430</v>
      </c>
    </row>
    <row r="16" spans="2:3" x14ac:dyDescent="0.3">
      <c r="B16" s="702" t="s">
        <v>1030</v>
      </c>
      <c r="C16" s="297" t="s">
        <v>1430</v>
      </c>
    </row>
    <row r="17" spans="2:3" x14ac:dyDescent="0.3">
      <c r="B17" s="702" t="s">
        <v>1031</v>
      </c>
      <c r="C17" s="297" t="s">
        <v>1431</v>
      </c>
    </row>
    <row r="18" spans="2:3" x14ac:dyDescent="0.3">
      <c r="B18" s="702" t="s">
        <v>1032</v>
      </c>
      <c r="C18" s="297" t="s">
        <v>1431</v>
      </c>
    </row>
    <row r="19" spans="2:3" x14ac:dyDescent="0.3">
      <c r="B19" s="702" t="s">
        <v>1973</v>
      </c>
      <c r="C19" s="297" t="s">
        <v>3245</v>
      </c>
    </row>
    <row r="20" spans="2:3" x14ac:dyDescent="0.3">
      <c r="B20" s="702" t="s">
        <v>1975</v>
      </c>
      <c r="C20" s="297" t="s">
        <v>3245</v>
      </c>
    </row>
    <row r="21" spans="2:3" x14ac:dyDescent="0.3">
      <c r="B21" s="702" t="s">
        <v>2738</v>
      </c>
      <c r="C21" s="297" t="s">
        <v>3244</v>
      </c>
    </row>
    <row r="22" spans="2:3" x14ac:dyDescent="0.3">
      <c r="B22" s="702" t="s">
        <v>3162</v>
      </c>
      <c r="C22" s="297" t="s">
        <v>3244</v>
      </c>
    </row>
    <row r="23" spans="2:3" x14ac:dyDescent="0.3">
      <c r="B23" s="702" t="s">
        <v>1977</v>
      </c>
      <c r="C23" s="297" t="s">
        <v>3244</v>
      </c>
    </row>
    <row r="24" spans="2:3" x14ac:dyDescent="0.3">
      <c r="B24" s="702" t="s">
        <v>1978</v>
      </c>
      <c r="C24" s="297" t="s">
        <v>2719</v>
      </c>
    </row>
    <row r="25" spans="2:3" x14ac:dyDescent="0.3">
      <c r="B25" s="702" t="s">
        <v>1979</v>
      </c>
      <c r="C25" s="297" t="s">
        <v>2719</v>
      </c>
    </row>
    <row r="26" spans="2:3" x14ac:dyDescent="0.3">
      <c r="B26" s="702" t="s">
        <v>2663</v>
      </c>
      <c r="C26" s="297" t="s">
        <v>3244</v>
      </c>
    </row>
    <row r="27" spans="2:3" x14ac:dyDescent="0.3">
      <c r="B27" s="702" t="s">
        <v>1980</v>
      </c>
      <c r="C27" s="297" t="s">
        <v>3244</v>
      </c>
    </row>
    <row r="28" spans="2:3" x14ac:dyDescent="0.3">
      <c r="B28" s="702" t="s">
        <v>1981</v>
      </c>
      <c r="C28" s="297" t="s">
        <v>3244</v>
      </c>
    </row>
    <row r="29" spans="2:3" x14ac:dyDescent="0.3">
      <c r="B29" s="702" t="s">
        <v>1982</v>
      </c>
      <c r="C29" s="297" t="s">
        <v>2719</v>
      </c>
    </row>
    <row r="30" spans="2:3" x14ac:dyDescent="0.3">
      <c r="B30" s="702" t="s">
        <v>1983</v>
      </c>
      <c r="C30" s="297" t="s">
        <v>2719</v>
      </c>
    </row>
    <row r="31" spans="2:3" x14ac:dyDescent="0.3">
      <c r="B31" s="702" t="s">
        <v>2741</v>
      </c>
      <c r="C31" s="297" t="s">
        <v>3244</v>
      </c>
    </row>
    <row r="32" spans="2:3" x14ac:dyDescent="0.3">
      <c r="B32" s="702" t="s">
        <v>3163</v>
      </c>
      <c r="C32" s="297" t="s">
        <v>3244</v>
      </c>
    </row>
    <row r="33" spans="2:3" x14ac:dyDescent="0.3">
      <c r="B33" s="702" t="s">
        <v>1984</v>
      </c>
      <c r="C33" s="297" t="s">
        <v>3244</v>
      </c>
    </row>
    <row r="34" spans="2:3" x14ac:dyDescent="0.3">
      <c r="B34" s="702" t="s">
        <v>1985</v>
      </c>
      <c r="C34" s="297" t="s">
        <v>3244</v>
      </c>
    </row>
    <row r="35" spans="2:3" x14ac:dyDescent="0.3">
      <c r="B35" s="702" t="s">
        <v>1986</v>
      </c>
      <c r="C35" s="297" t="s">
        <v>2719</v>
      </c>
    </row>
    <row r="36" spans="2:3" x14ac:dyDescent="0.3">
      <c r="B36" s="702" t="s">
        <v>1987</v>
      </c>
      <c r="C36" s="297" t="s">
        <v>2719</v>
      </c>
    </row>
    <row r="37" spans="2:3" x14ac:dyDescent="0.3">
      <c r="B37" s="702" t="s">
        <v>2665</v>
      </c>
      <c r="C37" s="297" t="s">
        <v>3244</v>
      </c>
    </row>
    <row r="38" spans="2:3" x14ac:dyDescent="0.3">
      <c r="B38" s="702" t="s">
        <v>1988</v>
      </c>
      <c r="C38" s="297" t="s">
        <v>3244</v>
      </c>
    </row>
    <row r="39" spans="2:3" x14ac:dyDescent="0.3">
      <c r="B39" s="702" t="s">
        <v>1989</v>
      </c>
      <c r="C39" s="297" t="s">
        <v>3244</v>
      </c>
    </row>
    <row r="40" spans="2:3" x14ac:dyDescent="0.3">
      <c r="B40" s="702" t="s">
        <v>1990</v>
      </c>
      <c r="C40" s="297" t="s">
        <v>2719</v>
      </c>
    </row>
    <row r="41" spans="2:3" x14ac:dyDescent="0.3">
      <c r="B41" s="702" t="s">
        <v>1991</v>
      </c>
      <c r="C41" s="297" t="s">
        <v>2719</v>
      </c>
    </row>
    <row r="42" spans="2:3" x14ac:dyDescent="0.3">
      <c r="B42" s="702" t="s">
        <v>2744</v>
      </c>
      <c r="C42" s="297" t="s">
        <v>3244</v>
      </c>
    </row>
    <row r="43" spans="2:3" x14ac:dyDescent="0.3">
      <c r="B43" s="702" t="s">
        <v>3164</v>
      </c>
      <c r="C43" s="297" t="s">
        <v>3244</v>
      </c>
    </row>
    <row r="44" spans="2:3" x14ac:dyDescent="0.3">
      <c r="B44" s="702" t="s">
        <v>1992</v>
      </c>
      <c r="C44" s="297" t="s">
        <v>3244</v>
      </c>
    </row>
    <row r="45" spans="2:3" x14ac:dyDescent="0.3">
      <c r="B45" s="702" t="s">
        <v>1993</v>
      </c>
      <c r="C45" s="297" t="s">
        <v>3244</v>
      </c>
    </row>
    <row r="46" spans="2:3" x14ac:dyDescent="0.3">
      <c r="B46" s="702" t="s">
        <v>1994</v>
      </c>
      <c r="C46" s="297" t="s">
        <v>3244</v>
      </c>
    </row>
    <row r="47" spans="2:3" x14ac:dyDescent="0.3">
      <c r="B47" s="702" t="s">
        <v>1995</v>
      </c>
      <c r="C47" s="297" t="s">
        <v>3244</v>
      </c>
    </row>
    <row r="48" spans="2:3" x14ac:dyDescent="0.3">
      <c r="B48" s="702" t="s">
        <v>2667</v>
      </c>
      <c r="C48" s="297" t="s">
        <v>3244</v>
      </c>
    </row>
    <row r="49" spans="2:3" x14ac:dyDescent="0.3">
      <c r="B49" s="702" t="s">
        <v>1996</v>
      </c>
      <c r="C49" s="297" t="s">
        <v>3244</v>
      </c>
    </row>
    <row r="50" spans="2:3" x14ac:dyDescent="0.3">
      <c r="B50" s="702" t="s">
        <v>1997</v>
      </c>
      <c r="C50" s="297" t="s">
        <v>3244</v>
      </c>
    </row>
    <row r="51" spans="2:3" x14ac:dyDescent="0.3">
      <c r="B51" s="702" t="s">
        <v>1998</v>
      </c>
      <c r="C51" s="297" t="s">
        <v>2719</v>
      </c>
    </row>
    <row r="52" spans="2:3" x14ac:dyDescent="0.3">
      <c r="B52" s="702" t="s">
        <v>1999</v>
      </c>
      <c r="C52" s="297" t="s">
        <v>2719</v>
      </c>
    </row>
    <row r="53" spans="2:3" x14ac:dyDescent="0.3">
      <c r="B53" s="702" t="s">
        <v>2000</v>
      </c>
      <c r="C53" s="297" t="s">
        <v>3245</v>
      </c>
    </row>
    <row r="54" spans="2:3" x14ac:dyDescent="0.3">
      <c r="B54" s="702" t="s">
        <v>2002</v>
      </c>
      <c r="C54" s="297" t="s">
        <v>3245</v>
      </c>
    </row>
    <row r="55" spans="2:3" x14ac:dyDescent="0.3">
      <c r="B55" s="702" t="s">
        <v>2003</v>
      </c>
      <c r="C55" s="297" t="s">
        <v>3245</v>
      </c>
    </row>
    <row r="56" spans="2:3" x14ac:dyDescent="0.3">
      <c r="B56" s="702" t="s">
        <v>2005</v>
      </c>
      <c r="C56" s="297" t="s">
        <v>3245</v>
      </c>
    </row>
    <row r="57" spans="2:3" x14ac:dyDescent="0.3">
      <c r="B57" s="702" t="s">
        <v>2545</v>
      </c>
      <c r="C57" s="297" t="s">
        <v>50</v>
      </c>
    </row>
    <row r="58" spans="2:3" x14ac:dyDescent="0.3">
      <c r="B58" s="702" t="s">
        <v>2549</v>
      </c>
      <c r="C58" s="297" t="s">
        <v>50</v>
      </c>
    </row>
    <row r="59" spans="2:3" x14ac:dyDescent="0.3">
      <c r="B59" s="702" t="s">
        <v>2551</v>
      </c>
      <c r="C59" s="297" t="s">
        <v>50</v>
      </c>
    </row>
    <row r="60" spans="2:3" x14ac:dyDescent="0.3">
      <c r="B60" s="702" t="s">
        <v>2555</v>
      </c>
      <c r="C60" s="297" t="s">
        <v>50</v>
      </c>
    </row>
    <row r="61" spans="2:3" x14ac:dyDescent="0.3">
      <c r="B61" s="702" t="s">
        <v>2557</v>
      </c>
      <c r="C61" s="297" t="s">
        <v>50</v>
      </c>
    </row>
    <row r="62" spans="2:3" x14ac:dyDescent="0.3">
      <c r="B62" s="702" t="s">
        <v>1367</v>
      </c>
      <c r="C62" s="297" t="s">
        <v>50</v>
      </c>
    </row>
    <row r="63" spans="2:3" x14ac:dyDescent="0.3">
      <c r="B63" s="702" t="s">
        <v>2645</v>
      </c>
      <c r="C63" s="297" t="s">
        <v>50</v>
      </c>
    </row>
    <row r="64" spans="2:3" x14ac:dyDescent="0.3">
      <c r="B64" s="702" t="s">
        <v>1368</v>
      </c>
      <c r="C64" s="297" t="s">
        <v>50</v>
      </c>
    </row>
    <row r="65" spans="2:3" x14ac:dyDescent="0.3">
      <c r="B65" s="702" t="s">
        <v>1039</v>
      </c>
      <c r="C65" s="297" t="s">
        <v>49</v>
      </c>
    </row>
    <row r="66" spans="2:3" x14ac:dyDescent="0.3">
      <c r="B66" s="702" t="s">
        <v>2623</v>
      </c>
      <c r="C66" s="297" t="s">
        <v>49</v>
      </c>
    </row>
    <row r="67" spans="2:3" x14ac:dyDescent="0.3">
      <c r="B67" s="702" t="s">
        <v>2006</v>
      </c>
      <c r="C67" s="297" t="s">
        <v>51</v>
      </c>
    </row>
    <row r="68" spans="2:3" x14ac:dyDescent="0.3">
      <c r="B68" s="702" t="s">
        <v>2007</v>
      </c>
      <c r="C68" s="297" t="s">
        <v>51</v>
      </c>
    </row>
    <row r="69" spans="2:3" x14ac:dyDescent="0.3">
      <c r="B69" s="702" t="s">
        <v>2566</v>
      </c>
      <c r="C69" s="297" t="s">
        <v>152</v>
      </c>
    </row>
    <row r="70" spans="2:3" x14ac:dyDescent="0.3">
      <c r="B70" s="702" t="s">
        <v>3344</v>
      </c>
      <c r="C70" s="297" t="s">
        <v>152</v>
      </c>
    </row>
    <row r="71" spans="2:3" x14ac:dyDescent="0.3">
      <c r="B71" s="702" t="s">
        <v>1048</v>
      </c>
      <c r="C71" s="297" t="s">
        <v>152</v>
      </c>
    </row>
    <row r="72" spans="2:3" x14ac:dyDescent="0.3">
      <c r="B72" s="702" t="s">
        <v>2624</v>
      </c>
      <c r="C72" s="297" t="s">
        <v>152</v>
      </c>
    </row>
    <row r="73" spans="2:3" x14ac:dyDescent="0.3">
      <c r="B73" s="702" t="s">
        <v>1051</v>
      </c>
      <c r="C73" s="297" t="s">
        <v>152</v>
      </c>
    </row>
    <row r="74" spans="2:3" x14ac:dyDescent="0.3">
      <c r="B74" s="702" t="s">
        <v>1053</v>
      </c>
      <c r="C74" s="297" t="s">
        <v>152</v>
      </c>
    </row>
    <row r="75" spans="2:3" x14ac:dyDescent="0.3">
      <c r="B75" s="702" t="s">
        <v>2571</v>
      </c>
      <c r="C75" s="297" t="s">
        <v>152</v>
      </c>
    </row>
    <row r="76" spans="2:3" x14ac:dyDescent="0.3">
      <c r="B76" s="702" t="s">
        <v>2573</v>
      </c>
      <c r="C76" s="297" t="s">
        <v>152</v>
      </c>
    </row>
    <row r="77" spans="2:3" x14ac:dyDescent="0.3">
      <c r="B77" s="702" t="s">
        <v>2008</v>
      </c>
      <c r="C77" s="297" t="s">
        <v>152</v>
      </c>
    </row>
    <row r="78" spans="2:3" x14ac:dyDescent="0.3">
      <c r="B78" s="702" t="s">
        <v>2009</v>
      </c>
      <c r="C78" s="297" t="s">
        <v>152</v>
      </c>
    </row>
    <row r="79" spans="2:3" x14ac:dyDescent="0.3">
      <c r="B79" s="702" t="s">
        <v>2010</v>
      </c>
      <c r="C79" s="297" t="s">
        <v>152</v>
      </c>
    </row>
    <row r="80" spans="2:3" x14ac:dyDescent="0.3">
      <c r="B80" s="702" t="s">
        <v>3345</v>
      </c>
      <c r="C80" s="297" t="s">
        <v>152</v>
      </c>
    </row>
    <row r="81" spans="2:3" x14ac:dyDescent="0.3">
      <c r="B81" s="702" t="s">
        <v>3124</v>
      </c>
      <c r="C81" s="297" t="s">
        <v>152</v>
      </c>
    </row>
    <row r="82" spans="2:3" x14ac:dyDescent="0.3">
      <c r="B82" s="702" t="s">
        <v>1055</v>
      </c>
      <c r="C82" s="297" t="s">
        <v>152</v>
      </c>
    </row>
    <row r="83" spans="2:3" x14ac:dyDescent="0.3">
      <c r="B83" s="702" t="s">
        <v>1057</v>
      </c>
      <c r="C83" s="297" t="s">
        <v>152</v>
      </c>
    </row>
    <row r="84" spans="2:3" x14ac:dyDescent="0.3">
      <c r="B84" s="702" t="s">
        <v>3129</v>
      </c>
      <c r="C84" s="297" t="s">
        <v>152</v>
      </c>
    </row>
    <row r="85" spans="2:3" x14ac:dyDescent="0.3">
      <c r="B85" s="702" t="s">
        <v>3405</v>
      </c>
      <c r="C85" s="297" t="s">
        <v>152</v>
      </c>
    </row>
    <row r="86" spans="2:3" x14ac:dyDescent="0.3">
      <c r="B86" s="702" t="s">
        <v>1065</v>
      </c>
      <c r="C86" s="297" t="s">
        <v>152</v>
      </c>
    </row>
    <row r="87" spans="2:3" x14ac:dyDescent="0.3">
      <c r="B87" s="702" t="s">
        <v>2578</v>
      </c>
      <c r="C87" s="297" t="s">
        <v>152</v>
      </c>
    </row>
    <row r="88" spans="2:3" x14ac:dyDescent="0.3">
      <c r="B88" s="702" t="s">
        <v>1069</v>
      </c>
      <c r="C88" s="297" t="s">
        <v>152</v>
      </c>
    </row>
    <row r="89" spans="2:3" x14ac:dyDescent="0.3">
      <c r="B89" s="702" t="s">
        <v>3185</v>
      </c>
      <c r="C89" s="297" t="s">
        <v>152</v>
      </c>
    </row>
    <row r="90" spans="2:3" x14ac:dyDescent="0.3">
      <c r="B90" s="702" t="s">
        <v>2795</v>
      </c>
      <c r="C90" s="297" t="s">
        <v>152</v>
      </c>
    </row>
    <row r="91" spans="2:3" x14ac:dyDescent="0.3">
      <c r="B91" s="702" t="s">
        <v>3186</v>
      </c>
      <c r="C91" s="297" t="s">
        <v>152</v>
      </c>
    </row>
    <row r="92" spans="2:3" x14ac:dyDescent="0.3">
      <c r="B92" s="702" t="s">
        <v>3187</v>
      </c>
      <c r="C92" s="297" t="s">
        <v>152</v>
      </c>
    </row>
    <row r="93" spans="2:3" x14ac:dyDescent="0.3">
      <c r="B93" s="702" t="s">
        <v>3347</v>
      </c>
      <c r="C93" s="297" t="s">
        <v>152</v>
      </c>
    </row>
    <row r="94" spans="2:3" x14ac:dyDescent="0.3">
      <c r="B94" s="702" t="s">
        <v>3406</v>
      </c>
      <c r="C94" s="297" t="s">
        <v>152</v>
      </c>
    </row>
    <row r="95" spans="2:3" x14ac:dyDescent="0.3">
      <c r="B95" s="702" t="s">
        <v>2018</v>
      </c>
      <c r="C95" s="297" t="s">
        <v>152</v>
      </c>
    </row>
    <row r="96" spans="2:3" x14ac:dyDescent="0.3">
      <c r="B96" s="702" t="s">
        <v>3189</v>
      </c>
      <c r="C96" s="297" t="s">
        <v>152</v>
      </c>
    </row>
    <row r="97" spans="2:3" x14ac:dyDescent="0.3">
      <c r="B97" s="702" t="s">
        <v>3190</v>
      </c>
      <c r="C97" s="297" t="s">
        <v>152</v>
      </c>
    </row>
    <row r="98" spans="2:3" x14ac:dyDescent="0.3">
      <c r="B98" s="702" t="s">
        <v>3192</v>
      </c>
      <c r="C98" s="297" t="s">
        <v>152</v>
      </c>
    </row>
    <row r="99" spans="2:3" x14ac:dyDescent="0.3">
      <c r="B99" s="702" t="s">
        <v>3349</v>
      </c>
      <c r="C99" s="297" t="s">
        <v>152</v>
      </c>
    </row>
    <row r="100" spans="2:3" x14ac:dyDescent="0.3">
      <c r="B100" s="702" t="s">
        <v>3350</v>
      </c>
      <c r="C100" s="297" t="s">
        <v>152</v>
      </c>
    </row>
    <row r="101" spans="2:3" x14ac:dyDescent="0.3">
      <c r="B101" s="702" t="s">
        <v>3351</v>
      </c>
      <c r="C101" s="297" t="s">
        <v>152</v>
      </c>
    </row>
    <row r="102" spans="2:3" x14ac:dyDescent="0.3">
      <c r="B102" s="702" t="s">
        <v>3407</v>
      </c>
      <c r="C102" s="297" t="s">
        <v>152</v>
      </c>
    </row>
    <row r="103" spans="2:3" x14ac:dyDescent="0.3">
      <c r="B103" s="702" t="s">
        <v>3408</v>
      </c>
      <c r="C103" s="297" t="s">
        <v>152</v>
      </c>
    </row>
    <row r="104" spans="2:3" x14ac:dyDescent="0.3">
      <c r="B104" s="702" t="s">
        <v>3409</v>
      </c>
      <c r="C104" s="297" t="s">
        <v>152</v>
      </c>
    </row>
    <row r="105" spans="2:3" x14ac:dyDescent="0.3">
      <c r="B105" s="702" t="s">
        <v>3197</v>
      </c>
      <c r="C105" s="297" t="s">
        <v>152</v>
      </c>
    </row>
    <row r="106" spans="2:3" x14ac:dyDescent="0.3">
      <c r="B106" s="702" t="s">
        <v>1071</v>
      </c>
      <c r="C106" s="297" t="s">
        <v>50</v>
      </c>
    </row>
    <row r="107" spans="2:3" x14ac:dyDescent="0.3">
      <c r="B107" s="702" t="s">
        <v>1073</v>
      </c>
      <c r="C107" s="297" t="s">
        <v>49</v>
      </c>
    </row>
    <row r="108" spans="2:3" x14ac:dyDescent="0.3">
      <c r="B108" s="702" t="s">
        <v>1075</v>
      </c>
      <c r="C108" s="297" t="s">
        <v>49</v>
      </c>
    </row>
    <row r="109" spans="2:3" x14ac:dyDescent="0.3">
      <c r="B109" s="702" t="s">
        <v>2584</v>
      </c>
      <c r="C109" s="297" t="s">
        <v>152</v>
      </c>
    </row>
    <row r="110" spans="2:3" x14ac:dyDescent="0.3">
      <c r="B110" s="702" t="s">
        <v>3410</v>
      </c>
      <c r="C110" s="297" t="s">
        <v>152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9"/>
  </sheetPr>
  <dimension ref="C1:M39"/>
  <sheetViews>
    <sheetView showGridLines="0" zoomScale="85" zoomScaleNormal="85" workbookViewId="0">
      <selection activeCell="F3" sqref="F3"/>
    </sheetView>
  </sheetViews>
  <sheetFormatPr baseColWidth="10" defaultColWidth="11.44140625" defaultRowHeight="13.2" x14ac:dyDescent="0.25"/>
  <cols>
    <col min="1" max="2" width="2.33203125" style="2" customWidth="1"/>
    <col min="3" max="3" width="48.6640625" style="2" bestFit="1" customWidth="1"/>
    <col min="4" max="5" width="14.6640625" style="2" customWidth="1"/>
    <col min="6" max="7" width="2.33203125" style="2" customWidth="1"/>
    <col min="8" max="16384" width="11.44140625" style="2"/>
  </cols>
  <sheetData>
    <row r="1" spans="3:7" x14ac:dyDescent="0.25">
      <c r="C1" s="29" t="e">
        <v>#REF!</v>
      </c>
      <c r="E1" s="135" t="s">
        <v>88</v>
      </c>
    </row>
    <row r="2" spans="3:7" x14ac:dyDescent="0.25">
      <c r="D2" s="77"/>
    </row>
    <row r="3" spans="3:7" ht="13.8" x14ac:dyDescent="0.25">
      <c r="C3" s="874" t="s">
        <v>1509</v>
      </c>
      <c r="D3" s="874"/>
      <c r="E3" s="246"/>
    </row>
    <row r="4" spans="3:7" x14ac:dyDescent="0.25">
      <c r="C4" s="11" t="s">
        <v>190</v>
      </c>
    </row>
    <row r="5" spans="3:7" x14ac:dyDescent="0.25">
      <c r="C5" s="2" t="s">
        <v>1454</v>
      </c>
      <c r="D5" s="5"/>
      <c r="E5" s="5"/>
    </row>
    <row r="6" spans="3:7" x14ac:dyDescent="0.25">
      <c r="D6" s="5"/>
      <c r="E6" s="5"/>
    </row>
    <row r="7" spans="3:7" x14ac:dyDescent="0.25">
      <c r="C7" s="6"/>
      <c r="D7" s="5"/>
      <c r="E7" s="5"/>
    </row>
    <row r="8" spans="3:7" ht="15.75" customHeight="1" x14ac:dyDescent="0.25">
      <c r="C8" s="7" t="s">
        <v>2</v>
      </c>
      <c r="D8" s="729">
        <v>45382</v>
      </c>
      <c r="E8" s="729">
        <v>45291</v>
      </c>
      <c r="F8" s="37"/>
      <c r="G8" s="37"/>
    </row>
    <row r="9" spans="3:7" ht="12.75" customHeight="1" x14ac:dyDescent="0.25">
      <c r="C9" s="11" t="s">
        <v>85</v>
      </c>
    </row>
    <row r="10" spans="3:7" ht="12.75" customHeight="1" x14ac:dyDescent="0.25">
      <c r="C10" s="37" t="s">
        <v>929</v>
      </c>
      <c r="D10" s="27">
        <v>0</v>
      </c>
      <c r="E10" s="27">
        <v>0</v>
      </c>
    </row>
    <row r="11" spans="3:7" ht="12.75" hidden="1" customHeight="1" x14ac:dyDescent="0.25">
      <c r="C11" s="37" t="s">
        <v>1510</v>
      </c>
      <c r="D11" s="27">
        <v>0</v>
      </c>
      <c r="E11" s="27">
        <v>0</v>
      </c>
      <c r="F11" s="37"/>
      <c r="G11" s="37"/>
    </row>
    <row r="12" spans="3:7" ht="12.75" customHeight="1" x14ac:dyDescent="0.25">
      <c r="C12" s="37" t="s">
        <v>931</v>
      </c>
      <c r="D12" s="27">
        <v>155221623.16999999</v>
      </c>
      <c r="E12" s="27">
        <v>194246481.90700001</v>
      </c>
      <c r="F12" s="37"/>
      <c r="G12" s="37"/>
    </row>
    <row r="13" spans="3:7" ht="12.75" hidden="1" customHeight="1" x14ac:dyDescent="0.25">
      <c r="C13" s="37" t="s">
        <v>934</v>
      </c>
      <c r="D13" s="27">
        <v>0</v>
      </c>
      <c r="E13" s="27">
        <v>0</v>
      </c>
      <c r="F13" s="37"/>
      <c r="G13" s="37"/>
    </row>
    <row r="14" spans="3:7" ht="12.75" hidden="1" customHeight="1" x14ac:dyDescent="0.25">
      <c r="C14" s="37" t="s">
        <v>1578</v>
      </c>
      <c r="D14" s="27">
        <v>0</v>
      </c>
      <c r="E14" s="27">
        <v>0</v>
      </c>
      <c r="F14" s="37"/>
      <c r="G14" s="37"/>
    </row>
    <row r="15" spans="3:7" ht="12.75" customHeight="1" x14ac:dyDescent="0.25">
      <c r="C15" s="37" t="s">
        <v>3174</v>
      </c>
      <c r="D15" s="27">
        <v>0</v>
      </c>
      <c r="E15" s="27">
        <v>13561476.526000001</v>
      </c>
      <c r="F15" s="37"/>
      <c r="G15" s="37"/>
    </row>
    <row r="16" spans="3:7" ht="12.75" customHeight="1" x14ac:dyDescent="0.25">
      <c r="C16" s="37" t="s">
        <v>2141</v>
      </c>
      <c r="D16" s="27">
        <v>0</v>
      </c>
      <c r="E16" s="27">
        <v>0</v>
      </c>
      <c r="F16" s="37"/>
      <c r="G16" s="37"/>
    </row>
    <row r="17" spans="3:13" ht="12.75" customHeight="1" x14ac:dyDescent="0.25">
      <c r="C17" s="37"/>
      <c r="D17" s="27"/>
      <c r="E17" s="27"/>
      <c r="F17" s="37"/>
      <c r="G17" s="37"/>
    </row>
    <row r="18" spans="3:13" ht="12.75" customHeight="1" x14ac:dyDescent="0.25">
      <c r="C18" s="688" t="s">
        <v>0</v>
      </c>
      <c r="D18" s="262">
        <v>155221623.16999999</v>
      </c>
      <c r="E18" s="262">
        <v>207807958.433</v>
      </c>
      <c r="F18" s="37"/>
      <c r="G18" s="37"/>
    </row>
    <row r="19" spans="3:13" ht="12.75" customHeight="1" x14ac:dyDescent="0.25"/>
    <row r="20" spans="3:13" ht="12.75" customHeight="1" x14ac:dyDescent="0.25">
      <c r="K20" s="6"/>
      <c r="L20" s="142"/>
      <c r="M20" s="142"/>
    </row>
    <row r="21" spans="3:13" ht="12.75" customHeight="1" x14ac:dyDescent="0.25">
      <c r="L21" s="343"/>
      <c r="M21" s="343"/>
    </row>
    <row r="22" spans="3:13" ht="12.75" customHeight="1" x14ac:dyDescent="0.25">
      <c r="L22" s="26"/>
    </row>
    <row r="23" spans="3:13" x14ac:dyDescent="0.25">
      <c r="L23" s="26"/>
    </row>
    <row r="24" spans="3:13" x14ac:dyDescent="0.25">
      <c r="L24" s="26"/>
    </row>
    <row r="25" spans="3:13" x14ac:dyDescent="0.25">
      <c r="L25" s="26"/>
    </row>
    <row r="26" spans="3:13" x14ac:dyDescent="0.25">
      <c r="L26" s="26"/>
    </row>
    <row r="27" spans="3:13" x14ac:dyDescent="0.25">
      <c r="L27" s="26"/>
    </row>
    <row r="28" spans="3:13" x14ac:dyDescent="0.25">
      <c r="L28" s="26"/>
    </row>
    <row r="29" spans="3:13" x14ac:dyDescent="0.25">
      <c r="L29" s="26"/>
    </row>
    <row r="30" spans="3:13" x14ac:dyDescent="0.25">
      <c r="L30" s="26"/>
    </row>
    <row r="31" spans="3:13" x14ac:dyDescent="0.25">
      <c r="L31" s="26"/>
    </row>
    <row r="32" spans="3:13" x14ac:dyDescent="0.25">
      <c r="L32" s="26"/>
    </row>
    <row r="33" spans="12:12" x14ac:dyDescent="0.25">
      <c r="L33" s="26"/>
    </row>
    <row r="34" spans="12:12" x14ac:dyDescent="0.25">
      <c r="L34" s="26"/>
    </row>
    <row r="35" spans="12:12" x14ac:dyDescent="0.25">
      <c r="L35" s="26"/>
    </row>
    <row r="36" spans="12:12" x14ac:dyDescent="0.25">
      <c r="L36" s="26"/>
    </row>
    <row r="37" spans="12:12" x14ac:dyDescent="0.25">
      <c r="L37" s="26"/>
    </row>
    <row r="38" spans="12:12" x14ac:dyDescent="0.25">
      <c r="L38" s="26"/>
    </row>
    <row r="39" spans="12:12" x14ac:dyDescent="0.25">
      <c r="L39" s="26"/>
    </row>
  </sheetData>
  <mergeCells count="1">
    <mergeCell ref="C3:D3"/>
  </mergeCells>
  <hyperlinks>
    <hyperlink ref="E1" location="BG!A1" display="BG" xr:uid="{00000000-0004-0000-0E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9"/>
  </sheetPr>
  <dimension ref="C1:H27"/>
  <sheetViews>
    <sheetView showGridLines="0" zoomScale="85" zoomScaleNormal="85" workbookViewId="0">
      <selection activeCell="D2" sqref="D2"/>
    </sheetView>
  </sheetViews>
  <sheetFormatPr baseColWidth="10" defaultColWidth="11.33203125" defaultRowHeight="13.2" x14ac:dyDescent="0.25"/>
  <cols>
    <col min="1" max="2" width="2.33203125" style="2" customWidth="1"/>
    <col min="3" max="3" width="48.109375" style="35" bestFit="1" customWidth="1"/>
    <col min="4" max="5" width="15.6640625" style="35" customWidth="1"/>
    <col min="6" max="6" width="2.33203125" style="35" customWidth="1"/>
    <col min="7" max="8" width="11.33203125" style="35"/>
    <col min="9" max="16384" width="11.33203125" style="2"/>
  </cols>
  <sheetData>
    <row r="1" spans="3:8" x14ac:dyDescent="0.25">
      <c r="C1" s="11"/>
      <c r="H1" s="682" t="s">
        <v>88</v>
      </c>
    </row>
    <row r="2" spans="3:8" x14ac:dyDescent="0.25">
      <c r="D2" s="95"/>
      <c r="E2" s="95"/>
    </row>
    <row r="3" spans="3:8" ht="13.8" x14ac:dyDescent="0.25">
      <c r="C3" s="874" t="s">
        <v>1511</v>
      </c>
      <c r="D3" s="874"/>
      <c r="E3" s="246"/>
    </row>
    <row r="4" spans="3:8" x14ac:dyDescent="0.25">
      <c r="C4" s="152" t="s">
        <v>190</v>
      </c>
      <c r="D4" s="5"/>
      <c r="E4" s="5"/>
    </row>
    <row r="5" spans="3:8" x14ac:dyDescent="0.25">
      <c r="C5" s="2" t="s">
        <v>1455</v>
      </c>
      <c r="D5" s="146"/>
      <c r="E5" s="146"/>
    </row>
    <row r="6" spans="3:8" x14ac:dyDescent="0.25">
      <c r="C6" s="146"/>
      <c r="D6" s="146"/>
      <c r="E6" s="146"/>
    </row>
    <row r="7" spans="3:8" x14ac:dyDescent="0.25">
      <c r="C7" s="7" t="s">
        <v>2</v>
      </c>
      <c r="D7" s="742">
        <v>45382</v>
      </c>
      <c r="E7" s="743">
        <v>45291</v>
      </c>
      <c r="F7" s="38"/>
    </row>
    <row r="8" spans="3:8" x14ac:dyDescent="0.25">
      <c r="C8" s="148" t="s">
        <v>981</v>
      </c>
      <c r="D8" s="324">
        <v>149801.69200000001</v>
      </c>
      <c r="E8" s="424">
        <v>149801.69200000001</v>
      </c>
      <c r="F8" s="39"/>
    </row>
    <row r="9" spans="3:8" x14ac:dyDescent="0.25">
      <c r="C9" s="148" t="s">
        <v>2931</v>
      </c>
      <c r="D9" s="324">
        <v>-3163086.7009999999</v>
      </c>
      <c r="E9" s="424">
        <v>-2535369.4</v>
      </c>
      <c r="F9" s="39"/>
    </row>
    <row r="10" spans="3:8" x14ac:dyDescent="0.25">
      <c r="C10" s="148" t="s">
        <v>988</v>
      </c>
      <c r="D10" s="324">
        <v>4476185.4409999996</v>
      </c>
      <c r="E10" s="424">
        <v>4476185.4409999996</v>
      </c>
      <c r="F10" s="39"/>
    </row>
    <row r="11" spans="3:8" x14ac:dyDescent="0.25">
      <c r="C11" s="148" t="s">
        <v>990</v>
      </c>
      <c r="D11" s="324">
        <v>-3661413.0290000001</v>
      </c>
      <c r="E11" s="424">
        <v>-3528239.054</v>
      </c>
      <c r="F11" s="39"/>
    </row>
    <row r="12" spans="3:8" x14ac:dyDescent="0.25">
      <c r="C12" s="183" t="s">
        <v>992</v>
      </c>
      <c r="D12" s="324">
        <v>6564359.4359999998</v>
      </c>
      <c r="E12" s="424">
        <v>6564359.4359999998</v>
      </c>
      <c r="F12" s="39"/>
    </row>
    <row r="13" spans="3:8" x14ac:dyDescent="0.25">
      <c r="C13" s="183" t="s">
        <v>998</v>
      </c>
      <c r="D13" s="324">
        <v>-6519584.7549999999</v>
      </c>
      <c r="E13" s="424">
        <v>-6519584.7549999999</v>
      </c>
      <c r="F13" s="39"/>
    </row>
    <row r="14" spans="3:8" x14ac:dyDescent="0.25">
      <c r="C14" s="183" t="s">
        <v>994</v>
      </c>
      <c r="D14" s="324">
        <v>4442490.5760000004</v>
      </c>
      <c r="E14" s="424">
        <v>4355145.7580000004</v>
      </c>
      <c r="F14" s="39"/>
    </row>
    <row r="15" spans="3:8" x14ac:dyDescent="0.25">
      <c r="C15" s="183" t="s">
        <v>1000</v>
      </c>
      <c r="D15" s="324">
        <v>-3939190.912</v>
      </c>
      <c r="E15" s="424">
        <v>-3909801.7319999998</v>
      </c>
      <c r="F15" s="39"/>
    </row>
    <row r="16" spans="3:8" hidden="1" x14ac:dyDescent="0.25">
      <c r="C16" s="183" t="s">
        <v>995</v>
      </c>
      <c r="D16" s="324">
        <v>0</v>
      </c>
      <c r="E16" s="424">
        <v>0</v>
      </c>
      <c r="F16" s="39"/>
    </row>
    <row r="17" spans="3:8" hidden="1" x14ac:dyDescent="0.25">
      <c r="C17" s="412" t="s">
        <v>1001</v>
      </c>
      <c r="D17" s="324">
        <v>0</v>
      </c>
      <c r="E17" s="424">
        <v>0</v>
      </c>
      <c r="F17" s="40"/>
    </row>
    <row r="18" spans="3:8" hidden="1" x14ac:dyDescent="0.25">
      <c r="C18" s="147" t="s">
        <v>996</v>
      </c>
      <c r="D18" s="324">
        <v>0</v>
      </c>
      <c r="E18" s="424">
        <v>0</v>
      </c>
      <c r="F18" s="40"/>
      <c r="G18" s="39"/>
      <c r="H18" s="39"/>
    </row>
    <row r="19" spans="3:8" hidden="1" x14ac:dyDescent="0.25">
      <c r="C19" s="147" t="s">
        <v>1002</v>
      </c>
      <c r="D19" s="324">
        <v>0</v>
      </c>
      <c r="E19" s="424">
        <v>0</v>
      </c>
      <c r="F19" s="633"/>
      <c r="G19" s="39"/>
      <c r="H19" s="39"/>
    </row>
    <row r="20" spans="3:8" x14ac:dyDescent="0.25">
      <c r="C20" s="147" t="s">
        <v>2143</v>
      </c>
      <c r="D20" s="324">
        <v>458818.685</v>
      </c>
      <c r="E20" s="424">
        <v>445299.935</v>
      </c>
    </row>
    <row r="21" spans="3:8" x14ac:dyDescent="0.25">
      <c r="C21" s="2" t="s">
        <v>979</v>
      </c>
      <c r="D21" s="324">
        <v>9447237.8139999993</v>
      </c>
      <c r="E21" s="424">
        <v>9447237.8139999993</v>
      </c>
      <c r="F21" s="40"/>
    </row>
    <row r="22" spans="3:8" x14ac:dyDescent="0.25">
      <c r="C22" s="147" t="s">
        <v>983</v>
      </c>
      <c r="D22" s="324">
        <v>-6836662.0880000005</v>
      </c>
      <c r="E22" s="424">
        <v>-6415601.5880000005</v>
      </c>
    </row>
    <row r="23" spans="3:8" x14ac:dyDescent="0.25">
      <c r="C23" s="2" t="s">
        <v>2142</v>
      </c>
      <c r="D23" s="324">
        <v>2617391.0729999999</v>
      </c>
      <c r="E23" s="424">
        <v>2617391.0729999999</v>
      </c>
      <c r="F23" s="40"/>
    </row>
    <row r="24" spans="3:8" x14ac:dyDescent="0.25">
      <c r="C24" s="2" t="s">
        <v>2534</v>
      </c>
      <c r="D24" s="324">
        <v>-1918152.7239999999</v>
      </c>
      <c r="E24" s="420">
        <v>-1787177.5379999999</v>
      </c>
      <c r="F24" s="40"/>
      <c r="G24" s="39"/>
      <c r="H24" s="39"/>
    </row>
    <row r="25" spans="3:8" hidden="1" x14ac:dyDescent="0.25">
      <c r="C25" s="2" t="s">
        <v>2682</v>
      </c>
      <c r="D25" s="324">
        <v>0</v>
      </c>
      <c r="E25" s="420">
        <v>0</v>
      </c>
    </row>
    <row r="26" spans="3:8" hidden="1" x14ac:dyDescent="0.25">
      <c r="C26" s="152"/>
      <c r="D26" s="324">
        <v>0</v>
      </c>
    </row>
    <row r="27" spans="3:8" x14ac:dyDescent="0.25">
      <c r="C27" s="152" t="s">
        <v>86</v>
      </c>
      <c r="D27" s="259">
        <v>2118194.507999999</v>
      </c>
      <c r="E27" s="259">
        <v>3359647.0819999995</v>
      </c>
      <c r="F27" s="38"/>
    </row>
  </sheetData>
  <autoFilter ref="C7:E27" xr:uid="{00000000-0001-0000-0F00-000000000000}"/>
  <mergeCells count="1">
    <mergeCell ref="C3:D3"/>
  </mergeCells>
  <hyperlinks>
    <hyperlink ref="H1" location="BG!A1" display="BG" xr:uid="{00000000-0004-0000-0F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9"/>
  </sheetPr>
  <dimension ref="C1:G19"/>
  <sheetViews>
    <sheetView showGridLines="0" zoomScale="85" zoomScaleNormal="85" workbookViewId="0">
      <selection activeCell="C13" sqref="C13"/>
    </sheetView>
  </sheetViews>
  <sheetFormatPr baseColWidth="10" defaultColWidth="11.44140625" defaultRowHeight="13.2" x14ac:dyDescent="0.25"/>
  <cols>
    <col min="1" max="2" width="2.33203125" style="2" customWidth="1"/>
    <col min="3" max="3" width="39.88671875" style="35" customWidth="1"/>
    <col min="4" max="5" width="15.6640625" style="35" customWidth="1"/>
    <col min="6" max="6" width="2.33203125" style="35" customWidth="1"/>
    <col min="7" max="7" width="11.33203125" style="35"/>
    <col min="8" max="16384" width="11.44140625" style="2"/>
  </cols>
  <sheetData>
    <row r="1" spans="3:7" x14ac:dyDescent="0.25">
      <c r="C1" s="11"/>
      <c r="G1" s="149" t="s">
        <v>88</v>
      </c>
    </row>
    <row r="3" spans="3:7" ht="13.8" x14ac:dyDescent="0.25">
      <c r="C3" s="874" t="s">
        <v>1512</v>
      </c>
      <c r="D3" s="874"/>
      <c r="E3" s="246"/>
    </row>
    <row r="4" spans="3:7" x14ac:dyDescent="0.25">
      <c r="C4" s="93" t="s">
        <v>190</v>
      </c>
      <c r="D4" s="5"/>
      <c r="E4" s="5"/>
    </row>
    <row r="5" spans="3:7" x14ac:dyDescent="0.25">
      <c r="C5" s="2" t="s">
        <v>1456</v>
      </c>
      <c r="D5" s="146"/>
      <c r="E5" s="146"/>
    </row>
    <row r="6" spans="3:7" ht="13.8" x14ac:dyDescent="0.3">
      <c r="C6" s="181"/>
      <c r="D6" s="146"/>
      <c r="E6" s="146"/>
    </row>
    <row r="7" spans="3:7" x14ac:dyDescent="0.25">
      <c r="C7" s="7" t="s">
        <v>2</v>
      </c>
      <c r="D7" s="744">
        <v>45382</v>
      </c>
      <c r="E7" s="744">
        <v>45291</v>
      </c>
      <c r="F7" s="38"/>
    </row>
    <row r="8" spans="3:7" x14ac:dyDescent="0.25">
      <c r="C8" s="148" t="s">
        <v>977</v>
      </c>
      <c r="D8" s="324">
        <v>16518002</v>
      </c>
      <c r="E8" s="324">
        <v>16518002</v>
      </c>
      <c r="F8" s="39"/>
    </row>
    <row r="9" spans="3:7" x14ac:dyDescent="0.25">
      <c r="C9" s="41"/>
      <c r="F9" s="40"/>
    </row>
    <row r="10" spans="3:7" x14ac:dyDescent="0.25">
      <c r="C10" s="152" t="s">
        <v>86</v>
      </c>
      <c r="D10" s="283">
        <v>16518002</v>
      </c>
      <c r="E10" s="283">
        <v>16518002</v>
      </c>
    </row>
    <row r="11" spans="3:7" x14ac:dyDescent="0.25">
      <c r="C11" s="41"/>
      <c r="F11" s="40"/>
    </row>
    <row r="12" spans="3:7" x14ac:dyDescent="0.25">
      <c r="C12" s="40"/>
      <c r="F12" s="40"/>
    </row>
    <row r="19" spans="6:6" x14ac:dyDescent="0.25">
      <c r="F19" s="2"/>
    </row>
  </sheetData>
  <mergeCells count="1">
    <mergeCell ref="C3:D3"/>
  </mergeCells>
  <hyperlinks>
    <hyperlink ref="G1" location="BG!A1" display="BG" xr:uid="{00000000-0004-0000-10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9"/>
  </sheetPr>
  <dimension ref="C1:I23"/>
  <sheetViews>
    <sheetView showGridLines="0" zoomScale="85" zoomScaleNormal="85" workbookViewId="0">
      <selection activeCell="D2" sqref="D2"/>
    </sheetView>
  </sheetViews>
  <sheetFormatPr baseColWidth="10" defaultColWidth="11.33203125" defaultRowHeight="13.2" x14ac:dyDescent="0.25"/>
  <cols>
    <col min="1" max="2" width="2.33203125" style="2" customWidth="1"/>
    <col min="3" max="3" width="38.6640625" style="2" customWidth="1"/>
    <col min="4" max="4" width="26.109375" style="2" bestFit="1" customWidth="1"/>
    <col min="5" max="5" width="21.44140625" style="2" bestFit="1" customWidth="1"/>
    <col min="6" max="7" width="15.6640625" style="2" customWidth="1"/>
    <col min="8" max="8" width="2.33203125" style="2" customWidth="1"/>
    <col min="9" max="16384" width="11.33203125" style="2"/>
  </cols>
  <sheetData>
    <row r="1" spans="3:9" x14ac:dyDescent="0.25">
      <c r="C1" s="11"/>
      <c r="D1" s="156"/>
      <c r="E1" s="135" t="s">
        <v>88</v>
      </c>
    </row>
    <row r="2" spans="3:9" x14ac:dyDescent="0.25">
      <c r="F2" s="77"/>
      <c r="G2" s="77"/>
    </row>
    <row r="3" spans="3:9" ht="13.8" x14ac:dyDescent="0.25">
      <c r="C3" s="874" t="s">
        <v>1513</v>
      </c>
      <c r="D3" s="874"/>
      <c r="E3" s="874"/>
      <c r="F3" s="246"/>
      <c r="G3" s="246"/>
    </row>
    <row r="4" spans="3:9" x14ac:dyDescent="0.25">
      <c r="C4" s="93" t="s">
        <v>190</v>
      </c>
    </row>
    <row r="5" spans="3:9" x14ac:dyDescent="0.25">
      <c r="C5" s="18" t="s">
        <v>644</v>
      </c>
    </row>
    <row r="6" spans="3:9" x14ac:dyDescent="0.25">
      <c r="F6" s="274"/>
    </row>
    <row r="7" spans="3:9" x14ac:dyDescent="0.25">
      <c r="C7" s="11" t="s">
        <v>2654</v>
      </c>
    </row>
    <row r="8" spans="3:9" x14ac:dyDescent="0.25">
      <c r="C8" s="7" t="s">
        <v>2</v>
      </c>
      <c r="D8" s="745" t="s">
        <v>107</v>
      </c>
      <c r="E8" s="745" t="s">
        <v>286</v>
      </c>
      <c r="F8" s="746">
        <v>45382</v>
      </c>
      <c r="G8" s="746">
        <v>45291</v>
      </c>
    </row>
    <row r="9" spans="3:9" x14ac:dyDescent="0.25">
      <c r="C9" s="2" t="s">
        <v>2394</v>
      </c>
      <c r="D9" s="118" t="s">
        <v>262</v>
      </c>
      <c r="E9" s="279" t="s">
        <v>563</v>
      </c>
      <c r="F9" s="235">
        <v>9316652.629999999</v>
      </c>
      <c r="G9" s="425">
        <v>7117067.9759999998</v>
      </c>
    </row>
    <row r="10" spans="3:9" x14ac:dyDescent="0.25">
      <c r="C10" s="2" t="s">
        <v>2395</v>
      </c>
      <c r="D10" s="118" t="s">
        <v>261</v>
      </c>
      <c r="E10" s="279" t="s">
        <v>429</v>
      </c>
      <c r="F10" s="235">
        <v>8571776.5209999997</v>
      </c>
      <c r="G10" s="425">
        <v>3098484.7889999999</v>
      </c>
    </row>
    <row r="11" spans="3:9" x14ac:dyDescent="0.25">
      <c r="C11" s="2" t="s">
        <v>1422</v>
      </c>
      <c r="D11" s="118" t="s">
        <v>261</v>
      </c>
      <c r="E11" s="279" t="s">
        <v>429</v>
      </c>
      <c r="F11" s="235">
        <v>0</v>
      </c>
      <c r="G11" s="235">
        <v>0</v>
      </c>
      <c r="I11" s="27"/>
    </row>
    <row r="12" spans="3:9" x14ac:dyDescent="0.25">
      <c r="D12" s="118"/>
      <c r="E12" s="279"/>
      <c r="F12" s="62"/>
      <c r="G12" s="62"/>
    </row>
    <row r="13" spans="3:9" x14ac:dyDescent="0.25">
      <c r="C13" s="6" t="s">
        <v>79</v>
      </c>
      <c r="D13" s="5"/>
      <c r="E13" s="8"/>
      <c r="F13" s="258">
        <v>17888429.151000001</v>
      </c>
      <c r="G13" s="258">
        <v>10215552.765000001</v>
      </c>
    </row>
    <row r="14" spans="3:9" x14ac:dyDescent="0.25">
      <c r="C14" s="6"/>
      <c r="D14" s="5"/>
      <c r="E14" s="8"/>
      <c r="F14" s="62"/>
      <c r="G14" s="62"/>
    </row>
    <row r="16" spans="3:9" x14ac:dyDescent="0.25">
      <c r="C16" s="11" t="s">
        <v>2655</v>
      </c>
      <c r="F16" s="5"/>
      <c r="G16" s="5"/>
    </row>
    <row r="17" spans="3:8" x14ac:dyDescent="0.25">
      <c r="C17" s="11"/>
      <c r="F17" s="5"/>
      <c r="G17" s="5"/>
    </row>
    <row r="18" spans="3:8" x14ac:dyDescent="0.25">
      <c r="C18" s="7" t="s">
        <v>2</v>
      </c>
      <c r="D18" s="745" t="s">
        <v>107</v>
      </c>
      <c r="E18" s="745" t="s">
        <v>286</v>
      </c>
      <c r="F18" s="746">
        <v>45382</v>
      </c>
      <c r="G18" s="746">
        <v>45291</v>
      </c>
      <c r="H18" s="189"/>
    </row>
    <row r="19" spans="3:8" x14ac:dyDescent="0.25">
      <c r="C19" s="2" t="s">
        <v>2394</v>
      </c>
      <c r="D19" s="118" t="s">
        <v>262</v>
      </c>
      <c r="E19" s="279" t="s">
        <v>563</v>
      </c>
      <c r="F19" s="235">
        <v>0</v>
      </c>
      <c r="G19" s="62">
        <v>0</v>
      </c>
    </row>
    <row r="20" spans="3:8" x14ac:dyDescent="0.25">
      <c r="C20" s="2" t="s">
        <v>2395</v>
      </c>
      <c r="D20" s="118" t="s">
        <v>261</v>
      </c>
      <c r="E20" s="279" t="s">
        <v>429</v>
      </c>
      <c r="F20" s="235">
        <v>0</v>
      </c>
      <c r="G20" s="62">
        <v>0</v>
      </c>
    </row>
    <row r="21" spans="3:8" x14ac:dyDescent="0.25">
      <c r="C21" s="2" t="s">
        <v>1422</v>
      </c>
      <c r="D21" s="118" t="s">
        <v>261</v>
      </c>
      <c r="E21" s="279" t="s">
        <v>429</v>
      </c>
      <c r="F21" s="235">
        <v>0</v>
      </c>
      <c r="G21" s="62">
        <v>0</v>
      </c>
    </row>
    <row r="22" spans="3:8" x14ac:dyDescent="0.25">
      <c r="D22" s="118"/>
      <c r="E22" s="279"/>
      <c r="F22" s="235">
        <v>0</v>
      </c>
      <c r="G22" s="62"/>
    </row>
    <row r="23" spans="3:8" x14ac:dyDescent="0.25">
      <c r="C23" s="6" t="s">
        <v>79</v>
      </c>
      <c r="D23" s="5"/>
      <c r="E23" s="8"/>
      <c r="F23" s="258">
        <v>0</v>
      </c>
      <c r="G23" s="258">
        <v>0</v>
      </c>
    </row>
  </sheetData>
  <mergeCells count="1">
    <mergeCell ref="C3:E3"/>
  </mergeCells>
  <hyperlinks>
    <hyperlink ref="E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'Base de Monedas'!$A$1:$A$179</xm:f>
          </x14:formula1>
          <xm:sqref>D10:D13 D20:D23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36EE-D0FE-43A7-93A3-C948C3589E03}">
  <sheetPr codeName="Hoja47">
    <tabColor theme="9"/>
  </sheetPr>
  <dimension ref="A1:T238"/>
  <sheetViews>
    <sheetView showGridLines="0" zoomScale="70" zoomScaleNormal="70" workbookViewId="0">
      <selection activeCell="P26" sqref="P26"/>
    </sheetView>
  </sheetViews>
  <sheetFormatPr baseColWidth="10" defaultColWidth="11.44140625" defaultRowHeight="13.2" x14ac:dyDescent="0.25"/>
  <cols>
    <col min="1" max="1" width="73.5546875" style="2" bestFit="1" customWidth="1"/>
    <col min="2" max="2" width="12.88671875" style="2" bestFit="1" customWidth="1"/>
    <col min="3" max="3" width="22.5546875" style="2" bestFit="1" customWidth="1"/>
    <col min="4" max="4" width="24.44140625" style="118" bestFit="1" customWidth="1"/>
    <col min="5" max="5" width="24.33203125" style="2" bestFit="1" customWidth="1"/>
    <col min="6" max="6" width="18.6640625" style="118" bestFit="1" customWidth="1"/>
    <col min="7" max="7" width="12.88671875" style="2" hidden="1" customWidth="1"/>
    <col min="8" max="8" width="26.109375" style="2" hidden="1" customWidth="1"/>
    <col min="9" max="9" width="21.33203125" style="2" hidden="1" customWidth="1"/>
    <col min="10" max="10" width="20.33203125" style="2" hidden="1" customWidth="1"/>
    <col min="11" max="11" width="17.6640625" style="2" hidden="1" customWidth="1"/>
    <col min="12" max="12" width="21.5546875" style="2" hidden="1" customWidth="1"/>
    <col min="13" max="13" width="18.5546875" style="2" hidden="1" customWidth="1"/>
    <col min="14" max="14" width="5.5546875" style="2" customWidth="1"/>
    <col min="15" max="15" width="70.109375" style="2" bestFit="1" customWidth="1"/>
    <col min="16" max="16" width="11.88671875" style="2" bestFit="1" customWidth="1"/>
    <col min="17" max="17" width="18.6640625" style="2" bestFit="1" customWidth="1"/>
    <col min="18" max="18" width="20.88671875" style="2" bestFit="1" customWidth="1"/>
    <col min="19" max="19" width="24.109375" style="2" bestFit="1" customWidth="1"/>
    <col min="20" max="20" width="15.5546875" style="2" bestFit="1" customWidth="1"/>
    <col min="21" max="16384" width="11.44140625" style="2"/>
  </cols>
  <sheetData>
    <row r="1" spans="1:20" ht="15" customHeight="1" x14ac:dyDescent="0.25">
      <c r="A1" s="11">
        <v>0</v>
      </c>
      <c r="E1" s="683" t="s">
        <v>88</v>
      </c>
      <c r="K1" s="156" t="s">
        <v>88</v>
      </c>
    </row>
    <row r="2" spans="1:20" ht="15" customHeight="1" x14ac:dyDescent="0.25">
      <c r="B2" s="88">
        <v>45382</v>
      </c>
    </row>
    <row r="3" spans="1:20" ht="15" customHeight="1" x14ac:dyDescent="0.25">
      <c r="A3" s="874" t="s">
        <v>1514</v>
      </c>
      <c r="B3" s="874"/>
      <c r="C3" s="874"/>
      <c r="D3" s="874"/>
      <c r="E3" s="874"/>
      <c r="F3" s="874"/>
      <c r="G3" s="63"/>
      <c r="H3" s="63"/>
      <c r="I3" s="63"/>
      <c r="J3" s="63"/>
      <c r="K3" s="63"/>
      <c r="M3" s="27"/>
      <c r="O3" s="246" t="s">
        <v>1514</v>
      </c>
    </row>
    <row r="4" spans="1:20" ht="21.75" customHeight="1" x14ac:dyDescent="0.25">
      <c r="A4" s="11" t="s">
        <v>190</v>
      </c>
      <c r="O4" s="11" t="s">
        <v>190</v>
      </c>
    </row>
    <row r="5" spans="1:20" ht="15" customHeight="1" x14ac:dyDescent="0.25">
      <c r="A5" s="11" t="s">
        <v>47</v>
      </c>
      <c r="C5" s="5"/>
      <c r="D5" s="146"/>
      <c r="H5" s="5"/>
      <c r="I5" s="5"/>
      <c r="J5" s="5"/>
      <c r="K5" s="5"/>
      <c r="O5" s="11" t="s">
        <v>47</v>
      </c>
    </row>
    <row r="6" spans="1:20" ht="15" customHeight="1" x14ac:dyDescent="0.25">
      <c r="A6" s="1"/>
      <c r="B6" s="931">
        <v>45382</v>
      </c>
      <c r="C6" s="931"/>
      <c r="D6" s="931"/>
      <c r="E6" s="931"/>
      <c r="F6" s="931"/>
      <c r="G6" s="60"/>
      <c r="H6" s="60"/>
      <c r="I6" s="91">
        <v>2023</v>
      </c>
      <c r="J6" s="60"/>
      <c r="K6" s="60"/>
      <c r="O6" s="1"/>
      <c r="P6" s="931">
        <v>45261</v>
      </c>
      <c r="Q6" s="844">
        <v>44896</v>
      </c>
      <c r="R6" s="844"/>
      <c r="S6" s="844"/>
      <c r="T6" s="844"/>
    </row>
    <row r="7" spans="1:20" ht="15" customHeight="1" x14ac:dyDescent="0.25">
      <c r="A7" s="177" t="s">
        <v>1469</v>
      </c>
      <c r="B7" s="211" t="s">
        <v>81</v>
      </c>
      <c r="C7" s="64" t="s">
        <v>645</v>
      </c>
      <c r="D7" s="64" t="s">
        <v>200</v>
      </c>
      <c r="E7" s="174" t="s">
        <v>649</v>
      </c>
      <c r="F7" s="175" t="s">
        <v>83</v>
      </c>
      <c r="G7" s="175" t="s">
        <v>81</v>
      </c>
      <c r="H7" s="64" t="s">
        <v>645</v>
      </c>
      <c r="I7" s="64" t="s">
        <v>200</v>
      </c>
      <c r="J7" s="174" t="s">
        <v>649</v>
      </c>
      <c r="K7" s="175" t="s">
        <v>83</v>
      </c>
      <c r="O7" s="177" t="s">
        <v>1469</v>
      </c>
      <c r="P7" s="211" t="s">
        <v>81</v>
      </c>
      <c r="Q7" s="64" t="s">
        <v>645</v>
      </c>
      <c r="R7" s="64" t="s">
        <v>200</v>
      </c>
      <c r="S7" s="174" t="s">
        <v>649</v>
      </c>
      <c r="T7" s="175" t="s">
        <v>83</v>
      </c>
    </row>
    <row r="8" spans="1:20" ht="12.75" customHeight="1" x14ac:dyDescent="0.25">
      <c r="A8" s="2" t="s">
        <v>1462</v>
      </c>
      <c r="B8" s="118" t="s">
        <v>3422</v>
      </c>
      <c r="C8" s="118" t="s">
        <v>262</v>
      </c>
      <c r="D8" s="118" t="s">
        <v>563</v>
      </c>
      <c r="E8" s="307">
        <v>0</v>
      </c>
      <c r="F8" s="118" t="s">
        <v>1467</v>
      </c>
      <c r="H8" s="118"/>
      <c r="I8" s="2" t="s">
        <v>3460</v>
      </c>
      <c r="M8" s="277">
        <v>0</v>
      </c>
      <c r="O8" s="2" t="s">
        <v>1462</v>
      </c>
      <c r="P8" s="118" t="s">
        <v>3422</v>
      </c>
      <c r="Q8" s="118" t="s">
        <v>262</v>
      </c>
      <c r="R8" s="118" t="s">
        <v>563</v>
      </c>
      <c r="S8" s="307">
        <v>0</v>
      </c>
      <c r="T8" s="118" t="s">
        <v>1467</v>
      </c>
    </row>
    <row r="9" spans="1:20" ht="12.75" customHeight="1" x14ac:dyDescent="0.3">
      <c r="A9" s="2" t="s">
        <v>1462</v>
      </c>
      <c r="B9" s="118" t="s">
        <v>3421</v>
      </c>
      <c r="C9" s="118" t="s">
        <v>262</v>
      </c>
      <c r="D9" s="118" t="s">
        <v>563</v>
      </c>
      <c r="E9" s="307">
        <v>0</v>
      </c>
      <c r="F9" s="118" t="s">
        <v>2635</v>
      </c>
      <c r="H9" s="118"/>
      <c r="M9" s="296">
        <v>0</v>
      </c>
      <c r="O9" s="2" t="s">
        <v>1462</v>
      </c>
      <c r="P9" s="118" t="s">
        <v>3421</v>
      </c>
      <c r="Q9" s="118" t="s">
        <v>262</v>
      </c>
      <c r="R9" s="118" t="s">
        <v>563</v>
      </c>
      <c r="S9" s="307">
        <v>0</v>
      </c>
      <c r="T9" s="118" t="s">
        <v>2635</v>
      </c>
    </row>
    <row r="10" spans="1:20" ht="12.75" customHeight="1" x14ac:dyDescent="0.25">
      <c r="A10" s="2" t="s">
        <v>1463</v>
      </c>
      <c r="B10" s="118" t="s">
        <v>3422</v>
      </c>
      <c r="C10" s="118" t="s">
        <v>262</v>
      </c>
      <c r="D10" s="118" t="s">
        <v>563</v>
      </c>
      <c r="E10" s="307">
        <v>0</v>
      </c>
      <c r="F10" s="118" t="s">
        <v>2635</v>
      </c>
      <c r="H10" s="118"/>
      <c r="M10" s="307">
        <v>0</v>
      </c>
      <c r="O10" s="2" t="s">
        <v>1463</v>
      </c>
      <c r="P10" s="118" t="s">
        <v>3422</v>
      </c>
      <c r="Q10" s="118" t="s">
        <v>262</v>
      </c>
      <c r="R10" s="118" t="s">
        <v>563</v>
      </c>
      <c r="S10" s="307">
        <v>0</v>
      </c>
      <c r="T10" s="118" t="s">
        <v>2635</v>
      </c>
    </row>
    <row r="11" spans="1:20" ht="12.75" customHeight="1" x14ac:dyDescent="0.25">
      <c r="A11" s="2" t="s">
        <v>1463</v>
      </c>
      <c r="B11" s="118" t="s">
        <v>3421</v>
      </c>
      <c r="C11" s="118" t="s">
        <v>262</v>
      </c>
      <c r="D11" s="118" t="s">
        <v>563</v>
      </c>
      <c r="E11" s="307">
        <v>0</v>
      </c>
      <c r="F11" s="118" t="s">
        <v>2635</v>
      </c>
      <c r="H11" s="118"/>
      <c r="M11" s="307">
        <v>0</v>
      </c>
      <c r="O11" s="2" t="s">
        <v>1463</v>
      </c>
      <c r="P11" s="118" t="s">
        <v>3421</v>
      </c>
      <c r="Q11" s="118" t="s">
        <v>262</v>
      </c>
      <c r="R11" s="118" t="s">
        <v>563</v>
      </c>
      <c r="S11" s="307">
        <v>0</v>
      </c>
      <c r="T11" s="118" t="s">
        <v>2635</v>
      </c>
    </row>
    <row r="12" spans="1:20" ht="12.75" customHeight="1" x14ac:dyDescent="0.25">
      <c r="A12" s="2" t="s">
        <v>1464</v>
      </c>
      <c r="B12" s="118" t="s">
        <v>3422</v>
      </c>
      <c r="C12" s="118" t="s">
        <v>262</v>
      </c>
      <c r="D12" s="118" t="s">
        <v>563</v>
      </c>
      <c r="E12" s="307">
        <v>0</v>
      </c>
      <c r="F12" s="118" t="s">
        <v>2635</v>
      </c>
      <c r="H12" s="118"/>
      <c r="M12" s="307">
        <v>0</v>
      </c>
      <c r="O12" s="2" t="s">
        <v>1464</v>
      </c>
      <c r="P12" s="118" t="s">
        <v>3422</v>
      </c>
      <c r="Q12" s="118" t="s">
        <v>262</v>
      </c>
      <c r="R12" s="118" t="s">
        <v>563</v>
      </c>
      <c r="S12" s="307">
        <v>0</v>
      </c>
      <c r="T12" s="118" t="s">
        <v>2635</v>
      </c>
    </row>
    <row r="13" spans="1:20" ht="12.75" customHeight="1" x14ac:dyDescent="0.25">
      <c r="A13" s="2" t="s">
        <v>1464</v>
      </c>
      <c r="B13" s="118" t="s">
        <v>3421</v>
      </c>
      <c r="C13" s="118" t="s">
        <v>262</v>
      </c>
      <c r="D13" s="118" t="s">
        <v>563</v>
      </c>
      <c r="E13" s="307">
        <v>0</v>
      </c>
      <c r="F13" s="118" t="s">
        <v>2635</v>
      </c>
      <c r="H13" s="118"/>
      <c r="M13" s="307">
        <v>0</v>
      </c>
      <c r="O13" s="2" t="s">
        <v>1464</v>
      </c>
      <c r="P13" s="118" t="s">
        <v>3421</v>
      </c>
      <c r="Q13" s="118" t="s">
        <v>262</v>
      </c>
      <c r="R13" s="118" t="s">
        <v>563</v>
      </c>
      <c r="S13" s="307">
        <v>0</v>
      </c>
      <c r="T13" s="118" t="s">
        <v>2635</v>
      </c>
    </row>
    <row r="14" spans="1:20" ht="12.75" customHeight="1" x14ac:dyDescent="0.25">
      <c r="A14" s="2" t="s">
        <v>1465</v>
      </c>
      <c r="B14" s="118" t="s">
        <v>3422</v>
      </c>
      <c r="C14" s="118" t="s">
        <v>262</v>
      </c>
      <c r="D14" s="118" t="s">
        <v>563</v>
      </c>
      <c r="E14" s="307">
        <v>0</v>
      </c>
      <c r="F14" s="118" t="s">
        <v>2635</v>
      </c>
      <c r="H14" s="118"/>
      <c r="I14" s="2" t="s">
        <v>3460</v>
      </c>
      <c r="M14" s="307">
        <v>0</v>
      </c>
      <c r="O14" s="2" t="s">
        <v>1465</v>
      </c>
      <c r="P14" s="118" t="s">
        <v>3422</v>
      </c>
      <c r="Q14" s="118" t="s">
        <v>262</v>
      </c>
      <c r="R14" s="118" t="s">
        <v>563</v>
      </c>
      <c r="S14" s="307">
        <v>0</v>
      </c>
      <c r="T14" s="118" t="s">
        <v>2635</v>
      </c>
    </row>
    <row r="15" spans="1:20" ht="12.75" customHeight="1" x14ac:dyDescent="0.25">
      <c r="A15" s="2" t="s">
        <v>1465</v>
      </c>
      <c r="B15" s="118" t="s">
        <v>3421</v>
      </c>
      <c r="C15" s="118" t="s">
        <v>262</v>
      </c>
      <c r="D15" s="118" t="s">
        <v>563</v>
      </c>
      <c r="E15" s="307">
        <v>5022228.17</v>
      </c>
      <c r="F15" s="118" t="s">
        <v>2635</v>
      </c>
      <c r="H15" s="118"/>
      <c r="M15" s="307">
        <v>5022228170</v>
      </c>
      <c r="O15" s="2" t="s">
        <v>1465</v>
      </c>
      <c r="P15" s="118" t="s">
        <v>3421</v>
      </c>
      <c r="Q15" s="118" t="s">
        <v>262</v>
      </c>
      <c r="R15" s="118" t="s">
        <v>563</v>
      </c>
      <c r="S15" s="307">
        <v>5022228.17</v>
      </c>
      <c r="T15" s="118" t="s">
        <v>2635</v>
      </c>
    </row>
    <row r="16" spans="1:20" ht="12.75" customHeight="1" x14ac:dyDescent="0.25">
      <c r="A16" s="2" t="s">
        <v>1466</v>
      </c>
      <c r="B16" s="118" t="s">
        <v>3422</v>
      </c>
      <c r="C16" s="118" t="s">
        <v>262</v>
      </c>
      <c r="D16" s="118" t="s">
        <v>563</v>
      </c>
      <c r="E16" s="307">
        <v>0</v>
      </c>
      <c r="F16" s="118" t="s">
        <v>2635</v>
      </c>
      <c r="H16" s="118"/>
      <c r="M16" s="307">
        <v>0</v>
      </c>
      <c r="O16" s="2" t="s">
        <v>1466</v>
      </c>
      <c r="P16" s="118" t="s">
        <v>3422</v>
      </c>
      <c r="Q16" s="118" t="s">
        <v>262</v>
      </c>
      <c r="R16" s="118" t="s">
        <v>563</v>
      </c>
      <c r="S16" s="307">
        <v>0</v>
      </c>
      <c r="T16" s="118" t="s">
        <v>2635</v>
      </c>
    </row>
    <row r="17" spans="1:20" ht="12.75" customHeight="1" x14ac:dyDescent="0.25">
      <c r="A17" s="2" t="s">
        <v>1466</v>
      </c>
      <c r="B17" s="118" t="s">
        <v>3421</v>
      </c>
      <c r="C17" s="118" t="s">
        <v>262</v>
      </c>
      <c r="D17" s="118" t="s">
        <v>563</v>
      </c>
      <c r="E17" s="307">
        <v>0</v>
      </c>
      <c r="F17" s="118" t="s">
        <v>2635</v>
      </c>
      <c r="H17" s="118"/>
      <c r="M17" s="307">
        <v>0</v>
      </c>
      <c r="O17" s="2" t="s">
        <v>1466</v>
      </c>
      <c r="P17" s="118" t="s">
        <v>3421</v>
      </c>
      <c r="Q17" s="118" t="s">
        <v>262</v>
      </c>
      <c r="R17" s="118" t="s">
        <v>563</v>
      </c>
      <c r="S17" s="307">
        <v>0</v>
      </c>
      <c r="T17" s="118" t="s">
        <v>2635</v>
      </c>
    </row>
    <row r="18" spans="1:20" ht="12.75" customHeight="1" x14ac:dyDescent="0.25">
      <c r="A18" s="2" t="s">
        <v>1567</v>
      </c>
      <c r="B18" s="118" t="s">
        <v>3422</v>
      </c>
      <c r="C18" s="118" t="s">
        <v>262</v>
      </c>
      <c r="D18" s="118" t="s">
        <v>563</v>
      </c>
      <c r="E18" s="307">
        <v>0</v>
      </c>
      <c r="F18" s="118" t="s">
        <v>2609</v>
      </c>
      <c r="H18" s="118"/>
      <c r="M18" s="307">
        <v>0</v>
      </c>
      <c r="O18" s="2" t="s">
        <v>1567</v>
      </c>
      <c r="P18" s="118" t="s">
        <v>3422</v>
      </c>
      <c r="Q18" s="118" t="s">
        <v>262</v>
      </c>
      <c r="R18" s="118" t="s">
        <v>563</v>
      </c>
      <c r="S18" s="307">
        <v>0</v>
      </c>
      <c r="T18" s="118" t="s">
        <v>2609</v>
      </c>
    </row>
    <row r="19" spans="1:20" ht="12.75" customHeight="1" x14ac:dyDescent="0.25">
      <c r="A19" s="2" t="s">
        <v>1567</v>
      </c>
      <c r="B19" s="118" t="s">
        <v>3421</v>
      </c>
      <c r="C19" s="118" t="s">
        <v>262</v>
      </c>
      <c r="D19" s="118" t="s">
        <v>563</v>
      </c>
      <c r="E19" s="307">
        <v>0</v>
      </c>
      <c r="F19" s="118" t="s">
        <v>2609</v>
      </c>
      <c r="H19" s="118"/>
      <c r="M19" s="307">
        <v>0</v>
      </c>
      <c r="O19" s="2" t="s">
        <v>1567</v>
      </c>
      <c r="P19" s="118" t="s">
        <v>3421</v>
      </c>
      <c r="Q19" s="118" t="s">
        <v>262</v>
      </c>
      <c r="R19" s="118" t="s">
        <v>563</v>
      </c>
      <c r="S19" s="307">
        <v>0</v>
      </c>
      <c r="T19" s="118" t="s">
        <v>2609</v>
      </c>
    </row>
    <row r="20" spans="1:20" ht="12.75" customHeight="1" x14ac:dyDescent="0.25">
      <c r="A20" s="2" t="s">
        <v>2636</v>
      </c>
      <c r="B20" s="118" t="s">
        <v>3422</v>
      </c>
      <c r="C20" s="118" t="s">
        <v>262</v>
      </c>
      <c r="D20" s="118" t="s">
        <v>563</v>
      </c>
      <c r="E20" s="307">
        <v>0</v>
      </c>
      <c r="F20" s="118" t="s">
        <v>2635</v>
      </c>
      <c r="H20" s="118"/>
      <c r="M20" s="307">
        <v>0</v>
      </c>
      <c r="O20" s="2" t="s">
        <v>2636</v>
      </c>
      <c r="P20" s="118" t="s">
        <v>3422</v>
      </c>
      <c r="Q20" s="118" t="s">
        <v>262</v>
      </c>
      <c r="R20" s="118" t="s">
        <v>563</v>
      </c>
      <c r="S20" s="307">
        <v>0</v>
      </c>
      <c r="T20" s="118" t="s">
        <v>2635</v>
      </c>
    </row>
    <row r="21" spans="1:20" ht="12.75" customHeight="1" x14ac:dyDescent="0.25">
      <c r="A21" s="2" t="s">
        <v>2636</v>
      </c>
      <c r="B21" s="118" t="s">
        <v>3421</v>
      </c>
      <c r="C21" s="118" t="s">
        <v>262</v>
      </c>
      <c r="D21" s="118" t="s">
        <v>563</v>
      </c>
      <c r="E21" s="307">
        <v>0</v>
      </c>
      <c r="F21" s="118" t="s">
        <v>2635</v>
      </c>
      <c r="H21" s="118"/>
      <c r="M21" s="307">
        <v>0</v>
      </c>
      <c r="O21" s="2" t="s">
        <v>2636</v>
      </c>
      <c r="P21" s="118" t="s">
        <v>3421</v>
      </c>
      <c r="Q21" s="118" t="s">
        <v>262</v>
      </c>
      <c r="R21" s="118" t="s">
        <v>563</v>
      </c>
      <c r="S21" s="307">
        <v>0</v>
      </c>
      <c r="T21" s="118" t="s">
        <v>2635</v>
      </c>
    </row>
    <row r="22" spans="1:20" ht="12.75" customHeight="1" x14ac:dyDescent="0.25">
      <c r="A22" s="2" t="s">
        <v>3441</v>
      </c>
      <c r="B22" s="118">
        <v>2024</v>
      </c>
      <c r="C22" s="118" t="s">
        <v>261</v>
      </c>
      <c r="D22" s="118" t="s">
        <v>3459</v>
      </c>
      <c r="E22" s="307">
        <v>3890690.1860309998</v>
      </c>
      <c r="F22" s="118" t="s">
        <v>2635</v>
      </c>
      <c r="H22" s="118"/>
      <c r="M22" s="307">
        <v>3890690186.0309997</v>
      </c>
      <c r="O22" s="2" t="s">
        <v>3441</v>
      </c>
      <c r="P22" s="118">
        <v>2024</v>
      </c>
      <c r="Q22" s="118" t="s">
        <v>261</v>
      </c>
      <c r="R22" s="118" t="s">
        <v>3459</v>
      </c>
      <c r="S22" s="307">
        <v>3823347.6732419995</v>
      </c>
      <c r="T22" s="118" t="s">
        <v>2635</v>
      </c>
    </row>
    <row r="23" spans="1:20" ht="12.75" customHeight="1" x14ac:dyDescent="0.25">
      <c r="B23" s="118"/>
      <c r="C23" s="118"/>
      <c r="E23" s="262">
        <v>5022228.17</v>
      </c>
      <c r="H23" s="118"/>
      <c r="I23" s="2" t="s">
        <v>3460</v>
      </c>
      <c r="M23" s="307"/>
      <c r="P23" s="118"/>
      <c r="Q23" s="118"/>
      <c r="R23" s="118"/>
      <c r="S23" s="262">
        <v>5022228.17</v>
      </c>
      <c r="T23" s="118"/>
    </row>
    <row r="24" spans="1:20" ht="12.75" customHeight="1" x14ac:dyDescent="0.25">
      <c r="B24" s="118"/>
      <c r="C24" s="118"/>
      <c r="H24" s="118"/>
      <c r="P24" s="118"/>
      <c r="Q24" s="118"/>
      <c r="R24" s="118"/>
      <c r="T24" s="118"/>
    </row>
    <row r="25" spans="1:20" ht="12.75" customHeight="1" x14ac:dyDescent="0.25">
      <c r="A25" s="11" t="s">
        <v>647</v>
      </c>
      <c r="B25" s="210"/>
      <c r="C25" s="118"/>
      <c r="D25" s="118" t="s">
        <v>3460</v>
      </c>
      <c r="E25" s="27"/>
      <c r="H25" s="118"/>
      <c r="O25" s="11" t="s">
        <v>647</v>
      </c>
      <c r="P25" s="210"/>
      <c r="Q25" s="118"/>
      <c r="R25" s="118" t="s">
        <v>3460</v>
      </c>
      <c r="S25" s="27"/>
      <c r="T25" s="118"/>
    </row>
    <row r="26" spans="1:20" ht="12.75" customHeight="1" x14ac:dyDescent="0.25">
      <c r="A26" s="2" t="s">
        <v>646</v>
      </c>
      <c r="B26" s="210"/>
      <c r="C26" s="118" t="s">
        <v>262</v>
      </c>
      <c r="D26" s="118" t="s">
        <v>563</v>
      </c>
      <c r="E26" s="307">
        <v>223863.03200000001</v>
      </c>
      <c r="H26" s="118"/>
      <c r="M26" s="307">
        <v>223863032</v>
      </c>
      <c r="O26" s="2" t="s">
        <v>646</v>
      </c>
      <c r="P26" s="210"/>
      <c r="Q26" s="118" t="s">
        <v>262</v>
      </c>
      <c r="R26" s="118" t="s">
        <v>563</v>
      </c>
      <c r="S26" s="307">
        <v>223863.03200000001</v>
      </c>
      <c r="T26" s="118"/>
    </row>
    <row r="27" spans="1:20" ht="12" customHeight="1" x14ac:dyDescent="0.25">
      <c r="A27" s="2" t="s">
        <v>648</v>
      </c>
      <c r="B27" s="210"/>
      <c r="C27" s="118" t="s">
        <v>262</v>
      </c>
      <c r="D27" s="118" t="s">
        <v>563</v>
      </c>
      <c r="E27" s="307">
        <v>-131421.391</v>
      </c>
      <c r="H27" s="118"/>
      <c r="M27" s="278">
        <v>-131421391</v>
      </c>
      <c r="O27" s="2" t="s">
        <v>648</v>
      </c>
      <c r="P27" s="210"/>
      <c r="Q27" s="118" t="s">
        <v>262</v>
      </c>
      <c r="R27" s="118" t="s">
        <v>563</v>
      </c>
      <c r="S27" s="307">
        <v>-131421.391</v>
      </c>
      <c r="T27" s="118"/>
    </row>
    <row r="28" spans="1:20" ht="12" customHeight="1" x14ac:dyDescent="0.25">
      <c r="A28" s="2" t="s">
        <v>646</v>
      </c>
      <c r="B28" s="210"/>
      <c r="C28" s="118" t="s">
        <v>261</v>
      </c>
      <c r="D28" s="118" t="s">
        <v>429</v>
      </c>
      <c r="E28" s="307">
        <v>268617.55035939999</v>
      </c>
      <c r="H28" s="118"/>
      <c r="M28" s="307">
        <v>268617550.35939997</v>
      </c>
      <c r="O28" s="2" t="s">
        <v>646</v>
      </c>
      <c r="P28" s="210"/>
      <c r="Q28" s="118" t="s">
        <v>261</v>
      </c>
      <c r="R28" s="118" t="s">
        <v>429</v>
      </c>
      <c r="S28" s="307">
        <v>263968.1488508</v>
      </c>
      <c r="T28" s="118"/>
    </row>
    <row r="29" spans="1:20" ht="12.75" customHeight="1" x14ac:dyDescent="0.25">
      <c r="A29" s="2" t="s">
        <v>648</v>
      </c>
      <c r="B29" s="210"/>
      <c r="C29" s="118" t="s">
        <v>261</v>
      </c>
      <c r="D29" s="118" t="s">
        <v>429</v>
      </c>
      <c r="E29" s="307">
        <v>-176840.01949900002</v>
      </c>
      <c r="H29" s="118"/>
      <c r="M29" s="307">
        <v>-176840019.49900001</v>
      </c>
      <c r="O29" s="2" t="s">
        <v>648</v>
      </c>
      <c r="P29" s="210"/>
      <c r="Q29" s="118" t="s">
        <v>261</v>
      </c>
      <c r="R29" s="118" t="s">
        <v>429</v>
      </c>
      <c r="S29" s="307">
        <v>-173779.16121799999</v>
      </c>
      <c r="T29" s="118"/>
    </row>
    <row r="30" spans="1:20" ht="12.75" customHeight="1" x14ac:dyDescent="0.25">
      <c r="B30" s="210"/>
      <c r="C30" s="118"/>
      <c r="E30" s="27"/>
      <c r="H30" s="118"/>
      <c r="P30" s="210"/>
      <c r="Q30" s="118"/>
      <c r="R30" s="118"/>
      <c r="S30" s="27"/>
      <c r="T30" s="118"/>
    </row>
    <row r="31" spans="1:20" ht="12.75" customHeight="1" x14ac:dyDescent="0.25">
      <c r="E31" s="262">
        <v>184219.17186039998</v>
      </c>
      <c r="H31" s="118"/>
      <c r="R31" s="118"/>
      <c r="S31" s="262">
        <v>182630.62863280001</v>
      </c>
      <c r="T31" s="118"/>
    </row>
    <row r="32" spans="1:20" ht="12.75" customHeight="1" x14ac:dyDescent="0.25">
      <c r="H32" s="118"/>
      <c r="R32" s="118"/>
      <c r="T32" s="118"/>
    </row>
    <row r="33" spans="1:20" ht="12.75" customHeight="1" x14ac:dyDescent="0.25">
      <c r="A33" s="11" t="s">
        <v>1470</v>
      </c>
      <c r="B33" s="210"/>
      <c r="C33" s="118"/>
      <c r="H33" s="118"/>
      <c r="O33" s="11" t="s">
        <v>1470</v>
      </c>
      <c r="P33" s="210"/>
      <c r="Q33" s="118"/>
      <c r="R33" s="118"/>
      <c r="T33" s="118"/>
    </row>
    <row r="34" spans="1:20" ht="12.75" customHeight="1" x14ac:dyDescent="0.25">
      <c r="A34" s="2" t="s">
        <v>3398</v>
      </c>
      <c r="B34" s="118">
        <v>2024</v>
      </c>
      <c r="C34" s="118" t="s">
        <v>262</v>
      </c>
      <c r="D34" s="118" t="s">
        <v>563</v>
      </c>
      <c r="E34" s="307">
        <v>15000000</v>
      </c>
      <c r="F34" s="118" t="s">
        <v>1468</v>
      </c>
      <c r="H34" s="118"/>
      <c r="M34" s="307">
        <v>15000000000</v>
      </c>
      <c r="O34" s="2" t="s">
        <v>3398</v>
      </c>
      <c r="P34" s="118">
        <v>2024</v>
      </c>
      <c r="Q34" s="118" t="s">
        <v>262</v>
      </c>
      <c r="R34" s="118" t="s">
        <v>563</v>
      </c>
      <c r="S34" s="307">
        <v>15000000</v>
      </c>
      <c r="T34" s="118" t="s">
        <v>1468</v>
      </c>
    </row>
    <row r="35" spans="1:20" ht="12.75" customHeight="1" x14ac:dyDescent="0.25">
      <c r="A35" s="2" t="s">
        <v>3398</v>
      </c>
      <c r="B35" s="118" t="s">
        <v>3421</v>
      </c>
      <c r="C35" s="118" t="s">
        <v>261</v>
      </c>
      <c r="D35" s="118" t="s">
        <v>3459</v>
      </c>
      <c r="E35" s="307">
        <v>5929528</v>
      </c>
      <c r="F35" s="118" t="s">
        <v>1468</v>
      </c>
      <c r="H35" s="118"/>
      <c r="M35" s="307">
        <v>5929528000</v>
      </c>
      <c r="O35" s="2" t="s">
        <v>3398</v>
      </c>
      <c r="P35" s="118" t="s">
        <v>3421</v>
      </c>
      <c r="Q35" s="118" t="s">
        <v>261</v>
      </c>
      <c r="R35" s="118" t="s">
        <v>3459</v>
      </c>
      <c r="S35" s="307">
        <v>5826896</v>
      </c>
      <c r="T35" s="118" t="s">
        <v>1468</v>
      </c>
    </row>
    <row r="36" spans="1:20" ht="12.75" customHeight="1" x14ac:dyDescent="0.25">
      <c r="A36" s="2" t="s">
        <v>3420</v>
      </c>
      <c r="B36" s="118" t="s">
        <v>3422</v>
      </c>
      <c r="C36" s="118" t="s">
        <v>262</v>
      </c>
      <c r="D36" s="118" t="s">
        <v>563</v>
      </c>
      <c r="E36" s="307">
        <v>0</v>
      </c>
      <c r="F36" s="118" t="s">
        <v>1468</v>
      </c>
      <c r="H36" s="118"/>
      <c r="M36" s="307"/>
      <c r="O36" s="2" t="s">
        <v>3420</v>
      </c>
      <c r="P36" s="118" t="s">
        <v>3422</v>
      </c>
      <c r="Q36" s="118" t="s">
        <v>262</v>
      </c>
      <c r="R36" s="118" t="s">
        <v>563</v>
      </c>
      <c r="S36" s="307">
        <v>0</v>
      </c>
      <c r="T36" s="118" t="s">
        <v>1468</v>
      </c>
    </row>
    <row r="37" spans="1:20" ht="12.75" customHeight="1" x14ac:dyDescent="0.25">
      <c r="A37" s="2" t="s">
        <v>1854</v>
      </c>
      <c r="B37" s="118" t="s">
        <v>3422</v>
      </c>
      <c r="C37" s="118" t="s">
        <v>261</v>
      </c>
      <c r="D37" s="118" t="s">
        <v>3459</v>
      </c>
      <c r="E37" s="307">
        <v>0</v>
      </c>
      <c r="F37" s="118" t="s">
        <v>1468</v>
      </c>
      <c r="H37" s="118"/>
      <c r="M37" s="307"/>
      <c r="O37" s="2" t="s">
        <v>1854</v>
      </c>
      <c r="P37" s="118" t="s">
        <v>3422</v>
      </c>
      <c r="Q37" s="118" t="s">
        <v>261</v>
      </c>
      <c r="R37" s="118" t="s">
        <v>3459</v>
      </c>
      <c r="S37" s="307">
        <v>0</v>
      </c>
      <c r="T37" s="118" t="s">
        <v>1468</v>
      </c>
    </row>
    <row r="38" spans="1:20" ht="12.75" customHeight="1" x14ac:dyDescent="0.25">
      <c r="A38" s="2" t="s">
        <v>1568</v>
      </c>
      <c r="B38" s="118" t="s">
        <v>3422</v>
      </c>
      <c r="C38" s="118" t="s">
        <v>262</v>
      </c>
      <c r="D38" s="118" t="s">
        <v>563</v>
      </c>
      <c r="E38" s="307">
        <v>0</v>
      </c>
      <c r="F38" s="118" t="s">
        <v>1468</v>
      </c>
      <c r="H38" s="118"/>
      <c r="M38" s="307"/>
      <c r="O38" s="2" t="s">
        <v>1568</v>
      </c>
      <c r="P38" s="118" t="s">
        <v>3422</v>
      </c>
      <c r="Q38" s="118" t="s">
        <v>262</v>
      </c>
      <c r="R38" s="118" t="s">
        <v>563</v>
      </c>
      <c r="S38" s="307">
        <v>0</v>
      </c>
      <c r="T38" s="118" t="s">
        <v>1468</v>
      </c>
    </row>
    <row r="39" spans="1:20" ht="12.75" customHeight="1" x14ac:dyDescent="0.25">
      <c r="A39" s="2" t="s">
        <v>1568</v>
      </c>
      <c r="B39" s="118" t="s">
        <v>3421</v>
      </c>
      <c r="C39" s="118" t="s">
        <v>262</v>
      </c>
      <c r="D39" s="118" t="s">
        <v>563</v>
      </c>
      <c r="E39" s="307">
        <v>1543126.3529999999</v>
      </c>
      <c r="F39" s="118" t="s">
        <v>1468</v>
      </c>
      <c r="H39" s="118"/>
      <c r="M39" s="307">
        <v>1543126353</v>
      </c>
      <c r="O39" s="2" t="s">
        <v>1568</v>
      </c>
      <c r="P39" s="118" t="s">
        <v>3421</v>
      </c>
      <c r="Q39" s="118" t="s">
        <v>262</v>
      </c>
      <c r="R39" s="118" t="s">
        <v>563</v>
      </c>
      <c r="S39" s="307">
        <v>1543126.3529999999</v>
      </c>
      <c r="T39" s="118" t="s">
        <v>1468</v>
      </c>
    </row>
    <row r="40" spans="1:20" ht="12.75" customHeight="1" x14ac:dyDescent="0.25">
      <c r="A40" s="2" t="s">
        <v>3411</v>
      </c>
      <c r="B40" s="118" t="s">
        <v>3423</v>
      </c>
      <c r="C40" s="118" t="s">
        <v>262</v>
      </c>
      <c r="D40" s="118" t="s">
        <v>563</v>
      </c>
      <c r="E40" s="307">
        <v>0</v>
      </c>
      <c r="F40" s="118" t="s">
        <v>2609</v>
      </c>
      <c r="H40" s="118"/>
      <c r="M40" s="307">
        <v>0</v>
      </c>
      <c r="O40" s="2" t="s">
        <v>3411</v>
      </c>
      <c r="P40" s="118" t="s">
        <v>3423</v>
      </c>
      <c r="Q40" s="118" t="s">
        <v>262</v>
      </c>
      <c r="R40" s="118" t="s">
        <v>563</v>
      </c>
      <c r="S40" s="307">
        <v>0</v>
      </c>
      <c r="T40" s="118" t="s">
        <v>2609</v>
      </c>
    </row>
    <row r="41" spans="1:20" x14ac:dyDescent="0.25">
      <c r="A41" s="2" t="s">
        <v>3411</v>
      </c>
      <c r="B41" s="118" t="s">
        <v>3422</v>
      </c>
      <c r="C41" s="118" t="s">
        <v>262</v>
      </c>
      <c r="D41" s="118" t="s">
        <v>563</v>
      </c>
      <c r="E41" s="307">
        <v>0</v>
      </c>
      <c r="F41" s="118" t="s">
        <v>1468</v>
      </c>
      <c r="H41" s="118"/>
      <c r="M41" s="307">
        <v>0</v>
      </c>
      <c r="O41" s="2" t="s">
        <v>3411</v>
      </c>
      <c r="P41" s="118" t="s">
        <v>3422</v>
      </c>
      <c r="Q41" s="118" t="s">
        <v>262</v>
      </c>
      <c r="R41" s="118" t="s">
        <v>563</v>
      </c>
      <c r="S41" s="307">
        <v>0</v>
      </c>
      <c r="T41" s="118" t="s">
        <v>1468</v>
      </c>
    </row>
    <row r="42" spans="1:20" ht="12.75" customHeight="1" x14ac:dyDescent="0.25">
      <c r="A42" s="2" t="s">
        <v>3411</v>
      </c>
      <c r="B42" s="118" t="s">
        <v>3421</v>
      </c>
      <c r="C42" s="118" t="s">
        <v>262</v>
      </c>
      <c r="D42" s="118" t="s">
        <v>563</v>
      </c>
      <c r="E42" s="307">
        <v>0</v>
      </c>
      <c r="F42" s="118" t="s">
        <v>1468</v>
      </c>
      <c r="H42" s="118"/>
      <c r="M42" s="307">
        <v>123834440237</v>
      </c>
      <c r="O42" s="2" t="s">
        <v>3411</v>
      </c>
      <c r="P42" s="118" t="s">
        <v>3421</v>
      </c>
      <c r="Q42" s="118" t="s">
        <v>262</v>
      </c>
      <c r="R42" s="118" t="s">
        <v>563</v>
      </c>
      <c r="S42" s="307">
        <v>123834440.237</v>
      </c>
      <c r="T42" s="118" t="s">
        <v>1468</v>
      </c>
    </row>
    <row r="43" spans="1:20" ht="12.75" customHeight="1" x14ac:dyDescent="0.25">
      <c r="A43" s="2" t="s">
        <v>3411</v>
      </c>
      <c r="B43" s="118" t="s">
        <v>3424</v>
      </c>
      <c r="C43" s="118" t="s">
        <v>261</v>
      </c>
      <c r="D43" s="118" t="s">
        <v>3459</v>
      </c>
      <c r="E43" s="307">
        <v>0</v>
      </c>
      <c r="F43" s="118" t="s">
        <v>1468</v>
      </c>
      <c r="H43" s="118"/>
      <c r="M43" s="307">
        <v>0</v>
      </c>
      <c r="O43" s="2" t="s">
        <v>3411</v>
      </c>
      <c r="P43" s="118" t="s">
        <v>3424</v>
      </c>
      <c r="Q43" s="118" t="s">
        <v>261</v>
      </c>
      <c r="R43" s="118" t="s">
        <v>3459</v>
      </c>
      <c r="S43" s="307">
        <v>0</v>
      </c>
      <c r="T43" s="118" t="s">
        <v>1468</v>
      </c>
    </row>
    <row r="44" spans="1:20" ht="12.75" customHeight="1" x14ac:dyDescent="0.25">
      <c r="A44" s="2" t="s">
        <v>3411</v>
      </c>
      <c r="B44" s="118" t="s">
        <v>3422</v>
      </c>
      <c r="C44" s="118" t="s">
        <v>261</v>
      </c>
      <c r="D44" s="118" t="s">
        <v>3459</v>
      </c>
      <c r="E44" s="307">
        <v>0</v>
      </c>
      <c r="F44" s="118" t="s">
        <v>1468</v>
      </c>
      <c r="H44" s="118"/>
      <c r="M44" s="307">
        <v>0</v>
      </c>
      <c r="O44" s="2" t="s">
        <v>3411</v>
      </c>
      <c r="P44" s="118" t="s">
        <v>3422</v>
      </c>
      <c r="Q44" s="118" t="s">
        <v>261</v>
      </c>
      <c r="R44" s="118" t="s">
        <v>3459</v>
      </c>
      <c r="S44" s="307">
        <v>0</v>
      </c>
      <c r="T44" s="118" t="s">
        <v>1468</v>
      </c>
    </row>
    <row r="45" spans="1:20" ht="12.75" customHeight="1" x14ac:dyDescent="0.25">
      <c r="A45" s="2" t="s">
        <v>3411</v>
      </c>
      <c r="B45" s="118" t="s">
        <v>3421</v>
      </c>
      <c r="C45" s="118" t="s">
        <v>261</v>
      </c>
      <c r="D45" s="118" t="s">
        <v>3459</v>
      </c>
      <c r="E45" s="307">
        <v>110322476.75292599</v>
      </c>
      <c r="F45" s="118" t="s">
        <v>1468</v>
      </c>
      <c r="H45" s="118"/>
      <c r="M45" s="307">
        <v>83062003752.925995</v>
      </c>
      <c r="O45" s="2" t="s">
        <v>3411</v>
      </c>
      <c r="P45" s="118" t="s">
        <v>3421</v>
      </c>
      <c r="Q45" s="118" t="s">
        <v>261</v>
      </c>
      <c r="R45" s="118" t="s">
        <v>3459</v>
      </c>
      <c r="S45" s="307">
        <v>81624314.350131989</v>
      </c>
      <c r="T45" s="118" t="s">
        <v>1468</v>
      </c>
    </row>
    <row r="46" spans="1:20" ht="12.75" customHeight="1" x14ac:dyDescent="0.25">
      <c r="E46" s="787">
        <v>132795131.10592599</v>
      </c>
      <c r="H46" s="118"/>
      <c r="R46" s="118"/>
      <c r="S46" s="787">
        <v>227828776.94013199</v>
      </c>
      <c r="T46" s="118"/>
    </row>
    <row r="47" spans="1:20" ht="12.75" customHeight="1" x14ac:dyDescent="0.25">
      <c r="A47" s="11" t="s">
        <v>1434</v>
      </c>
      <c r="B47" s="210"/>
      <c r="C47" s="118"/>
      <c r="D47" s="118" t="s">
        <v>3460</v>
      </c>
      <c r="E47" s="307"/>
      <c r="H47" s="118"/>
      <c r="O47" s="11" t="s">
        <v>1434</v>
      </c>
      <c r="P47" s="210"/>
      <c r="Q47" s="118"/>
      <c r="R47" s="118" t="s">
        <v>3460</v>
      </c>
      <c r="S47" s="307"/>
      <c r="T47" s="118"/>
    </row>
    <row r="48" spans="1:20" ht="12.75" customHeight="1" x14ac:dyDescent="0.25">
      <c r="A48" s="2" t="s">
        <v>646</v>
      </c>
      <c r="B48" s="210"/>
      <c r="C48" s="118" t="s">
        <v>262</v>
      </c>
      <c r="D48" s="118" t="s">
        <v>563</v>
      </c>
      <c r="E48" s="307">
        <v>9919457.3829999994</v>
      </c>
      <c r="H48" s="118"/>
      <c r="M48" s="278">
        <v>9919457383</v>
      </c>
      <c r="O48" s="2" t="s">
        <v>646</v>
      </c>
      <c r="P48" s="210"/>
      <c r="Q48" s="118" t="s">
        <v>262</v>
      </c>
      <c r="R48" s="118" t="s">
        <v>563</v>
      </c>
      <c r="S48" s="307">
        <v>9919457.3829999994</v>
      </c>
      <c r="T48" s="118"/>
    </row>
    <row r="49" spans="1:20" ht="12.75" customHeight="1" x14ac:dyDescent="0.25">
      <c r="A49" s="2" t="s">
        <v>648</v>
      </c>
      <c r="B49" s="210"/>
      <c r="C49" s="118" t="s">
        <v>262</v>
      </c>
      <c r="D49" s="118" t="s">
        <v>563</v>
      </c>
      <c r="E49" s="307">
        <v>-5905458.0350000001</v>
      </c>
      <c r="H49" s="118"/>
      <c r="M49" s="278">
        <v>-5905458035</v>
      </c>
      <c r="O49" s="2" t="s">
        <v>648</v>
      </c>
      <c r="P49" s="210"/>
      <c r="Q49" s="118" t="s">
        <v>262</v>
      </c>
      <c r="R49" s="118" t="s">
        <v>563</v>
      </c>
      <c r="S49" s="307">
        <v>-5905458.0350000001</v>
      </c>
      <c r="T49" s="118"/>
    </row>
    <row r="50" spans="1:20" ht="12.75" customHeight="1" x14ac:dyDescent="0.25">
      <c r="A50" s="2" t="s">
        <v>646</v>
      </c>
      <c r="B50" s="210"/>
      <c r="C50" s="118" t="s">
        <v>261</v>
      </c>
      <c r="D50" s="118" t="s">
        <v>3459</v>
      </c>
      <c r="E50" s="307">
        <v>3354812.0577950003</v>
      </c>
      <c r="H50" s="118"/>
      <c r="M50" s="278">
        <v>3354812057.7950001</v>
      </c>
      <c r="O50" s="2" t="s">
        <v>646</v>
      </c>
      <c r="P50" s="210"/>
      <c r="Q50" s="118" t="s">
        <v>261</v>
      </c>
      <c r="R50" s="118" t="s">
        <v>3459</v>
      </c>
      <c r="S50" s="307">
        <v>3296744.86069</v>
      </c>
      <c r="T50" s="118"/>
    </row>
    <row r="51" spans="1:20" ht="12.75" customHeight="1" x14ac:dyDescent="0.25">
      <c r="A51" s="2" t="s">
        <v>648</v>
      </c>
      <c r="B51" s="210"/>
      <c r="C51" s="118" t="s">
        <v>261</v>
      </c>
      <c r="D51" s="118" t="s">
        <v>3459</v>
      </c>
      <c r="E51" s="307">
        <v>-1558078.6509244</v>
      </c>
      <c r="H51" s="118"/>
      <c r="M51" s="278">
        <v>-1558078650.9243999</v>
      </c>
      <c r="O51" s="2" t="s">
        <v>648</v>
      </c>
      <c r="P51" s="210"/>
      <c r="Q51" s="118" t="s">
        <v>261</v>
      </c>
      <c r="R51" s="118" t="s">
        <v>3459</v>
      </c>
      <c r="S51" s="307">
        <v>-1531110.4456807999</v>
      </c>
      <c r="T51" s="118"/>
    </row>
    <row r="52" spans="1:20" ht="12.75" customHeight="1" x14ac:dyDescent="0.25">
      <c r="B52" s="210"/>
      <c r="C52" s="118"/>
      <c r="E52" s="346">
        <v>5810732.7548705991</v>
      </c>
      <c r="H52" s="118"/>
      <c r="P52" s="210"/>
      <c r="Q52" s="118"/>
      <c r="R52" s="118"/>
      <c r="S52" s="346">
        <v>5779633.7630091989</v>
      </c>
      <c r="T52" s="118"/>
    </row>
    <row r="53" spans="1:20" ht="12.75" customHeight="1" x14ac:dyDescent="0.25">
      <c r="H53" s="118"/>
      <c r="R53" s="118"/>
      <c r="T53" s="118"/>
    </row>
    <row r="54" spans="1:20" ht="12.75" customHeight="1" x14ac:dyDescent="0.25">
      <c r="A54" s="177" t="s">
        <v>1471</v>
      </c>
      <c r="B54" s="210"/>
      <c r="C54" s="118"/>
      <c r="H54" s="118"/>
      <c r="O54" s="177" t="s">
        <v>1471</v>
      </c>
      <c r="P54" s="210"/>
      <c r="Q54" s="118"/>
      <c r="R54" s="118"/>
      <c r="T54" s="118"/>
    </row>
    <row r="55" spans="1:20" ht="12.75" customHeight="1" x14ac:dyDescent="0.25">
      <c r="A55" s="2" t="s">
        <v>2802</v>
      </c>
      <c r="B55" s="118">
        <v>2023</v>
      </c>
      <c r="C55" s="118" t="s">
        <v>261</v>
      </c>
      <c r="D55" s="118" t="s">
        <v>3459</v>
      </c>
      <c r="E55" s="307">
        <v>0</v>
      </c>
      <c r="F55" s="118" t="s">
        <v>1468</v>
      </c>
      <c r="H55" s="118"/>
      <c r="O55" s="2" t="s">
        <v>2802</v>
      </c>
      <c r="P55" s="118">
        <v>2023</v>
      </c>
      <c r="Q55" s="118" t="s">
        <v>261</v>
      </c>
      <c r="R55" s="118" t="s">
        <v>3459</v>
      </c>
      <c r="S55" s="307">
        <v>0</v>
      </c>
      <c r="T55" s="118" t="s">
        <v>1468</v>
      </c>
    </row>
    <row r="56" spans="1:20" ht="12.75" customHeight="1" x14ac:dyDescent="0.25">
      <c r="A56" s="2" t="s">
        <v>2802</v>
      </c>
      <c r="B56" s="118">
        <v>2024</v>
      </c>
      <c r="C56" s="118" t="s">
        <v>261</v>
      </c>
      <c r="D56" s="118" t="s">
        <v>3459</v>
      </c>
      <c r="E56" s="307">
        <v>7426733.8200000003</v>
      </c>
      <c r="F56" s="118" t="s">
        <v>1468</v>
      </c>
      <c r="H56" s="118"/>
      <c r="M56" s="307">
        <v>7426733820</v>
      </c>
      <c r="O56" s="2" t="s">
        <v>2802</v>
      </c>
      <c r="P56" s="118">
        <v>2024</v>
      </c>
      <c r="Q56" s="118" t="s">
        <v>261</v>
      </c>
      <c r="R56" s="118" t="s">
        <v>3459</v>
      </c>
      <c r="S56" s="307">
        <v>7298187.2400000002</v>
      </c>
      <c r="T56" s="118" t="s">
        <v>1468</v>
      </c>
    </row>
    <row r="57" spans="1:20" ht="12.75" customHeight="1" x14ac:dyDescent="0.25">
      <c r="E57" s="787">
        <v>7426733.8200000003</v>
      </c>
      <c r="H57" s="118"/>
      <c r="R57" s="118"/>
      <c r="S57" s="787">
        <v>7298187.2400000002</v>
      </c>
      <c r="T57" s="118"/>
    </row>
    <row r="58" spans="1:20" ht="12.75" customHeight="1" x14ac:dyDescent="0.25">
      <c r="A58" s="11" t="s">
        <v>1436</v>
      </c>
      <c r="B58" s="210"/>
      <c r="C58" s="118"/>
      <c r="D58" s="118" t="s">
        <v>3460</v>
      </c>
      <c r="E58" s="27"/>
      <c r="H58" s="118"/>
      <c r="O58" s="11" t="s">
        <v>1436</v>
      </c>
      <c r="P58" s="210"/>
      <c r="Q58" s="118"/>
      <c r="R58" s="118" t="s">
        <v>3460</v>
      </c>
      <c r="S58" s="27"/>
      <c r="T58" s="118"/>
    </row>
    <row r="59" spans="1:20" ht="12.75" customHeight="1" x14ac:dyDescent="0.25">
      <c r="A59" s="2" t="s">
        <v>646</v>
      </c>
      <c r="B59" s="210"/>
      <c r="C59" s="118" t="s">
        <v>262</v>
      </c>
      <c r="D59" s="118" t="s">
        <v>563</v>
      </c>
      <c r="E59" s="307">
        <v>0</v>
      </c>
      <c r="H59" s="118"/>
      <c r="O59" s="2" t="s">
        <v>646</v>
      </c>
      <c r="P59" s="210"/>
      <c r="Q59" s="118" t="s">
        <v>262</v>
      </c>
      <c r="R59" s="118" t="s">
        <v>563</v>
      </c>
      <c r="S59" s="307">
        <v>0</v>
      </c>
      <c r="T59" s="118"/>
    </row>
    <row r="60" spans="1:20" ht="12.75" customHeight="1" x14ac:dyDescent="0.25">
      <c r="A60" s="2" t="s">
        <v>648</v>
      </c>
      <c r="B60" s="210"/>
      <c r="C60" s="118" t="s">
        <v>262</v>
      </c>
      <c r="D60" s="118" t="s">
        <v>563</v>
      </c>
      <c r="E60" s="307">
        <v>0</v>
      </c>
      <c r="H60" s="118"/>
      <c r="O60" s="2" t="s">
        <v>648</v>
      </c>
      <c r="P60" s="210"/>
      <c r="Q60" s="118" t="s">
        <v>262</v>
      </c>
      <c r="R60" s="118" t="s">
        <v>563</v>
      </c>
      <c r="S60" s="307">
        <v>0</v>
      </c>
      <c r="T60" s="118"/>
    </row>
    <row r="61" spans="1:20" ht="12.75" customHeight="1" x14ac:dyDescent="0.25">
      <c r="A61" s="2" t="s">
        <v>646</v>
      </c>
      <c r="B61" s="210"/>
      <c r="C61" s="118" t="s">
        <v>261</v>
      </c>
      <c r="D61" s="118" t="s">
        <v>429</v>
      </c>
      <c r="E61" s="307">
        <v>471907.11893160001</v>
      </c>
      <c r="H61" s="118"/>
      <c r="M61" s="788">
        <v>471907118.93160003</v>
      </c>
      <c r="O61" s="2" t="s">
        <v>646</v>
      </c>
      <c r="P61" s="210"/>
      <c r="Q61" s="118" t="s">
        <v>261</v>
      </c>
      <c r="R61" s="118" t="s">
        <v>429</v>
      </c>
      <c r="S61" s="307">
        <v>463739.05371120002</v>
      </c>
      <c r="T61" s="118"/>
    </row>
    <row r="62" spans="1:20" ht="12.75" customHeight="1" x14ac:dyDescent="0.25">
      <c r="A62" s="2" t="s">
        <v>648</v>
      </c>
      <c r="B62" s="210"/>
      <c r="C62" s="118" t="s">
        <v>261</v>
      </c>
      <c r="D62" s="118" t="s">
        <v>429</v>
      </c>
      <c r="E62" s="307">
        <v>0</v>
      </c>
      <c r="H62" s="118"/>
      <c r="M62" s="278">
        <v>0</v>
      </c>
      <c r="O62" s="2" t="s">
        <v>648</v>
      </c>
      <c r="P62" s="210"/>
      <c r="Q62" s="118" t="s">
        <v>261</v>
      </c>
      <c r="R62" s="118" t="s">
        <v>429</v>
      </c>
      <c r="S62" s="307">
        <v>0</v>
      </c>
      <c r="T62" s="118"/>
    </row>
    <row r="63" spans="1:20" ht="12.75" customHeight="1" x14ac:dyDescent="0.25">
      <c r="B63" s="210"/>
      <c r="C63" s="118"/>
      <c r="E63" s="346">
        <v>471907.11893160001</v>
      </c>
      <c r="H63" s="118"/>
      <c r="M63" s="27"/>
      <c r="P63" s="210"/>
      <c r="Q63" s="118"/>
      <c r="R63" s="118"/>
      <c r="S63" s="346">
        <v>463739.05371120002</v>
      </c>
      <c r="T63" s="118"/>
    </row>
    <row r="64" spans="1:20" ht="12.75" customHeight="1" x14ac:dyDescent="0.25">
      <c r="H64" s="118"/>
      <c r="R64" s="118"/>
      <c r="T64" s="118"/>
    </row>
    <row r="65" spans="1:20" ht="12.75" customHeight="1" x14ac:dyDescent="0.25">
      <c r="H65" s="118"/>
      <c r="R65" s="118"/>
      <c r="T65" s="118"/>
    </row>
    <row r="66" spans="1:20" ht="12.75" customHeight="1" x14ac:dyDescent="0.25">
      <c r="H66" s="118"/>
      <c r="R66" s="118"/>
      <c r="T66" s="118"/>
    </row>
    <row r="67" spans="1:20" ht="12.75" customHeight="1" x14ac:dyDescent="0.25">
      <c r="H67" s="118"/>
      <c r="R67" s="118"/>
      <c r="T67" s="118"/>
    </row>
    <row r="68" spans="1:20" ht="12.75" customHeight="1" x14ac:dyDescent="0.25">
      <c r="H68" s="118"/>
      <c r="R68" s="118"/>
      <c r="T68" s="118"/>
    </row>
    <row r="69" spans="1:20" ht="12.75" customHeight="1" x14ac:dyDescent="0.25">
      <c r="A69" s="11" t="s">
        <v>2643</v>
      </c>
      <c r="B69" s="210"/>
      <c r="C69" s="118"/>
      <c r="D69" s="118" t="s">
        <v>3460</v>
      </c>
      <c r="E69" s="380">
        <v>151710952.14158857</v>
      </c>
      <c r="O69" s="11" t="s">
        <v>2643</v>
      </c>
      <c r="P69" s="210"/>
      <c r="Q69" s="118"/>
      <c r="R69" s="118" t="s">
        <v>3460</v>
      </c>
      <c r="S69" s="380">
        <v>246575195.7954852</v>
      </c>
      <c r="T69" s="118"/>
    </row>
    <row r="70" spans="1:20" ht="12.75" customHeight="1" x14ac:dyDescent="0.25">
      <c r="F70" s="278"/>
      <c r="R70" s="118"/>
      <c r="T70" s="278"/>
    </row>
    <row r="71" spans="1:20" ht="12.75" customHeight="1" x14ac:dyDescent="0.25">
      <c r="F71" s="2"/>
      <c r="R71" s="118"/>
    </row>
    <row r="72" spans="1:20" ht="12.75" customHeight="1" x14ac:dyDescent="0.25">
      <c r="F72" s="2"/>
      <c r="M72" s="278"/>
      <c r="R72" s="118"/>
    </row>
    <row r="73" spans="1:20" ht="12.75" customHeight="1" x14ac:dyDescent="0.25">
      <c r="A73" s="11" t="s">
        <v>643</v>
      </c>
      <c r="B73" s="210"/>
      <c r="D73" s="146"/>
      <c r="O73" s="11" t="s">
        <v>643</v>
      </c>
      <c r="P73" s="210"/>
      <c r="R73" s="146"/>
      <c r="T73" s="118"/>
    </row>
    <row r="74" spans="1:20" ht="12.75" customHeight="1" x14ac:dyDescent="0.25">
      <c r="A74" s="1"/>
      <c r="B74" s="747"/>
      <c r="C74" s="729">
        <v>45382</v>
      </c>
      <c r="D74" s="729"/>
      <c r="E74" s="729"/>
      <c r="F74" s="729"/>
      <c r="M74" s="278"/>
      <c r="O74" s="1"/>
      <c r="P74" s="747"/>
      <c r="Q74" s="729">
        <v>45291</v>
      </c>
      <c r="R74" s="729"/>
      <c r="S74" s="729"/>
      <c r="T74" s="729"/>
    </row>
    <row r="75" spans="1:20" ht="12.75" customHeight="1" x14ac:dyDescent="0.25">
      <c r="A75" s="177" t="s">
        <v>1469</v>
      </c>
      <c r="B75" s="211" t="s">
        <v>81</v>
      </c>
      <c r="C75" s="64" t="s">
        <v>645</v>
      </c>
      <c r="D75" s="64" t="s">
        <v>200</v>
      </c>
      <c r="E75" s="174" t="s">
        <v>649</v>
      </c>
      <c r="F75" s="175" t="s">
        <v>82</v>
      </c>
      <c r="O75" s="177" t="s">
        <v>1469</v>
      </c>
      <c r="P75" s="211" t="s">
        <v>81</v>
      </c>
      <c r="Q75" s="64" t="s">
        <v>645</v>
      </c>
      <c r="R75" s="64" t="s">
        <v>200</v>
      </c>
      <c r="S75" s="174" t="s">
        <v>649</v>
      </c>
      <c r="T75" s="175" t="s">
        <v>82</v>
      </c>
    </row>
    <row r="76" spans="1:20" ht="12.75" customHeight="1" x14ac:dyDescent="0.25">
      <c r="A76" s="2" t="s">
        <v>1462</v>
      </c>
      <c r="B76" s="118" t="s">
        <v>3414</v>
      </c>
      <c r="C76" s="118" t="s">
        <v>262</v>
      </c>
      <c r="D76" s="118" t="s">
        <v>563</v>
      </c>
      <c r="E76" s="307">
        <v>0</v>
      </c>
      <c r="F76" s="118" t="s">
        <v>1467</v>
      </c>
      <c r="M76" s="277"/>
      <c r="O76" s="2" t="s">
        <v>1462</v>
      </c>
      <c r="P76" s="118" t="s">
        <v>3414</v>
      </c>
      <c r="Q76" s="118" t="s">
        <v>262</v>
      </c>
      <c r="R76" s="118" t="s">
        <v>563</v>
      </c>
      <c r="S76" s="307">
        <v>0</v>
      </c>
      <c r="T76" s="118" t="s">
        <v>1467</v>
      </c>
    </row>
    <row r="77" spans="1:20" ht="12.75" customHeight="1" x14ac:dyDescent="0.25">
      <c r="A77" s="2" t="s">
        <v>1463</v>
      </c>
      <c r="B77" s="118" t="s">
        <v>3414</v>
      </c>
      <c r="C77" s="118" t="s">
        <v>262</v>
      </c>
      <c r="D77" s="118" t="s">
        <v>563</v>
      </c>
      <c r="E77" s="307">
        <v>0</v>
      </c>
      <c r="F77" s="118" t="s">
        <v>2635</v>
      </c>
      <c r="M77" s="277"/>
      <c r="O77" s="2" t="s">
        <v>1463</v>
      </c>
      <c r="P77" s="118" t="s">
        <v>3414</v>
      </c>
      <c r="Q77" s="118" t="s">
        <v>262</v>
      </c>
      <c r="R77" s="118" t="s">
        <v>563</v>
      </c>
      <c r="S77" s="307">
        <v>0</v>
      </c>
      <c r="T77" s="118" t="s">
        <v>2635</v>
      </c>
    </row>
    <row r="78" spans="1:20" ht="12.75" customHeight="1" x14ac:dyDescent="0.25">
      <c r="A78" s="2" t="s">
        <v>1463</v>
      </c>
      <c r="B78" s="118" t="s">
        <v>3416</v>
      </c>
      <c r="C78" s="118" t="s">
        <v>262</v>
      </c>
      <c r="D78" s="118" t="s">
        <v>563</v>
      </c>
      <c r="E78" s="307">
        <v>40180000</v>
      </c>
      <c r="F78" s="118" t="s">
        <v>2635</v>
      </c>
      <c r="M78" s="307">
        <v>40180000000</v>
      </c>
      <c r="O78" s="2" t="s">
        <v>1463</v>
      </c>
      <c r="P78" s="118" t="s">
        <v>3416</v>
      </c>
      <c r="Q78" s="118" t="s">
        <v>262</v>
      </c>
      <c r="R78" s="118" t="s">
        <v>563</v>
      </c>
      <c r="S78" s="307">
        <v>40180000</v>
      </c>
      <c r="T78" s="118" t="s">
        <v>2635</v>
      </c>
    </row>
    <row r="79" spans="1:20" ht="12.75" customHeight="1" x14ac:dyDescent="0.25">
      <c r="A79" s="2" t="s">
        <v>1463</v>
      </c>
      <c r="B79" s="118" t="s">
        <v>3415</v>
      </c>
      <c r="C79" s="118" t="s">
        <v>262</v>
      </c>
      <c r="D79" s="118" t="s">
        <v>563</v>
      </c>
      <c r="E79" s="307">
        <v>3100328.2930000001</v>
      </c>
      <c r="F79" s="118" t="s">
        <v>2635</v>
      </c>
      <c r="M79" s="307">
        <v>3100328293</v>
      </c>
      <c r="O79" s="2" t="s">
        <v>1463</v>
      </c>
      <c r="P79" s="118" t="s">
        <v>3415</v>
      </c>
      <c r="Q79" s="118" t="s">
        <v>262</v>
      </c>
      <c r="R79" s="118" t="s">
        <v>563</v>
      </c>
      <c r="S79" s="307">
        <v>3100328.2930000001</v>
      </c>
      <c r="T79" s="118" t="s">
        <v>2635</v>
      </c>
    </row>
    <row r="80" spans="1:20" ht="12.75" customHeight="1" x14ac:dyDescent="0.25">
      <c r="A80" s="2" t="s">
        <v>1464</v>
      </c>
      <c r="B80" s="118" t="s">
        <v>3414</v>
      </c>
      <c r="C80" s="118" t="s">
        <v>262</v>
      </c>
      <c r="D80" s="118" t="s">
        <v>563</v>
      </c>
      <c r="E80" s="307">
        <v>0</v>
      </c>
      <c r="F80" s="118" t="s">
        <v>2635</v>
      </c>
      <c r="M80" s="307"/>
      <c r="O80" s="2" t="s">
        <v>1464</v>
      </c>
      <c r="P80" s="118" t="s">
        <v>3414</v>
      </c>
      <c r="Q80" s="118" t="s">
        <v>262</v>
      </c>
      <c r="R80" s="118" t="s">
        <v>563</v>
      </c>
      <c r="S80" s="307">
        <v>0</v>
      </c>
      <c r="T80" s="118" t="s">
        <v>2635</v>
      </c>
    </row>
    <row r="81" spans="1:20" ht="15" customHeight="1" x14ac:dyDescent="0.25">
      <c r="A81" s="2" t="s">
        <v>1464</v>
      </c>
      <c r="B81" s="118" t="s">
        <v>3416</v>
      </c>
      <c r="C81" s="118" t="s">
        <v>262</v>
      </c>
      <c r="D81" s="118" t="s">
        <v>563</v>
      </c>
      <c r="E81" s="307">
        <v>0</v>
      </c>
      <c r="F81" s="118" t="s">
        <v>2635</v>
      </c>
      <c r="M81" s="307"/>
      <c r="O81" s="2" t="s">
        <v>1464</v>
      </c>
      <c r="P81" s="118" t="s">
        <v>3416</v>
      </c>
      <c r="Q81" s="118" t="s">
        <v>262</v>
      </c>
      <c r="R81" s="118" t="s">
        <v>563</v>
      </c>
      <c r="S81" s="307">
        <v>0</v>
      </c>
      <c r="T81" s="118" t="s">
        <v>2635</v>
      </c>
    </row>
    <row r="82" spans="1:20" ht="15" customHeight="1" x14ac:dyDescent="0.25">
      <c r="A82" s="2" t="s">
        <v>1464</v>
      </c>
      <c r="B82" s="118" t="s">
        <v>3415</v>
      </c>
      <c r="C82" s="118" t="s">
        <v>262</v>
      </c>
      <c r="D82" s="118" t="s">
        <v>563</v>
      </c>
      <c r="E82" s="307">
        <v>0</v>
      </c>
      <c r="F82" s="118" t="s">
        <v>2635</v>
      </c>
      <c r="M82" s="307"/>
      <c r="O82" s="2" t="s">
        <v>1464</v>
      </c>
      <c r="P82" s="118" t="s">
        <v>3415</v>
      </c>
      <c r="Q82" s="118" t="s">
        <v>262</v>
      </c>
      <c r="R82" s="118" t="s">
        <v>563</v>
      </c>
      <c r="S82" s="307">
        <v>0</v>
      </c>
      <c r="T82" s="118" t="s">
        <v>2635</v>
      </c>
    </row>
    <row r="83" spans="1:20" ht="15" customHeight="1" x14ac:dyDescent="0.25">
      <c r="A83" s="2" t="s">
        <v>1464</v>
      </c>
      <c r="B83" s="118" t="s">
        <v>3417</v>
      </c>
      <c r="C83" s="118" t="s">
        <v>262</v>
      </c>
      <c r="D83" s="118" t="s">
        <v>563</v>
      </c>
      <c r="E83" s="307">
        <v>4683394.3990000002</v>
      </c>
      <c r="F83" s="118" t="s">
        <v>2635</v>
      </c>
      <c r="M83" s="307">
        <v>4683394399</v>
      </c>
      <c r="O83" s="2" t="s">
        <v>1464</v>
      </c>
      <c r="P83" s="118" t="s">
        <v>3417</v>
      </c>
      <c r="Q83" s="118" t="s">
        <v>262</v>
      </c>
      <c r="R83" s="118" t="s">
        <v>563</v>
      </c>
      <c r="S83" s="307">
        <v>4683394.3990000002</v>
      </c>
      <c r="T83" s="118" t="s">
        <v>2635</v>
      </c>
    </row>
    <row r="84" spans="1:20" ht="12.75" customHeight="1" x14ac:dyDescent="0.25">
      <c r="A84" s="2" t="s">
        <v>1466</v>
      </c>
      <c r="B84" s="118" t="s">
        <v>3414</v>
      </c>
      <c r="C84" s="118" t="s">
        <v>262</v>
      </c>
      <c r="D84" s="118" t="s">
        <v>563</v>
      </c>
      <c r="E84" s="307">
        <v>0</v>
      </c>
      <c r="F84" s="118" t="s">
        <v>2635</v>
      </c>
      <c r="M84" s="307"/>
      <c r="O84" s="2" t="s">
        <v>1466</v>
      </c>
      <c r="P84" s="118" t="s">
        <v>3414</v>
      </c>
      <c r="Q84" s="118" t="s">
        <v>262</v>
      </c>
      <c r="R84" s="118" t="s">
        <v>563</v>
      </c>
      <c r="S84" s="307">
        <v>0</v>
      </c>
      <c r="T84" s="118" t="s">
        <v>2635</v>
      </c>
    </row>
    <row r="85" spans="1:20" ht="12.75" customHeight="1" x14ac:dyDescent="0.25">
      <c r="A85" s="2" t="s">
        <v>1466</v>
      </c>
      <c r="B85" s="118" t="s">
        <v>3416</v>
      </c>
      <c r="C85" s="118" t="s">
        <v>262</v>
      </c>
      <c r="D85" s="118" t="s">
        <v>563</v>
      </c>
      <c r="E85" s="307">
        <v>0</v>
      </c>
      <c r="F85" s="118" t="s">
        <v>2635</v>
      </c>
      <c r="M85" s="307"/>
      <c r="O85" s="2" t="s">
        <v>1466</v>
      </c>
      <c r="P85" s="118" t="s">
        <v>3416</v>
      </c>
      <c r="Q85" s="118" t="s">
        <v>262</v>
      </c>
      <c r="R85" s="118" t="s">
        <v>563</v>
      </c>
      <c r="S85" s="307">
        <v>0</v>
      </c>
      <c r="T85" s="118" t="s">
        <v>2635</v>
      </c>
    </row>
    <row r="86" spans="1:20" ht="12.75" customHeight="1" x14ac:dyDescent="0.25">
      <c r="A86" s="2" t="s">
        <v>1466</v>
      </c>
      <c r="B86" s="118" t="s">
        <v>3415</v>
      </c>
      <c r="C86" s="118" t="s">
        <v>262</v>
      </c>
      <c r="D86" s="118" t="s">
        <v>563</v>
      </c>
      <c r="E86" s="307">
        <v>0</v>
      </c>
      <c r="F86" s="118" t="s">
        <v>2635</v>
      </c>
      <c r="M86" s="307"/>
      <c r="O86" s="2" t="s">
        <v>1466</v>
      </c>
      <c r="P86" s="118" t="s">
        <v>3415</v>
      </c>
      <c r="Q86" s="118" t="s">
        <v>262</v>
      </c>
      <c r="R86" s="118" t="s">
        <v>563</v>
      </c>
      <c r="S86" s="307">
        <v>0</v>
      </c>
      <c r="T86" s="118" t="s">
        <v>2635</v>
      </c>
    </row>
    <row r="87" spans="1:20" ht="12.75" customHeight="1" x14ac:dyDescent="0.25">
      <c r="A87" s="2" t="s">
        <v>1466</v>
      </c>
      <c r="B87" s="118" t="s">
        <v>3417</v>
      </c>
      <c r="C87" s="118" t="s">
        <v>262</v>
      </c>
      <c r="D87" s="118" t="s">
        <v>563</v>
      </c>
      <c r="E87" s="307">
        <v>0</v>
      </c>
      <c r="F87" s="118" t="s">
        <v>2635</v>
      </c>
      <c r="H87" s="118"/>
      <c r="M87" s="307"/>
      <c r="O87" s="2" t="s">
        <v>1466</v>
      </c>
      <c r="P87" s="118" t="s">
        <v>3417</v>
      </c>
      <c r="Q87" s="118" t="s">
        <v>262</v>
      </c>
      <c r="R87" s="118" t="s">
        <v>563</v>
      </c>
      <c r="S87" s="307">
        <v>0</v>
      </c>
      <c r="T87" s="118" t="s">
        <v>2635</v>
      </c>
    </row>
    <row r="88" spans="1:20" ht="15" customHeight="1" x14ac:dyDescent="0.25">
      <c r="A88" s="2" t="s">
        <v>1466</v>
      </c>
      <c r="B88" s="118" t="s">
        <v>3419</v>
      </c>
      <c r="C88" s="118" t="s">
        <v>262</v>
      </c>
      <c r="D88" s="118" t="s">
        <v>563</v>
      </c>
      <c r="E88" s="307">
        <v>0</v>
      </c>
      <c r="F88" s="118" t="s">
        <v>2635</v>
      </c>
      <c r="M88" s="307"/>
      <c r="O88" s="2" t="s">
        <v>1466</v>
      </c>
      <c r="P88" s="118" t="s">
        <v>3419</v>
      </c>
      <c r="Q88" s="118" t="s">
        <v>262</v>
      </c>
      <c r="R88" s="118" t="s">
        <v>563</v>
      </c>
      <c r="S88" s="307">
        <v>0</v>
      </c>
      <c r="T88" s="118" t="s">
        <v>2635</v>
      </c>
    </row>
    <row r="89" spans="1:20" ht="15" customHeight="1" x14ac:dyDescent="0.25">
      <c r="A89" s="2" t="s">
        <v>1466</v>
      </c>
      <c r="B89" s="118" t="s">
        <v>3418</v>
      </c>
      <c r="C89" s="118" t="s">
        <v>262</v>
      </c>
      <c r="D89" s="118" t="s">
        <v>563</v>
      </c>
      <c r="E89" s="307">
        <v>21463346.206999999</v>
      </c>
      <c r="F89" s="118" t="s">
        <v>2635</v>
      </c>
      <c r="M89" s="307">
        <v>21463346207</v>
      </c>
      <c r="O89" s="2" t="s">
        <v>1466</v>
      </c>
      <c r="P89" s="118" t="s">
        <v>3418</v>
      </c>
      <c r="Q89" s="118" t="s">
        <v>262</v>
      </c>
      <c r="R89" s="118" t="s">
        <v>563</v>
      </c>
      <c r="S89" s="307">
        <v>21463346.206999999</v>
      </c>
      <c r="T89" s="118" t="s">
        <v>2635</v>
      </c>
    </row>
    <row r="90" spans="1:20" ht="15" customHeight="1" x14ac:dyDescent="0.25">
      <c r="A90" s="2" t="s">
        <v>1567</v>
      </c>
      <c r="B90" s="118" t="s">
        <v>3414</v>
      </c>
      <c r="C90" s="118" t="s">
        <v>262</v>
      </c>
      <c r="D90" s="118" t="s">
        <v>563</v>
      </c>
      <c r="E90" s="307">
        <v>0</v>
      </c>
      <c r="F90" s="118" t="s">
        <v>2609</v>
      </c>
      <c r="M90" s="307"/>
      <c r="O90" s="2" t="s">
        <v>1567</v>
      </c>
      <c r="P90" s="118" t="s">
        <v>3414</v>
      </c>
      <c r="Q90" s="118" t="s">
        <v>262</v>
      </c>
      <c r="R90" s="118" t="s">
        <v>563</v>
      </c>
      <c r="S90" s="307">
        <v>0</v>
      </c>
      <c r="T90" s="118" t="s">
        <v>2609</v>
      </c>
    </row>
    <row r="91" spans="1:20" ht="15" customHeight="1" x14ac:dyDescent="0.25">
      <c r="A91" s="2" t="s">
        <v>1567</v>
      </c>
      <c r="B91" s="118" t="s">
        <v>3416</v>
      </c>
      <c r="C91" s="118" t="s">
        <v>262</v>
      </c>
      <c r="D91" s="118" t="s">
        <v>563</v>
      </c>
      <c r="E91" s="307">
        <v>0</v>
      </c>
      <c r="F91" s="118" t="s">
        <v>2609</v>
      </c>
      <c r="M91" s="307"/>
      <c r="O91" s="2" t="s">
        <v>1567</v>
      </c>
      <c r="P91" s="118" t="s">
        <v>3416</v>
      </c>
      <c r="Q91" s="118" t="s">
        <v>262</v>
      </c>
      <c r="R91" s="118" t="s">
        <v>563</v>
      </c>
      <c r="S91" s="307">
        <v>0</v>
      </c>
      <c r="T91" s="118" t="s">
        <v>2609</v>
      </c>
    </row>
    <row r="92" spans="1:20" ht="15" customHeight="1" x14ac:dyDescent="0.25">
      <c r="A92" s="2" t="s">
        <v>1567</v>
      </c>
      <c r="B92" s="118" t="s">
        <v>3415</v>
      </c>
      <c r="C92" s="118" t="s">
        <v>262</v>
      </c>
      <c r="D92" s="118" t="s">
        <v>563</v>
      </c>
      <c r="E92" s="307">
        <v>0</v>
      </c>
      <c r="F92" s="118" t="s">
        <v>2609</v>
      </c>
      <c r="M92" s="307"/>
      <c r="O92" s="2" t="s">
        <v>1567</v>
      </c>
      <c r="P92" s="118" t="s">
        <v>3415</v>
      </c>
      <c r="Q92" s="118" t="s">
        <v>262</v>
      </c>
      <c r="R92" s="118" t="s">
        <v>563</v>
      </c>
      <c r="S92" s="307">
        <v>0</v>
      </c>
      <c r="T92" s="118" t="s">
        <v>2609</v>
      </c>
    </row>
    <row r="93" spans="1:20" ht="15" customHeight="1" x14ac:dyDescent="0.25">
      <c r="A93" s="2" t="s">
        <v>2636</v>
      </c>
      <c r="B93" s="118" t="s">
        <v>3414</v>
      </c>
      <c r="C93" s="118" t="s">
        <v>262</v>
      </c>
      <c r="D93" s="118" t="s">
        <v>563</v>
      </c>
      <c r="E93" s="307">
        <v>0</v>
      </c>
      <c r="F93" s="118" t="s">
        <v>2635</v>
      </c>
      <c r="M93" s="307"/>
      <c r="N93" s="278"/>
      <c r="O93" s="2" t="s">
        <v>2636</v>
      </c>
      <c r="P93" s="118" t="s">
        <v>3414</v>
      </c>
      <c r="Q93" s="118" t="s">
        <v>262</v>
      </c>
      <c r="R93" s="118" t="s">
        <v>563</v>
      </c>
      <c r="S93" s="307">
        <v>0</v>
      </c>
      <c r="T93" s="118" t="s">
        <v>2635</v>
      </c>
    </row>
    <row r="94" spans="1:20" ht="15" customHeight="1" x14ac:dyDescent="0.25">
      <c r="A94" s="2" t="s">
        <v>2636</v>
      </c>
      <c r="B94" s="118" t="s">
        <v>3416</v>
      </c>
      <c r="C94" s="118" t="s">
        <v>262</v>
      </c>
      <c r="D94" s="118" t="s">
        <v>563</v>
      </c>
      <c r="E94" s="307">
        <v>2110215.551</v>
      </c>
      <c r="F94" s="118" t="s">
        <v>2635</v>
      </c>
      <c r="M94" s="307">
        <v>2110215551</v>
      </c>
      <c r="O94" s="2" t="s">
        <v>2636</v>
      </c>
      <c r="P94" s="118" t="s">
        <v>3416</v>
      </c>
      <c r="Q94" s="118" t="s">
        <v>262</v>
      </c>
      <c r="R94" s="118" t="s">
        <v>563</v>
      </c>
      <c r="S94" s="307">
        <v>2110215.551</v>
      </c>
      <c r="T94" s="118" t="s">
        <v>2635</v>
      </c>
    </row>
    <row r="95" spans="1:20" ht="15" customHeight="1" x14ac:dyDescent="0.25">
      <c r="B95" s="789"/>
      <c r="C95" s="118"/>
      <c r="E95" s="307"/>
      <c r="N95" s="278"/>
      <c r="P95" s="789"/>
      <c r="Q95" s="118"/>
      <c r="R95" s="118"/>
      <c r="S95" s="307"/>
      <c r="T95" s="118"/>
    </row>
    <row r="96" spans="1:20" ht="15" customHeight="1" x14ac:dyDescent="0.25">
      <c r="B96" s="789"/>
      <c r="C96" s="118"/>
      <c r="E96" s="262">
        <v>71537284.450000003</v>
      </c>
      <c r="F96" s="790"/>
      <c r="N96" s="307"/>
      <c r="P96" s="789"/>
      <c r="Q96" s="118"/>
      <c r="R96" s="118"/>
      <c r="S96" s="262">
        <v>71537284.450000003</v>
      </c>
      <c r="T96" s="790"/>
    </row>
    <row r="97" spans="1:20" ht="12.75" customHeight="1" x14ac:dyDescent="0.25">
      <c r="A97" s="11" t="s">
        <v>1435</v>
      </c>
      <c r="B97" s="210"/>
      <c r="C97" s="118"/>
      <c r="D97" s="118" t="s">
        <v>3460</v>
      </c>
      <c r="E97" s="27"/>
      <c r="H97" s="118"/>
      <c r="O97" s="11" t="s">
        <v>1435</v>
      </c>
      <c r="P97" s="210"/>
      <c r="Q97" s="118"/>
      <c r="R97" s="118" t="s">
        <v>3460</v>
      </c>
      <c r="S97" s="27"/>
      <c r="T97" s="118"/>
    </row>
    <row r="98" spans="1:20" ht="12.75" customHeight="1" x14ac:dyDescent="0.25">
      <c r="A98" s="2" t="s">
        <v>646</v>
      </c>
      <c r="B98" s="210"/>
      <c r="C98" s="118" t="s">
        <v>262</v>
      </c>
      <c r="D98" s="118" t="s">
        <v>563</v>
      </c>
      <c r="E98" s="307">
        <v>48876195.406000003</v>
      </c>
      <c r="H98" s="118"/>
      <c r="I98" s="2" t="s">
        <v>3460</v>
      </c>
      <c r="M98" s="278">
        <v>48876195406</v>
      </c>
      <c r="O98" s="2" t="s">
        <v>646</v>
      </c>
      <c r="P98" s="210"/>
      <c r="Q98" s="118" t="s">
        <v>262</v>
      </c>
      <c r="R98" s="118" t="s">
        <v>563</v>
      </c>
      <c r="S98" s="307">
        <v>48876195.406000003</v>
      </c>
      <c r="T98" s="118"/>
    </row>
    <row r="99" spans="1:20" ht="12.75" customHeight="1" x14ac:dyDescent="0.25">
      <c r="A99" s="2" t="s">
        <v>648</v>
      </c>
      <c r="B99" s="210"/>
      <c r="C99" s="118" t="s">
        <v>262</v>
      </c>
      <c r="D99" s="118" t="s">
        <v>563</v>
      </c>
      <c r="E99" s="307">
        <v>-4675381.1449999996</v>
      </c>
      <c r="H99" s="118"/>
      <c r="I99" s="2" t="s">
        <v>3460</v>
      </c>
      <c r="M99" s="278">
        <v>-4675381145</v>
      </c>
      <c r="O99" s="2" t="s">
        <v>648</v>
      </c>
      <c r="P99" s="210"/>
      <c r="Q99" s="118" t="s">
        <v>262</v>
      </c>
      <c r="R99" s="118" t="s">
        <v>563</v>
      </c>
      <c r="S99" s="307">
        <v>-4675381.1449999996</v>
      </c>
      <c r="T99" s="118"/>
    </row>
    <row r="100" spans="1:20" ht="12.75" customHeight="1" x14ac:dyDescent="0.25">
      <c r="A100" s="2" t="s">
        <v>646</v>
      </c>
      <c r="B100" s="210"/>
      <c r="C100" s="118" t="s">
        <v>261</v>
      </c>
      <c r="D100" s="118" t="s">
        <v>429</v>
      </c>
      <c r="E100" s="307">
        <v>1130346.4414737001</v>
      </c>
      <c r="F100" s="307">
        <v>0</v>
      </c>
      <c r="H100" s="118"/>
      <c r="M100" s="307">
        <v>1130346441.4737</v>
      </c>
      <c r="O100" s="2" t="s">
        <v>646</v>
      </c>
      <c r="P100" s="210"/>
      <c r="Q100" s="118" t="s">
        <v>261</v>
      </c>
      <c r="R100" s="118" t="s">
        <v>429</v>
      </c>
      <c r="S100" s="307">
        <v>1110781.6943334001</v>
      </c>
      <c r="T100" s="307">
        <v>0</v>
      </c>
    </row>
    <row r="101" spans="1:20" ht="12.75" customHeight="1" x14ac:dyDescent="0.25">
      <c r="A101" s="2" t="s">
        <v>648</v>
      </c>
      <c r="B101" s="210"/>
      <c r="C101" s="118" t="s">
        <v>261</v>
      </c>
      <c r="D101" s="118" t="s">
        <v>429</v>
      </c>
      <c r="E101" s="307">
        <v>0</v>
      </c>
      <c r="H101" s="118"/>
      <c r="O101" s="2" t="s">
        <v>648</v>
      </c>
      <c r="P101" s="210"/>
      <c r="Q101" s="118" t="s">
        <v>261</v>
      </c>
      <c r="R101" s="118" t="s">
        <v>429</v>
      </c>
      <c r="S101" s="307">
        <v>0</v>
      </c>
      <c r="T101" s="118"/>
    </row>
    <row r="102" spans="1:20" ht="12.75" customHeight="1" x14ac:dyDescent="0.25">
      <c r="B102" s="210"/>
      <c r="C102" s="118"/>
      <c r="E102" s="27"/>
      <c r="H102" s="118"/>
      <c r="P102" s="210"/>
      <c r="Q102" s="118"/>
      <c r="R102" s="118"/>
      <c r="S102" s="27"/>
      <c r="T102" s="118"/>
    </row>
    <row r="103" spans="1:20" ht="12.75" customHeight="1" x14ac:dyDescent="0.25">
      <c r="B103" s="210"/>
      <c r="C103" s="118"/>
      <c r="E103" s="262">
        <v>45331160.702473707</v>
      </c>
      <c r="F103" s="791"/>
      <c r="H103" s="118"/>
      <c r="P103" s="210"/>
      <c r="Q103" s="118"/>
      <c r="R103" s="118"/>
      <c r="S103" s="262">
        <v>45311595.955333404</v>
      </c>
      <c r="T103" s="791"/>
    </row>
    <row r="104" spans="1:20" ht="12.75" customHeight="1" x14ac:dyDescent="0.25">
      <c r="H104" s="118"/>
      <c r="R104" s="118"/>
      <c r="T104" s="118"/>
    </row>
    <row r="105" spans="1:20" ht="12.75" customHeight="1" x14ac:dyDescent="0.25">
      <c r="A105" s="11" t="s">
        <v>1470</v>
      </c>
      <c r="B105" s="210"/>
      <c r="C105" s="118"/>
      <c r="D105" s="118" t="s">
        <v>3460</v>
      </c>
      <c r="E105" s="27"/>
      <c r="H105" s="118"/>
      <c r="O105" s="11" t="s">
        <v>1470</v>
      </c>
      <c r="P105" s="210"/>
      <c r="Q105" s="118"/>
      <c r="R105" s="118" t="s">
        <v>3460</v>
      </c>
      <c r="S105" s="27"/>
      <c r="T105" s="118"/>
    </row>
    <row r="106" spans="1:20" ht="12.75" customHeight="1" x14ac:dyDescent="0.3">
      <c r="A106" s="2" t="s">
        <v>3398</v>
      </c>
      <c r="B106" s="118" t="s">
        <v>3414</v>
      </c>
      <c r="C106" s="367" t="s">
        <v>262</v>
      </c>
      <c r="D106" s="118" t="s">
        <v>563</v>
      </c>
      <c r="E106" s="307">
        <v>45000000</v>
      </c>
      <c r="F106" s="118" t="s">
        <v>1468</v>
      </c>
      <c r="J106" s="2">
        <v>0</v>
      </c>
      <c r="M106" s="296">
        <v>45000000000</v>
      </c>
      <c r="O106" s="2" t="s">
        <v>3398</v>
      </c>
      <c r="P106" s="118" t="s">
        <v>3414</v>
      </c>
      <c r="Q106" s="367" t="s">
        <v>262</v>
      </c>
      <c r="R106" s="118" t="s">
        <v>563</v>
      </c>
      <c r="S106" s="307">
        <v>45000000</v>
      </c>
      <c r="T106" s="118" t="s">
        <v>1468</v>
      </c>
    </row>
    <row r="107" spans="1:20" ht="12.75" customHeight="1" x14ac:dyDescent="0.3">
      <c r="A107" s="2" t="s">
        <v>3398</v>
      </c>
      <c r="B107" s="118" t="s">
        <v>3416</v>
      </c>
      <c r="C107" s="367" t="s">
        <v>262</v>
      </c>
      <c r="D107" s="118" t="s">
        <v>563</v>
      </c>
      <c r="E107" s="307">
        <v>32500000</v>
      </c>
      <c r="F107" s="118" t="s">
        <v>1468</v>
      </c>
      <c r="M107" s="296">
        <v>32500000000</v>
      </c>
      <c r="O107" s="2" t="s">
        <v>3398</v>
      </c>
      <c r="P107" s="118" t="s">
        <v>3416</v>
      </c>
      <c r="Q107" s="367" t="s">
        <v>262</v>
      </c>
      <c r="R107" s="118" t="s">
        <v>563</v>
      </c>
      <c r="S107" s="307">
        <v>32500000</v>
      </c>
      <c r="T107" s="118" t="s">
        <v>1468</v>
      </c>
    </row>
    <row r="108" spans="1:20" ht="12.75" customHeight="1" x14ac:dyDescent="0.3">
      <c r="A108" s="2" t="s">
        <v>3398</v>
      </c>
      <c r="B108" s="118" t="s">
        <v>3414</v>
      </c>
      <c r="C108" s="367" t="s">
        <v>261</v>
      </c>
      <c r="D108" s="118" t="s">
        <v>429</v>
      </c>
      <c r="E108" s="307">
        <v>6670719</v>
      </c>
      <c r="F108" s="118" t="s">
        <v>1468</v>
      </c>
      <c r="M108" s="296">
        <v>6670719000</v>
      </c>
      <c r="O108" s="2" t="s">
        <v>3398</v>
      </c>
      <c r="P108" s="118" t="s">
        <v>3414</v>
      </c>
      <c r="Q108" s="367" t="s">
        <v>261</v>
      </c>
      <c r="R108" s="118" t="s">
        <v>429</v>
      </c>
      <c r="S108" s="307">
        <v>6555258</v>
      </c>
      <c r="T108" s="118" t="s">
        <v>1468</v>
      </c>
    </row>
    <row r="109" spans="1:20" ht="12.75" customHeight="1" x14ac:dyDescent="0.3">
      <c r="A109" s="2" t="s">
        <v>3398</v>
      </c>
      <c r="B109" s="118" t="s">
        <v>3416</v>
      </c>
      <c r="C109" s="367" t="s">
        <v>261</v>
      </c>
      <c r="D109" s="118" t="s">
        <v>429</v>
      </c>
      <c r="E109" s="307">
        <v>0</v>
      </c>
      <c r="F109" s="118" t="s">
        <v>1468</v>
      </c>
      <c r="M109" s="296"/>
      <c r="O109" s="2" t="s">
        <v>3398</v>
      </c>
      <c r="P109" s="118" t="s">
        <v>3416</v>
      </c>
      <c r="Q109" s="367" t="s">
        <v>261</v>
      </c>
      <c r="R109" s="118" t="s">
        <v>429</v>
      </c>
      <c r="S109" s="307">
        <v>0</v>
      </c>
      <c r="T109" s="118" t="s">
        <v>1468</v>
      </c>
    </row>
    <row r="110" spans="1:20" ht="12.75" customHeight="1" x14ac:dyDescent="0.3">
      <c r="A110" s="2" t="s">
        <v>3420</v>
      </c>
      <c r="B110" s="118" t="s">
        <v>3414</v>
      </c>
      <c r="C110" s="367" t="s">
        <v>262</v>
      </c>
      <c r="D110" s="118" t="s">
        <v>563</v>
      </c>
      <c r="E110" s="307">
        <v>0</v>
      </c>
      <c r="F110" s="118" t="s">
        <v>1468</v>
      </c>
      <c r="O110" s="2" t="s">
        <v>3420</v>
      </c>
      <c r="P110" s="118" t="s">
        <v>3414</v>
      </c>
      <c r="Q110" s="367" t="s">
        <v>262</v>
      </c>
      <c r="R110" s="118" t="s">
        <v>563</v>
      </c>
      <c r="S110" s="307">
        <v>0</v>
      </c>
      <c r="T110" s="118" t="s">
        <v>1468</v>
      </c>
    </row>
    <row r="111" spans="1:20" ht="12.75" customHeight="1" x14ac:dyDescent="0.3">
      <c r="A111" s="2" t="s">
        <v>3420</v>
      </c>
      <c r="B111" s="118" t="s">
        <v>3416</v>
      </c>
      <c r="C111" s="367" t="s">
        <v>262</v>
      </c>
      <c r="D111" s="118" t="s">
        <v>563</v>
      </c>
      <c r="E111" s="307">
        <v>0</v>
      </c>
      <c r="F111" s="118" t="s">
        <v>1468</v>
      </c>
      <c r="O111" s="2" t="s">
        <v>3420</v>
      </c>
      <c r="P111" s="118" t="s">
        <v>3416</v>
      </c>
      <c r="Q111" s="367" t="s">
        <v>262</v>
      </c>
      <c r="R111" s="118" t="s">
        <v>563</v>
      </c>
      <c r="S111" s="307">
        <v>0</v>
      </c>
      <c r="T111" s="118" t="s">
        <v>1468</v>
      </c>
    </row>
    <row r="112" spans="1:20" ht="12.75" customHeight="1" x14ac:dyDescent="0.3">
      <c r="A112" s="2" t="s">
        <v>1854</v>
      </c>
      <c r="B112" s="118" t="s">
        <v>3415</v>
      </c>
      <c r="C112" s="367" t="s">
        <v>262</v>
      </c>
      <c r="D112" s="118" t="s">
        <v>563</v>
      </c>
      <c r="E112" s="307">
        <v>0</v>
      </c>
      <c r="F112" s="118" t="s">
        <v>1468</v>
      </c>
      <c r="G112" s="299"/>
      <c r="H112" s="299"/>
      <c r="I112" s="165" t="s">
        <v>3468</v>
      </c>
      <c r="J112" s="299"/>
      <c r="K112" s="299"/>
      <c r="N112" s="792"/>
      <c r="O112" s="2" t="s">
        <v>1854</v>
      </c>
      <c r="P112" s="118" t="s">
        <v>3415</v>
      </c>
      <c r="Q112" s="367" t="s">
        <v>262</v>
      </c>
      <c r="R112" s="118" t="s">
        <v>563</v>
      </c>
      <c r="S112" s="307">
        <v>0</v>
      </c>
      <c r="T112" s="118" t="s">
        <v>1468</v>
      </c>
    </row>
    <row r="113" spans="1:20" ht="12.75" customHeight="1" x14ac:dyDescent="0.3">
      <c r="A113" s="2" t="s">
        <v>1854</v>
      </c>
      <c r="B113" s="118" t="s">
        <v>3417</v>
      </c>
      <c r="C113" s="367" t="s">
        <v>262</v>
      </c>
      <c r="D113" s="118" t="s">
        <v>563</v>
      </c>
      <c r="E113" s="307">
        <v>0</v>
      </c>
      <c r="F113" s="118" t="s">
        <v>1468</v>
      </c>
      <c r="G113" s="175" t="s">
        <v>81</v>
      </c>
      <c r="H113" s="793" t="s">
        <v>645</v>
      </c>
      <c r="I113" s="793" t="s">
        <v>200</v>
      </c>
      <c r="J113" s="174" t="s">
        <v>649</v>
      </c>
      <c r="K113" s="175" t="s">
        <v>83</v>
      </c>
      <c r="O113" s="2" t="s">
        <v>1854</v>
      </c>
      <c r="P113" s="118" t="s">
        <v>3417</v>
      </c>
      <c r="Q113" s="367" t="s">
        <v>262</v>
      </c>
      <c r="R113" s="118" t="s">
        <v>563</v>
      </c>
      <c r="S113" s="307">
        <v>0</v>
      </c>
      <c r="T113" s="118" t="s">
        <v>1468</v>
      </c>
    </row>
    <row r="114" spans="1:20" ht="12.75" customHeight="1" x14ac:dyDescent="0.3">
      <c r="A114" s="2" t="s">
        <v>1854</v>
      </c>
      <c r="B114" s="118" t="s">
        <v>3414</v>
      </c>
      <c r="C114" s="367" t="s">
        <v>261</v>
      </c>
      <c r="D114" s="118" t="s">
        <v>429</v>
      </c>
      <c r="E114" s="307">
        <v>0</v>
      </c>
      <c r="F114" s="118" t="s">
        <v>1468</v>
      </c>
      <c r="H114" s="118"/>
      <c r="J114" s="2">
        <v>7211597866</v>
      </c>
      <c r="O114" s="2" t="s">
        <v>1854</v>
      </c>
      <c r="P114" s="118" t="s">
        <v>3414</v>
      </c>
      <c r="Q114" s="367" t="s">
        <v>261</v>
      </c>
      <c r="R114" s="118" t="s">
        <v>429</v>
      </c>
      <c r="S114" s="307">
        <v>0</v>
      </c>
      <c r="T114" s="118" t="s">
        <v>1468</v>
      </c>
    </row>
    <row r="115" spans="1:20" ht="12.75" customHeight="1" x14ac:dyDescent="0.3">
      <c r="A115" s="2" t="s">
        <v>1854</v>
      </c>
      <c r="B115" s="118" t="s">
        <v>3416</v>
      </c>
      <c r="C115" s="367" t="s">
        <v>261</v>
      </c>
      <c r="D115" s="118" t="s">
        <v>429</v>
      </c>
      <c r="E115" s="307">
        <v>0</v>
      </c>
      <c r="F115" s="118" t="s">
        <v>1468</v>
      </c>
      <c r="H115" s="118"/>
      <c r="J115" s="2">
        <v>2300000000</v>
      </c>
      <c r="O115" s="2" t="s">
        <v>1854</v>
      </c>
      <c r="P115" s="118" t="s">
        <v>3416</v>
      </c>
      <c r="Q115" s="367" t="s">
        <v>261</v>
      </c>
      <c r="R115" s="118" t="s">
        <v>429</v>
      </c>
      <c r="S115" s="307">
        <v>0</v>
      </c>
      <c r="T115" s="118" t="s">
        <v>1468</v>
      </c>
    </row>
    <row r="116" spans="1:20" ht="12.75" customHeight="1" x14ac:dyDescent="0.3">
      <c r="A116" s="2" t="s">
        <v>1854</v>
      </c>
      <c r="B116" s="118" t="s">
        <v>3415</v>
      </c>
      <c r="C116" s="367" t="s">
        <v>261</v>
      </c>
      <c r="D116" s="118" t="s">
        <v>429</v>
      </c>
      <c r="E116" s="307">
        <v>0</v>
      </c>
      <c r="F116" s="118" t="s">
        <v>1468</v>
      </c>
      <c r="H116" s="118"/>
      <c r="J116" s="2">
        <v>2800000000</v>
      </c>
      <c r="O116" s="2" t="s">
        <v>1854</v>
      </c>
      <c r="P116" s="118" t="s">
        <v>3415</v>
      </c>
      <c r="Q116" s="367" t="s">
        <v>261</v>
      </c>
      <c r="R116" s="118" t="s">
        <v>429</v>
      </c>
      <c r="S116" s="307">
        <v>0</v>
      </c>
      <c r="T116" s="118" t="s">
        <v>1468</v>
      </c>
    </row>
    <row r="117" spans="1:20" ht="12.75" customHeight="1" x14ac:dyDescent="0.3">
      <c r="A117" s="2" t="s">
        <v>1854</v>
      </c>
      <c r="B117" s="118" t="s">
        <v>3417</v>
      </c>
      <c r="C117" s="367" t="s">
        <v>261</v>
      </c>
      <c r="D117" s="118" t="s">
        <v>429</v>
      </c>
      <c r="E117" s="307">
        <v>0</v>
      </c>
      <c r="F117" s="118" t="s">
        <v>1468</v>
      </c>
      <c r="H117" s="118"/>
      <c r="J117" s="2">
        <v>500000000</v>
      </c>
      <c r="O117" s="2" t="s">
        <v>1854</v>
      </c>
      <c r="P117" s="118" t="s">
        <v>3417</v>
      </c>
      <c r="Q117" s="367" t="s">
        <v>261</v>
      </c>
      <c r="R117" s="118" t="s">
        <v>429</v>
      </c>
      <c r="S117" s="307">
        <v>0</v>
      </c>
      <c r="T117" s="118" t="s">
        <v>1468</v>
      </c>
    </row>
    <row r="118" spans="1:20" ht="12.75" customHeight="1" x14ac:dyDescent="0.3">
      <c r="A118" s="2" t="s">
        <v>1568</v>
      </c>
      <c r="B118" s="118" t="s">
        <v>3414</v>
      </c>
      <c r="C118" s="367" t="s">
        <v>262</v>
      </c>
      <c r="D118" s="118" t="s">
        <v>563</v>
      </c>
      <c r="E118" s="307">
        <v>18171051.169</v>
      </c>
      <c r="F118" s="118" t="s">
        <v>1468</v>
      </c>
      <c r="G118" s="299"/>
      <c r="H118" s="299"/>
      <c r="I118" s="165">
        <v>2023</v>
      </c>
      <c r="J118" s="299"/>
      <c r="K118" s="299"/>
      <c r="M118" s="2">
        <v>18171051169</v>
      </c>
      <c r="O118" s="2" t="s">
        <v>1568</v>
      </c>
      <c r="P118" s="118" t="s">
        <v>3414</v>
      </c>
      <c r="Q118" s="367" t="s">
        <v>262</v>
      </c>
      <c r="R118" s="118" t="s">
        <v>563</v>
      </c>
      <c r="S118" s="307">
        <v>18171051.169</v>
      </c>
      <c r="T118" s="118" t="s">
        <v>1468</v>
      </c>
    </row>
    <row r="119" spans="1:20" ht="12.75" customHeight="1" x14ac:dyDescent="0.3">
      <c r="A119" s="2" t="s">
        <v>3411</v>
      </c>
      <c r="B119" s="118" t="s">
        <v>3414</v>
      </c>
      <c r="C119" s="367" t="s">
        <v>262</v>
      </c>
      <c r="D119" s="118" t="s">
        <v>563</v>
      </c>
      <c r="E119" s="307">
        <v>20919503.289000001</v>
      </c>
      <c r="F119" s="118" t="s">
        <v>1468</v>
      </c>
      <c r="G119" s="175" t="s">
        <v>81</v>
      </c>
      <c r="H119" s="793" t="s">
        <v>645</v>
      </c>
      <c r="I119" s="793" t="s">
        <v>200</v>
      </c>
      <c r="J119" s="174" t="s">
        <v>649</v>
      </c>
      <c r="K119" s="175" t="s">
        <v>83</v>
      </c>
      <c r="M119" s="2">
        <v>20919503289</v>
      </c>
      <c r="O119" s="2" t="s">
        <v>3411</v>
      </c>
      <c r="P119" s="118" t="s">
        <v>3414</v>
      </c>
      <c r="Q119" s="367" t="s">
        <v>262</v>
      </c>
      <c r="R119" s="118" t="s">
        <v>563</v>
      </c>
      <c r="S119" s="307">
        <v>20919503.289000001</v>
      </c>
      <c r="T119" s="118" t="s">
        <v>1468</v>
      </c>
    </row>
    <row r="120" spans="1:20" ht="12.75" customHeight="1" x14ac:dyDescent="0.3">
      <c r="A120" s="2" t="s">
        <v>3411</v>
      </c>
      <c r="B120" s="118" t="s">
        <v>3416</v>
      </c>
      <c r="C120" s="367" t="s">
        <v>262</v>
      </c>
      <c r="D120" s="118" t="s">
        <v>563</v>
      </c>
      <c r="E120" s="307">
        <v>0</v>
      </c>
      <c r="F120" s="118" t="s">
        <v>1468</v>
      </c>
      <c r="H120" s="118"/>
      <c r="J120" s="2">
        <v>7211597866</v>
      </c>
      <c r="O120" s="2" t="s">
        <v>3411</v>
      </c>
      <c r="P120" s="118" t="s">
        <v>3416</v>
      </c>
      <c r="Q120" s="367" t="s">
        <v>262</v>
      </c>
      <c r="R120" s="118" t="s">
        <v>563</v>
      </c>
      <c r="S120" s="307">
        <v>0</v>
      </c>
      <c r="T120" s="118" t="s">
        <v>1468</v>
      </c>
    </row>
    <row r="121" spans="1:20" ht="12.75" customHeight="1" x14ac:dyDescent="0.3">
      <c r="A121" s="2" t="s">
        <v>3411</v>
      </c>
      <c r="B121" s="118" t="s">
        <v>3415</v>
      </c>
      <c r="C121" s="367" t="s">
        <v>262</v>
      </c>
      <c r="D121" s="118" t="s">
        <v>563</v>
      </c>
      <c r="E121" s="307">
        <v>0</v>
      </c>
      <c r="F121" s="118" t="s">
        <v>1468</v>
      </c>
      <c r="H121" s="118"/>
      <c r="J121" s="2">
        <v>2300000000</v>
      </c>
      <c r="O121" s="2" t="s">
        <v>3411</v>
      </c>
      <c r="P121" s="118" t="s">
        <v>3415</v>
      </c>
      <c r="Q121" s="367" t="s">
        <v>262</v>
      </c>
      <c r="R121" s="118" t="s">
        <v>563</v>
      </c>
      <c r="S121" s="307">
        <v>0</v>
      </c>
      <c r="T121" s="118" t="s">
        <v>1468</v>
      </c>
    </row>
    <row r="122" spans="1:20" ht="12.75" customHeight="1" x14ac:dyDescent="0.3">
      <c r="A122" s="2" t="s">
        <v>3411</v>
      </c>
      <c r="B122" s="118" t="s">
        <v>3417</v>
      </c>
      <c r="C122" s="367" t="s">
        <v>262</v>
      </c>
      <c r="D122" s="118" t="s">
        <v>563</v>
      </c>
      <c r="E122" s="307">
        <v>0</v>
      </c>
      <c r="F122" s="118" t="s">
        <v>1468</v>
      </c>
      <c r="H122" s="118"/>
      <c r="J122" s="2">
        <v>2800000000</v>
      </c>
      <c r="O122" s="2" t="s">
        <v>3411</v>
      </c>
      <c r="P122" s="118" t="s">
        <v>3417</v>
      </c>
      <c r="Q122" s="367" t="s">
        <v>262</v>
      </c>
      <c r="R122" s="118" t="s">
        <v>563</v>
      </c>
      <c r="S122" s="307">
        <v>0</v>
      </c>
      <c r="T122" s="118" t="s">
        <v>1468</v>
      </c>
    </row>
    <row r="123" spans="1:20" ht="12.75" customHeight="1" x14ac:dyDescent="0.3">
      <c r="A123" s="2" t="s">
        <v>3411</v>
      </c>
      <c r="B123" s="118" t="s">
        <v>3419</v>
      </c>
      <c r="C123" s="367" t="s">
        <v>262</v>
      </c>
      <c r="D123" s="118" t="s">
        <v>563</v>
      </c>
      <c r="E123" s="307">
        <v>0</v>
      </c>
      <c r="F123" s="118" t="s">
        <v>1468</v>
      </c>
      <c r="H123" s="118"/>
      <c r="J123" s="2">
        <v>500000000</v>
      </c>
      <c r="O123" s="2" t="s">
        <v>3411</v>
      </c>
      <c r="P123" s="118" t="s">
        <v>3419</v>
      </c>
      <c r="Q123" s="367" t="s">
        <v>262</v>
      </c>
      <c r="R123" s="118" t="s">
        <v>563</v>
      </c>
      <c r="S123" s="307">
        <v>0</v>
      </c>
      <c r="T123" s="118" t="s">
        <v>1468</v>
      </c>
    </row>
    <row r="124" spans="1:20" ht="12.75" customHeight="1" x14ac:dyDescent="0.3">
      <c r="A124" s="2" t="s">
        <v>3411</v>
      </c>
      <c r="B124" s="118" t="s">
        <v>3414</v>
      </c>
      <c r="C124" s="367" t="s">
        <v>261</v>
      </c>
      <c r="D124" s="118" t="s">
        <v>429</v>
      </c>
      <c r="E124" s="307">
        <v>0</v>
      </c>
      <c r="F124" s="118" t="s">
        <v>1468</v>
      </c>
      <c r="H124" s="118"/>
      <c r="J124" s="2">
        <v>4000000000</v>
      </c>
      <c r="O124" s="2" t="s">
        <v>3411</v>
      </c>
      <c r="P124" s="118" t="s">
        <v>3414</v>
      </c>
      <c r="Q124" s="367" t="s">
        <v>261</v>
      </c>
      <c r="R124" s="118" t="s">
        <v>429</v>
      </c>
      <c r="S124" s="307">
        <v>0</v>
      </c>
      <c r="T124" s="118" t="s">
        <v>1468</v>
      </c>
    </row>
    <row r="125" spans="1:20" ht="12.75" customHeight="1" x14ac:dyDescent="0.3">
      <c r="A125" s="2" t="s">
        <v>3411</v>
      </c>
      <c r="B125" s="118" t="s">
        <v>3416</v>
      </c>
      <c r="C125" s="367" t="s">
        <v>261</v>
      </c>
      <c r="D125" s="118" t="s">
        <v>429</v>
      </c>
      <c r="E125" s="307">
        <v>0</v>
      </c>
      <c r="F125" s="118" t="s">
        <v>1468</v>
      </c>
      <c r="H125" s="118"/>
      <c r="J125" s="2">
        <v>1970000000</v>
      </c>
      <c r="O125" s="2" t="s">
        <v>3411</v>
      </c>
      <c r="P125" s="118" t="s">
        <v>3416</v>
      </c>
      <c r="Q125" s="367" t="s">
        <v>261</v>
      </c>
      <c r="R125" s="118" t="s">
        <v>429</v>
      </c>
      <c r="S125" s="307">
        <v>0</v>
      </c>
      <c r="T125" s="118" t="s">
        <v>1468</v>
      </c>
    </row>
    <row r="126" spans="1:20" ht="12.75" customHeight="1" x14ac:dyDescent="0.3">
      <c r="A126" s="2" t="s">
        <v>3411</v>
      </c>
      <c r="B126" s="118" t="s">
        <v>3415</v>
      </c>
      <c r="C126" s="367" t="s">
        <v>261</v>
      </c>
      <c r="D126" s="118" t="s">
        <v>429</v>
      </c>
      <c r="E126" s="307">
        <v>0</v>
      </c>
      <c r="F126" s="118" t="s">
        <v>1468</v>
      </c>
      <c r="H126" s="118"/>
      <c r="J126" s="2">
        <v>500000000</v>
      </c>
      <c r="O126" s="2" t="s">
        <v>3411</v>
      </c>
      <c r="P126" s="118" t="s">
        <v>3415</v>
      </c>
      <c r="Q126" s="367" t="s">
        <v>261</v>
      </c>
      <c r="R126" s="118" t="s">
        <v>429</v>
      </c>
      <c r="S126" s="307">
        <v>0</v>
      </c>
      <c r="T126" s="118" t="s">
        <v>1468</v>
      </c>
    </row>
    <row r="127" spans="1:20" ht="12.75" customHeight="1" x14ac:dyDescent="0.3">
      <c r="A127" s="2" t="s">
        <v>3411</v>
      </c>
      <c r="B127" s="118" t="s">
        <v>3417</v>
      </c>
      <c r="C127" s="367" t="s">
        <v>261</v>
      </c>
      <c r="D127" s="118" t="s">
        <v>429</v>
      </c>
      <c r="E127" s="307">
        <v>0</v>
      </c>
      <c r="F127" s="118" t="s">
        <v>1468</v>
      </c>
      <c r="H127" s="118"/>
      <c r="J127" s="2">
        <v>2300000000</v>
      </c>
      <c r="O127" s="2" t="s">
        <v>3411</v>
      </c>
      <c r="P127" s="118" t="s">
        <v>3417</v>
      </c>
      <c r="Q127" s="367" t="s">
        <v>261</v>
      </c>
      <c r="R127" s="118" t="s">
        <v>429</v>
      </c>
      <c r="S127" s="307">
        <v>0</v>
      </c>
      <c r="T127" s="118" t="s">
        <v>1468</v>
      </c>
    </row>
    <row r="128" spans="1:20" ht="12.75" customHeight="1" x14ac:dyDescent="0.3">
      <c r="A128" s="2" t="s">
        <v>3411</v>
      </c>
      <c r="B128" s="118" t="s">
        <v>3419</v>
      </c>
      <c r="C128" s="367" t="s">
        <v>261</v>
      </c>
      <c r="D128" s="118" t="s">
        <v>429</v>
      </c>
      <c r="E128" s="307">
        <v>0</v>
      </c>
      <c r="F128" s="118" t="s">
        <v>1468</v>
      </c>
      <c r="H128" s="118"/>
      <c r="J128" s="2">
        <v>3270000000</v>
      </c>
      <c r="O128" s="2" t="s">
        <v>3411</v>
      </c>
      <c r="P128" s="118" t="s">
        <v>3419</v>
      </c>
      <c r="Q128" s="367" t="s">
        <v>261</v>
      </c>
      <c r="R128" s="118" t="s">
        <v>429</v>
      </c>
      <c r="S128" s="307">
        <v>0</v>
      </c>
      <c r="T128" s="118" t="s">
        <v>1468</v>
      </c>
    </row>
    <row r="129" spans="1:20" ht="12.75" customHeight="1" x14ac:dyDescent="0.3">
      <c r="A129" s="2" t="s">
        <v>3411</v>
      </c>
      <c r="B129" s="118" t="s">
        <v>3418</v>
      </c>
      <c r="C129" s="367" t="s">
        <v>261</v>
      </c>
      <c r="D129" s="118" t="s">
        <v>429</v>
      </c>
      <c r="E129" s="307">
        <v>0</v>
      </c>
      <c r="F129" s="118" t="s">
        <v>1468</v>
      </c>
      <c r="H129" s="118"/>
      <c r="J129" s="2">
        <v>500000000</v>
      </c>
      <c r="O129" s="2" t="s">
        <v>3411</v>
      </c>
      <c r="P129" s="118" t="s">
        <v>3418</v>
      </c>
      <c r="Q129" s="367" t="s">
        <v>261</v>
      </c>
      <c r="R129" s="118" t="s">
        <v>429</v>
      </c>
      <c r="S129" s="307">
        <v>0</v>
      </c>
      <c r="T129" s="118" t="s">
        <v>1468</v>
      </c>
    </row>
    <row r="130" spans="1:20" ht="12.75" customHeight="1" x14ac:dyDescent="0.3">
      <c r="C130" s="367"/>
      <c r="E130" s="307"/>
      <c r="H130" s="118"/>
      <c r="J130" s="2">
        <v>3790000000</v>
      </c>
      <c r="Q130" s="367"/>
      <c r="R130" s="118"/>
      <c r="S130" s="307"/>
      <c r="T130" s="118"/>
    </row>
    <row r="131" spans="1:20" ht="12.75" customHeight="1" x14ac:dyDescent="0.25">
      <c r="E131" s="346">
        <v>123261273.458</v>
      </c>
      <c r="H131" s="118"/>
      <c r="J131" s="2">
        <v>3790000000</v>
      </c>
      <c r="R131" s="118"/>
      <c r="S131" s="346">
        <v>123145812.458</v>
      </c>
      <c r="T131" s="118"/>
    </row>
    <row r="132" spans="1:20" ht="12.75" customHeight="1" x14ac:dyDescent="0.25">
      <c r="H132" s="118"/>
      <c r="R132" s="118"/>
      <c r="T132" s="118"/>
    </row>
    <row r="133" spans="1:20" ht="12.75" customHeight="1" x14ac:dyDescent="0.25">
      <c r="H133" s="118"/>
      <c r="R133" s="118"/>
      <c r="T133" s="118"/>
    </row>
    <row r="134" spans="1:20" ht="12.75" customHeight="1" x14ac:dyDescent="0.25">
      <c r="H134" s="118"/>
      <c r="R134" s="118"/>
      <c r="T134" s="118"/>
    </row>
    <row r="135" spans="1:20" ht="12.75" customHeight="1" x14ac:dyDescent="0.25">
      <c r="A135" s="11" t="s">
        <v>1434</v>
      </c>
      <c r="B135" s="210"/>
      <c r="C135" s="118"/>
      <c r="D135" s="118" t="s">
        <v>3460</v>
      </c>
      <c r="E135" s="27"/>
      <c r="H135" s="118"/>
      <c r="O135" s="11" t="s">
        <v>1434</v>
      </c>
      <c r="P135" s="210"/>
      <c r="Q135" s="118"/>
      <c r="R135" s="118" t="s">
        <v>3460</v>
      </c>
      <c r="S135" s="27"/>
      <c r="T135" s="118"/>
    </row>
    <row r="136" spans="1:20" ht="12.75" customHeight="1" x14ac:dyDescent="0.25">
      <c r="A136" s="2" t="s">
        <v>646</v>
      </c>
      <c r="B136" s="210"/>
      <c r="C136" s="118" t="s">
        <v>262</v>
      </c>
      <c r="D136" s="118" t="s">
        <v>563</v>
      </c>
      <c r="E136" s="307">
        <v>26207716.044</v>
      </c>
      <c r="H136" s="118"/>
      <c r="M136" s="278">
        <v>26207716044</v>
      </c>
      <c r="O136" s="2" t="s">
        <v>646</v>
      </c>
      <c r="P136" s="210"/>
      <c r="Q136" s="118" t="s">
        <v>262</v>
      </c>
      <c r="R136" s="118" t="s">
        <v>563</v>
      </c>
      <c r="S136" s="307">
        <v>26207716.044</v>
      </c>
      <c r="T136" s="118"/>
    </row>
    <row r="137" spans="1:20" ht="12.75" customHeight="1" x14ac:dyDescent="0.25">
      <c r="A137" s="2" t="s">
        <v>648</v>
      </c>
      <c r="B137" s="210"/>
      <c r="C137" s="118" t="s">
        <v>262</v>
      </c>
      <c r="D137" s="118" t="s">
        <v>563</v>
      </c>
      <c r="E137" s="307">
        <v>-47261884.421999998</v>
      </c>
      <c r="H137" s="118"/>
      <c r="M137" s="278">
        <v>-47261884422</v>
      </c>
      <c r="O137" s="2" t="s">
        <v>648</v>
      </c>
      <c r="P137" s="210"/>
      <c r="Q137" s="118" t="s">
        <v>262</v>
      </c>
      <c r="R137" s="118" t="s">
        <v>563</v>
      </c>
      <c r="S137" s="307">
        <v>-47261884.421999998</v>
      </c>
      <c r="T137" s="118"/>
    </row>
    <row r="138" spans="1:20" ht="12.75" customHeight="1" x14ac:dyDescent="0.25">
      <c r="A138" s="2" t="s">
        <v>646</v>
      </c>
      <c r="B138" s="210"/>
      <c r="C138" s="118" t="s">
        <v>261</v>
      </c>
      <c r="D138" s="118" t="s">
        <v>429</v>
      </c>
      <c r="E138" s="307">
        <v>1130346.4414737001</v>
      </c>
      <c r="H138" s="118"/>
      <c r="M138" s="278">
        <v>1130346441.4737</v>
      </c>
      <c r="O138" s="2" t="s">
        <v>646</v>
      </c>
      <c r="P138" s="210"/>
      <c r="Q138" s="118" t="s">
        <v>261</v>
      </c>
      <c r="R138" s="118" t="s">
        <v>429</v>
      </c>
      <c r="S138" s="307">
        <v>1110781.6943334001</v>
      </c>
      <c r="T138" s="118"/>
    </row>
    <row r="139" spans="1:20" ht="12.75" customHeight="1" x14ac:dyDescent="0.25">
      <c r="A139" s="2" t="s">
        <v>648</v>
      </c>
      <c r="B139" s="210"/>
      <c r="C139" s="118" t="s">
        <v>261</v>
      </c>
      <c r="D139" s="118" t="s">
        <v>429</v>
      </c>
      <c r="E139" s="307">
        <v>-3010797.5200324999</v>
      </c>
      <c r="H139" s="118"/>
      <c r="M139" s="307">
        <v>-3010797520.0324998</v>
      </c>
      <c r="O139" s="2" t="s">
        <v>648</v>
      </c>
      <c r="P139" s="210"/>
      <c r="Q139" s="118" t="s">
        <v>261</v>
      </c>
      <c r="R139" s="118" t="s">
        <v>429</v>
      </c>
      <c r="S139" s="307">
        <v>-2958684.7429149998</v>
      </c>
      <c r="T139" s="118"/>
    </row>
    <row r="140" spans="1:20" ht="12.75" customHeight="1" x14ac:dyDescent="0.25">
      <c r="B140" s="210"/>
      <c r="C140" s="118"/>
      <c r="E140" s="27">
        <v>0</v>
      </c>
      <c r="H140" s="118"/>
      <c r="P140" s="210"/>
      <c r="Q140" s="118"/>
      <c r="R140" s="118"/>
      <c r="S140" s="27">
        <v>0</v>
      </c>
      <c r="T140" s="118"/>
    </row>
    <row r="141" spans="1:20" ht="12.75" customHeight="1" x14ac:dyDescent="0.25">
      <c r="B141" s="210"/>
      <c r="C141" s="118"/>
      <c r="E141" s="346">
        <v>-22934619.456558798</v>
      </c>
      <c r="H141" s="118"/>
      <c r="P141" s="210"/>
      <c r="Q141" s="118"/>
      <c r="R141" s="118"/>
      <c r="S141" s="346">
        <v>-22902071.426581599</v>
      </c>
      <c r="T141" s="118"/>
    </row>
    <row r="142" spans="1:20" ht="12.75" customHeight="1" x14ac:dyDescent="0.25">
      <c r="B142" s="210"/>
      <c r="C142" s="118"/>
      <c r="E142" s="86"/>
      <c r="H142" s="118"/>
      <c r="P142" s="210"/>
      <c r="Q142" s="118"/>
      <c r="R142" s="118"/>
      <c r="S142" s="86"/>
      <c r="T142" s="118"/>
    </row>
    <row r="143" spans="1:20" ht="12.75" customHeight="1" x14ac:dyDescent="0.25">
      <c r="H143" s="118"/>
      <c r="R143" s="118"/>
      <c r="T143" s="118"/>
    </row>
    <row r="144" spans="1:20" ht="12.75" customHeight="1" x14ac:dyDescent="0.25">
      <c r="H144" s="118"/>
      <c r="R144" s="118"/>
      <c r="T144" s="118"/>
    </row>
    <row r="145" spans="1:20" ht="12.75" customHeight="1" x14ac:dyDescent="0.25">
      <c r="A145" s="177" t="s">
        <v>1471</v>
      </c>
      <c r="B145" s="210"/>
      <c r="C145" s="118"/>
      <c r="D145" s="118" t="s">
        <v>3460</v>
      </c>
      <c r="E145" s="27"/>
      <c r="H145" s="118"/>
      <c r="O145" s="177" t="s">
        <v>1471</v>
      </c>
      <c r="P145" s="210"/>
      <c r="Q145" s="118"/>
      <c r="R145" s="118" t="s">
        <v>3460</v>
      </c>
      <c r="S145" s="27"/>
      <c r="T145" s="118"/>
    </row>
    <row r="146" spans="1:20" ht="12.75" customHeight="1" x14ac:dyDescent="0.25">
      <c r="A146" s="2" t="s">
        <v>2802</v>
      </c>
      <c r="B146" s="118">
        <v>2025</v>
      </c>
      <c r="C146" s="118" t="s">
        <v>261</v>
      </c>
      <c r="D146" s="118" t="s">
        <v>1490</v>
      </c>
      <c r="E146" s="307">
        <v>49412733.283920601</v>
      </c>
      <c r="F146" s="118" t="s">
        <v>1468</v>
      </c>
      <c r="H146" s="118"/>
      <c r="M146" s="307">
        <v>49412733283.920601</v>
      </c>
      <c r="O146" s="2" t="s">
        <v>2802</v>
      </c>
      <c r="P146" s="118">
        <v>2025</v>
      </c>
      <c r="Q146" s="118" t="s">
        <v>261</v>
      </c>
      <c r="R146" s="118" t="s">
        <v>1490</v>
      </c>
      <c r="S146" s="307">
        <v>48557466.618109196</v>
      </c>
      <c r="T146" s="118" t="s">
        <v>1468</v>
      </c>
    </row>
    <row r="147" spans="1:20" ht="12.75" customHeight="1" x14ac:dyDescent="0.25">
      <c r="B147" s="789"/>
      <c r="C147" s="118"/>
      <c r="E147" s="27"/>
      <c r="H147" s="118"/>
      <c r="P147" s="789"/>
      <c r="Q147" s="118"/>
      <c r="R147" s="118"/>
      <c r="S147" s="27"/>
      <c r="T147" s="118"/>
    </row>
    <row r="148" spans="1:20" ht="12.75" customHeight="1" x14ac:dyDescent="0.25">
      <c r="B148" s="789"/>
      <c r="C148" s="118"/>
      <c r="E148" s="262">
        <v>49412733.283920601</v>
      </c>
      <c r="H148" s="118"/>
      <c r="M148" s="794"/>
      <c r="P148" s="789"/>
      <c r="Q148" s="118"/>
      <c r="R148" s="118"/>
      <c r="S148" s="262">
        <v>48557466.618109196</v>
      </c>
      <c r="T148" s="118"/>
    </row>
    <row r="149" spans="1:20" ht="12.75" customHeight="1" x14ac:dyDescent="0.25">
      <c r="B149" s="789"/>
      <c r="C149" s="118"/>
      <c r="E149" s="27"/>
      <c r="P149" s="789"/>
      <c r="Q149" s="118"/>
      <c r="R149" s="118"/>
      <c r="S149" s="27"/>
      <c r="T149" s="118"/>
    </row>
    <row r="150" spans="1:20" ht="12.75" customHeight="1" x14ac:dyDescent="0.25">
      <c r="A150" s="11" t="s">
        <v>1436</v>
      </c>
      <c r="B150" s="210"/>
      <c r="C150" s="118"/>
      <c r="D150" s="118" t="s">
        <v>3460</v>
      </c>
      <c r="E150" s="27"/>
      <c r="F150" s="790"/>
      <c r="O150" s="11" t="s">
        <v>1436</v>
      </c>
      <c r="P150" s="210"/>
      <c r="Q150" s="118"/>
      <c r="R150" s="118" t="s">
        <v>3460</v>
      </c>
      <c r="S150" s="27"/>
      <c r="T150" s="790"/>
    </row>
    <row r="151" spans="1:20" ht="12.75" customHeight="1" x14ac:dyDescent="0.25">
      <c r="A151" s="2" t="s">
        <v>646</v>
      </c>
      <c r="B151" s="210"/>
      <c r="C151" s="118" t="s">
        <v>262</v>
      </c>
      <c r="D151" s="118" t="s">
        <v>563</v>
      </c>
      <c r="E151" s="307">
        <v>0</v>
      </c>
      <c r="O151" s="2" t="s">
        <v>646</v>
      </c>
      <c r="P151" s="210"/>
      <c r="Q151" s="118" t="s">
        <v>262</v>
      </c>
      <c r="R151" s="118" t="s">
        <v>563</v>
      </c>
      <c r="S151" s="307">
        <v>0</v>
      </c>
      <c r="T151" s="118"/>
    </row>
    <row r="152" spans="1:20" ht="12.75" customHeight="1" x14ac:dyDescent="0.25">
      <c r="A152" s="2" t="s">
        <v>648</v>
      </c>
      <c r="B152" s="210"/>
      <c r="C152" s="118" t="s">
        <v>262</v>
      </c>
      <c r="D152" s="118" t="s">
        <v>563</v>
      </c>
      <c r="E152" s="307">
        <v>0</v>
      </c>
      <c r="O152" s="2" t="s">
        <v>648</v>
      </c>
      <c r="P152" s="210"/>
      <c r="Q152" s="118" t="s">
        <v>262</v>
      </c>
      <c r="R152" s="118" t="s">
        <v>563</v>
      </c>
      <c r="S152" s="307">
        <v>0</v>
      </c>
      <c r="T152" s="118"/>
    </row>
    <row r="153" spans="1:20" ht="12.75" customHeight="1" x14ac:dyDescent="0.25">
      <c r="A153" s="2" t="s">
        <v>646</v>
      </c>
      <c r="B153" s="210"/>
      <c r="C153" s="118" t="s">
        <v>261</v>
      </c>
      <c r="D153" s="118" t="s">
        <v>429</v>
      </c>
      <c r="E153" s="307">
        <v>3148345.9669540999</v>
      </c>
      <c r="M153" s="307">
        <v>3148345966.9541001</v>
      </c>
      <c r="O153" s="2" t="s">
        <v>646</v>
      </c>
      <c r="P153" s="210"/>
      <c r="Q153" s="118" t="s">
        <v>261</v>
      </c>
      <c r="R153" s="118" t="s">
        <v>429</v>
      </c>
      <c r="S153" s="307">
        <v>3093852.4148062002</v>
      </c>
      <c r="T153" s="118"/>
    </row>
    <row r="154" spans="1:20" ht="12.75" customHeight="1" x14ac:dyDescent="0.25">
      <c r="A154" s="2" t="s">
        <v>648</v>
      </c>
      <c r="B154" s="210"/>
      <c r="C154" s="118" t="s">
        <v>261</v>
      </c>
      <c r="D154" s="118" t="s">
        <v>429</v>
      </c>
      <c r="E154" s="307">
        <v>-2615030.3583624</v>
      </c>
      <c r="M154" s="307">
        <v>-2615030358.3624001</v>
      </c>
      <c r="O154" s="2" t="s">
        <v>648</v>
      </c>
      <c r="P154" s="210"/>
      <c r="Q154" s="118" t="s">
        <v>261</v>
      </c>
      <c r="R154" s="118" t="s">
        <v>429</v>
      </c>
      <c r="S154" s="307">
        <v>-2569767.7681968003</v>
      </c>
      <c r="T154" s="118"/>
    </row>
    <row r="155" spans="1:20" ht="12.75" customHeight="1" x14ac:dyDescent="0.25">
      <c r="B155" s="210"/>
      <c r="C155" s="118"/>
      <c r="E155" s="346">
        <v>533315.60859169997</v>
      </c>
      <c r="F155" s="790"/>
      <c r="P155" s="210"/>
      <c r="Q155" s="118"/>
      <c r="R155" s="118"/>
      <c r="S155" s="346">
        <v>524084.64660939993</v>
      </c>
      <c r="T155" s="790"/>
    </row>
    <row r="156" spans="1:20" ht="12.75" customHeight="1" x14ac:dyDescent="0.25">
      <c r="B156" s="210"/>
      <c r="C156" s="118"/>
      <c r="E156" s="27"/>
      <c r="P156" s="210"/>
      <c r="Q156" s="118"/>
      <c r="R156" s="118"/>
      <c r="S156" s="27"/>
      <c r="T156" s="118"/>
    </row>
    <row r="157" spans="1:20" ht="12.75" customHeight="1" x14ac:dyDescent="0.25">
      <c r="A157" s="11" t="s">
        <v>1433</v>
      </c>
      <c r="B157" s="210"/>
      <c r="C157" s="118"/>
      <c r="D157" s="118" t="s">
        <v>3460</v>
      </c>
      <c r="E157" s="86">
        <v>267141148.04642719</v>
      </c>
      <c r="F157" s="790"/>
      <c r="O157" s="11" t="s">
        <v>1433</v>
      </c>
      <c r="P157" s="210"/>
      <c r="Q157" s="118"/>
      <c r="R157" s="118" t="s">
        <v>3460</v>
      </c>
      <c r="S157" s="86">
        <v>266174172.7014704</v>
      </c>
      <c r="T157" s="790"/>
    </row>
    <row r="158" spans="1:20" ht="12.75" customHeight="1" x14ac:dyDescent="0.25">
      <c r="A158" s="11"/>
      <c r="B158" s="210"/>
      <c r="C158" s="118"/>
      <c r="E158" s="86"/>
      <c r="H158" s="118"/>
      <c r="O158" s="11"/>
      <c r="P158" s="210"/>
      <c r="Q158" s="118"/>
      <c r="R158" s="118"/>
      <c r="S158" s="86"/>
      <c r="T158" s="118"/>
    </row>
    <row r="159" spans="1:20" ht="12.75" customHeight="1" x14ac:dyDescent="0.25">
      <c r="A159" s="2" t="s">
        <v>0</v>
      </c>
      <c r="B159" s="210"/>
      <c r="E159" s="380"/>
      <c r="F159" s="795"/>
      <c r="H159" s="118"/>
      <c r="O159" s="2" t="s">
        <v>0</v>
      </c>
      <c r="P159" s="210"/>
      <c r="R159" s="118"/>
      <c r="S159" s="380"/>
      <c r="T159" s="795"/>
    </row>
    <row r="160" spans="1:20" ht="12.75" customHeight="1" x14ac:dyDescent="0.25">
      <c r="A160" s="2" t="s">
        <v>653</v>
      </c>
      <c r="B160" s="210"/>
      <c r="E160" s="307"/>
      <c r="F160" s="33"/>
      <c r="H160" s="118"/>
      <c r="O160" s="2" t="s">
        <v>653</v>
      </c>
      <c r="P160" s="210"/>
      <c r="R160" s="118"/>
      <c r="S160" s="307"/>
      <c r="T160" s="33"/>
    </row>
    <row r="161" spans="1:20" ht="12.75" customHeight="1" x14ac:dyDescent="0.25">
      <c r="A161" s="2" t="s">
        <v>1446</v>
      </c>
      <c r="B161" s="210"/>
      <c r="E161" s="307"/>
      <c r="H161" s="118"/>
      <c r="O161" s="2" t="s">
        <v>1446</v>
      </c>
      <c r="P161" s="210"/>
      <c r="R161" s="118"/>
      <c r="S161" s="307"/>
      <c r="T161" s="118"/>
    </row>
    <row r="162" spans="1:20" ht="12.75" customHeight="1" x14ac:dyDescent="0.25">
      <c r="B162" s="210"/>
      <c r="E162" s="307"/>
      <c r="H162" s="118"/>
    </row>
    <row r="163" spans="1:20" ht="12.75" customHeight="1" x14ac:dyDescent="0.25">
      <c r="E163" s="645"/>
      <c r="H163" s="118"/>
    </row>
    <row r="164" spans="1:20" ht="12.75" customHeight="1" x14ac:dyDescent="0.25">
      <c r="E164" s="645"/>
      <c r="H164" s="118"/>
    </row>
    <row r="165" spans="1:20" ht="12.75" customHeight="1" x14ac:dyDescent="0.3">
      <c r="A165"/>
      <c r="B165"/>
      <c r="C165" s="381"/>
      <c r="D165" s="381"/>
      <c r="E165"/>
      <c r="F165" s="791"/>
      <c r="H165" s="118"/>
    </row>
    <row r="166" spans="1:20" ht="12.75" customHeight="1" x14ac:dyDescent="0.3">
      <c r="A166"/>
      <c r="B166"/>
      <c r="C166" s="381"/>
      <c r="D166" s="381"/>
      <c r="E166" s="381"/>
      <c r="H166" s="118"/>
    </row>
    <row r="167" spans="1:20" ht="12.75" customHeight="1" x14ac:dyDescent="0.3">
      <c r="A167"/>
      <c r="B167"/>
      <c r="C167" s="381"/>
      <c r="D167" s="381"/>
      <c r="E167" s="381"/>
      <c r="H167" s="118"/>
      <c r="M167" s="278"/>
    </row>
    <row r="168" spans="1:20" ht="12.75" customHeight="1" x14ac:dyDescent="0.3">
      <c r="A168"/>
      <c r="B168"/>
      <c r="C168" s="381"/>
      <c r="D168" s="381"/>
      <c r="E168" s="381"/>
      <c r="H168" s="118"/>
    </row>
    <row r="169" spans="1:20" ht="12.75" customHeight="1" x14ac:dyDescent="0.3">
      <c r="A169"/>
      <c r="B169"/>
      <c r="C169" s="381"/>
      <c r="D169" s="381"/>
      <c r="E169"/>
      <c r="H169" s="118"/>
    </row>
    <row r="170" spans="1:20" ht="12.75" customHeight="1" x14ac:dyDescent="0.3">
      <c r="A170"/>
      <c r="B170"/>
      <c r="C170" s="381"/>
      <c r="D170" s="381"/>
      <c r="E170" s="296"/>
      <c r="F170" s="790"/>
      <c r="H170" s="118"/>
    </row>
    <row r="171" spans="1:20" ht="12.75" customHeight="1" x14ac:dyDescent="0.3">
      <c r="A171"/>
      <c r="B171"/>
      <c r="C171" s="381"/>
      <c r="D171" s="381"/>
      <c r="E171" s="296"/>
      <c r="F171" s="791"/>
      <c r="H171" s="118"/>
    </row>
    <row r="172" spans="1:20" ht="12.75" customHeight="1" x14ac:dyDescent="0.3">
      <c r="A172"/>
      <c r="B172"/>
      <c r="C172" s="381"/>
      <c r="D172" s="381"/>
      <c r="E172" s="296"/>
      <c r="F172" s="791"/>
      <c r="M172" s="307"/>
    </row>
    <row r="173" spans="1:20" ht="12.75" customHeight="1" x14ac:dyDescent="0.3">
      <c r="A173"/>
      <c r="B173"/>
      <c r="C173" s="381"/>
      <c r="D173" s="381"/>
      <c r="E173" s="296"/>
    </row>
    <row r="174" spans="1:20" ht="12.75" customHeight="1" x14ac:dyDescent="0.3">
      <c r="A174"/>
      <c r="B174"/>
      <c r="C174" s="381"/>
      <c r="D174" s="381"/>
      <c r="E174"/>
    </row>
    <row r="175" spans="1:20" ht="12.75" customHeight="1" x14ac:dyDescent="0.3">
      <c r="A175"/>
      <c r="B175"/>
      <c r="C175" s="381"/>
      <c r="D175" s="381"/>
      <c r="E175" s="693"/>
      <c r="N175" s="278"/>
    </row>
    <row r="176" spans="1:20" ht="12.75" customHeight="1" x14ac:dyDescent="0.3">
      <c r="A176"/>
      <c r="B176"/>
      <c r="C176" s="381"/>
      <c r="D176" s="381"/>
      <c r="E176" s="693"/>
    </row>
    <row r="177" spans="1:14" ht="12.75" customHeight="1" x14ac:dyDescent="0.3">
      <c r="A177"/>
      <c r="B177"/>
      <c r="C177" s="381"/>
      <c r="D177" s="381"/>
      <c r="E177"/>
    </row>
    <row r="178" spans="1:14" ht="12.75" customHeight="1" x14ac:dyDescent="0.3">
      <c r="A178"/>
      <c r="B178"/>
      <c r="C178" s="381"/>
      <c r="D178" s="381"/>
      <c r="E178"/>
    </row>
    <row r="179" spans="1:14" ht="12.75" customHeight="1" x14ac:dyDescent="0.3">
      <c r="A179"/>
      <c r="B179"/>
      <c r="C179" s="381"/>
      <c r="D179" s="381"/>
      <c r="E179"/>
    </row>
    <row r="180" spans="1:14" ht="14.4" x14ac:dyDescent="0.3">
      <c r="A180"/>
      <c r="B180"/>
      <c r="C180" s="381"/>
      <c r="D180" s="381"/>
      <c r="E180"/>
    </row>
    <row r="181" spans="1:14" ht="12.75" customHeight="1" x14ac:dyDescent="0.3">
      <c r="A181"/>
      <c r="B181"/>
      <c r="C181" s="381"/>
      <c r="D181" s="796"/>
      <c r="E181" s="296"/>
    </row>
    <row r="182" spans="1:14" ht="12.75" customHeight="1" x14ac:dyDescent="0.3">
      <c r="A182"/>
      <c r="B182"/>
      <c r="C182" s="381"/>
      <c r="D182" s="381"/>
      <c r="E182"/>
    </row>
    <row r="183" spans="1:14" ht="12.75" customHeight="1" x14ac:dyDescent="0.3">
      <c r="A183"/>
      <c r="B183"/>
      <c r="C183" s="381"/>
      <c r="D183" s="381"/>
      <c r="E183"/>
      <c r="H183" s="118"/>
    </row>
    <row r="184" spans="1:14" ht="12.75" customHeight="1" x14ac:dyDescent="0.3">
      <c r="A184"/>
      <c r="B184"/>
      <c r="C184" s="381"/>
      <c r="D184" s="381"/>
      <c r="E184"/>
      <c r="H184" s="118"/>
    </row>
    <row r="185" spans="1:14" ht="12.75" customHeight="1" x14ac:dyDescent="0.3">
      <c r="A185"/>
      <c r="B185"/>
      <c r="C185" s="381"/>
      <c r="D185" s="381"/>
      <c r="E185"/>
      <c r="H185" s="118"/>
    </row>
    <row r="186" spans="1:14" ht="12.75" customHeight="1" x14ac:dyDescent="0.3">
      <c r="A186"/>
      <c r="B186"/>
      <c r="C186" s="381"/>
      <c r="D186" s="381"/>
      <c r="E186"/>
      <c r="H186" s="118"/>
      <c r="N186"/>
    </row>
    <row r="187" spans="1:14" ht="12.75" customHeight="1" x14ac:dyDescent="0.3">
      <c r="A187"/>
      <c r="B187"/>
      <c r="C187" s="381"/>
      <c r="D187" s="381"/>
      <c r="E187"/>
      <c r="H187" s="118"/>
      <c r="N187"/>
    </row>
    <row r="188" spans="1:14" ht="12.75" customHeight="1" x14ac:dyDescent="0.3">
      <c r="A188"/>
      <c r="B188"/>
      <c r="C188" s="381"/>
      <c r="D188" s="381"/>
      <c r="E188"/>
      <c r="H188" s="118"/>
      <c r="N188"/>
    </row>
    <row r="189" spans="1:14" ht="19.5" customHeight="1" x14ac:dyDescent="0.3">
      <c r="A189"/>
      <c r="B189"/>
      <c r="C189" s="381"/>
      <c r="D189" s="381"/>
      <c r="E189"/>
      <c r="H189" s="118"/>
      <c r="N189" s="296"/>
    </row>
    <row r="190" spans="1:14" ht="14.4" x14ac:dyDescent="0.3">
      <c r="A190"/>
      <c r="B190"/>
      <c r="C190" s="381"/>
      <c r="D190" s="381"/>
      <c r="E190"/>
      <c r="H190" s="118"/>
    </row>
    <row r="191" spans="1:14" ht="12.75" customHeight="1" x14ac:dyDescent="0.3">
      <c r="A191"/>
      <c r="B191"/>
      <c r="C191" s="381"/>
      <c r="D191" s="381"/>
      <c r="E191"/>
      <c r="F191" s="2"/>
      <c r="H191" s="118"/>
      <c r="N191"/>
    </row>
    <row r="192" spans="1:14" ht="12.75" customHeight="1" x14ac:dyDescent="0.3">
      <c r="A192"/>
      <c r="B192"/>
      <c r="C192" s="381"/>
      <c r="D192" s="381"/>
      <c r="E192"/>
      <c r="H192" s="118"/>
      <c r="N192"/>
    </row>
    <row r="193" spans="1:14" ht="12.75" customHeight="1" x14ac:dyDescent="0.3">
      <c r="A193"/>
      <c r="B193"/>
      <c r="C193" s="381"/>
      <c r="D193" s="381"/>
      <c r="E193"/>
      <c r="N193"/>
    </row>
    <row r="194" spans="1:14" ht="12.75" customHeight="1" x14ac:dyDescent="0.3">
      <c r="A194"/>
      <c r="B194"/>
      <c r="C194" s="381"/>
      <c r="D194" s="381"/>
      <c r="E194"/>
      <c r="N194"/>
    </row>
    <row r="195" spans="1:14" ht="12.75" customHeight="1" x14ac:dyDescent="0.3">
      <c r="A195"/>
      <c r="B195"/>
      <c r="C195" s="381"/>
      <c r="D195" s="381"/>
      <c r="E195"/>
      <c r="N195" s="296"/>
    </row>
    <row r="196" spans="1:14" ht="12.75" customHeight="1" x14ac:dyDescent="0.3">
      <c r="A196"/>
      <c r="B196"/>
      <c r="C196" s="381"/>
      <c r="D196" s="381"/>
      <c r="E196"/>
      <c r="N196" s="278"/>
    </row>
    <row r="197" spans="1:14" ht="12.75" customHeight="1" x14ac:dyDescent="0.3">
      <c r="A197"/>
      <c r="B197"/>
      <c r="C197" s="381"/>
      <c r="D197" s="796"/>
      <c r="E197" s="296"/>
      <c r="N197" s="307"/>
    </row>
    <row r="198" spans="1:14" ht="12.75" customHeight="1" x14ac:dyDescent="0.3">
      <c r="A198"/>
      <c r="B198"/>
      <c r="C198" s="381"/>
      <c r="D198" s="381"/>
      <c r="E198"/>
      <c r="N198" s="307"/>
    </row>
    <row r="199" spans="1:14" ht="12.75" customHeight="1" x14ac:dyDescent="0.3">
      <c r="A199"/>
      <c r="B199"/>
      <c r="C199" s="381"/>
      <c r="D199" s="381"/>
      <c r="E199"/>
    </row>
    <row r="200" spans="1:14" ht="12.75" customHeight="1" x14ac:dyDescent="0.3">
      <c r="A200"/>
      <c r="B200"/>
      <c r="C200" s="381"/>
      <c r="D200" s="381"/>
      <c r="E200"/>
      <c r="N200" s="278"/>
    </row>
    <row r="201" spans="1:14" ht="12.75" customHeight="1" x14ac:dyDescent="0.3">
      <c r="A201"/>
      <c r="B201"/>
      <c r="C201" s="381"/>
      <c r="D201" s="381"/>
      <c r="E201"/>
      <c r="N201" s="278"/>
    </row>
    <row r="202" spans="1:14" ht="12.75" customHeight="1" x14ac:dyDescent="0.3">
      <c r="A202"/>
      <c r="B202"/>
      <c r="C202" s="381"/>
      <c r="D202" s="796"/>
      <c r="E202" s="296"/>
    </row>
    <row r="203" spans="1:14" ht="15" customHeight="1" x14ac:dyDescent="0.25"/>
    <row r="204" spans="1:14" ht="15" customHeight="1" x14ac:dyDescent="0.25"/>
    <row r="205" spans="1:14" ht="12.75" customHeight="1" x14ac:dyDescent="0.25"/>
    <row r="206" spans="1:14" ht="12.75" customHeight="1" x14ac:dyDescent="0.3">
      <c r="N206"/>
    </row>
    <row r="207" spans="1:14" ht="12.75" customHeight="1" x14ac:dyDescent="0.3">
      <c r="N207"/>
    </row>
    <row r="208" spans="1:14" ht="12.75" customHeight="1" x14ac:dyDescent="0.3">
      <c r="N208"/>
    </row>
    <row r="209" spans="14:14" ht="12.75" customHeight="1" x14ac:dyDescent="0.3">
      <c r="N209"/>
    </row>
    <row r="210" spans="14:14" ht="12.75" customHeight="1" x14ac:dyDescent="0.3">
      <c r="N210"/>
    </row>
    <row r="211" spans="14:14" ht="12.75" customHeight="1" x14ac:dyDescent="0.3">
      <c r="N211"/>
    </row>
    <row r="212" spans="14:14" ht="12.75" customHeight="1" x14ac:dyDescent="0.3">
      <c r="N212"/>
    </row>
    <row r="213" spans="14:14" ht="12.75" customHeight="1" x14ac:dyDescent="0.3">
      <c r="N213"/>
    </row>
    <row r="214" spans="14:14" ht="12.75" customHeight="1" x14ac:dyDescent="0.3">
      <c r="N214"/>
    </row>
    <row r="215" spans="14:14" ht="12.75" customHeight="1" x14ac:dyDescent="0.3">
      <c r="N215"/>
    </row>
    <row r="216" spans="14:14" ht="12.75" customHeight="1" x14ac:dyDescent="0.3">
      <c r="N216"/>
    </row>
    <row r="217" spans="14:14" ht="12.75" customHeight="1" x14ac:dyDescent="0.3">
      <c r="N217"/>
    </row>
    <row r="218" spans="14:14" ht="12.75" customHeight="1" x14ac:dyDescent="0.25"/>
    <row r="219" spans="14:14" ht="12.75" customHeight="1" x14ac:dyDescent="0.25"/>
    <row r="220" spans="14:14" ht="12.75" customHeight="1" x14ac:dyDescent="0.25"/>
    <row r="221" spans="14:14" ht="12.75" customHeight="1" x14ac:dyDescent="0.25"/>
    <row r="222" spans="14:14" ht="12.75" customHeight="1" x14ac:dyDescent="0.25"/>
    <row r="223" spans="14:14" ht="12.75" customHeight="1" x14ac:dyDescent="0.25"/>
    <row r="224" spans="14:14" ht="12.75" customHeight="1" x14ac:dyDescent="0.25"/>
    <row r="225" spans="14:14" ht="12.75" customHeight="1" x14ac:dyDescent="0.25"/>
    <row r="226" spans="14:14" ht="27.75" customHeight="1" x14ac:dyDescent="0.25"/>
    <row r="227" spans="14:14" ht="12.75" customHeight="1" x14ac:dyDescent="0.25"/>
    <row r="228" spans="14:14" ht="12.75" customHeight="1" x14ac:dyDescent="0.25"/>
    <row r="229" spans="14:14" ht="14.4" x14ac:dyDescent="0.3">
      <c r="N229"/>
    </row>
    <row r="230" spans="14:14" ht="14.4" x14ac:dyDescent="0.3">
      <c r="N230"/>
    </row>
    <row r="231" spans="14:14" ht="14.4" x14ac:dyDescent="0.3">
      <c r="N231"/>
    </row>
    <row r="232" spans="14:14" ht="14.4" x14ac:dyDescent="0.3">
      <c r="N232"/>
    </row>
    <row r="233" spans="14:14" ht="14.4" x14ac:dyDescent="0.3">
      <c r="N233"/>
    </row>
    <row r="234" spans="14:14" ht="14.4" x14ac:dyDescent="0.3">
      <c r="N234"/>
    </row>
    <row r="235" spans="14:14" ht="14.4" x14ac:dyDescent="0.3">
      <c r="N235"/>
    </row>
    <row r="236" spans="14:14" ht="14.4" x14ac:dyDescent="0.3">
      <c r="N236"/>
    </row>
    <row r="237" spans="14:14" ht="14.4" x14ac:dyDescent="0.3">
      <c r="N237"/>
    </row>
    <row r="238" spans="14:14" ht="14.4" x14ac:dyDescent="0.3">
      <c r="N238"/>
    </row>
  </sheetData>
  <autoFilter ref="A75:F75" xr:uid="{50B336EE-D0FE-43A7-93A3-C948C3589E03}"/>
  <mergeCells count="4">
    <mergeCell ref="A3:C3"/>
    <mergeCell ref="D3:F3"/>
    <mergeCell ref="B6:F6"/>
    <mergeCell ref="P6:T6"/>
  </mergeCells>
  <hyperlinks>
    <hyperlink ref="E1" location="BG!A1" display="BG" xr:uid="{7179099A-C7D6-48DC-8DA1-BD28546951A6}"/>
    <hyperlink ref="K1" location="BG!A1" display="BG" xr:uid="{4DA8A0C1-3210-4821-9E02-C6B64F05A8A7}"/>
  </hyperlinks>
  <printOptions horizontalCentered="1"/>
  <pageMargins left="0.70866141732283472" right="0.70866141732283472" top="0.74803149606299213" bottom="0.74803149606299213" header="0.31496062992125984" footer="0.31496062992125984"/>
  <pageSetup paperSize="5" scale="8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0AA163B-3F6E-43E2-99A0-AE56D7148BC2}">
          <x14:formula1>
            <xm:f>'Base de Monedas'!$A$1:$A$179</xm:f>
          </x14:formula1>
          <xm:sqref>C168:C169 H183:H192 H158:H171 C69 C58:C63 C47:C52 C135:C142 C54 C33 H87 H97:H105 H114:H117 C145:C158 H8:H68 C76:C103 H120:H148 C105:C130 C8:C30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9"/>
  </sheetPr>
  <dimension ref="C1:AJ19"/>
  <sheetViews>
    <sheetView showGridLines="0" zoomScale="85" zoomScaleNormal="85" workbookViewId="0">
      <selection activeCell="D1" sqref="D1"/>
    </sheetView>
  </sheetViews>
  <sheetFormatPr baseColWidth="10" defaultColWidth="11.33203125" defaultRowHeight="13.2" x14ac:dyDescent="0.25"/>
  <cols>
    <col min="1" max="2" width="2.33203125" style="2" customWidth="1"/>
    <col min="3" max="3" width="44.6640625" style="35" customWidth="1"/>
    <col min="4" max="5" width="15.6640625" style="35" customWidth="1"/>
    <col min="6" max="6" width="2.33203125" style="35" customWidth="1"/>
    <col min="7" max="36" width="11.33203125" style="35"/>
    <col min="37" max="16384" width="11.33203125" style="2"/>
  </cols>
  <sheetData>
    <row r="1" spans="3:36" x14ac:dyDescent="0.25">
      <c r="C1" s="11"/>
      <c r="F1" s="149" t="s">
        <v>88</v>
      </c>
    </row>
    <row r="4" spans="3:36" ht="13.8" x14ac:dyDescent="0.25">
      <c r="C4" s="874" t="s">
        <v>1515</v>
      </c>
      <c r="D4" s="874"/>
      <c r="E4" s="874"/>
      <c r="V4" s="2"/>
      <c r="W4" s="2"/>
      <c r="X4" s="2"/>
      <c r="Y4" s="2"/>
      <c r="Z4" s="2"/>
      <c r="AA4" s="2"/>
      <c r="AB4" s="2"/>
      <c r="AC4" s="2"/>
      <c r="AD4" s="2"/>
      <c r="AE4" s="2"/>
      <c r="AF4" s="2"/>
      <c r="AG4" s="2"/>
      <c r="AH4" s="2"/>
      <c r="AI4" s="2"/>
      <c r="AJ4" s="2"/>
    </row>
    <row r="5" spans="3:36" x14ac:dyDescent="0.25">
      <c r="C5" s="93" t="s">
        <v>190</v>
      </c>
    </row>
    <row r="6" spans="3:36" x14ac:dyDescent="0.25">
      <c r="D6" s="5"/>
      <c r="E6" s="5"/>
    </row>
    <row r="7" spans="3:36" x14ac:dyDescent="0.25">
      <c r="C7" s="344" t="s">
        <v>89</v>
      </c>
      <c r="D7" s="797">
        <v>45382</v>
      </c>
      <c r="E7" s="797">
        <v>45291</v>
      </c>
      <c r="F7" s="38"/>
      <c r="V7" s="2"/>
      <c r="W7" s="2"/>
      <c r="X7" s="2"/>
      <c r="Y7" s="2"/>
      <c r="Z7" s="2"/>
      <c r="AA7" s="2"/>
      <c r="AB7" s="2"/>
      <c r="AC7" s="2"/>
      <c r="AD7" s="2"/>
      <c r="AE7" s="2"/>
      <c r="AF7" s="2"/>
      <c r="AG7" s="2"/>
      <c r="AH7" s="2"/>
      <c r="AI7" s="2"/>
      <c r="AJ7" s="2"/>
    </row>
    <row r="8" spans="3:36" x14ac:dyDescent="0.25">
      <c r="C8" s="39" t="s">
        <v>77</v>
      </c>
      <c r="D8" s="39"/>
      <c r="E8" s="39"/>
      <c r="F8" s="39"/>
      <c r="V8" s="2"/>
      <c r="W8" s="2"/>
      <c r="X8" s="2"/>
      <c r="Y8" s="2"/>
      <c r="Z8" s="2"/>
      <c r="AA8" s="2"/>
      <c r="AB8" s="2"/>
      <c r="AC8" s="2"/>
      <c r="AD8" s="2"/>
      <c r="AE8" s="2"/>
      <c r="AF8" s="2"/>
      <c r="AG8" s="2"/>
      <c r="AH8" s="2"/>
      <c r="AI8" s="2"/>
      <c r="AJ8" s="2"/>
    </row>
    <row r="9" spans="3:36" x14ac:dyDescent="0.25">
      <c r="C9" s="40" t="s">
        <v>90</v>
      </c>
      <c r="F9" s="40"/>
      <c r="V9" s="2"/>
      <c r="W9" s="2"/>
      <c r="X9" s="2"/>
      <c r="Y9" s="2"/>
      <c r="Z9" s="2"/>
      <c r="AA9" s="2"/>
      <c r="AB9" s="2"/>
      <c r="AC9" s="2"/>
      <c r="AD9" s="2"/>
      <c r="AE9" s="2"/>
      <c r="AF9" s="2"/>
      <c r="AG9" s="2"/>
      <c r="AH9" s="2"/>
      <c r="AI9" s="2"/>
      <c r="AJ9" s="2"/>
    </row>
    <row r="10" spans="3:36" x14ac:dyDescent="0.25">
      <c r="C10" s="40" t="s">
        <v>80</v>
      </c>
      <c r="F10" s="40"/>
      <c r="V10" s="2"/>
      <c r="W10" s="2"/>
      <c r="X10" s="2"/>
      <c r="Y10" s="2"/>
      <c r="Z10" s="2"/>
      <c r="AA10" s="2"/>
      <c r="AB10" s="2"/>
      <c r="AC10" s="2"/>
      <c r="AD10" s="2"/>
      <c r="AE10" s="2"/>
      <c r="AF10" s="2"/>
      <c r="AG10" s="2"/>
      <c r="AH10" s="2"/>
      <c r="AI10" s="2"/>
      <c r="AJ10" s="2"/>
    </row>
    <row r="11" spans="3:36" x14ac:dyDescent="0.25">
      <c r="C11" s="40" t="s">
        <v>91</v>
      </c>
      <c r="F11" s="40"/>
      <c r="V11" s="2"/>
      <c r="W11" s="2"/>
      <c r="X11" s="2"/>
      <c r="Y11" s="2"/>
      <c r="Z11" s="2"/>
      <c r="AA11" s="2"/>
      <c r="AB11" s="2"/>
      <c r="AC11" s="2"/>
      <c r="AD11" s="2"/>
      <c r="AE11" s="2"/>
      <c r="AF11" s="2"/>
      <c r="AG11" s="2"/>
      <c r="AH11" s="2"/>
      <c r="AI11" s="2"/>
      <c r="AJ11" s="2"/>
    </row>
    <row r="12" spans="3:36" x14ac:dyDescent="0.25">
      <c r="C12" s="40" t="s">
        <v>92</v>
      </c>
      <c r="F12" s="40"/>
      <c r="V12" s="2"/>
      <c r="W12" s="2"/>
      <c r="X12" s="2"/>
      <c r="Y12" s="2"/>
      <c r="Z12" s="2"/>
      <c r="AA12" s="2"/>
      <c r="AB12" s="2"/>
      <c r="AC12" s="2"/>
      <c r="AD12" s="2"/>
      <c r="AE12" s="2"/>
      <c r="AF12" s="2"/>
      <c r="AG12" s="2"/>
      <c r="AH12" s="2"/>
      <c r="AI12" s="2"/>
      <c r="AJ12" s="2"/>
    </row>
    <row r="13" spans="3:36" x14ac:dyDescent="0.25">
      <c r="C13" s="67"/>
      <c r="D13" s="39"/>
      <c r="E13" s="39"/>
      <c r="F13" s="39"/>
      <c r="V13" s="2"/>
      <c r="W13" s="2"/>
      <c r="X13" s="2"/>
      <c r="Y13" s="2"/>
      <c r="Z13" s="2"/>
      <c r="AA13" s="2"/>
      <c r="AB13" s="2"/>
      <c r="AC13" s="2"/>
      <c r="AD13" s="2"/>
      <c r="AE13" s="2"/>
      <c r="AF13" s="2"/>
      <c r="AG13" s="2"/>
      <c r="AH13" s="2"/>
      <c r="AI13" s="2"/>
      <c r="AJ13" s="2"/>
    </row>
    <row r="14" spans="3:36" x14ac:dyDescent="0.25">
      <c r="C14" s="152" t="s">
        <v>86</v>
      </c>
      <c r="D14" s="260">
        <v>0</v>
      </c>
      <c r="E14" s="260">
        <v>0</v>
      </c>
      <c r="V14" s="2"/>
      <c r="W14" s="2"/>
      <c r="X14" s="2"/>
      <c r="Y14" s="2"/>
      <c r="Z14" s="2"/>
      <c r="AA14" s="2"/>
      <c r="AB14" s="2"/>
      <c r="AC14" s="2"/>
      <c r="AD14" s="2"/>
      <c r="AE14" s="2"/>
      <c r="AF14" s="2"/>
      <c r="AG14" s="2"/>
      <c r="AH14" s="2"/>
      <c r="AI14" s="2"/>
      <c r="AJ14" s="2"/>
    </row>
    <row r="15" spans="3:36" x14ac:dyDescent="0.25">
      <c r="C15" s="41"/>
      <c r="F15" s="40"/>
      <c r="V15" s="2"/>
      <c r="W15" s="2"/>
      <c r="X15" s="2"/>
      <c r="Y15" s="2"/>
      <c r="Z15" s="2"/>
      <c r="AA15" s="2"/>
      <c r="AB15" s="2"/>
      <c r="AC15" s="2"/>
      <c r="AD15" s="2"/>
      <c r="AE15" s="2"/>
      <c r="AF15" s="2"/>
      <c r="AG15" s="2"/>
      <c r="AH15" s="2"/>
      <c r="AI15" s="2"/>
      <c r="AJ15" s="2"/>
    </row>
    <row r="16" spans="3:36" x14ac:dyDescent="0.25">
      <c r="C16" s="40"/>
      <c r="F16" s="40"/>
      <c r="V16" s="2"/>
      <c r="W16" s="2"/>
      <c r="X16" s="2"/>
      <c r="Y16" s="2"/>
      <c r="Z16" s="2"/>
      <c r="AA16" s="2"/>
      <c r="AB16" s="2"/>
      <c r="AC16" s="2"/>
      <c r="AD16" s="2"/>
      <c r="AE16" s="2"/>
      <c r="AF16" s="2"/>
      <c r="AG16" s="2"/>
      <c r="AH16" s="2"/>
      <c r="AI16" s="2"/>
      <c r="AJ16" s="2"/>
    </row>
    <row r="17" spans="3:36" x14ac:dyDescent="0.25">
      <c r="C17" s="41"/>
      <c r="F17" s="40"/>
      <c r="G17" s="39"/>
      <c r="H17" s="39"/>
      <c r="V17" s="2"/>
      <c r="W17" s="2"/>
      <c r="X17" s="2"/>
      <c r="Y17" s="2"/>
      <c r="Z17" s="2"/>
      <c r="AA17" s="2"/>
      <c r="AB17" s="2"/>
      <c r="AC17" s="2"/>
      <c r="AD17" s="2"/>
      <c r="AE17" s="2"/>
      <c r="AF17" s="2"/>
      <c r="AG17" s="2"/>
      <c r="AH17" s="2"/>
      <c r="AI17" s="2"/>
      <c r="AJ17" s="2"/>
    </row>
    <row r="18" spans="3:36" x14ac:dyDescent="0.25">
      <c r="V18" s="2"/>
      <c r="W18" s="2"/>
      <c r="X18" s="2"/>
      <c r="Y18" s="2"/>
      <c r="Z18" s="2"/>
      <c r="AA18" s="2"/>
      <c r="AB18" s="2"/>
      <c r="AC18" s="2"/>
      <c r="AD18" s="2"/>
      <c r="AE18" s="2"/>
      <c r="AF18" s="2"/>
      <c r="AG18" s="2"/>
      <c r="AH18" s="2"/>
      <c r="AI18" s="2"/>
      <c r="AJ18" s="2"/>
    </row>
    <row r="19" spans="3:36" x14ac:dyDescent="0.25">
      <c r="F19" s="2"/>
    </row>
  </sheetData>
  <mergeCells count="1">
    <mergeCell ref="C4:E4"/>
  </mergeCells>
  <hyperlinks>
    <hyperlink ref="F1" location="BG!A1" display="BG" xr:uid="{00000000-0004-0000-13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9"/>
  </sheetPr>
  <dimension ref="C1:I19"/>
  <sheetViews>
    <sheetView showGridLines="0" zoomScale="85" zoomScaleNormal="85" workbookViewId="0">
      <selection activeCell="C13" sqref="C13"/>
    </sheetView>
  </sheetViews>
  <sheetFormatPr baseColWidth="10" defaultColWidth="11.44140625" defaultRowHeight="13.2" x14ac:dyDescent="0.25"/>
  <cols>
    <col min="1" max="2" width="2.33203125" style="2" customWidth="1"/>
    <col min="3" max="3" width="48.33203125" style="35" customWidth="1"/>
    <col min="4" max="5" width="15.6640625" style="35" customWidth="1"/>
    <col min="6" max="6" width="2.33203125" style="35" customWidth="1"/>
    <col min="7" max="9" width="11.33203125" style="35"/>
    <col min="10" max="16384" width="11.44140625" style="2"/>
  </cols>
  <sheetData>
    <row r="1" spans="3:8" x14ac:dyDescent="0.25">
      <c r="C1" s="11"/>
      <c r="H1" s="149" t="s">
        <v>88</v>
      </c>
    </row>
    <row r="2" spans="3:8" x14ac:dyDescent="0.25">
      <c r="D2" s="150"/>
    </row>
    <row r="3" spans="3:8" ht="13.8" x14ac:dyDescent="0.25">
      <c r="C3" s="874" t="s">
        <v>1516</v>
      </c>
      <c r="D3" s="874"/>
      <c r="E3" s="874"/>
    </row>
    <row r="4" spans="3:8" x14ac:dyDescent="0.25">
      <c r="C4" s="93" t="s">
        <v>190</v>
      </c>
    </row>
    <row r="5" spans="3:8" x14ac:dyDescent="0.25">
      <c r="C5" s="18" t="s">
        <v>1423</v>
      </c>
      <c r="D5" s="5"/>
      <c r="E5" s="5"/>
    </row>
    <row r="6" spans="3:8" x14ac:dyDescent="0.25">
      <c r="D6" s="5"/>
      <c r="E6" s="5"/>
    </row>
    <row r="7" spans="3:8" x14ac:dyDescent="0.25">
      <c r="C7" s="7" t="s">
        <v>2</v>
      </c>
      <c r="D7" s="797">
        <v>45382</v>
      </c>
      <c r="E7" s="797">
        <v>45291</v>
      </c>
    </row>
    <row r="8" spans="3:8" x14ac:dyDescent="0.25">
      <c r="C8" s="35" t="s">
        <v>93</v>
      </c>
      <c r="D8" s="27">
        <v>219842.58</v>
      </c>
      <c r="E8" s="27">
        <v>1250</v>
      </c>
    </row>
    <row r="9" spans="3:8" x14ac:dyDescent="0.25">
      <c r="C9" s="35" t="s">
        <v>94</v>
      </c>
      <c r="D9" s="27">
        <v>215299.45</v>
      </c>
      <c r="E9" s="27">
        <v>195979.932</v>
      </c>
    </row>
    <row r="10" spans="3:8" x14ac:dyDescent="0.25">
      <c r="D10" s="27"/>
      <c r="E10" s="2"/>
    </row>
    <row r="11" spans="3:8" x14ac:dyDescent="0.25">
      <c r="C11" s="152" t="s">
        <v>0</v>
      </c>
      <c r="D11" s="286">
        <v>435142.03</v>
      </c>
      <c r="E11" s="286">
        <v>197229.932</v>
      </c>
    </row>
    <row r="19" spans="6:6" x14ac:dyDescent="0.25">
      <c r="F19" s="2"/>
    </row>
  </sheetData>
  <mergeCells count="1">
    <mergeCell ref="C3:E3"/>
  </mergeCells>
  <hyperlinks>
    <hyperlink ref="H1" location="BG!A1" display="BG" xr:uid="{00000000-0004-0000-14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A7B4-14D9-4536-89B5-03C3505B8304}">
  <sheetPr filterMode="1"/>
  <dimension ref="A1:Q678"/>
  <sheetViews>
    <sheetView topLeftCell="G346" zoomScaleNormal="100" workbookViewId="0">
      <selection activeCell="H393" sqref="H393"/>
    </sheetView>
  </sheetViews>
  <sheetFormatPr baseColWidth="10" defaultColWidth="11.44140625" defaultRowHeight="14.4" x14ac:dyDescent="0.3"/>
  <cols>
    <col min="1" max="1" width="10.6640625" style="555" bestFit="1" customWidth="1"/>
    <col min="2" max="2" width="8.44140625" bestFit="1" customWidth="1"/>
    <col min="3" max="3" width="16.109375" bestFit="1" customWidth="1"/>
    <col min="4" max="4" width="22.88671875" bestFit="1" customWidth="1"/>
    <col min="5" max="7" width="22.88671875" customWidth="1"/>
    <col min="8" max="8" width="58.88671875" bestFit="1" customWidth="1"/>
    <col min="9" max="9" width="27.44140625" style="276" bestFit="1" customWidth="1"/>
    <col min="10" max="10" width="16" style="444" customWidth="1"/>
    <col min="11" max="11" width="46" bestFit="1" customWidth="1"/>
    <col min="12" max="12" width="52.6640625" customWidth="1"/>
    <col min="13" max="13" width="73.6640625" bestFit="1" customWidth="1"/>
    <col min="14" max="14" width="20" bestFit="1" customWidth="1"/>
    <col min="15" max="15" width="28.6640625" bestFit="1" customWidth="1"/>
    <col min="16" max="16" width="12" bestFit="1" customWidth="1"/>
  </cols>
  <sheetData>
    <row r="1" spans="1:17" ht="17.25" customHeight="1" x14ac:dyDescent="0.3">
      <c r="A1" s="555" t="s">
        <v>677</v>
      </c>
      <c r="B1" t="s">
        <v>678</v>
      </c>
      <c r="C1" s="331" t="s">
        <v>679</v>
      </c>
      <c r="D1" t="s">
        <v>680</v>
      </c>
      <c r="E1" t="s">
        <v>1733</v>
      </c>
      <c r="F1" t="s">
        <v>1732</v>
      </c>
      <c r="G1" t="s">
        <v>1855</v>
      </c>
      <c r="H1" t="s">
        <v>681</v>
      </c>
      <c r="I1" s="381" t="s">
        <v>685</v>
      </c>
      <c r="J1" s="644" t="s">
        <v>1867</v>
      </c>
      <c r="K1" s="296" t="s">
        <v>2390</v>
      </c>
      <c r="L1" s="296" t="s">
        <v>1585</v>
      </c>
      <c r="M1" s="296" t="s">
        <v>2391</v>
      </c>
      <c r="N1" s="296" t="s">
        <v>1868</v>
      </c>
      <c r="O1" s="275" t="s">
        <v>683</v>
      </c>
      <c r="P1" s="362" t="s">
        <v>2406</v>
      </c>
      <c r="Q1" s="513" t="s">
        <v>3151</v>
      </c>
    </row>
    <row r="2" spans="1:17" hidden="1" x14ac:dyDescent="0.3">
      <c r="C2" s="331"/>
      <c r="H2" s="334" t="s">
        <v>686</v>
      </c>
      <c r="I2" s="632">
        <v>21162226.600000001</v>
      </c>
      <c r="J2" s="296">
        <f t="shared" ref="J2:J65" si="0">I2/1000</f>
        <v>21162.226600000002</v>
      </c>
      <c r="K2" s="552"/>
      <c r="L2" s="296"/>
      <c r="M2" s="296"/>
      <c r="N2" s="296"/>
      <c r="O2" s="382">
        <f>+I2</f>
        <v>21162226.600000001</v>
      </c>
      <c r="P2" s="296"/>
    </row>
    <row r="3" spans="1:17" hidden="1" x14ac:dyDescent="0.3">
      <c r="C3" s="331"/>
      <c r="H3" s="334" t="s">
        <v>1003</v>
      </c>
      <c r="I3" s="632">
        <v>-33354105.579999998</v>
      </c>
      <c r="J3" s="296">
        <f t="shared" si="0"/>
        <v>-33354.105579999996</v>
      </c>
      <c r="K3" s="552"/>
      <c r="L3" s="296"/>
      <c r="M3" s="296"/>
      <c r="N3" s="296"/>
      <c r="O3" s="382">
        <f>+I3</f>
        <v>-33354105.579999998</v>
      </c>
    </row>
    <row r="4" spans="1:17" hidden="1" x14ac:dyDescent="0.3">
      <c r="C4" s="331"/>
      <c r="H4" s="334" t="s">
        <v>2619</v>
      </c>
      <c r="I4" s="295">
        <v>-419912815476</v>
      </c>
      <c r="J4" s="296">
        <f t="shared" si="0"/>
        <v>-419912815.47600001</v>
      </c>
      <c r="K4" s="552"/>
      <c r="L4" s="296"/>
      <c r="M4" s="296"/>
      <c r="N4" s="296"/>
      <c r="O4" s="395"/>
    </row>
    <row r="5" spans="1:17" hidden="1" x14ac:dyDescent="0.3">
      <c r="A5" s="556" t="s">
        <v>3179</v>
      </c>
      <c r="B5" s="332">
        <v>7</v>
      </c>
      <c r="C5" s="609">
        <v>111010102001991</v>
      </c>
      <c r="D5" s="427" t="s">
        <v>687</v>
      </c>
      <c r="E5" t="str">
        <f t="shared" ref="E5:E68" si="1">+MID(D5,3,2)&amp;+MID(D5,6,1)&amp;+MID(D5,8,2)&amp;+MID(D5,11,3)&amp;+MID(D5,17,2)&amp;+MID(D5,20,3)&amp;+MID(D5,24,2)</f>
        <v>111101010200199</v>
      </c>
      <c r="F5" s="297" t="str">
        <f t="shared" ref="F5:F68" si="2">MID(E5,3,1)</f>
        <v>1</v>
      </c>
      <c r="G5" t="e">
        <f>+VLOOKUP(L5,BG!$D$10:$F$68,3,FALSE)</f>
        <v>#REF!</v>
      </c>
      <c r="H5" s="427" t="s">
        <v>688</v>
      </c>
      <c r="I5" s="619">
        <v>118993039</v>
      </c>
      <c r="J5" s="296">
        <f t="shared" si="0"/>
        <v>118993.039</v>
      </c>
      <c r="K5" t="e">
        <f>+VLOOKUP(D5,#REF!,4,0)</f>
        <v>#REF!</v>
      </c>
      <c r="L5" t="e">
        <f>VLOOKUP(D5,#REF!,5,0)</f>
        <v>#REF!</v>
      </c>
      <c r="M5" t="e">
        <f>VLOOKUP(D5,#REF!,6,0)</f>
        <v>#REF!</v>
      </c>
      <c r="N5" t="e">
        <f>VLOOKUP(D5,#REF!,7,0)</f>
        <v>#REF!</v>
      </c>
      <c r="P5" t="str">
        <f t="shared" ref="P5:P68" si="3">MID(E5,6,5)</f>
        <v>10102</v>
      </c>
      <c r="Q5" t="str">
        <f t="shared" ref="Q5:Q68" si="4">+LEFT(E5,2)</f>
        <v>11</v>
      </c>
    </row>
    <row r="6" spans="1:17" hidden="1" x14ac:dyDescent="0.3">
      <c r="A6" s="556" t="s">
        <v>3179</v>
      </c>
      <c r="B6" s="333">
        <v>7</v>
      </c>
      <c r="C6" s="610">
        <v>111010102506011</v>
      </c>
      <c r="D6" s="334" t="s">
        <v>690</v>
      </c>
      <c r="E6" t="str">
        <f t="shared" si="1"/>
        <v>111101010250601</v>
      </c>
      <c r="F6" t="str">
        <f t="shared" si="2"/>
        <v>1</v>
      </c>
      <c r="G6" t="e">
        <f>+VLOOKUP(L6,BG!$D$10:$F$68,3,FALSE)</f>
        <v>#REF!</v>
      </c>
      <c r="H6" s="334" t="s">
        <v>689</v>
      </c>
      <c r="I6" s="620">
        <v>8080524</v>
      </c>
      <c r="J6" s="296">
        <f t="shared" si="0"/>
        <v>8080.5240000000003</v>
      </c>
      <c r="K6" t="e">
        <f>+VLOOKUP(D6,#REF!,4,0)</f>
        <v>#REF!</v>
      </c>
      <c r="L6" t="e">
        <f>VLOOKUP(D6,#REF!,5,0)</f>
        <v>#REF!</v>
      </c>
      <c r="M6" t="e">
        <f>VLOOKUP(D6,#REF!,6,0)</f>
        <v>#REF!</v>
      </c>
      <c r="N6" t="e">
        <f>VLOOKUP(D6,#REF!,7,0)</f>
        <v>#REF!</v>
      </c>
      <c r="P6" t="str">
        <f t="shared" si="3"/>
        <v>10102</v>
      </c>
      <c r="Q6" t="str">
        <f t="shared" si="4"/>
        <v>11</v>
      </c>
    </row>
    <row r="7" spans="1:17" hidden="1" x14ac:dyDescent="0.3">
      <c r="A7" s="556" t="s">
        <v>3179</v>
      </c>
      <c r="B7" s="332">
        <v>7</v>
      </c>
      <c r="C7" s="609">
        <v>112010902002991</v>
      </c>
      <c r="D7" s="427" t="s">
        <v>691</v>
      </c>
      <c r="E7" t="str">
        <f t="shared" si="1"/>
        <v>111201090200299</v>
      </c>
      <c r="F7" t="str">
        <f t="shared" si="2"/>
        <v>1</v>
      </c>
      <c r="G7" t="e">
        <f>+VLOOKUP(L7,BG!$D$10:$F$68,3,FALSE)</f>
        <v>#REF!</v>
      </c>
      <c r="H7" s="427" t="s">
        <v>3205</v>
      </c>
      <c r="I7" s="619">
        <v>399874374</v>
      </c>
      <c r="J7" s="296">
        <f t="shared" si="0"/>
        <v>399874.37400000001</v>
      </c>
      <c r="K7" t="e">
        <f>+VLOOKUP(D7,#REF!,4,0)</f>
        <v>#REF!</v>
      </c>
      <c r="L7" t="e">
        <f>VLOOKUP(D7,#REF!,5,0)</f>
        <v>#REF!</v>
      </c>
      <c r="M7" t="e">
        <f>VLOOKUP(D7,#REF!,6,0)</f>
        <v>#REF!</v>
      </c>
      <c r="N7" t="e">
        <f>VLOOKUP(D7,#REF!,7,0)</f>
        <v>#REF!</v>
      </c>
      <c r="P7" t="str">
        <f t="shared" si="3"/>
        <v>10902</v>
      </c>
      <c r="Q7" t="str">
        <f t="shared" si="4"/>
        <v>11</v>
      </c>
    </row>
    <row r="8" spans="1:17" hidden="1" x14ac:dyDescent="0.3">
      <c r="A8" s="556" t="s">
        <v>3179</v>
      </c>
      <c r="B8" s="333">
        <v>7</v>
      </c>
      <c r="C8" s="610">
        <v>112010902214991</v>
      </c>
      <c r="D8" s="334" t="s">
        <v>1874</v>
      </c>
      <c r="E8" t="str">
        <f t="shared" si="1"/>
        <v>111201090221499</v>
      </c>
      <c r="F8" t="str">
        <f t="shared" si="2"/>
        <v>1</v>
      </c>
      <c r="G8" t="e">
        <f>+VLOOKUP(L8,BG!$D$10:$F$68,3,FALSE)</f>
        <v>#REF!</v>
      </c>
      <c r="H8" s="334" t="s">
        <v>2084</v>
      </c>
      <c r="I8" s="620">
        <v>13888609</v>
      </c>
      <c r="J8" s="296">
        <f t="shared" si="0"/>
        <v>13888.609</v>
      </c>
      <c r="K8" t="e">
        <f>+VLOOKUP(D8,#REF!,4,0)</f>
        <v>#REF!</v>
      </c>
      <c r="L8" t="e">
        <f>VLOOKUP(D8,#REF!,5,0)</f>
        <v>#REF!</v>
      </c>
      <c r="M8" t="e">
        <f>VLOOKUP(D8,#REF!,6,0)</f>
        <v>#REF!</v>
      </c>
      <c r="N8" t="e">
        <f>VLOOKUP(D8,#REF!,7,0)</f>
        <v>#REF!</v>
      </c>
      <c r="P8" t="str">
        <f t="shared" si="3"/>
        <v>10902</v>
      </c>
      <c r="Q8" t="str">
        <f t="shared" si="4"/>
        <v>11</v>
      </c>
    </row>
    <row r="9" spans="1:17" hidden="1" x14ac:dyDescent="0.3">
      <c r="A9" s="556" t="s">
        <v>3179</v>
      </c>
      <c r="B9" s="332">
        <v>7</v>
      </c>
      <c r="C9" s="609">
        <v>112010903001011</v>
      </c>
      <c r="D9" s="427" t="s">
        <v>1875</v>
      </c>
      <c r="E9" t="str">
        <f t="shared" si="1"/>
        <v>111201090300101</v>
      </c>
      <c r="F9" t="str">
        <f t="shared" si="2"/>
        <v>1</v>
      </c>
      <c r="G9" t="e">
        <f>+VLOOKUP(L9,BG!$D$10:$F$68,3,FALSE)</f>
        <v>#REF!</v>
      </c>
      <c r="H9" s="427" t="s">
        <v>2085</v>
      </c>
      <c r="I9" s="619">
        <v>105434223</v>
      </c>
      <c r="J9" s="296">
        <f t="shared" si="0"/>
        <v>105434.223</v>
      </c>
      <c r="K9" t="e">
        <f>+VLOOKUP(D9,#REF!,4,0)</f>
        <v>#REF!</v>
      </c>
      <c r="L9" t="e">
        <f>VLOOKUP(D9,#REF!,5,0)</f>
        <v>#REF!</v>
      </c>
      <c r="M9" t="e">
        <f>VLOOKUP(D9,#REF!,6,0)</f>
        <v>#REF!</v>
      </c>
      <c r="N9" t="e">
        <f>VLOOKUP(D9,#REF!,7,0)</f>
        <v>#REF!</v>
      </c>
      <c r="P9" t="str">
        <f t="shared" si="3"/>
        <v>10903</v>
      </c>
      <c r="Q9" t="str">
        <f t="shared" si="4"/>
        <v>11</v>
      </c>
    </row>
    <row r="10" spans="1:17" hidden="1" x14ac:dyDescent="0.3">
      <c r="A10" s="556" t="s">
        <v>3179</v>
      </c>
      <c r="B10" s="333">
        <v>7</v>
      </c>
      <c r="C10" s="610">
        <v>112010904000991</v>
      </c>
      <c r="D10" s="334" t="s">
        <v>1876</v>
      </c>
      <c r="E10" t="str">
        <f t="shared" si="1"/>
        <v>111201090400099</v>
      </c>
      <c r="F10" t="str">
        <f t="shared" si="2"/>
        <v>1</v>
      </c>
      <c r="G10" t="e">
        <f>+VLOOKUP(L10,BG!$D$10:$F$68,3,FALSE)</f>
        <v>#REF!</v>
      </c>
      <c r="H10" s="334" t="s">
        <v>693</v>
      </c>
      <c r="I10" s="620">
        <v>22623676</v>
      </c>
      <c r="J10" s="296">
        <f t="shared" si="0"/>
        <v>22623.675999999999</v>
      </c>
      <c r="K10" t="e">
        <f>+VLOOKUP(D10,#REF!,4,0)</f>
        <v>#REF!</v>
      </c>
      <c r="L10" t="e">
        <f>VLOOKUP(D10,#REF!,5,0)</f>
        <v>#REF!</v>
      </c>
      <c r="M10" t="e">
        <f>VLOOKUP(D10,#REF!,6,0)</f>
        <v>#REF!</v>
      </c>
      <c r="N10" t="e">
        <f>VLOOKUP(D10,#REF!,7,0)</f>
        <v>#REF!</v>
      </c>
      <c r="P10" t="str">
        <f t="shared" si="3"/>
        <v>10904</v>
      </c>
      <c r="Q10" t="str">
        <f t="shared" si="4"/>
        <v>11</v>
      </c>
    </row>
    <row r="11" spans="1:17" hidden="1" x14ac:dyDescent="0.3">
      <c r="A11" s="556" t="s">
        <v>3179</v>
      </c>
      <c r="B11" s="332">
        <v>7</v>
      </c>
      <c r="C11" s="609">
        <v>112010904006991</v>
      </c>
      <c r="D11" s="427" t="s">
        <v>694</v>
      </c>
      <c r="E11" t="str">
        <f t="shared" si="1"/>
        <v>111201090400699</v>
      </c>
      <c r="F11" t="str">
        <f t="shared" si="2"/>
        <v>1</v>
      </c>
      <c r="G11" t="e">
        <f>+VLOOKUP(L11,BG!$D$10:$F$68,3,FALSE)</f>
        <v>#REF!</v>
      </c>
      <c r="H11" s="427" t="s">
        <v>695</v>
      </c>
      <c r="I11" s="619">
        <v>27981520</v>
      </c>
      <c r="J11" s="296">
        <f t="shared" si="0"/>
        <v>27981.52</v>
      </c>
      <c r="K11" t="e">
        <f>+VLOOKUP(D11,#REF!,4,0)</f>
        <v>#REF!</v>
      </c>
      <c r="L11" t="e">
        <f>VLOOKUP(D11,#REF!,5,0)</f>
        <v>#REF!</v>
      </c>
      <c r="M11" t="e">
        <f>VLOOKUP(D11,#REF!,6,0)</f>
        <v>#REF!</v>
      </c>
      <c r="N11" t="e">
        <f>VLOOKUP(D11,#REF!,7,0)</f>
        <v>#REF!</v>
      </c>
      <c r="P11" t="str">
        <f t="shared" si="3"/>
        <v>10904</v>
      </c>
      <c r="Q11" t="str">
        <f t="shared" si="4"/>
        <v>11</v>
      </c>
    </row>
    <row r="12" spans="1:17" hidden="1" x14ac:dyDescent="0.3">
      <c r="A12" s="556" t="s">
        <v>3179</v>
      </c>
      <c r="B12" s="333">
        <v>7</v>
      </c>
      <c r="C12" s="610">
        <v>112010904009011</v>
      </c>
      <c r="D12" s="334" t="s">
        <v>696</v>
      </c>
      <c r="E12" t="str">
        <f t="shared" si="1"/>
        <v>111201090400901</v>
      </c>
      <c r="F12" t="str">
        <f t="shared" si="2"/>
        <v>1</v>
      </c>
      <c r="G12" t="e">
        <f>+VLOOKUP(L12,BG!$D$10:$F$68,3,FALSE)</f>
        <v>#REF!</v>
      </c>
      <c r="H12" s="334" t="s">
        <v>697</v>
      </c>
      <c r="I12" s="620">
        <v>6803874</v>
      </c>
      <c r="J12" s="296">
        <f t="shared" si="0"/>
        <v>6803.8739999999998</v>
      </c>
      <c r="K12" t="e">
        <f>+VLOOKUP(D12,#REF!,4,0)</f>
        <v>#REF!</v>
      </c>
      <c r="L12" t="e">
        <f>VLOOKUP(D12,#REF!,5,0)</f>
        <v>#REF!</v>
      </c>
      <c r="M12" t="e">
        <f>VLOOKUP(D12,#REF!,6,0)</f>
        <v>#REF!</v>
      </c>
      <c r="N12" t="e">
        <f>VLOOKUP(D12,#REF!,7,0)</f>
        <v>#REF!</v>
      </c>
      <c r="P12" t="str">
        <f t="shared" si="3"/>
        <v>10904</v>
      </c>
      <c r="Q12" t="str">
        <f t="shared" si="4"/>
        <v>11</v>
      </c>
    </row>
    <row r="13" spans="1:17" hidden="1" x14ac:dyDescent="0.3">
      <c r="A13" s="556" t="s">
        <v>3179</v>
      </c>
      <c r="B13" s="332">
        <v>7</v>
      </c>
      <c r="C13" s="609">
        <v>112010904010991</v>
      </c>
      <c r="D13" s="427" t="s">
        <v>1877</v>
      </c>
      <c r="E13" t="str">
        <f t="shared" si="1"/>
        <v>111201090401099</v>
      </c>
      <c r="F13" t="str">
        <f t="shared" si="2"/>
        <v>1</v>
      </c>
      <c r="G13" t="e">
        <f>+VLOOKUP(L13,BG!$D$10:$F$68,3,FALSE)</f>
        <v>#REF!</v>
      </c>
      <c r="H13" s="427" t="s">
        <v>2086</v>
      </c>
      <c r="I13" s="619">
        <v>444437640</v>
      </c>
      <c r="J13" s="296">
        <f t="shared" si="0"/>
        <v>444437.64</v>
      </c>
      <c r="K13" t="e">
        <f>+VLOOKUP(D13,#REF!,4,0)</f>
        <v>#REF!</v>
      </c>
      <c r="L13" t="e">
        <f>VLOOKUP(D13,#REF!,5,0)</f>
        <v>#REF!</v>
      </c>
      <c r="M13" t="e">
        <f>VLOOKUP(D13,#REF!,6,0)</f>
        <v>#REF!</v>
      </c>
      <c r="N13" t="e">
        <f>VLOOKUP(D13,#REF!,7,0)</f>
        <v>#REF!</v>
      </c>
      <c r="P13" t="str">
        <f t="shared" si="3"/>
        <v>10904</v>
      </c>
      <c r="Q13" t="str">
        <f t="shared" si="4"/>
        <v>11</v>
      </c>
    </row>
    <row r="14" spans="1:17" hidden="1" x14ac:dyDescent="0.3">
      <c r="A14" s="556" t="s">
        <v>3179</v>
      </c>
      <c r="B14" s="333">
        <v>7</v>
      </c>
      <c r="C14" s="610">
        <v>112010904021011</v>
      </c>
      <c r="D14" s="334" t="s">
        <v>1879</v>
      </c>
      <c r="E14" t="str">
        <f t="shared" si="1"/>
        <v>111201090402101</v>
      </c>
      <c r="F14" t="str">
        <f t="shared" si="2"/>
        <v>1</v>
      </c>
      <c r="G14" t="e">
        <f>+VLOOKUP(L14,BG!$D$10:$F$68,3,FALSE)</f>
        <v>#REF!</v>
      </c>
      <c r="H14" s="334" t="s">
        <v>700</v>
      </c>
      <c r="I14" s="620">
        <v>481893</v>
      </c>
      <c r="J14" s="296">
        <f t="shared" si="0"/>
        <v>481.89299999999997</v>
      </c>
      <c r="K14" t="e">
        <f>+VLOOKUP(D14,#REF!,4,0)</f>
        <v>#REF!</v>
      </c>
      <c r="L14" t="e">
        <f>VLOOKUP(D14,#REF!,5,0)</f>
        <v>#REF!</v>
      </c>
      <c r="M14" t="e">
        <f>VLOOKUP(D14,#REF!,6,0)</f>
        <v>#REF!</v>
      </c>
      <c r="N14" t="e">
        <f>VLOOKUP(D14,#REF!,7,0)</f>
        <v>#REF!</v>
      </c>
      <c r="P14" t="str">
        <f t="shared" si="3"/>
        <v>10904</v>
      </c>
      <c r="Q14" t="str">
        <f t="shared" si="4"/>
        <v>11</v>
      </c>
    </row>
    <row r="15" spans="1:17" hidden="1" x14ac:dyDescent="0.3">
      <c r="A15" s="556" t="s">
        <v>3179</v>
      </c>
      <c r="B15" s="332">
        <v>7</v>
      </c>
      <c r="C15" s="609">
        <v>112010904022991</v>
      </c>
      <c r="D15" s="427" t="s">
        <v>1880</v>
      </c>
      <c r="E15" t="str">
        <f t="shared" si="1"/>
        <v>111201090402299</v>
      </c>
      <c r="F15" t="str">
        <f t="shared" si="2"/>
        <v>1</v>
      </c>
      <c r="G15" t="e">
        <f>+VLOOKUP(L15,BG!$D$10:$F$68,3,FALSE)</f>
        <v>#REF!</v>
      </c>
      <c r="H15" s="427" t="s">
        <v>701</v>
      </c>
      <c r="I15" s="619">
        <v>1369825</v>
      </c>
      <c r="J15" s="296">
        <f t="shared" si="0"/>
        <v>1369.825</v>
      </c>
      <c r="K15" t="e">
        <f>+VLOOKUP(D15,#REF!,4,0)</f>
        <v>#REF!</v>
      </c>
      <c r="L15" t="e">
        <f>VLOOKUP(D15,#REF!,5,0)</f>
        <v>#REF!</v>
      </c>
      <c r="M15" t="e">
        <f>VLOOKUP(D15,#REF!,6,0)</f>
        <v>#REF!</v>
      </c>
      <c r="N15" t="e">
        <f>VLOOKUP(D15,#REF!,7,0)</f>
        <v>#REF!</v>
      </c>
      <c r="P15" t="str">
        <f t="shared" si="3"/>
        <v>10904</v>
      </c>
      <c r="Q15" t="str">
        <f t="shared" si="4"/>
        <v>11</v>
      </c>
    </row>
    <row r="16" spans="1:17" hidden="1" x14ac:dyDescent="0.3">
      <c r="A16" s="556" t="s">
        <v>3179</v>
      </c>
      <c r="B16" s="333">
        <v>7</v>
      </c>
      <c r="C16" s="610">
        <v>112010904025991</v>
      </c>
      <c r="D16" s="334" t="s">
        <v>702</v>
      </c>
      <c r="E16" t="str">
        <f t="shared" si="1"/>
        <v>111201090402599</v>
      </c>
      <c r="F16" t="str">
        <f t="shared" si="2"/>
        <v>1</v>
      </c>
      <c r="G16" t="e">
        <f>+VLOOKUP(L16,BG!$D$10:$F$68,3,FALSE)</f>
        <v>#REF!</v>
      </c>
      <c r="H16" s="334" t="s">
        <v>703</v>
      </c>
      <c r="I16" s="620">
        <v>15045634</v>
      </c>
      <c r="J16" s="296">
        <f t="shared" si="0"/>
        <v>15045.634</v>
      </c>
      <c r="K16" t="e">
        <f>+VLOOKUP(D16,#REF!,4,0)</f>
        <v>#REF!</v>
      </c>
      <c r="L16" t="e">
        <f>VLOOKUP(D16,#REF!,5,0)</f>
        <v>#REF!</v>
      </c>
      <c r="M16" t="e">
        <f>VLOOKUP(D16,#REF!,6,0)</f>
        <v>#REF!</v>
      </c>
      <c r="N16" t="e">
        <f>VLOOKUP(D16,#REF!,7,0)</f>
        <v>#REF!</v>
      </c>
      <c r="P16" t="str">
        <f t="shared" si="3"/>
        <v>10904</v>
      </c>
      <c r="Q16" t="str">
        <f t="shared" si="4"/>
        <v>11</v>
      </c>
    </row>
    <row r="17" spans="1:17" hidden="1" x14ac:dyDescent="0.3">
      <c r="A17" s="556" t="s">
        <v>3179</v>
      </c>
      <c r="B17" s="332">
        <v>7</v>
      </c>
      <c r="C17" s="609">
        <v>112010904026991</v>
      </c>
      <c r="D17" s="427" t="s">
        <v>704</v>
      </c>
      <c r="E17" t="str">
        <f t="shared" si="1"/>
        <v>111201090402699</v>
      </c>
      <c r="F17" t="str">
        <f t="shared" si="2"/>
        <v>1</v>
      </c>
      <c r="G17" t="e">
        <f>+VLOOKUP(L17,BG!$D$10:$F$68,3,FALSE)</f>
        <v>#REF!</v>
      </c>
      <c r="H17" s="427" t="s">
        <v>705</v>
      </c>
      <c r="I17" s="619">
        <v>167469</v>
      </c>
      <c r="J17" s="296">
        <f t="shared" si="0"/>
        <v>167.46899999999999</v>
      </c>
      <c r="K17" t="e">
        <f>+VLOOKUP(D17,#REF!,4,0)</f>
        <v>#REF!</v>
      </c>
      <c r="L17" t="e">
        <f>VLOOKUP(D17,#REF!,5,0)</f>
        <v>#REF!</v>
      </c>
      <c r="M17" t="e">
        <f>VLOOKUP(D17,#REF!,6,0)</f>
        <v>#REF!</v>
      </c>
      <c r="N17" t="e">
        <f>VLOOKUP(D17,#REF!,7,0)</f>
        <v>#REF!</v>
      </c>
      <c r="P17" t="str">
        <f t="shared" si="3"/>
        <v>10904</v>
      </c>
      <c r="Q17" t="str">
        <f t="shared" si="4"/>
        <v>11</v>
      </c>
    </row>
    <row r="18" spans="1:17" x14ac:dyDescent="0.3">
      <c r="A18" s="556" t="s">
        <v>3179</v>
      </c>
      <c r="B18" s="333">
        <v>7</v>
      </c>
      <c r="C18" s="610">
        <v>112010904037991</v>
      </c>
      <c r="D18" s="334" t="s">
        <v>2721</v>
      </c>
      <c r="E18" t="str">
        <f t="shared" si="1"/>
        <v>111201090403799</v>
      </c>
      <c r="F18" t="str">
        <f t="shared" si="2"/>
        <v>1</v>
      </c>
      <c r="G18" t="e">
        <f>+VLOOKUP(L18,BG!$D$10:$F$68,3,FALSE)</f>
        <v>#REF!</v>
      </c>
      <c r="H18" s="334" t="s">
        <v>3206</v>
      </c>
      <c r="I18" s="620">
        <v>30500700</v>
      </c>
      <c r="J18" s="296">
        <f t="shared" si="0"/>
        <v>30500.7</v>
      </c>
      <c r="K18" t="e">
        <f>+VLOOKUP(D18,#REF!,4,0)</f>
        <v>#REF!</v>
      </c>
      <c r="L18" t="e">
        <f>VLOOKUP(D18,#REF!,5,0)</f>
        <v>#REF!</v>
      </c>
      <c r="M18" t="e">
        <f>VLOOKUP(D18,#REF!,6,0)</f>
        <v>#REF!</v>
      </c>
      <c r="N18" t="e">
        <f>VLOOKUP(D18,#REF!,7,0)</f>
        <v>#REF!</v>
      </c>
      <c r="P18" t="str">
        <f t="shared" si="3"/>
        <v>10904</v>
      </c>
      <c r="Q18" t="str">
        <f t="shared" si="4"/>
        <v>11</v>
      </c>
    </row>
    <row r="19" spans="1:17" hidden="1" x14ac:dyDescent="0.3">
      <c r="A19" s="556" t="s">
        <v>3179</v>
      </c>
      <c r="B19" s="332">
        <v>7</v>
      </c>
      <c r="C19" s="609">
        <v>112010904038991</v>
      </c>
      <c r="D19" s="427" t="s">
        <v>2657</v>
      </c>
      <c r="E19" t="str">
        <f t="shared" si="1"/>
        <v>111201090403899</v>
      </c>
      <c r="F19" t="str">
        <f t="shared" si="2"/>
        <v>1</v>
      </c>
      <c r="G19" t="e">
        <f>+VLOOKUP(L19,BG!$D$10:$F$68,3,FALSE)</f>
        <v>#REF!</v>
      </c>
      <c r="H19" s="427" t="s">
        <v>3207</v>
      </c>
      <c r="I19" s="619">
        <v>75233162</v>
      </c>
      <c r="J19" s="296">
        <f t="shared" si="0"/>
        <v>75233.161999999997</v>
      </c>
      <c r="K19" t="e">
        <f>+VLOOKUP(D19,#REF!,4,0)</f>
        <v>#REF!</v>
      </c>
      <c r="L19" t="e">
        <f>VLOOKUP(D19,#REF!,5,0)</f>
        <v>#REF!</v>
      </c>
      <c r="M19" t="e">
        <f>VLOOKUP(D19,#REF!,6,0)</f>
        <v>#REF!</v>
      </c>
      <c r="N19" t="e">
        <f>VLOOKUP(D19,#REF!,7,0)</f>
        <v>#REF!</v>
      </c>
      <c r="P19" t="str">
        <f t="shared" si="3"/>
        <v>10904</v>
      </c>
      <c r="Q19" t="str">
        <f t="shared" si="4"/>
        <v>11</v>
      </c>
    </row>
    <row r="20" spans="1:17" hidden="1" x14ac:dyDescent="0.3">
      <c r="A20" s="556" t="s">
        <v>3179</v>
      </c>
      <c r="B20" s="333">
        <v>7</v>
      </c>
      <c r="C20" s="610">
        <v>112010904039991</v>
      </c>
      <c r="D20" s="334" t="s">
        <v>706</v>
      </c>
      <c r="E20" t="str">
        <f t="shared" si="1"/>
        <v>111201090403999</v>
      </c>
      <c r="F20" t="str">
        <f t="shared" si="2"/>
        <v>1</v>
      </c>
      <c r="G20" t="e">
        <f>+VLOOKUP(L20,BG!$D$10:$F$68,3,FALSE)</f>
        <v>#REF!</v>
      </c>
      <c r="H20" s="334" t="s">
        <v>707</v>
      </c>
      <c r="I20" s="620">
        <v>14069163</v>
      </c>
      <c r="J20" s="296">
        <f t="shared" si="0"/>
        <v>14069.163</v>
      </c>
      <c r="K20" t="e">
        <f>+VLOOKUP(D20,#REF!,4,0)</f>
        <v>#REF!</v>
      </c>
      <c r="L20" t="e">
        <f>VLOOKUP(D20,#REF!,5,0)</f>
        <v>#REF!</v>
      </c>
      <c r="M20" t="e">
        <f>VLOOKUP(D20,#REF!,6,0)</f>
        <v>#REF!</v>
      </c>
      <c r="N20" t="e">
        <f>VLOOKUP(D20,#REF!,7,0)</f>
        <v>#REF!</v>
      </c>
      <c r="P20" t="str">
        <f t="shared" si="3"/>
        <v>10904</v>
      </c>
      <c r="Q20" t="str">
        <f t="shared" si="4"/>
        <v>11</v>
      </c>
    </row>
    <row r="21" spans="1:17" hidden="1" x14ac:dyDescent="0.3">
      <c r="A21" s="556" t="s">
        <v>3179</v>
      </c>
      <c r="B21" s="332">
        <v>7</v>
      </c>
      <c r="C21" s="609">
        <v>112010904042991</v>
      </c>
      <c r="D21" s="427" t="s">
        <v>1881</v>
      </c>
      <c r="E21" t="str">
        <f t="shared" si="1"/>
        <v>111201090404299</v>
      </c>
      <c r="F21" t="str">
        <f t="shared" si="2"/>
        <v>1</v>
      </c>
      <c r="G21" t="e">
        <f>+VLOOKUP(L21,BG!$D$10:$F$68,3,FALSE)</f>
        <v>#REF!</v>
      </c>
      <c r="H21" s="427" t="s">
        <v>708</v>
      </c>
      <c r="I21" s="619">
        <v>340000</v>
      </c>
      <c r="J21" s="296">
        <f t="shared" si="0"/>
        <v>340</v>
      </c>
      <c r="K21" t="e">
        <f>+VLOOKUP(D21,#REF!,4,0)</f>
        <v>#REF!</v>
      </c>
      <c r="L21" t="e">
        <f>VLOOKUP(D21,#REF!,5,0)</f>
        <v>#REF!</v>
      </c>
      <c r="M21" t="e">
        <f>VLOOKUP(D21,#REF!,6,0)</f>
        <v>#REF!</v>
      </c>
      <c r="N21" t="e">
        <f>VLOOKUP(D21,#REF!,7,0)</f>
        <v>#REF!</v>
      </c>
      <c r="P21" t="str">
        <f t="shared" si="3"/>
        <v>10904</v>
      </c>
      <c r="Q21" t="str">
        <f t="shared" si="4"/>
        <v>11</v>
      </c>
    </row>
    <row r="22" spans="1:17" hidden="1" x14ac:dyDescent="0.3">
      <c r="A22" s="556" t="s">
        <v>3179</v>
      </c>
      <c r="B22" s="333">
        <v>7</v>
      </c>
      <c r="C22" s="610">
        <v>112010904044991</v>
      </c>
      <c r="D22" s="334" t="s">
        <v>709</v>
      </c>
      <c r="E22" t="str">
        <f t="shared" si="1"/>
        <v>111201090404499</v>
      </c>
      <c r="F22" t="str">
        <f t="shared" si="2"/>
        <v>1</v>
      </c>
      <c r="G22" t="e">
        <f>+VLOOKUP(L22,BG!$D$10:$F$68,3,FALSE)</f>
        <v>#REF!</v>
      </c>
      <c r="H22" s="334" t="s">
        <v>710</v>
      </c>
      <c r="I22" s="620">
        <v>33000</v>
      </c>
      <c r="J22" s="296">
        <f t="shared" si="0"/>
        <v>33</v>
      </c>
      <c r="K22" t="e">
        <f>+VLOOKUP(D22,#REF!,4,0)</f>
        <v>#REF!</v>
      </c>
      <c r="L22" t="e">
        <f>VLOOKUP(D22,#REF!,5,0)</f>
        <v>#REF!</v>
      </c>
      <c r="M22" t="e">
        <f>VLOOKUP(D22,#REF!,6,0)</f>
        <v>#REF!</v>
      </c>
      <c r="N22" t="e">
        <f>VLOOKUP(D22,#REF!,7,0)</f>
        <v>#REF!</v>
      </c>
      <c r="P22" t="str">
        <f t="shared" si="3"/>
        <v>10904</v>
      </c>
      <c r="Q22" t="str">
        <f t="shared" si="4"/>
        <v>11</v>
      </c>
    </row>
    <row r="23" spans="1:17" hidden="1" x14ac:dyDescent="0.3">
      <c r="A23" s="556" t="s">
        <v>3179</v>
      </c>
      <c r="B23" s="332">
        <v>7</v>
      </c>
      <c r="C23" s="609">
        <v>112010904045991</v>
      </c>
      <c r="D23" s="427" t="s">
        <v>711</v>
      </c>
      <c r="E23" t="str">
        <f t="shared" si="1"/>
        <v>111201090404599</v>
      </c>
      <c r="F23" t="str">
        <f t="shared" si="2"/>
        <v>1</v>
      </c>
      <c r="G23" t="e">
        <f>+VLOOKUP(L23,BG!$D$10:$F$68,3,FALSE)</f>
        <v>#REF!</v>
      </c>
      <c r="H23" s="427" t="s">
        <v>712</v>
      </c>
      <c r="I23" s="619">
        <v>2464287</v>
      </c>
      <c r="J23" s="296">
        <f t="shared" si="0"/>
        <v>2464.2869999999998</v>
      </c>
      <c r="K23" t="e">
        <f>+VLOOKUP(D23,#REF!,4,0)</f>
        <v>#REF!</v>
      </c>
      <c r="L23" t="e">
        <f>VLOOKUP(D23,#REF!,5,0)</f>
        <v>#REF!</v>
      </c>
      <c r="M23" t="e">
        <f>VLOOKUP(D23,#REF!,6,0)</f>
        <v>#REF!</v>
      </c>
      <c r="N23" t="e">
        <f>VLOOKUP(D23,#REF!,7,0)</f>
        <v>#REF!</v>
      </c>
      <c r="P23" t="str">
        <f t="shared" si="3"/>
        <v>10904</v>
      </c>
      <c r="Q23" t="str">
        <f t="shared" si="4"/>
        <v>11</v>
      </c>
    </row>
    <row r="24" spans="1:17" hidden="1" x14ac:dyDescent="0.3">
      <c r="A24" s="556" t="s">
        <v>3179</v>
      </c>
      <c r="B24" s="333">
        <v>7</v>
      </c>
      <c r="C24" s="610">
        <v>112010904049991</v>
      </c>
      <c r="D24" s="334" t="s">
        <v>713</v>
      </c>
      <c r="E24" t="str">
        <f t="shared" si="1"/>
        <v>111201090404999</v>
      </c>
      <c r="F24" t="str">
        <f t="shared" si="2"/>
        <v>1</v>
      </c>
      <c r="G24" t="e">
        <f>+VLOOKUP(L24,BG!$D$10:$F$68,3,FALSE)</f>
        <v>#REF!</v>
      </c>
      <c r="H24" s="334" t="s">
        <v>714</v>
      </c>
      <c r="I24" s="620">
        <v>81618742</v>
      </c>
      <c r="J24" s="296">
        <f t="shared" si="0"/>
        <v>81618.741999999998</v>
      </c>
      <c r="K24" t="e">
        <f>+VLOOKUP(D24,#REF!,4,0)</f>
        <v>#REF!</v>
      </c>
      <c r="L24" t="e">
        <f>VLOOKUP(D24,#REF!,5,0)</f>
        <v>#REF!</v>
      </c>
      <c r="M24" t="e">
        <f>VLOOKUP(D24,#REF!,6,0)</f>
        <v>#REF!</v>
      </c>
      <c r="N24" t="e">
        <f>VLOOKUP(D24,#REF!,7,0)</f>
        <v>#REF!</v>
      </c>
      <c r="P24" t="str">
        <f t="shared" si="3"/>
        <v>10904</v>
      </c>
      <c r="Q24" t="str">
        <f t="shared" si="4"/>
        <v>11</v>
      </c>
    </row>
    <row r="25" spans="1:17" hidden="1" x14ac:dyDescent="0.3">
      <c r="A25" s="556" t="s">
        <v>3179</v>
      </c>
      <c r="B25" s="332">
        <v>7</v>
      </c>
      <c r="C25" s="609">
        <v>112010904051991</v>
      </c>
      <c r="D25" s="427" t="s">
        <v>717</v>
      </c>
      <c r="E25" t="str">
        <f t="shared" si="1"/>
        <v>111201090405199</v>
      </c>
      <c r="F25" t="str">
        <f t="shared" si="2"/>
        <v>1</v>
      </c>
      <c r="G25" t="e">
        <f>+VLOOKUP(L25,BG!$D$10:$F$68,3,FALSE)</f>
        <v>#REF!</v>
      </c>
      <c r="H25" s="427" t="s">
        <v>718</v>
      </c>
      <c r="I25" s="619">
        <v>13470</v>
      </c>
      <c r="J25" s="296">
        <f t="shared" si="0"/>
        <v>13.47</v>
      </c>
      <c r="K25" t="e">
        <f>+VLOOKUP(D25,#REF!,4,0)</f>
        <v>#REF!</v>
      </c>
      <c r="L25" t="e">
        <f>VLOOKUP(D25,#REF!,5,0)</f>
        <v>#REF!</v>
      </c>
      <c r="M25" t="e">
        <f>VLOOKUP(D25,#REF!,6,0)</f>
        <v>#REF!</v>
      </c>
      <c r="N25" t="e">
        <f>VLOOKUP(D25,#REF!,7,0)</f>
        <v>#REF!</v>
      </c>
      <c r="P25" t="str">
        <f t="shared" si="3"/>
        <v>10904</v>
      </c>
      <c r="Q25" t="str">
        <f t="shared" si="4"/>
        <v>11</v>
      </c>
    </row>
    <row r="26" spans="1:17" hidden="1" x14ac:dyDescent="0.3">
      <c r="A26" s="556" t="s">
        <v>3179</v>
      </c>
      <c r="B26" s="333">
        <v>7</v>
      </c>
      <c r="C26" s="610">
        <v>112010904052991</v>
      </c>
      <c r="D26" s="334" t="s">
        <v>719</v>
      </c>
      <c r="E26" t="str">
        <f t="shared" si="1"/>
        <v>111201090405299</v>
      </c>
      <c r="F26" t="str">
        <f t="shared" si="2"/>
        <v>1</v>
      </c>
      <c r="G26" t="e">
        <f>+VLOOKUP(L26,BG!$D$10:$F$68,3,FALSE)</f>
        <v>#REF!</v>
      </c>
      <c r="H26" s="334" t="s">
        <v>720</v>
      </c>
      <c r="I26" s="620">
        <v>15326169</v>
      </c>
      <c r="J26" s="296">
        <f t="shared" si="0"/>
        <v>15326.169</v>
      </c>
      <c r="K26" t="e">
        <f>+VLOOKUP(D26,#REF!,4,0)</f>
        <v>#REF!</v>
      </c>
      <c r="L26" t="e">
        <f>VLOOKUP(D26,#REF!,5,0)</f>
        <v>#REF!</v>
      </c>
      <c r="M26" t="e">
        <f>VLOOKUP(D26,#REF!,6,0)</f>
        <v>#REF!</v>
      </c>
      <c r="N26" t="e">
        <f>VLOOKUP(D26,#REF!,7,0)</f>
        <v>#REF!</v>
      </c>
      <c r="P26" t="str">
        <f t="shared" si="3"/>
        <v>10904</v>
      </c>
      <c r="Q26" t="str">
        <f t="shared" si="4"/>
        <v>11</v>
      </c>
    </row>
    <row r="27" spans="1:17" hidden="1" x14ac:dyDescent="0.3">
      <c r="A27" s="556" t="s">
        <v>3179</v>
      </c>
      <c r="B27" s="332">
        <v>7</v>
      </c>
      <c r="C27" s="609">
        <v>112010904054011</v>
      </c>
      <c r="D27" s="427" t="s">
        <v>723</v>
      </c>
      <c r="E27" t="str">
        <f t="shared" si="1"/>
        <v>111201090405401</v>
      </c>
      <c r="F27" t="str">
        <f t="shared" si="2"/>
        <v>1</v>
      </c>
      <c r="G27" t="e">
        <f>+VLOOKUP(L27,BG!$D$10:$F$68,3,FALSE)</f>
        <v>#REF!</v>
      </c>
      <c r="H27" s="427" t="s">
        <v>724</v>
      </c>
      <c r="I27" s="619">
        <v>3261740</v>
      </c>
      <c r="J27" s="296">
        <f t="shared" si="0"/>
        <v>3261.74</v>
      </c>
      <c r="K27" t="e">
        <f>+VLOOKUP(D27,#REF!,4,0)</f>
        <v>#REF!</v>
      </c>
      <c r="L27" t="e">
        <f>VLOOKUP(D27,#REF!,5,0)</f>
        <v>#REF!</v>
      </c>
      <c r="M27" t="e">
        <f>VLOOKUP(D27,#REF!,6,0)</f>
        <v>#REF!</v>
      </c>
      <c r="N27" t="e">
        <f>VLOOKUP(D27,#REF!,7,0)</f>
        <v>#REF!</v>
      </c>
      <c r="P27" t="str">
        <f t="shared" si="3"/>
        <v>10904</v>
      </c>
      <c r="Q27" t="str">
        <f t="shared" si="4"/>
        <v>11</v>
      </c>
    </row>
    <row r="28" spans="1:17" hidden="1" x14ac:dyDescent="0.3">
      <c r="A28" s="556" t="s">
        <v>3179</v>
      </c>
      <c r="B28" s="333">
        <v>7</v>
      </c>
      <c r="C28" s="610">
        <v>112010904056011</v>
      </c>
      <c r="D28" s="334" t="s">
        <v>727</v>
      </c>
      <c r="E28" t="str">
        <f t="shared" si="1"/>
        <v>111201090405601</v>
      </c>
      <c r="F28" t="str">
        <f t="shared" si="2"/>
        <v>1</v>
      </c>
      <c r="G28" t="e">
        <f>+VLOOKUP(L28,BG!$D$10:$F$68,3,FALSE)</f>
        <v>#REF!</v>
      </c>
      <c r="H28" s="334" t="s">
        <v>2762</v>
      </c>
      <c r="I28" s="620">
        <v>16161</v>
      </c>
      <c r="J28" s="296">
        <f t="shared" si="0"/>
        <v>16.161000000000001</v>
      </c>
      <c r="K28" t="e">
        <f>+VLOOKUP(D28,#REF!,4,0)</f>
        <v>#REF!</v>
      </c>
      <c r="L28" t="e">
        <f>VLOOKUP(D28,#REF!,5,0)</f>
        <v>#REF!</v>
      </c>
      <c r="M28" t="e">
        <f>VLOOKUP(D28,#REF!,6,0)</f>
        <v>#REF!</v>
      </c>
      <c r="N28" t="e">
        <f>VLOOKUP(D28,#REF!,7,0)</f>
        <v>#REF!</v>
      </c>
      <c r="P28" t="str">
        <f t="shared" si="3"/>
        <v>10904</v>
      </c>
      <c r="Q28" t="str">
        <f t="shared" si="4"/>
        <v>11</v>
      </c>
    </row>
    <row r="29" spans="1:17" hidden="1" x14ac:dyDescent="0.3">
      <c r="A29" s="556" t="s">
        <v>3179</v>
      </c>
      <c r="B29" s="332">
        <v>7</v>
      </c>
      <c r="C29" s="609">
        <v>112010904059011</v>
      </c>
      <c r="D29" s="427" t="s">
        <v>729</v>
      </c>
      <c r="E29" t="str">
        <f t="shared" si="1"/>
        <v>111201090405901</v>
      </c>
      <c r="F29" t="str">
        <f t="shared" si="2"/>
        <v>1</v>
      </c>
      <c r="G29" t="e">
        <f>+VLOOKUP(L29,BG!$D$10:$F$68,3,FALSE)</f>
        <v>#REF!</v>
      </c>
      <c r="H29" s="427" t="s">
        <v>730</v>
      </c>
      <c r="I29" s="619">
        <v>176302</v>
      </c>
      <c r="J29" s="296">
        <f t="shared" si="0"/>
        <v>176.30199999999999</v>
      </c>
      <c r="K29" t="e">
        <f>+VLOOKUP(D29,#REF!,4,0)</f>
        <v>#REF!</v>
      </c>
      <c r="L29" t="e">
        <f>VLOOKUP(D29,#REF!,5,0)</f>
        <v>#REF!</v>
      </c>
      <c r="M29" t="e">
        <f>VLOOKUP(D29,#REF!,6,0)</f>
        <v>#REF!</v>
      </c>
      <c r="N29" t="e">
        <f>VLOOKUP(D29,#REF!,7,0)</f>
        <v>#REF!</v>
      </c>
      <c r="P29" t="str">
        <f t="shared" si="3"/>
        <v>10904</v>
      </c>
      <c r="Q29" t="str">
        <f t="shared" si="4"/>
        <v>11</v>
      </c>
    </row>
    <row r="30" spans="1:17" hidden="1" x14ac:dyDescent="0.3">
      <c r="A30" s="556" t="s">
        <v>3179</v>
      </c>
      <c r="B30" s="333">
        <v>7</v>
      </c>
      <c r="C30" s="610">
        <v>112010904060011</v>
      </c>
      <c r="D30" s="334" t="s">
        <v>731</v>
      </c>
      <c r="E30" t="str">
        <f t="shared" si="1"/>
        <v>111201090406001</v>
      </c>
      <c r="F30" t="str">
        <f t="shared" si="2"/>
        <v>1</v>
      </c>
      <c r="G30" t="e">
        <f>+VLOOKUP(L30,BG!$D$10:$F$68,3,FALSE)</f>
        <v>#REF!</v>
      </c>
      <c r="H30" s="334" t="s">
        <v>732</v>
      </c>
      <c r="I30" s="620">
        <v>420775</v>
      </c>
      <c r="J30" s="296">
        <f t="shared" si="0"/>
        <v>420.77499999999998</v>
      </c>
      <c r="K30" t="e">
        <f>+VLOOKUP(D30,#REF!,4,0)</f>
        <v>#REF!</v>
      </c>
      <c r="L30" t="e">
        <f>VLOOKUP(D30,#REF!,5,0)</f>
        <v>#REF!</v>
      </c>
      <c r="M30" t="e">
        <f>VLOOKUP(D30,#REF!,6,0)</f>
        <v>#REF!</v>
      </c>
      <c r="N30" t="e">
        <f>VLOOKUP(D30,#REF!,7,0)</f>
        <v>#REF!</v>
      </c>
      <c r="P30" t="str">
        <f t="shared" si="3"/>
        <v>10904</v>
      </c>
      <c r="Q30" t="str">
        <f t="shared" si="4"/>
        <v>11</v>
      </c>
    </row>
    <row r="31" spans="1:17" hidden="1" x14ac:dyDescent="0.3">
      <c r="A31" s="556" t="s">
        <v>3179</v>
      </c>
      <c r="B31" s="332">
        <v>7</v>
      </c>
      <c r="C31" s="609">
        <v>112010904061011</v>
      </c>
      <c r="D31" s="427" t="s">
        <v>735</v>
      </c>
      <c r="E31" t="str">
        <f t="shared" si="1"/>
        <v>111201090406101</v>
      </c>
      <c r="F31" t="str">
        <f t="shared" si="2"/>
        <v>1</v>
      </c>
      <c r="G31" t="e">
        <f>+VLOOKUP(L31,BG!$D$10:$F$68,3,FALSE)</f>
        <v>#REF!</v>
      </c>
      <c r="H31" s="427" t="s">
        <v>736</v>
      </c>
      <c r="I31" s="619">
        <v>220</v>
      </c>
      <c r="J31" s="296">
        <f t="shared" si="0"/>
        <v>0.22</v>
      </c>
      <c r="K31" t="e">
        <f>+VLOOKUP(D31,#REF!,4,0)</f>
        <v>#REF!</v>
      </c>
      <c r="L31" t="e">
        <f>VLOOKUP(D31,#REF!,5,0)</f>
        <v>#REF!</v>
      </c>
      <c r="M31" t="e">
        <f>VLOOKUP(D31,#REF!,6,0)</f>
        <v>#REF!</v>
      </c>
      <c r="N31" t="e">
        <f>VLOOKUP(D31,#REF!,7,0)</f>
        <v>#REF!</v>
      </c>
      <c r="P31" t="str">
        <f t="shared" si="3"/>
        <v>10904</v>
      </c>
      <c r="Q31" t="str">
        <f t="shared" si="4"/>
        <v>11</v>
      </c>
    </row>
    <row r="32" spans="1:17" hidden="1" x14ac:dyDescent="0.3">
      <c r="A32" s="556" t="s">
        <v>3179</v>
      </c>
      <c r="B32" s="333">
        <v>7</v>
      </c>
      <c r="C32" s="610">
        <v>112010904061991</v>
      </c>
      <c r="D32" s="334" t="s">
        <v>2420</v>
      </c>
      <c r="E32" t="str">
        <f t="shared" si="1"/>
        <v>111201090406199</v>
      </c>
      <c r="F32" t="str">
        <f t="shared" si="2"/>
        <v>1</v>
      </c>
      <c r="G32" t="e">
        <f>+VLOOKUP(L32,BG!$D$10:$F$68,3,FALSE)</f>
        <v>#REF!</v>
      </c>
      <c r="H32" s="334" t="s">
        <v>737</v>
      </c>
      <c r="I32" s="620">
        <v>1951669</v>
      </c>
      <c r="J32" s="296">
        <f t="shared" si="0"/>
        <v>1951.6690000000001</v>
      </c>
      <c r="K32" t="e">
        <f>+VLOOKUP(D32,#REF!,4,0)</f>
        <v>#REF!</v>
      </c>
      <c r="L32" t="e">
        <f>VLOOKUP(D32,#REF!,5,0)</f>
        <v>#REF!</v>
      </c>
      <c r="M32" t="e">
        <f>VLOOKUP(D32,#REF!,6,0)</f>
        <v>#REF!</v>
      </c>
      <c r="N32" t="e">
        <f>VLOOKUP(D32,#REF!,7,0)</f>
        <v>#REF!</v>
      </c>
      <c r="P32" t="str">
        <f t="shared" si="3"/>
        <v>10904</v>
      </c>
      <c r="Q32" t="str">
        <f t="shared" si="4"/>
        <v>11</v>
      </c>
    </row>
    <row r="33" spans="1:17" hidden="1" x14ac:dyDescent="0.3">
      <c r="A33" s="556" t="s">
        <v>3179</v>
      </c>
      <c r="B33" s="332">
        <v>7</v>
      </c>
      <c r="C33" s="609">
        <v>112010904063011</v>
      </c>
      <c r="D33" s="427" t="s">
        <v>738</v>
      </c>
      <c r="E33" t="str">
        <f t="shared" si="1"/>
        <v>111201090406301</v>
      </c>
      <c r="F33" t="str">
        <f t="shared" si="2"/>
        <v>1</v>
      </c>
      <c r="G33" t="e">
        <f>+VLOOKUP(L33,BG!$D$10:$F$68,3,FALSE)</f>
        <v>#REF!</v>
      </c>
      <c r="H33" s="427" t="s">
        <v>739</v>
      </c>
      <c r="I33" s="619">
        <v>588</v>
      </c>
      <c r="J33" s="296">
        <f t="shared" si="0"/>
        <v>0.58799999999999997</v>
      </c>
      <c r="K33" t="e">
        <f>+VLOOKUP(D33,#REF!,4,0)</f>
        <v>#REF!</v>
      </c>
      <c r="L33" t="e">
        <f>VLOOKUP(D33,#REF!,5,0)</f>
        <v>#REF!</v>
      </c>
      <c r="M33" t="e">
        <f>VLOOKUP(D33,#REF!,6,0)</f>
        <v>#REF!</v>
      </c>
      <c r="N33" t="e">
        <f>VLOOKUP(D33,#REF!,7,0)</f>
        <v>#REF!</v>
      </c>
      <c r="P33" t="str">
        <f t="shared" si="3"/>
        <v>10904</v>
      </c>
      <c r="Q33" t="str">
        <f t="shared" si="4"/>
        <v>11</v>
      </c>
    </row>
    <row r="34" spans="1:17" hidden="1" x14ac:dyDescent="0.3">
      <c r="A34" s="556" t="s">
        <v>3179</v>
      </c>
      <c r="B34" s="333">
        <v>7</v>
      </c>
      <c r="C34" s="610">
        <v>112010904063991</v>
      </c>
      <c r="D34" s="334" t="s">
        <v>740</v>
      </c>
      <c r="E34" t="str">
        <f t="shared" si="1"/>
        <v>111201090406399</v>
      </c>
      <c r="F34" t="str">
        <f t="shared" si="2"/>
        <v>1</v>
      </c>
      <c r="G34" t="e">
        <f>+VLOOKUP(L34,BG!$D$10:$F$68,3,FALSE)</f>
        <v>#REF!</v>
      </c>
      <c r="H34" s="334" t="s">
        <v>741</v>
      </c>
      <c r="I34" s="620">
        <v>1619</v>
      </c>
      <c r="J34" s="296">
        <f t="shared" si="0"/>
        <v>1.619</v>
      </c>
      <c r="K34" t="e">
        <f>+VLOOKUP(D34,#REF!,4,0)</f>
        <v>#REF!</v>
      </c>
      <c r="L34" t="e">
        <f>VLOOKUP(D34,#REF!,5,0)</f>
        <v>#REF!</v>
      </c>
      <c r="M34" t="e">
        <f>VLOOKUP(D34,#REF!,6,0)</f>
        <v>#REF!</v>
      </c>
      <c r="N34" t="e">
        <f>VLOOKUP(D34,#REF!,7,0)</f>
        <v>#REF!</v>
      </c>
      <c r="P34" t="str">
        <f t="shared" si="3"/>
        <v>10904</v>
      </c>
      <c r="Q34" t="str">
        <f t="shared" si="4"/>
        <v>11</v>
      </c>
    </row>
    <row r="35" spans="1:17" hidden="1" x14ac:dyDescent="0.3">
      <c r="A35" s="556" t="s">
        <v>3179</v>
      </c>
      <c r="B35" s="332">
        <v>7</v>
      </c>
      <c r="C35" s="609">
        <v>112010904065991</v>
      </c>
      <c r="D35" s="427" t="s">
        <v>742</v>
      </c>
      <c r="E35" t="str">
        <f t="shared" si="1"/>
        <v>111201090406599</v>
      </c>
      <c r="F35" t="str">
        <f t="shared" si="2"/>
        <v>1</v>
      </c>
      <c r="G35" t="e">
        <f>+VLOOKUP(L35,BG!$D$10:$F$68,3,FALSE)</f>
        <v>#REF!</v>
      </c>
      <c r="H35" s="427" t="s">
        <v>743</v>
      </c>
      <c r="I35" s="619">
        <v>24733777</v>
      </c>
      <c r="J35" s="296">
        <f t="shared" si="0"/>
        <v>24733.776999999998</v>
      </c>
      <c r="K35" t="e">
        <f>+VLOOKUP(D35,#REF!,4,0)</f>
        <v>#REF!</v>
      </c>
      <c r="L35" t="e">
        <f>VLOOKUP(D35,#REF!,5,0)</f>
        <v>#REF!</v>
      </c>
      <c r="M35" t="e">
        <f>VLOOKUP(D35,#REF!,6,0)</f>
        <v>#REF!</v>
      </c>
      <c r="N35" t="e">
        <f>VLOOKUP(D35,#REF!,7,0)</f>
        <v>#REF!</v>
      </c>
      <c r="P35" t="str">
        <f t="shared" si="3"/>
        <v>10904</v>
      </c>
      <c r="Q35" t="str">
        <f t="shared" si="4"/>
        <v>11</v>
      </c>
    </row>
    <row r="36" spans="1:17" hidden="1" x14ac:dyDescent="0.3">
      <c r="A36" s="556" t="s">
        <v>3179</v>
      </c>
      <c r="B36" s="333">
        <v>7</v>
      </c>
      <c r="C36" s="610">
        <v>112010904069991</v>
      </c>
      <c r="D36" s="334" t="s">
        <v>746</v>
      </c>
      <c r="E36" t="str">
        <f t="shared" si="1"/>
        <v>111201090406999</v>
      </c>
      <c r="F36" t="str">
        <f t="shared" si="2"/>
        <v>1</v>
      </c>
      <c r="G36" t="e">
        <f>+VLOOKUP(L36,BG!$D$10:$F$68,3,FALSE)</f>
        <v>#REF!</v>
      </c>
      <c r="H36" s="334" t="s">
        <v>747</v>
      </c>
      <c r="I36" s="620">
        <v>568982</v>
      </c>
      <c r="J36" s="296">
        <f t="shared" si="0"/>
        <v>568.98199999999997</v>
      </c>
      <c r="K36" t="e">
        <f>+VLOOKUP(D36,#REF!,4,0)</f>
        <v>#REF!</v>
      </c>
      <c r="L36" t="e">
        <f>VLOOKUP(D36,#REF!,5,0)</f>
        <v>#REF!</v>
      </c>
      <c r="M36" t="e">
        <f>VLOOKUP(D36,#REF!,6,0)</f>
        <v>#REF!</v>
      </c>
      <c r="N36" t="e">
        <f>VLOOKUP(D36,#REF!,7,0)</f>
        <v>#REF!</v>
      </c>
      <c r="P36" t="str">
        <f t="shared" si="3"/>
        <v>10904</v>
      </c>
      <c r="Q36" t="str">
        <f t="shared" si="4"/>
        <v>11</v>
      </c>
    </row>
    <row r="37" spans="1:17" hidden="1" x14ac:dyDescent="0.3">
      <c r="A37" s="556" t="s">
        <v>3179</v>
      </c>
      <c r="B37" s="332">
        <v>7</v>
      </c>
      <c r="C37" s="609">
        <v>112010904070991</v>
      </c>
      <c r="D37" s="427" t="s">
        <v>748</v>
      </c>
      <c r="E37" t="str">
        <f t="shared" si="1"/>
        <v>111201090407099</v>
      </c>
      <c r="F37" t="str">
        <f t="shared" si="2"/>
        <v>1</v>
      </c>
      <c r="G37" t="e">
        <f>+VLOOKUP(L37,BG!$D$10:$F$68,3,FALSE)</f>
        <v>#REF!</v>
      </c>
      <c r="H37" s="427" t="s">
        <v>3208</v>
      </c>
      <c r="I37" s="619">
        <v>2611639</v>
      </c>
      <c r="J37" s="296">
        <f t="shared" si="0"/>
        <v>2611.6390000000001</v>
      </c>
      <c r="K37" t="e">
        <f>+VLOOKUP(D37,#REF!,4,0)</f>
        <v>#REF!</v>
      </c>
      <c r="L37" t="e">
        <f>VLOOKUP(D37,#REF!,5,0)</f>
        <v>#REF!</v>
      </c>
      <c r="M37" t="e">
        <f>VLOOKUP(D37,#REF!,6,0)</f>
        <v>#REF!</v>
      </c>
      <c r="N37" t="e">
        <f>VLOOKUP(D37,#REF!,7,0)</f>
        <v>#REF!</v>
      </c>
      <c r="P37" t="str">
        <f t="shared" si="3"/>
        <v>10904</v>
      </c>
      <c r="Q37" t="str">
        <f t="shared" si="4"/>
        <v>11</v>
      </c>
    </row>
    <row r="38" spans="1:17" hidden="1" x14ac:dyDescent="0.3">
      <c r="A38" s="556" t="s">
        <v>3179</v>
      </c>
      <c r="B38" s="333">
        <v>7</v>
      </c>
      <c r="C38" s="610">
        <v>112010904071011</v>
      </c>
      <c r="D38" s="334" t="s">
        <v>750</v>
      </c>
      <c r="E38" t="str">
        <f t="shared" si="1"/>
        <v>111201090407101</v>
      </c>
      <c r="F38" t="str">
        <f t="shared" si="2"/>
        <v>1</v>
      </c>
      <c r="G38" t="e">
        <f>+VLOOKUP(L38,BG!$D$10:$F$68,3,FALSE)</f>
        <v>#REF!</v>
      </c>
      <c r="H38" s="334" t="s">
        <v>751</v>
      </c>
      <c r="I38" s="620">
        <v>59061</v>
      </c>
      <c r="J38" s="296">
        <f t="shared" si="0"/>
        <v>59.061</v>
      </c>
      <c r="K38" t="e">
        <f>+VLOOKUP(D38,#REF!,4,0)</f>
        <v>#REF!</v>
      </c>
      <c r="L38" t="e">
        <f>VLOOKUP(D38,#REF!,5,0)</f>
        <v>#REF!</v>
      </c>
      <c r="M38" t="e">
        <f>VLOOKUP(D38,#REF!,6,0)</f>
        <v>#REF!</v>
      </c>
      <c r="N38" t="e">
        <f>VLOOKUP(D38,#REF!,7,0)</f>
        <v>#REF!</v>
      </c>
      <c r="P38" t="str">
        <f t="shared" si="3"/>
        <v>10904</v>
      </c>
      <c r="Q38" t="str">
        <f t="shared" si="4"/>
        <v>11</v>
      </c>
    </row>
    <row r="39" spans="1:17" hidden="1" x14ac:dyDescent="0.3">
      <c r="A39" s="556" t="s">
        <v>3179</v>
      </c>
      <c r="B39" s="332">
        <v>7</v>
      </c>
      <c r="C39" s="609">
        <v>112010904071991</v>
      </c>
      <c r="D39" s="427" t="s">
        <v>752</v>
      </c>
      <c r="E39" t="str">
        <f t="shared" si="1"/>
        <v>111201090407199</v>
      </c>
      <c r="F39" t="str">
        <f t="shared" si="2"/>
        <v>1</v>
      </c>
      <c r="G39" t="e">
        <f>+VLOOKUP(L39,BG!$D$10:$F$68,3,FALSE)</f>
        <v>#REF!</v>
      </c>
      <c r="H39" s="427" t="s">
        <v>753</v>
      </c>
      <c r="I39" s="619">
        <v>11090</v>
      </c>
      <c r="J39" s="296">
        <f t="shared" si="0"/>
        <v>11.09</v>
      </c>
      <c r="K39" t="e">
        <f>+VLOOKUP(D39,#REF!,4,0)</f>
        <v>#REF!</v>
      </c>
      <c r="L39" t="e">
        <f>VLOOKUP(D39,#REF!,5,0)</f>
        <v>#REF!</v>
      </c>
      <c r="M39" t="e">
        <f>VLOOKUP(D39,#REF!,6,0)</f>
        <v>#REF!</v>
      </c>
      <c r="N39" t="e">
        <f>VLOOKUP(D39,#REF!,7,0)</f>
        <v>#REF!</v>
      </c>
      <c r="P39" t="str">
        <f t="shared" si="3"/>
        <v>10904</v>
      </c>
      <c r="Q39" t="str">
        <f t="shared" si="4"/>
        <v>11</v>
      </c>
    </row>
    <row r="40" spans="1:17" hidden="1" x14ac:dyDescent="0.3">
      <c r="A40" s="556" t="s">
        <v>3179</v>
      </c>
      <c r="B40" s="333">
        <v>7</v>
      </c>
      <c r="C40" s="610">
        <v>112010904073011</v>
      </c>
      <c r="D40" s="334" t="s">
        <v>754</v>
      </c>
      <c r="E40" t="str">
        <f t="shared" si="1"/>
        <v>111201090407301</v>
      </c>
      <c r="F40" t="str">
        <f t="shared" si="2"/>
        <v>1</v>
      </c>
      <c r="G40" t="e">
        <f>+VLOOKUP(L40,BG!$D$10:$F$68,3,FALSE)</f>
        <v>#REF!</v>
      </c>
      <c r="H40" s="334" t="s">
        <v>755</v>
      </c>
      <c r="I40" s="620">
        <v>1115700</v>
      </c>
      <c r="J40" s="296">
        <f t="shared" si="0"/>
        <v>1115.7</v>
      </c>
      <c r="K40" t="e">
        <f>+VLOOKUP(D40,#REF!,4,0)</f>
        <v>#REF!</v>
      </c>
      <c r="L40" t="e">
        <f>VLOOKUP(D40,#REF!,5,0)</f>
        <v>#REF!</v>
      </c>
      <c r="M40" t="e">
        <f>VLOOKUP(D40,#REF!,6,0)</f>
        <v>#REF!</v>
      </c>
      <c r="N40" t="e">
        <f>VLOOKUP(D40,#REF!,7,0)</f>
        <v>#REF!</v>
      </c>
      <c r="P40" t="str">
        <f t="shared" si="3"/>
        <v>10904</v>
      </c>
      <c r="Q40" t="str">
        <f t="shared" si="4"/>
        <v>11</v>
      </c>
    </row>
    <row r="41" spans="1:17" hidden="1" x14ac:dyDescent="0.3">
      <c r="A41" s="556" t="s">
        <v>3179</v>
      </c>
      <c r="B41" s="332">
        <v>7</v>
      </c>
      <c r="C41" s="609">
        <v>112010904075011</v>
      </c>
      <c r="D41" s="427" t="s">
        <v>756</v>
      </c>
      <c r="E41" t="str">
        <f t="shared" si="1"/>
        <v>111201090407501</v>
      </c>
      <c r="F41" t="str">
        <f t="shared" si="2"/>
        <v>1</v>
      </c>
      <c r="G41" t="e">
        <f>+VLOOKUP(L41,BG!$D$10:$F$68,3,FALSE)</f>
        <v>#REF!</v>
      </c>
      <c r="H41" s="427" t="s">
        <v>757</v>
      </c>
      <c r="I41" s="619">
        <v>12428065</v>
      </c>
      <c r="J41" s="296">
        <f t="shared" si="0"/>
        <v>12428.065000000001</v>
      </c>
      <c r="K41" t="e">
        <f>+VLOOKUP(D41,#REF!,4,0)</f>
        <v>#REF!</v>
      </c>
      <c r="L41" t="e">
        <f>VLOOKUP(D41,#REF!,5,0)</f>
        <v>#REF!</v>
      </c>
      <c r="M41" t="e">
        <f>VLOOKUP(D41,#REF!,6,0)</f>
        <v>#REF!</v>
      </c>
      <c r="N41" t="e">
        <f>VLOOKUP(D41,#REF!,7,0)</f>
        <v>#REF!</v>
      </c>
      <c r="P41" t="str">
        <f t="shared" si="3"/>
        <v>10904</v>
      </c>
      <c r="Q41" t="str">
        <f t="shared" si="4"/>
        <v>11</v>
      </c>
    </row>
    <row r="42" spans="1:17" hidden="1" x14ac:dyDescent="0.3">
      <c r="A42" s="556" t="s">
        <v>3179</v>
      </c>
      <c r="B42" s="333">
        <v>7</v>
      </c>
      <c r="C42" s="610">
        <v>112010904086991</v>
      </c>
      <c r="D42" s="334" t="s">
        <v>760</v>
      </c>
      <c r="E42" t="str">
        <f t="shared" si="1"/>
        <v>111201090408699</v>
      </c>
      <c r="F42" t="str">
        <f t="shared" si="2"/>
        <v>1</v>
      </c>
      <c r="G42" t="e">
        <f>+VLOOKUP(L42,BG!$D$10:$F$68,3,FALSE)</f>
        <v>#REF!</v>
      </c>
      <c r="H42" s="334" t="s">
        <v>761</v>
      </c>
      <c r="I42" s="620">
        <v>7499558</v>
      </c>
      <c r="J42" s="296">
        <f t="shared" si="0"/>
        <v>7499.558</v>
      </c>
      <c r="K42" t="e">
        <f>+VLOOKUP(D42,#REF!,4,0)</f>
        <v>#REF!</v>
      </c>
      <c r="L42" t="e">
        <f>VLOOKUP(D42,#REF!,5,0)</f>
        <v>#REF!</v>
      </c>
      <c r="M42" t="e">
        <f>VLOOKUP(D42,#REF!,6,0)</f>
        <v>#REF!</v>
      </c>
      <c r="N42" t="e">
        <f>VLOOKUP(D42,#REF!,7,0)</f>
        <v>#REF!</v>
      </c>
      <c r="P42" t="str">
        <f t="shared" si="3"/>
        <v>10904</v>
      </c>
      <c r="Q42" t="str">
        <f t="shared" si="4"/>
        <v>11</v>
      </c>
    </row>
    <row r="43" spans="1:17" hidden="1" x14ac:dyDescent="0.3">
      <c r="A43" s="556" t="s">
        <v>3179</v>
      </c>
      <c r="B43" s="332">
        <v>7</v>
      </c>
      <c r="C43" s="609">
        <v>112010904099011</v>
      </c>
      <c r="D43" s="427" t="s">
        <v>2781</v>
      </c>
      <c r="E43" t="str">
        <f t="shared" si="1"/>
        <v>111201090409901</v>
      </c>
      <c r="F43" t="str">
        <f t="shared" si="2"/>
        <v>1</v>
      </c>
      <c r="G43" t="e">
        <f>+VLOOKUP(L43,BG!$D$10:$F$68,3,FALSE)</f>
        <v>#REF!</v>
      </c>
      <c r="H43" s="427" t="s">
        <v>3209</v>
      </c>
      <c r="I43" s="619">
        <v>27547</v>
      </c>
      <c r="J43" s="296">
        <f t="shared" si="0"/>
        <v>27.547000000000001</v>
      </c>
      <c r="K43" t="e">
        <f>+VLOOKUP(D43,#REF!,4,0)</f>
        <v>#REF!</v>
      </c>
      <c r="L43" t="e">
        <f>VLOOKUP(D43,#REF!,5,0)</f>
        <v>#REF!</v>
      </c>
      <c r="M43" t="e">
        <f>VLOOKUP(D43,#REF!,6,0)</f>
        <v>#REF!</v>
      </c>
      <c r="N43" t="e">
        <f>VLOOKUP(D43,#REF!,7,0)</f>
        <v>#REF!</v>
      </c>
      <c r="P43" t="str">
        <f t="shared" si="3"/>
        <v>10904</v>
      </c>
      <c r="Q43" t="str">
        <f t="shared" si="4"/>
        <v>11</v>
      </c>
    </row>
    <row r="44" spans="1:17" hidden="1" x14ac:dyDescent="0.3">
      <c r="A44" s="556" t="s">
        <v>3179</v>
      </c>
      <c r="B44" s="333">
        <v>7</v>
      </c>
      <c r="C44" s="610">
        <v>112010904101011</v>
      </c>
      <c r="D44" s="334" t="s">
        <v>2961</v>
      </c>
      <c r="E44" t="str">
        <f t="shared" si="1"/>
        <v>111201090410101</v>
      </c>
      <c r="F44" t="str">
        <f t="shared" si="2"/>
        <v>1</v>
      </c>
      <c r="G44" t="e">
        <f>+VLOOKUP(L44,BG!$D$10:$F$68,3,FALSE)</f>
        <v>#REF!</v>
      </c>
      <c r="H44" s="334" t="s">
        <v>2916</v>
      </c>
      <c r="I44" s="620">
        <v>72408832</v>
      </c>
      <c r="J44" s="296">
        <f t="shared" si="0"/>
        <v>72408.831999999995</v>
      </c>
      <c r="K44" t="e">
        <f>+VLOOKUP(D44,#REF!,4,0)</f>
        <v>#REF!</v>
      </c>
      <c r="L44" t="e">
        <f>VLOOKUP(D44,#REF!,5,0)</f>
        <v>#REF!</v>
      </c>
      <c r="M44" t="e">
        <f>VLOOKUP(D44,#REF!,6,0)</f>
        <v>#REF!</v>
      </c>
      <c r="N44" t="e">
        <f>VLOOKUP(D44,#REF!,7,0)</f>
        <v>#REF!</v>
      </c>
      <c r="P44" t="str">
        <f t="shared" si="3"/>
        <v>10904</v>
      </c>
      <c r="Q44" t="str">
        <f t="shared" si="4"/>
        <v>11</v>
      </c>
    </row>
    <row r="45" spans="1:17" hidden="1" x14ac:dyDescent="0.3">
      <c r="A45" s="556" t="s">
        <v>3179</v>
      </c>
      <c r="B45" s="332">
        <v>7</v>
      </c>
      <c r="C45" s="609">
        <v>112010904101991</v>
      </c>
      <c r="D45" s="427" t="s">
        <v>2963</v>
      </c>
      <c r="E45" t="str">
        <f t="shared" si="1"/>
        <v>111201090410199</v>
      </c>
      <c r="F45" t="str">
        <f t="shared" si="2"/>
        <v>1</v>
      </c>
      <c r="G45" t="e">
        <f>+VLOOKUP(L45,BG!$D$10:$F$68,3,FALSE)</f>
        <v>#REF!</v>
      </c>
      <c r="H45" s="427" t="s">
        <v>2917</v>
      </c>
      <c r="I45" s="619">
        <v>4397841</v>
      </c>
      <c r="J45" s="296">
        <f t="shared" si="0"/>
        <v>4397.8410000000003</v>
      </c>
      <c r="K45" t="e">
        <f>+VLOOKUP(D45,#REF!,4,0)</f>
        <v>#REF!</v>
      </c>
      <c r="L45" t="e">
        <f>VLOOKUP(D45,#REF!,5,0)</f>
        <v>#REF!</v>
      </c>
      <c r="M45" t="e">
        <f>VLOOKUP(D45,#REF!,6,0)</f>
        <v>#REF!</v>
      </c>
      <c r="N45" t="e">
        <f>VLOOKUP(D45,#REF!,7,0)</f>
        <v>#REF!</v>
      </c>
      <c r="P45" t="str">
        <f t="shared" si="3"/>
        <v>10904</v>
      </c>
      <c r="Q45" t="str">
        <f t="shared" si="4"/>
        <v>11</v>
      </c>
    </row>
    <row r="46" spans="1:17" hidden="1" x14ac:dyDescent="0.3">
      <c r="A46" s="556" t="s">
        <v>3179</v>
      </c>
      <c r="B46" s="333">
        <v>7</v>
      </c>
      <c r="C46" s="610">
        <v>112010904210011</v>
      </c>
      <c r="D46" s="334" t="s">
        <v>762</v>
      </c>
      <c r="E46" t="str">
        <f t="shared" si="1"/>
        <v>111201090421001</v>
      </c>
      <c r="F46" t="str">
        <f t="shared" si="2"/>
        <v>1</v>
      </c>
      <c r="G46" t="e">
        <f>+VLOOKUP(L46,BG!$D$10:$F$68,3,FALSE)</f>
        <v>#REF!</v>
      </c>
      <c r="H46" s="334" t="s">
        <v>763</v>
      </c>
      <c r="I46" s="620">
        <v>367628756</v>
      </c>
      <c r="J46" s="296">
        <f t="shared" si="0"/>
        <v>367628.75599999999</v>
      </c>
      <c r="K46" t="e">
        <f>+VLOOKUP(D46,#REF!,4,0)</f>
        <v>#REF!</v>
      </c>
      <c r="L46" t="e">
        <f>VLOOKUP(D46,#REF!,5,0)</f>
        <v>#REF!</v>
      </c>
      <c r="M46" t="e">
        <f>VLOOKUP(D46,#REF!,6,0)</f>
        <v>#REF!</v>
      </c>
      <c r="N46" t="e">
        <f>VLOOKUP(D46,#REF!,7,0)</f>
        <v>#REF!</v>
      </c>
      <c r="P46" t="str">
        <f t="shared" si="3"/>
        <v>10904</v>
      </c>
      <c r="Q46" t="str">
        <f t="shared" si="4"/>
        <v>11</v>
      </c>
    </row>
    <row r="47" spans="1:17" hidden="1" x14ac:dyDescent="0.3">
      <c r="A47" s="556" t="s">
        <v>3179</v>
      </c>
      <c r="B47" s="332">
        <v>7</v>
      </c>
      <c r="C47" s="609">
        <v>112010904211011</v>
      </c>
      <c r="D47" s="427" t="s">
        <v>1886</v>
      </c>
      <c r="E47" t="str">
        <f t="shared" si="1"/>
        <v>111201090421101</v>
      </c>
      <c r="F47" t="str">
        <f t="shared" si="2"/>
        <v>1</v>
      </c>
      <c r="G47" t="e">
        <f>+VLOOKUP(L47,BG!$D$10:$F$68,3,FALSE)</f>
        <v>#REF!</v>
      </c>
      <c r="H47" s="427" t="s">
        <v>2676</v>
      </c>
      <c r="I47" s="619">
        <v>1498570</v>
      </c>
      <c r="J47" s="296">
        <f t="shared" si="0"/>
        <v>1498.57</v>
      </c>
      <c r="K47" t="e">
        <f>+VLOOKUP(D47,#REF!,4,0)</f>
        <v>#REF!</v>
      </c>
      <c r="L47" t="e">
        <f>VLOOKUP(D47,#REF!,5,0)</f>
        <v>#REF!</v>
      </c>
      <c r="M47" t="e">
        <f>VLOOKUP(D47,#REF!,6,0)</f>
        <v>#REF!</v>
      </c>
      <c r="N47" t="e">
        <f>VLOOKUP(D47,#REF!,7,0)</f>
        <v>#REF!</v>
      </c>
      <c r="P47" t="str">
        <f t="shared" si="3"/>
        <v>10904</v>
      </c>
      <c r="Q47" t="str">
        <f t="shared" si="4"/>
        <v>11</v>
      </c>
    </row>
    <row r="48" spans="1:17" hidden="1" x14ac:dyDescent="0.3">
      <c r="A48" s="556" t="s">
        <v>3179</v>
      </c>
      <c r="B48" s="333">
        <v>7</v>
      </c>
      <c r="C48" s="610">
        <v>112010904422011</v>
      </c>
      <c r="D48" s="334" t="s">
        <v>1887</v>
      </c>
      <c r="E48" t="str">
        <f t="shared" si="1"/>
        <v>111201090442201</v>
      </c>
      <c r="F48" t="str">
        <f t="shared" si="2"/>
        <v>1</v>
      </c>
      <c r="G48" t="e">
        <f>+VLOOKUP(L48,BG!$D$10:$F$68,3,FALSE)</f>
        <v>#REF!</v>
      </c>
      <c r="H48" s="334" t="s">
        <v>2090</v>
      </c>
      <c r="I48" s="620">
        <v>32322</v>
      </c>
      <c r="J48" s="296">
        <f t="shared" si="0"/>
        <v>32.322000000000003</v>
      </c>
      <c r="K48" t="e">
        <f>+VLOOKUP(D48,#REF!,4,0)</f>
        <v>#REF!</v>
      </c>
      <c r="L48" t="e">
        <f>VLOOKUP(D48,#REF!,5,0)</f>
        <v>#REF!</v>
      </c>
      <c r="M48" t="e">
        <f>VLOOKUP(D48,#REF!,6,0)</f>
        <v>#REF!</v>
      </c>
      <c r="N48" t="e">
        <f>VLOOKUP(D48,#REF!,7,0)</f>
        <v>#REF!</v>
      </c>
      <c r="P48" t="str">
        <f t="shared" si="3"/>
        <v>10904</v>
      </c>
      <c r="Q48" t="str">
        <f t="shared" si="4"/>
        <v>11</v>
      </c>
    </row>
    <row r="49" spans="1:17" hidden="1" x14ac:dyDescent="0.3">
      <c r="A49" s="556" t="s">
        <v>3179</v>
      </c>
      <c r="B49" s="332">
        <v>7</v>
      </c>
      <c r="C49" s="609">
        <v>112010904422991</v>
      </c>
      <c r="D49" s="427" t="s">
        <v>1888</v>
      </c>
      <c r="E49" t="str">
        <f t="shared" si="1"/>
        <v>111201090442299</v>
      </c>
      <c r="F49" t="str">
        <f t="shared" si="2"/>
        <v>1</v>
      </c>
      <c r="G49" t="e">
        <f>+VLOOKUP(L49,BG!$D$10:$F$68,3,FALSE)</f>
        <v>#REF!</v>
      </c>
      <c r="H49" s="427" t="s">
        <v>2091</v>
      </c>
      <c r="I49" s="619">
        <v>16500</v>
      </c>
      <c r="J49" s="296">
        <f t="shared" si="0"/>
        <v>16.5</v>
      </c>
      <c r="K49" t="e">
        <f>+VLOOKUP(D49,#REF!,4,0)</f>
        <v>#REF!</v>
      </c>
      <c r="L49" t="e">
        <f>VLOOKUP(D49,#REF!,5,0)</f>
        <v>#REF!</v>
      </c>
      <c r="M49" t="e">
        <f>VLOOKUP(D49,#REF!,6,0)</f>
        <v>#REF!</v>
      </c>
      <c r="N49" t="e">
        <f>VLOOKUP(D49,#REF!,7,0)</f>
        <v>#REF!</v>
      </c>
      <c r="P49" t="str">
        <f t="shared" si="3"/>
        <v>10904</v>
      </c>
      <c r="Q49" t="str">
        <f t="shared" si="4"/>
        <v>11</v>
      </c>
    </row>
    <row r="50" spans="1:17" hidden="1" x14ac:dyDescent="0.3">
      <c r="A50" s="556" t="s">
        <v>3179</v>
      </c>
      <c r="B50" s="333">
        <v>7</v>
      </c>
      <c r="C50" s="610">
        <v>112010904428991</v>
      </c>
      <c r="D50" s="334" t="s">
        <v>2423</v>
      </c>
      <c r="E50" t="str">
        <f t="shared" si="1"/>
        <v>111201090442899</v>
      </c>
      <c r="F50" t="str">
        <f t="shared" si="2"/>
        <v>1</v>
      </c>
      <c r="G50" t="e">
        <f>+VLOOKUP(L50,BG!$D$10:$F$68,3,FALSE)</f>
        <v>#REF!</v>
      </c>
      <c r="H50" s="334" t="s">
        <v>2424</v>
      </c>
      <c r="I50" s="620">
        <v>11389521</v>
      </c>
      <c r="J50" s="296">
        <f t="shared" si="0"/>
        <v>11389.521000000001</v>
      </c>
      <c r="K50" t="e">
        <f>+VLOOKUP(D50,#REF!,4,0)</f>
        <v>#REF!</v>
      </c>
      <c r="L50" t="e">
        <f>VLOOKUP(D50,#REF!,5,0)</f>
        <v>#REF!</v>
      </c>
      <c r="M50" t="e">
        <f>VLOOKUP(D50,#REF!,6,0)</f>
        <v>#REF!</v>
      </c>
      <c r="N50" t="e">
        <f>VLOOKUP(D50,#REF!,7,0)</f>
        <v>#REF!</v>
      </c>
      <c r="P50" t="str">
        <f t="shared" si="3"/>
        <v>10904</v>
      </c>
      <c r="Q50" t="str">
        <f t="shared" si="4"/>
        <v>11</v>
      </c>
    </row>
    <row r="51" spans="1:17" hidden="1" x14ac:dyDescent="0.3">
      <c r="A51" s="556" t="s">
        <v>3179</v>
      </c>
      <c r="B51" s="332">
        <v>7</v>
      </c>
      <c r="C51" s="609">
        <v>112010904444011</v>
      </c>
      <c r="D51" s="427" t="s">
        <v>2658</v>
      </c>
      <c r="E51" t="str">
        <f t="shared" si="1"/>
        <v>111201090444401</v>
      </c>
      <c r="F51" t="str">
        <f t="shared" si="2"/>
        <v>1</v>
      </c>
      <c r="G51" t="e">
        <f>+VLOOKUP(L51,BG!$D$10:$F$68,3,FALSE)</f>
        <v>#REF!</v>
      </c>
      <c r="H51" s="427" t="s">
        <v>2677</v>
      </c>
      <c r="I51" s="619">
        <v>5142</v>
      </c>
      <c r="J51" s="296">
        <f t="shared" si="0"/>
        <v>5.1420000000000003</v>
      </c>
      <c r="K51" t="e">
        <f>+VLOOKUP(D51,#REF!,4,0)</f>
        <v>#REF!</v>
      </c>
      <c r="L51" t="e">
        <f>VLOOKUP(D51,#REF!,5,0)</f>
        <v>#REF!</v>
      </c>
      <c r="M51" t="e">
        <f>VLOOKUP(D51,#REF!,6,0)</f>
        <v>#REF!</v>
      </c>
      <c r="N51" t="e">
        <f>VLOOKUP(D51,#REF!,7,0)</f>
        <v>#REF!</v>
      </c>
      <c r="P51" t="str">
        <f t="shared" si="3"/>
        <v>10904</v>
      </c>
      <c r="Q51" t="str">
        <f t="shared" si="4"/>
        <v>11</v>
      </c>
    </row>
    <row r="52" spans="1:17" hidden="1" x14ac:dyDescent="0.3">
      <c r="A52" s="556" t="s">
        <v>3179</v>
      </c>
      <c r="B52" s="333">
        <v>7</v>
      </c>
      <c r="C52" s="610">
        <v>112010904444991</v>
      </c>
      <c r="D52" s="334" t="s">
        <v>2722</v>
      </c>
      <c r="E52" t="str">
        <f t="shared" si="1"/>
        <v>111201090444499</v>
      </c>
      <c r="F52" t="str">
        <f t="shared" si="2"/>
        <v>1</v>
      </c>
      <c r="G52" t="e">
        <f>+VLOOKUP(L52,BG!$D$10:$F$68,3,FALSE)</f>
        <v>#REF!</v>
      </c>
      <c r="H52" s="334" t="s">
        <v>2749</v>
      </c>
      <c r="I52" s="620">
        <v>14038</v>
      </c>
      <c r="J52" s="296">
        <f t="shared" si="0"/>
        <v>14.038</v>
      </c>
      <c r="K52" t="e">
        <f>+VLOOKUP(D52,#REF!,4,0)</f>
        <v>#REF!</v>
      </c>
      <c r="L52" t="e">
        <f>VLOOKUP(D52,#REF!,5,0)</f>
        <v>#REF!</v>
      </c>
      <c r="M52" t="e">
        <f>VLOOKUP(D52,#REF!,6,0)</f>
        <v>#REF!</v>
      </c>
      <c r="N52" t="e">
        <f>VLOOKUP(D52,#REF!,7,0)</f>
        <v>#REF!</v>
      </c>
      <c r="P52" t="str">
        <f t="shared" si="3"/>
        <v>10904</v>
      </c>
      <c r="Q52" t="str">
        <f t="shared" si="4"/>
        <v>11</v>
      </c>
    </row>
    <row r="53" spans="1:17" hidden="1" x14ac:dyDescent="0.3">
      <c r="A53" s="556" t="s">
        <v>3179</v>
      </c>
      <c r="B53" s="332">
        <v>7</v>
      </c>
      <c r="C53" s="609">
        <v>112010904462991</v>
      </c>
      <c r="D53" s="427" t="s">
        <v>1892</v>
      </c>
      <c r="E53" t="str">
        <f t="shared" si="1"/>
        <v>111201090446299</v>
      </c>
      <c r="F53" t="str">
        <f t="shared" si="2"/>
        <v>1</v>
      </c>
      <c r="G53" t="e">
        <f>+VLOOKUP(L53,BG!$D$10:$F$68,3,FALSE)</f>
        <v>#REF!</v>
      </c>
      <c r="H53" s="427" t="s">
        <v>2095</v>
      </c>
      <c r="I53" s="619">
        <v>487207</v>
      </c>
      <c r="J53" s="296">
        <f t="shared" si="0"/>
        <v>487.20699999999999</v>
      </c>
      <c r="K53" t="e">
        <f>+VLOOKUP(D53,#REF!,4,0)</f>
        <v>#REF!</v>
      </c>
      <c r="L53" t="e">
        <f>VLOOKUP(D53,#REF!,5,0)</f>
        <v>#REF!</v>
      </c>
      <c r="M53" t="e">
        <f>VLOOKUP(D53,#REF!,6,0)</f>
        <v>#REF!</v>
      </c>
      <c r="N53" t="e">
        <f>VLOOKUP(D53,#REF!,7,0)</f>
        <v>#REF!</v>
      </c>
      <c r="P53" t="str">
        <f t="shared" si="3"/>
        <v>10904</v>
      </c>
      <c r="Q53" t="str">
        <f t="shared" si="4"/>
        <v>11</v>
      </c>
    </row>
    <row r="54" spans="1:17" x14ac:dyDescent="0.3">
      <c r="A54" s="556" t="s">
        <v>3179</v>
      </c>
      <c r="B54" s="333">
        <v>7</v>
      </c>
      <c r="C54" s="610">
        <v>112010904468991</v>
      </c>
      <c r="D54" s="334" t="s">
        <v>2427</v>
      </c>
      <c r="E54" t="str">
        <f t="shared" si="1"/>
        <v>111201090446899</v>
      </c>
      <c r="F54" t="str">
        <f t="shared" si="2"/>
        <v>1</v>
      </c>
      <c r="G54" t="e">
        <f>+VLOOKUP(L54,BG!$D$10:$F$68,3,FALSE)</f>
        <v>#REF!</v>
      </c>
      <c r="H54" s="334" t="s">
        <v>2428</v>
      </c>
      <c r="I54" s="620">
        <v>5908079</v>
      </c>
      <c r="J54" s="576">
        <f t="shared" si="0"/>
        <v>5908.0789999999997</v>
      </c>
      <c r="K54" t="e">
        <f>+VLOOKUP(D54,#REF!,4,0)</f>
        <v>#REF!</v>
      </c>
      <c r="L54" t="e">
        <f>VLOOKUP(D54,#REF!,5,0)</f>
        <v>#REF!</v>
      </c>
      <c r="M54" t="e">
        <f>VLOOKUP(D54,#REF!,6,0)</f>
        <v>#REF!</v>
      </c>
      <c r="N54" t="e">
        <f>VLOOKUP(D54,#REF!,7,0)</f>
        <v>#REF!</v>
      </c>
      <c r="P54" t="str">
        <f t="shared" si="3"/>
        <v>10904</v>
      </c>
      <c r="Q54" t="str">
        <f t="shared" si="4"/>
        <v>11</v>
      </c>
    </row>
    <row r="55" spans="1:17" x14ac:dyDescent="0.3">
      <c r="A55" s="556" t="s">
        <v>3179</v>
      </c>
      <c r="B55" s="332">
        <v>7</v>
      </c>
      <c r="C55" s="609">
        <v>141016902000015</v>
      </c>
      <c r="D55" s="427" t="s">
        <v>773</v>
      </c>
      <c r="E55" t="str">
        <f t="shared" si="1"/>
        <v>145101690200001</v>
      </c>
      <c r="F55" t="str">
        <f t="shared" si="2"/>
        <v>5</v>
      </c>
      <c r="G55" t="e">
        <f>+VLOOKUP(L55,BG!$D$10:$F$68,3,FALSE)</f>
        <v>#REF!</v>
      </c>
      <c r="H55" s="427" t="s">
        <v>774</v>
      </c>
      <c r="I55" s="619">
        <v>2368370365</v>
      </c>
      <c r="J55" s="576">
        <f t="shared" si="0"/>
        <v>2368370.3650000002</v>
      </c>
      <c r="K55" t="e">
        <f>+VLOOKUP(D55,#REF!,4,0)</f>
        <v>#REF!</v>
      </c>
      <c r="L55" t="e">
        <f>VLOOKUP(D55,#REF!,5,0)</f>
        <v>#REF!</v>
      </c>
      <c r="M55" t="e">
        <f>VLOOKUP(D55,#REF!,6,0)</f>
        <v>#REF!</v>
      </c>
      <c r="N55" t="e">
        <f>VLOOKUP(D55,#REF!,7,0)</f>
        <v>#REF!</v>
      </c>
      <c r="P55" t="str">
        <f t="shared" si="3"/>
        <v>16902</v>
      </c>
      <c r="Q55" t="str">
        <f t="shared" si="4"/>
        <v>14</v>
      </c>
    </row>
    <row r="56" spans="1:17" x14ac:dyDescent="0.3">
      <c r="A56" s="556" t="s">
        <v>3179</v>
      </c>
      <c r="B56" s="333">
        <v>7</v>
      </c>
      <c r="C56" s="610">
        <v>141016902000017</v>
      </c>
      <c r="D56" s="334" t="s">
        <v>775</v>
      </c>
      <c r="E56" t="str">
        <f t="shared" si="1"/>
        <v>147101690200001</v>
      </c>
      <c r="F56" t="str">
        <f t="shared" si="2"/>
        <v>7</v>
      </c>
      <c r="G56" t="e">
        <f>+VLOOKUP(L56,BG!$D$10:$F$68,3,FALSE)</f>
        <v>#REF!</v>
      </c>
      <c r="H56" s="334" t="s">
        <v>776</v>
      </c>
      <c r="I56" s="620">
        <v>2343177278</v>
      </c>
      <c r="J56" s="576">
        <f t="shared" si="0"/>
        <v>2343177.2779999999</v>
      </c>
      <c r="K56" t="e">
        <f>+VLOOKUP(D56,#REF!,4,0)</f>
        <v>#REF!</v>
      </c>
      <c r="L56" t="e">
        <f>VLOOKUP(D56,#REF!,5,0)</f>
        <v>#REF!</v>
      </c>
      <c r="M56" t="e">
        <f>VLOOKUP(D56,#REF!,6,0)</f>
        <v>#REF!</v>
      </c>
      <c r="N56" t="e">
        <f>VLOOKUP(D56,#REF!,7,0)</f>
        <v>#REF!</v>
      </c>
      <c r="P56" t="str">
        <f t="shared" si="3"/>
        <v>16902</v>
      </c>
      <c r="Q56" t="str">
        <f t="shared" si="4"/>
        <v>14</v>
      </c>
    </row>
    <row r="57" spans="1:17" x14ac:dyDescent="0.3">
      <c r="A57" s="556" t="s">
        <v>3179</v>
      </c>
      <c r="B57" s="332">
        <v>7</v>
      </c>
      <c r="C57" s="609">
        <v>141016902000018</v>
      </c>
      <c r="D57" s="427" t="s">
        <v>777</v>
      </c>
      <c r="E57" t="str">
        <f t="shared" si="1"/>
        <v>148101690200001</v>
      </c>
      <c r="F57" t="str">
        <f t="shared" si="2"/>
        <v>8</v>
      </c>
      <c r="G57" t="e">
        <f>+VLOOKUP(L57,BG!$D$10:$F$68,3,FALSE)</f>
        <v>#REF!</v>
      </c>
      <c r="H57" s="427" t="s">
        <v>778</v>
      </c>
      <c r="I57" s="619">
        <v>29818009545</v>
      </c>
      <c r="J57" s="576">
        <f t="shared" si="0"/>
        <v>29818009.545000002</v>
      </c>
      <c r="K57" t="e">
        <f>+VLOOKUP(D57,#REF!,4,0)</f>
        <v>#REF!</v>
      </c>
      <c r="L57" t="e">
        <f>VLOOKUP(D57,#REF!,5,0)</f>
        <v>#REF!</v>
      </c>
      <c r="M57" t="e">
        <f>VLOOKUP(D57,#REF!,6,0)</f>
        <v>#REF!</v>
      </c>
      <c r="N57" t="e">
        <f>VLOOKUP(D57,#REF!,7,0)</f>
        <v>#REF!</v>
      </c>
      <c r="P57" t="str">
        <f t="shared" si="3"/>
        <v>16902</v>
      </c>
      <c r="Q57" t="str">
        <f t="shared" si="4"/>
        <v>14</v>
      </c>
    </row>
    <row r="58" spans="1:17" x14ac:dyDescent="0.3">
      <c r="A58" s="556" t="s">
        <v>3179</v>
      </c>
      <c r="B58" s="333">
        <v>7</v>
      </c>
      <c r="C58" s="610">
        <v>141016902000995</v>
      </c>
      <c r="D58" s="334" t="s">
        <v>779</v>
      </c>
      <c r="E58" t="str">
        <f t="shared" si="1"/>
        <v>145101690200099</v>
      </c>
      <c r="F58" t="str">
        <f t="shared" si="2"/>
        <v>5</v>
      </c>
      <c r="G58" t="e">
        <f>+VLOOKUP(L58,BG!$D$10:$F$68,3,FALSE)</f>
        <v>#REF!</v>
      </c>
      <c r="H58" s="334" t="s">
        <v>774</v>
      </c>
      <c r="I58" s="620">
        <v>40276589594</v>
      </c>
      <c r="J58" s="576">
        <f t="shared" si="0"/>
        <v>40276589.593999997</v>
      </c>
      <c r="K58" t="e">
        <f>+VLOOKUP(D58,#REF!,4,0)</f>
        <v>#REF!</v>
      </c>
      <c r="L58" t="e">
        <f>VLOOKUP(D58,#REF!,5,0)</f>
        <v>#REF!</v>
      </c>
      <c r="M58" t="e">
        <f>VLOOKUP(D58,#REF!,6,0)</f>
        <v>#REF!</v>
      </c>
      <c r="N58" t="e">
        <f>VLOOKUP(D58,#REF!,7,0)</f>
        <v>#REF!</v>
      </c>
      <c r="P58" t="str">
        <f t="shared" si="3"/>
        <v>16902</v>
      </c>
      <c r="Q58" t="str">
        <f t="shared" si="4"/>
        <v>14</v>
      </c>
    </row>
    <row r="59" spans="1:17" x14ac:dyDescent="0.3">
      <c r="A59" s="556" t="s">
        <v>3179</v>
      </c>
      <c r="B59" s="332">
        <v>7</v>
      </c>
      <c r="C59" s="609">
        <v>141016902000996</v>
      </c>
      <c r="D59" s="427" t="s">
        <v>780</v>
      </c>
      <c r="E59" t="str">
        <f t="shared" si="1"/>
        <v>146101690200099</v>
      </c>
      <c r="F59" t="str">
        <f t="shared" si="2"/>
        <v>6</v>
      </c>
      <c r="G59" t="e">
        <f>+VLOOKUP(L59,BG!$D$10:$F$68,3,FALSE)</f>
        <v>#REF!</v>
      </c>
      <c r="H59" s="427" t="s">
        <v>781</v>
      </c>
      <c r="I59" s="619">
        <v>9095626060</v>
      </c>
      <c r="J59" s="576">
        <f t="shared" si="0"/>
        <v>9095626.0600000005</v>
      </c>
      <c r="K59" t="e">
        <f>+VLOOKUP(D59,#REF!,4,0)</f>
        <v>#REF!</v>
      </c>
      <c r="L59" t="e">
        <f>VLOOKUP(D59,#REF!,5,0)</f>
        <v>#REF!</v>
      </c>
      <c r="M59" t="e">
        <f>VLOOKUP(D59,#REF!,6,0)</f>
        <v>#REF!</v>
      </c>
      <c r="N59" t="e">
        <f>VLOOKUP(D59,#REF!,7,0)</f>
        <v>#REF!</v>
      </c>
      <c r="P59" t="str">
        <f t="shared" si="3"/>
        <v>16902</v>
      </c>
      <c r="Q59" t="str">
        <f t="shared" si="4"/>
        <v>14</v>
      </c>
    </row>
    <row r="60" spans="1:17" x14ac:dyDescent="0.3">
      <c r="A60" s="556" t="s">
        <v>3179</v>
      </c>
      <c r="B60" s="333">
        <v>7</v>
      </c>
      <c r="C60" s="610">
        <v>141016902000997</v>
      </c>
      <c r="D60" s="334" t="s">
        <v>782</v>
      </c>
      <c r="E60" t="str">
        <f t="shared" si="1"/>
        <v>147101690200099</v>
      </c>
      <c r="F60" t="str">
        <f t="shared" si="2"/>
        <v>7</v>
      </c>
      <c r="G60" t="e">
        <f>+VLOOKUP(L60,BG!$D$10:$F$68,3,FALSE)</f>
        <v>#REF!</v>
      </c>
      <c r="H60" s="334" t="s">
        <v>776</v>
      </c>
      <c r="I60" s="620">
        <v>39150662482</v>
      </c>
      <c r="J60" s="576">
        <f t="shared" si="0"/>
        <v>39150662.482000001</v>
      </c>
      <c r="K60" t="e">
        <f>+VLOOKUP(D60,#REF!,4,0)</f>
        <v>#REF!</v>
      </c>
      <c r="L60" t="e">
        <f>VLOOKUP(D60,#REF!,5,0)</f>
        <v>#REF!</v>
      </c>
      <c r="M60" t="e">
        <f>VLOOKUP(D60,#REF!,6,0)</f>
        <v>#REF!</v>
      </c>
      <c r="N60" t="e">
        <f>VLOOKUP(D60,#REF!,7,0)</f>
        <v>#REF!</v>
      </c>
      <c r="P60" t="str">
        <f t="shared" si="3"/>
        <v>16902</v>
      </c>
      <c r="Q60" t="str">
        <f t="shared" si="4"/>
        <v>14</v>
      </c>
    </row>
    <row r="61" spans="1:17" x14ac:dyDescent="0.3">
      <c r="A61" s="556" t="s">
        <v>3179</v>
      </c>
      <c r="B61" s="332">
        <v>7</v>
      </c>
      <c r="C61" s="609">
        <v>141016902000998</v>
      </c>
      <c r="D61" s="427" t="s">
        <v>783</v>
      </c>
      <c r="E61" t="str">
        <f t="shared" si="1"/>
        <v>148101690200099</v>
      </c>
      <c r="F61" t="str">
        <f t="shared" si="2"/>
        <v>8</v>
      </c>
      <c r="G61" t="e">
        <f>+VLOOKUP(L61,BG!$D$10:$F$68,3,FALSE)</f>
        <v>#REF!</v>
      </c>
      <c r="H61" s="427" t="s">
        <v>778</v>
      </c>
      <c r="I61" s="619">
        <v>29463485849</v>
      </c>
      <c r="J61" s="576">
        <f t="shared" si="0"/>
        <v>29463485.848999999</v>
      </c>
      <c r="K61" t="e">
        <f>+VLOOKUP(D61,#REF!,4,0)</f>
        <v>#REF!</v>
      </c>
      <c r="L61" t="e">
        <f>VLOOKUP(D61,#REF!,5,0)</f>
        <v>#REF!</v>
      </c>
      <c r="M61" t="e">
        <f>VLOOKUP(D61,#REF!,6,0)</f>
        <v>#REF!</v>
      </c>
      <c r="N61" t="e">
        <f>VLOOKUP(D61,#REF!,7,0)</f>
        <v>#REF!</v>
      </c>
      <c r="P61" t="str">
        <f t="shared" si="3"/>
        <v>16902</v>
      </c>
      <c r="Q61" t="str">
        <f t="shared" si="4"/>
        <v>14</v>
      </c>
    </row>
    <row r="62" spans="1:17" x14ac:dyDescent="0.3">
      <c r="A62" s="556" t="s">
        <v>3179</v>
      </c>
      <c r="B62" s="333">
        <v>7</v>
      </c>
      <c r="C62" s="610">
        <v>141016902003017</v>
      </c>
      <c r="D62" s="334" t="s">
        <v>2723</v>
      </c>
      <c r="E62" t="str">
        <f t="shared" si="1"/>
        <v>147101690200301</v>
      </c>
      <c r="F62" t="str">
        <f t="shared" si="2"/>
        <v>7</v>
      </c>
      <c r="G62" t="e">
        <f>+VLOOKUP(L62,BG!$D$10:$F$68,3,FALSE)</f>
        <v>#REF!</v>
      </c>
      <c r="H62" s="334" t="s">
        <v>2100</v>
      </c>
      <c r="I62" s="620">
        <v>18236833115</v>
      </c>
      <c r="J62" s="576">
        <f t="shared" si="0"/>
        <v>18236833.114999998</v>
      </c>
      <c r="K62" t="e">
        <f>+VLOOKUP(D62,#REF!,4,0)</f>
        <v>#REF!</v>
      </c>
      <c r="L62" t="e">
        <f>VLOOKUP(D62,#REF!,5,0)</f>
        <v>#REF!</v>
      </c>
      <c r="M62" t="e">
        <f>VLOOKUP(D62,#REF!,6,0)</f>
        <v>#REF!</v>
      </c>
      <c r="N62" t="e">
        <f>VLOOKUP(D62,#REF!,7,0)</f>
        <v>#REF!</v>
      </c>
      <c r="P62" t="str">
        <f t="shared" si="3"/>
        <v>16902</v>
      </c>
      <c r="Q62" t="str">
        <f t="shared" si="4"/>
        <v>14</v>
      </c>
    </row>
    <row r="63" spans="1:17" x14ac:dyDescent="0.3">
      <c r="A63" s="556" t="s">
        <v>3179</v>
      </c>
      <c r="B63" s="332">
        <v>7</v>
      </c>
      <c r="C63" s="609">
        <v>141016902003997</v>
      </c>
      <c r="D63" s="427" t="s">
        <v>1902</v>
      </c>
      <c r="E63" t="str">
        <f t="shared" si="1"/>
        <v>147101690200399</v>
      </c>
      <c r="F63" t="str">
        <f t="shared" si="2"/>
        <v>7</v>
      </c>
      <c r="G63" t="e">
        <f>+VLOOKUP(L63,BG!$D$10:$F$68,3,FALSE)</f>
        <v>#REF!</v>
      </c>
      <c r="H63" s="427" t="s">
        <v>2100</v>
      </c>
      <c r="I63" s="619">
        <v>13640104963</v>
      </c>
      <c r="J63" s="576">
        <f t="shared" si="0"/>
        <v>13640104.963</v>
      </c>
      <c r="K63" t="e">
        <f>+VLOOKUP(D63,#REF!,4,0)</f>
        <v>#REF!</v>
      </c>
      <c r="L63" t="e">
        <f>VLOOKUP(D63,#REF!,5,0)</f>
        <v>#REF!</v>
      </c>
      <c r="M63" t="e">
        <f>VLOOKUP(D63,#REF!,6,0)</f>
        <v>#REF!</v>
      </c>
      <c r="N63" t="e">
        <f>VLOOKUP(D63,#REF!,7,0)</f>
        <v>#REF!</v>
      </c>
      <c r="P63" t="str">
        <f t="shared" si="3"/>
        <v>16902</v>
      </c>
      <c r="Q63" t="str">
        <f t="shared" si="4"/>
        <v>14</v>
      </c>
    </row>
    <row r="64" spans="1:17" x14ac:dyDescent="0.3">
      <c r="A64" s="556" t="s">
        <v>3179</v>
      </c>
      <c r="B64" s="333">
        <v>7</v>
      </c>
      <c r="C64" s="610">
        <v>141017302000017</v>
      </c>
      <c r="D64" s="334" t="s">
        <v>1264</v>
      </c>
      <c r="E64" t="str">
        <f t="shared" si="1"/>
        <v>147101730200001</v>
      </c>
      <c r="F64" t="str">
        <f t="shared" si="2"/>
        <v>7</v>
      </c>
      <c r="G64" t="e">
        <f>+VLOOKUP(L64,BG!$D$10:$F$68,3,FALSE)</f>
        <v>#REF!</v>
      </c>
      <c r="H64" s="334" t="s">
        <v>794</v>
      </c>
      <c r="I64" s="620">
        <v>24662440763</v>
      </c>
      <c r="J64" s="576">
        <f t="shared" si="0"/>
        <v>24662440.763</v>
      </c>
      <c r="K64" t="e">
        <f>+VLOOKUP(D64,#REF!,4,0)</f>
        <v>#REF!</v>
      </c>
      <c r="L64" t="e">
        <f>VLOOKUP(D64,#REF!,5,0)</f>
        <v>#REF!</v>
      </c>
      <c r="M64" t="e">
        <f>VLOOKUP(D64,#REF!,6,0)</f>
        <v>#REF!</v>
      </c>
      <c r="N64" t="e">
        <f>VLOOKUP(D64,#REF!,7,0)</f>
        <v>#REF!</v>
      </c>
      <c r="P64" t="str">
        <f t="shared" si="3"/>
        <v>17302</v>
      </c>
      <c r="Q64" t="str">
        <f t="shared" si="4"/>
        <v>14</v>
      </c>
    </row>
    <row r="65" spans="1:17" x14ac:dyDescent="0.3">
      <c r="A65" s="556" t="s">
        <v>3179</v>
      </c>
      <c r="B65" s="332">
        <v>7</v>
      </c>
      <c r="C65" s="609">
        <v>141017302000018</v>
      </c>
      <c r="D65" s="427" t="s">
        <v>785</v>
      </c>
      <c r="E65" t="str">
        <f t="shared" si="1"/>
        <v>148101730200001</v>
      </c>
      <c r="F65" t="str">
        <f t="shared" si="2"/>
        <v>8</v>
      </c>
      <c r="G65" t="e">
        <f>+VLOOKUP(L65,BG!$D$10:$F$68,3,FALSE)</f>
        <v>#REF!</v>
      </c>
      <c r="H65" s="427" t="s">
        <v>786</v>
      </c>
      <c r="I65" s="619">
        <v>47611071429</v>
      </c>
      <c r="J65" s="576">
        <f t="shared" si="0"/>
        <v>47611071.428999998</v>
      </c>
      <c r="K65" t="e">
        <f>+VLOOKUP(D65,#REF!,4,0)</f>
        <v>#REF!</v>
      </c>
      <c r="L65" t="e">
        <f>VLOOKUP(D65,#REF!,5,0)</f>
        <v>#REF!</v>
      </c>
      <c r="M65" t="e">
        <f>VLOOKUP(D65,#REF!,6,0)</f>
        <v>#REF!</v>
      </c>
      <c r="N65" t="e">
        <f>VLOOKUP(D65,#REF!,7,0)</f>
        <v>#REF!</v>
      </c>
      <c r="P65" t="str">
        <f t="shared" si="3"/>
        <v>17302</v>
      </c>
      <c r="Q65" t="str">
        <f t="shared" si="4"/>
        <v>14</v>
      </c>
    </row>
    <row r="66" spans="1:17" x14ac:dyDescent="0.3">
      <c r="A66" s="556" t="s">
        <v>3179</v>
      </c>
      <c r="B66" s="333">
        <v>7</v>
      </c>
      <c r="C66" s="610">
        <v>141017302000993</v>
      </c>
      <c r="D66" s="334" t="s">
        <v>1906</v>
      </c>
      <c r="E66" t="str">
        <f t="shared" si="1"/>
        <v>143101730200099</v>
      </c>
      <c r="F66" t="str">
        <f t="shared" si="2"/>
        <v>3</v>
      </c>
      <c r="G66" t="e">
        <f>+VLOOKUP(L66,BG!$D$10:$F$68,3,FALSE)</f>
        <v>#REF!</v>
      </c>
      <c r="H66" s="334" t="s">
        <v>2102</v>
      </c>
      <c r="I66" s="620">
        <v>8316000</v>
      </c>
      <c r="J66" s="576">
        <f t="shared" ref="J66:J129" si="5">I66/1000</f>
        <v>8316</v>
      </c>
      <c r="K66" t="e">
        <f>+VLOOKUP(D66,#REF!,4,0)</f>
        <v>#REF!</v>
      </c>
      <c r="L66" t="e">
        <f>VLOOKUP(D66,#REF!,5,0)</f>
        <v>#REF!</v>
      </c>
      <c r="M66" t="e">
        <f>VLOOKUP(D66,#REF!,6,0)</f>
        <v>#REF!</v>
      </c>
      <c r="N66" t="e">
        <f>VLOOKUP(D66,#REF!,7,0)</f>
        <v>#REF!</v>
      </c>
      <c r="P66" t="str">
        <f t="shared" si="3"/>
        <v>17302</v>
      </c>
      <c r="Q66" t="str">
        <f t="shared" si="4"/>
        <v>14</v>
      </c>
    </row>
    <row r="67" spans="1:17" x14ac:dyDescent="0.3">
      <c r="A67" s="556" t="s">
        <v>3179</v>
      </c>
      <c r="B67" s="332">
        <v>7</v>
      </c>
      <c r="C67" s="609">
        <v>141017302000995</v>
      </c>
      <c r="D67" s="427" t="s">
        <v>789</v>
      </c>
      <c r="E67" t="str">
        <f t="shared" si="1"/>
        <v>145101730200099</v>
      </c>
      <c r="F67" t="str">
        <f t="shared" si="2"/>
        <v>5</v>
      </c>
      <c r="G67" t="e">
        <f>+VLOOKUP(L67,BG!$D$10:$F$68,3,FALSE)</f>
        <v>#REF!</v>
      </c>
      <c r="H67" s="427" t="s">
        <v>790</v>
      </c>
      <c r="I67" s="619">
        <v>247722960</v>
      </c>
      <c r="J67" s="576">
        <f t="shared" si="5"/>
        <v>247722.96</v>
      </c>
      <c r="K67" t="e">
        <f>+VLOOKUP(D67,#REF!,4,0)</f>
        <v>#REF!</v>
      </c>
      <c r="L67" t="e">
        <f>VLOOKUP(D67,#REF!,5,0)</f>
        <v>#REF!</v>
      </c>
      <c r="M67" t="e">
        <f>VLOOKUP(D67,#REF!,6,0)</f>
        <v>#REF!</v>
      </c>
      <c r="N67" t="e">
        <f>VLOOKUP(D67,#REF!,7,0)</f>
        <v>#REF!</v>
      </c>
      <c r="P67" t="str">
        <f t="shared" si="3"/>
        <v>17302</v>
      </c>
      <c r="Q67" t="str">
        <f t="shared" si="4"/>
        <v>14</v>
      </c>
    </row>
    <row r="68" spans="1:17" x14ac:dyDescent="0.3">
      <c r="A68" s="556" t="s">
        <v>3179</v>
      </c>
      <c r="B68" s="333">
        <v>7</v>
      </c>
      <c r="C68" s="610">
        <v>141017302000996</v>
      </c>
      <c r="D68" s="334" t="s">
        <v>791</v>
      </c>
      <c r="E68" t="str">
        <f t="shared" si="1"/>
        <v>146101730200099</v>
      </c>
      <c r="F68" t="str">
        <f t="shared" si="2"/>
        <v>6</v>
      </c>
      <c r="G68" t="e">
        <f>+VLOOKUP(L68,BG!$D$10:$F$68,3,FALSE)</f>
        <v>#REF!</v>
      </c>
      <c r="H68" s="334" t="s">
        <v>792</v>
      </c>
      <c r="I68" s="620">
        <v>787540179</v>
      </c>
      <c r="J68" s="576">
        <f t="shared" si="5"/>
        <v>787540.179</v>
      </c>
      <c r="K68" t="e">
        <f>+VLOOKUP(D68,#REF!,4,0)</f>
        <v>#REF!</v>
      </c>
      <c r="L68" t="e">
        <f>VLOOKUP(D68,#REF!,5,0)</f>
        <v>#REF!</v>
      </c>
      <c r="M68" t="e">
        <f>VLOOKUP(D68,#REF!,6,0)</f>
        <v>#REF!</v>
      </c>
      <c r="N68" t="e">
        <f>VLOOKUP(D68,#REF!,7,0)</f>
        <v>#REF!</v>
      </c>
      <c r="P68" t="str">
        <f t="shared" si="3"/>
        <v>17302</v>
      </c>
      <c r="Q68" t="str">
        <f t="shared" si="4"/>
        <v>14</v>
      </c>
    </row>
    <row r="69" spans="1:17" x14ac:dyDescent="0.3">
      <c r="A69" s="556" t="s">
        <v>3179</v>
      </c>
      <c r="B69" s="332">
        <v>7</v>
      </c>
      <c r="C69" s="609">
        <v>141017302000997</v>
      </c>
      <c r="D69" s="427" t="s">
        <v>793</v>
      </c>
      <c r="E69" t="str">
        <f t="shared" ref="E69:E132" si="6">+MID(D69,3,2)&amp;+MID(D69,6,1)&amp;+MID(D69,8,2)&amp;+MID(D69,11,3)&amp;+MID(D69,17,2)&amp;+MID(D69,20,3)&amp;+MID(D69,24,2)</f>
        <v>147101730200099</v>
      </c>
      <c r="F69" t="str">
        <f t="shared" ref="F69:F132" si="7">MID(E69,3,1)</f>
        <v>7</v>
      </c>
      <c r="G69" t="e">
        <f>+VLOOKUP(L69,BG!$D$10:$F$68,3,FALSE)</f>
        <v>#REF!</v>
      </c>
      <c r="H69" s="427" t="s">
        <v>794</v>
      </c>
      <c r="I69" s="619">
        <v>24044506377</v>
      </c>
      <c r="J69" s="576">
        <f t="shared" si="5"/>
        <v>24044506.377</v>
      </c>
      <c r="K69" t="e">
        <f>+VLOOKUP(D69,#REF!,4,0)</f>
        <v>#REF!</v>
      </c>
      <c r="L69" t="e">
        <f>VLOOKUP(D69,#REF!,5,0)</f>
        <v>#REF!</v>
      </c>
      <c r="M69" t="e">
        <f>VLOOKUP(D69,#REF!,6,0)</f>
        <v>#REF!</v>
      </c>
      <c r="N69" t="e">
        <f>VLOOKUP(D69,#REF!,7,0)</f>
        <v>#REF!</v>
      </c>
      <c r="P69" t="str">
        <f t="shared" ref="P69:P132" si="8">MID(E69,6,5)</f>
        <v>17302</v>
      </c>
      <c r="Q69" t="str">
        <f t="shared" ref="Q69:Q132" si="9">+LEFT(E69,2)</f>
        <v>14</v>
      </c>
    </row>
    <row r="70" spans="1:17" x14ac:dyDescent="0.3">
      <c r="A70" s="556" t="s">
        <v>3179</v>
      </c>
      <c r="B70" s="333">
        <v>7</v>
      </c>
      <c r="C70" s="610">
        <v>141017302000998</v>
      </c>
      <c r="D70" s="334" t="s">
        <v>795</v>
      </c>
      <c r="E70" t="str">
        <f t="shared" si="6"/>
        <v>148101730200099</v>
      </c>
      <c r="F70" t="str">
        <f t="shared" si="7"/>
        <v>8</v>
      </c>
      <c r="G70" t="e">
        <f>+VLOOKUP(L70,BG!$D$10:$F$68,3,FALSE)</f>
        <v>#REF!</v>
      </c>
      <c r="H70" s="334" t="s">
        <v>786</v>
      </c>
      <c r="I70" s="620">
        <v>310759607932</v>
      </c>
      <c r="J70" s="576">
        <f t="shared" si="5"/>
        <v>310759607.93199998</v>
      </c>
      <c r="K70" t="e">
        <f>+VLOOKUP(D70,#REF!,4,0)</f>
        <v>#REF!</v>
      </c>
      <c r="L70" t="e">
        <f>VLOOKUP(D70,#REF!,5,0)</f>
        <v>#REF!</v>
      </c>
      <c r="M70" t="e">
        <f>VLOOKUP(D70,#REF!,6,0)</f>
        <v>#REF!</v>
      </c>
      <c r="N70" t="e">
        <f>VLOOKUP(D70,#REF!,7,0)</f>
        <v>#REF!</v>
      </c>
      <c r="P70" t="str">
        <f t="shared" si="8"/>
        <v>17302</v>
      </c>
      <c r="Q70" t="str">
        <f t="shared" si="9"/>
        <v>14</v>
      </c>
    </row>
    <row r="71" spans="1:17" x14ac:dyDescent="0.3">
      <c r="A71" s="556" t="s">
        <v>3179</v>
      </c>
      <c r="B71" s="332">
        <v>7</v>
      </c>
      <c r="C71" s="609">
        <v>141017302003017</v>
      </c>
      <c r="D71" s="427" t="s">
        <v>1907</v>
      </c>
      <c r="E71" t="str">
        <f t="shared" si="6"/>
        <v>147101730200301</v>
      </c>
      <c r="F71" t="str">
        <f t="shared" si="7"/>
        <v>7</v>
      </c>
      <c r="G71" t="e">
        <f>+VLOOKUP(L71,BG!$D$10:$F$68,3,FALSE)</f>
        <v>#REF!</v>
      </c>
      <c r="H71" s="427" t="s">
        <v>772</v>
      </c>
      <c r="I71" s="619">
        <v>181272209</v>
      </c>
      <c r="J71" s="576">
        <f t="shared" si="5"/>
        <v>181272.209</v>
      </c>
      <c r="K71" t="e">
        <f>+VLOOKUP(D71,#REF!,4,0)</f>
        <v>#REF!</v>
      </c>
      <c r="L71" t="e">
        <f>VLOOKUP(D71,#REF!,5,0)</f>
        <v>#REF!</v>
      </c>
      <c r="M71" t="e">
        <f>VLOOKUP(D71,#REF!,6,0)</f>
        <v>#REF!</v>
      </c>
      <c r="N71" t="e">
        <f>VLOOKUP(D71,#REF!,7,0)</f>
        <v>#REF!</v>
      </c>
      <c r="P71" t="str">
        <f t="shared" si="8"/>
        <v>17302</v>
      </c>
      <c r="Q71" t="str">
        <f t="shared" si="9"/>
        <v>14</v>
      </c>
    </row>
    <row r="72" spans="1:17" x14ac:dyDescent="0.3">
      <c r="A72" s="556" t="s">
        <v>3179</v>
      </c>
      <c r="B72" s="333">
        <v>7</v>
      </c>
      <c r="C72" s="610">
        <v>141017302003018</v>
      </c>
      <c r="D72" s="334" t="s">
        <v>1908</v>
      </c>
      <c r="E72" t="str">
        <f t="shared" si="6"/>
        <v>148101730200301</v>
      </c>
      <c r="F72" t="str">
        <f t="shared" si="7"/>
        <v>8</v>
      </c>
      <c r="G72" t="e">
        <f>+VLOOKUP(L72,BG!$D$10:$F$68,3,FALSE)</f>
        <v>#REF!</v>
      </c>
      <c r="H72" s="334" t="s">
        <v>772</v>
      </c>
      <c r="I72" s="620">
        <v>1760363973</v>
      </c>
      <c r="J72" s="576">
        <f t="shared" si="5"/>
        <v>1760363.973</v>
      </c>
      <c r="K72" t="e">
        <f>+VLOOKUP(D72,#REF!,4,0)</f>
        <v>#REF!</v>
      </c>
      <c r="L72" t="e">
        <f>VLOOKUP(D72,#REF!,5,0)</f>
        <v>#REF!</v>
      </c>
      <c r="M72" t="e">
        <f>VLOOKUP(D72,#REF!,6,0)</f>
        <v>#REF!</v>
      </c>
      <c r="N72" t="e">
        <f>VLOOKUP(D72,#REF!,7,0)</f>
        <v>#REF!</v>
      </c>
      <c r="P72" t="str">
        <f t="shared" si="8"/>
        <v>17302</v>
      </c>
      <c r="Q72" t="str">
        <f t="shared" si="9"/>
        <v>14</v>
      </c>
    </row>
    <row r="73" spans="1:17" x14ac:dyDescent="0.3">
      <c r="A73" s="556" t="s">
        <v>3179</v>
      </c>
      <c r="B73" s="332">
        <v>7</v>
      </c>
      <c r="C73" s="609">
        <v>141017302003997</v>
      </c>
      <c r="D73" s="427" t="s">
        <v>1910</v>
      </c>
      <c r="E73" t="str">
        <f t="shared" si="6"/>
        <v>147101730200399</v>
      </c>
      <c r="F73" t="str">
        <f t="shared" si="7"/>
        <v>7</v>
      </c>
      <c r="G73" t="e">
        <f>+VLOOKUP(L73,BG!$D$10:$F$68,3,FALSE)</f>
        <v>#REF!</v>
      </c>
      <c r="H73" s="427" t="s">
        <v>772</v>
      </c>
      <c r="I73" s="619">
        <v>141673884</v>
      </c>
      <c r="J73" s="576">
        <f t="shared" si="5"/>
        <v>141673.88399999999</v>
      </c>
      <c r="K73" t="e">
        <f>+VLOOKUP(D73,#REF!,4,0)</f>
        <v>#REF!</v>
      </c>
      <c r="L73" t="e">
        <f>VLOOKUP(D73,#REF!,5,0)</f>
        <v>#REF!</v>
      </c>
      <c r="M73" t="e">
        <f>VLOOKUP(D73,#REF!,6,0)</f>
        <v>#REF!</v>
      </c>
      <c r="N73" t="e">
        <f>VLOOKUP(D73,#REF!,7,0)</f>
        <v>#REF!</v>
      </c>
      <c r="P73" t="str">
        <f t="shared" si="8"/>
        <v>17302</v>
      </c>
      <c r="Q73" t="str">
        <f t="shared" si="9"/>
        <v>14</v>
      </c>
    </row>
    <row r="74" spans="1:17" x14ac:dyDescent="0.3">
      <c r="A74" s="556" t="s">
        <v>3179</v>
      </c>
      <c r="B74" s="333">
        <v>7</v>
      </c>
      <c r="C74" s="610">
        <v>141017302003998</v>
      </c>
      <c r="D74" s="334" t="s">
        <v>1911</v>
      </c>
      <c r="E74" t="str">
        <f t="shared" si="6"/>
        <v>148101730200399</v>
      </c>
      <c r="F74" t="str">
        <f t="shared" si="7"/>
        <v>8</v>
      </c>
      <c r="G74" t="e">
        <f>+VLOOKUP(L74,BG!$D$10:$F$68,3,FALSE)</f>
        <v>#REF!</v>
      </c>
      <c r="H74" s="334" t="s">
        <v>772</v>
      </c>
      <c r="I74" s="620">
        <v>3665746508</v>
      </c>
      <c r="J74" s="576">
        <f t="shared" si="5"/>
        <v>3665746.5079999999</v>
      </c>
      <c r="K74" t="e">
        <f>+VLOOKUP(D74,#REF!,4,0)</f>
        <v>#REF!</v>
      </c>
      <c r="L74" t="e">
        <f>VLOOKUP(D74,#REF!,5,0)</f>
        <v>#REF!</v>
      </c>
      <c r="M74" t="e">
        <f>VLOOKUP(D74,#REF!,6,0)</f>
        <v>#REF!</v>
      </c>
      <c r="N74" t="e">
        <f>VLOOKUP(D74,#REF!,7,0)</f>
        <v>#REF!</v>
      </c>
      <c r="P74" t="str">
        <f t="shared" si="8"/>
        <v>17302</v>
      </c>
      <c r="Q74" t="str">
        <f t="shared" si="9"/>
        <v>14</v>
      </c>
    </row>
    <row r="75" spans="1:17" x14ac:dyDescent="0.3">
      <c r="A75" s="556" t="s">
        <v>3179</v>
      </c>
      <c r="B75" s="332">
        <v>7</v>
      </c>
      <c r="C75" s="609">
        <v>141017304000018</v>
      </c>
      <c r="D75" s="427" t="s">
        <v>799</v>
      </c>
      <c r="E75" t="str">
        <f t="shared" si="6"/>
        <v>148101730400001</v>
      </c>
      <c r="F75" t="str">
        <f t="shared" si="7"/>
        <v>8</v>
      </c>
      <c r="G75" t="e">
        <f>+VLOOKUP(L75,BG!$D$10:$F$68,3,FALSE)</f>
        <v>#REF!</v>
      </c>
      <c r="H75" s="427" t="s">
        <v>800</v>
      </c>
      <c r="I75" s="619">
        <v>284768502</v>
      </c>
      <c r="J75" s="576">
        <f t="shared" si="5"/>
        <v>284768.50199999998</v>
      </c>
      <c r="K75" t="e">
        <f>+VLOOKUP(D75,#REF!,4,0)</f>
        <v>#REF!</v>
      </c>
      <c r="L75" t="e">
        <f>VLOOKUP(D75,#REF!,5,0)</f>
        <v>#REF!</v>
      </c>
      <c r="M75" t="e">
        <f>VLOOKUP(D75,#REF!,6,0)</f>
        <v>#REF!</v>
      </c>
      <c r="N75" t="e">
        <f>VLOOKUP(D75,#REF!,7,0)</f>
        <v>#REF!</v>
      </c>
      <c r="P75" t="str">
        <f t="shared" si="8"/>
        <v>17304</v>
      </c>
      <c r="Q75" t="str">
        <f t="shared" si="9"/>
        <v>14</v>
      </c>
    </row>
    <row r="76" spans="1:17" x14ac:dyDescent="0.3">
      <c r="A76" s="556" t="s">
        <v>3179</v>
      </c>
      <c r="B76" s="333">
        <v>7</v>
      </c>
      <c r="C76" s="610">
        <v>141017304000995</v>
      </c>
      <c r="D76" s="334" t="s">
        <v>803</v>
      </c>
      <c r="E76" t="str">
        <f t="shared" si="6"/>
        <v>145101730400099</v>
      </c>
      <c r="F76" t="str">
        <f t="shared" si="7"/>
        <v>5</v>
      </c>
      <c r="G76" t="e">
        <f>+VLOOKUP(L76,BG!$D$10:$F$68,3,FALSE)</f>
        <v>#REF!</v>
      </c>
      <c r="H76" s="334" t="s">
        <v>796</v>
      </c>
      <c r="I76" s="620">
        <v>264709</v>
      </c>
      <c r="J76" s="576">
        <f t="shared" si="5"/>
        <v>264.709</v>
      </c>
      <c r="K76" t="e">
        <f>+VLOOKUP(D76,#REF!,4,0)</f>
        <v>#REF!</v>
      </c>
      <c r="L76" t="e">
        <f>VLOOKUP(D76,#REF!,5,0)</f>
        <v>#REF!</v>
      </c>
      <c r="M76" t="e">
        <f>VLOOKUP(D76,#REF!,6,0)</f>
        <v>#REF!</v>
      </c>
      <c r="N76" t="e">
        <f>VLOOKUP(D76,#REF!,7,0)</f>
        <v>#REF!</v>
      </c>
      <c r="P76" t="str">
        <f t="shared" si="8"/>
        <v>17304</v>
      </c>
      <c r="Q76" t="str">
        <f t="shared" si="9"/>
        <v>14</v>
      </c>
    </row>
    <row r="77" spans="1:17" x14ac:dyDescent="0.3">
      <c r="A77" s="556" t="s">
        <v>3179</v>
      </c>
      <c r="B77" s="332">
        <v>7</v>
      </c>
      <c r="C77" s="609">
        <v>141017304000996</v>
      </c>
      <c r="D77" s="427" t="s">
        <v>804</v>
      </c>
      <c r="E77" t="str">
        <f t="shared" si="6"/>
        <v>146101730400099</v>
      </c>
      <c r="F77" t="str">
        <f t="shared" si="7"/>
        <v>6</v>
      </c>
      <c r="G77" t="e">
        <f>+VLOOKUP(L77,BG!$D$10:$F$68,3,FALSE)</f>
        <v>#REF!</v>
      </c>
      <c r="H77" s="427" t="s">
        <v>797</v>
      </c>
      <c r="I77" s="619">
        <v>4726462</v>
      </c>
      <c r="J77" s="576">
        <f t="shared" si="5"/>
        <v>4726.4620000000004</v>
      </c>
      <c r="K77" t="e">
        <f>+VLOOKUP(D77,#REF!,4,0)</f>
        <v>#REF!</v>
      </c>
      <c r="L77" t="e">
        <f>VLOOKUP(D77,#REF!,5,0)</f>
        <v>#REF!</v>
      </c>
      <c r="M77" t="e">
        <f>VLOOKUP(D77,#REF!,6,0)</f>
        <v>#REF!</v>
      </c>
      <c r="N77" t="e">
        <f>VLOOKUP(D77,#REF!,7,0)</f>
        <v>#REF!</v>
      </c>
      <c r="P77" t="str">
        <f t="shared" si="8"/>
        <v>17304</v>
      </c>
      <c r="Q77" t="str">
        <f t="shared" si="9"/>
        <v>14</v>
      </c>
    </row>
    <row r="78" spans="1:17" x14ac:dyDescent="0.3">
      <c r="A78" s="556" t="s">
        <v>3179</v>
      </c>
      <c r="B78" s="333">
        <v>7</v>
      </c>
      <c r="C78" s="610">
        <v>141017304000997</v>
      </c>
      <c r="D78" s="334" t="s">
        <v>805</v>
      </c>
      <c r="E78" t="str">
        <f t="shared" si="6"/>
        <v>147101730400099</v>
      </c>
      <c r="F78" t="str">
        <f t="shared" si="7"/>
        <v>7</v>
      </c>
      <c r="G78" t="e">
        <f>+VLOOKUP(L78,BG!$D$10:$F$68,3,FALSE)</f>
        <v>#REF!</v>
      </c>
      <c r="H78" s="334" t="s">
        <v>798</v>
      </c>
      <c r="I78" s="620">
        <v>11957209</v>
      </c>
      <c r="J78" s="576">
        <f t="shared" si="5"/>
        <v>11957.209000000001</v>
      </c>
      <c r="K78" t="e">
        <f>+VLOOKUP(D78,#REF!,4,0)</f>
        <v>#REF!</v>
      </c>
      <c r="L78" t="e">
        <f>VLOOKUP(D78,#REF!,5,0)</f>
        <v>#REF!</v>
      </c>
      <c r="M78" t="e">
        <f>VLOOKUP(D78,#REF!,6,0)</f>
        <v>#REF!</v>
      </c>
      <c r="N78" t="e">
        <f>VLOOKUP(D78,#REF!,7,0)</f>
        <v>#REF!</v>
      </c>
      <c r="P78" t="str">
        <f t="shared" si="8"/>
        <v>17304</v>
      </c>
      <c r="Q78" t="str">
        <f t="shared" si="9"/>
        <v>14</v>
      </c>
    </row>
    <row r="79" spans="1:17" x14ac:dyDescent="0.3">
      <c r="A79" s="556" t="s">
        <v>3179</v>
      </c>
      <c r="B79" s="332">
        <v>7</v>
      </c>
      <c r="C79" s="609">
        <v>141017304000998</v>
      </c>
      <c r="D79" s="427" t="s">
        <v>806</v>
      </c>
      <c r="E79" t="str">
        <f t="shared" si="6"/>
        <v>148101730400099</v>
      </c>
      <c r="F79" t="str">
        <f t="shared" si="7"/>
        <v>8</v>
      </c>
      <c r="G79" t="e">
        <f>+VLOOKUP(L79,BG!$D$10:$F$68,3,FALSE)</f>
        <v>#REF!</v>
      </c>
      <c r="H79" s="427" t="s">
        <v>800</v>
      </c>
      <c r="I79" s="619">
        <v>313000</v>
      </c>
      <c r="J79" s="576">
        <f t="shared" si="5"/>
        <v>313</v>
      </c>
      <c r="K79" t="e">
        <f>+VLOOKUP(D79,#REF!,4,0)</f>
        <v>#REF!</v>
      </c>
      <c r="L79" t="e">
        <f>VLOOKUP(D79,#REF!,5,0)</f>
        <v>#REF!</v>
      </c>
      <c r="M79" t="e">
        <f>VLOOKUP(D79,#REF!,6,0)</f>
        <v>#REF!</v>
      </c>
      <c r="N79" t="e">
        <f>VLOOKUP(D79,#REF!,7,0)</f>
        <v>#REF!</v>
      </c>
      <c r="P79" t="str">
        <f t="shared" si="8"/>
        <v>17304</v>
      </c>
      <c r="Q79" t="str">
        <f t="shared" si="9"/>
        <v>14</v>
      </c>
    </row>
    <row r="80" spans="1:17" x14ac:dyDescent="0.3">
      <c r="A80" s="556" t="s">
        <v>3179</v>
      </c>
      <c r="B80" s="333">
        <v>7</v>
      </c>
      <c r="C80" s="610">
        <v>141017308000018</v>
      </c>
      <c r="D80" s="334" t="s">
        <v>1912</v>
      </c>
      <c r="E80" t="str">
        <f t="shared" si="6"/>
        <v>148101730800001</v>
      </c>
      <c r="F80" t="str">
        <f t="shared" si="7"/>
        <v>8</v>
      </c>
      <c r="G80" t="e">
        <f>+VLOOKUP(L80,BG!$D$10:$F$68,3,FALSE)</f>
        <v>#REF!</v>
      </c>
      <c r="H80" s="334" t="s">
        <v>808</v>
      </c>
      <c r="I80" s="620">
        <v>514046144</v>
      </c>
      <c r="J80" s="576">
        <f t="shared" si="5"/>
        <v>514046.14399999997</v>
      </c>
      <c r="K80" t="e">
        <f>+VLOOKUP(D80,#REF!,4,0)</f>
        <v>#REF!</v>
      </c>
      <c r="L80" t="e">
        <f>VLOOKUP(D80,#REF!,5,0)</f>
        <v>#REF!</v>
      </c>
      <c r="M80" t="e">
        <f>VLOOKUP(D80,#REF!,6,0)</f>
        <v>#REF!</v>
      </c>
      <c r="N80" t="e">
        <f>VLOOKUP(D80,#REF!,7,0)</f>
        <v>#REF!</v>
      </c>
      <c r="P80" t="str">
        <f t="shared" si="8"/>
        <v>17308</v>
      </c>
      <c r="Q80" t="str">
        <f t="shared" si="9"/>
        <v>14</v>
      </c>
    </row>
    <row r="81" spans="1:17" x14ac:dyDescent="0.3">
      <c r="A81" s="556" t="s">
        <v>3179</v>
      </c>
      <c r="B81" s="332">
        <v>7</v>
      </c>
      <c r="C81" s="609">
        <v>141017308000997</v>
      </c>
      <c r="D81" s="427" t="s">
        <v>1913</v>
      </c>
      <c r="E81" t="str">
        <f t="shared" si="6"/>
        <v>147101730800099</v>
      </c>
      <c r="F81" t="str">
        <f t="shared" si="7"/>
        <v>7</v>
      </c>
      <c r="G81" t="e">
        <f>+VLOOKUP(L81,BG!$D$10:$F$68,3,FALSE)</f>
        <v>#REF!</v>
      </c>
      <c r="H81" s="427" t="s">
        <v>2103</v>
      </c>
      <c r="I81" s="619">
        <v>6547183</v>
      </c>
      <c r="J81" s="576">
        <f t="shared" si="5"/>
        <v>6547.183</v>
      </c>
      <c r="K81" t="e">
        <f>+VLOOKUP(D81,#REF!,4,0)</f>
        <v>#REF!</v>
      </c>
      <c r="L81" t="e">
        <f>VLOOKUP(D81,#REF!,5,0)</f>
        <v>#REF!</v>
      </c>
      <c r="M81" t="e">
        <f>VLOOKUP(D81,#REF!,6,0)</f>
        <v>#REF!</v>
      </c>
      <c r="N81" t="e">
        <f>VLOOKUP(D81,#REF!,7,0)</f>
        <v>#REF!</v>
      </c>
      <c r="P81" t="str">
        <f t="shared" si="8"/>
        <v>17308</v>
      </c>
      <c r="Q81" t="str">
        <f t="shared" si="9"/>
        <v>14</v>
      </c>
    </row>
    <row r="82" spans="1:17" x14ac:dyDescent="0.3">
      <c r="A82" s="556" t="s">
        <v>3179</v>
      </c>
      <c r="B82" s="333">
        <v>7</v>
      </c>
      <c r="C82" s="610">
        <v>141017308000998</v>
      </c>
      <c r="D82" s="334" t="s">
        <v>807</v>
      </c>
      <c r="E82" t="str">
        <f t="shared" si="6"/>
        <v>148101730800099</v>
      </c>
      <c r="F82" t="str">
        <f t="shared" si="7"/>
        <v>8</v>
      </c>
      <c r="G82" t="e">
        <f>+VLOOKUP(L82,BG!$D$10:$F$68,3,FALSE)</f>
        <v>#REF!</v>
      </c>
      <c r="H82" s="334" t="s">
        <v>808</v>
      </c>
      <c r="I82" s="620">
        <v>18872594310</v>
      </c>
      <c r="J82" s="576">
        <f t="shared" si="5"/>
        <v>18872594.309999999</v>
      </c>
      <c r="K82" t="e">
        <f>+VLOOKUP(D82,#REF!,4,0)</f>
        <v>#REF!</v>
      </c>
      <c r="L82" t="e">
        <f>VLOOKUP(D82,#REF!,5,0)</f>
        <v>#REF!</v>
      </c>
      <c r="M82" t="e">
        <f>VLOOKUP(D82,#REF!,6,0)</f>
        <v>#REF!</v>
      </c>
      <c r="N82" t="e">
        <f>VLOOKUP(D82,#REF!,7,0)</f>
        <v>#REF!</v>
      </c>
      <c r="P82" t="str">
        <f t="shared" si="8"/>
        <v>17308</v>
      </c>
      <c r="Q82" t="str">
        <f t="shared" si="9"/>
        <v>14</v>
      </c>
    </row>
    <row r="83" spans="1:17" x14ac:dyDescent="0.3">
      <c r="A83" s="556" t="s">
        <v>3179</v>
      </c>
      <c r="B83" s="332">
        <v>7</v>
      </c>
      <c r="C83" s="609">
        <v>141017310000997</v>
      </c>
      <c r="D83" s="427" t="s">
        <v>809</v>
      </c>
      <c r="E83" t="str">
        <f t="shared" si="6"/>
        <v>147101731000099</v>
      </c>
      <c r="F83" t="str">
        <f t="shared" si="7"/>
        <v>7</v>
      </c>
      <c r="G83" t="e">
        <f>+VLOOKUP(L83,BG!$D$10:$F$68,3,FALSE)</f>
        <v>#REF!</v>
      </c>
      <c r="H83" s="427" t="s">
        <v>810</v>
      </c>
      <c r="I83" s="619">
        <v>11593950</v>
      </c>
      <c r="J83" s="576">
        <f t="shared" si="5"/>
        <v>11593.95</v>
      </c>
      <c r="K83" t="e">
        <f>+VLOOKUP(D83,#REF!,4,0)</f>
        <v>#REF!</v>
      </c>
      <c r="L83" t="e">
        <f>VLOOKUP(D83,#REF!,5,0)</f>
        <v>#REF!</v>
      </c>
      <c r="M83" t="e">
        <f>VLOOKUP(D83,#REF!,6,0)</f>
        <v>#REF!</v>
      </c>
      <c r="N83" t="e">
        <f>VLOOKUP(D83,#REF!,7,0)</f>
        <v>#REF!</v>
      </c>
      <c r="P83" t="str">
        <f t="shared" si="8"/>
        <v>17310</v>
      </c>
      <c r="Q83" t="str">
        <f t="shared" si="9"/>
        <v>14</v>
      </c>
    </row>
    <row r="84" spans="1:17" x14ac:dyDescent="0.3">
      <c r="A84" s="556" t="s">
        <v>3179</v>
      </c>
      <c r="B84" s="333">
        <v>7</v>
      </c>
      <c r="C84" s="610">
        <v>141017310000998</v>
      </c>
      <c r="D84" s="334" t="s">
        <v>811</v>
      </c>
      <c r="E84" t="str">
        <f t="shared" si="6"/>
        <v>148101731000099</v>
      </c>
      <c r="F84" t="str">
        <f t="shared" si="7"/>
        <v>8</v>
      </c>
      <c r="G84" t="e">
        <f>+VLOOKUP(L84,BG!$D$10:$F$68,3,FALSE)</f>
        <v>#REF!</v>
      </c>
      <c r="H84" s="334" t="s">
        <v>812</v>
      </c>
      <c r="I84" s="620">
        <v>1438019780</v>
      </c>
      <c r="J84" s="576">
        <f t="shared" si="5"/>
        <v>1438019.78</v>
      </c>
      <c r="K84" t="e">
        <f>+VLOOKUP(D84,#REF!,4,0)</f>
        <v>#REF!</v>
      </c>
      <c r="L84" t="e">
        <f>VLOOKUP(D84,#REF!,5,0)</f>
        <v>#REF!</v>
      </c>
      <c r="M84" t="e">
        <f>VLOOKUP(D84,#REF!,6,0)</f>
        <v>#REF!</v>
      </c>
      <c r="N84" t="e">
        <f>VLOOKUP(D84,#REF!,7,0)</f>
        <v>#REF!</v>
      </c>
      <c r="P84" t="str">
        <f t="shared" si="8"/>
        <v>17310</v>
      </c>
      <c r="Q84" t="str">
        <f t="shared" si="9"/>
        <v>14</v>
      </c>
    </row>
    <row r="85" spans="1:17" hidden="1" x14ac:dyDescent="0.3">
      <c r="A85" s="556" t="s">
        <v>3179</v>
      </c>
      <c r="B85" s="332">
        <v>7</v>
      </c>
      <c r="C85" s="609">
        <v>141018302002011</v>
      </c>
      <c r="D85" s="427" t="s">
        <v>1254</v>
      </c>
      <c r="E85" t="str">
        <f t="shared" si="6"/>
        <v>141101830200201</v>
      </c>
      <c r="F85" t="str">
        <f t="shared" si="7"/>
        <v>1</v>
      </c>
      <c r="G85" t="e">
        <f>+VLOOKUP(L85,BG!$D$10:$F$68,3,FALSE)</f>
        <v>#REF!</v>
      </c>
      <c r="H85" s="427" t="s">
        <v>814</v>
      </c>
      <c r="I85" s="619">
        <v>69826076</v>
      </c>
      <c r="J85" s="576">
        <f t="shared" si="5"/>
        <v>69826.076000000001</v>
      </c>
      <c r="K85" t="e">
        <f>+VLOOKUP(D85,#REF!,4,0)</f>
        <v>#REF!</v>
      </c>
      <c r="L85" t="e">
        <f>VLOOKUP(D85,#REF!,5,0)</f>
        <v>#REF!</v>
      </c>
      <c r="M85" t="e">
        <f>VLOOKUP(D85,#REF!,6,0)</f>
        <v>#REF!</v>
      </c>
      <c r="N85" t="e">
        <f>VLOOKUP(D85,#REF!,7,0)</f>
        <v>#REF!</v>
      </c>
      <c r="P85" t="str">
        <f t="shared" si="8"/>
        <v>18302</v>
      </c>
      <c r="Q85" t="str">
        <f t="shared" si="9"/>
        <v>14</v>
      </c>
    </row>
    <row r="86" spans="1:17" hidden="1" x14ac:dyDescent="0.3">
      <c r="A86" s="556" t="s">
        <v>3179</v>
      </c>
      <c r="B86" s="333">
        <v>7</v>
      </c>
      <c r="C86" s="610">
        <v>141018302002991</v>
      </c>
      <c r="D86" s="334" t="s">
        <v>813</v>
      </c>
      <c r="E86" t="str">
        <f t="shared" si="6"/>
        <v>141101830200299</v>
      </c>
      <c r="F86" t="str">
        <f t="shared" si="7"/>
        <v>1</v>
      </c>
      <c r="G86" t="e">
        <f>+VLOOKUP(L86,BG!$D$10:$F$68,3,FALSE)</f>
        <v>#REF!</v>
      </c>
      <c r="H86" s="334" t="s">
        <v>814</v>
      </c>
      <c r="I86" s="620">
        <v>14808931018</v>
      </c>
      <c r="J86" s="576">
        <f t="shared" si="5"/>
        <v>14808931.017999999</v>
      </c>
      <c r="K86" t="e">
        <f>+VLOOKUP(D86,#REF!,4,0)</f>
        <v>#REF!</v>
      </c>
      <c r="L86" t="e">
        <f>VLOOKUP(D86,#REF!,5,0)</f>
        <v>#REF!</v>
      </c>
      <c r="M86" t="e">
        <f>VLOOKUP(D86,#REF!,6,0)</f>
        <v>#REF!</v>
      </c>
      <c r="N86" t="e">
        <f>VLOOKUP(D86,#REF!,7,0)</f>
        <v>#REF!</v>
      </c>
      <c r="P86" t="str">
        <f t="shared" si="8"/>
        <v>18302</v>
      </c>
      <c r="Q86" t="str">
        <f t="shared" si="9"/>
        <v>14</v>
      </c>
    </row>
    <row r="87" spans="1:17" x14ac:dyDescent="0.3">
      <c r="A87" s="556" t="s">
        <v>3179</v>
      </c>
      <c r="B87" s="332">
        <v>7</v>
      </c>
      <c r="C87" s="609">
        <v>141020904000997</v>
      </c>
      <c r="D87" s="427" t="s">
        <v>1914</v>
      </c>
      <c r="E87" t="str">
        <f t="shared" si="6"/>
        <v>147102090400099</v>
      </c>
      <c r="F87" t="str">
        <f t="shared" si="7"/>
        <v>7</v>
      </c>
      <c r="G87" t="e">
        <f>+VLOOKUP(L87,BG!$D$10:$F$68,3,FALSE)</f>
        <v>#REF!</v>
      </c>
      <c r="H87" s="427" t="s">
        <v>2104</v>
      </c>
      <c r="I87" s="619">
        <v>115230384</v>
      </c>
      <c r="J87" s="576">
        <f t="shared" si="5"/>
        <v>115230.38400000001</v>
      </c>
      <c r="K87" t="e">
        <f>+VLOOKUP(D87,#REF!,4,0)</f>
        <v>#REF!</v>
      </c>
      <c r="L87" t="e">
        <f>VLOOKUP(D87,#REF!,5,0)</f>
        <v>#REF!</v>
      </c>
      <c r="M87" t="e">
        <f>VLOOKUP(D87,#REF!,6,0)</f>
        <v>#REF!</v>
      </c>
      <c r="N87" t="e">
        <f>VLOOKUP(D87,#REF!,7,0)</f>
        <v>#REF!</v>
      </c>
      <c r="P87" t="str">
        <f t="shared" si="8"/>
        <v>20904</v>
      </c>
      <c r="Q87" t="str">
        <f t="shared" si="9"/>
        <v>14</v>
      </c>
    </row>
    <row r="88" spans="1:17" x14ac:dyDescent="0.3">
      <c r="A88" s="556" t="s">
        <v>3179</v>
      </c>
      <c r="B88" s="333">
        <v>7</v>
      </c>
      <c r="C88" s="610">
        <v>141020904000998</v>
      </c>
      <c r="D88" s="334" t="s">
        <v>1915</v>
      </c>
      <c r="E88" t="str">
        <f t="shared" si="6"/>
        <v>148102090400099</v>
      </c>
      <c r="F88" t="str">
        <f t="shared" si="7"/>
        <v>8</v>
      </c>
      <c r="G88" t="e">
        <f>+VLOOKUP(L88,BG!$D$10:$F$68,3,FALSE)</f>
        <v>#REF!</v>
      </c>
      <c r="H88" s="334" t="s">
        <v>2104</v>
      </c>
      <c r="I88" s="620">
        <v>8070963867</v>
      </c>
      <c r="J88" s="576">
        <f t="shared" si="5"/>
        <v>8070963.8669999996</v>
      </c>
      <c r="K88" t="e">
        <f>+VLOOKUP(D88,#REF!,4,0)</f>
        <v>#REF!</v>
      </c>
      <c r="L88" t="e">
        <f>VLOOKUP(D88,#REF!,5,0)</f>
        <v>#REF!</v>
      </c>
      <c r="M88" t="e">
        <f>VLOOKUP(D88,#REF!,6,0)</f>
        <v>#REF!</v>
      </c>
      <c r="N88" t="e">
        <f>VLOOKUP(D88,#REF!,7,0)</f>
        <v>#REF!</v>
      </c>
      <c r="P88" t="str">
        <f t="shared" si="8"/>
        <v>20904</v>
      </c>
      <c r="Q88" t="str">
        <f t="shared" si="9"/>
        <v>14</v>
      </c>
    </row>
    <row r="89" spans="1:17" x14ac:dyDescent="0.3">
      <c r="A89" s="556" t="s">
        <v>3179</v>
      </c>
      <c r="B89" s="332">
        <v>7</v>
      </c>
      <c r="C89" s="609">
        <v>141035102000017</v>
      </c>
      <c r="D89" s="427" t="s">
        <v>817</v>
      </c>
      <c r="E89" t="str">
        <f t="shared" si="6"/>
        <v>147103510200001</v>
      </c>
      <c r="F89" t="str">
        <f t="shared" si="7"/>
        <v>7</v>
      </c>
      <c r="G89" t="e">
        <f>+VLOOKUP(L89,BG!$D$10:$F$68,3,FALSE)</f>
        <v>#REF!</v>
      </c>
      <c r="H89" s="427" t="s">
        <v>818</v>
      </c>
      <c r="I89" s="619">
        <v>42997051</v>
      </c>
      <c r="J89" s="576">
        <f t="shared" si="5"/>
        <v>42997.050999999999</v>
      </c>
      <c r="K89" t="e">
        <f>+VLOOKUP(D89,#REF!,4,0)</f>
        <v>#REF!</v>
      </c>
      <c r="L89" t="e">
        <f>VLOOKUP(D89,#REF!,5,0)</f>
        <v>#REF!</v>
      </c>
      <c r="M89" t="e">
        <f>VLOOKUP(D89,#REF!,6,0)</f>
        <v>#REF!</v>
      </c>
      <c r="N89" t="e">
        <f>VLOOKUP(D89,#REF!,7,0)</f>
        <v>#REF!</v>
      </c>
      <c r="P89" t="str">
        <f t="shared" si="8"/>
        <v>35102</v>
      </c>
      <c r="Q89" t="str">
        <f t="shared" si="9"/>
        <v>14</v>
      </c>
    </row>
    <row r="90" spans="1:17" x14ac:dyDescent="0.3">
      <c r="A90" s="556" t="s">
        <v>3179</v>
      </c>
      <c r="B90" s="333">
        <v>7</v>
      </c>
      <c r="C90" s="610">
        <v>141035102000018</v>
      </c>
      <c r="D90" s="334" t="s">
        <v>819</v>
      </c>
      <c r="E90" t="str">
        <f t="shared" si="6"/>
        <v>148103510200001</v>
      </c>
      <c r="F90" t="str">
        <f t="shared" si="7"/>
        <v>8</v>
      </c>
      <c r="G90" t="e">
        <f>+VLOOKUP(L90,BG!$D$10:$F$68,3,FALSE)</f>
        <v>#REF!</v>
      </c>
      <c r="H90" s="334" t="s">
        <v>820</v>
      </c>
      <c r="I90" s="620">
        <v>962283627</v>
      </c>
      <c r="J90" s="576">
        <f t="shared" si="5"/>
        <v>962283.62699999998</v>
      </c>
      <c r="K90" t="e">
        <f>+VLOOKUP(D90,#REF!,4,0)</f>
        <v>#REF!</v>
      </c>
      <c r="L90" t="e">
        <f>VLOOKUP(D90,#REF!,5,0)</f>
        <v>#REF!</v>
      </c>
      <c r="M90" t="e">
        <f>VLOOKUP(D90,#REF!,6,0)</f>
        <v>#REF!</v>
      </c>
      <c r="N90" t="e">
        <f>VLOOKUP(D90,#REF!,7,0)</f>
        <v>#REF!</v>
      </c>
      <c r="P90" t="str">
        <f t="shared" si="8"/>
        <v>35102</v>
      </c>
      <c r="Q90" t="str">
        <f t="shared" si="9"/>
        <v>14</v>
      </c>
    </row>
    <row r="91" spans="1:17" x14ac:dyDescent="0.3">
      <c r="A91" s="556" t="s">
        <v>3179</v>
      </c>
      <c r="B91" s="332">
        <v>7</v>
      </c>
      <c r="C91" s="609">
        <v>141035102000998</v>
      </c>
      <c r="D91" s="427" t="s">
        <v>822</v>
      </c>
      <c r="E91" t="str">
        <f t="shared" si="6"/>
        <v>148103510200099</v>
      </c>
      <c r="F91" t="str">
        <f t="shared" si="7"/>
        <v>8</v>
      </c>
      <c r="G91" t="e">
        <f>+VLOOKUP(L91,BG!$D$10:$F$68,3,FALSE)</f>
        <v>#REF!</v>
      </c>
      <c r="H91" s="427" t="s">
        <v>820</v>
      </c>
      <c r="I91" s="619">
        <v>293035067</v>
      </c>
      <c r="J91" s="576">
        <f t="shared" si="5"/>
        <v>293035.06699999998</v>
      </c>
      <c r="K91" t="e">
        <f>+VLOOKUP(D91,#REF!,4,0)</f>
        <v>#REF!</v>
      </c>
      <c r="L91" t="e">
        <f>VLOOKUP(D91,#REF!,5,0)</f>
        <v>#REF!</v>
      </c>
      <c r="M91" t="e">
        <f>VLOOKUP(D91,#REF!,6,0)</f>
        <v>#REF!</v>
      </c>
      <c r="N91" t="e">
        <f>VLOOKUP(D91,#REF!,7,0)</f>
        <v>#REF!</v>
      </c>
      <c r="P91" t="str">
        <f t="shared" si="8"/>
        <v>35102</v>
      </c>
      <c r="Q91" t="str">
        <f t="shared" si="9"/>
        <v>14</v>
      </c>
    </row>
    <row r="92" spans="1:17" x14ac:dyDescent="0.3">
      <c r="A92" s="556" t="s">
        <v>3179</v>
      </c>
      <c r="B92" s="333">
        <v>7</v>
      </c>
      <c r="C92" s="610">
        <v>141040501000018</v>
      </c>
      <c r="D92" s="334" t="s">
        <v>2981</v>
      </c>
      <c r="E92" t="str">
        <f t="shared" si="6"/>
        <v>148104050100001</v>
      </c>
      <c r="F92" t="str">
        <f t="shared" si="7"/>
        <v>8</v>
      </c>
      <c r="G92" t="e">
        <f>+VLOOKUP(L92,BG!$D$10:$F$68,3,FALSE)</f>
        <v>#REF!</v>
      </c>
      <c r="H92" s="334" t="s">
        <v>828</v>
      </c>
      <c r="I92" s="620">
        <v>122509838</v>
      </c>
      <c r="J92" s="576">
        <f t="shared" si="5"/>
        <v>122509.838</v>
      </c>
      <c r="K92" t="e">
        <f>+VLOOKUP(D92,#REF!,4,0)</f>
        <v>#REF!</v>
      </c>
      <c r="L92" t="e">
        <f>VLOOKUP(D92,#REF!,5,0)</f>
        <v>#REF!</v>
      </c>
      <c r="M92" t="e">
        <f>VLOOKUP(D92,#REF!,6,0)</f>
        <v>#REF!</v>
      </c>
      <c r="N92" t="e">
        <f>VLOOKUP(D92,#REF!,7,0)</f>
        <v>#REF!</v>
      </c>
      <c r="P92" t="str">
        <f t="shared" si="8"/>
        <v>40501</v>
      </c>
      <c r="Q92" t="str">
        <f t="shared" si="9"/>
        <v>14</v>
      </c>
    </row>
    <row r="93" spans="1:17" x14ac:dyDescent="0.3">
      <c r="A93" s="556" t="s">
        <v>3179</v>
      </c>
      <c r="B93" s="332">
        <v>7</v>
      </c>
      <c r="C93" s="609">
        <v>141040501000997</v>
      </c>
      <c r="D93" s="427" t="s">
        <v>1257</v>
      </c>
      <c r="E93" t="str">
        <f t="shared" si="6"/>
        <v>147104050100099</v>
      </c>
      <c r="F93" t="str">
        <f t="shared" si="7"/>
        <v>7</v>
      </c>
      <c r="G93" t="e">
        <f>+VLOOKUP(L93,BG!$D$10:$F$68,3,FALSE)</f>
        <v>#REF!</v>
      </c>
      <c r="H93" s="427" t="s">
        <v>1256</v>
      </c>
      <c r="I93" s="619">
        <v>6797952</v>
      </c>
      <c r="J93" s="576">
        <f t="shared" si="5"/>
        <v>6797.9520000000002</v>
      </c>
      <c r="K93" t="e">
        <f>+VLOOKUP(D93,#REF!,4,0)</f>
        <v>#REF!</v>
      </c>
      <c r="L93" t="e">
        <f>VLOOKUP(D93,#REF!,5,0)</f>
        <v>#REF!</v>
      </c>
      <c r="M93" t="e">
        <f>VLOOKUP(D93,#REF!,6,0)</f>
        <v>#REF!</v>
      </c>
      <c r="N93" t="e">
        <f>VLOOKUP(D93,#REF!,7,0)</f>
        <v>#REF!</v>
      </c>
      <c r="P93" t="str">
        <f t="shared" si="8"/>
        <v>40501</v>
      </c>
      <c r="Q93" t="str">
        <f t="shared" si="9"/>
        <v>14</v>
      </c>
    </row>
    <row r="94" spans="1:17" x14ac:dyDescent="0.3">
      <c r="A94" s="556" t="s">
        <v>3179</v>
      </c>
      <c r="B94" s="333">
        <v>7</v>
      </c>
      <c r="C94" s="610">
        <v>141040501000998</v>
      </c>
      <c r="D94" s="334" t="s">
        <v>827</v>
      </c>
      <c r="E94" t="str">
        <f t="shared" si="6"/>
        <v>148104050100099</v>
      </c>
      <c r="F94" t="str">
        <f t="shared" si="7"/>
        <v>8</v>
      </c>
      <c r="G94" t="e">
        <f>+VLOOKUP(L94,BG!$D$10:$F$68,3,FALSE)</f>
        <v>#REF!</v>
      </c>
      <c r="H94" s="334" t="s">
        <v>828</v>
      </c>
      <c r="I94" s="620">
        <v>4122501163</v>
      </c>
      <c r="J94" s="576">
        <f t="shared" si="5"/>
        <v>4122501.1630000002</v>
      </c>
      <c r="K94" t="e">
        <f>+VLOOKUP(D94,#REF!,4,0)</f>
        <v>#REF!</v>
      </c>
      <c r="L94" t="e">
        <f>VLOOKUP(D94,#REF!,5,0)</f>
        <v>#REF!</v>
      </c>
      <c r="M94" t="e">
        <f>VLOOKUP(D94,#REF!,6,0)</f>
        <v>#REF!</v>
      </c>
      <c r="N94" t="e">
        <f>VLOOKUP(D94,#REF!,7,0)</f>
        <v>#REF!</v>
      </c>
      <c r="P94" t="str">
        <f t="shared" si="8"/>
        <v>40501</v>
      </c>
      <c r="Q94" t="str">
        <f t="shared" si="9"/>
        <v>14</v>
      </c>
    </row>
    <row r="95" spans="1:17" hidden="1" x14ac:dyDescent="0.3">
      <c r="A95" s="556" t="s">
        <v>3179</v>
      </c>
      <c r="B95" s="332">
        <v>7</v>
      </c>
      <c r="C95" s="609">
        <v>141044302000997</v>
      </c>
      <c r="D95" s="427" t="s">
        <v>1917</v>
      </c>
      <c r="E95" t="str">
        <f t="shared" si="6"/>
        <v>147104430200099</v>
      </c>
      <c r="F95" t="str">
        <f t="shared" si="7"/>
        <v>7</v>
      </c>
      <c r="G95" t="e">
        <f>+VLOOKUP(L95,BG!$D$10:$F$68,3,FALSE)</f>
        <v>#REF!</v>
      </c>
      <c r="H95" s="427" t="s">
        <v>2106</v>
      </c>
      <c r="I95" s="619">
        <v>32563624</v>
      </c>
      <c r="J95" s="576">
        <f t="shared" si="5"/>
        <v>32563.624</v>
      </c>
      <c r="K95" t="e">
        <f>+VLOOKUP(D95,#REF!,4,0)</f>
        <v>#REF!</v>
      </c>
      <c r="L95" t="e">
        <f>VLOOKUP(D95,#REF!,5,0)</f>
        <v>#REF!</v>
      </c>
      <c r="M95" t="e">
        <f>VLOOKUP(D95,#REF!,6,0)</f>
        <v>#REF!</v>
      </c>
      <c r="N95" t="e">
        <f>VLOOKUP(D95,#REF!,7,0)</f>
        <v>#REF!</v>
      </c>
      <c r="P95" t="str">
        <f t="shared" si="8"/>
        <v>44302</v>
      </c>
      <c r="Q95" t="str">
        <f t="shared" si="9"/>
        <v>14</v>
      </c>
    </row>
    <row r="96" spans="1:17" hidden="1" x14ac:dyDescent="0.3">
      <c r="A96" s="556" t="s">
        <v>3179</v>
      </c>
      <c r="B96" s="333">
        <v>7</v>
      </c>
      <c r="C96" s="610">
        <v>141044302000998</v>
      </c>
      <c r="D96" s="334" t="s">
        <v>3158</v>
      </c>
      <c r="E96" t="str">
        <f t="shared" si="6"/>
        <v>148104430200099</v>
      </c>
      <c r="F96" t="str">
        <f t="shared" si="7"/>
        <v>8</v>
      </c>
      <c r="G96" t="e">
        <f>+VLOOKUP(L96,BG!$D$10:$F$68,3,FALSE)</f>
        <v>#REF!</v>
      </c>
      <c r="H96" s="334" t="s">
        <v>3167</v>
      </c>
      <c r="I96" s="620">
        <v>90317444</v>
      </c>
      <c r="J96" s="576">
        <f t="shared" si="5"/>
        <v>90317.444000000003</v>
      </c>
      <c r="K96" t="e">
        <f>+VLOOKUP(D96,#REF!,4,0)</f>
        <v>#REF!</v>
      </c>
      <c r="L96" t="e">
        <f>VLOOKUP(D96,#REF!,5,0)</f>
        <v>#REF!</v>
      </c>
      <c r="M96" t="e">
        <f>VLOOKUP(D96,#REF!,6,0)</f>
        <v>#REF!</v>
      </c>
      <c r="N96" t="e">
        <f>VLOOKUP(D96,#REF!,7,0)</f>
        <v>#REF!</v>
      </c>
      <c r="P96" t="str">
        <f t="shared" si="8"/>
        <v>44302</v>
      </c>
      <c r="Q96" t="str">
        <f t="shared" si="9"/>
        <v>14</v>
      </c>
    </row>
    <row r="97" spans="1:17" x14ac:dyDescent="0.3">
      <c r="A97" s="556" t="s">
        <v>3179</v>
      </c>
      <c r="B97" s="332">
        <v>7</v>
      </c>
      <c r="C97" s="609">
        <v>148022582000015</v>
      </c>
      <c r="D97" s="427" t="s">
        <v>833</v>
      </c>
      <c r="E97" t="str">
        <f t="shared" si="6"/>
        <v>145802258200001</v>
      </c>
      <c r="F97" t="str">
        <f t="shared" si="7"/>
        <v>5</v>
      </c>
      <c r="G97" t="e">
        <f>+VLOOKUP(L97,BG!$D$10:$F$68,3,FALSE)</f>
        <v>#REF!</v>
      </c>
      <c r="H97" s="427" t="s">
        <v>834</v>
      </c>
      <c r="I97" s="619">
        <v>920454800</v>
      </c>
      <c r="J97" s="576">
        <f t="shared" si="5"/>
        <v>920454.8</v>
      </c>
      <c r="K97" t="e">
        <f>+VLOOKUP(D97,#REF!,4,0)</f>
        <v>#REF!</v>
      </c>
      <c r="L97" t="e">
        <f>VLOOKUP(D97,#REF!,5,0)</f>
        <v>#REF!</v>
      </c>
      <c r="M97" t="e">
        <f>VLOOKUP(D97,#REF!,6,0)</f>
        <v>#REF!</v>
      </c>
      <c r="N97" t="e">
        <f>VLOOKUP(D97,#REF!,7,0)</f>
        <v>#REF!</v>
      </c>
      <c r="P97" t="str">
        <f t="shared" si="8"/>
        <v>22582</v>
      </c>
      <c r="Q97" t="str">
        <f t="shared" si="9"/>
        <v>14</v>
      </c>
    </row>
    <row r="98" spans="1:17" x14ac:dyDescent="0.3">
      <c r="A98" s="556" t="s">
        <v>3179</v>
      </c>
      <c r="B98" s="333">
        <v>7</v>
      </c>
      <c r="C98" s="610">
        <v>148022582000017</v>
      </c>
      <c r="D98" s="334" t="s">
        <v>837</v>
      </c>
      <c r="E98" t="str">
        <f t="shared" si="6"/>
        <v>147802258200001</v>
      </c>
      <c r="F98" t="str">
        <f t="shared" si="7"/>
        <v>7</v>
      </c>
      <c r="G98" t="e">
        <f>+VLOOKUP(L98,BG!$D$10:$F$68,3,FALSE)</f>
        <v>#REF!</v>
      </c>
      <c r="H98" s="334" t="s">
        <v>838</v>
      </c>
      <c r="I98" s="620">
        <v>4075267501</v>
      </c>
      <c r="J98" s="576">
        <f t="shared" si="5"/>
        <v>4075267.5010000002</v>
      </c>
      <c r="K98" t="e">
        <f>+VLOOKUP(D98,#REF!,4,0)</f>
        <v>#REF!</v>
      </c>
      <c r="L98" t="e">
        <f>VLOOKUP(D98,#REF!,5,0)</f>
        <v>#REF!</v>
      </c>
      <c r="M98" t="e">
        <f>VLOOKUP(D98,#REF!,6,0)</f>
        <v>#REF!</v>
      </c>
      <c r="N98" t="e">
        <f>VLOOKUP(D98,#REF!,7,0)</f>
        <v>#REF!</v>
      </c>
      <c r="P98" t="str">
        <f t="shared" si="8"/>
        <v>22582</v>
      </c>
      <c r="Q98" t="str">
        <f t="shared" si="9"/>
        <v>14</v>
      </c>
    </row>
    <row r="99" spans="1:17" x14ac:dyDescent="0.3">
      <c r="A99" s="556" t="s">
        <v>3179</v>
      </c>
      <c r="B99" s="332">
        <v>7</v>
      </c>
      <c r="C99" s="609">
        <v>148022582000018</v>
      </c>
      <c r="D99" s="427" t="s">
        <v>839</v>
      </c>
      <c r="E99" t="str">
        <f t="shared" si="6"/>
        <v>148802258200001</v>
      </c>
      <c r="F99" t="str">
        <f t="shared" si="7"/>
        <v>8</v>
      </c>
      <c r="G99" t="e">
        <f>+VLOOKUP(L99,BG!$D$10:$F$68,3,FALSE)</f>
        <v>#REF!</v>
      </c>
      <c r="H99" s="427" t="s">
        <v>840</v>
      </c>
      <c r="I99" s="619">
        <v>20455146552</v>
      </c>
      <c r="J99" s="576">
        <f t="shared" si="5"/>
        <v>20455146.552000001</v>
      </c>
      <c r="K99" t="e">
        <f>+VLOOKUP(D99,#REF!,4,0)</f>
        <v>#REF!</v>
      </c>
      <c r="L99" t="e">
        <f>VLOOKUP(D99,#REF!,5,0)</f>
        <v>#REF!</v>
      </c>
      <c r="M99" t="e">
        <f>VLOOKUP(D99,#REF!,6,0)</f>
        <v>#REF!</v>
      </c>
      <c r="N99" t="e">
        <f>VLOOKUP(D99,#REF!,7,0)</f>
        <v>#REF!</v>
      </c>
      <c r="P99" t="str">
        <f t="shared" si="8"/>
        <v>22582</v>
      </c>
      <c r="Q99" t="str">
        <f t="shared" si="9"/>
        <v>14</v>
      </c>
    </row>
    <row r="100" spans="1:17" x14ac:dyDescent="0.3">
      <c r="A100" s="556" t="s">
        <v>3179</v>
      </c>
      <c r="B100" s="333">
        <v>7</v>
      </c>
      <c r="C100" s="610">
        <v>148022582000995</v>
      </c>
      <c r="D100" s="334" t="s">
        <v>844</v>
      </c>
      <c r="E100" t="str">
        <f t="shared" si="6"/>
        <v>145802258200099</v>
      </c>
      <c r="F100" t="str">
        <f t="shared" si="7"/>
        <v>5</v>
      </c>
      <c r="G100" t="e">
        <f>+VLOOKUP(L100,BG!$D$10:$F$68,3,FALSE)</f>
        <v>#REF!</v>
      </c>
      <c r="H100" s="334" t="s">
        <v>834</v>
      </c>
      <c r="I100" s="620">
        <v>17634188351</v>
      </c>
      <c r="J100" s="576">
        <f t="shared" si="5"/>
        <v>17634188.351</v>
      </c>
      <c r="K100" t="e">
        <f>+VLOOKUP(D100,#REF!,4,0)</f>
        <v>#REF!</v>
      </c>
      <c r="L100" t="e">
        <f>VLOOKUP(D100,#REF!,5,0)</f>
        <v>#REF!</v>
      </c>
      <c r="M100" t="e">
        <f>VLOOKUP(D100,#REF!,6,0)</f>
        <v>#REF!</v>
      </c>
      <c r="N100" t="e">
        <f>VLOOKUP(D100,#REF!,7,0)</f>
        <v>#REF!</v>
      </c>
      <c r="P100" t="str">
        <f t="shared" si="8"/>
        <v>22582</v>
      </c>
      <c r="Q100" t="str">
        <f t="shared" si="9"/>
        <v>14</v>
      </c>
    </row>
    <row r="101" spans="1:17" x14ac:dyDescent="0.3">
      <c r="A101" s="556" t="s">
        <v>3179</v>
      </c>
      <c r="B101" s="332">
        <v>7</v>
      </c>
      <c r="C101" s="609">
        <v>148022582000996</v>
      </c>
      <c r="D101" s="427" t="s">
        <v>845</v>
      </c>
      <c r="E101" t="str">
        <f t="shared" si="6"/>
        <v>146802258200099</v>
      </c>
      <c r="F101" t="str">
        <f t="shared" si="7"/>
        <v>6</v>
      </c>
      <c r="G101" t="e">
        <f>+VLOOKUP(L101,BG!$D$10:$F$68,3,FALSE)</f>
        <v>#REF!</v>
      </c>
      <c r="H101" s="427" t="s">
        <v>836</v>
      </c>
      <c r="I101" s="619">
        <v>1351309437</v>
      </c>
      <c r="J101" s="576">
        <f t="shared" si="5"/>
        <v>1351309.4369999999</v>
      </c>
      <c r="K101" t="e">
        <f>+VLOOKUP(D101,#REF!,4,0)</f>
        <v>#REF!</v>
      </c>
      <c r="L101" t="e">
        <f>VLOOKUP(D101,#REF!,5,0)</f>
        <v>#REF!</v>
      </c>
      <c r="M101" t="e">
        <f>VLOOKUP(D101,#REF!,6,0)</f>
        <v>#REF!</v>
      </c>
      <c r="N101" t="e">
        <f>VLOOKUP(D101,#REF!,7,0)</f>
        <v>#REF!</v>
      </c>
      <c r="P101" t="str">
        <f t="shared" si="8"/>
        <v>22582</v>
      </c>
      <c r="Q101" t="str">
        <f t="shared" si="9"/>
        <v>14</v>
      </c>
    </row>
    <row r="102" spans="1:17" x14ac:dyDescent="0.3">
      <c r="A102" s="556" t="s">
        <v>3179</v>
      </c>
      <c r="B102" s="333">
        <v>7</v>
      </c>
      <c r="C102" s="610">
        <v>148022582000997</v>
      </c>
      <c r="D102" s="334" t="s">
        <v>846</v>
      </c>
      <c r="E102" t="str">
        <f t="shared" si="6"/>
        <v>147802258200099</v>
      </c>
      <c r="F102" t="str">
        <f t="shared" si="7"/>
        <v>7</v>
      </c>
      <c r="G102" t="e">
        <f>+VLOOKUP(L102,BG!$D$10:$F$68,3,FALSE)</f>
        <v>#REF!</v>
      </c>
      <c r="H102" s="334" t="s">
        <v>838</v>
      </c>
      <c r="I102" s="620">
        <v>5611588345</v>
      </c>
      <c r="J102" s="576">
        <f t="shared" si="5"/>
        <v>5611588.3449999997</v>
      </c>
      <c r="K102" t="e">
        <f>+VLOOKUP(D102,#REF!,4,0)</f>
        <v>#REF!</v>
      </c>
      <c r="L102" t="e">
        <f>VLOOKUP(D102,#REF!,5,0)</f>
        <v>#REF!</v>
      </c>
      <c r="M102" t="e">
        <f>VLOOKUP(D102,#REF!,6,0)</f>
        <v>#REF!</v>
      </c>
      <c r="N102" t="e">
        <f>VLOOKUP(D102,#REF!,7,0)</f>
        <v>#REF!</v>
      </c>
      <c r="P102" t="str">
        <f t="shared" si="8"/>
        <v>22582</v>
      </c>
      <c r="Q102" t="str">
        <f t="shared" si="9"/>
        <v>14</v>
      </c>
    </row>
    <row r="103" spans="1:17" x14ac:dyDescent="0.3">
      <c r="A103" s="556" t="s">
        <v>3179</v>
      </c>
      <c r="B103" s="332">
        <v>7</v>
      </c>
      <c r="C103" s="609">
        <v>148022582000998</v>
      </c>
      <c r="D103" s="427" t="s">
        <v>847</v>
      </c>
      <c r="E103" t="str">
        <f t="shared" si="6"/>
        <v>148802258200099</v>
      </c>
      <c r="F103" t="str">
        <f t="shared" si="7"/>
        <v>8</v>
      </c>
      <c r="G103" t="e">
        <f>+VLOOKUP(L103,BG!$D$10:$F$68,3,FALSE)</f>
        <v>#REF!</v>
      </c>
      <c r="H103" s="427" t="s">
        <v>840</v>
      </c>
      <c r="I103" s="619">
        <v>124322344984</v>
      </c>
      <c r="J103" s="576">
        <f t="shared" si="5"/>
        <v>124322344.984</v>
      </c>
      <c r="K103" t="e">
        <f>+VLOOKUP(D103,#REF!,4,0)</f>
        <v>#REF!</v>
      </c>
      <c r="L103" t="e">
        <f>VLOOKUP(D103,#REF!,5,0)</f>
        <v>#REF!</v>
      </c>
      <c r="M103" t="e">
        <f>VLOOKUP(D103,#REF!,6,0)</f>
        <v>#REF!</v>
      </c>
      <c r="N103" t="e">
        <f>VLOOKUP(D103,#REF!,7,0)</f>
        <v>#REF!</v>
      </c>
      <c r="P103" t="str">
        <f t="shared" si="8"/>
        <v>22582</v>
      </c>
      <c r="Q103" t="str">
        <f t="shared" si="9"/>
        <v>14</v>
      </c>
    </row>
    <row r="104" spans="1:17" x14ac:dyDescent="0.3">
      <c r="A104" s="556" t="s">
        <v>3179</v>
      </c>
      <c r="B104" s="333">
        <v>7</v>
      </c>
      <c r="C104" s="610">
        <v>148022582001997</v>
      </c>
      <c r="D104" s="334" t="s">
        <v>1920</v>
      </c>
      <c r="E104" t="str">
        <f t="shared" si="6"/>
        <v>147802258200199</v>
      </c>
      <c r="F104" t="str">
        <f t="shared" si="7"/>
        <v>7</v>
      </c>
      <c r="G104" t="e">
        <f>+VLOOKUP(L104,BG!$D$10:$F$68,3,FALSE)</f>
        <v>#REF!</v>
      </c>
      <c r="H104" s="334" t="s">
        <v>2107</v>
      </c>
      <c r="I104" s="620">
        <v>2158895</v>
      </c>
      <c r="J104" s="576">
        <f t="shared" si="5"/>
        <v>2158.895</v>
      </c>
      <c r="K104" t="e">
        <f>+VLOOKUP(D104,#REF!,4,0)</f>
        <v>#REF!</v>
      </c>
      <c r="L104" t="e">
        <f>VLOOKUP(D104,#REF!,5,0)</f>
        <v>#REF!</v>
      </c>
      <c r="M104" t="e">
        <f>VLOOKUP(D104,#REF!,6,0)</f>
        <v>#REF!</v>
      </c>
      <c r="N104" t="e">
        <f>VLOOKUP(D104,#REF!,7,0)</f>
        <v>#REF!</v>
      </c>
      <c r="P104" t="str">
        <f t="shared" si="8"/>
        <v>22582</v>
      </c>
      <c r="Q104" t="str">
        <f t="shared" si="9"/>
        <v>14</v>
      </c>
    </row>
    <row r="105" spans="1:17" x14ac:dyDescent="0.3">
      <c r="A105" s="556" t="s">
        <v>3179</v>
      </c>
      <c r="B105" s="332">
        <v>7</v>
      </c>
      <c r="C105" s="609">
        <v>148022582001998</v>
      </c>
      <c r="D105" s="427" t="s">
        <v>1921</v>
      </c>
      <c r="E105" t="str">
        <f t="shared" si="6"/>
        <v>148802258200199</v>
      </c>
      <c r="F105" t="str">
        <f t="shared" si="7"/>
        <v>8</v>
      </c>
      <c r="G105" t="e">
        <f>+VLOOKUP(L105,BG!$D$10:$F$68,3,FALSE)</f>
        <v>#REF!</v>
      </c>
      <c r="H105" s="427" t="s">
        <v>2108</v>
      </c>
      <c r="I105" s="619">
        <v>613330006</v>
      </c>
      <c r="J105" s="576">
        <f t="shared" si="5"/>
        <v>613330.00600000005</v>
      </c>
      <c r="K105" t="e">
        <f>+VLOOKUP(D105,#REF!,4,0)</f>
        <v>#REF!</v>
      </c>
      <c r="L105" t="e">
        <f>VLOOKUP(D105,#REF!,5,0)</f>
        <v>#REF!</v>
      </c>
      <c r="M105" t="e">
        <f>VLOOKUP(D105,#REF!,6,0)</f>
        <v>#REF!</v>
      </c>
      <c r="N105" t="e">
        <f>VLOOKUP(D105,#REF!,7,0)</f>
        <v>#REF!</v>
      </c>
      <c r="P105" t="str">
        <f t="shared" si="8"/>
        <v>22582</v>
      </c>
      <c r="Q105" t="str">
        <f t="shared" si="9"/>
        <v>14</v>
      </c>
    </row>
    <row r="106" spans="1:17" x14ac:dyDescent="0.3">
      <c r="A106" s="556" t="s">
        <v>3179</v>
      </c>
      <c r="B106" s="333">
        <v>7</v>
      </c>
      <c r="C106" s="610">
        <v>148022582003017</v>
      </c>
      <c r="D106" s="334" t="s">
        <v>1923</v>
      </c>
      <c r="E106" t="str">
        <f t="shared" si="6"/>
        <v>147802258200301</v>
      </c>
      <c r="F106" t="str">
        <f t="shared" si="7"/>
        <v>7</v>
      </c>
      <c r="G106" t="e">
        <f>+VLOOKUP(L106,BG!$D$10:$F$68,3,FALSE)</f>
        <v>#REF!</v>
      </c>
      <c r="H106" s="334" t="s">
        <v>2111</v>
      </c>
      <c r="I106" s="620">
        <v>425607023</v>
      </c>
      <c r="J106" s="576">
        <f t="shared" si="5"/>
        <v>425607.02299999999</v>
      </c>
      <c r="K106" t="e">
        <f>+VLOOKUP(D106,#REF!,4,0)</f>
        <v>#REF!</v>
      </c>
      <c r="L106" t="e">
        <f>VLOOKUP(D106,#REF!,5,0)</f>
        <v>#REF!</v>
      </c>
      <c r="M106" t="e">
        <f>VLOOKUP(D106,#REF!,6,0)</f>
        <v>#REF!</v>
      </c>
      <c r="N106" t="e">
        <f>VLOOKUP(D106,#REF!,7,0)</f>
        <v>#REF!</v>
      </c>
      <c r="P106" t="str">
        <f t="shared" si="8"/>
        <v>22582</v>
      </c>
      <c r="Q106" t="str">
        <f t="shared" si="9"/>
        <v>14</v>
      </c>
    </row>
    <row r="107" spans="1:17" x14ac:dyDescent="0.3">
      <c r="A107" s="556" t="s">
        <v>3179</v>
      </c>
      <c r="B107" s="332">
        <v>7</v>
      </c>
      <c r="C107" s="609">
        <v>148022582003018</v>
      </c>
      <c r="D107" s="427" t="s">
        <v>1924</v>
      </c>
      <c r="E107" t="str">
        <f t="shared" si="6"/>
        <v>148802258200301</v>
      </c>
      <c r="F107" t="str">
        <f t="shared" si="7"/>
        <v>8</v>
      </c>
      <c r="G107" t="e">
        <f>+VLOOKUP(L107,BG!$D$10:$F$68,3,FALSE)</f>
        <v>#REF!</v>
      </c>
      <c r="H107" s="427" t="s">
        <v>2112</v>
      </c>
      <c r="I107" s="619">
        <v>569147965</v>
      </c>
      <c r="J107" s="576">
        <f t="shared" si="5"/>
        <v>569147.96499999997</v>
      </c>
      <c r="K107" t="e">
        <f>+VLOOKUP(D107,#REF!,4,0)</f>
        <v>#REF!</v>
      </c>
      <c r="L107" t="e">
        <f>VLOOKUP(D107,#REF!,5,0)</f>
        <v>#REF!</v>
      </c>
      <c r="M107" t="e">
        <f>VLOOKUP(D107,#REF!,6,0)</f>
        <v>#REF!</v>
      </c>
      <c r="N107" t="e">
        <f>VLOOKUP(D107,#REF!,7,0)</f>
        <v>#REF!</v>
      </c>
      <c r="P107" t="str">
        <f t="shared" si="8"/>
        <v>22582</v>
      </c>
      <c r="Q107" t="str">
        <f t="shared" si="9"/>
        <v>14</v>
      </c>
    </row>
    <row r="108" spans="1:17" x14ac:dyDescent="0.3">
      <c r="A108" s="556" t="s">
        <v>3179</v>
      </c>
      <c r="B108" s="333">
        <v>7</v>
      </c>
      <c r="C108" s="610">
        <v>148022582003997</v>
      </c>
      <c r="D108" s="334" t="s">
        <v>1927</v>
      </c>
      <c r="E108" t="str">
        <f t="shared" si="6"/>
        <v>147802258200399</v>
      </c>
      <c r="F108" t="str">
        <f t="shared" si="7"/>
        <v>7</v>
      </c>
      <c r="G108" t="e">
        <f>+VLOOKUP(L108,BG!$D$10:$F$68,3,FALSE)</f>
        <v>#REF!</v>
      </c>
      <c r="H108" s="334" t="s">
        <v>2111</v>
      </c>
      <c r="I108" s="620">
        <v>137381652</v>
      </c>
      <c r="J108" s="576">
        <f t="shared" si="5"/>
        <v>137381.652</v>
      </c>
      <c r="K108" t="e">
        <f>+VLOOKUP(D108,#REF!,4,0)</f>
        <v>#REF!</v>
      </c>
      <c r="L108" t="e">
        <f>VLOOKUP(D108,#REF!,5,0)</f>
        <v>#REF!</v>
      </c>
      <c r="M108" t="e">
        <f>VLOOKUP(D108,#REF!,6,0)</f>
        <v>#REF!</v>
      </c>
      <c r="N108" t="e">
        <f>VLOOKUP(D108,#REF!,7,0)</f>
        <v>#REF!</v>
      </c>
      <c r="P108" t="str">
        <f t="shared" si="8"/>
        <v>22582</v>
      </c>
      <c r="Q108" t="str">
        <f t="shared" si="9"/>
        <v>14</v>
      </c>
    </row>
    <row r="109" spans="1:17" x14ac:dyDescent="0.3">
      <c r="A109" s="556" t="s">
        <v>3179</v>
      </c>
      <c r="B109" s="332">
        <v>7</v>
      </c>
      <c r="C109" s="609">
        <v>148022582003998</v>
      </c>
      <c r="D109" s="427" t="s">
        <v>1928</v>
      </c>
      <c r="E109" t="str">
        <f t="shared" si="6"/>
        <v>148802258200399</v>
      </c>
      <c r="F109" t="str">
        <f t="shared" si="7"/>
        <v>8</v>
      </c>
      <c r="G109" t="e">
        <f>+VLOOKUP(L109,BG!$D$10:$F$68,3,FALSE)</f>
        <v>#REF!</v>
      </c>
      <c r="H109" s="427" t="s">
        <v>2112</v>
      </c>
      <c r="I109" s="619">
        <v>895181567</v>
      </c>
      <c r="J109" s="576">
        <f t="shared" si="5"/>
        <v>895181.56700000004</v>
      </c>
      <c r="K109" t="e">
        <f>+VLOOKUP(D109,#REF!,4,0)</f>
        <v>#REF!</v>
      </c>
      <c r="L109" t="e">
        <f>VLOOKUP(D109,#REF!,5,0)</f>
        <v>#REF!</v>
      </c>
      <c r="M109" t="e">
        <f>VLOOKUP(D109,#REF!,6,0)</f>
        <v>#REF!</v>
      </c>
      <c r="N109" t="e">
        <f>VLOOKUP(D109,#REF!,7,0)</f>
        <v>#REF!</v>
      </c>
      <c r="P109" t="str">
        <f t="shared" si="8"/>
        <v>22582</v>
      </c>
      <c r="Q109" t="str">
        <f t="shared" si="9"/>
        <v>14</v>
      </c>
    </row>
    <row r="110" spans="1:17" x14ac:dyDescent="0.3">
      <c r="A110" s="556" t="s">
        <v>3179</v>
      </c>
      <c r="B110" s="333">
        <v>7</v>
      </c>
      <c r="C110" s="610">
        <v>148022594000015</v>
      </c>
      <c r="D110" s="334" t="s">
        <v>850</v>
      </c>
      <c r="E110" t="str">
        <f t="shared" si="6"/>
        <v>145802259400001</v>
      </c>
      <c r="F110" t="str">
        <f t="shared" si="7"/>
        <v>5</v>
      </c>
      <c r="G110" t="e">
        <f>+VLOOKUP(L110,BG!$D$10:$F$68,3,FALSE)</f>
        <v>#REF!</v>
      </c>
      <c r="H110" s="334" t="s">
        <v>851</v>
      </c>
      <c r="I110" s="620">
        <v>-23060564</v>
      </c>
      <c r="J110" s="576">
        <f t="shared" si="5"/>
        <v>-23060.563999999998</v>
      </c>
      <c r="K110" t="e">
        <f>+VLOOKUP(D110,#REF!,4,0)</f>
        <v>#REF!</v>
      </c>
      <c r="L110" t="e">
        <f>VLOOKUP(D110,#REF!,5,0)</f>
        <v>#REF!</v>
      </c>
      <c r="M110" t="e">
        <f>VLOOKUP(D110,#REF!,6,0)</f>
        <v>#REF!</v>
      </c>
      <c r="N110" t="e">
        <f>VLOOKUP(D110,#REF!,7,0)</f>
        <v>#REF!</v>
      </c>
      <c r="P110" t="str">
        <f t="shared" si="8"/>
        <v>22594</v>
      </c>
      <c r="Q110" t="str">
        <f t="shared" si="9"/>
        <v>14</v>
      </c>
    </row>
    <row r="111" spans="1:17" x14ac:dyDescent="0.3">
      <c r="A111" s="556" t="s">
        <v>3179</v>
      </c>
      <c r="B111" s="332">
        <v>7</v>
      </c>
      <c r="C111" s="609">
        <v>148022594000017</v>
      </c>
      <c r="D111" s="427" t="s">
        <v>854</v>
      </c>
      <c r="E111" t="str">
        <f t="shared" si="6"/>
        <v>147802259400001</v>
      </c>
      <c r="F111" t="str">
        <f t="shared" si="7"/>
        <v>7</v>
      </c>
      <c r="G111" t="e">
        <f>+VLOOKUP(L111,BG!$D$10:$F$68,3,FALSE)</f>
        <v>#REF!</v>
      </c>
      <c r="H111" s="427" t="s">
        <v>855</v>
      </c>
      <c r="I111" s="619">
        <v>-59170878</v>
      </c>
      <c r="J111" s="576">
        <f t="shared" si="5"/>
        <v>-59170.877999999997</v>
      </c>
      <c r="K111" t="e">
        <f>+VLOOKUP(D111,#REF!,4,0)</f>
        <v>#REF!</v>
      </c>
      <c r="L111" t="e">
        <f>VLOOKUP(D111,#REF!,5,0)</f>
        <v>#REF!</v>
      </c>
      <c r="M111" t="e">
        <f>VLOOKUP(D111,#REF!,6,0)</f>
        <v>#REF!</v>
      </c>
      <c r="N111" t="e">
        <f>VLOOKUP(D111,#REF!,7,0)</f>
        <v>#REF!</v>
      </c>
      <c r="P111" t="str">
        <f t="shared" si="8"/>
        <v>22594</v>
      </c>
      <c r="Q111" t="str">
        <f t="shared" si="9"/>
        <v>14</v>
      </c>
    </row>
    <row r="112" spans="1:17" x14ac:dyDescent="0.3">
      <c r="A112" s="556" t="s">
        <v>3179</v>
      </c>
      <c r="B112" s="333">
        <v>7</v>
      </c>
      <c r="C112" s="610">
        <v>148022594000018</v>
      </c>
      <c r="D112" s="334" t="s">
        <v>856</v>
      </c>
      <c r="E112" t="str">
        <f t="shared" si="6"/>
        <v>148802259400001</v>
      </c>
      <c r="F112" t="str">
        <f t="shared" si="7"/>
        <v>8</v>
      </c>
      <c r="G112" t="e">
        <f>+VLOOKUP(L112,BG!$D$10:$F$68,3,FALSE)</f>
        <v>#REF!</v>
      </c>
      <c r="H112" s="334" t="s">
        <v>857</v>
      </c>
      <c r="I112" s="620">
        <v>-10968568621</v>
      </c>
      <c r="J112" s="576">
        <f t="shared" si="5"/>
        <v>-10968568.620999999</v>
      </c>
      <c r="K112" t="e">
        <f>+VLOOKUP(D112,#REF!,4,0)</f>
        <v>#REF!</v>
      </c>
      <c r="L112" t="e">
        <f>VLOOKUP(D112,#REF!,5,0)</f>
        <v>#REF!</v>
      </c>
      <c r="M112" t="e">
        <f>VLOOKUP(D112,#REF!,6,0)</f>
        <v>#REF!</v>
      </c>
      <c r="N112" t="e">
        <f>VLOOKUP(D112,#REF!,7,0)</f>
        <v>#REF!</v>
      </c>
      <c r="P112" t="str">
        <f t="shared" si="8"/>
        <v>22594</v>
      </c>
      <c r="Q112" t="str">
        <f t="shared" si="9"/>
        <v>14</v>
      </c>
    </row>
    <row r="113" spans="1:17" x14ac:dyDescent="0.3">
      <c r="A113" s="556" t="s">
        <v>3179</v>
      </c>
      <c r="B113" s="332">
        <v>7</v>
      </c>
      <c r="C113" s="609">
        <v>148022594000995</v>
      </c>
      <c r="D113" s="427" t="s">
        <v>860</v>
      </c>
      <c r="E113" t="str">
        <f t="shared" si="6"/>
        <v>145802259400099</v>
      </c>
      <c r="F113" t="str">
        <f t="shared" si="7"/>
        <v>5</v>
      </c>
      <c r="G113" t="e">
        <f>+VLOOKUP(L113,BG!$D$10:$F$68,3,FALSE)</f>
        <v>#REF!</v>
      </c>
      <c r="H113" s="427" t="s">
        <v>851</v>
      </c>
      <c r="I113" s="619">
        <v>-76590084</v>
      </c>
      <c r="J113" s="576">
        <f t="shared" si="5"/>
        <v>-76590.084000000003</v>
      </c>
      <c r="K113" t="e">
        <f>+VLOOKUP(D113,#REF!,4,0)</f>
        <v>#REF!</v>
      </c>
      <c r="L113" t="e">
        <f>VLOOKUP(D113,#REF!,5,0)</f>
        <v>#REF!</v>
      </c>
      <c r="M113" t="e">
        <f>VLOOKUP(D113,#REF!,6,0)</f>
        <v>#REF!</v>
      </c>
      <c r="N113" t="e">
        <f>VLOOKUP(D113,#REF!,7,0)</f>
        <v>#REF!</v>
      </c>
      <c r="P113" t="str">
        <f t="shared" si="8"/>
        <v>22594</v>
      </c>
      <c r="Q113" t="str">
        <f t="shared" si="9"/>
        <v>14</v>
      </c>
    </row>
    <row r="114" spans="1:17" x14ac:dyDescent="0.3">
      <c r="A114" s="556" t="s">
        <v>3179</v>
      </c>
      <c r="B114" s="333">
        <v>7</v>
      </c>
      <c r="C114" s="610">
        <v>148022594000996</v>
      </c>
      <c r="D114" s="334" t="s">
        <v>861</v>
      </c>
      <c r="E114" t="str">
        <f t="shared" si="6"/>
        <v>146802259400099</v>
      </c>
      <c r="F114" t="str">
        <f t="shared" si="7"/>
        <v>6</v>
      </c>
      <c r="G114" t="e">
        <f>+VLOOKUP(L114,BG!$D$10:$F$68,3,FALSE)</f>
        <v>#REF!</v>
      </c>
      <c r="H114" s="334" t="s">
        <v>853</v>
      </c>
      <c r="I114" s="620">
        <v>-410292</v>
      </c>
      <c r="J114" s="576">
        <f t="shared" si="5"/>
        <v>-410.29199999999997</v>
      </c>
      <c r="K114" t="e">
        <f>+VLOOKUP(D114,#REF!,4,0)</f>
        <v>#REF!</v>
      </c>
      <c r="L114" t="e">
        <f>VLOOKUP(D114,#REF!,5,0)</f>
        <v>#REF!</v>
      </c>
      <c r="M114" t="e">
        <f>VLOOKUP(D114,#REF!,6,0)</f>
        <v>#REF!</v>
      </c>
      <c r="N114" t="e">
        <f>VLOOKUP(D114,#REF!,7,0)</f>
        <v>#REF!</v>
      </c>
      <c r="P114" t="str">
        <f t="shared" si="8"/>
        <v>22594</v>
      </c>
      <c r="Q114" t="str">
        <f t="shared" si="9"/>
        <v>14</v>
      </c>
    </row>
    <row r="115" spans="1:17" x14ac:dyDescent="0.3">
      <c r="A115" s="556" t="s">
        <v>3179</v>
      </c>
      <c r="B115" s="332">
        <v>7</v>
      </c>
      <c r="C115" s="609">
        <v>148022594000997</v>
      </c>
      <c r="D115" s="427" t="s">
        <v>862</v>
      </c>
      <c r="E115" t="str">
        <f t="shared" si="6"/>
        <v>147802259400099</v>
      </c>
      <c r="F115" t="str">
        <f t="shared" si="7"/>
        <v>7</v>
      </c>
      <c r="G115" t="e">
        <f>+VLOOKUP(L115,BG!$D$10:$F$68,3,FALSE)</f>
        <v>#REF!</v>
      </c>
      <c r="H115" s="427" t="s">
        <v>855</v>
      </c>
      <c r="I115" s="619">
        <v>-1844689315</v>
      </c>
      <c r="J115" s="576">
        <f t="shared" si="5"/>
        <v>-1844689.3149999999</v>
      </c>
      <c r="K115" t="e">
        <f>+VLOOKUP(D115,#REF!,4,0)</f>
        <v>#REF!</v>
      </c>
      <c r="L115" t="e">
        <f>VLOOKUP(D115,#REF!,5,0)</f>
        <v>#REF!</v>
      </c>
      <c r="M115" t="e">
        <f>VLOOKUP(D115,#REF!,6,0)</f>
        <v>#REF!</v>
      </c>
      <c r="N115" t="e">
        <f>VLOOKUP(D115,#REF!,7,0)</f>
        <v>#REF!</v>
      </c>
      <c r="P115" t="str">
        <f t="shared" si="8"/>
        <v>22594</v>
      </c>
      <c r="Q115" t="str">
        <f t="shared" si="9"/>
        <v>14</v>
      </c>
    </row>
    <row r="116" spans="1:17" x14ac:dyDescent="0.3">
      <c r="A116" s="556" t="s">
        <v>3179</v>
      </c>
      <c r="B116" s="333">
        <v>7</v>
      </c>
      <c r="C116" s="610">
        <v>148022594000998</v>
      </c>
      <c r="D116" s="334" t="s">
        <v>863</v>
      </c>
      <c r="E116" t="str">
        <f t="shared" si="6"/>
        <v>148802259400099</v>
      </c>
      <c r="F116" t="str">
        <f t="shared" si="7"/>
        <v>8</v>
      </c>
      <c r="G116" t="e">
        <f>+VLOOKUP(L116,BG!$D$10:$F$68,3,FALSE)</f>
        <v>#REF!</v>
      </c>
      <c r="H116" s="608" t="s">
        <v>857</v>
      </c>
      <c r="I116" s="629">
        <v>-45759933397</v>
      </c>
      <c r="J116" s="466">
        <f t="shared" si="5"/>
        <v>-45759933.397</v>
      </c>
      <c r="K116" t="e">
        <f>+VLOOKUP(D116,#REF!,4,0)</f>
        <v>#REF!</v>
      </c>
      <c r="L116" t="e">
        <f>VLOOKUP(D116,#REF!,5,0)</f>
        <v>#REF!</v>
      </c>
      <c r="M116" t="e">
        <f>VLOOKUP(D116,#REF!,6,0)</f>
        <v>#REF!</v>
      </c>
      <c r="N116" t="e">
        <f>VLOOKUP(D116,#REF!,7,0)</f>
        <v>#REF!</v>
      </c>
      <c r="P116" t="str">
        <f t="shared" si="8"/>
        <v>22594</v>
      </c>
      <c r="Q116" t="str">
        <f t="shared" si="9"/>
        <v>14</v>
      </c>
    </row>
    <row r="117" spans="1:17" hidden="1" x14ac:dyDescent="0.3">
      <c r="A117" s="556" t="s">
        <v>3179</v>
      </c>
      <c r="B117" s="332">
        <v>7</v>
      </c>
      <c r="C117" s="609">
        <v>148022594003997</v>
      </c>
      <c r="D117" s="427" t="s">
        <v>1933</v>
      </c>
      <c r="E117" t="str">
        <f t="shared" si="6"/>
        <v>147802259400399</v>
      </c>
      <c r="F117" t="str">
        <f t="shared" si="7"/>
        <v>7</v>
      </c>
      <c r="G117" t="e">
        <f>+VLOOKUP(L117,BG!$D$10:$F$68,3,FALSE)</f>
        <v>#REF!</v>
      </c>
      <c r="H117" s="427" t="s">
        <v>2115</v>
      </c>
      <c r="I117" s="619">
        <v>-998661</v>
      </c>
      <c r="J117" s="576">
        <f t="shared" si="5"/>
        <v>-998.66099999999994</v>
      </c>
      <c r="K117" t="e">
        <f>+VLOOKUP(D117,#REF!,4,0)</f>
        <v>#REF!</v>
      </c>
      <c r="L117" t="e">
        <f>VLOOKUP(D117,#REF!,5,0)</f>
        <v>#REF!</v>
      </c>
      <c r="M117" t="e">
        <f>VLOOKUP(D117,#REF!,6,0)</f>
        <v>#REF!</v>
      </c>
      <c r="N117" t="e">
        <f>VLOOKUP(D117,#REF!,7,0)</f>
        <v>#REF!</v>
      </c>
      <c r="P117" t="str">
        <f t="shared" si="8"/>
        <v>22594</v>
      </c>
      <c r="Q117" t="str">
        <f t="shared" si="9"/>
        <v>14</v>
      </c>
    </row>
    <row r="118" spans="1:17" x14ac:dyDescent="0.3">
      <c r="A118" s="556" t="s">
        <v>3179</v>
      </c>
      <c r="B118" s="333">
        <v>7</v>
      </c>
      <c r="C118" s="610">
        <v>149023192001991</v>
      </c>
      <c r="D118" s="334" t="s">
        <v>2429</v>
      </c>
      <c r="E118" t="str">
        <f t="shared" si="6"/>
        <v>141902319200199</v>
      </c>
      <c r="F118" t="str">
        <f t="shared" si="7"/>
        <v>1</v>
      </c>
      <c r="G118" t="e">
        <f>+VLOOKUP(L118,BG!$D$10:$F$68,3,FALSE)</f>
        <v>#REF!</v>
      </c>
      <c r="H118" s="334" t="s">
        <v>2430</v>
      </c>
      <c r="I118" s="620">
        <v>-34913132</v>
      </c>
      <c r="J118" s="576">
        <f t="shared" si="5"/>
        <v>-34913.131999999998</v>
      </c>
      <c r="K118" t="e">
        <f>+VLOOKUP(D118,#REF!,4,0)</f>
        <v>#REF!</v>
      </c>
      <c r="L118" s="653" t="e">
        <f>VLOOKUP(D118,#REF!,5,0)</f>
        <v>#REF!</v>
      </c>
      <c r="M118" t="e">
        <f>VLOOKUP(D118,#REF!,6,0)</f>
        <v>#REF!</v>
      </c>
      <c r="N118" t="e">
        <f>VLOOKUP(D118,#REF!,7,0)</f>
        <v>#REF!</v>
      </c>
      <c r="P118" t="str">
        <f t="shared" si="8"/>
        <v>23192</v>
      </c>
      <c r="Q118" t="str">
        <f t="shared" si="9"/>
        <v>14</v>
      </c>
    </row>
    <row r="119" spans="1:17" x14ac:dyDescent="0.3">
      <c r="A119" s="556" t="s">
        <v>3179</v>
      </c>
      <c r="B119" s="332">
        <v>7</v>
      </c>
      <c r="C119" s="609">
        <v>149023192001992</v>
      </c>
      <c r="D119" s="427" t="s">
        <v>864</v>
      </c>
      <c r="E119" t="str">
        <f t="shared" si="6"/>
        <v>142902319200199</v>
      </c>
      <c r="F119" t="str">
        <f t="shared" si="7"/>
        <v>2</v>
      </c>
      <c r="G119" t="e">
        <f>+VLOOKUP(L119,BG!$D$10:$F$68,3,FALSE)</f>
        <v>#REF!</v>
      </c>
      <c r="H119" s="427" t="s">
        <v>865</v>
      </c>
      <c r="I119" s="619">
        <v>-431175</v>
      </c>
      <c r="J119" s="576">
        <f t="shared" si="5"/>
        <v>-431.17500000000001</v>
      </c>
      <c r="K119" t="e">
        <f>+VLOOKUP(D119,#REF!,4,0)</f>
        <v>#REF!</v>
      </c>
      <c r="L119" s="653" t="e">
        <f>VLOOKUP(D119,#REF!,5,0)</f>
        <v>#REF!</v>
      </c>
      <c r="M119" t="e">
        <f>VLOOKUP(D119,#REF!,6,0)</f>
        <v>#REF!</v>
      </c>
      <c r="N119" t="e">
        <f>VLOOKUP(D119,#REF!,7,0)</f>
        <v>#REF!</v>
      </c>
      <c r="P119" t="str">
        <f t="shared" si="8"/>
        <v>23192</v>
      </c>
      <c r="Q119" t="str">
        <f t="shared" si="9"/>
        <v>14</v>
      </c>
    </row>
    <row r="120" spans="1:17" x14ac:dyDescent="0.3">
      <c r="A120" s="556" t="s">
        <v>3179</v>
      </c>
      <c r="B120" s="333">
        <v>7</v>
      </c>
      <c r="C120" s="610">
        <v>149023192001993</v>
      </c>
      <c r="D120" s="334" t="s">
        <v>1935</v>
      </c>
      <c r="E120" t="str">
        <f t="shared" si="6"/>
        <v>143902319200199</v>
      </c>
      <c r="F120" t="str">
        <f t="shared" si="7"/>
        <v>3</v>
      </c>
      <c r="G120" t="e">
        <f>+VLOOKUP(L120,BG!$D$10:$F$68,3,FALSE)</f>
        <v>#REF!</v>
      </c>
      <c r="H120" s="334" t="s">
        <v>2117</v>
      </c>
      <c r="I120" s="620">
        <v>-563199</v>
      </c>
      <c r="J120" s="576">
        <f t="shared" si="5"/>
        <v>-563.19899999999996</v>
      </c>
      <c r="K120" t="e">
        <f>+VLOOKUP(D120,#REF!,4,0)</f>
        <v>#REF!</v>
      </c>
      <c r="L120" s="653" t="e">
        <f>VLOOKUP(D120,#REF!,5,0)</f>
        <v>#REF!</v>
      </c>
      <c r="M120" t="e">
        <f>VLOOKUP(D120,#REF!,6,0)</f>
        <v>#REF!</v>
      </c>
      <c r="N120" t="e">
        <f>VLOOKUP(D120,#REF!,7,0)</f>
        <v>#REF!</v>
      </c>
      <c r="P120" t="str">
        <f t="shared" si="8"/>
        <v>23192</v>
      </c>
      <c r="Q120" t="str">
        <f t="shared" si="9"/>
        <v>14</v>
      </c>
    </row>
    <row r="121" spans="1:17" x14ac:dyDescent="0.3">
      <c r="A121" s="556" t="s">
        <v>3179</v>
      </c>
      <c r="B121" s="332">
        <v>7</v>
      </c>
      <c r="C121" s="609">
        <v>149023192001994</v>
      </c>
      <c r="D121" s="427" t="s">
        <v>1936</v>
      </c>
      <c r="E121" t="str">
        <f t="shared" si="6"/>
        <v>144902319200199</v>
      </c>
      <c r="F121" t="str">
        <f t="shared" si="7"/>
        <v>4</v>
      </c>
      <c r="G121" t="e">
        <f>+VLOOKUP(L121,BG!$D$10:$F$68,3,FALSE)</f>
        <v>#REF!</v>
      </c>
      <c r="H121" s="427" t="s">
        <v>2118</v>
      </c>
      <c r="I121" s="619">
        <v>-588351</v>
      </c>
      <c r="J121" s="576">
        <f t="shared" si="5"/>
        <v>-588.351</v>
      </c>
      <c r="K121" t="e">
        <f>+VLOOKUP(D121,#REF!,4,0)</f>
        <v>#REF!</v>
      </c>
      <c r="L121" s="653" t="e">
        <f>VLOOKUP(D121,#REF!,5,0)</f>
        <v>#REF!</v>
      </c>
      <c r="M121" t="e">
        <f>VLOOKUP(D121,#REF!,6,0)</f>
        <v>#REF!</v>
      </c>
      <c r="N121" t="e">
        <f>VLOOKUP(D121,#REF!,7,0)</f>
        <v>#REF!</v>
      </c>
      <c r="P121" t="str">
        <f t="shared" si="8"/>
        <v>23192</v>
      </c>
      <c r="Q121" t="str">
        <f t="shared" si="9"/>
        <v>14</v>
      </c>
    </row>
    <row r="122" spans="1:17" x14ac:dyDescent="0.3">
      <c r="A122" s="556" t="s">
        <v>3179</v>
      </c>
      <c r="B122" s="333">
        <v>7</v>
      </c>
      <c r="C122" s="610">
        <v>149023192001995</v>
      </c>
      <c r="D122" s="334" t="s">
        <v>1937</v>
      </c>
      <c r="E122" t="str">
        <f t="shared" si="6"/>
        <v>145902319200199</v>
      </c>
      <c r="F122" t="str">
        <f t="shared" si="7"/>
        <v>5</v>
      </c>
      <c r="G122" t="e">
        <f>+VLOOKUP(L122,BG!$D$10:$F$68,3,FALSE)</f>
        <v>#REF!</v>
      </c>
      <c r="H122" s="334" t="s">
        <v>2119</v>
      </c>
      <c r="I122" s="620">
        <v>-52067</v>
      </c>
      <c r="J122" s="576">
        <f t="shared" si="5"/>
        <v>-52.067</v>
      </c>
      <c r="K122" t="e">
        <f>+VLOOKUP(D122,#REF!,4,0)</f>
        <v>#REF!</v>
      </c>
      <c r="L122" s="653" t="e">
        <f>VLOOKUP(D122,#REF!,5,0)</f>
        <v>#REF!</v>
      </c>
      <c r="M122" t="e">
        <f>VLOOKUP(D122,#REF!,6,0)</f>
        <v>#REF!</v>
      </c>
      <c r="N122" t="e">
        <f>VLOOKUP(D122,#REF!,7,0)</f>
        <v>#REF!</v>
      </c>
      <c r="P122" t="str">
        <f t="shared" si="8"/>
        <v>23192</v>
      </c>
      <c r="Q122" t="str">
        <f t="shared" si="9"/>
        <v>14</v>
      </c>
    </row>
    <row r="123" spans="1:17" x14ac:dyDescent="0.3">
      <c r="A123" s="556" t="s">
        <v>3179</v>
      </c>
      <c r="B123" s="332">
        <v>7</v>
      </c>
      <c r="C123" s="609">
        <v>149023192001996</v>
      </c>
      <c r="D123" s="427" t="s">
        <v>1938</v>
      </c>
      <c r="E123" t="str">
        <f t="shared" si="6"/>
        <v>146902319200199</v>
      </c>
      <c r="F123" t="str">
        <f t="shared" si="7"/>
        <v>6</v>
      </c>
      <c r="G123" t="e">
        <f>+VLOOKUP(L123,BG!$D$10:$F$68,3,FALSE)</f>
        <v>#REF!</v>
      </c>
      <c r="H123" s="427" t="s">
        <v>2120</v>
      </c>
      <c r="I123" s="619">
        <v>-1173401</v>
      </c>
      <c r="J123" s="576">
        <f t="shared" si="5"/>
        <v>-1173.4010000000001</v>
      </c>
      <c r="K123" t="e">
        <f>+VLOOKUP(D123,#REF!,4,0)</f>
        <v>#REF!</v>
      </c>
      <c r="L123" s="653" t="e">
        <f>VLOOKUP(D123,#REF!,5,0)</f>
        <v>#REF!</v>
      </c>
      <c r="M123" t="e">
        <f>VLOOKUP(D123,#REF!,6,0)</f>
        <v>#REF!</v>
      </c>
      <c r="N123" t="e">
        <f>VLOOKUP(D123,#REF!,7,0)</f>
        <v>#REF!</v>
      </c>
      <c r="P123" t="str">
        <f t="shared" si="8"/>
        <v>23192</v>
      </c>
      <c r="Q123" t="str">
        <f t="shared" si="9"/>
        <v>14</v>
      </c>
    </row>
    <row r="124" spans="1:17" hidden="1" x14ac:dyDescent="0.3">
      <c r="A124" s="556" t="s">
        <v>3179</v>
      </c>
      <c r="B124" s="333">
        <v>7</v>
      </c>
      <c r="C124" s="610">
        <v>149023192001997</v>
      </c>
      <c r="D124" s="334" t="s">
        <v>1939</v>
      </c>
      <c r="E124" t="str">
        <f t="shared" si="6"/>
        <v>147902319200199</v>
      </c>
      <c r="F124" t="str">
        <f t="shared" si="7"/>
        <v>7</v>
      </c>
      <c r="G124" t="e">
        <f>+VLOOKUP(L124,BG!$D$10:$F$68,3,FALSE)</f>
        <v>#REF!</v>
      </c>
      <c r="H124" s="334" t="s">
        <v>2121</v>
      </c>
      <c r="I124" s="620">
        <v>-155935185</v>
      </c>
      <c r="J124" s="576">
        <f t="shared" si="5"/>
        <v>-155935.185</v>
      </c>
      <c r="K124" t="e">
        <f>+VLOOKUP(D124,#REF!,4,0)</f>
        <v>#REF!</v>
      </c>
      <c r="L124" s="653" t="e">
        <f>VLOOKUP(D124,#REF!,5,0)</f>
        <v>#REF!</v>
      </c>
      <c r="M124" t="e">
        <f>VLOOKUP(D124,#REF!,6,0)</f>
        <v>#REF!</v>
      </c>
      <c r="N124" t="e">
        <f>VLOOKUP(D124,#REF!,7,0)</f>
        <v>#REF!</v>
      </c>
      <c r="P124" t="str">
        <f t="shared" si="8"/>
        <v>23192</v>
      </c>
      <c r="Q124" t="str">
        <f t="shared" si="9"/>
        <v>14</v>
      </c>
    </row>
    <row r="125" spans="1:17" x14ac:dyDescent="0.3">
      <c r="A125" s="556" t="s">
        <v>3179</v>
      </c>
      <c r="B125" s="332">
        <v>7</v>
      </c>
      <c r="C125" s="609">
        <v>149023192001998</v>
      </c>
      <c r="D125" s="427" t="s">
        <v>1940</v>
      </c>
      <c r="E125" t="str">
        <f t="shared" si="6"/>
        <v>148902319200199</v>
      </c>
      <c r="F125" t="str">
        <f t="shared" si="7"/>
        <v>8</v>
      </c>
      <c r="G125" t="e">
        <f>+VLOOKUP(L125,BG!$D$10:$F$68,3,FALSE)</f>
        <v>#REF!</v>
      </c>
      <c r="H125" s="427" t="s">
        <v>2122</v>
      </c>
      <c r="I125" s="619">
        <v>-2074822034</v>
      </c>
      <c r="J125" s="576">
        <f t="shared" si="5"/>
        <v>-2074822.034</v>
      </c>
      <c r="K125" t="e">
        <f>+VLOOKUP(D125,#REF!,4,0)</f>
        <v>#REF!</v>
      </c>
      <c r="L125" s="653" t="e">
        <f>VLOOKUP(D125,#REF!,5,0)</f>
        <v>#REF!</v>
      </c>
      <c r="M125" t="e">
        <f>VLOOKUP(D125,#REF!,6,0)</f>
        <v>#REF!</v>
      </c>
      <c r="N125" t="e">
        <f>VLOOKUP(D125,#REF!,7,0)</f>
        <v>#REF!</v>
      </c>
      <c r="P125" t="str">
        <f t="shared" si="8"/>
        <v>23192</v>
      </c>
      <c r="Q125" t="str">
        <f t="shared" si="9"/>
        <v>14</v>
      </c>
    </row>
    <row r="126" spans="1:17" hidden="1" x14ac:dyDescent="0.3">
      <c r="A126" s="556" t="s">
        <v>3179</v>
      </c>
      <c r="B126" s="333">
        <v>7</v>
      </c>
      <c r="C126" s="610">
        <v>149023194001998</v>
      </c>
      <c r="D126" s="334" t="s">
        <v>1941</v>
      </c>
      <c r="E126" t="str">
        <f t="shared" si="6"/>
        <v>148902319400199</v>
      </c>
      <c r="F126" t="str">
        <f t="shared" si="7"/>
        <v>8</v>
      </c>
      <c r="G126" t="e">
        <f>+VLOOKUP(L126,BG!$D$10:$F$68,3,FALSE)</f>
        <v>#REF!</v>
      </c>
      <c r="H126" s="334" t="s">
        <v>2123</v>
      </c>
      <c r="I126" s="620">
        <v>-35705151513</v>
      </c>
      <c r="J126" s="576">
        <f t="shared" si="5"/>
        <v>-35705151.512999997</v>
      </c>
      <c r="K126" t="e">
        <f>+VLOOKUP(D126,#REF!,4,0)</f>
        <v>#REF!</v>
      </c>
      <c r="L126" s="653" t="e">
        <f>VLOOKUP(D126,#REF!,5,0)</f>
        <v>#REF!</v>
      </c>
      <c r="M126" t="e">
        <f>VLOOKUP(D126,#REF!,6,0)</f>
        <v>#REF!</v>
      </c>
      <c r="N126" t="e">
        <f>VLOOKUP(D126,#REF!,7,0)</f>
        <v>#REF!</v>
      </c>
      <c r="P126" t="str">
        <f t="shared" si="8"/>
        <v>23194</v>
      </c>
      <c r="Q126" t="str">
        <f t="shared" si="9"/>
        <v>14</v>
      </c>
    </row>
    <row r="127" spans="1:17" x14ac:dyDescent="0.3">
      <c r="A127" s="556" t="s">
        <v>3179</v>
      </c>
      <c r="B127" s="332">
        <v>6</v>
      </c>
      <c r="C127" s="609">
        <v>151024102000990</v>
      </c>
      <c r="D127" s="427" t="s">
        <v>1943</v>
      </c>
      <c r="E127" t="str">
        <f t="shared" si="6"/>
        <v>150102410200099</v>
      </c>
      <c r="F127" t="str">
        <f t="shared" si="7"/>
        <v>0</v>
      </c>
      <c r="G127" t="e">
        <f>+VLOOKUP(L127,BG!$D$10:$F$68,3,FALSE)</f>
        <v>#REF!</v>
      </c>
      <c r="H127" s="427" t="s">
        <v>2124</v>
      </c>
      <c r="I127" s="619">
        <v>172316</v>
      </c>
      <c r="J127" s="576">
        <f t="shared" si="5"/>
        <v>172.316</v>
      </c>
      <c r="K127" t="e">
        <f>+VLOOKUP(D127,#REF!,4,0)</f>
        <v>#REF!</v>
      </c>
      <c r="L127" t="e">
        <f>VLOOKUP(D127,#REF!,5,0)</f>
        <v>#REF!</v>
      </c>
      <c r="M127" t="e">
        <f>VLOOKUP(D127,#REF!,6,0)</f>
        <v>#REF!</v>
      </c>
      <c r="N127" t="e">
        <f>VLOOKUP(D127,#REF!,7,0)</f>
        <v>#REF!</v>
      </c>
      <c r="P127" t="str">
        <f t="shared" si="8"/>
        <v>24102</v>
      </c>
      <c r="Q127" t="str">
        <f t="shared" si="9"/>
        <v>15</v>
      </c>
    </row>
    <row r="128" spans="1:17" x14ac:dyDescent="0.3">
      <c r="A128" s="556" t="s">
        <v>3179</v>
      </c>
      <c r="B128" s="333">
        <v>6</v>
      </c>
      <c r="C128" s="610">
        <v>151024102015990</v>
      </c>
      <c r="D128" s="334" t="s">
        <v>2431</v>
      </c>
      <c r="E128" t="str">
        <f t="shared" si="6"/>
        <v>150102410201599</v>
      </c>
      <c r="F128" t="str">
        <f t="shared" si="7"/>
        <v>0</v>
      </c>
      <c r="G128" t="e">
        <f>+VLOOKUP(L128,BG!$D$10:$F$68,3,FALSE)</f>
        <v>#REF!</v>
      </c>
      <c r="H128" s="334" t="s">
        <v>2432</v>
      </c>
      <c r="I128" s="620">
        <v>3162935</v>
      </c>
      <c r="J128" s="576">
        <f t="shared" si="5"/>
        <v>3162.9349999999999</v>
      </c>
      <c r="K128" t="e">
        <f>+VLOOKUP(D128,#REF!,4,0)</f>
        <v>#REF!</v>
      </c>
      <c r="L128" t="e">
        <f>VLOOKUP(D128,#REF!,5,0)</f>
        <v>#REF!</v>
      </c>
      <c r="M128" t="e">
        <f>VLOOKUP(D128,#REF!,6,0)</f>
        <v>#REF!</v>
      </c>
      <c r="N128" t="e">
        <f>VLOOKUP(D128,#REF!,7,0)</f>
        <v>#REF!</v>
      </c>
      <c r="P128" t="str">
        <f t="shared" si="8"/>
        <v>24102</v>
      </c>
      <c r="Q128" t="str">
        <f t="shared" si="9"/>
        <v>15</v>
      </c>
    </row>
    <row r="129" spans="1:17" hidden="1" x14ac:dyDescent="0.3">
      <c r="A129" s="556" t="s">
        <v>3179</v>
      </c>
      <c r="B129" s="332">
        <v>6</v>
      </c>
      <c r="C129" s="609">
        <v>151024301008990</v>
      </c>
      <c r="D129" s="427" t="s">
        <v>2864</v>
      </c>
      <c r="E129" t="str">
        <f t="shared" si="6"/>
        <v>150102430100899</v>
      </c>
      <c r="F129" t="str">
        <f t="shared" si="7"/>
        <v>0</v>
      </c>
      <c r="G129" t="e">
        <f>+VLOOKUP(L129,BG!$D$10:$F$68,3,FALSE)</f>
        <v>#REF!</v>
      </c>
      <c r="H129" s="427" t="s">
        <v>2879</v>
      </c>
      <c r="I129" s="619">
        <v>26539677</v>
      </c>
      <c r="J129" s="576">
        <f t="shared" si="5"/>
        <v>26539.677</v>
      </c>
      <c r="K129" t="e">
        <f>+VLOOKUP(D129,#REF!,4,0)</f>
        <v>#REF!</v>
      </c>
      <c r="L129" t="e">
        <f>VLOOKUP(D129,#REF!,5,0)</f>
        <v>#REF!</v>
      </c>
      <c r="M129" t="e">
        <f>VLOOKUP(D129,#REF!,6,0)</f>
        <v>#REF!</v>
      </c>
      <c r="N129" t="e">
        <f>VLOOKUP(D129,#REF!,7,0)</f>
        <v>#REF!</v>
      </c>
      <c r="P129" t="str">
        <f t="shared" si="8"/>
        <v>24301</v>
      </c>
      <c r="Q129" t="str">
        <f t="shared" si="9"/>
        <v>15</v>
      </c>
    </row>
    <row r="130" spans="1:17" hidden="1" x14ac:dyDescent="0.3">
      <c r="A130" s="556" t="s">
        <v>3179</v>
      </c>
      <c r="B130" s="333">
        <v>6</v>
      </c>
      <c r="C130" s="610">
        <v>151024301013990</v>
      </c>
      <c r="D130" s="334" t="s">
        <v>869</v>
      </c>
      <c r="E130" t="str">
        <f t="shared" si="6"/>
        <v>150102430101399</v>
      </c>
      <c r="F130" t="str">
        <f t="shared" si="7"/>
        <v>0</v>
      </c>
      <c r="G130" t="e">
        <f>+VLOOKUP(L130,BG!$D$10:$F$68,3,FALSE)</f>
        <v>#REF!</v>
      </c>
      <c r="H130" s="334" t="s">
        <v>870</v>
      </c>
      <c r="I130" s="620">
        <v>798188666</v>
      </c>
      <c r="J130" s="576">
        <f t="shared" ref="J130:J193" si="10">I130/1000</f>
        <v>798188.66599999997</v>
      </c>
      <c r="K130" t="e">
        <f>+VLOOKUP(D130,#REF!,4,0)</f>
        <v>#REF!</v>
      </c>
      <c r="L130" t="e">
        <f>VLOOKUP(D130,#REF!,5,0)</f>
        <v>#REF!</v>
      </c>
      <c r="M130" t="e">
        <f>VLOOKUP(D130,#REF!,6,0)</f>
        <v>#REF!</v>
      </c>
      <c r="N130" t="e">
        <f>VLOOKUP(D130,#REF!,7,0)</f>
        <v>#REF!</v>
      </c>
      <c r="P130" t="str">
        <f t="shared" si="8"/>
        <v>24301</v>
      </c>
      <c r="Q130" t="str">
        <f t="shared" si="9"/>
        <v>15</v>
      </c>
    </row>
    <row r="131" spans="1:17" hidden="1" x14ac:dyDescent="0.3">
      <c r="A131" s="556" t="s">
        <v>3179</v>
      </c>
      <c r="B131" s="332">
        <v>6</v>
      </c>
      <c r="C131" s="609">
        <v>151024301014990</v>
      </c>
      <c r="D131" s="427" t="s">
        <v>1945</v>
      </c>
      <c r="E131" t="str">
        <f t="shared" si="6"/>
        <v>150102430101499</v>
      </c>
      <c r="F131" t="str">
        <f t="shared" si="7"/>
        <v>0</v>
      </c>
      <c r="G131" t="e">
        <f>+VLOOKUP(L131,BG!$D$10:$F$68,3,FALSE)</f>
        <v>#REF!</v>
      </c>
      <c r="H131" s="427" t="s">
        <v>2126</v>
      </c>
      <c r="I131" s="619">
        <v>3783214</v>
      </c>
      <c r="J131" s="576">
        <f t="shared" si="10"/>
        <v>3783.2139999999999</v>
      </c>
      <c r="K131" t="e">
        <f>+VLOOKUP(D131,#REF!,4,0)</f>
        <v>#REF!</v>
      </c>
      <c r="L131" t="e">
        <f>VLOOKUP(D131,#REF!,5,0)</f>
        <v>#REF!</v>
      </c>
      <c r="M131" t="e">
        <f>VLOOKUP(D131,#REF!,6,0)</f>
        <v>#REF!</v>
      </c>
      <c r="N131" t="e">
        <f>VLOOKUP(D131,#REF!,7,0)</f>
        <v>#REF!</v>
      </c>
      <c r="P131" t="str">
        <f t="shared" si="8"/>
        <v>24301</v>
      </c>
      <c r="Q131" t="str">
        <f t="shared" si="9"/>
        <v>15</v>
      </c>
    </row>
    <row r="132" spans="1:17" hidden="1" x14ac:dyDescent="0.3">
      <c r="A132" s="556" t="s">
        <v>3179</v>
      </c>
      <c r="B132" s="333">
        <v>6</v>
      </c>
      <c r="C132" s="610">
        <v>151024301017990</v>
      </c>
      <c r="D132" s="334" t="s">
        <v>1946</v>
      </c>
      <c r="E132" t="str">
        <f t="shared" si="6"/>
        <v>150102430101799</v>
      </c>
      <c r="F132" t="str">
        <f t="shared" si="7"/>
        <v>0</v>
      </c>
      <c r="G132" t="e">
        <f>+VLOOKUP(L132,BG!$D$10:$F$68,3,FALSE)</f>
        <v>#REF!</v>
      </c>
      <c r="H132" s="334" t="s">
        <v>2127</v>
      </c>
      <c r="I132" s="620">
        <v>6273086</v>
      </c>
      <c r="J132" s="576">
        <f t="shared" si="10"/>
        <v>6273.0860000000002</v>
      </c>
      <c r="K132" t="e">
        <f>+VLOOKUP(D132,#REF!,4,0)</f>
        <v>#REF!</v>
      </c>
      <c r="L132" t="e">
        <f>VLOOKUP(D132,#REF!,5,0)</f>
        <v>#REF!</v>
      </c>
      <c r="M132" t="e">
        <f>VLOOKUP(D132,#REF!,6,0)</f>
        <v>#REF!</v>
      </c>
      <c r="N132" t="e">
        <f>VLOOKUP(D132,#REF!,7,0)</f>
        <v>#REF!</v>
      </c>
      <c r="P132" t="str">
        <f t="shared" si="8"/>
        <v>24301</v>
      </c>
      <c r="Q132" t="str">
        <f t="shared" si="9"/>
        <v>15</v>
      </c>
    </row>
    <row r="133" spans="1:17" hidden="1" x14ac:dyDescent="0.3">
      <c r="A133" s="556" t="s">
        <v>3179</v>
      </c>
      <c r="B133" s="332">
        <v>6</v>
      </c>
      <c r="C133" s="609">
        <v>151024301023990</v>
      </c>
      <c r="D133" s="427" t="s">
        <v>871</v>
      </c>
      <c r="E133" t="str">
        <f t="shared" ref="E133:E196" si="11">+MID(D133,3,2)&amp;+MID(D133,6,1)&amp;+MID(D133,8,2)&amp;+MID(D133,11,3)&amp;+MID(D133,17,2)&amp;+MID(D133,20,3)&amp;+MID(D133,24,2)</f>
        <v>150102430102399</v>
      </c>
      <c r="F133" t="str">
        <f t="shared" ref="F133:F196" si="12">MID(E133,3,1)</f>
        <v>0</v>
      </c>
      <c r="G133" t="e">
        <f>+VLOOKUP(L133,BG!$D$10:$F$68,3,FALSE)</f>
        <v>#REF!</v>
      </c>
      <c r="H133" s="427" t="s">
        <v>872</v>
      </c>
      <c r="I133" s="619">
        <v>5404468658</v>
      </c>
      <c r="J133" s="576">
        <f t="shared" si="10"/>
        <v>5404468.6579999998</v>
      </c>
      <c r="K133" t="e">
        <f>+VLOOKUP(D133,#REF!,4,0)</f>
        <v>#REF!</v>
      </c>
      <c r="L133" t="e">
        <f>VLOOKUP(D133,#REF!,5,0)</f>
        <v>#REF!</v>
      </c>
      <c r="M133" t="e">
        <f>VLOOKUP(D133,#REF!,6,0)</f>
        <v>#REF!</v>
      </c>
      <c r="N133" t="e">
        <f>VLOOKUP(D133,#REF!,7,0)</f>
        <v>#REF!</v>
      </c>
      <c r="P133" t="str">
        <f t="shared" ref="P133:P196" si="13">MID(E133,6,5)</f>
        <v>24301</v>
      </c>
      <c r="Q133" t="str">
        <f t="shared" ref="Q133:Q196" si="14">+LEFT(E133,2)</f>
        <v>15</v>
      </c>
    </row>
    <row r="134" spans="1:17" hidden="1" x14ac:dyDescent="0.3">
      <c r="A134" s="556" t="s">
        <v>3179</v>
      </c>
      <c r="B134" s="333">
        <v>6</v>
      </c>
      <c r="C134" s="610">
        <v>151024301024990</v>
      </c>
      <c r="D134" s="334" t="s">
        <v>1947</v>
      </c>
      <c r="E134" t="str">
        <f t="shared" si="11"/>
        <v>150102430102499</v>
      </c>
      <c r="F134" t="str">
        <f t="shared" si="12"/>
        <v>0</v>
      </c>
      <c r="G134" t="e">
        <f>+VLOOKUP(L134,BG!$D$10:$F$68,3,FALSE)</f>
        <v>#REF!</v>
      </c>
      <c r="H134" s="334" t="s">
        <v>2128</v>
      </c>
      <c r="I134" s="620">
        <v>2426859</v>
      </c>
      <c r="J134" s="576">
        <f t="shared" si="10"/>
        <v>2426.8589999999999</v>
      </c>
      <c r="K134" t="e">
        <f>+VLOOKUP(D134,#REF!,4,0)</f>
        <v>#REF!</v>
      </c>
      <c r="L134" t="e">
        <f>VLOOKUP(D134,#REF!,5,0)</f>
        <v>#REF!</v>
      </c>
      <c r="M134" t="e">
        <f>VLOOKUP(D134,#REF!,6,0)</f>
        <v>#REF!</v>
      </c>
      <c r="N134" t="e">
        <f>VLOOKUP(D134,#REF!,7,0)</f>
        <v>#REF!</v>
      </c>
      <c r="P134" t="str">
        <f t="shared" si="13"/>
        <v>24301</v>
      </c>
      <c r="Q134" t="str">
        <f t="shared" si="14"/>
        <v>15</v>
      </c>
    </row>
    <row r="135" spans="1:17" hidden="1" x14ac:dyDescent="0.3">
      <c r="A135" s="556" t="s">
        <v>3179</v>
      </c>
      <c r="B135" s="332">
        <v>6</v>
      </c>
      <c r="C135" s="609">
        <v>151024504012990</v>
      </c>
      <c r="D135" s="427" t="s">
        <v>1948</v>
      </c>
      <c r="E135" t="str">
        <f t="shared" si="11"/>
        <v>150102450401299</v>
      </c>
      <c r="F135" t="str">
        <f t="shared" si="12"/>
        <v>0</v>
      </c>
      <c r="G135" t="e">
        <f>+VLOOKUP(L135,BG!$D$10:$F$68,3,FALSE)</f>
        <v>#REF!</v>
      </c>
      <c r="H135" s="427" t="s">
        <v>2129</v>
      </c>
      <c r="I135" s="619">
        <v>615337</v>
      </c>
      <c r="J135" s="576">
        <f t="shared" si="10"/>
        <v>615.33699999999999</v>
      </c>
      <c r="K135" t="e">
        <f>+VLOOKUP(D135,#REF!,4,0)</f>
        <v>#REF!</v>
      </c>
      <c r="L135" t="e">
        <f>VLOOKUP(D135,#REF!,5,0)</f>
        <v>#REF!</v>
      </c>
      <c r="M135" t="e">
        <f>VLOOKUP(D135,#REF!,6,0)</f>
        <v>#REF!</v>
      </c>
      <c r="N135" t="e">
        <f>VLOOKUP(D135,#REF!,7,0)</f>
        <v>#REF!</v>
      </c>
      <c r="P135" t="str">
        <f t="shared" si="13"/>
        <v>24504</v>
      </c>
      <c r="Q135" t="str">
        <f t="shared" si="14"/>
        <v>15</v>
      </c>
    </row>
    <row r="136" spans="1:17" hidden="1" x14ac:dyDescent="0.3">
      <c r="A136" s="556" t="s">
        <v>3179</v>
      </c>
      <c r="B136" s="333">
        <v>6</v>
      </c>
      <c r="C136" s="610">
        <v>151024702001990</v>
      </c>
      <c r="D136" s="334" t="s">
        <v>1949</v>
      </c>
      <c r="E136" t="str">
        <f t="shared" si="11"/>
        <v>150102470200199</v>
      </c>
      <c r="F136" t="str">
        <f t="shared" si="12"/>
        <v>0</v>
      </c>
      <c r="G136" t="e">
        <f>+VLOOKUP(L136,BG!$D$10:$F$68,3,FALSE)</f>
        <v>#REF!</v>
      </c>
      <c r="H136" s="334" t="s">
        <v>2130</v>
      </c>
      <c r="I136" s="620">
        <v>2580258004</v>
      </c>
      <c r="J136" s="576">
        <f t="shared" si="10"/>
        <v>2580258.0040000002</v>
      </c>
      <c r="K136" t="e">
        <f>+VLOOKUP(D136,#REF!,4,0)</f>
        <v>#REF!</v>
      </c>
      <c r="L136" t="e">
        <f>VLOOKUP(D136,#REF!,5,0)</f>
        <v>#REF!</v>
      </c>
      <c r="M136" t="e">
        <f>VLOOKUP(D136,#REF!,6,0)</f>
        <v>#REF!</v>
      </c>
      <c r="N136" t="e">
        <f>VLOOKUP(D136,#REF!,7,0)</f>
        <v>#REF!</v>
      </c>
      <c r="P136" t="str">
        <f t="shared" si="13"/>
        <v>24702</v>
      </c>
      <c r="Q136" t="str">
        <f t="shared" si="14"/>
        <v>15</v>
      </c>
    </row>
    <row r="137" spans="1:17" hidden="1" x14ac:dyDescent="0.3">
      <c r="A137" s="556" t="s">
        <v>3179</v>
      </c>
      <c r="B137" s="332">
        <v>6</v>
      </c>
      <c r="C137" s="609">
        <v>151024702004990</v>
      </c>
      <c r="D137" s="427" t="s">
        <v>1950</v>
      </c>
      <c r="E137" t="str">
        <f t="shared" si="11"/>
        <v>150102470200499</v>
      </c>
      <c r="F137" t="str">
        <f t="shared" si="12"/>
        <v>0</v>
      </c>
      <c r="G137" t="e">
        <f>+VLOOKUP(L137,BG!$D$10:$F$68,3,FALSE)</f>
        <v>#REF!</v>
      </c>
      <c r="H137" s="427" t="s">
        <v>2131</v>
      </c>
      <c r="I137" s="619">
        <v>148565905</v>
      </c>
      <c r="J137" s="576">
        <f t="shared" si="10"/>
        <v>148565.905</v>
      </c>
      <c r="K137" t="e">
        <f>+VLOOKUP(D137,#REF!,4,0)</f>
        <v>#REF!</v>
      </c>
      <c r="L137" t="e">
        <f>VLOOKUP(D137,#REF!,5,0)</f>
        <v>#REF!</v>
      </c>
      <c r="M137" t="e">
        <f>VLOOKUP(D137,#REF!,6,0)</f>
        <v>#REF!</v>
      </c>
      <c r="N137" t="e">
        <f>VLOOKUP(D137,#REF!,7,0)</f>
        <v>#REF!</v>
      </c>
      <c r="P137" t="str">
        <f t="shared" si="13"/>
        <v>24702</v>
      </c>
      <c r="Q137" t="str">
        <f t="shared" si="14"/>
        <v>15</v>
      </c>
    </row>
    <row r="138" spans="1:17" hidden="1" x14ac:dyDescent="0.3">
      <c r="A138" s="556" t="s">
        <v>3179</v>
      </c>
      <c r="B138" s="333">
        <v>6</v>
      </c>
      <c r="C138" s="610">
        <v>151025102000990</v>
      </c>
      <c r="D138" s="334" t="s">
        <v>2725</v>
      </c>
      <c r="E138" t="str">
        <f t="shared" si="11"/>
        <v>150102510200099</v>
      </c>
      <c r="F138" t="str">
        <f t="shared" si="12"/>
        <v>0</v>
      </c>
      <c r="G138" t="e">
        <f>+VLOOKUP(L138,BG!$D$10:$F$68,3,FALSE)</f>
        <v>#REF!</v>
      </c>
      <c r="H138" s="334" t="s">
        <v>2751</v>
      </c>
      <c r="I138" s="620">
        <v>2000000</v>
      </c>
      <c r="J138" s="576">
        <f t="shared" si="10"/>
        <v>2000</v>
      </c>
      <c r="K138" t="e">
        <f>+VLOOKUP(D138,#REF!,4,0)</f>
        <v>#REF!</v>
      </c>
      <c r="L138" t="e">
        <f>VLOOKUP(D138,#REF!,5,0)</f>
        <v>#REF!</v>
      </c>
      <c r="M138" t="e">
        <f>VLOOKUP(D138,#REF!,6,0)</f>
        <v>#REF!</v>
      </c>
      <c r="N138" t="e">
        <f>VLOOKUP(D138,#REF!,7,0)</f>
        <v>#REF!</v>
      </c>
      <c r="P138" t="str">
        <f t="shared" si="13"/>
        <v>25102</v>
      </c>
      <c r="Q138" t="str">
        <f t="shared" si="14"/>
        <v>15</v>
      </c>
    </row>
    <row r="139" spans="1:17" hidden="1" x14ac:dyDescent="0.3">
      <c r="A139" s="556" t="s">
        <v>3179</v>
      </c>
      <c r="B139" s="332">
        <v>6</v>
      </c>
      <c r="C139" s="609">
        <v>151025104000990</v>
      </c>
      <c r="D139" s="427" t="s">
        <v>1951</v>
      </c>
      <c r="E139" t="str">
        <f t="shared" si="11"/>
        <v>150102510400099</v>
      </c>
      <c r="F139" t="str">
        <f t="shared" si="12"/>
        <v>0</v>
      </c>
      <c r="G139" t="e">
        <f>+VLOOKUP(L139,BG!$D$10:$F$68,3,FALSE)</f>
        <v>#REF!</v>
      </c>
      <c r="H139" s="427" t="s">
        <v>2132</v>
      </c>
      <c r="I139" s="619">
        <v>1559852610</v>
      </c>
      <c r="J139" s="576">
        <f t="shared" si="10"/>
        <v>1559852.61</v>
      </c>
      <c r="K139" t="e">
        <f>+VLOOKUP(D139,#REF!,4,0)</f>
        <v>#REF!</v>
      </c>
      <c r="L139" t="e">
        <f>VLOOKUP(D139,#REF!,5,0)</f>
        <v>#REF!</v>
      </c>
      <c r="M139" t="e">
        <f>VLOOKUP(D139,#REF!,6,0)</f>
        <v>#REF!</v>
      </c>
      <c r="N139" t="e">
        <f>VLOOKUP(D139,#REF!,7,0)</f>
        <v>#REF!</v>
      </c>
      <c r="P139" t="str">
        <f t="shared" si="13"/>
        <v>25104</v>
      </c>
      <c r="Q139" t="str">
        <f t="shared" si="14"/>
        <v>15</v>
      </c>
    </row>
    <row r="140" spans="1:17" hidden="1" x14ac:dyDescent="0.3">
      <c r="A140" s="556" t="s">
        <v>3179</v>
      </c>
      <c r="B140" s="333">
        <v>6</v>
      </c>
      <c r="C140" s="610">
        <v>151025302002990</v>
      </c>
      <c r="D140" s="334" t="s">
        <v>1952</v>
      </c>
      <c r="E140" t="str">
        <f t="shared" si="11"/>
        <v>150102530200299</v>
      </c>
      <c r="F140" t="str">
        <f t="shared" si="12"/>
        <v>0</v>
      </c>
      <c r="G140" t="e">
        <f>+VLOOKUP(L140,BG!$D$10:$F$68,3,FALSE)</f>
        <v>#REF!</v>
      </c>
      <c r="H140" s="334" t="s">
        <v>2133</v>
      </c>
      <c r="I140" s="620">
        <v>10000000</v>
      </c>
      <c r="J140" s="576">
        <f t="shared" si="10"/>
        <v>10000</v>
      </c>
      <c r="K140" t="e">
        <f>+VLOOKUP(D140,#REF!,4,0)</f>
        <v>#REF!</v>
      </c>
      <c r="L140" t="e">
        <f>VLOOKUP(D140,#REF!,5,0)</f>
        <v>#REF!</v>
      </c>
      <c r="M140" t="e">
        <f>VLOOKUP(D140,#REF!,6,0)</f>
        <v>#REF!</v>
      </c>
      <c r="N140" t="e">
        <f>VLOOKUP(D140,#REF!,7,0)</f>
        <v>#REF!</v>
      </c>
      <c r="P140" t="str">
        <f t="shared" si="13"/>
        <v>25302</v>
      </c>
      <c r="Q140" t="str">
        <f t="shared" si="14"/>
        <v>15</v>
      </c>
    </row>
    <row r="141" spans="1:17" hidden="1" x14ac:dyDescent="0.3">
      <c r="A141" s="556" t="s">
        <v>3179</v>
      </c>
      <c r="B141" s="332">
        <v>6</v>
      </c>
      <c r="C141" s="609">
        <v>151025302003010</v>
      </c>
      <c r="D141" s="427" t="s">
        <v>1953</v>
      </c>
      <c r="E141" t="str">
        <f t="shared" si="11"/>
        <v>150102530200301</v>
      </c>
      <c r="F141" t="str">
        <f t="shared" si="12"/>
        <v>0</v>
      </c>
      <c r="G141" t="e">
        <f>+VLOOKUP(L141,BG!$D$10:$F$68,3,FALSE)</f>
        <v>#REF!</v>
      </c>
      <c r="H141" s="427" t="s">
        <v>2133</v>
      </c>
      <c r="I141" s="619">
        <v>95865856</v>
      </c>
      <c r="J141" s="576">
        <f t="shared" si="10"/>
        <v>95865.856</v>
      </c>
      <c r="K141" t="e">
        <f>+VLOOKUP(D141,#REF!,4,0)</f>
        <v>#REF!</v>
      </c>
      <c r="L141" t="e">
        <f>VLOOKUP(D141,#REF!,5,0)</f>
        <v>#REF!</v>
      </c>
      <c r="M141" t="e">
        <f>VLOOKUP(D141,#REF!,6,0)</f>
        <v>#REF!</v>
      </c>
      <c r="N141" t="e">
        <f>VLOOKUP(D141,#REF!,7,0)</f>
        <v>#REF!</v>
      </c>
      <c r="P141" t="str">
        <f t="shared" si="13"/>
        <v>25302</v>
      </c>
      <c r="Q141" t="str">
        <f t="shared" si="14"/>
        <v>15</v>
      </c>
    </row>
    <row r="142" spans="1:17" x14ac:dyDescent="0.3">
      <c r="A142" s="556" t="s">
        <v>3179</v>
      </c>
      <c r="B142" s="333">
        <v>7</v>
      </c>
      <c r="C142" s="610">
        <v>151025702007990</v>
      </c>
      <c r="D142" s="334" t="s">
        <v>1955</v>
      </c>
      <c r="E142" t="str">
        <f t="shared" si="11"/>
        <v>150102570200799</v>
      </c>
      <c r="F142" t="str">
        <f t="shared" si="12"/>
        <v>0</v>
      </c>
      <c r="G142" t="e">
        <f>+VLOOKUP(L142,BG!$D$10:$F$68,3,FALSE)</f>
        <v>#REF!</v>
      </c>
      <c r="H142" s="334" t="s">
        <v>2135</v>
      </c>
      <c r="I142" s="620">
        <v>1099520539</v>
      </c>
      <c r="J142" s="576">
        <f t="shared" si="10"/>
        <v>1099520.5390000001</v>
      </c>
      <c r="K142" t="e">
        <f>+VLOOKUP(D142,#REF!,4,0)</f>
        <v>#REF!</v>
      </c>
      <c r="L142" t="e">
        <f>VLOOKUP(D142,#REF!,5,0)</f>
        <v>#REF!</v>
      </c>
      <c r="M142" t="e">
        <f>VLOOKUP(D142,#REF!,6,0)</f>
        <v>#REF!</v>
      </c>
      <c r="N142" t="e">
        <f>VLOOKUP(D142,#REF!,7,0)</f>
        <v>#REF!</v>
      </c>
      <c r="P142" t="str">
        <f t="shared" si="13"/>
        <v>25702</v>
      </c>
      <c r="Q142" t="str">
        <f t="shared" si="14"/>
        <v>15</v>
      </c>
    </row>
    <row r="143" spans="1:17" hidden="1" x14ac:dyDescent="0.3">
      <c r="A143" s="556" t="s">
        <v>3179</v>
      </c>
      <c r="B143" s="332">
        <v>6</v>
      </c>
      <c r="C143" s="609">
        <v>151025702025990</v>
      </c>
      <c r="D143" s="427" t="s">
        <v>878</v>
      </c>
      <c r="E143" t="str">
        <f t="shared" si="11"/>
        <v>150102570202599</v>
      </c>
      <c r="F143" t="str">
        <f t="shared" si="12"/>
        <v>0</v>
      </c>
      <c r="G143" t="e">
        <f>+VLOOKUP(L143,BG!$D$10:$F$68,3,FALSE)</f>
        <v>#REF!</v>
      </c>
      <c r="H143" s="427" t="s">
        <v>879</v>
      </c>
      <c r="I143" s="619">
        <v>554305676</v>
      </c>
      <c r="J143" s="576">
        <f t="shared" si="10"/>
        <v>554305.67599999998</v>
      </c>
      <c r="K143" t="e">
        <f>+VLOOKUP(D143,#REF!,4,0)</f>
        <v>#REF!</v>
      </c>
      <c r="L143" t="e">
        <f>VLOOKUP(D143,#REF!,5,0)</f>
        <v>#REF!</v>
      </c>
      <c r="M143" t="e">
        <f>VLOOKUP(D143,#REF!,6,0)</f>
        <v>#REF!</v>
      </c>
      <c r="N143" t="e">
        <f>VLOOKUP(D143,#REF!,7,0)</f>
        <v>#REF!</v>
      </c>
      <c r="P143" t="str">
        <f t="shared" si="13"/>
        <v>25702</v>
      </c>
      <c r="Q143" t="str">
        <f t="shared" si="14"/>
        <v>15</v>
      </c>
    </row>
    <row r="144" spans="1:17" hidden="1" x14ac:dyDescent="0.3">
      <c r="A144" s="556" t="s">
        <v>3179</v>
      </c>
      <c r="B144" s="333">
        <v>6</v>
      </c>
      <c r="C144" s="610">
        <v>151025702032990</v>
      </c>
      <c r="D144" s="334" t="s">
        <v>880</v>
      </c>
      <c r="E144" t="str">
        <f t="shared" si="11"/>
        <v>150102570203299</v>
      </c>
      <c r="F144" t="str">
        <f t="shared" si="12"/>
        <v>0</v>
      </c>
      <c r="G144" t="e">
        <f>+VLOOKUP(L144,BG!$D$10:$F$68,3,FALSE)</f>
        <v>#REF!</v>
      </c>
      <c r="H144" s="334" t="s">
        <v>881</v>
      </c>
      <c r="I144" s="620">
        <v>13210819</v>
      </c>
      <c r="J144" s="296">
        <f t="shared" si="10"/>
        <v>13210.819</v>
      </c>
      <c r="K144" t="e">
        <f>+VLOOKUP(D144,#REF!,4,0)</f>
        <v>#REF!</v>
      </c>
      <c r="L144" t="e">
        <f>VLOOKUP(D144,#REF!,5,0)</f>
        <v>#REF!</v>
      </c>
      <c r="M144" t="e">
        <f>VLOOKUP(D144,#REF!,6,0)</f>
        <v>#REF!</v>
      </c>
      <c r="N144" t="e">
        <f>VLOOKUP(D144,#REF!,7,0)</f>
        <v>#REF!</v>
      </c>
      <c r="P144" t="str">
        <f t="shared" si="13"/>
        <v>25702</v>
      </c>
      <c r="Q144" t="str">
        <f t="shared" si="14"/>
        <v>15</v>
      </c>
    </row>
    <row r="145" spans="1:17" hidden="1" x14ac:dyDescent="0.3">
      <c r="A145" s="556" t="s">
        <v>3179</v>
      </c>
      <c r="B145" s="332">
        <v>6</v>
      </c>
      <c r="C145" s="609">
        <v>151025702045990</v>
      </c>
      <c r="D145" s="427" t="s">
        <v>2621</v>
      </c>
      <c r="E145" t="str">
        <f t="shared" si="11"/>
        <v>150102570204599</v>
      </c>
      <c r="F145" t="str">
        <f t="shared" si="12"/>
        <v>0</v>
      </c>
      <c r="G145" t="e">
        <f>+VLOOKUP(L145,BG!$D$10:$F$68,3,FALSE)</f>
        <v>#REF!</v>
      </c>
      <c r="H145" s="427" t="s">
        <v>2627</v>
      </c>
      <c r="I145" s="619">
        <v>11214399887</v>
      </c>
      <c r="J145" s="296">
        <f t="shared" si="10"/>
        <v>11214399.887</v>
      </c>
      <c r="K145" t="e">
        <f>+VLOOKUP(D145,#REF!,4,0)</f>
        <v>#REF!</v>
      </c>
      <c r="L145" t="e">
        <f>VLOOKUP(D145,#REF!,5,0)</f>
        <v>#REF!</v>
      </c>
      <c r="M145" t="e">
        <f>VLOOKUP(D145,#REF!,6,0)</f>
        <v>#REF!</v>
      </c>
      <c r="N145" t="e">
        <f>VLOOKUP(D145,#REF!,7,0)</f>
        <v>#REF!</v>
      </c>
      <c r="P145" t="str">
        <f t="shared" si="13"/>
        <v>25702</v>
      </c>
      <c r="Q145" t="str">
        <f t="shared" si="14"/>
        <v>15</v>
      </c>
    </row>
    <row r="146" spans="1:17" hidden="1" x14ac:dyDescent="0.3">
      <c r="A146" s="556" t="s">
        <v>3179</v>
      </c>
      <c r="B146" s="333">
        <v>6</v>
      </c>
      <c r="C146" s="610">
        <v>151025702046990</v>
      </c>
      <c r="D146" s="334" t="s">
        <v>2726</v>
      </c>
      <c r="E146" t="str">
        <f t="shared" si="11"/>
        <v>150102570204699</v>
      </c>
      <c r="F146" t="str">
        <f t="shared" si="12"/>
        <v>0</v>
      </c>
      <c r="G146" t="e">
        <f>+VLOOKUP(L146,BG!$D$10:$F$68,3,FALSE)</f>
        <v>#REF!</v>
      </c>
      <c r="H146" s="334" t="s">
        <v>2752</v>
      </c>
      <c r="I146" s="620">
        <v>2269801567</v>
      </c>
      <c r="J146" s="296">
        <f t="shared" si="10"/>
        <v>2269801.5669999998</v>
      </c>
      <c r="K146" t="e">
        <f>+VLOOKUP(D146,#REF!,4,0)</f>
        <v>#REF!</v>
      </c>
      <c r="L146" t="e">
        <f>VLOOKUP(D146,#REF!,5,0)</f>
        <v>#REF!</v>
      </c>
      <c r="M146" t="e">
        <f>VLOOKUP(D146,#REF!,6,0)</f>
        <v>#REF!</v>
      </c>
      <c r="N146" t="e">
        <f>VLOOKUP(D146,#REF!,7,0)</f>
        <v>#REF!</v>
      </c>
      <c r="P146" t="str">
        <f t="shared" si="13"/>
        <v>25702</v>
      </c>
      <c r="Q146" t="str">
        <f t="shared" si="14"/>
        <v>15</v>
      </c>
    </row>
    <row r="147" spans="1:17" hidden="1" x14ac:dyDescent="0.3">
      <c r="A147" s="556" t="s">
        <v>3179</v>
      </c>
      <c r="B147" s="332">
        <v>6</v>
      </c>
      <c r="C147" s="609">
        <v>151025702050990</v>
      </c>
      <c r="D147" s="427" t="s">
        <v>2866</v>
      </c>
      <c r="E147" t="str">
        <f t="shared" si="11"/>
        <v>150102570205099</v>
      </c>
      <c r="F147" t="str">
        <f t="shared" si="12"/>
        <v>0</v>
      </c>
      <c r="G147" t="e">
        <f>+VLOOKUP(L147,BG!$D$10:$F$68,3,FALSE)</f>
        <v>#REF!</v>
      </c>
      <c r="H147" s="427" t="s">
        <v>2448</v>
      </c>
      <c r="I147" s="619">
        <v>21303440</v>
      </c>
      <c r="J147" s="296">
        <f t="shared" si="10"/>
        <v>21303.439999999999</v>
      </c>
      <c r="K147" t="e">
        <f>+VLOOKUP(D147,#REF!,4,0)</f>
        <v>#REF!</v>
      </c>
      <c r="L147" t="e">
        <f>VLOOKUP(D147,#REF!,5,0)</f>
        <v>#REF!</v>
      </c>
      <c r="M147" t="e">
        <f>VLOOKUP(D147,#REF!,6,0)</f>
        <v>#REF!</v>
      </c>
      <c r="N147" t="e">
        <f>VLOOKUP(D147,#REF!,7,0)</f>
        <v>#REF!</v>
      </c>
      <c r="P147" t="str">
        <f t="shared" si="13"/>
        <v>25702</v>
      </c>
      <c r="Q147" t="str">
        <f t="shared" si="14"/>
        <v>15</v>
      </c>
    </row>
    <row r="148" spans="1:17" hidden="1" x14ac:dyDescent="0.3">
      <c r="A148" s="556" t="s">
        <v>3179</v>
      </c>
      <c r="B148" s="333">
        <v>6</v>
      </c>
      <c r="C148" s="610">
        <v>151025702053990</v>
      </c>
      <c r="D148" s="334" t="s">
        <v>2868</v>
      </c>
      <c r="E148" t="str">
        <f t="shared" si="11"/>
        <v>150102570205399</v>
      </c>
      <c r="F148" t="str">
        <f t="shared" si="12"/>
        <v>0</v>
      </c>
      <c r="G148" t="e">
        <f>+VLOOKUP(L148,BG!$D$10:$F$68,3,FALSE)</f>
        <v>#REF!</v>
      </c>
      <c r="H148" s="334" t="s">
        <v>2884</v>
      </c>
      <c r="I148" s="620">
        <v>374776066</v>
      </c>
      <c r="J148" s="296">
        <f t="shared" si="10"/>
        <v>374776.06599999999</v>
      </c>
      <c r="K148" t="e">
        <f>+VLOOKUP(D148,#REF!,4,0)</f>
        <v>#REF!</v>
      </c>
      <c r="L148" t="e">
        <f>VLOOKUP(D148,#REF!,5,0)</f>
        <v>#REF!</v>
      </c>
      <c r="M148" t="e">
        <f>VLOOKUP(D148,#REF!,6,0)</f>
        <v>#REF!</v>
      </c>
      <c r="N148" t="e">
        <f>VLOOKUP(D148,#REF!,7,0)</f>
        <v>#REF!</v>
      </c>
      <c r="P148" t="str">
        <f t="shared" si="13"/>
        <v>25702</v>
      </c>
      <c r="Q148" t="str">
        <f t="shared" si="14"/>
        <v>15</v>
      </c>
    </row>
    <row r="149" spans="1:17" x14ac:dyDescent="0.3">
      <c r="A149" s="556" t="s">
        <v>3179</v>
      </c>
      <c r="B149" s="332">
        <v>6</v>
      </c>
      <c r="C149" s="609">
        <v>151025702059990</v>
      </c>
      <c r="D149" s="427" t="s">
        <v>888</v>
      </c>
      <c r="E149" t="str">
        <f t="shared" si="11"/>
        <v>150102570205999</v>
      </c>
      <c r="F149" t="str">
        <f t="shared" si="12"/>
        <v>0</v>
      </c>
      <c r="G149" t="e">
        <f>+VLOOKUP(L149,BG!$D$10:$F$68,3,FALSE)</f>
        <v>#REF!</v>
      </c>
      <c r="H149" s="427" t="s">
        <v>889</v>
      </c>
      <c r="I149" s="619">
        <v>3709350232</v>
      </c>
      <c r="J149" s="296">
        <f t="shared" si="10"/>
        <v>3709350.2319999998</v>
      </c>
      <c r="K149" t="e">
        <f>+VLOOKUP(D149,#REF!,4,0)</f>
        <v>#REF!</v>
      </c>
      <c r="L149" t="e">
        <f>VLOOKUP(D149,#REF!,5,0)</f>
        <v>#REF!</v>
      </c>
      <c r="M149" t="e">
        <f>VLOOKUP(D149,#REF!,6,0)</f>
        <v>#REF!</v>
      </c>
      <c r="N149" t="e">
        <f>VLOOKUP(D149,#REF!,7,0)</f>
        <v>#REF!</v>
      </c>
      <c r="P149" t="str">
        <f t="shared" si="13"/>
        <v>25702</v>
      </c>
      <c r="Q149" t="str">
        <f t="shared" si="14"/>
        <v>15</v>
      </c>
    </row>
    <row r="150" spans="1:17" x14ac:dyDescent="0.3">
      <c r="A150" s="556" t="s">
        <v>3179</v>
      </c>
      <c r="B150" s="333">
        <v>7</v>
      </c>
      <c r="C150" s="610">
        <v>151025702060990</v>
      </c>
      <c r="D150" s="334" t="s">
        <v>890</v>
      </c>
      <c r="E150" t="str">
        <f t="shared" si="11"/>
        <v>150102570206099</v>
      </c>
      <c r="F150" t="str">
        <f t="shared" si="12"/>
        <v>0</v>
      </c>
      <c r="G150" t="e">
        <f>+VLOOKUP(L150,BG!$D$10:$F$68,3,FALSE)</f>
        <v>#REF!</v>
      </c>
      <c r="H150" s="334" t="s">
        <v>891</v>
      </c>
      <c r="I150" s="620">
        <v>50525391</v>
      </c>
      <c r="J150" s="296">
        <f t="shared" si="10"/>
        <v>50525.391000000003</v>
      </c>
      <c r="K150" t="e">
        <f>+VLOOKUP(D150,#REF!,4,0)</f>
        <v>#REF!</v>
      </c>
      <c r="L150" t="e">
        <f>VLOOKUP(D150,#REF!,5,0)</f>
        <v>#REF!</v>
      </c>
      <c r="M150" t="e">
        <f>VLOOKUP(D150,#REF!,6,0)</f>
        <v>#REF!</v>
      </c>
      <c r="N150" t="e">
        <f>VLOOKUP(D150,#REF!,7,0)</f>
        <v>#REF!</v>
      </c>
      <c r="P150" t="str">
        <f t="shared" si="13"/>
        <v>25702</v>
      </c>
      <c r="Q150" t="str">
        <f t="shared" si="14"/>
        <v>15</v>
      </c>
    </row>
    <row r="151" spans="1:17" hidden="1" x14ac:dyDescent="0.3">
      <c r="A151" s="556" t="s">
        <v>3179</v>
      </c>
      <c r="B151" s="332">
        <v>6</v>
      </c>
      <c r="C151" s="609">
        <v>151025702061990</v>
      </c>
      <c r="D151" s="427" t="s">
        <v>892</v>
      </c>
      <c r="E151" t="str">
        <f t="shared" si="11"/>
        <v>150102570206199</v>
      </c>
      <c r="F151" t="str">
        <f t="shared" si="12"/>
        <v>0</v>
      </c>
      <c r="G151" t="e">
        <f>+VLOOKUP(L151,BG!$D$10:$F$68,3,FALSE)</f>
        <v>#REF!</v>
      </c>
      <c r="H151" s="427" t="s">
        <v>893</v>
      </c>
      <c r="I151" s="619">
        <v>1679858</v>
      </c>
      <c r="J151" s="296">
        <f t="shared" si="10"/>
        <v>1679.8579999999999</v>
      </c>
      <c r="K151" t="e">
        <f>+VLOOKUP(D151,#REF!,4,0)</f>
        <v>#REF!</v>
      </c>
      <c r="L151" t="e">
        <f>VLOOKUP(D151,#REF!,5,0)</f>
        <v>#REF!</v>
      </c>
      <c r="M151" t="e">
        <f>VLOOKUP(D151,#REF!,6,0)</f>
        <v>#REF!</v>
      </c>
      <c r="N151" t="e">
        <f>VLOOKUP(D151,#REF!,7,0)</f>
        <v>#REF!</v>
      </c>
      <c r="P151" t="str">
        <f t="shared" si="13"/>
        <v>25702</v>
      </c>
      <c r="Q151" t="str">
        <f t="shared" si="14"/>
        <v>15</v>
      </c>
    </row>
    <row r="152" spans="1:17" x14ac:dyDescent="0.3">
      <c r="A152" s="556" t="s">
        <v>3179</v>
      </c>
      <c r="B152" s="333">
        <v>6</v>
      </c>
      <c r="C152" s="610">
        <v>151025702062990</v>
      </c>
      <c r="D152" s="334" t="s">
        <v>894</v>
      </c>
      <c r="E152" t="str">
        <f t="shared" si="11"/>
        <v>150102570206299</v>
      </c>
      <c r="F152" t="str">
        <f t="shared" si="12"/>
        <v>0</v>
      </c>
      <c r="G152" t="e">
        <f>+VLOOKUP(L152,BG!$D$10:$F$68,3,FALSE)</f>
        <v>#REF!</v>
      </c>
      <c r="H152" s="334" t="s">
        <v>895</v>
      </c>
      <c r="I152" s="620">
        <v>19801182</v>
      </c>
      <c r="J152" s="296">
        <f t="shared" si="10"/>
        <v>19801.182000000001</v>
      </c>
      <c r="K152" t="e">
        <f>+VLOOKUP(D152,#REF!,4,0)</f>
        <v>#REF!</v>
      </c>
      <c r="L152" t="e">
        <f>VLOOKUP(D152,#REF!,5,0)</f>
        <v>#REF!</v>
      </c>
      <c r="M152" t="e">
        <f>VLOOKUP(D152,#REF!,6,0)</f>
        <v>#REF!</v>
      </c>
      <c r="N152" t="e">
        <f>VLOOKUP(D152,#REF!,7,0)</f>
        <v>#REF!</v>
      </c>
      <c r="P152" t="str">
        <f t="shared" si="13"/>
        <v>25702</v>
      </c>
      <c r="Q152" t="str">
        <f t="shared" si="14"/>
        <v>15</v>
      </c>
    </row>
    <row r="153" spans="1:17" x14ac:dyDescent="0.3">
      <c r="A153" s="556" t="s">
        <v>3179</v>
      </c>
      <c r="B153" s="332">
        <v>6</v>
      </c>
      <c r="C153" s="609">
        <v>151025702063990</v>
      </c>
      <c r="D153" s="427" t="s">
        <v>896</v>
      </c>
      <c r="E153" t="str">
        <f t="shared" si="11"/>
        <v>150102570206399</v>
      </c>
      <c r="F153" t="str">
        <f t="shared" si="12"/>
        <v>0</v>
      </c>
      <c r="G153" t="e">
        <f>+VLOOKUP(L153,BG!$D$10:$F$68,3,FALSE)</f>
        <v>#REF!</v>
      </c>
      <c r="H153" s="427" t="s">
        <v>897</v>
      </c>
      <c r="I153" s="619">
        <v>78480306</v>
      </c>
      <c r="J153" s="296">
        <f t="shared" si="10"/>
        <v>78480.305999999997</v>
      </c>
      <c r="K153" t="e">
        <f>+VLOOKUP(D153,#REF!,4,0)</f>
        <v>#REF!</v>
      </c>
      <c r="L153" t="e">
        <f>VLOOKUP(D153,#REF!,5,0)</f>
        <v>#REF!</v>
      </c>
      <c r="M153" t="e">
        <f>VLOOKUP(D153,#REF!,6,0)</f>
        <v>#REF!</v>
      </c>
      <c r="N153" t="e">
        <f>VLOOKUP(D153,#REF!,7,0)</f>
        <v>#REF!</v>
      </c>
      <c r="P153" t="str">
        <f t="shared" si="13"/>
        <v>25702</v>
      </c>
      <c r="Q153" t="str">
        <f t="shared" si="14"/>
        <v>15</v>
      </c>
    </row>
    <row r="154" spans="1:17" hidden="1" x14ac:dyDescent="0.3">
      <c r="A154" s="556" t="s">
        <v>3179</v>
      </c>
      <c r="B154" s="333">
        <v>6</v>
      </c>
      <c r="C154" s="610">
        <v>151025702071990</v>
      </c>
      <c r="D154" s="334" t="s">
        <v>2444</v>
      </c>
      <c r="E154" t="str">
        <f t="shared" si="11"/>
        <v>150102570207199</v>
      </c>
      <c r="F154" t="str">
        <f t="shared" si="12"/>
        <v>0</v>
      </c>
      <c r="G154" t="e">
        <f>+VLOOKUP(L154,BG!$D$10:$F$68,3,FALSE)</f>
        <v>#REF!</v>
      </c>
      <c r="H154" s="334" t="s">
        <v>3210</v>
      </c>
      <c r="I154" s="621">
        <v>3827543243</v>
      </c>
      <c r="J154" s="296">
        <f t="shared" si="10"/>
        <v>3827543.2429999998</v>
      </c>
      <c r="K154" t="e">
        <f>+VLOOKUP(D154,#REF!,4,0)</f>
        <v>#REF!</v>
      </c>
      <c r="L154" t="e">
        <f>VLOOKUP(D154,#REF!,5,0)</f>
        <v>#REF!</v>
      </c>
      <c r="M154" t="e">
        <f>VLOOKUP(D154,#REF!,6,0)</f>
        <v>#REF!</v>
      </c>
      <c r="N154" t="e">
        <f>VLOOKUP(D154,#REF!,7,0)</f>
        <v>#REF!</v>
      </c>
      <c r="P154" t="str">
        <f t="shared" si="13"/>
        <v>25702</v>
      </c>
      <c r="Q154" t="str">
        <f t="shared" si="14"/>
        <v>15</v>
      </c>
    </row>
    <row r="155" spans="1:17" hidden="1" x14ac:dyDescent="0.3">
      <c r="A155" s="556" t="s">
        <v>3179</v>
      </c>
      <c r="B155" s="332">
        <v>6</v>
      </c>
      <c r="C155" s="609">
        <v>151025702087990</v>
      </c>
      <c r="D155" s="427" t="s">
        <v>898</v>
      </c>
      <c r="E155" t="str">
        <f t="shared" si="11"/>
        <v>150102570208799</v>
      </c>
      <c r="F155" t="str">
        <f t="shared" si="12"/>
        <v>0</v>
      </c>
      <c r="G155" t="e">
        <f>+VLOOKUP(L155,BG!$D$10:$F$68,3,FALSE)</f>
        <v>#REF!</v>
      </c>
      <c r="H155" s="427" t="s">
        <v>899</v>
      </c>
      <c r="I155" s="622">
        <v>49474906977</v>
      </c>
      <c r="J155" s="296">
        <f t="shared" si="10"/>
        <v>49474906.976999998</v>
      </c>
      <c r="K155" t="e">
        <f>+VLOOKUP(D155,#REF!,4,0)</f>
        <v>#REF!</v>
      </c>
      <c r="L155" t="e">
        <f>VLOOKUP(D155,#REF!,5,0)</f>
        <v>#REF!</v>
      </c>
      <c r="M155" t="e">
        <f>VLOOKUP(D155,#REF!,6,0)</f>
        <v>#REF!</v>
      </c>
      <c r="N155" t="e">
        <f>VLOOKUP(D155,#REF!,7,0)</f>
        <v>#REF!</v>
      </c>
      <c r="P155" t="str">
        <f t="shared" si="13"/>
        <v>25702</v>
      </c>
      <c r="Q155" t="str">
        <f t="shared" si="14"/>
        <v>15</v>
      </c>
    </row>
    <row r="156" spans="1:17" hidden="1" x14ac:dyDescent="0.3">
      <c r="A156" s="556" t="s">
        <v>3179</v>
      </c>
      <c r="B156" s="333">
        <v>6</v>
      </c>
      <c r="C156" s="610">
        <v>151025702088990</v>
      </c>
      <c r="D156" s="334" t="s">
        <v>2644</v>
      </c>
      <c r="E156" t="str">
        <f t="shared" si="11"/>
        <v>150102570208899</v>
      </c>
      <c r="F156" t="str">
        <f t="shared" si="12"/>
        <v>0</v>
      </c>
      <c r="G156" t="e">
        <f>+VLOOKUP(L156,BG!$D$10:$F$68,3,FALSE)</f>
        <v>#REF!</v>
      </c>
      <c r="H156" s="334" t="s">
        <v>2647</v>
      </c>
      <c r="I156" s="621">
        <v>2068550</v>
      </c>
      <c r="J156" s="296">
        <f t="shared" si="10"/>
        <v>2068.5500000000002</v>
      </c>
      <c r="K156" t="e">
        <f>+VLOOKUP(D156,#REF!,4,0)</f>
        <v>#REF!</v>
      </c>
      <c r="L156" t="e">
        <f>VLOOKUP(D156,#REF!,5,0)</f>
        <v>#REF!</v>
      </c>
      <c r="M156" t="e">
        <f>VLOOKUP(D156,#REF!,6,0)</f>
        <v>#REF!</v>
      </c>
      <c r="N156" t="e">
        <f>VLOOKUP(D156,#REF!,7,0)</f>
        <v>#REF!</v>
      </c>
      <c r="P156" t="str">
        <f t="shared" si="13"/>
        <v>25702</v>
      </c>
      <c r="Q156" t="str">
        <f t="shared" si="14"/>
        <v>15</v>
      </c>
    </row>
    <row r="157" spans="1:17" hidden="1" x14ac:dyDescent="0.3">
      <c r="A157" s="556" t="s">
        <v>3179</v>
      </c>
      <c r="B157" s="332">
        <v>6</v>
      </c>
      <c r="C157" s="609">
        <v>151025702090990</v>
      </c>
      <c r="D157" s="427" t="s">
        <v>900</v>
      </c>
      <c r="E157" t="str">
        <f t="shared" si="11"/>
        <v>150102570209099</v>
      </c>
      <c r="F157" t="str">
        <f t="shared" si="12"/>
        <v>0</v>
      </c>
      <c r="G157" t="e">
        <f>+VLOOKUP(L157,BG!$D$10:$F$68,3,FALSE)</f>
        <v>#REF!</v>
      </c>
      <c r="H157" s="427" t="s">
        <v>901</v>
      </c>
      <c r="I157" s="619">
        <v>476877223</v>
      </c>
      <c r="J157" s="296">
        <f t="shared" si="10"/>
        <v>476877.223</v>
      </c>
      <c r="K157" t="e">
        <f>+VLOOKUP(D157,#REF!,4,0)</f>
        <v>#REF!</v>
      </c>
      <c r="L157" t="e">
        <f>VLOOKUP(D157,#REF!,5,0)</f>
        <v>#REF!</v>
      </c>
      <c r="M157" t="e">
        <f>VLOOKUP(D157,#REF!,6,0)</f>
        <v>#REF!</v>
      </c>
      <c r="N157" t="e">
        <f>VLOOKUP(D157,#REF!,7,0)</f>
        <v>#REF!</v>
      </c>
      <c r="P157" t="str">
        <f t="shared" si="13"/>
        <v>25702</v>
      </c>
      <c r="Q157" t="str">
        <f t="shared" si="14"/>
        <v>15</v>
      </c>
    </row>
    <row r="158" spans="1:17" hidden="1" x14ac:dyDescent="0.3">
      <c r="A158" s="556" t="s">
        <v>3179</v>
      </c>
      <c r="B158" s="333">
        <v>6</v>
      </c>
      <c r="C158" s="610">
        <v>151025702113990</v>
      </c>
      <c r="D158" s="334" t="s">
        <v>2786</v>
      </c>
      <c r="E158" t="str">
        <f t="shared" si="11"/>
        <v>150102570211399</v>
      </c>
      <c r="F158" t="str">
        <f t="shared" si="12"/>
        <v>0</v>
      </c>
      <c r="G158" t="e">
        <f>+VLOOKUP(L158,BG!$D$10:$F$68,3,FALSE)</f>
        <v>#REF!</v>
      </c>
      <c r="H158" s="334" t="s">
        <v>3211</v>
      </c>
      <c r="I158" s="620">
        <v>659090909</v>
      </c>
      <c r="J158" s="296">
        <f t="shared" si="10"/>
        <v>659090.90899999999</v>
      </c>
      <c r="K158" t="e">
        <f>+VLOOKUP(D158,#REF!,4,0)</f>
        <v>#REF!</v>
      </c>
      <c r="L158" t="e">
        <f>VLOOKUP(D158,#REF!,5,0)</f>
        <v>#REF!</v>
      </c>
      <c r="M158" t="e">
        <f>VLOOKUP(D158,#REF!,6,0)</f>
        <v>#REF!</v>
      </c>
      <c r="N158" t="e">
        <f>VLOOKUP(D158,#REF!,7,0)</f>
        <v>#REF!</v>
      </c>
      <c r="P158" t="str">
        <f t="shared" si="13"/>
        <v>25702</v>
      </c>
      <c r="Q158" t="str">
        <f t="shared" si="14"/>
        <v>15</v>
      </c>
    </row>
    <row r="159" spans="1:17" hidden="1" x14ac:dyDescent="0.3">
      <c r="A159" s="556" t="s">
        <v>3179</v>
      </c>
      <c r="B159" s="332">
        <v>6</v>
      </c>
      <c r="C159" s="609">
        <v>151025702114990</v>
      </c>
      <c r="D159" s="427" t="s">
        <v>3180</v>
      </c>
      <c r="E159" t="str">
        <f t="shared" si="11"/>
        <v>150102570211499</v>
      </c>
      <c r="F159" t="str">
        <f t="shared" si="12"/>
        <v>0</v>
      </c>
      <c r="G159" t="e">
        <f>+VLOOKUP(L159,BG!$D$10:$F$68,3,FALSE)</f>
        <v>#REF!</v>
      </c>
      <c r="H159" s="427" t="s">
        <v>3212</v>
      </c>
      <c r="I159" s="619">
        <v>9276703</v>
      </c>
      <c r="J159" s="296">
        <f t="shared" si="10"/>
        <v>9276.7029999999995</v>
      </c>
      <c r="K159" t="e">
        <f>+VLOOKUP(D159,#REF!,4,0)</f>
        <v>#REF!</v>
      </c>
      <c r="L159" t="e">
        <f>VLOOKUP(D159,#REF!,5,0)</f>
        <v>#REF!</v>
      </c>
      <c r="M159" t="e">
        <f>VLOOKUP(D159,#REF!,6,0)</f>
        <v>#REF!</v>
      </c>
      <c r="N159" t="e">
        <f>VLOOKUP(D159,#REF!,7,0)</f>
        <v>#REF!</v>
      </c>
      <c r="P159" t="str">
        <f t="shared" si="13"/>
        <v>25702</v>
      </c>
      <c r="Q159" t="str">
        <f t="shared" si="14"/>
        <v>15</v>
      </c>
    </row>
    <row r="160" spans="1:17" hidden="1" x14ac:dyDescent="0.3">
      <c r="A160" s="556" t="s">
        <v>3179</v>
      </c>
      <c r="B160" s="333">
        <v>6</v>
      </c>
      <c r="C160" s="610">
        <v>151025702153990</v>
      </c>
      <c r="D160" s="334" t="s">
        <v>2660</v>
      </c>
      <c r="E160" t="str">
        <f t="shared" si="11"/>
        <v>150102570215399</v>
      </c>
      <c r="F160" t="str">
        <f t="shared" si="12"/>
        <v>0</v>
      </c>
      <c r="G160" t="e">
        <f>+VLOOKUP(L160,BG!$D$10:$F$68,3,FALSE)</f>
        <v>#REF!</v>
      </c>
      <c r="H160" s="334" t="s">
        <v>2679</v>
      </c>
      <c r="I160" s="620">
        <v>15145794</v>
      </c>
      <c r="J160" s="296">
        <f t="shared" si="10"/>
        <v>15145.794</v>
      </c>
      <c r="K160" t="e">
        <f>+VLOOKUP(D160,#REF!,4,0)</f>
        <v>#REF!</v>
      </c>
      <c r="L160" t="e">
        <f>VLOOKUP(D160,#REF!,5,0)</f>
        <v>#REF!</v>
      </c>
      <c r="M160" t="e">
        <f>VLOOKUP(D160,#REF!,6,0)</f>
        <v>#REF!</v>
      </c>
      <c r="N160" t="e">
        <f>VLOOKUP(D160,#REF!,7,0)</f>
        <v>#REF!</v>
      </c>
      <c r="P160" t="str">
        <f t="shared" si="13"/>
        <v>25702</v>
      </c>
      <c r="Q160" t="str">
        <f t="shared" si="14"/>
        <v>15</v>
      </c>
    </row>
    <row r="161" spans="1:17" hidden="1" x14ac:dyDescent="0.3">
      <c r="A161" s="556" t="s">
        <v>3179</v>
      </c>
      <c r="B161" s="332">
        <v>6</v>
      </c>
      <c r="C161" s="609">
        <v>151025702154990</v>
      </c>
      <c r="D161" s="427" t="s">
        <v>2661</v>
      </c>
      <c r="E161" t="str">
        <f t="shared" si="11"/>
        <v>150102570215499</v>
      </c>
      <c r="F161" t="str">
        <f t="shared" si="12"/>
        <v>0</v>
      </c>
      <c r="G161" t="e">
        <f>+VLOOKUP(L161,BG!$D$10:$F$68,3,FALSE)</f>
        <v>#REF!</v>
      </c>
      <c r="H161" s="427" t="s">
        <v>2680</v>
      </c>
      <c r="I161" s="619">
        <v>16609834</v>
      </c>
      <c r="J161" s="296">
        <f t="shared" si="10"/>
        <v>16609.833999999999</v>
      </c>
      <c r="K161" t="e">
        <f>+VLOOKUP(D161,#REF!,4,0)</f>
        <v>#REF!</v>
      </c>
      <c r="L161" t="e">
        <f>VLOOKUP(D161,#REF!,5,0)</f>
        <v>#REF!</v>
      </c>
      <c r="M161" t="e">
        <f>VLOOKUP(D161,#REF!,6,0)</f>
        <v>#REF!</v>
      </c>
      <c r="N161" t="e">
        <f>VLOOKUP(D161,#REF!,7,0)</f>
        <v>#REF!</v>
      </c>
      <c r="P161" t="str">
        <f t="shared" si="13"/>
        <v>25702</v>
      </c>
      <c r="Q161" t="str">
        <f t="shared" si="14"/>
        <v>15</v>
      </c>
    </row>
    <row r="162" spans="1:17" hidden="1" x14ac:dyDescent="0.3">
      <c r="A162" s="556" t="s">
        <v>3179</v>
      </c>
      <c r="B162" s="333">
        <v>6</v>
      </c>
      <c r="C162" s="610">
        <v>151025702157990</v>
      </c>
      <c r="D162" s="334" t="s">
        <v>3159</v>
      </c>
      <c r="E162" t="str">
        <f t="shared" si="11"/>
        <v>150102570215799</v>
      </c>
      <c r="F162" t="str">
        <f t="shared" si="12"/>
        <v>0</v>
      </c>
      <c r="G162" t="e">
        <f>+VLOOKUP(L162,BG!$D$10:$F$68,3,FALSE)</f>
        <v>#REF!</v>
      </c>
      <c r="H162" s="334" t="s">
        <v>3168</v>
      </c>
      <c r="I162" s="620">
        <v>475000</v>
      </c>
      <c r="J162" s="296">
        <f t="shared" si="10"/>
        <v>475</v>
      </c>
      <c r="K162" t="e">
        <f>+VLOOKUP(D162,#REF!,4,0)</f>
        <v>#REF!</v>
      </c>
      <c r="L162" t="e">
        <f>VLOOKUP(D162,#REF!,5,0)</f>
        <v>#REF!</v>
      </c>
      <c r="M162" t="e">
        <f>VLOOKUP(D162,#REF!,6,0)</f>
        <v>#REF!</v>
      </c>
      <c r="N162" t="e">
        <f>VLOOKUP(D162,#REF!,7,0)</f>
        <v>#REF!</v>
      </c>
      <c r="P162" t="str">
        <f t="shared" si="13"/>
        <v>25702</v>
      </c>
      <c r="Q162" t="str">
        <f t="shared" si="14"/>
        <v>15</v>
      </c>
    </row>
    <row r="163" spans="1:17" hidden="1" x14ac:dyDescent="0.3">
      <c r="A163" s="556" t="s">
        <v>3179</v>
      </c>
      <c r="B163" s="332">
        <v>6</v>
      </c>
      <c r="C163" s="609">
        <v>151025702270990</v>
      </c>
      <c r="D163" s="427" t="s">
        <v>1959</v>
      </c>
      <c r="E163" t="str">
        <f t="shared" si="11"/>
        <v>150102570227099</v>
      </c>
      <c r="F163" t="str">
        <f t="shared" si="12"/>
        <v>0</v>
      </c>
      <c r="G163" t="e">
        <f>+VLOOKUP(L163,BG!$D$10:$F$68,3,FALSE)</f>
        <v>#REF!</v>
      </c>
      <c r="H163" s="427" t="s">
        <v>3213</v>
      </c>
      <c r="I163" s="619">
        <v>12208633</v>
      </c>
      <c r="J163" s="296">
        <f t="shared" si="10"/>
        <v>12208.633</v>
      </c>
      <c r="K163" t="e">
        <f>+VLOOKUP(D163,#REF!,4,0)</f>
        <v>#REF!</v>
      </c>
      <c r="L163" t="e">
        <f>VLOOKUP(D163,#REF!,5,0)</f>
        <v>#REF!</v>
      </c>
      <c r="M163" t="e">
        <f>VLOOKUP(D163,#REF!,6,0)</f>
        <v>#REF!</v>
      </c>
      <c r="N163" t="e">
        <f>VLOOKUP(D163,#REF!,7,0)</f>
        <v>#REF!</v>
      </c>
      <c r="P163" t="str">
        <f t="shared" si="13"/>
        <v>25702</v>
      </c>
      <c r="Q163" t="str">
        <f t="shared" si="14"/>
        <v>15</v>
      </c>
    </row>
    <row r="164" spans="1:17" hidden="1" x14ac:dyDescent="0.3">
      <c r="A164" s="556" t="s">
        <v>3179</v>
      </c>
      <c r="B164" s="333">
        <v>6</v>
      </c>
      <c r="C164" s="610">
        <v>151025702297010</v>
      </c>
      <c r="D164" s="334" t="s">
        <v>2622</v>
      </c>
      <c r="E164" t="str">
        <f t="shared" si="11"/>
        <v>150102570229701</v>
      </c>
      <c r="F164" t="str">
        <f t="shared" si="12"/>
        <v>0</v>
      </c>
      <c r="G164" t="e">
        <f>+VLOOKUP(L164,BG!$D$10:$F$68,3,FALSE)</f>
        <v>#REF!</v>
      </c>
      <c r="H164" s="334" t="s">
        <v>2788</v>
      </c>
      <c r="I164" s="620">
        <v>1808791649</v>
      </c>
      <c r="J164" s="296">
        <f t="shared" si="10"/>
        <v>1808791.649</v>
      </c>
      <c r="K164" t="e">
        <f>+VLOOKUP(D164,#REF!,4,0)</f>
        <v>#REF!</v>
      </c>
      <c r="L164" t="e">
        <f>VLOOKUP(D164,#REF!,5,0)</f>
        <v>#REF!</v>
      </c>
      <c r="M164" t="e">
        <f>VLOOKUP(D164,#REF!,6,0)</f>
        <v>#REF!</v>
      </c>
      <c r="N164" t="e">
        <f>VLOOKUP(D164,#REF!,7,0)</f>
        <v>#REF!</v>
      </c>
      <c r="P164" t="str">
        <f t="shared" si="13"/>
        <v>25702</v>
      </c>
      <c r="Q164" t="str">
        <f t="shared" si="14"/>
        <v>15</v>
      </c>
    </row>
    <row r="165" spans="1:17" hidden="1" x14ac:dyDescent="0.3">
      <c r="A165" s="556" t="s">
        <v>3179</v>
      </c>
      <c r="B165" s="332">
        <v>6</v>
      </c>
      <c r="C165" s="609">
        <v>151025702301990</v>
      </c>
      <c r="D165" s="427" t="s">
        <v>3160</v>
      </c>
      <c r="E165" t="str">
        <f t="shared" si="11"/>
        <v>150102570230199</v>
      </c>
      <c r="F165" t="str">
        <f t="shared" si="12"/>
        <v>0</v>
      </c>
      <c r="G165" t="e">
        <f>+VLOOKUP(L165,BG!$D$10:$F$68,3,FALSE)</f>
        <v>#REF!</v>
      </c>
      <c r="H165" s="427" t="s">
        <v>3214</v>
      </c>
      <c r="I165" s="619">
        <v>7302329</v>
      </c>
      <c r="J165" s="296">
        <f t="shared" si="10"/>
        <v>7302.3289999999997</v>
      </c>
      <c r="K165" t="e">
        <f>+VLOOKUP(D165,#REF!,4,0)</f>
        <v>#REF!</v>
      </c>
      <c r="L165" t="e">
        <f>VLOOKUP(D165,#REF!,5,0)</f>
        <v>#REF!</v>
      </c>
      <c r="M165" t="e">
        <f>VLOOKUP(D165,#REF!,6,0)</f>
        <v>#REF!</v>
      </c>
      <c r="N165" t="e">
        <f>VLOOKUP(D165,#REF!,7,0)</f>
        <v>#REF!</v>
      </c>
      <c r="P165" t="str">
        <f t="shared" si="13"/>
        <v>25702</v>
      </c>
      <c r="Q165" t="str">
        <f t="shared" si="14"/>
        <v>15</v>
      </c>
    </row>
    <row r="166" spans="1:17" hidden="1" x14ac:dyDescent="0.3">
      <c r="A166" s="556" t="s">
        <v>3179</v>
      </c>
      <c r="B166" s="333">
        <v>6</v>
      </c>
      <c r="C166" s="610">
        <v>151025702305990</v>
      </c>
      <c r="D166" s="334" t="s">
        <v>3181</v>
      </c>
      <c r="E166" t="str">
        <f t="shared" si="11"/>
        <v>150102570230599</v>
      </c>
      <c r="F166" t="str">
        <f t="shared" si="12"/>
        <v>0</v>
      </c>
      <c r="G166" t="e">
        <f>+VLOOKUP(L166,BG!$D$10:$F$68,3,FALSE)</f>
        <v>#REF!</v>
      </c>
      <c r="H166" s="334" t="s">
        <v>3215</v>
      </c>
      <c r="I166" s="620">
        <v>735480822</v>
      </c>
      <c r="J166" s="296">
        <f t="shared" si="10"/>
        <v>735480.82200000004</v>
      </c>
      <c r="K166" t="e">
        <f>+VLOOKUP(D166,#REF!,4,0)</f>
        <v>#REF!</v>
      </c>
      <c r="L166" t="e">
        <f>VLOOKUP(D166,#REF!,5,0)</f>
        <v>#REF!</v>
      </c>
      <c r="M166" t="e">
        <f>VLOOKUP(D166,#REF!,6,0)</f>
        <v>#REF!</v>
      </c>
      <c r="N166" t="e">
        <f>VLOOKUP(D166,#REF!,7,0)</f>
        <v>#REF!</v>
      </c>
      <c r="P166" t="str">
        <f t="shared" si="13"/>
        <v>25702</v>
      </c>
      <c r="Q166" t="str">
        <f t="shared" si="14"/>
        <v>15</v>
      </c>
    </row>
    <row r="167" spans="1:17" hidden="1" x14ac:dyDescent="0.3">
      <c r="A167" s="556" t="s">
        <v>3179</v>
      </c>
      <c r="B167" s="332">
        <v>6</v>
      </c>
      <c r="C167" s="609">
        <v>151025702311010</v>
      </c>
      <c r="D167" s="427" t="s">
        <v>3182</v>
      </c>
      <c r="E167" t="str">
        <f t="shared" si="11"/>
        <v>150102570231101</v>
      </c>
      <c r="F167" t="str">
        <f t="shared" si="12"/>
        <v>0</v>
      </c>
      <c r="G167" t="e">
        <f>+VLOOKUP(L167,BG!$D$10:$F$68,3,FALSE)</f>
        <v>#REF!</v>
      </c>
      <c r="H167" s="427" t="s">
        <v>3216</v>
      </c>
      <c r="I167" s="619">
        <v>279533499</v>
      </c>
      <c r="J167" s="296">
        <f t="shared" si="10"/>
        <v>279533.49900000001</v>
      </c>
      <c r="K167" t="e">
        <f>+VLOOKUP(D167,#REF!,4,0)</f>
        <v>#REF!</v>
      </c>
      <c r="L167" t="e">
        <f>VLOOKUP(D167,#REF!,5,0)</f>
        <v>#REF!</v>
      </c>
      <c r="M167" t="e">
        <f>VLOOKUP(D167,#REF!,6,0)</f>
        <v>#REF!</v>
      </c>
      <c r="N167" t="e">
        <f>VLOOKUP(D167,#REF!,7,0)</f>
        <v>#REF!</v>
      </c>
      <c r="P167" t="str">
        <f t="shared" si="13"/>
        <v>25702</v>
      </c>
      <c r="Q167" t="str">
        <f t="shared" si="14"/>
        <v>15</v>
      </c>
    </row>
    <row r="168" spans="1:17" hidden="1" x14ac:dyDescent="0.3">
      <c r="A168" s="556" t="s">
        <v>3179</v>
      </c>
      <c r="B168" s="333">
        <v>6</v>
      </c>
      <c r="C168" s="610">
        <v>151025704000990</v>
      </c>
      <c r="D168" s="334" t="s">
        <v>2452</v>
      </c>
      <c r="E168" t="str">
        <f t="shared" si="11"/>
        <v>150102570400099</v>
      </c>
      <c r="F168" t="str">
        <f t="shared" si="12"/>
        <v>0</v>
      </c>
      <c r="G168" t="e">
        <f>+VLOOKUP(L168,BG!$D$10:$F$68,3,FALSE)</f>
        <v>#REF!</v>
      </c>
      <c r="H168" s="334" t="s">
        <v>2453</v>
      </c>
      <c r="I168" s="620">
        <v>55403460</v>
      </c>
      <c r="J168" s="296">
        <f t="shared" si="10"/>
        <v>55403.46</v>
      </c>
      <c r="K168" t="e">
        <f>+VLOOKUP(D168,#REF!,4,0)</f>
        <v>#REF!</v>
      </c>
      <c r="L168" t="e">
        <f>VLOOKUP(D168,#REF!,5,0)</f>
        <v>#REF!</v>
      </c>
      <c r="M168" t="e">
        <f>VLOOKUP(D168,#REF!,6,0)</f>
        <v>#REF!</v>
      </c>
      <c r="N168" t="e">
        <f>VLOOKUP(D168,#REF!,7,0)</f>
        <v>#REF!</v>
      </c>
      <c r="P168" t="str">
        <f t="shared" si="13"/>
        <v>25704</v>
      </c>
      <c r="Q168" t="str">
        <f t="shared" si="14"/>
        <v>15</v>
      </c>
    </row>
    <row r="169" spans="1:17" hidden="1" x14ac:dyDescent="0.3">
      <c r="A169" s="556" t="s">
        <v>3179</v>
      </c>
      <c r="B169" s="332">
        <v>6</v>
      </c>
      <c r="C169" s="609">
        <v>151025704001010</v>
      </c>
      <c r="D169" s="427" t="s">
        <v>2454</v>
      </c>
      <c r="E169" t="str">
        <f t="shared" si="11"/>
        <v>150102570400101</v>
      </c>
      <c r="F169" t="str">
        <f t="shared" si="12"/>
        <v>0</v>
      </c>
      <c r="G169" t="e">
        <f>+VLOOKUP(L169,BG!$D$10:$F$68,3,FALSE)</f>
        <v>#REF!</v>
      </c>
      <c r="H169" s="427" t="s">
        <v>2455</v>
      </c>
      <c r="I169" s="619">
        <v>94382763838</v>
      </c>
      <c r="J169" s="296">
        <f t="shared" si="10"/>
        <v>94382763.838</v>
      </c>
      <c r="K169" t="e">
        <f>+VLOOKUP(D169,#REF!,4,0)</f>
        <v>#REF!</v>
      </c>
      <c r="L169" t="e">
        <f>VLOOKUP(D169,#REF!,5,0)</f>
        <v>#REF!</v>
      </c>
      <c r="M169" t="e">
        <f>VLOOKUP(D169,#REF!,6,0)</f>
        <v>#REF!</v>
      </c>
      <c r="N169" t="e">
        <f>VLOOKUP(D169,#REF!,7,0)</f>
        <v>#REF!</v>
      </c>
      <c r="P169" t="str">
        <f t="shared" si="13"/>
        <v>25704</v>
      </c>
      <c r="Q169" t="str">
        <f t="shared" si="14"/>
        <v>15</v>
      </c>
    </row>
    <row r="170" spans="1:17" hidden="1" x14ac:dyDescent="0.3">
      <c r="A170" s="556" t="s">
        <v>3179</v>
      </c>
      <c r="B170" s="333">
        <v>6</v>
      </c>
      <c r="C170" s="610">
        <v>151025704001990</v>
      </c>
      <c r="D170" s="334" t="s">
        <v>2456</v>
      </c>
      <c r="E170" t="str">
        <f t="shared" si="11"/>
        <v>150102570400199</v>
      </c>
      <c r="F170" t="str">
        <f t="shared" si="12"/>
        <v>0</v>
      </c>
      <c r="G170" t="e">
        <f>+VLOOKUP(L170,BG!$D$10:$F$68,3,FALSE)</f>
        <v>#REF!</v>
      </c>
      <c r="H170" s="334" t="s">
        <v>2457</v>
      </c>
      <c r="I170" s="620">
        <v>496023096200</v>
      </c>
      <c r="J170" s="296">
        <f t="shared" si="10"/>
        <v>496023096.19999999</v>
      </c>
      <c r="K170" t="e">
        <f>+VLOOKUP(D170,#REF!,4,0)</f>
        <v>#REF!</v>
      </c>
      <c r="L170" t="e">
        <f>VLOOKUP(D170,#REF!,5,0)</f>
        <v>#REF!</v>
      </c>
      <c r="M170" t="e">
        <f>VLOOKUP(D170,#REF!,6,0)</f>
        <v>#REF!</v>
      </c>
      <c r="N170" t="e">
        <f>VLOOKUP(D170,#REF!,7,0)</f>
        <v>#REF!</v>
      </c>
      <c r="P170" t="str">
        <f t="shared" si="13"/>
        <v>25704</v>
      </c>
      <c r="Q170" t="str">
        <f t="shared" si="14"/>
        <v>15</v>
      </c>
    </row>
    <row r="171" spans="1:17" hidden="1" x14ac:dyDescent="0.3">
      <c r="A171" s="556" t="s">
        <v>3179</v>
      </c>
      <c r="B171" s="332">
        <v>6</v>
      </c>
      <c r="C171" s="609">
        <v>151025704002010</v>
      </c>
      <c r="D171" s="427" t="s">
        <v>2458</v>
      </c>
      <c r="E171" t="str">
        <f t="shared" si="11"/>
        <v>150102570400201</v>
      </c>
      <c r="F171" t="str">
        <f t="shared" si="12"/>
        <v>0</v>
      </c>
      <c r="G171" t="e">
        <f>+VLOOKUP(L171,BG!$D$10:$F$68,3,FALSE)</f>
        <v>#REF!</v>
      </c>
      <c r="H171" s="427" t="s">
        <v>2459</v>
      </c>
      <c r="I171" s="619">
        <v>6429156320</v>
      </c>
      <c r="J171" s="296">
        <f t="shared" si="10"/>
        <v>6429156.3200000003</v>
      </c>
      <c r="K171" t="e">
        <f>+VLOOKUP(D171,#REF!,4,0)</f>
        <v>#REF!</v>
      </c>
      <c r="L171" t="e">
        <f>VLOOKUP(D171,#REF!,5,0)</f>
        <v>#REF!</v>
      </c>
      <c r="M171" t="e">
        <f>VLOOKUP(D171,#REF!,6,0)</f>
        <v>#REF!</v>
      </c>
      <c r="N171" t="e">
        <f>VLOOKUP(D171,#REF!,7,0)</f>
        <v>#REF!</v>
      </c>
      <c r="P171" t="str">
        <f t="shared" si="13"/>
        <v>25704</v>
      </c>
      <c r="Q171" t="str">
        <f t="shared" si="14"/>
        <v>15</v>
      </c>
    </row>
    <row r="172" spans="1:17" hidden="1" x14ac:dyDescent="0.3">
      <c r="A172" s="556" t="s">
        <v>3179</v>
      </c>
      <c r="B172" s="333">
        <v>6</v>
      </c>
      <c r="C172" s="610">
        <v>151025704002990</v>
      </c>
      <c r="D172" s="334" t="s">
        <v>2460</v>
      </c>
      <c r="E172" t="str">
        <f t="shared" si="11"/>
        <v>150102570400299</v>
      </c>
      <c r="F172" t="str">
        <f t="shared" si="12"/>
        <v>0</v>
      </c>
      <c r="G172" t="e">
        <f>+VLOOKUP(L172,BG!$D$10:$F$68,3,FALSE)</f>
        <v>#REF!</v>
      </c>
      <c r="H172" s="334" t="s">
        <v>2461</v>
      </c>
      <c r="I172" s="620">
        <v>-169962229871</v>
      </c>
      <c r="J172" s="296">
        <f t="shared" si="10"/>
        <v>-169962229.87099999</v>
      </c>
      <c r="K172" t="e">
        <f>+VLOOKUP(D172,#REF!,4,0)</f>
        <v>#REF!</v>
      </c>
      <c r="L172" t="e">
        <f>VLOOKUP(D172,#REF!,5,0)</f>
        <v>#REF!</v>
      </c>
      <c r="M172" t="e">
        <f>VLOOKUP(D172,#REF!,6,0)</f>
        <v>#REF!</v>
      </c>
      <c r="N172" t="e">
        <f>VLOOKUP(D172,#REF!,7,0)</f>
        <v>#REF!</v>
      </c>
      <c r="P172" t="str">
        <f t="shared" si="13"/>
        <v>25704</v>
      </c>
      <c r="Q172" t="str">
        <f t="shared" si="14"/>
        <v>15</v>
      </c>
    </row>
    <row r="173" spans="1:17" hidden="1" x14ac:dyDescent="0.3">
      <c r="A173" s="556" t="s">
        <v>3179</v>
      </c>
      <c r="B173" s="332">
        <v>6</v>
      </c>
      <c r="C173" s="609">
        <v>151025704003990</v>
      </c>
      <c r="D173" s="427" t="s">
        <v>2462</v>
      </c>
      <c r="E173" t="str">
        <f t="shared" si="11"/>
        <v>150102570400399</v>
      </c>
      <c r="F173" t="str">
        <f t="shared" si="12"/>
        <v>0</v>
      </c>
      <c r="G173" t="e">
        <f>+VLOOKUP(L173,BG!$D$10:$F$68,3,FALSE)</f>
        <v>#REF!</v>
      </c>
      <c r="H173" s="427" t="s">
        <v>2463</v>
      </c>
      <c r="I173" s="619">
        <v>-491300</v>
      </c>
      <c r="J173" s="296">
        <f t="shared" si="10"/>
        <v>-491.3</v>
      </c>
      <c r="K173" t="e">
        <f>+VLOOKUP(D173,#REF!,4,0)</f>
        <v>#REF!</v>
      </c>
      <c r="L173" t="e">
        <f>VLOOKUP(D173,#REF!,5,0)</f>
        <v>#REF!</v>
      </c>
      <c r="M173" t="e">
        <f>VLOOKUP(D173,#REF!,6,0)</f>
        <v>#REF!</v>
      </c>
      <c r="N173" t="e">
        <f>VLOOKUP(D173,#REF!,7,0)</f>
        <v>#REF!</v>
      </c>
      <c r="P173" t="str">
        <f t="shared" si="13"/>
        <v>25704</v>
      </c>
      <c r="Q173" t="str">
        <f t="shared" si="14"/>
        <v>15</v>
      </c>
    </row>
    <row r="174" spans="1:17" hidden="1" x14ac:dyDescent="0.3">
      <c r="A174" s="556" t="s">
        <v>3179</v>
      </c>
      <c r="B174" s="333">
        <v>6</v>
      </c>
      <c r="C174" s="610">
        <v>151025704004990</v>
      </c>
      <c r="D174" s="334" t="s">
        <v>2464</v>
      </c>
      <c r="E174" t="str">
        <f t="shared" si="11"/>
        <v>150102570400499</v>
      </c>
      <c r="F174" t="str">
        <f t="shared" si="12"/>
        <v>0</v>
      </c>
      <c r="G174" t="e">
        <f>+VLOOKUP(L174,BG!$D$10:$F$68,3,FALSE)</f>
        <v>#REF!</v>
      </c>
      <c r="H174" s="334" t="s">
        <v>2465</v>
      </c>
      <c r="I174" s="620">
        <v>-37761644</v>
      </c>
      <c r="J174" s="296">
        <f t="shared" si="10"/>
        <v>-37761.644</v>
      </c>
      <c r="K174" t="e">
        <f>+VLOOKUP(D174,#REF!,4,0)</f>
        <v>#REF!</v>
      </c>
      <c r="L174" t="e">
        <f>VLOOKUP(D174,#REF!,5,0)</f>
        <v>#REF!</v>
      </c>
      <c r="M174" t="e">
        <f>VLOOKUP(D174,#REF!,6,0)</f>
        <v>#REF!</v>
      </c>
      <c r="N174" t="e">
        <f>VLOOKUP(D174,#REF!,7,0)</f>
        <v>#REF!</v>
      </c>
      <c r="P174" t="str">
        <f t="shared" si="13"/>
        <v>25704</v>
      </c>
      <c r="Q174" t="str">
        <f t="shared" si="14"/>
        <v>15</v>
      </c>
    </row>
    <row r="175" spans="1:17" hidden="1" x14ac:dyDescent="0.3">
      <c r="A175" s="556" t="s">
        <v>3179</v>
      </c>
      <c r="B175" s="332">
        <v>6</v>
      </c>
      <c r="C175" s="609">
        <v>151025704005010</v>
      </c>
      <c r="D175" s="427" t="s">
        <v>2466</v>
      </c>
      <c r="E175" t="str">
        <f t="shared" si="11"/>
        <v>150102570400501</v>
      </c>
      <c r="F175" t="str">
        <f t="shared" si="12"/>
        <v>0</v>
      </c>
      <c r="G175" t="e">
        <f>+VLOOKUP(L175,BG!$D$10:$F$68,3,FALSE)</f>
        <v>#REF!</v>
      </c>
      <c r="H175" s="427" t="s">
        <v>2467</v>
      </c>
      <c r="I175" s="619">
        <v>-564442235</v>
      </c>
      <c r="J175" s="296">
        <f t="shared" si="10"/>
        <v>-564442.23499999999</v>
      </c>
      <c r="K175" t="e">
        <f>+VLOOKUP(D175,#REF!,4,0)</f>
        <v>#REF!</v>
      </c>
      <c r="L175" t="e">
        <f>VLOOKUP(D175,#REF!,5,0)</f>
        <v>#REF!</v>
      </c>
      <c r="M175" t="e">
        <f>VLOOKUP(D175,#REF!,6,0)</f>
        <v>#REF!</v>
      </c>
      <c r="N175" t="e">
        <f>VLOOKUP(D175,#REF!,7,0)</f>
        <v>#REF!</v>
      </c>
      <c r="P175" t="str">
        <f t="shared" si="13"/>
        <v>25704</v>
      </c>
      <c r="Q175" t="str">
        <f t="shared" si="14"/>
        <v>15</v>
      </c>
    </row>
    <row r="176" spans="1:17" hidden="1" x14ac:dyDescent="0.3">
      <c r="A176" s="556" t="s">
        <v>3179</v>
      </c>
      <c r="B176" s="333">
        <v>6</v>
      </c>
      <c r="C176" s="610">
        <v>151025704005990</v>
      </c>
      <c r="D176" s="334" t="s">
        <v>2468</v>
      </c>
      <c r="E176" t="str">
        <f t="shared" si="11"/>
        <v>150102570400599</v>
      </c>
      <c r="F176" t="str">
        <f t="shared" si="12"/>
        <v>0</v>
      </c>
      <c r="G176" t="e">
        <f>+VLOOKUP(L176,BG!$D$10:$F$68,3,FALSE)</f>
        <v>#REF!</v>
      </c>
      <c r="H176" s="334" t="s">
        <v>2467</v>
      </c>
      <c r="I176" s="620">
        <v>-741170541</v>
      </c>
      <c r="J176" s="296">
        <f t="shared" si="10"/>
        <v>-741170.54099999997</v>
      </c>
      <c r="K176" t="e">
        <f>+VLOOKUP(D176,#REF!,4,0)</f>
        <v>#REF!</v>
      </c>
      <c r="L176" t="e">
        <f>VLOOKUP(D176,#REF!,5,0)</f>
        <v>#REF!</v>
      </c>
      <c r="M176" t="e">
        <f>VLOOKUP(D176,#REF!,6,0)</f>
        <v>#REF!</v>
      </c>
      <c r="N176" t="e">
        <f>VLOOKUP(D176,#REF!,7,0)</f>
        <v>#REF!</v>
      </c>
      <c r="P176" t="str">
        <f t="shared" si="13"/>
        <v>25704</v>
      </c>
      <c r="Q176" t="str">
        <f t="shared" si="14"/>
        <v>15</v>
      </c>
    </row>
    <row r="177" spans="1:17" hidden="1" x14ac:dyDescent="0.3">
      <c r="A177" s="556" t="s">
        <v>3179</v>
      </c>
      <c r="B177" s="332">
        <v>6</v>
      </c>
      <c r="C177" s="609">
        <v>151025704006010</v>
      </c>
      <c r="D177" s="427" t="s">
        <v>2469</v>
      </c>
      <c r="E177" t="str">
        <f t="shared" si="11"/>
        <v>150102570400601</v>
      </c>
      <c r="F177" t="str">
        <f t="shared" si="12"/>
        <v>0</v>
      </c>
      <c r="G177" t="e">
        <f>+VLOOKUP(L177,BG!$D$10:$F$68,3,FALSE)</f>
        <v>#REF!</v>
      </c>
      <c r="H177" s="427" t="s">
        <v>2470</v>
      </c>
      <c r="I177" s="619">
        <v>18662976612</v>
      </c>
      <c r="J177" s="296">
        <f t="shared" si="10"/>
        <v>18662976.612</v>
      </c>
      <c r="K177" t="e">
        <f>+VLOOKUP(D177,#REF!,4,0)</f>
        <v>#REF!</v>
      </c>
      <c r="L177" t="e">
        <f>VLOOKUP(D177,#REF!,5,0)</f>
        <v>#REF!</v>
      </c>
      <c r="M177" t="e">
        <f>VLOOKUP(D177,#REF!,6,0)</f>
        <v>#REF!</v>
      </c>
      <c r="N177" t="e">
        <f>VLOOKUP(D177,#REF!,7,0)</f>
        <v>#REF!</v>
      </c>
      <c r="P177" t="str">
        <f t="shared" si="13"/>
        <v>25704</v>
      </c>
      <c r="Q177" t="str">
        <f t="shared" si="14"/>
        <v>15</v>
      </c>
    </row>
    <row r="178" spans="1:17" hidden="1" x14ac:dyDescent="0.3">
      <c r="A178" s="556" t="s">
        <v>3179</v>
      </c>
      <c r="B178" s="333">
        <v>6</v>
      </c>
      <c r="C178" s="610">
        <v>151025704006990</v>
      </c>
      <c r="D178" s="334" t="s">
        <v>2471</v>
      </c>
      <c r="E178" t="str">
        <f t="shared" si="11"/>
        <v>150102570400699</v>
      </c>
      <c r="F178" t="str">
        <f t="shared" si="12"/>
        <v>0</v>
      </c>
      <c r="G178" t="e">
        <f>+VLOOKUP(L178,BG!$D$10:$F$68,3,FALSE)</f>
        <v>#REF!</v>
      </c>
      <c r="H178" s="334" t="s">
        <v>2470</v>
      </c>
      <c r="I178" s="620">
        <v>-47149562575</v>
      </c>
      <c r="J178" s="296">
        <f t="shared" si="10"/>
        <v>-47149562.575000003</v>
      </c>
      <c r="K178" t="e">
        <f>+VLOOKUP(D178,#REF!,4,0)</f>
        <v>#REF!</v>
      </c>
      <c r="L178" t="e">
        <f>VLOOKUP(D178,#REF!,5,0)</f>
        <v>#REF!</v>
      </c>
      <c r="M178" t="e">
        <f>VLOOKUP(D178,#REF!,6,0)</f>
        <v>#REF!</v>
      </c>
      <c r="N178" t="e">
        <f>VLOOKUP(D178,#REF!,7,0)</f>
        <v>#REF!</v>
      </c>
      <c r="P178" t="str">
        <f t="shared" si="13"/>
        <v>25704</v>
      </c>
      <c r="Q178" t="str">
        <f t="shared" si="14"/>
        <v>15</v>
      </c>
    </row>
    <row r="179" spans="1:17" hidden="1" x14ac:dyDescent="0.3">
      <c r="A179" s="556" t="s">
        <v>3179</v>
      </c>
      <c r="B179" s="332">
        <v>6</v>
      </c>
      <c r="C179" s="609">
        <v>151025704007010</v>
      </c>
      <c r="D179" s="427" t="s">
        <v>2472</v>
      </c>
      <c r="E179" t="str">
        <f t="shared" si="11"/>
        <v>150102570400701</v>
      </c>
      <c r="F179" t="str">
        <f t="shared" si="12"/>
        <v>0</v>
      </c>
      <c r="G179" t="e">
        <f>+VLOOKUP(L179,BG!$D$10:$F$68,3,FALSE)</f>
        <v>#REF!</v>
      </c>
      <c r="H179" s="427" t="s">
        <v>2473</v>
      </c>
      <c r="I179" s="619">
        <v>4088328344</v>
      </c>
      <c r="J179" s="296">
        <f t="shared" si="10"/>
        <v>4088328.344</v>
      </c>
      <c r="K179" t="e">
        <f>+VLOOKUP(D179,#REF!,4,0)</f>
        <v>#REF!</v>
      </c>
      <c r="L179" t="e">
        <f>VLOOKUP(D179,#REF!,5,0)</f>
        <v>#REF!</v>
      </c>
      <c r="M179" t="e">
        <f>VLOOKUP(D179,#REF!,6,0)</f>
        <v>#REF!</v>
      </c>
      <c r="N179" t="e">
        <f>VLOOKUP(D179,#REF!,7,0)</f>
        <v>#REF!</v>
      </c>
      <c r="P179" t="str">
        <f t="shared" si="13"/>
        <v>25704</v>
      </c>
      <c r="Q179" t="str">
        <f t="shared" si="14"/>
        <v>15</v>
      </c>
    </row>
    <row r="180" spans="1:17" hidden="1" x14ac:dyDescent="0.3">
      <c r="A180" s="556" t="s">
        <v>3179</v>
      </c>
      <c r="B180" s="333">
        <v>6</v>
      </c>
      <c r="C180" s="610">
        <v>151025704007990</v>
      </c>
      <c r="D180" s="334" t="s">
        <v>2474</v>
      </c>
      <c r="E180" t="str">
        <f t="shared" si="11"/>
        <v>150102570400799</v>
      </c>
      <c r="F180" t="str">
        <f t="shared" si="12"/>
        <v>0</v>
      </c>
      <c r="G180" t="e">
        <f>+VLOOKUP(L180,BG!$D$10:$F$68,3,FALSE)</f>
        <v>#REF!</v>
      </c>
      <c r="H180" s="334" t="s">
        <v>2473</v>
      </c>
      <c r="I180" s="620">
        <v>9353194890</v>
      </c>
      <c r="J180" s="296">
        <f t="shared" si="10"/>
        <v>9353194.8900000006</v>
      </c>
      <c r="K180" t="e">
        <f>+VLOOKUP(D180,#REF!,4,0)</f>
        <v>#REF!</v>
      </c>
      <c r="L180" t="e">
        <f>VLOOKUP(D180,#REF!,5,0)</f>
        <v>#REF!</v>
      </c>
      <c r="M180" t="e">
        <f>VLOOKUP(D180,#REF!,6,0)</f>
        <v>#REF!</v>
      </c>
      <c r="N180" t="e">
        <f>VLOOKUP(D180,#REF!,7,0)</f>
        <v>#REF!</v>
      </c>
      <c r="P180" t="str">
        <f t="shared" si="13"/>
        <v>25704</v>
      </c>
      <c r="Q180" t="str">
        <f t="shared" si="14"/>
        <v>15</v>
      </c>
    </row>
    <row r="181" spans="1:17" hidden="1" x14ac:dyDescent="0.3">
      <c r="A181" s="556" t="s">
        <v>3179</v>
      </c>
      <c r="B181" s="332">
        <v>6</v>
      </c>
      <c r="C181" s="609">
        <v>151025704008010</v>
      </c>
      <c r="D181" s="427" t="s">
        <v>2475</v>
      </c>
      <c r="E181" t="str">
        <f t="shared" si="11"/>
        <v>150102570400801</v>
      </c>
      <c r="F181" t="str">
        <f t="shared" si="12"/>
        <v>0</v>
      </c>
      <c r="G181" t="e">
        <f>+VLOOKUP(L181,BG!$D$10:$F$68,3,FALSE)</f>
        <v>#REF!</v>
      </c>
      <c r="H181" s="427" t="s">
        <v>2476</v>
      </c>
      <c r="I181" s="619">
        <v>-1580815340</v>
      </c>
      <c r="J181" s="296">
        <f t="shared" si="10"/>
        <v>-1580815.34</v>
      </c>
      <c r="K181" t="e">
        <f>+VLOOKUP(D181,#REF!,4,0)</f>
        <v>#REF!</v>
      </c>
      <c r="L181" t="e">
        <f>VLOOKUP(D181,#REF!,5,0)</f>
        <v>#REF!</v>
      </c>
      <c r="M181" t="e">
        <f>VLOOKUP(D181,#REF!,6,0)</f>
        <v>#REF!</v>
      </c>
      <c r="N181" t="e">
        <f>VLOOKUP(D181,#REF!,7,0)</f>
        <v>#REF!</v>
      </c>
      <c r="P181" t="str">
        <f t="shared" si="13"/>
        <v>25704</v>
      </c>
      <c r="Q181" t="str">
        <f t="shared" si="14"/>
        <v>15</v>
      </c>
    </row>
    <row r="182" spans="1:17" hidden="1" x14ac:dyDescent="0.3">
      <c r="A182" s="556" t="s">
        <v>3179</v>
      </c>
      <c r="B182" s="333">
        <v>6</v>
      </c>
      <c r="C182" s="610">
        <v>151025704008990</v>
      </c>
      <c r="D182" s="334" t="s">
        <v>2477</v>
      </c>
      <c r="E182" t="str">
        <f t="shared" si="11"/>
        <v>150102570400899</v>
      </c>
      <c r="F182" t="str">
        <f t="shared" si="12"/>
        <v>0</v>
      </c>
      <c r="G182" t="e">
        <f>+VLOOKUP(L182,BG!$D$10:$F$68,3,FALSE)</f>
        <v>#REF!</v>
      </c>
      <c r="H182" s="334" t="s">
        <v>2478</v>
      </c>
      <c r="I182" s="620">
        <v>2672939731</v>
      </c>
      <c r="J182" s="296">
        <f t="shared" si="10"/>
        <v>2672939.7310000001</v>
      </c>
      <c r="K182" t="e">
        <f>+VLOOKUP(D182,#REF!,4,0)</f>
        <v>#REF!</v>
      </c>
      <c r="L182" t="e">
        <f>VLOOKUP(D182,#REF!,5,0)</f>
        <v>#REF!</v>
      </c>
      <c r="M182" t="e">
        <f>VLOOKUP(D182,#REF!,6,0)</f>
        <v>#REF!</v>
      </c>
      <c r="N182" t="e">
        <f>VLOOKUP(D182,#REF!,7,0)</f>
        <v>#REF!</v>
      </c>
      <c r="P182" t="str">
        <f t="shared" si="13"/>
        <v>25704</v>
      </c>
      <c r="Q182" t="str">
        <f t="shared" si="14"/>
        <v>15</v>
      </c>
    </row>
    <row r="183" spans="1:17" hidden="1" x14ac:dyDescent="0.3">
      <c r="A183" s="556" t="s">
        <v>3179</v>
      </c>
      <c r="B183" s="332">
        <v>6</v>
      </c>
      <c r="C183" s="609">
        <v>151025704009010</v>
      </c>
      <c r="D183" s="427" t="s">
        <v>2479</v>
      </c>
      <c r="E183" t="str">
        <f t="shared" si="11"/>
        <v>150102570400901</v>
      </c>
      <c r="F183" t="str">
        <f t="shared" si="12"/>
        <v>0</v>
      </c>
      <c r="G183" t="e">
        <f>+VLOOKUP(L183,BG!$D$10:$F$68,3,FALSE)</f>
        <v>#REF!</v>
      </c>
      <c r="H183" s="427" t="s">
        <v>2480</v>
      </c>
      <c r="I183" s="619">
        <v>-6722407</v>
      </c>
      <c r="J183" s="296">
        <f t="shared" si="10"/>
        <v>-6722.4070000000002</v>
      </c>
      <c r="K183" t="e">
        <f>+VLOOKUP(D183,#REF!,4,0)</f>
        <v>#REF!</v>
      </c>
      <c r="L183" t="e">
        <f>VLOOKUP(D183,#REF!,5,0)</f>
        <v>#REF!</v>
      </c>
      <c r="M183" t="e">
        <f>VLOOKUP(D183,#REF!,6,0)</f>
        <v>#REF!</v>
      </c>
      <c r="N183" t="e">
        <f>VLOOKUP(D183,#REF!,7,0)</f>
        <v>#REF!</v>
      </c>
      <c r="P183" t="str">
        <f t="shared" si="13"/>
        <v>25704</v>
      </c>
      <c r="Q183" t="str">
        <f t="shared" si="14"/>
        <v>15</v>
      </c>
    </row>
    <row r="184" spans="1:17" hidden="1" x14ac:dyDescent="0.3">
      <c r="A184" s="556" t="s">
        <v>3179</v>
      </c>
      <c r="B184" s="333">
        <v>6</v>
      </c>
      <c r="C184" s="610">
        <v>151025704009990</v>
      </c>
      <c r="D184" s="334" t="s">
        <v>2481</v>
      </c>
      <c r="E184" t="str">
        <f t="shared" si="11"/>
        <v>150102570400999</v>
      </c>
      <c r="F184" t="str">
        <f t="shared" si="12"/>
        <v>0</v>
      </c>
      <c r="G184" t="e">
        <f>+VLOOKUP(L184,BG!$D$10:$F$68,3,FALSE)</f>
        <v>#REF!</v>
      </c>
      <c r="H184" s="334" t="s">
        <v>2480</v>
      </c>
      <c r="I184" s="620">
        <v>1111849348</v>
      </c>
      <c r="J184" s="296">
        <f t="shared" si="10"/>
        <v>1111849.348</v>
      </c>
      <c r="K184" t="e">
        <f>+VLOOKUP(D184,#REF!,4,0)</f>
        <v>#REF!</v>
      </c>
      <c r="L184" t="e">
        <f>VLOOKUP(D184,#REF!,5,0)</f>
        <v>#REF!</v>
      </c>
      <c r="M184" t="e">
        <f>VLOOKUP(D184,#REF!,6,0)</f>
        <v>#REF!</v>
      </c>
      <c r="N184" t="e">
        <f>VLOOKUP(D184,#REF!,7,0)</f>
        <v>#REF!</v>
      </c>
      <c r="P184" t="str">
        <f t="shared" si="13"/>
        <v>25704</v>
      </c>
      <c r="Q184" t="str">
        <f t="shared" si="14"/>
        <v>15</v>
      </c>
    </row>
    <row r="185" spans="1:17" hidden="1" x14ac:dyDescent="0.3">
      <c r="A185" s="556" t="s">
        <v>3179</v>
      </c>
      <c r="B185" s="332">
        <v>6</v>
      </c>
      <c r="C185" s="609">
        <v>151025704010990</v>
      </c>
      <c r="D185" s="427" t="s">
        <v>2482</v>
      </c>
      <c r="E185" t="str">
        <f t="shared" si="11"/>
        <v>150102570401099</v>
      </c>
      <c r="F185" t="str">
        <f t="shared" si="12"/>
        <v>0</v>
      </c>
      <c r="G185" t="e">
        <f>+VLOOKUP(L185,BG!$D$10:$F$68,3,FALSE)</f>
        <v>#REF!</v>
      </c>
      <c r="H185" s="427" t="s">
        <v>2483</v>
      </c>
      <c r="I185" s="619">
        <v>1817880</v>
      </c>
      <c r="J185" s="296">
        <f t="shared" si="10"/>
        <v>1817.88</v>
      </c>
      <c r="K185" t="e">
        <f>+VLOOKUP(D185,#REF!,4,0)</f>
        <v>#REF!</v>
      </c>
      <c r="L185" t="e">
        <f>VLOOKUP(D185,#REF!,5,0)</f>
        <v>#REF!</v>
      </c>
      <c r="M185" t="e">
        <f>VLOOKUP(D185,#REF!,6,0)</f>
        <v>#REF!</v>
      </c>
      <c r="N185" t="e">
        <f>VLOOKUP(D185,#REF!,7,0)</f>
        <v>#REF!</v>
      </c>
      <c r="P185" t="str">
        <f t="shared" si="13"/>
        <v>25704</v>
      </c>
      <c r="Q185" t="str">
        <f t="shared" si="14"/>
        <v>15</v>
      </c>
    </row>
    <row r="186" spans="1:17" hidden="1" x14ac:dyDescent="0.3">
      <c r="A186" s="556" t="s">
        <v>3179</v>
      </c>
      <c r="B186" s="333">
        <v>6</v>
      </c>
      <c r="C186" s="610">
        <v>151025704011010</v>
      </c>
      <c r="D186" s="334" t="s">
        <v>2484</v>
      </c>
      <c r="E186" t="str">
        <f t="shared" si="11"/>
        <v>150102570401101</v>
      </c>
      <c r="F186" t="str">
        <f t="shared" si="12"/>
        <v>0</v>
      </c>
      <c r="G186" t="e">
        <f>+VLOOKUP(L186,BG!$D$10:$F$68,3,FALSE)</f>
        <v>#REF!</v>
      </c>
      <c r="H186" s="334" t="s">
        <v>2485</v>
      </c>
      <c r="I186" s="620">
        <v>-3599946</v>
      </c>
      <c r="J186" s="296">
        <f t="shared" si="10"/>
        <v>-3599.9459999999999</v>
      </c>
      <c r="K186" t="e">
        <f>+VLOOKUP(D186,#REF!,4,0)</f>
        <v>#REF!</v>
      </c>
      <c r="L186" t="e">
        <f>VLOOKUP(D186,#REF!,5,0)</f>
        <v>#REF!</v>
      </c>
      <c r="M186" t="e">
        <f>VLOOKUP(D186,#REF!,6,0)</f>
        <v>#REF!</v>
      </c>
      <c r="N186" t="e">
        <f>VLOOKUP(D186,#REF!,7,0)</f>
        <v>#REF!</v>
      </c>
      <c r="P186" t="str">
        <f t="shared" si="13"/>
        <v>25704</v>
      </c>
      <c r="Q186" t="str">
        <f t="shared" si="14"/>
        <v>15</v>
      </c>
    </row>
    <row r="187" spans="1:17" hidden="1" x14ac:dyDescent="0.3">
      <c r="A187" s="556" t="s">
        <v>3179</v>
      </c>
      <c r="B187" s="332">
        <v>6</v>
      </c>
      <c r="C187" s="609">
        <v>151025704011990</v>
      </c>
      <c r="D187" s="427" t="s">
        <v>2486</v>
      </c>
      <c r="E187" t="str">
        <f t="shared" si="11"/>
        <v>150102570401199</v>
      </c>
      <c r="F187" t="str">
        <f t="shared" si="12"/>
        <v>0</v>
      </c>
      <c r="G187" t="e">
        <f>+VLOOKUP(L187,BG!$D$10:$F$68,3,FALSE)</f>
        <v>#REF!</v>
      </c>
      <c r="H187" s="427" t="s">
        <v>2485</v>
      </c>
      <c r="I187" s="619">
        <v>-339771473</v>
      </c>
      <c r="J187" s="296">
        <f t="shared" si="10"/>
        <v>-339771.473</v>
      </c>
      <c r="K187" t="e">
        <f>+VLOOKUP(D187,#REF!,4,0)</f>
        <v>#REF!</v>
      </c>
      <c r="L187" t="e">
        <f>VLOOKUP(D187,#REF!,5,0)</f>
        <v>#REF!</v>
      </c>
      <c r="M187" t="e">
        <f>VLOOKUP(D187,#REF!,6,0)</f>
        <v>#REF!</v>
      </c>
      <c r="N187" t="e">
        <f>VLOOKUP(D187,#REF!,7,0)</f>
        <v>#REF!</v>
      </c>
      <c r="P187" t="str">
        <f t="shared" si="13"/>
        <v>25704</v>
      </c>
      <c r="Q187" t="str">
        <f t="shared" si="14"/>
        <v>15</v>
      </c>
    </row>
    <row r="188" spans="1:17" hidden="1" x14ac:dyDescent="0.3">
      <c r="A188" s="556" t="s">
        <v>3179</v>
      </c>
      <c r="B188" s="333">
        <v>6</v>
      </c>
      <c r="C188" s="610">
        <v>151025704013990</v>
      </c>
      <c r="D188" s="334" t="s">
        <v>2487</v>
      </c>
      <c r="E188" t="str">
        <f t="shared" si="11"/>
        <v>150102570401399</v>
      </c>
      <c r="F188" t="str">
        <f t="shared" si="12"/>
        <v>0</v>
      </c>
      <c r="G188" t="e">
        <f>+VLOOKUP(L188,BG!$D$10:$F$68,3,FALSE)</f>
        <v>#REF!</v>
      </c>
      <c r="H188" s="334" t="s">
        <v>2488</v>
      </c>
      <c r="I188" s="623">
        <v>-7451673</v>
      </c>
      <c r="J188" s="296">
        <f t="shared" si="10"/>
        <v>-7451.6729999999998</v>
      </c>
      <c r="K188" t="e">
        <f>+VLOOKUP(D188,#REF!,4,0)</f>
        <v>#REF!</v>
      </c>
      <c r="L188" t="e">
        <f>VLOOKUP(D188,#REF!,5,0)</f>
        <v>#REF!</v>
      </c>
      <c r="M188" t="e">
        <f>VLOOKUP(D188,#REF!,6,0)</f>
        <v>#REF!</v>
      </c>
      <c r="N188" t="e">
        <f>VLOOKUP(D188,#REF!,7,0)</f>
        <v>#REF!</v>
      </c>
      <c r="P188" t="str">
        <f t="shared" si="13"/>
        <v>25704</v>
      </c>
      <c r="Q188" t="str">
        <f t="shared" si="14"/>
        <v>15</v>
      </c>
    </row>
    <row r="189" spans="1:17" hidden="1" x14ac:dyDescent="0.3">
      <c r="A189" s="556" t="s">
        <v>3179</v>
      </c>
      <c r="B189" s="332">
        <v>6</v>
      </c>
      <c r="C189" s="609">
        <v>151025704014010</v>
      </c>
      <c r="D189" s="427" t="s">
        <v>2489</v>
      </c>
      <c r="E189" t="str">
        <f t="shared" si="11"/>
        <v>150102570401401</v>
      </c>
      <c r="F189" t="str">
        <f t="shared" si="12"/>
        <v>0</v>
      </c>
      <c r="G189" t="e">
        <f>+VLOOKUP(L189,BG!$D$10:$F$68,3,FALSE)</f>
        <v>#REF!</v>
      </c>
      <c r="H189" s="427" t="s">
        <v>2490</v>
      </c>
      <c r="I189" s="619">
        <v>-503789315</v>
      </c>
      <c r="J189" s="576">
        <f t="shared" si="10"/>
        <v>-503789.315</v>
      </c>
      <c r="K189" t="e">
        <f>+VLOOKUP(D189,#REF!,4,0)</f>
        <v>#REF!</v>
      </c>
      <c r="L189" t="e">
        <f>VLOOKUP(D189,#REF!,5,0)</f>
        <v>#REF!</v>
      </c>
      <c r="M189" t="e">
        <f>VLOOKUP(D189,#REF!,6,0)</f>
        <v>#REF!</v>
      </c>
      <c r="N189" t="e">
        <f>VLOOKUP(D189,#REF!,7,0)</f>
        <v>#REF!</v>
      </c>
      <c r="P189" t="str">
        <f t="shared" si="13"/>
        <v>25704</v>
      </c>
      <c r="Q189" t="str">
        <f t="shared" si="14"/>
        <v>15</v>
      </c>
    </row>
    <row r="190" spans="1:17" hidden="1" x14ac:dyDescent="0.3">
      <c r="A190" s="556" t="s">
        <v>3179</v>
      </c>
      <c r="B190" s="333">
        <v>6</v>
      </c>
      <c r="C190" s="610">
        <v>151025704014990</v>
      </c>
      <c r="D190" s="334" t="s">
        <v>2491</v>
      </c>
      <c r="E190" t="str">
        <f t="shared" si="11"/>
        <v>150102570401499</v>
      </c>
      <c r="F190" t="str">
        <f t="shared" si="12"/>
        <v>0</v>
      </c>
      <c r="G190" t="e">
        <f>+VLOOKUP(L190,BG!$D$10:$F$68,3,FALSE)</f>
        <v>#REF!</v>
      </c>
      <c r="H190" s="334" t="s">
        <v>2488</v>
      </c>
      <c r="I190" s="620">
        <v>4020949192</v>
      </c>
      <c r="J190" s="296">
        <f t="shared" si="10"/>
        <v>4020949.1919999998</v>
      </c>
      <c r="K190" t="e">
        <f>+VLOOKUP(D190,#REF!,4,0)</f>
        <v>#REF!</v>
      </c>
      <c r="L190" t="e">
        <f>VLOOKUP(D190,#REF!,5,0)</f>
        <v>#REF!</v>
      </c>
      <c r="M190" t="e">
        <f>VLOOKUP(D190,#REF!,6,0)</f>
        <v>#REF!</v>
      </c>
      <c r="N190" t="e">
        <f>VLOOKUP(D190,#REF!,7,0)</f>
        <v>#REF!</v>
      </c>
      <c r="P190" t="str">
        <f t="shared" si="13"/>
        <v>25704</v>
      </c>
      <c r="Q190" t="str">
        <f t="shared" si="14"/>
        <v>15</v>
      </c>
    </row>
    <row r="191" spans="1:17" hidden="1" x14ac:dyDescent="0.3">
      <c r="A191" s="556" t="s">
        <v>3179</v>
      </c>
      <c r="B191" s="332">
        <v>6</v>
      </c>
      <c r="C191" s="609">
        <v>151025704015010</v>
      </c>
      <c r="D191" s="427" t="s">
        <v>2492</v>
      </c>
      <c r="E191" t="str">
        <f t="shared" si="11"/>
        <v>150102570401501</v>
      </c>
      <c r="F191" t="str">
        <f t="shared" si="12"/>
        <v>0</v>
      </c>
      <c r="G191" t="e">
        <f>+VLOOKUP(L191,BG!$D$10:$F$68,3,FALSE)</f>
        <v>#REF!</v>
      </c>
      <c r="H191" s="427" t="s">
        <v>2493</v>
      </c>
      <c r="I191" s="619">
        <v>-5333145</v>
      </c>
      <c r="J191" s="296">
        <f t="shared" si="10"/>
        <v>-5333.1450000000004</v>
      </c>
      <c r="K191" t="e">
        <f>+VLOOKUP(D191,#REF!,4,0)</f>
        <v>#REF!</v>
      </c>
      <c r="L191" t="e">
        <f>VLOOKUP(D191,#REF!,5,0)</f>
        <v>#REF!</v>
      </c>
      <c r="M191" t="e">
        <f>VLOOKUP(D191,#REF!,6,0)</f>
        <v>#REF!</v>
      </c>
      <c r="N191" t="e">
        <f>VLOOKUP(D191,#REF!,7,0)</f>
        <v>#REF!</v>
      </c>
      <c r="P191" t="str">
        <f t="shared" si="13"/>
        <v>25704</v>
      </c>
      <c r="Q191" t="str">
        <f t="shared" si="14"/>
        <v>15</v>
      </c>
    </row>
    <row r="192" spans="1:17" hidden="1" x14ac:dyDescent="0.3">
      <c r="A192" s="556" t="s">
        <v>3179</v>
      </c>
      <c r="B192" s="333">
        <v>6</v>
      </c>
      <c r="C192" s="610">
        <v>151025704015990</v>
      </c>
      <c r="D192" s="334" t="s">
        <v>2494</v>
      </c>
      <c r="E192" t="str">
        <f t="shared" si="11"/>
        <v>150102570401599</v>
      </c>
      <c r="F192" t="str">
        <f t="shared" si="12"/>
        <v>0</v>
      </c>
      <c r="G192" t="e">
        <f>+VLOOKUP(L192,BG!$D$10:$F$68,3,FALSE)</f>
        <v>#REF!</v>
      </c>
      <c r="H192" s="334" t="s">
        <v>2493</v>
      </c>
      <c r="I192" s="620">
        <v>16440891436</v>
      </c>
      <c r="J192" s="296">
        <f t="shared" si="10"/>
        <v>16440891.436000001</v>
      </c>
      <c r="K192" t="e">
        <f>+VLOOKUP(D192,#REF!,4,0)</f>
        <v>#REF!</v>
      </c>
      <c r="L192" t="e">
        <f>VLOOKUP(D192,#REF!,5,0)</f>
        <v>#REF!</v>
      </c>
      <c r="M192" t="e">
        <f>VLOOKUP(D192,#REF!,6,0)</f>
        <v>#REF!</v>
      </c>
      <c r="N192" t="e">
        <f>VLOOKUP(D192,#REF!,7,0)</f>
        <v>#REF!</v>
      </c>
      <c r="P192" t="str">
        <f t="shared" si="13"/>
        <v>25704</v>
      </c>
      <c r="Q192" t="str">
        <f t="shared" si="14"/>
        <v>15</v>
      </c>
    </row>
    <row r="193" spans="1:17" hidden="1" x14ac:dyDescent="0.3">
      <c r="A193" s="556" t="s">
        <v>3179</v>
      </c>
      <c r="B193" s="332">
        <v>6</v>
      </c>
      <c r="C193" s="609">
        <v>151025704016010</v>
      </c>
      <c r="D193" s="427" t="s">
        <v>2495</v>
      </c>
      <c r="E193" t="str">
        <f t="shared" si="11"/>
        <v>150102570401601</v>
      </c>
      <c r="F193" t="str">
        <f t="shared" si="12"/>
        <v>0</v>
      </c>
      <c r="G193" t="e">
        <f>+VLOOKUP(L193,BG!$D$10:$F$68,3,FALSE)</f>
        <v>#REF!</v>
      </c>
      <c r="H193" s="427" t="s">
        <v>2496</v>
      </c>
      <c r="I193" s="619">
        <v>-1939933469</v>
      </c>
      <c r="J193" s="296">
        <f t="shared" si="10"/>
        <v>-1939933.469</v>
      </c>
      <c r="K193" t="e">
        <f>+VLOOKUP(D193,#REF!,4,0)</f>
        <v>#REF!</v>
      </c>
      <c r="L193" t="e">
        <f>VLOOKUP(D193,#REF!,5,0)</f>
        <v>#REF!</v>
      </c>
      <c r="M193" t="e">
        <f>VLOOKUP(D193,#REF!,6,0)</f>
        <v>#REF!</v>
      </c>
      <c r="N193" t="e">
        <f>VLOOKUP(D193,#REF!,7,0)</f>
        <v>#REF!</v>
      </c>
      <c r="P193" t="str">
        <f t="shared" si="13"/>
        <v>25704</v>
      </c>
      <c r="Q193" t="str">
        <f t="shared" si="14"/>
        <v>15</v>
      </c>
    </row>
    <row r="194" spans="1:17" hidden="1" x14ac:dyDescent="0.3">
      <c r="A194" s="556" t="s">
        <v>3179</v>
      </c>
      <c r="B194" s="333">
        <v>6</v>
      </c>
      <c r="C194" s="610">
        <v>151025704016990</v>
      </c>
      <c r="D194" s="334" t="s">
        <v>2497</v>
      </c>
      <c r="E194" t="str">
        <f t="shared" si="11"/>
        <v>150102570401699</v>
      </c>
      <c r="F194" t="str">
        <f t="shared" si="12"/>
        <v>0</v>
      </c>
      <c r="G194" t="e">
        <f>+VLOOKUP(L194,BG!$D$10:$F$68,3,FALSE)</f>
        <v>#REF!</v>
      </c>
      <c r="H194" s="334" t="s">
        <v>2496</v>
      </c>
      <c r="I194" s="623">
        <v>4634717059</v>
      </c>
      <c r="J194" s="296">
        <f t="shared" ref="J194:J257" si="15">I194/1000</f>
        <v>4634717.0590000004</v>
      </c>
      <c r="K194" t="e">
        <f>+VLOOKUP(D194,#REF!,4,0)</f>
        <v>#REF!</v>
      </c>
      <c r="L194" t="e">
        <f>VLOOKUP(D194,#REF!,5,0)</f>
        <v>#REF!</v>
      </c>
      <c r="M194" t="e">
        <f>VLOOKUP(D194,#REF!,6,0)</f>
        <v>#REF!</v>
      </c>
      <c r="N194" t="e">
        <f>VLOOKUP(D194,#REF!,7,0)</f>
        <v>#REF!</v>
      </c>
      <c r="P194" t="str">
        <f t="shared" si="13"/>
        <v>25704</v>
      </c>
      <c r="Q194" t="str">
        <f t="shared" si="14"/>
        <v>15</v>
      </c>
    </row>
    <row r="195" spans="1:17" hidden="1" x14ac:dyDescent="0.3">
      <c r="A195" s="556" t="s">
        <v>3179</v>
      </c>
      <c r="B195" s="333">
        <v>6</v>
      </c>
      <c r="C195" s="610">
        <v>151025704017990</v>
      </c>
      <c r="D195" s="334" t="s">
        <v>2498</v>
      </c>
      <c r="E195" t="str">
        <f t="shared" si="11"/>
        <v>150102570401799</v>
      </c>
      <c r="F195" t="str">
        <f t="shared" si="12"/>
        <v>0</v>
      </c>
      <c r="G195" t="e">
        <f>+VLOOKUP(L195,BG!$D$10:$F$68,3,FALSE)</f>
        <v>#REF!</v>
      </c>
      <c r="H195" s="334" t="s">
        <v>2499</v>
      </c>
      <c r="I195" s="623">
        <v>995305092</v>
      </c>
      <c r="J195" s="296">
        <f t="shared" si="15"/>
        <v>995305.09199999995</v>
      </c>
      <c r="K195" t="e">
        <f>+VLOOKUP(D195,#REF!,4,0)</f>
        <v>#REF!</v>
      </c>
      <c r="L195" t="e">
        <f>VLOOKUP(D195,#REF!,5,0)</f>
        <v>#REF!</v>
      </c>
      <c r="M195" t="e">
        <f>VLOOKUP(D195,#REF!,6,0)</f>
        <v>#REF!</v>
      </c>
      <c r="N195" t="e">
        <f>VLOOKUP(D195,#REF!,7,0)</f>
        <v>#REF!</v>
      </c>
      <c r="P195" t="str">
        <f t="shared" si="13"/>
        <v>25704</v>
      </c>
      <c r="Q195" t="str">
        <f t="shared" si="14"/>
        <v>15</v>
      </c>
    </row>
    <row r="196" spans="1:17" s="297" customFormat="1" hidden="1" x14ac:dyDescent="0.3">
      <c r="A196" s="556" t="s">
        <v>3179</v>
      </c>
      <c r="B196" s="333">
        <v>6</v>
      </c>
      <c r="C196" s="610">
        <v>151025704018010</v>
      </c>
      <c r="D196" s="334" t="s">
        <v>2500</v>
      </c>
      <c r="E196" t="str">
        <f t="shared" si="11"/>
        <v>150102570401801</v>
      </c>
      <c r="F196" t="str">
        <f t="shared" si="12"/>
        <v>0</v>
      </c>
      <c r="G196" t="e">
        <f>+VLOOKUP(L196,BG!$D$10:$F$68,3,FALSE)</f>
        <v>#REF!</v>
      </c>
      <c r="H196" s="334" t="s">
        <v>2490</v>
      </c>
      <c r="I196" s="620">
        <v>39617635605</v>
      </c>
      <c r="J196" s="296">
        <f t="shared" si="15"/>
        <v>39617635.604999997</v>
      </c>
      <c r="K196" t="e">
        <f>+VLOOKUP(D196,#REF!,4,0)</f>
        <v>#REF!</v>
      </c>
      <c r="L196" t="e">
        <f>VLOOKUP(D196,#REF!,5,0)</f>
        <v>#REF!</v>
      </c>
      <c r="M196" t="e">
        <f>VLOOKUP(D196,#REF!,6,0)</f>
        <v>#REF!</v>
      </c>
      <c r="N196" t="e">
        <f>VLOOKUP(D196,#REF!,7,0)</f>
        <v>#REF!</v>
      </c>
      <c r="O196"/>
      <c r="P196" t="str">
        <f t="shared" si="13"/>
        <v>25704</v>
      </c>
      <c r="Q196" t="str">
        <f t="shared" si="14"/>
        <v>15</v>
      </c>
    </row>
    <row r="197" spans="1:17" hidden="1" x14ac:dyDescent="0.3">
      <c r="A197" s="556" t="s">
        <v>3179</v>
      </c>
      <c r="B197" s="333">
        <v>6</v>
      </c>
      <c r="C197" s="610">
        <v>151025704018990</v>
      </c>
      <c r="D197" s="334" t="s">
        <v>2501</v>
      </c>
      <c r="E197" t="str">
        <f t="shared" ref="E197:E260" si="16">+MID(D197,3,2)&amp;+MID(D197,6,1)&amp;+MID(D197,8,2)&amp;+MID(D197,11,3)&amp;+MID(D197,17,2)&amp;+MID(D197,20,3)&amp;+MID(D197,24,2)</f>
        <v>150102570401899</v>
      </c>
      <c r="F197" t="str">
        <f t="shared" ref="F197:F260" si="17">MID(E197,3,1)</f>
        <v>0</v>
      </c>
      <c r="G197" t="e">
        <f>+VLOOKUP(L197,BG!$D$10:$F$68,3,FALSE)</f>
        <v>#REF!</v>
      </c>
      <c r="H197" s="334" t="s">
        <v>2488</v>
      </c>
      <c r="I197" s="623">
        <v>23575414814</v>
      </c>
      <c r="J197" s="296">
        <f t="shared" si="15"/>
        <v>23575414.813999999</v>
      </c>
      <c r="K197" t="e">
        <f>+VLOOKUP(D197,#REF!,4,0)</f>
        <v>#REF!</v>
      </c>
      <c r="L197" t="e">
        <f>VLOOKUP(D197,#REF!,5,0)</f>
        <v>#REF!</v>
      </c>
      <c r="M197" t="e">
        <f>VLOOKUP(D197,#REF!,6,0)</f>
        <v>#REF!</v>
      </c>
      <c r="N197" t="e">
        <f>VLOOKUP(D197,#REF!,7,0)</f>
        <v>#REF!</v>
      </c>
      <c r="P197" t="str">
        <f t="shared" ref="P197:P260" si="18">MID(E197,6,5)</f>
        <v>25704</v>
      </c>
      <c r="Q197" t="str">
        <f t="shared" ref="Q197:Q260" si="19">+LEFT(E197,2)</f>
        <v>15</v>
      </c>
    </row>
    <row r="198" spans="1:17" s="297" customFormat="1" hidden="1" x14ac:dyDescent="0.3">
      <c r="A198" s="556" t="s">
        <v>3179</v>
      </c>
      <c r="B198" s="333">
        <v>6</v>
      </c>
      <c r="C198" s="610">
        <v>151025704019010</v>
      </c>
      <c r="D198" s="334" t="s">
        <v>2502</v>
      </c>
      <c r="E198" t="str">
        <f t="shared" si="16"/>
        <v>150102570401901</v>
      </c>
      <c r="F198" t="str">
        <f t="shared" si="17"/>
        <v>0</v>
      </c>
      <c r="G198" t="e">
        <f>+VLOOKUP(L198,BG!$D$10:$F$68,3,FALSE)</f>
        <v>#REF!</v>
      </c>
      <c r="H198" s="427" t="s">
        <v>2490</v>
      </c>
      <c r="I198" s="619">
        <v>-3657319418</v>
      </c>
      <c r="J198" s="296">
        <f t="shared" si="15"/>
        <v>-3657319.4180000001</v>
      </c>
      <c r="K198" t="e">
        <f>+VLOOKUP(D198,#REF!,4,0)</f>
        <v>#REF!</v>
      </c>
      <c r="L198" t="e">
        <f>VLOOKUP(D198,#REF!,5,0)</f>
        <v>#REF!</v>
      </c>
      <c r="M198" t="e">
        <f>VLOOKUP(D198,#REF!,6,0)</f>
        <v>#REF!</v>
      </c>
      <c r="N198" t="e">
        <f>VLOOKUP(D198,#REF!,7,0)</f>
        <v>#REF!</v>
      </c>
      <c r="O198"/>
      <c r="P198" t="str">
        <f t="shared" si="18"/>
        <v>25704</v>
      </c>
      <c r="Q198" t="str">
        <f t="shared" si="19"/>
        <v>15</v>
      </c>
    </row>
    <row r="199" spans="1:17" s="297" customFormat="1" hidden="1" x14ac:dyDescent="0.3">
      <c r="A199" s="556" t="s">
        <v>3179</v>
      </c>
      <c r="B199" s="332">
        <v>6</v>
      </c>
      <c r="C199" s="609">
        <v>151025704019990</v>
      </c>
      <c r="D199" s="427" t="s">
        <v>2503</v>
      </c>
      <c r="E199" t="str">
        <f t="shared" si="16"/>
        <v>150102570401999</v>
      </c>
      <c r="F199" t="str">
        <f t="shared" si="17"/>
        <v>0</v>
      </c>
      <c r="G199" t="e">
        <f>+VLOOKUP(L199,BG!$D$10:$F$68,3,FALSE)</f>
        <v>#REF!</v>
      </c>
      <c r="H199" s="334" t="s">
        <v>2488</v>
      </c>
      <c r="I199" s="620">
        <v>-15915406334</v>
      </c>
      <c r="J199" s="296">
        <f t="shared" si="15"/>
        <v>-15915406.334000001</v>
      </c>
      <c r="K199" t="e">
        <f>+VLOOKUP(D199,#REF!,4,0)</f>
        <v>#REF!</v>
      </c>
      <c r="L199" t="e">
        <f>VLOOKUP(D199,#REF!,5,0)</f>
        <v>#REF!</v>
      </c>
      <c r="M199" t="e">
        <f>VLOOKUP(D199,#REF!,6,0)</f>
        <v>#REF!</v>
      </c>
      <c r="N199" t="e">
        <f>VLOOKUP(D199,#REF!,7,0)</f>
        <v>#REF!</v>
      </c>
      <c r="O199"/>
      <c r="P199" t="str">
        <f t="shared" si="18"/>
        <v>25704</v>
      </c>
      <c r="Q199" t="str">
        <f t="shared" si="19"/>
        <v>15</v>
      </c>
    </row>
    <row r="200" spans="1:17" hidden="1" x14ac:dyDescent="0.3">
      <c r="A200" s="556" t="s">
        <v>3179</v>
      </c>
      <c r="B200" s="333">
        <v>6</v>
      </c>
      <c r="C200" s="610">
        <v>151025704020010</v>
      </c>
      <c r="D200" s="334" t="s">
        <v>2504</v>
      </c>
      <c r="E200" t="str">
        <f t="shared" si="16"/>
        <v>150102570402001</v>
      </c>
      <c r="F200" t="str">
        <f t="shared" si="17"/>
        <v>0</v>
      </c>
      <c r="G200" t="e">
        <f>+VLOOKUP(L200,BG!$D$10:$F$68,3,FALSE)</f>
        <v>#REF!</v>
      </c>
      <c r="H200" s="427" t="s">
        <v>2490</v>
      </c>
      <c r="I200" s="619">
        <v>-123391844790</v>
      </c>
      <c r="J200" s="296">
        <f t="shared" si="15"/>
        <v>-123391844.79000001</v>
      </c>
      <c r="K200" t="e">
        <f>+VLOOKUP(D200,#REF!,4,0)</f>
        <v>#REF!</v>
      </c>
      <c r="L200" t="e">
        <f>VLOOKUP(D200,#REF!,5,0)</f>
        <v>#REF!</v>
      </c>
      <c r="M200" t="e">
        <f>VLOOKUP(D200,#REF!,6,0)</f>
        <v>#REF!</v>
      </c>
      <c r="N200" t="e">
        <f>VLOOKUP(D200,#REF!,7,0)</f>
        <v>#REF!</v>
      </c>
      <c r="P200" t="str">
        <f t="shared" si="18"/>
        <v>25704</v>
      </c>
      <c r="Q200" t="str">
        <f t="shared" si="19"/>
        <v>15</v>
      </c>
    </row>
    <row r="201" spans="1:17" hidden="1" x14ac:dyDescent="0.3">
      <c r="A201" s="556" t="s">
        <v>3179</v>
      </c>
      <c r="B201" s="332">
        <v>7</v>
      </c>
      <c r="C201" s="609">
        <v>151025704020990</v>
      </c>
      <c r="D201" s="427" t="s">
        <v>2505</v>
      </c>
      <c r="E201" t="str">
        <f t="shared" si="16"/>
        <v>150102570402099</v>
      </c>
      <c r="F201" t="str">
        <f t="shared" si="17"/>
        <v>0</v>
      </c>
      <c r="G201" t="e">
        <f>+VLOOKUP(L201,BG!$D$10:$F$68,3,FALSE)</f>
        <v>#REF!</v>
      </c>
      <c r="H201" s="427" t="s">
        <v>2506</v>
      </c>
      <c r="I201" s="619">
        <v>-596276049374</v>
      </c>
      <c r="J201" s="296">
        <f t="shared" si="15"/>
        <v>-596276049.37399995</v>
      </c>
      <c r="K201" t="e">
        <f>+VLOOKUP(D201,#REF!,4,0)</f>
        <v>#REF!</v>
      </c>
      <c r="L201" t="e">
        <f>VLOOKUP(D201,#REF!,5,0)</f>
        <v>#REF!</v>
      </c>
      <c r="M201" t="e">
        <f>VLOOKUP(D201,#REF!,6,0)</f>
        <v>#REF!</v>
      </c>
      <c r="N201" t="e">
        <f>VLOOKUP(D201,#REF!,7,0)</f>
        <v>#REF!</v>
      </c>
      <c r="P201" t="str">
        <f t="shared" si="18"/>
        <v>25704</v>
      </c>
      <c r="Q201" t="str">
        <f t="shared" si="19"/>
        <v>15</v>
      </c>
    </row>
    <row r="202" spans="1:17" hidden="1" x14ac:dyDescent="0.3">
      <c r="A202" s="556" t="s">
        <v>3179</v>
      </c>
      <c r="B202" s="333">
        <v>6</v>
      </c>
      <c r="C202" s="610">
        <v>151025704021010</v>
      </c>
      <c r="D202" s="334" t="s">
        <v>2507</v>
      </c>
      <c r="E202" t="str">
        <f t="shared" si="16"/>
        <v>150102570402101</v>
      </c>
      <c r="F202" t="str">
        <f t="shared" si="17"/>
        <v>0</v>
      </c>
      <c r="G202" t="e">
        <f>+VLOOKUP(L202,BG!$D$10:$F$68,3,FALSE)</f>
        <v>#REF!</v>
      </c>
      <c r="H202" s="334" t="s">
        <v>2490</v>
      </c>
      <c r="I202" s="623">
        <v>-42334888</v>
      </c>
      <c r="J202" s="296">
        <f t="shared" si="15"/>
        <v>-42334.887999999999</v>
      </c>
      <c r="K202" t="e">
        <f>+VLOOKUP(D202,#REF!,4,0)</f>
        <v>#REF!</v>
      </c>
      <c r="L202" t="e">
        <f>VLOOKUP(D202,#REF!,5,0)</f>
        <v>#REF!</v>
      </c>
      <c r="M202" t="e">
        <f>VLOOKUP(D202,#REF!,6,0)</f>
        <v>#REF!</v>
      </c>
      <c r="N202" t="e">
        <f>VLOOKUP(D202,#REF!,7,0)</f>
        <v>#REF!</v>
      </c>
      <c r="P202" t="str">
        <f t="shared" si="18"/>
        <v>25704</v>
      </c>
      <c r="Q202" t="str">
        <f t="shared" si="19"/>
        <v>15</v>
      </c>
    </row>
    <row r="203" spans="1:17" hidden="1" x14ac:dyDescent="0.3">
      <c r="A203" s="556" t="s">
        <v>3179</v>
      </c>
      <c r="B203" s="333">
        <v>6</v>
      </c>
      <c r="C203" s="610">
        <v>151025704021990</v>
      </c>
      <c r="D203" s="334" t="s">
        <v>2508</v>
      </c>
      <c r="E203" t="str">
        <f t="shared" si="16"/>
        <v>150102570402199</v>
      </c>
      <c r="F203" t="str">
        <f t="shared" si="17"/>
        <v>0</v>
      </c>
      <c r="G203" t="e">
        <f>+VLOOKUP(L203,BG!$D$10:$F$68,3,FALSE)</f>
        <v>#REF!</v>
      </c>
      <c r="H203" s="334" t="s">
        <v>2488</v>
      </c>
      <c r="I203" s="623">
        <v>10563052074</v>
      </c>
      <c r="J203" s="296">
        <f t="shared" si="15"/>
        <v>10563052.073999999</v>
      </c>
      <c r="K203" t="e">
        <f>+VLOOKUP(D203,#REF!,4,0)</f>
        <v>#REF!</v>
      </c>
      <c r="L203" t="e">
        <f>VLOOKUP(D203,#REF!,5,0)</f>
        <v>#REF!</v>
      </c>
      <c r="M203" t="e">
        <f>VLOOKUP(D203,#REF!,6,0)</f>
        <v>#REF!</v>
      </c>
      <c r="N203" t="e">
        <f>VLOOKUP(D203,#REF!,7,0)</f>
        <v>#REF!</v>
      </c>
      <c r="P203" t="str">
        <f t="shared" si="18"/>
        <v>25704</v>
      </c>
      <c r="Q203" t="str">
        <f t="shared" si="19"/>
        <v>15</v>
      </c>
    </row>
    <row r="204" spans="1:17" s="297" customFormat="1" hidden="1" x14ac:dyDescent="0.3">
      <c r="A204" s="556" t="s">
        <v>3179</v>
      </c>
      <c r="B204" s="333">
        <v>7</v>
      </c>
      <c r="C204" s="610">
        <v>151025704022990</v>
      </c>
      <c r="D204" s="334" t="s">
        <v>2509</v>
      </c>
      <c r="E204" t="str">
        <f t="shared" si="16"/>
        <v>150102570402299</v>
      </c>
      <c r="F204" t="str">
        <f t="shared" si="17"/>
        <v>0</v>
      </c>
      <c r="G204" t="e">
        <f>+VLOOKUP(L204,BG!$D$10:$F$68,3,FALSE)</f>
        <v>#REF!</v>
      </c>
      <c r="H204" s="334" t="s">
        <v>2488</v>
      </c>
      <c r="I204" s="620">
        <v>-546471625</v>
      </c>
      <c r="J204" s="296">
        <f t="shared" si="15"/>
        <v>-546471.625</v>
      </c>
      <c r="K204" t="e">
        <f>+VLOOKUP(D204,#REF!,4,0)</f>
        <v>#REF!</v>
      </c>
      <c r="L204" t="e">
        <f>VLOOKUP(D204,#REF!,5,0)</f>
        <v>#REF!</v>
      </c>
      <c r="M204" t="e">
        <f>VLOOKUP(D204,#REF!,6,0)</f>
        <v>#REF!</v>
      </c>
      <c r="N204" t="e">
        <f>VLOOKUP(D204,#REF!,7,0)</f>
        <v>#REF!</v>
      </c>
      <c r="O204"/>
      <c r="P204" t="str">
        <f t="shared" si="18"/>
        <v>25704</v>
      </c>
      <c r="Q204" t="str">
        <f t="shared" si="19"/>
        <v>15</v>
      </c>
    </row>
    <row r="205" spans="1:17" s="297" customFormat="1" hidden="1" x14ac:dyDescent="0.3">
      <c r="A205" s="556" t="s">
        <v>3179</v>
      </c>
      <c r="B205" s="332">
        <v>6</v>
      </c>
      <c r="C205" s="609">
        <v>151025704023010</v>
      </c>
      <c r="D205" s="427" t="s">
        <v>2510</v>
      </c>
      <c r="E205" t="str">
        <f t="shared" si="16"/>
        <v>150102570402301</v>
      </c>
      <c r="F205" t="str">
        <f t="shared" si="17"/>
        <v>0</v>
      </c>
      <c r="G205" t="e">
        <f>+VLOOKUP(L205,BG!$D$10:$F$68,3,FALSE)</f>
        <v>#REF!</v>
      </c>
      <c r="H205" s="334" t="s">
        <v>2490</v>
      </c>
      <c r="I205" s="620">
        <v>-477381505</v>
      </c>
      <c r="J205" s="296">
        <f t="shared" si="15"/>
        <v>-477381.505</v>
      </c>
      <c r="K205" t="e">
        <f>+VLOOKUP(D205,#REF!,4,0)</f>
        <v>#REF!</v>
      </c>
      <c r="L205" t="e">
        <f>VLOOKUP(D205,#REF!,5,0)</f>
        <v>#REF!</v>
      </c>
      <c r="M205" t="e">
        <f>VLOOKUP(D205,#REF!,6,0)</f>
        <v>#REF!</v>
      </c>
      <c r="N205" t="e">
        <f>VLOOKUP(D205,#REF!,7,0)</f>
        <v>#REF!</v>
      </c>
      <c r="O205"/>
      <c r="P205" t="str">
        <f t="shared" si="18"/>
        <v>25704</v>
      </c>
      <c r="Q205" t="str">
        <f t="shared" si="19"/>
        <v>15</v>
      </c>
    </row>
    <row r="206" spans="1:17" s="297" customFormat="1" hidden="1" x14ac:dyDescent="0.3">
      <c r="A206" s="556" t="s">
        <v>3179</v>
      </c>
      <c r="B206" s="333">
        <v>6</v>
      </c>
      <c r="C206" s="610">
        <v>151025704023990</v>
      </c>
      <c r="D206" s="334" t="s">
        <v>2511</v>
      </c>
      <c r="E206" t="str">
        <f t="shared" si="16"/>
        <v>150102570402399</v>
      </c>
      <c r="F206" t="str">
        <f t="shared" si="17"/>
        <v>0</v>
      </c>
      <c r="G206" t="e">
        <f>+VLOOKUP(L206,BG!$D$10:$F$68,3,FALSE)</f>
        <v>#REF!</v>
      </c>
      <c r="H206" s="334" t="s">
        <v>2488</v>
      </c>
      <c r="I206" s="620">
        <v>6514056081</v>
      </c>
      <c r="J206" s="296">
        <f t="shared" si="15"/>
        <v>6514056.0810000002</v>
      </c>
      <c r="K206" t="e">
        <f>+VLOOKUP(D206,#REF!,4,0)</f>
        <v>#REF!</v>
      </c>
      <c r="L206" t="e">
        <f>VLOOKUP(D206,#REF!,5,0)</f>
        <v>#REF!</v>
      </c>
      <c r="M206" t="e">
        <f>VLOOKUP(D206,#REF!,6,0)</f>
        <v>#REF!</v>
      </c>
      <c r="N206" t="e">
        <f>VLOOKUP(D206,#REF!,7,0)</f>
        <v>#REF!</v>
      </c>
      <c r="O206"/>
      <c r="P206" t="str">
        <f t="shared" si="18"/>
        <v>25704</v>
      </c>
      <c r="Q206" t="str">
        <f t="shared" si="19"/>
        <v>15</v>
      </c>
    </row>
    <row r="207" spans="1:17" s="297" customFormat="1" hidden="1" x14ac:dyDescent="0.3">
      <c r="A207" s="556" t="s">
        <v>3179</v>
      </c>
      <c r="B207" s="332">
        <v>6</v>
      </c>
      <c r="C207" s="609">
        <v>151025704024990</v>
      </c>
      <c r="D207" s="427" t="s">
        <v>2512</v>
      </c>
      <c r="E207" t="str">
        <f t="shared" si="16"/>
        <v>150102570402499</v>
      </c>
      <c r="F207" t="str">
        <f t="shared" si="17"/>
        <v>0</v>
      </c>
      <c r="G207" t="e">
        <f>+VLOOKUP(L207,BG!$D$10:$F$68,3,FALSE)</f>
        <v>#REF!</v>
      </c>
      <c r="H207" s="427" t="s">
        <v>2488</v>
      </c>
      <c r="I207" s="619">
        <v>-468623002</v>
      </c>
      <c r="J207" s="296">
        <f t="shared" si="15"/>
        <v>-468623.00199999998</v>
      </c>
      <c r="K207" t="e">
        <f>+VLOOKUP(D207,#REF!,4,0)</f>
        <v>#REF!</v>
      </c>
      <c r="L207" t="e">
        <f>VLOOKUP(D207,#REF!,5,0)</f>
        <v>#REF!</v>
      </c>
      <c r="M207" t="e">
        <f>VLOOKUP(D207,#REF!,6,0)</f>
        <v>#REF!</v>
      </c>
      <c r="N207" t="e">
        <f>VLOOKUP(D207,#REF!,7,0)</f>
        <v>#REF!</v>
      </c>
      <c r="O207"/>
      <c r="P207" t="str">
        <f t="shared" si="18"/>
        <v>25704</v>
      </c>
      <c r="Q207" t="str">
        <f t="shared" si="19"/>
        <v>15</v>
      </c>
    </row>
    <row r="208" spans="1:17" s="297" customFormat="1" hidden="1" x14ac:dyDescent="0.3">
      <c r="A208" s="556" t="s">
        <v>3179</v>
      </c>
      <c r="B208" s="333">
        <v>6</v>
      </c>
      <c r="C208" s="610">
        <v>151025704025990</v>
      </c>
      <c r="D208" s="334" t="s">
        <v>2513</v>
      </c>
      <c r="E208" t="str">
        <f t="shared" si="16"/>
        <v>150102570402599</v>
      </c>
      <c r="F208" t="str">
        <f t="shared" si="17"/>
        <v>0</v>
      </c>
      <c r="G208" t="e">
        <f>+VLOOKUP(L208,BG!$D$10:$F$68,3,FALSE)</f>
        <v>#REF!</v>
      </c>
      <c r="H208" s="427" t="s">
        <v>2488</v>
      </c>
      <c r="I208" s="619">
        <v>-1242788707</v>
      </c>
      <c r="J208" s="296">
        <f t="shared" si="15"/>
        <v>-1242788.7069999999</v>
      </c>
      <c r="K208" t="e">
        <f>+VLOOKUP(D208,#REF!,4,0)</f>
        <v>#REF!</v>
      </c>
      <c r="L208" t="e">
        <f>VLOOKUP(D208,#REF!,5,0)</f>
        <v>#REF!</v>
      </c>
      <c r="M208" t="e">
        <f>VLOOKUP(D208,#REF!,6,0)</f>
        <v>#REF!</v>
      </c>
      <c r="N208" t="e">
        <f>VLOOKUP(D208,#REF!,7,0)</f>
        <v>#REF!</v>
      </c>
      <c r="O208"/>
      <c r="P208" t="str">
        <f t="shared" si="18"/>
        <v>25704</v>
      </c>
      <c r="Q208" t="str">
        <f t="shared" si="19"/>
        <v>15</v>
      </c>
    </row>
    <row r="209" spans="1:17" hidden="1" x14ac:dyDescent="0.3">
      <c r="A209" s="556" t="s">
        <v>3179</v>
      </c>
      <c r="B209" s="332">
        <v>6</v>
      </c>
      <c r="C209" s="609">
        <v>151025704026990</v>
      </c>
      <c r="D209" s="427" t="s">
        <v>2514</v>
      </c>
      <c r="E209" t="str">
        <f t="shared" si="16"/>
        <v>150102570402699</v>
      </c>
      <c r="F209" t="str">
        <f t="shared" si="17"/>
        <v>0</v>
      </c>
      <c r="G209" t="e">
        <f>+VLOOKUP(L209,BG!$D$10:$F$68,3,FALSE)</f>
        <v>#REF!</v>
      </c>
      <c r="H209" s="427" t="s">
        <v>2488</v>
      </c>
      <c r="I209" s="619">
        <v>-1218728937</v>
      </c>
      <c r="J209" s="296">
        <f t="shared" si="15"/>
        <v>-1218728.9369999999</v>
      </c>
      <c r="K209" t="e">
        <f>+VLOOKUP(D209,#REF!,4,0)</f>
        <v>#REF!</v>
      </c>
      <c r="L209" t="e">
        <f>VLOOKUP(D209,#REF!,5,0)</f>
        <v>#REF!</v>
      </c>
      <c r="M209" t="e">
        <f>VLOOKUP(D209,#REF!,6,0)</f>
        <v>#REF!</v>
      </c>
      <c r="N209" t="e">
        <f>VLOOKUP(D209,#REF!,7,0)</f>
        <v>#REF!</v>
      </c>
      <c r="P209" t="str">
        <f t="shared" si="18"/>
        <v>25704</v>
      </c>
      <c r="Q209" t="str">
        <f t="shared" si="19"/>
        <v>15</v>
      </c>
    </row>
    <row r="210" spans="1:17" hidden="1" x14ac:dyDescent="0.3">
      <c r="A210" s="556" t="s">
        <v>3179</v>
      </c>
      <c r="B210" s="333">
        <v>6</v>
      </c>
      <c r="C210" s="610">
        <v>151025704027990</v>
      </c>
      <c r="D210" s="334" t="s">
        <v>2515</v>
      </c>
      <c r="E210" t="str">
        <f t="shared" si="16"/>
        <v>150102570402799</v>
      </c>
      <c r="F210" t="str">
        <f t="shared" si="17"/>
        <v>0</v>
      </c>
      <c r="G210" t="e">
        <f>+VLOOKUP(L210,BG!$D$10:$F$68,3,FALSE)</f>
        <v>#REF!</v>
      </c>
      <c r="H210" s="427" t="s">
        <v>2488</v>
      </c>
      <c r="I210" s="619">
        <v>-100767202</v>
      </c>
      <c r="J210" s="296">
        <f t="shared" si="15"/>
        <v>-100767.202</v>
      </c>
      <c r="K210" t="e">
        <f>+VLOOKUP(D210,#REF!,4,0)</f>
        <v>#REF!</v>
      </c>
      <c r="L210" t="e">
        <f>VLOOKUP(D210,#REF!,5,0)</f>
        <v>#REF!</v>
      </c>
      <c r="M210" t="e">
        <f>VLOOKUP(D210,#REF!,6,0)</f>
        <v>#REF!</v>
      </c>
      <c r="N210" t="e">
        <f>VLOOKUP(D210,#REF!,7,0)</f>
        <v>#REF!</v>
      </c>
      <c r="P210" t="str">
        <f t="shared" si="18"/>
        <v>25704</v>
      </c>
      <c r="Q210" t="str">
        <f t="shared" si="19"/>
        <v>15</v>
      </c>
    </row>
    <row r="211" spans="1:17" s="297" customFormat="1" hidden="1" x14ac:dyDescent="0.3">
      <c r="A211" s="556" t="s">
        <v>3179</v>
      </c>
      <c r="B211" s="332">
        <v>6</v>
      </c>
      <c r="C211" s="609">
        <v>151025704028990</v>
      </c>
      <c r="D211" s="427" t="s">
        <v>2516</v>
      </c>
      <c r="E211" t="str">
        <f t="shared" si="16"/>
        <v>150102570402899</v>
      </c>
      <c r="F211" t="str">
        <f t="shared" si="17"/>
        <v>0</v>
      </c>
      <c r="G211" t="e">
        <f>+VLOOKUP(L211,BG!$D$10:$F$68,3,FALSE)</f>
        <v>#REF!</v>
      </c>
      <c r="H211" s="427" t="s">
        <v>2488</v>
      </c>
      <c r="I211" s="619">
        <v>-581536735</v>
      </c>
      <c r="J211" s="296">
        <f t="shared" si="15"/>
        <v>-581536.73499999999</v>
      </c>
      <c r="K211" t="e">
        <f>+VLOOKUP(D211,#REF!,4,0)</f>
        <v>#REF!</v>
      </c>
      <c r="L211" t="e">
        <f>VLOOKUP(D211,#REF!,5,0)</f>
        <v>#REF!</v>
      </c>
      <c r="M211" t="e">
        <f>VLOOKUP(D211,#REF!,6,0)</f>
        <v>#REF!</v>
      </c>
      <c r="N211" t="e">
        <f>VLOOKUP(D211,#REF!,7,0)</f>
        <v>#REF!</v>
      </c>
      <c r="O211"/>
      <c r="P211" t="str">
        <f t="shared" si="18"/>
        <v>25704</v>
      </c>
      <c r="Q211" t="str">
        <f t="shared" si="19"/>
        <v>15</v>
      </c>
    </row>
    <row r="212" spans="1:17" s="297" customFormat="1" hidden="1" x14ac:dyDescent="0.3">
      <c r="A212" s="556" t="s">
        <v>3179</v>
      </c>
      <c r="B212" s="333">
        <v>6</v>
      </c>
      <c r="C212" s="610">
        <v>151025704029990</v>
      </c>
      <c r="D212" s="334" t="s">
        <v>2517</v>
      </c>
      <c r="E212" t="str">
        <f t="shared" si="16"/>
        <v>150102570402999</v>
      </c>
      <c r="F212" t="str">
        <f t="shared" si="17"/>
        <v>0</v>
      </c>
      <c r="G212" t="e">
        <f>+VLOOKUP(L212,BG!$D$10:$F$68,3,FALSE)</f>
        <v>#REF!</v>
      </c>
      <c r="H212" s="427" t="s">
        <v>2488</v>
      </c>
      <c r="I212" s="619">
        <v>-389113747</v>
      </c>
      <c r="J212" s="296">
        <f t="shared" si="15"/>
        <v>-389113.74699999997</v>
      </c>
      <c r="K212" t="e">
        <f>+VLOOKUP(D212,#REF!,4,0)</f>
        <v>#REF!</v>
      </c>
      <c r="L212" t="e">
        <f>VLOOKUP(D212,#REF!,5,0)</f>
        <v>#REF!</v>
      </c>
      <c r="M212" t="e">
        <f>VLOOKUP(D212,#REF!,6,0)</f>
        <v>#REF!</v>
      </c>
      <c r="N212" t="e">
        <f>VLOOKUP(D212,#REF!,7,0)</f>
        <v>#REF!</v>
      </c>
      <c r="O212"/>
      <c r="P212" t="str">
        <f t="shared" si="18"/>
        <v>25704</v>
      </c>
      <c r="Q212" t="str">
        <f t="shared" si="19"/>
        <v>15</v>
      </c>
    </row>
    <row r="213" spans="1:17" s="297" customFormat="1" hidden="1" x14ac:dyDescent="0.3">
      <c r="A213" s="556" t="s">
        <v>3179</v>
      </c>
      <c r="B213" s="332">
        <v>6</v>
      </c>
      <c r="C213" s="609">
        <v>151025704030010</v>
      </c>
      <c r="D213" s="427" t="s">
        <v>2518</v>
      </c>
      <c r="E213" t="str">
        <f t="shared" si="16"/>
        <v>150102570403001</v>
      </c>
      <c r="F213" t="str">
        <f t="shared" si="17"/>
        <v>0</v>
      </c>
      <c r="G213" t="e">
        <f>+VLOOKUP(L213,BG!$D$10:$F$68,3,FALSE)</f>
        <v>#REF!</v>
      </c>
      <c r="H213" s="427" t="s">
        <v>2490</v>
      </c>
      <c r="I213" s="619">
        <v>815581878</v>
      </c>
      <c r="J213" s="296">
        <f t="shared" si="15"/>
        <v>815581.87800000003</v>
      </c>
      <c r="K213" t="e">
        <f>+VLOOKUP(D213,#REF!,4,0)</f>
        <v>#REF!</v>
      </c>
      <c r="L213" t="e">
        <f>VLOOKUP(D213,#REF!,5,0)</f>
        <v>#REF!</v>
      </c>
      <c r="M213" t="e">
        <f>VLOOKUP(D213,#REF!,6,0)</f>
        <v>#REF!</v>
      </c>
      <c r="N213" t="e">
        <f>VLOOKUP(D213,#REF!,7,0)</f>
        <v>#REF!</v>
      </c>
      <c r="O213"/>
      <c r="P213" t="str">
        <f t="shared" si="18"/>
        <v>25704</v>
      </c>
      <c r="Q213" t="str">
        <f t="shared" si="19"/>
        <v>15</v>
      </c>
    </row>
    <row r="214" spans="1:17" s="297" customFormat="1" hidden="1" x14ac:dyDescent="0.3">
      <c r="A214" s="556" t="s">
        <v>3179</v>
      </c>
      <c r="B214" s="333">
        <v>6</v>
      </c>
      <c r="C214" s="610">
        <v>151025704030990</v>
      </c>
      <c r="D214" s="334" t="s">
        <v>2519</v>
      </c>
      <c r="E214" t="str">
        <f t="shared" si="16"/>
        <v>150102570403099</v>
      </c>
      <c r="F214" t="str">
        <f t="shared" si="17"/>
        <v>0</v>
      </c>
      <c r="G214" t="e">
        <f>+VLOOKUP(L214,BG!$D$10:$F$68,3,FALSE)</f>
        <v>#REF!</v>
      </c>
      <c r="H214" s="334" t="s">
        <v>2488</v>
      </c>
      <c r="I214" s="620">
        <v>135713596501</v>
      </c>
      <c r="J214" s="296">
        <f t="shared" si="15"/>
        <v>135713596.50099999</v>
      </c>
      <c r="K214" t="e">
        <f>+VLOOKUP(D214,#REF!,4,0)</f>
        <v>#REF!</v>
      </c>
      <c r="L214" t="e">
        <f>VLOOKUP(D214,#REF!,5,0)</f>
        <v>#REF!</v>
      </c>
      <c r="M214" t="e">
        <f>VLOOKUP(D214,#REF!,6,0)</f>
        <v>#REF!</v>
      </c>
      <c r="N214" t="e">
        <f>VLOOKUP(D214,#REF!,7,0)</f>
        <v>#REF!</v>
      </c>
      <c r="O214"/>
      <c r="P214" t="str">
        <f t="shared" si="18"/>
        <v>25704</v>
      </c>
      <c r="Q214" t="str">
        <f t="shared" si="19"/>
        <v>15</v>
      </c>
    </row>
    <row r="215" spans="1:17" hidden="1" x14ac:dyDescent="0.3">
      <c r="A215" s="556" t="s">
        <v>3179</v>
      </c>
      <c r="B215" s="332">
        <v>6</v>
      </c>
      <c r="C215" s="609">
        <v>151025704031990</v>
      </c>
      <c r="D215" s="427" t="s">
        <v>2520</v>
      </c>
      <c r="E215" t="str">
        <f t="shared" si="16"/>
        <v>150102570403199</v>
      </c>
      <c r="F215" t="str">
        <f t="shared" si="17"/>
        <v>0</v>
      </c>
      <c r="G215" t="e">
        <f>+VLOOKUP(L215,BG!$D$10:$F$68,3,FALSE)</f>
        <v>#REF!</v>
      </c>
      <c r="H215" s="427" t="s">
        <v>2488</v>
      </c>
      <c r="I215" s="619">
        <v>935578726</v>
      </c>
      <c r="J215" s="296">
        <f t="shared" si="15"/>
        <v>935578.72600000002</v>
      </c>
      <c r="K215" t="e">
        <f>+VLOOKUP(D215,#REF!,4,0)</f>
        <v>#REF!</v>
      </c>
      <c r="L215" t="e">
        <f>VLOOKUP(D215,#REF!,5,0)</f>
        <v>#REF!</v>
      </c>
      <c r="M215" t="e">
        <f>VLOOKUP(D215,#REF!,6,0)</f>
        <v>#REF!</v>
      </c>
      <c r="N215" t="e">
        <f>VLOOKUP(D215,#REF!,7,0)</f>
        <v>#REF!</v>
      </c>
      <c r="P215" t="str">
        <f t="shared" si="18"/>
        <v>25704</v>
      </c>
      <c r="Q215" t="str">
        <f t="shared" si="19"/>
        <v>15</v>
      </c>
    </row>
    <row r="216" spans="1:17" hidden="1" x14ac:dyDescent="0.3">
      <c r="A216" s="556" t="s">
        <v>3179</v>
      </c>
      <c r="B216" s="333">
        <v>7</v>
      </c>
      <c r="C216" s="610">
        <v>151025704032990</v>
      </c>
      <c r="D216" s="334" t="s">
        <v>2521</v>
      </c>
      <c r="E216" t="str">
        <f t="shared" si="16"/>
        <v>150102570403299</v>
      </c>
      <c r="F216" t="str">
        <f t="shared" si="17"/>
        <v>0</v>
      </c>
      <c r="G216" t="e">
        <f>+VLOOKUP(L216,BG!$D$10:$F$68,3,FALSE)</f>
        <v>#REF!</v>
      </c>
      <c r="H216" s="427" t="s">
        <v>2488</v>
      </c>
      <c r="I216" s="619">
        <v>22625119004</v>
      </c>
      <c r="J216" s="296">
        <f t="shared" si="15"/>
        <v>22625119.004000001</v>
      </c>
      <c r="K216" t="e">
        <f>+VLOOKUP(D216,#REF!,4,0)</f>
        <v>#REF!</v>
      </c>
      <c r="L216" t="e">
        <f>VLOOKUP(D216,#REF!,5,0)</f>
        <v>#REF!</v>
      </c>
      <c r="M216" t="e">
        <f>VLOOKUP(D216,#REF!,6,0)</f>
        <v>#REF!</v>
      </c>
      <c r="N216" t="e">
        <f>VLOOKUP(D216,#REF!,7,0)</f>
        <v>#REF!</v>
      </c>
      <c r="P216" t="str">
        <f t="shared" si="18"/>
        <v>25704</v>
      </c>
      <c r="Q216" t="str">
        <f t="shared" si="19"/>
        <v>15</v>
      </c>
    </row>
    <row r="217" spans="1:17" s="297" customFormat="1" hidden="1" x14ac:dyDescent="0.3">
      <c r="A217" s="556" t="s">
        <v>3179</v>
      </c>
      <c r="B217" s="332">
        <v>6</v>
      </c>
      <c r="C217" s="609">
        <v>151025704033010</v>
      </c>
      <c r="D217" s="427" t="s">
        <v>2522</v>
      </c>
      <c r="E217" t="str">
        <f t="shared" si="16"/>
        <v>150102570403301</v>
      </c>
      <c r="F217" t="str">
        <f t="shared" si="17"/>
        <v>0</v>
      </c>
      <c r="G217" t="e">
        <f>+VLOOKUP(L217,BG!$D$10:$F$68,3,FALSE)</f>
        <v>#REF!</v>
      </c>
      <c r="H217" s="334" t="s">
        <v>2490</v>
      </c>
      <c r="I217" s="620">
        <v>41737756363</v>
      </c>
      <c r="J217" s="296">
        <f t="shared" si="15"/>
        <v>41737756.362999998</v>
      </c>
      <c r="K217" t="e">
        <f>+VLOOKUP(D217,#REF!,4,0)</f>
        <v>#REF!</v>
      </c>
      <c r="L217" t="e">
        <f>VLOOKUP(D217,#REF!,5,0)</f>
        <v>#REF!</v>
      </c>
      <c r="M217" t="e">
        <f>VLOOKUP(D217,#REF!,6,0)</f>
        <v>#REF!</v>
      </c>
      <c r="N217" t="e">
        <f>VLOOKUP(D217,#REF!,7,0)</f>
        <v>#REF!</v>
      </c>
      <c r="O217"/>
      <c r="P217" t="str">
        <f t="shared" si="18"/>
        <v>25704</v>
      </c>
      <c r="Q217" t="str">
        <f t="shared" si="19"/>
        <v>15</v>
      </c>
    </row>
    <row r="218" spans="1:17" hidden="1" x14ac:dyDescent="0.3">
      <c r="A218" s="556" t="s">
        <v>3179</v>
      </c>
      <c r="B218" s="333">
        <v>6</v>
      </c>
      <c r="C218" s="610">
        <v>151025704033990</v>
      </c>
      <c r="D218" s="334" t="s">
        <v>2523</v>
      </c>
      <c r="E218" t="str">
        <f t="shared" si="16"/>
        <v>150102570403399</v>
      </c>
      <c r="F218" t="str">
        <f t="shared" si="17"/>
        <v>0</v>
      </c>
      <c r="G218" t="e">
        <f>+VLOOKUP(L218,BG!$D$10:$F$68,3,FALSE)</f>
        <v>#REF!</v>
      </c>
      <c r="H218" s="427" t="s">
        <v>2488</v>
      </c>
      <c r="I218" s="619">
        <v>17395976735</v>
      </c>
      <c r="J218" s="296">
        <f t="shared" si="15"/>
        <v>17395976.734999999</v>
      </c>
      <c r="K218" t="e">
        <f>+VLOOKUP(D218,#REF!,4,0)</f>
        <v>#REF!</v>
      </c>
      <c r="L218" t="e">
        <f>VLOOKUP(D218,#REF!,5,0)</f>
        <v>#REF!</v>
      </c>
      <c r="M218" t="e">
        <f>VLOOKUP(D218,#REF!,6,0)</f>
        <v>#REF!</v>
      </c>
      <c r="N218" t="e">
        <f>VLOOKUP(D218,#REF!,7,0)</f>
        <v>#REF!</v>
      </c>
      <c r="P218" t="str">
        <f t="shared" si="18"/>
        <v>25704</v>
      </c>
      <c r="Q218" t="str">
        <f t="shared" si="19"/>
        <v>15</v>
      </c>
    </row>
    <row r="219" spans="1:17" hidden="1" x14ac:dyDescent="0.3">
      <c r="A219" s="556" t="s">
        <v>3179</v>
      </c>
      <c r="B219" s="332">
        <v>6</v>
      </c>
      <c r="C219" s="609">
        <v>151025704034010</v>
      </c>
      <c r="D219" s="427" t="s">
        <v>2524</v>
      </c>
      <c r="E219" t="str">
        <f t="shared" si="16"/>
        <v>150102570403401</v>
      </c>
      <c r="F219" t="str">
        <f t="shared" si="17"/>
        <v>0</v>
      </c>
      <c r="G219" t="e">
        <f>+VLOOKUP(L219,BG!$D$10:$F$68,3,FALSE)</f>
        <v>#REF!</v>
      </c>
      <c r="H219" s="427" t="s">
        <v>2490</v>
      </c>
      <c r="I219" s="619">
        <v>-39267962652</v>
      </c>
      <c r="J219" s="296">
        <f t="shared" si="15"/>
        <v>-39267962.652000003</v>
      </c>
      <c r="K219" t="e">
        <f>+VLOOKUP(D219,#REF!,4,0)</f>
        <v>#REF!</v>
      </c>
      <c r="L219" t="e">
        <f>VLOOKUP(D219,#REF!,5,0)</f>
        <v>#REF!</v>
      </c>
      <c r="M219" t="e">
        <f>VLOOKUP(D219,#REF!,6,0)</f>
        <v>#REF!</v>
      </c>
      <c r="N219" t="e">
        <f>VLOOKUP(D219,#REF!,7,0)</f>
        <v>#REF!</v>
      </c>
      <c r="P219" t="str">
        <f t="shared" si="18"/>
        <v>25704</v>
      </c>
      <c r="Q219" t="str">
        <f t="shared" si="19"/>
        <v>15</v>
      </c>
    </row>
    <row r="220" spans="1:17" hidden="1" x14ac:dyDescent="0.3">
      <c r="A220" s="556" t="s">
        <v>3179</v>
      </c>
      <c r="B220" s="333">
        <v>6</v>
      </c>
      <c r="C220" s="610">
        <v>151025704034990</v>
      </c>
      <c r="D220" s="334" t="s">
        <v>2525</v>
      </c>
      <c r="E220" t="str">
        <f t="shared" si="16"/>
        <v>150102570403499</v>
      </c>
      <c r="F220" t="str">
        <f t="shared" si="17"/>
        <v>0</v>
      </c>
      <c r="G220" t="e">
        <f>+VLOOKUP(L220,BG!$D$10:$F$68,3,FALSE)</f>
        <v>#REF!</v>
      </c>
      <c r="H220" s="334" t="s">
        <v>2490</v>
      </c>
      <c r="I220" s="620">
        <v>-31824006788</v>
      </c>
      <c r="J220" s="296">
        <f t="shared" si="15"/>
        <v>-31824006.787999999</v>
      </c>
      <c r="K220" t="e">
        <f>+VLOOKUP(D220,#REF!,4,0)</f>
        <v>#REF!</v>
      </c>
      <c r="L220" t="e">
        <f>VLOOKUP(D220,#REF!,5,0)</f>
        <v>#REF!</v>
      </c>
      <c r="M220" t="e">
        <f>VLOOKUP(D220,#REF!,6,0)</f>
        <v>#REF!</v>
      </c>
      <c r="N220" t="e">
        <f>VLOOKUP(D220,#REF!,7,0)</f>
        <v>#REF!</v>
      </c>
      <c r="P220" t="str">
        <f t="shared" si="18"/>
        <v>25704</v>
      </c>
      <c r="Q220" t="str">
        <f t="shared" si="19"/>
        <v>15</v>
      </c>
    </row>
    <row r="221" spans="1:17" hidden="1" x14ac:dyDescent="0.3">
      <c r="A221" s="556" t="s">
        <v>3179</v>
      </c>
      <c r="B221" s="332">
        <v>6</v>
      </c>
      <c r="C221" s="609">
        <v>151025704035010</v>
      </c>
      <c r="D221" s="427" t="s">
        <v>2526</v>
      </c>
      <c r="E221" t="str">
        <f t="shared" si="16"/>
        <v>150102570403501</v>
      </c>
      <c r="F221" t="str">
        <f t="shared" si="17"/>
        <v>0</v>
      </c>
      <c r="G221" t="e">
        <f>+VLOOKUP(L221,BG!$D$10:$F$68,3,FALSE)</f>
        <v>#REF!</v>
      </c>
      <c r="H221" s="427" t="s">
        <v>2490</v>
      </c>
      <c r="I221" s="619">
        <v>-34291710078</v>
      </c>
      <c r="J221" s="296">
        <f t="shared" si="15"/>
        <v>-34291710.078000002</v>
      </c>
      <c r="K221" t="e">
        <f>+VLOOKUP(D221,#REF!,4,0)</f>
        <v>#REF!</v>
      </c>
      <c r="L221" t="e">
        <f>VLOOKUP(D221,#REF!,5,0)</f>
        <v>#REF!</v>
      </c>
      <c r="M221" t="e">
        <f>VLOOKUP(D221,#REF!,6,0)</f>
        <v>#REF!</v>
      </c>
      <c r="N221" t="e">
        <f>VLOOKUP(D221,#REF!,7,0)</f>
        <v>#REF!</v>
      </c>
      <c r="P221" t="str">
        <f t="shared" si="18"/>
        <v>25704</v>
      </c>
      <c r="Q221" t="str">
        <f t="shared" si="19"/>
        <v>15</v>
      </c>
    </row>
    <row r="222" spans="1:17" hidden="1" x14ac:dyDescent="0.3">
      <c r="A222" s="556" t="s">
        <v>3179</v>
      </c>
      <c r="B222" s="333">
        <v>6</v>
      </c>
      <c r="C222" s="610">
        <v>151025704035990</v>
      </c>
      <c r="D222" s="334" t="s">
        <v>2527</v>
      </c>
      <c r="E222" t="str">
        <f t="shared" si="16"/>
        <v>150102570403599</v>
      </c>
      <c r="F222" t="str">
        <f t="shared" si="17"/>
        <v>0</v>
      </c>
      <c r="G222" t="e">
        <f>+VLOOKUP(L222,BG!$D$10:$F$68,3,FALSE)</f>
        <v>#REF!</v>
      </c>
      <c r="H222" s="334" t="s">
        <v>2490</v>
      </c>
      <c r="I222" s="620">
        <v>114303174081</v>
      </c>
      <c r="J222" s="296">
        <f t="shared" si="15"/>
        <v>114303174.081</v>
      </c>
      <c r="K222" t="e">
        <f>+VLOOKUP(D222,#REF!,4,0)</f>
        <v>#REF!</v>
      </c>
      <c r="L222" t="e">
        <f>VLOOKUP(D222,#REF!,5,0)</f>
        <v>#REF!</v>
      </c>
      <c r="M222" t="e">
        <f>VLOOKUP(D222,#REF!,6,0)</f>
        <v>#REF!</v>
      </c>
      <c r="N222" t="e">
        <f>VLOOKUP(D222,#REF!,7,0)</f>
        <v>#REF!</v>
      </c>
      <c r="P222" t="str">
        <f t="shared" si="18"/>
        <v>25704</v>
      </c>
      <c r="Q222" t="str">
        <f t="shared" si="19"/>
        <v>15</v>
      </c>
    </row>
    <row r="223" spans="1:17" hidden="1" x14ac:dyDescent="0.3">
      <c r="A223" s="556" t="s">
        <v>3179</v>
      </c>
      <c r="B223" s="332">
        <v>6</v>
      </c>
      <c r="C223" s="609">
        <v>151025704037990</v>
      </c>
      <c r="D223" s="427" t="s">
        <v>3076</v>
      </c>
      <c r="E223" t="str">
        <f t="shared" si="16"/>
        <v>150102570403799</v>
      </c>
      <c r="F223" t="str">
        <f t="shared" si="17"/>
        <v>0</v>
      </c>
      <c r="G223" t="e">
        <f>+VLOOKUP(L223,BG!$D$10:$F$68,3,FALSE)</f>
        <v>#REF!</v>
      </c>
      <c r="H223" s="334" t="s">
        <v>2490</v>
      </c>
      <c r="I223" s="620">
        <v>13589793</v>
      </c>
      <c r="J223" s="296">
        <f t="shared" si="15"/>
        <v>13589.793</v>
      </c>
      <c r="K223" t="e">
        <f>+VLOOKUP(D223,#REF!,4,0)</f>
        <v>#REF!</v>
      </c>
      <c r="L223" t="e">
        <f>VLOOKUP(D223,#REF!,5,0)</f>
        <v>#REF!</v>
      </c>
      <c r="M223" t="e">
        <f>VLOOKUP(D223,#REF!,6,0)</f>
        <v>#REF!</v>
      </c>
      <c r="N223" t="e">
        <f>VLOOKUP(D223,#REF!,7,0)</f>
        <v>#REF!</v>
      </c>
      <c r="P223" t="str">
        <f t="shared" si="18"/>
        <v>25704</v>
      </c>
      <c r="Q223" t="str">
        <f t="shared" si="19"/>
        <v>15</v>
      </c>
    </row>
    <row r="224" spans="1:17" hidden="1" x14ac:dyDescent="0.3">
      <c r="A224" s="556" t="s">
        <v>3179</v>
      </c>
      <c r="B224" s="333">
        <v>6</v>
      </c>
      <c r="C224" s="610">
        <v>151025704099010</v>
      </c>
      <c r="D224" s="334" t="s">
        <v>2528</v>
      </c>
      <c r="E224" t="str">
        <f t="shared" si="16"/>
        <v>150102570409901</v>
      </c>
      <c r="F224" t="str">
        <f t="shared" si="17"/>
        <v>0</v>
      </c>
      <c r="G224" t="e">
        <f>+VLOOKUP(L224,BG!$D$10:$F$68,3,FALSE)</f>
        <v>#REF!</v>
      </c>
      <c r="H224" s="334" t="s">
        <v>2490</v>
      </c>
      <c r="I224" s="620">
        <v>-1009772</v>
      </c>
      <c r="J224" s="296">
        <f t="shared" si="15"/>
        <v>-1009.772</v>
      </c>
      <c r="K224" t="e">
        <f>+VLOOKUP(D224,#REF!,4,0)</f>
        <v>#REF!</v>
      </c>
      <c r="L224" t="e">
        <f>VLOOKUP(D224,#REF!,5,0)</f>
        <v>#REF!</v>
      </c>
      <c r="M224" t="e">
        <f>VLOOKUP(D224,#REF!,6,0)</f>
        <v>#REF!</v>
      </c>
      <c r="N224" t="e">
        <f>VLOOKUP(D224,#REF!,7,0)</f>
        <v>#REF!</v>
      </c>
      <c r="P224" t="str">
        <f t="shared" si="18"/>
        <v>25704</v>
      </c>
      <c r="Q224" t="str">
        <f t="shared" si="19"/>
        <v>15</v>
      </c>
    </row>
    <row r="225" spans="1:17" hidden="1" x14ac:dyDescent="0.3">
      <c r="A225" s="556" t="s">
        <v>3179</v>
      </c>
      <c r="B225" s="332">
        <v>6</v>
      </c>
      <c r="C225" s="609">
        <v>151025704099990</v>
      </c>
      <c r="D225" s="427" t="s">
        <v>2529</v>
      </c>
      <c r="E225" t="str">
        <f t="shared" si="16"/>
        <v>150102570409999</v>
      </c>
      <c r="F225" t="str">
        <f t="shared" si="17"/>
        <v>0</v>
      </c>
      <c r="G225" t="e">
        <f>+VLOOKUP(L225,BG!$D$10:$F$68,3,FALSE)</f>
        <v>#REF!</v>
      </c>
      <c r="H225" s="334" t="s">
        <v>2488</v>
      </c>
      <c r="I225" s="620">
        <v>-147790568</v>
      </c>
      <c r="J225" s="296">
        <f t="shared" si="15"/>
        <v>-147790.568</v>
      </c>
      <c r="K225" t="e">
        <f>+VLOOKUP(D225,#REF!,4,0)</f>
        <v>#REF!</v>
      </c>
      <c r="L225" t="e">
        <f>VLOOKUP(D225,#REF!,5,0)</f>
        <v>#REF!</v>
      </c>
      <c r="M225" t="e">
        <f>VLOOKUP(D225,#REF!,6,0)</f>
        <v>#REF!</v>
      </c>
      <c r="N225" t="e">
        <f>VLOOKUP(D225,#REF!,7,0)</f>
        <v>#REF!</v>
      </c>
      <c r="P225" t="str">
        <f t="shared" si="18"/>
        <v>25704</v>
      </c>
      <c r="Q225" t="str">
        <f t="shared" si="19"/>
        <v>15</v>
      </c>
    </row>
    <row r="226" spans="1:17" x14ac:dyDescent="0.3">
      <c r="A226" s="556" t="s">
        <v>3179</v>
      </c>
      <c r="B226" s="333">
        <v>6</v>
      </c>
      <c r="C226" s="610">
        <v>161026502001010</v>
      </c>
      <c r="D226" s="334" t="s">
        <v>1363</v>
      </c>
      <c r="E226" t="str">
        <f t="shared" si="16"/>
        <v>160102650200101</v>
      </c>
      <c r="F226" t="str">
        <f t="shared" si="17"/>
        <v>0</v>
      </c>
      <c r="G226" t="e">
        <f>+VLOOKUP(L226,BG!$D$10:$F$68,3,FALSE)</f>
        <v>#REF!</v>
      </c>
      <c r="H226" s="427" t="s">
        <v>905</v>
      </c>
      <c r="I226" s="619">
        <v>88189726</v>
      </c>
      <c r="J226" s="296">
        <f t="shared" si="15"/>
        <v>88189.725999999995</v>
      </c>
      <c r="K226" t="e">
        <f>+VLOOKUP(D226,#REF!,4,0)</f>
        <v>#REF!</v>
      </c>
      <c r="L226" t="e">
        <f>VLOOKUP(D226,#REF!,5,0)</f>
        <v>#REF!</v>
      </c>
      <c r="M226" t="e">
        <f>VLOOKUP(D226,#REF!,6,0)</f>
        <v>#REF!</v>
      </c>
      <c r="N226" t="e">
        <f>VLOOKUP(D226,#REF!,7,0)</f>
        <v>#REF!</v>
      </c>
      <c r="P226" t="str">
        <f t="shared" si="18"/>
        <v>26502</v>
      </c>
      <c r="Q226" t="str">
        <f t="shared" si="19"/>
        <v>16</v>
      </c>
    </row>
    <row r="227" spans="1:17" x14ac:dyDescent="0.3">
      <c r="A227" s="556" t="s">
        <v>3179</v>
      </c>
      <c r="B227" s="332">
        <v>6</v>
      </c>
      <c r="C227" s="609">
        <v>161026502001990</v>
      </c>
      <c r="D227" s="427" t="s">
        <v>904</v>
      </c>
      <c r="E227" t="str">
        <f t="shared" si="16"/>
        <v>160102650200199</v>
      </c>
      <c r="F227" t="str">
        <f t="shared" si="17"/>
        <v>0</v>
      </c>
      <c r="G227" t="e">
        <f>+VLOOKUP(L227,BG!$D$10:$F$68,3,FALSE)</f>
        <v>#REF!</v>
      </c>
      <c r="H227" s="334" t="s">
        <v>905</v>
      </c>
      <c r="I227" s="620">
        <v>22677190092</v>
      </c>
      <c r="J227" s="296">
        <f t="shared" si="15"/>
        <v>22677190.092</v>
      </c>
      <c r="K227" t="e">
        <f>+VLOOKUP(D227,#REF!,4,0)</f>
        <v>#REF!</v>
      </c>
      <c r="L227" t="e">
        <f>VLOOKUP(D227,#REF!,5,0)</f>
        <v>#REF!</v>
      </c>
      <c r="M227" t="e">
        <f>VLOOKUP(D227,#REF!,6,0)</f>
        <v>#REF!</v>
      </c>
      <c r="N227" t="e">
        <f>VLOOKUP(D227,#REF!,7,0)</f>
        <v>#REF!</v>
      </c>
      <c r="P227" t="str">
        <f t="shared" si="18"/>
        <v>26502</v>
      </c>
      <c r="Q227" t="str">
        <f t="shared" si="19"/>
        <v>16</v>
      </c>
    </row>
    <row r="228" spans="1:17" hidden="1" x14ac:dyDescent="0.3">
      <c r="A228" s="556" t="s">
        <v>3179</v>
      </c>
      <c r="B228" s="333">
        <v>6</v>
      </c>
      <c r="C228" s="610">
        <v>161026502003990</v>
      </c>
      <c r="D228" s="334" t="s">
        <v>906</v>
      </c>
      <c r="E228" t="str">
        <f t="shared" si="16"/>
        <v>160102650200399</v>
      </c>
      <c r="F228" t="str">
        <f t="shared" si="17"/>
        <v>0</v>
      </c>
      <c r="G228" t="e">
        <f>+VLOOKUP(L228,BG!$D$10:$F$68,3,FALSE)</f>
        <v>#REF!</v>
      </c>
      <c r="H228" s="427" t="s">
        <v>907</v>
      </c>
      <c r="I228" s="619">
        <v>3213907782</v>
      </c>
      <c r="J228" s="296">
        <f t="shared" si="15"/>
        <v>3213907.7820000001</v>
      </c>
      <c r="K228" t="e">
        <f>+VLOOKUP(D228,#REF!,4,0)</f>
        <v>#REF!</v>
      </c>
      <c r="L228" t="e">
        <f>VLOOKUP(D228,#REF!,5,0)</f>
        <v>#REF!</v>
      </c>
      <c r="M228" t="e">
        <f>VLOOKUP(D228,#REF!,6,0)</f>
        <v>#REF!</v>
      </c>
      <c r="N228" t="e">
        <f>VLOOKUP(D228,#REF!,7,0)</f>
        <v>#REF!</v>
      </c>
      <c r="P228" t="str">
        <f t="shared" si="18"/>
        <v>26502</v>
      </c>
      <c r="Q228" t="str">
        <f t="shared" si="19"/>
        <v>16</v>
      </c>
    </row>
    <row r="229" spans="1:17" x14ac:dyDescent="0.3">
      <c r="A229" s="556" t="s">
        <v>3179</v>
      </c>
      <c r="B229" s="332">
        <v>6</v>
      </c>
      <c r="C229" s="609">
        <v>161026504000990</v>
      </c>
      <c r="D229" s="427" t="s">
        <v>2736</v>
      </c>
      <c r="E229" t="str">
        <f t="shared" si="16"/>
        <v>160102650400099</v>
      </c>
      <c r="F229" t="str">
        <f t="shared" si="17"/>
        <v>0</v>
      </c>
      <c r="G229" t="e">
        <f>+VLOOKUP(L229,BG!$D$10:$F$68,3,FALSE)</f>
        <v>#REF!</v>
      </c>
      <c r="H229" s="334" t="s">
        <v>2761</v>
      </c>
      <c r="I229" s="620">
        <v>784470543</v>
      </c>
      <c r="J229" s="296">
        <f t="shared" si="15"/>
        <v>784470.54299999995</v>
      </c>
      <c r="K229" t="e">
        <f>+VLOOKUP(D229,#REF!,4,0)</f>
        <v>#REF!</v>
      </c>
      <c r="L229" t="e">
        <f>VLOOKUP(D229,#REF!,5,0)</f>
        <v>#REF!</v>
      </c>
      <c r="M229" t="e">
        <f>VLOOKUP(D229,#REF!,6,0)</f>
        <v>#REF!</v>
      </c>
      <c r="N229" t="e">
        <f>VLOOKUP(D229,#REF!,7,0)</f>
        <v>#REF!</v>
      </c>
      <c r="P229" t="str">
        <f t="shared" si="18"/>
        <v>26504</v>
      </c>
      <c r="Q229" t="str">
        <f t="shared" si="19"/>
        <v>16</v>
      </c>
    </row>
    <row r="230" spans="1:17" x14ac:dyDescent="0.3">
      <c r="A230" s="556" t="s">
        <v>3179</v>
      </c>
      <c r="B230" s="333">
        <v>6</v>
      </c>
      <c r="C230" s="610">
        <v>161026902000990</v>
      </c>
      <c r="D230" s="334" t="s">
        <v>2789</v>
      </c>
      <c r="E230" t="str">
        <f t="shared" si="16"/>
        <v>160102690200099</v>
      </c>
      <c r="F230" t="str">
        <f t="shared" si="17"/>
        <v>0</v>
      </c>
      <c r="G230" t="e">
        <f>+VLOOKUP(L230,BG!$D$10:$F$68,3,FALSE)</f>
        <v>#REF!</v>
      </c>
      <c r="H230" s="334" t="s">
        <v>2790</v>
      </c>
      <c r="I230" s="620">
        <v>1649766373</v>
      </c>
      <c r="J230" s="296">
        <f t="shared" si="15"/>
        <v>1649766.3729999999</v>
      </c>
      <c r="K230" t="e">
        <f>+VLOOKUP(D230,#REF!,4,0)</f>
        <v>#REF!</v>
      </c>
      <c r="L230" t="e">
        <f>VLOOKUP(D230,#REF!,5,0)</f>
        <v>#REF!</v>
      </c>
      <c r="M230" t="e">
        <f>VLOOKUP(D230,#REF!,6,0)</f>
        <v>#REF!</v>
      </c>
      <c r="N230" t="e">
        <f>VLOOKUP(D230,#REF!,7,0)</f>
        <v>#REF!</v>
      </c>
      <c r="P230" t="str">
        <f t="shared" si="18"/>
        <v>26902</v>
      </c>
      <c r="Q230" t="str">
        <f t="shared" si="19"/>
        <v>16</v>
      </c>
    </row>
    <row r="231" spans="1:17" x14ac:dyDescent="0.3">
      <c r="A231" s="556" t="s">
        <v>3179</v>
      </c>
      <c r="B231" s="332">
        <v>6</v>
      </c>
      <c r="C231" s="609">
        <v>161026902001010</v>
      </c>
      <c r="D231" s="427" t="s">
        <v>2530</v>
      </c>
      <c r="E231" t="str">
        <f t="shared" si="16"/>
        <v>160102690200101</v>
      </c>
      <c r="F231" t="str">
        <f t="shared" si="17"/>
        <v>0</v>
      </c>
      <c r="G231" t="e">
        <f>+VLOOKUP(L231,BG!$D$10:$F$68,3,FALSE)</f>
        <v>#REF!</v>
      </c>
      <c r="H231" s="334" t="s">
        <v>2531</v>
      </c>
      <c r="I231" s="620">
        <v>1199356475</v>
      </c>
      <c r="J231" s="296">
        <f t="shared" si="15"/>
        <v>1199356.4750000001</v>
      </c>
      <c r="K231" t="e">
        <f>+VLOOKUP(D231,#REF!,4,0)</f>
        <v>#REF!</v>
      </c>
      <c r="L231" t="e">
        <f>VLOOKUP(D231,#REF!,5,0)</f>
        <v>#REF!</v>
      </c>
      <c r="M231" t="e">
        <f>VLOOKUP(D231,#REF!,6,0)</f>
        <v>#REF!</v>
      </c>
      <c r="N231" t="e">
        <f>VLOOKUP(D231,#REF!,7,0)</f>
        <v>#REF!</v>
      </c>
      <c r="P231" t="str">
        <f t="shared" si="18"/>
        <v>26902</v>
      </c>
      <c r="Q231" t="str">
        <f t="shared" si="19"/>
        <v>16</v>
      </c>
    </row>
    <row r="232" spans="1:17" x14ac:dyDescent="0.3">
      <c r="A232" s="556" t="s">
        <v>3179</v>
      </c>
      <c r="B232" s="333">
        <v>6</v>
      </c>
      <c r="C232" s="610">
        <v>161026902001990</v>
      </c>
      <c r="D232" s="334" t="s">
        <v>908</v>
      </c>
      <c r="E232" t="str">
        <f t="shared" si="16"/>
        <v>160102690200199</v>
      </c>
      <c r="F232" t="str">
        <f t="shared" si="17"/>
        <v>0</v>
      </c>
      <c r="G232" t="e">
        <f>+VLOOKUP(L232,BG!$D$10:$F$68,3,FALSE)</f>
        <v>#REF!</v>
      </c>
      <c r="H232" s="427" t="s">
        <v>909</v>
      </c>
      <c r="I232" s="619">
        <v>20368974480</v>
      </c>
      <c r="J232" s="296">
        <f t="shared" si="15"/>
        <v>20368974.48</v>
      </c>
      <c r="K232" t="e">
        <f>+VLOOKUP(D232,#REF!,4,0)</f>
        <v>#REF!</v>
      </c>
      <c r="L232" t="e">
        <f>VLOOKUP(D232,#REF!,5,0)</f>
        <v>#REF!</v>
      </c>
      <c r="M232" t="e">
        <f>VLOOKUP(D232,#REF!,6,0)</f>
        <v>#REF!</v>
      </c>
      <c r="N232" t="e">
        <f>VLOOKUP(D232,#REF!,7,0)</f>
        <v>#REF!</v>
      </c>
      <c r="P232" t="str">
        <f t="shared" si="18"/>
        <v>26902</v>
      </c>
      <c r="Q232" t="str">
        <f t="shared" si="19"/>
        <v>16</v>
      </c>
    </row>
    <row r="233" spans="1:17" x14ac:dyDescent="0.3">
      <c r="A233" s="556" t="s">
        <v>3179</v>
      </c>
      <c r="B233" s="332">
        <v>6</v>
      </c>
      <c r="C233" s="609">
        <v>163027502000990</v>
      </c>
      <c r="D233" s="427" t="s">
        <v>2767</v>
      </c>
      <c r="E233" t="str">
        <f t="shared" si="16"/>
        <v>160302750200099</v>
      </c>
      <c r="F233" t="str">
        <f t="shared" si="17"/>
        <v>0</v>
      </c>
      <c r="G233" t="e">
        <f>+VLOOKUP(L233,BG!$D$10:$F$68,3,FALSE)</f>
        <v>#REF!</v>
      </c>
      <c r="H233" s="334" t="s">
        <v>2769</v>
      </c>
      <c r="I233" s="620">
        <v>9477427721</v>
      </c>
      <c r="J233" s="296">
        <f t="shared" si="15"/>
        <v>9477427.7210000008</v>
      </c>
      <c r="K233" t="e">
        <f>+VLOOKUP(D233,#REF!,4,0)</f>
        <v>#REF!</v>
      </c>
      <c r="L233" t="e">
        <f>VLOOKUP(D233,#REF!,5,0)</f>
        <v>#REF!</v>
      </c>
      <c r="M233" t="e">
        <f>VLOOKUP(D233,#REF!,6,0)</f>
        <v>#REF!</v>
      </c>
      <c r="N233" t="e">
        <f>VLOOKUP(D233,#REF!,7,0)</f>
        <v>#REF!</v>
      </c>
      <c r="P233" t="str">
        <f t="shared" si="18"/>
        <v>27502</v>
      </c>
      <c r="Q233" t="str">
        <f t="shared" si="19"/>
        <v>16</v>
      </c>
    </row>
    <row r="234" spans="1:17" x14ac:dyDescent="0.3">
      <c r="A234" s="556" t="s">
        <v>3179</v>
      </c>
      <c r="B234" s="333">
        <v>6</v>
      </c>
      <c r="C234" s="610">
        <v>163027502001010</v>
      </c>
      <c r="D234" s="334" t="s">
        <v>1364</v>
      </c>
      <c r="E234" t="str">
        <f t="shared" si="16"/>
        <v>160302750200101</v>
      </c>
      <c r="F234" t="str">
        <f t="shared" si="17"/>
        <v>0</v>
      </c>
      <c r="G234" t="e">
        <f>+VLOOKUP(L234,BG!$D$10:$F$68,3,FALSE)</f>
        <v>#REF!</v>
      </c>
      <c r="H234" s="334" t="s">
        <v>914</v>
      </c>
      <c r="I234" s="620">
        <v>5826440173</v>
      </c>
      <c r="J234" s="296">
        <f t="shared" si="15"/>
        <v>5826440.1730000004</v>
      </c>
      <c r="K234" t="e">
        <f>+VLOOKUP(D234,#REF!,4,0)</f>
        <v>#REF!</v>
      </c>
      <c r="L234" t="e">
        <f>VLOOKUP(D234,#REF!,5,0)</f>
        <v>#REF!</v>
      </c>
      <c r="M234" t="e">
        <f>VLOOKUP(D234,#REF!,6,0)</f>
        <v>#REF!</v>
      </c>
      <c r="N234" t="e">
        <f>VLOOKUP(D234,#REF!,7,0)</f>
        <v>#REF!</v>
      </c>
      <c r="P234" t="str">
        <f t="shared" si="18"/>
        <v>27502</v>
      </c>
      <c r="Q234" t="str">
        <f t="shared" si="19"/>
        <v>16</v>
      </c>
    </row>
    <row r="235" spans="1:17" x14ac:dyDescent="0.3">
      <c r="A235" s="556" t="s">
        <v>3179</v>
      </c>
      <c r="B235" s="332">
        <v>6</v>
      </c>
      <c r="C235" s="609">
        <v>163027502001990</v>
      </c>
      <c r="D235" s="427" t="s">
        <v>913</v>
      </c>
      <c r="E235" t="str">
        <f t="shared" si="16"/>
        <v>160302750200199</v>
      </c>
      <c r="F235" t="str">
        <f t="shared" si="17"/>
        <v>0</v>
      </c>
      <c r="G235" t="e">
        <f>+VLOOKUP(L235,BG!$D$10:$F$68,3,FALSE)</f>
        <v>#REF!</v>
      </c>
      <c r="H235" s="427" t="s">
        <v>914</v>
      </c>
      <c r="I235" s="619">
        <v>14446924862</v>
      </c>
      <c r="J235" s="296">
        <f t="shared" si="15"/>
        <v>14446924.862</v>
      </c>
      <c r="K235" t="e">
        <f>+VLOOKUP(D235,#REF!,4,0)</f>
        <v>#REF!</v>
      </c>
      <c r="L235" t="e">
        <f>VLOOKUP(D235,#REF!,5,0)</f>
        <v>#REF!</v>
      </c>
      <c r="M235" t="e">
        <f>VLOOKUP(D235,#REF!,6,0)</f>
        <v>#REF!</v>
      </c>
      <c r="N235" t="e">
        <f>VLOOKUP(D235,#REF!,7,0)</f>
        <v>#REF!</v>
      </c>
      <c r="P235" t="str">
        <f t="shared" si="18"/>
        <v>27502</v>
      </c>
      <c r="Q235" t="str">
        <f t="shared" si="19"/>
        <v>16</v>
      </c>
    </row>
    <row r="236" spans="1:17" hidden="1" x14ac:dyDescent="0.3">
      <c r="A236" s="556" t="s">
        <v>3179</v>
      </c>
      <c r="B236" s="333">
        <v>6</v>
      </c>
      <c r="C236" s="610">
        <v>163027502003990</v>
      </c>
      <c r="D236" s="334" t="s">
        <v>915</v>
      </c>
      <c r="E236" t="str">
        <f t="shared" si="16"/>
        <v>160302750200399</v>
      </c>
      <c r="F236" t="str">
        <f t="shared" si="17"/>
        <v>0</v>
      </c>
      <c r="G236" t="e">
        <f>+VLOOKUP(L236,BG!$D$10:$F$68,3,FALSE)</f>
        <v>#REF!</v>
      </c>
      <c r="H236" s="427" t="s">
        <v>916</v>
      </c>
      <c r="I236" s="619">
        <v>1</v>
      </c>
      <c r="J236" s="296">
        <f t="shared" si="15"/>
        <v>1E-3</v>
      </c>
      <c r="K236" t="e">
        <f>+VLOOKUP(D236,#REF!,4,0)</f>
        <v>#REF!</v>
      </c>
      <c r="L236" t="e">
        <f>VLOOKUP(D236,#REF!,5,0)</f>
        <v>#REF!</v>
      </c>
      <c r="M236" t="e">
        <f>VLOOKUP(D236,#REF!,6,0)</f>
        <v>#REF!</v>
      </c>
      <c r="N236" t="e">
        <f>VLOOKUP(D236,#REF!,7,0)</f>
        <v>#REF!</v>
      </c>
      <c r="P236" t="str">
        <f t="shared" si="18"/>
        <v>27502</v>
      </c>
      <c r="Q236" t="str">
        <f t="shared" si="19"/>
        <v>16</v>
      </c>
    </row>
    <row r="237" spans="1:17" x14ac:dyDescent="0.3">
      <c r="A237" s="556" t="s">
        <v>3179</v>
      </c>
      <c r="B237" s="332">
        <v>6</v>
      </c>
      <c r="C237" s="609">
        <v>168027782001010</v>
      </c>
      <c r="D237" s="427" t="s">
        <v>1365</v>
      </c>
      <c r="E237" t="str">
        <f t="shared" si="16"/>
        <v>160802778200101</v>
      </c>
      <c r="F237" t="str">
        <f t="shared" si="17"/>
        <v>0</v>
      </c>
      <c r="G237" t="e">
        <f>+VLOOKUP(L237,BG!$D$10:$F$68,3,FALSE)</f>
        <v>#REF!</v>
      </c>
      <c r="H237" s="334" t="s">
        <v>917</v>
      </c>
      <c r="I237" s="620">
        <v>18942582</v>
      </c>
      <c r="J237" s="296">
        <f t="shared" si="15"/>
        <v>18942.581999999999</v>
      </c>
      <c r="K237" t="e">
        <f>+VLOOKUP(D237,#REF!,4,0)</f>
        <v>#REF!</v>
      </c>
      <c r="L237" t="e">
        <f>VLOOKUP(D237,#REF!,5,0)</f>
        <v>#REF!</v>
      </c>
      <c r="M237" t="e">
        <f>VLOOKUP(D237,#REF!,6,0)</f>
        <v>#REF!</v>
      </c>
      <c r="N237" t="e">
        <f>VLOOKUP(D237,#REF!,7,0)</f>
        <v>#REF!</v>
      </c>
      <c r="P237" t="str">
        <f t="shared" si="18"/>
        <v>27782</v>
      </c>
      <c r="Q237" t="str">
        <f t="shared" si="19"/>
        <v>16</v>
      </c>
    </row>
    <row r="238" spans="1:17" x14ac:dyDescent="0.3">
      <c r="A238" s="556" t="s">
        <v>3179</v>
      </c>
      <c r="B238" s="333">
        <v>6</v>
      </c>
      <c r="C238" s="610">
        <v>168027782001990</v>
      </c>
      <c r="D238" s="334" t="s">
        <v>918</v>
      </c>
      <c r="E238" t="str">
        <f t="shared" si="16"/>
        <v>160802778200199</v>
      </c>
      <c r="F238" t="str">
        <f t="shared" si="17"/>
        <v>0</v>
      </c>
      <c r="G238" t="e">
        <f>+VLOOKUP(L238,BG!$D$10:$F$68,3,FALSE)</f>
        <v>#REF!</v>
      </c>
      <c r="H238" s="427" t="s">
        <v>917</v>
      </c>
      <c r="I238" s="619">
        <v>11608719627</v>
      </c>
      <c r="J238" s="296">
        <f t="shared" si="15"/>
        <v>11608719.627</v>
      </c>
      <c r="K238" t="e">
        <f>+VLOOKUP(D238,#REF!,4,0)</f>
        <v>#REF!</v>
      </c>
      <c r="L238" t="e">
        <f>VLOOKUP(D238,#REF!,5,0)</f>
        <v>#REF!</v>
      </c>
      <c r="M238" t="e">
        <f>VLOOKUP(D238,#REF!,6,0)</f>
        <v>#REF!</v>
      </c>
      <c r="N238" t="e">
        <f>VLOOKUP(D238,#REF!,7,0)</f>
        <v>#REF!</v>
      </c>
      <c r="P238" t="str">
        <f t="shared" si="18"/>
        <v>27782</v>
      </c>
      <c r="Q238" t="str">
        <f t="shared" si="19"/>
        <v>16</v>
      </c>
    </row>
    <row r="239" spans="1:17" x14ac:dyDescent="0.3">
      <c r="A239" s="556" t="s">
        <v>3179</v>
      </c>
      <c r="B239" s="332">
        <v>6</v>
      </c>
      <c r="C239" s="609">
        <v>168027794001990</v>
      </c>
      <c r="D239" s="427" t="s">
        <v>919</v>
      </c>
      <c r="E239" t="str">
        <f t="shared" si="16"/>
        <v>160802779400199</v>
      </c>
      <c r="F239" t="str">
        <f t="shared" si="17"/>
        <v>0</v>
      </c>
      <c r="G239" t="e">
        <f>+VLOOKUP(L239,BG!$D$10:$F$68,3,FALSE)</f>
        <v>#REF!</v>
      </c>
      <c r="H239" s="334" t="s">
        <v>920</v>
      </c>
      <c r="I239" s="620">
        <v>-291100161</v>
      </c>
      <c r="J239" s="296">
        <f t="shared" si="15"/>
        <v>-291100.16100000002</v>
      </c>
      <c r="K239" t="e">
        <f>+VLOOKUP(D239,#REF!,4,0)</f>
        <v>#REF!</v>
      </c>
      <c r="L239" t="e">
        <f>VLOOKUP(D239,#REF!,5,0)</f>
        <v>#REF!</v>
      </c>
      <c r="M239" t="e">
        <f>VLOOKUP(D239,#REF!,6,0)</f>
        <v>#REF!</v>
      </c>
      <c r="N239" t="e">
        <f>VLOOKUP(D239,#REF!,7,0)</f>
        <v>#REF!</v>
      </c>
      <c r="P239" t="str">
        <f t="shared" si="18"/>
        <v>27794</v>
      </c>
      <c r="Q239" t="str">
        <f t="shared" si="19"/>
        <v>16</v>
      </c>
    </row>
    <row r="240" spans="1:17" x14ac:dyDescent="0.3">
      <c r="A240" s="556" t="s">
        <v>3179</v>
      </c>
      <c r="B240" s="333">
        <v>6</v>
      </c>
      <c r="C240" s="610">
        <v>168027982001010</v>
      </c>
      <c r="D240" s="334" t="s">
        <v>2532</v>
      </c>
      <c r="E240" t="str">
        <f t="shared" si="16"/>
        <v>160802798200101</v>
      </c>
      <c r="F240" t="str">
        <f t="shared" si="17"/>
        <v>0</v>
      </c>
      <c r="G240" t="e">
        <f>+VLOOKUP(L240,BG!$D$10:$F$68,3,FALSE)</f>
        <v>#REF!</v>
      </c>
      <c r="H240" s="334" t="s">
        <v>921</v>
      </c>
      <c r="I240" s="620">
        <v>105871967</v>
      </c>
      <c r="J240" s="296">
        <f t="shared" si="15"/>
        <v>105871.967</v>
      </c>
      <c r="K240" t="e">
        <f>+VLOOKUP(D240,#REF!,4,0)</f>
        <v>#REF!</v>
      </c>
      <c r="L240" t="e">
        <f>VLOOKUP(D240,#REF!,5,0)</f>
        <v>#REF!</v>
      </c>
      <c r="M240" t="e">
        <f>VLOOKUP(D240,#REF!,6,0)</f>
        <v>#REF!</v>
      </c>
      <c r="N240" t="e">
        <f>VLOOKUP(D240,#REF!,7,0)</f>
        <v>#REF!</v>
      </c>
      <c r="P240" t="str">
        <f t="shared" si="18"/>
        <v>27982</v>
      </c>
      <c r="Q240" t="str">
        <f t="shared" si="19"/>
        <v>16</v>
      </c>
    </row>
    <row r="241" spans="1:17" x14ac:dyDescent="0.3">
      <c r="A241" s="556" t="s">
        <v>3179</v>
      </c>
      <c r="B241" s="332">
        <v>6</v>
      </c>
      <c r="C241" s="609">
        <v>168027982001990</v>
      </c>
      <c r="D241" s="427" t="s">
        <v>922</v>
      </c>
      <c r="E241" t="str">
        <f t="shared" si="16"/>
        <v>160802798200199</v>
      </c>
      <c r="F241" t="str">
        <f t="shared" si="17"/>
        <v>0</v>
      </c>
      <c r="G241" t="e">
        <f>+VLOOKUP(L241,BG!$D$10:$F$68,3,FALSE)</f>
        <v>#REF!</v>
      </c>
      <c r="H241" s="427" t="s">
        <v>921</v>
      </c>
      <c r="I241" s="619">
        <v>551369174</v>
      </c>
      <c r="J241" s="296">
        <f t="shared" si="15"/>
        <v>551369.174</v>
      </c>
      <c r="K241" t="e">
        <f>+VLOOKUP(D241,#REF!,4,0)</f>
        <v>#REF!</v>
      </c>
      <c r="L241" t="e">
        <f>VLOOKUP(D241,#REF!,5,0)</f>
        <v>#REF!</v>
      </c>
      <c r="M241" t="e">
        <f>VLOOKUP(D241,#REF!,6,0)</f>
        <v>#REF!</v>
      </c>
      <c r="N241" t="e">
        <f>VLOOKUP(D241,#REF!,7,0)</f>
        <v>#REF!</v>
      </c>
      <c r="P241" t="str">
        <f t="shared" si="18"/>
        <v>27982</v>
      </c>
      <c r="Q241" t="str">
        <f t="shared" si="19"/>
        <v>16</v>
      </c>
    </row>
    <row r="242" spans="1:17" x14ac:dyDescent="0.3">
      <c r="A242" s="556" t="s">
        <v>3179</v>
      </c>
      <c r="B242" s="333">
        <v>6</v>
      </c>
      <c r="C242" s="610">
        <v>168027994001990</v>
      </c>
      <c r="D242" s="334" t="s">
        <v>923</v>
      </c>
      <c r="E242" t="str">
        <f t="shared" si="16"/>
        <v>160802799400199</v>
      </c>
      <c r="F242" t="str">
        <f t="shared" si="17"/>
        <v>0</v>
      </c>
      <c r="G242" t="e">
        <f>+VLOOKUP(L242,BG!$D$10:$F$68,3,FALSE)</f>
        <v>#REF!</v>
      </c>
      <c r="H242" s="334" t="s">
        <v>920</v>
      </c>
      <c r="I242" s="620">
        <v>-9264331</v>
      </c>
      <c r="J242" s="296">
        <f t="shared" si="15"/>
        <v>-9264.3310000000001</v>
      </c>
      <c r="K242" t="e">
        <f>+VLOOKUP(D242,#REF!,4,0)</f>
        <v>#REF!</v>
      </c>
      <c r="L242" t="e">
        <f>VLOOKUP(D242,#REF!,5,0)</f>
        <v>#REF!</v>
      </c>
      <c r="M242" t="e">
        <f>VLOOKUP(D242,#REF!,6,0)</f>
        <v>#REF!</v>
      </c>
      <c r="N242" t="e">
        <f>VLOOKUP(D242,#REF!,7,0)</f>
        <v>#REF!</v>
      </c>
      <c r="P242" t="str">
        <f t="shared" si="18"/>
        <v>27994</v>
      </c>
      <c r="Q242" t="str">
        <f t="shared" si="19"/>
        <v>16</v>
      </c>
    </row>
    <row r="243" spans="1:17" x14ac:dyDescent="0.3">
      <c r="A243" s="556" t="s">
        <v>3179</v>
      </c>
      <c r="B243" s="332">
        <v>6</v>
      </c>
      <c r="C243" s="609">
        <v>168034782000010</v>
      </c>
      <c r="D243" s="427" t="s">
        <v>3183</v>
      </c>
      <c r="E243" t="str">
        <f t="shared" si="16"/>
        <v>160803478200001</v>
      </c>
      <c r="F243" t="str">
        <f t="shared" si="17"/>
        <v>0</v>
      </c>
      <c r="G243" t="e">
        <f>+VLOOKUP(L243,BG!$D$10:$F$68,3,FALSE)</f>
        <v>#REF!</v>
      </c>
      <c r="H243" s="427" t="s">
        <v>926</v>
      </c>
      <c r="I243" s="619">
        <v>40554162</v>
      </c>
      <c r="J243" s="296">
        <f t="shared" si="15"/>
        <v>40554.161999999997</v>
      </c>
      <c r="K243" t="e">
        <f>+VLOOKUP(D243,#REF!,4,0)</f>
        <v>#REF!</v>
      </c>
      <c r="L243" t="e">
        <f>VLOOKUP(D243,#REF!,5,0)</f>
        <v>#REF!</v>
      </c>
      <c r="M243" t="e">
        <f>VLOOKUP(D243,#REF!,6,0)</f>
        <v>#REF!</v>
      </c>
      <c r="N243" t="e">
        <f>VLOOKUP(D243,#REF!,7,0)</f>
        <v>#REF!</v>
      </c>
      <c r="P243" t="str">
        <f t="shared" si="18"/>
        <v>34782</v>
      </c>
      <c r="Q243" t="str">
        <f t="shared" si="19"/>
        <v>16</v>
      </c>
    </row>
    <row r="244" spans="1:17" x14ac:dyDescent="0.3">
      <c r="A244" s="556" t="s">
        <v>3179</v>
      </c>
      <c r="B244" s="333">
        <v>6</v>
      </c>
      <c r="C244" s="610">
        <v>168034782000990</v>
      </c>
      <c r="D244" s="334" t="s">
        <v>925</v>
      </c>
      <c r="E244" t="str">
        <f t="shared" si="16"/>
        <v>160803478200099</v>
      </c>
      <c r="F244" t="str">
        <f t="shared" si="17"/>
        <v>0</v>
      </c>
      <c r="G244" t="e">
        <f>+VLOOKUP(L244,BG!$D$10:$F$68,3,FALSE)</f>
        <v>#REF!</v>
      </c>
      <c r="H244" s="334" t="s">
        <v>926</v>
      </c>
      <c r="I244" s="620">
        <v>396459</v>
      </c>
      <c r="J244" s="296">
        <f t="shared" si="15"/>
        <v>396.459</v>
      </c>
      <c r="K244" t="e">
        <f>+VLOOKUP(D244,#REF!,4,0)</f>
        <v>#REF!</v>
      </c>
      <c r="L244" t="e">
        <f>VLOOKUP(D244,#REF!,5,0)</f>
        <v>#REF!</v>
      </c>
      <c r="M244" t="e">
        <f>VLOOKUP(D244,#REF!,6,0)</f>
        <v>#REF!</v>
      </c>
      <c r="N244" t="e">
        <f>VLOOKUP(D244,#REF!,7,0)</f>
        <v>#REF!</v>
      </c>
      <c r="P244" t="str">
        <f t="shared" si="18"/>
        <v>34782</v>
      </c>
      <c r="Q244" t="str">
        <f t="shared" si="19"/>
        <v>16</v>
      </c>
    </row>
    <row r="245" spans="1:17" x14ac:dyDescent="0.3">
      <c r="A245" s="556" t="s">
        <v>3179</v>
      </c>
      <c r="B245" s="332">
        <v>6</v>
      </c>
      <c r="C245" s="609">
        <v>168034782001010</v>
      </c>
      <c r="D245" s="427" t="s">
        <v>1960</v>
      </c>
      <c r="E245" t="str">
        <f t="shared" si="16"/>
        <v>160803478200101</v>
      </c>
      <c r="F245" t="str">
        <f t="shared" si="17"/>
        <v>0</v>
      </c>
      <c r="G245" t="e">
        <f>+VLOOKUP(L245,BG!$D$10:$F$68,3,FALSE)</f>
        <v>#REF!</v>
      </c>
      <c r="H245" s="427" t="s">
        <v>924</v>
      </c>
      <c r="I245" s="619">
        <v>1058181217</v>
      </c>
      <c r="J245" s="296">
        <f t="shared" si="15"/>
        <v>1058181.2169999999</v>
      </c>
      <c r="K245" t="e">
        <f>+VLOOKUP(D245,#REF!,4,0)</f>
        <v>#REF!</v>
      </c>
      <c r="L245" t="e">
        <f>VLOOKUP(D245,#REF!,5,0)</f>
        <v>#REF!</v>
      </c>
      <c r="M245" t="e">
        <f>VLOOKUP(D245,#REF!,6,0)</f>
        <v>#REF!</v>
      </c>
      <c r="N245" t="e">
        <f>VLOOKUP(D245,#REF!,7,0)</f>
        <v>#REF!</v>
      </c>
      <c r="P245" t="str">
        <f t="shared" si="18"/>
        <v>34782</v>
      </c>
      <c r="Q245" t="str">
        <f t="shared" si="19"/>
        <v>16</v>
      </c>
    </row>
    <row r="246" spans="1:17" s="297" customFormat="1" x14ac:dyDescent="0.3">
      <c r="A246" s="556" t="s">
        <v>3179</v>
      </c>
      <c r="B246" s="333">
        <v>6</v>
      </c>
      <c r="C246" s="610">
        <v>168034782001990</v>
      </c>
      <c r="D246" s="334" t="s">
        <v>927</v>
      </c>
      <c r="E246" t="str">
        <f t="shared" si="16"/>
        <v>160803478200199</v>
      </c>
      <c r="F246" t="str">
        <f t="shared" si="17"/>
        <v>0</v>
      </c>
      <c r="G246" t="e">
        <f>+VLOOKUP(L246,BG!$D$10:$F$68,3,FALSE)</f>
        <v>#REF!</v>
      </c>
      <c r="H246" s="334" t="s">
        <v>924</v>
      </c>
      <c r="I246" s="620">
        <v>3469893554</v>
      </c>
      <c r="J246" s="296">
        <f t="shared" si="15"/>
        <v>3469893.554</v>
      </c>
      <c r="K246" t="e">
        <f>+VLOOKUP(D246,#REF!,4,0)</f>
        <v>#REF!</v>
      </c>
      <c r="L246" t="e">
        <f>VLOOKUP(D246,#REF!,5,0)</f>
        <v>#REF!</v>
      </c>
      <c r="M246" t="e">
        <f>VLOOKUP(D246,#REF!,6,0)</f>
        <v>#REF!</v>
      </c>
      <c r="N246" t="e">
        <f>VLOOKUP(D246,#REF!,7,0)</f>
        <v>#REF!</v>
      </c>
      <c r="O246"/>
      <c r="P246" t="str">
        <f t="shared" si="18"/>
        <v>34782</v>
      </c>
      <c r="Q246" t="str">
        <f t="shared" si="19"/>
        <v>16</v>
      </c>
    </row>
    <row r="247" spans="1:17" x14ac:dyDescent="0.3">
      <c r="A247" s="556" t="s">
        <v>3179</v>
      </c>
      <c r="B247" s="332">
        <v>6</v>
      </c>
      <c r="C247" s="609">
        <v>168034794001010</v>
      </c>
      <c r="D247" s="427" t="s">
        <v>2662</v>
      </c>
      <c r="E247" t="str">
        <f t="shared" si="16"/>
        <v>160803479400101</v>
      </c>
      <c r="F247" t="str">
        <f t="shared" si="17"/>
        <v>0</v>
      </c>
      <c r="G247" t="e">
        <f>+VLOOKUP(L247,BG!$D$10:$F$68,3,FALSE)</f>
        <v>#REF!</v>
      </c>
      <c r="H247" s="427" t="s">
        <v>920</v>
      </c>
      <c r="I247" s="619">
        <v>-18166044</v>
      </c>
      <c r="J247" s="296">
        <f t="shared" si="15"/>
        <v>-18166.044000000002</v>
      </c>
      <c r="K247" t="e">
        <f>+VLOOKUP(D247,#REF!,4,0)</f>
        <v>#REF!</v>
      </c>
      <c r="L247" t="e">
        <f>VLOOKUP(D247,#REF!,5,0)</f>
        <v>#REF!</v>
      </c>
      <c r="M247" t="e">
        <f>VLOOKUP(D247,#REF!,6,0)</f>
        <v>#REF!</v>
      </c>
      <c r="N247" t="e">
        <f>VLOOKUP(D247,#REF!,7,0)</f>
        <v>#REF!</v>
      </c>
      <c r="P247" t="str">
        <f t="shared" si="18"/>
        <v>34794</v>
      </c>
      <c r="Q247" t="str">
        <f t="shared" si="19"/>
        <v>16</v>
      </c>
    </row>
    <row r="248" spans="1:17" x14ac:dyDescent="0.3">
      <c r="A248" s="556" t="s">
        <v>3179</v>
      </c>
      <c r="B248" s="333">
        <v>6</v>
      </c>
      <c r="C248" s="610">
        <v>168034794001990</v>
      </c>
      <c r="D248" s="334" t="s">
        <v>928</v>
      </c>
      <c r="E248" t="str">
        <f t="shared" si="16"/>
        <v>160803479400199</v>
      </c>
      <c r="F248" t="str">
        <f t="shared" si="17"/>
        <v>0</v>
      </c>
      <c r="G248" t="e">
        <f>+VLOOKUP(L248,BG!$D$10:$F$68,3,FALSE)</f>
        <v>#REF!</v>
      </c>
      <c r="H248" s="334" t="s">
        <v>920</v>
      </c>
      <c r="I248" s="620">
        <v>-65074051</v>
      </c>
      <c r="J248" s="296">
        <f t="shared" si="15"/>
        <v>-65074.050999999999</v>
      </c>
      <c r="K248" t="e">
        <f>+VLOOKUP(D248,#REF!,4,0)</f>
        <v>#REF!</v>
      </c>
      <c r="L248" t="e">
        <f>VLOOKUP(D248,#REF!,5,0)</f>
        <v>#REF!</v>
      </c>
      <c r="M248" t="e">
        <f>VLOOKUP(D248,#REF!,6,0)</f>
        <v>#REF!</v>
      </c>
      <c r="N248" t="e">
        <f>VLOOKUP(D248,#REF!,7,0)</f>
        <v>#REF!</v>
      </c>
      <c r="P248" t="str">
        <f t="shared" si="18"/>
        <v>34794</v>
      </c>
      <c r="Q248" t="str">
        <f t="shared" si="19"/>
        <v>16</v>
      </c>
    </row>
    <row r="249" spans="1:17" x14ac:dyDescent="0.3">
      <c r="A249" s="556" t="s">
        <v>3179</v>
      </c>
      <c r="B249" s="332">
        <v>6</v>
      </c>
      <c r="C249" s="609">
        <v>169028592000990</v>
      </c>
      <c r="D249" s="427" t="s">
        <v>1961</v>
      </c>
      <c r="E249" t="str">
        <f t="shared" si="16"/>
        <v>160902859200099</v>
      </c>
      <c r="F249" t="str">
        <f t="shared" si="17"/>
        <v>0</v>
      </c>
      <c r="G249" t="e">
        <f>+VLOOKUP(L249,BG!$D$10:$F$68,3,FALSE)</f>
        <v>#REF!</v>
      </c>
      <c r="H249" s="427" t="s">
        <v>2140</v>
      </c>
      <c r="I249" s="619">
        <v>-64592603591</v>
      </c>
      <c r="J249" s="296">
        <f t="shared" si="15"/>
        <v>-64592603.590999998</v>
      </c>
      <c r="K249" t="e">
        <f>+VLOOKUP(D249,#REF!,4,0)</f>
        <v>#REF!</v>
      </c>
      <c r="L249" s="653" t="e">
        <f>VLOOKUP(D249,#REF!,5,0)</f>
        <v>#REF!</v>
      </c>
      <c r="M249" t="e">
        <f>VLOOKUP(D249,#REF!,6,0)</f>
        <v>#REF!</v>
      </c>
      <c r="N249" t="e">
        <f>VLOOKUP(D249,#REF!,7,0)</f>
        <v>#REF!</v>
      </c>
      <c r="P249" t="str">
        <f t="shared" si="18"/>
        <v>28592</v>
      </c>
      <c r="Q249" t="str">
        <f t="shared" si="19"/>
        <v>16</v>
      </c>
    </row>
    <row r="250" spans="1:17" hidden="1" x14ac:dyDescent="0.3">
      <c r="A250" s="556" t="s">
        <v>3179</v>
      </c>
      <c r="B250" s="333">
        <v>6</v>
      </c>
      <c r="C250" s="610">
        <v>171029302000990</v>
      </c>
      <c r="D250" s="334" t="s">
        <v>3176</v>
      </c>
      <c r="E250" t="str">
        <f t="shared" si="16"/>
        <v>170102930200099</v>
      </c>
      <c r="F250" t="str">
        <f t="shared" si="17"/>
        <v>0</v>
      </c>
      <c r="G250" t="e">
        <f>+VLOOKUP(L250,BG!$D$10:$F$68,3,FALSE)</f>
        <v>#REF!</v>
      </c>
      <c r="H250" s="334" t="s">
        <v>3174</v>
      </c>
      <c r="I250" s="620">
        <v>34933073435</v>
      </c>
      <c r="J250" s="296">
        <f t="shared" si="15"/>
        <v>34933073.435000002</v>
      </c>
      <c r="K250" t="e">
        <f>+VLOOKUP(D250,#REF!,4,0)</f>
        <v>#REF!</v>
      </c>
      <c r="L250" t="e">
        <f>VLOOKUP(D250,#REF!,5,0)</f>
        <v>#REF!</v>
      </c>
      <c r="M250" t="e">
        <f>VLOOKUP(D250,#REF!,6,0)</f>
        <v>#REF!</v>
      </c>
      <c r="N250" t="e">
        <f>VLOOKUP(D250,#REF!,7,0)</f>
        <v>#REF!</v>
      </c>
      <c r="P250" t="str">
        <f t="shared" si="18"/>
        <v>29302</v>
      </c>
      <c r="Q250" t="str">
        <f t="shared" si="19"/>
        <v>17</v>
      </c>
    </row>
    <row r="251" spans="1:17" hidden="1" x14ac:dyDescent="0.3">
      <c r="A251" s="556" t="s">
        <v>3179</v>
      </c>
      <c r="B251" s="332">
        <v>6</v>
      </c>
      <c r="C251" s="609">
        <v>171029302101990</v>
      </c>
      <c r="D251" s="427" t="s">
        <v>1962</v>
      </c>
      <c r="E251" t="str">
        <f t="shared" si="16"/>
        <v>170102930210199</v>
      </c>
      <c r="F251" t="str">
        <f t="shared" si="17"/>
        <v>0</v>
      </c>
      <c r="G251" t="e">
        <f>+VLOOKUP(L251,BG!$D$10:$F$68,3,FALSE)</f>
        <v>#REF!</v>
      </c>
      <c r="H251" s="427" t="s">
        <v>2141</v>
      </c>
      <c r="I251" s="619">
        <v>46138691</v>
      </c>
      <c r="J251" s="296">
        <f t="shared" si="15"/>
        <v>46138.690999999999</v>
      </c>
      <c r="K251" t="e">
        <f>+VLOOKUP(D251,#REF!,4,0)</f>
        <v>#REF!</v>
      </c>
      <c r="L251" t="e">
        <f>VLOOKUP(D251,#REF!,5,0)</f>
        <v>#REF!</v>
      </c>
      <c r="M251" t="e">
        <f>VLOOKUP(D251,#REF!,6,0)</f>
        <v>#REF!</v>
      </c>
      <c r="N251" t="e">
        <f>VLOOKUP(D251,#REF!,7,0)</f>
        <v>#REF!</v>
      </c>
      <c r="P251" t="str">
        <f t="shared" si="18"/>
        <v>29302</v>
      </c>
      <c r="Q251" t="str">
        <f t="shared" si="19"/>
        <v>17</v>
      </c>
    </row>
    <row r="252" spans="1:17" hidden="1" x14ac:dyDescent="0.3">
      <c r="A252" s="556" t="s">
        <v>3179</v>
      </c>
      <c r="B252" s="333">
        <v>6</v>
      </c>
      <c r="C252" s="610">
        <v>171029304001990</v>
      </c>
      <c r="D252" s="334" t="s">
        <v>930</v>
      </c>
      <c r="E252" t="str">
        <f t="shared" si="16"/>
        <v>170102930400199</v>
      </c>
      <c r="F252" t="str">
        <f t="shared" si="17"/>
        <v>0</v>
      </c>
      <c r="G252" t="e">
        <f>+VLOOKUP(L252,BG!$D$10:$F$68,3,FALSE)</f>
        <v>#REF!</v>
      </c>
      <c r="H252" s="334" t="s">
        <v>931</v>
      </c>
      <c r="I252" s="620">
        <v>77727222019</v>
      </c>
      <c r="J252" s="296">
        <f t="shared" si="15"/>
        <v>77727222.018999994</v>
      </c>
      <c r="K252" t="e">
        <f>+VLOOKUP(D252,#REF!,4,0)</f>
        <v>#REF!</v>
      </c>
      <c r="L252" t="e">
        <f>VLOOKUP(D252,#REF!,5,0)</f>
        <v>#REF!</v>
      </c>
      <c r="M252" t="e">
        <f>VLOOKUP(D252,#REF!,6,0)</f>
        <v>#REF!</v>
      </c>
      <c r="N252" t="e">
        <f>VLOOKUP(D252,#REF!,7,0)</f>
        <v>#REF!</v>
      </c>
      <c r="P252" t="str">
        <f t="shared" si="18"/>
        <v>29304</v>
      </c>
      <c r="Q252" t="str">
        <f t="shared" si="19"/>
        <v>17</v>
      </c>
    </row>
    <row r="253" spans="1:17" x14ac:dyDescent="0.3">
      <c r="A253" s="556" t="s">
        <v>3179</v>
      </c>
      <c r="B253" s="332">
        <v>6</v>
      </c>
      <c r="C253" s="609">
        <v>172029504020990</v>
      </c>
      <c r="D253" s="427" t="s">
        <v>932</v>
      </c>
      <c r="E253" t="str">
        <f t="shared" si="16"/>
        <v>170202950402099</v>
      </c>
      <c r="F253" t="str">
        <f t="shared" si="17"/>
        <v>0</v>
      </c>
      <c r="G253" t="e">
        <f>+VLOOKUP(L253,BG!$D$10:$F$68,3,FALSE)</f>
        <v>#REF!</v>
      </c>
      <c r="H253" s="427" t="s">
        <v>933</v>
      </c>
      <c r="I253" s="619">
        <v>124794856943</v>
      </c>
      <c r="J253" s="296">
        <f t="shared" si="15"/>
        <v>124794856.943</v>
      </c>
      <c r="K253" t="e">
        <f>+VLOOKUP(D253,#REF!,4,0)</f>
        <v>#REF!</v>
      </c>
      <c r="L253" t="e">
        <f>VLOOKUP(D253,#REF!,5,0)</f>
        <v>#REF!</v>
      </c>
      <c r="M253" t="e">
        <f>VLOOKUP(D253,#REF!,6,0)</f>
        <v>#REF!</v>
      </c>
      <c r="N253" t="e">
        <f>VLOOKUP(D253,#REF!,7,0)</f>
        <v>#REF!</v>
      </c>
      <c r="P253" t="str">
        <f t="shared" si="18"/>
        <v>29504</v>
      </c>
      <c r="Q253" t="str">
        <f t="shared" si="19"/>
        <v>17</v>
      </c>
    </row>
    <row r="254" spans="1:17" hidden="1" x14ac:dyDescent="0.3">
      <c r="A254" s="556" t="s">
        <v>3179</v>
      </c>
      <c r="B254" s="333">
        <v>6</v>
      </c>
      <c r="C254" s="610">
        <v>172029504026990</v>
      </c>
      <c r="D254" s="334" t="s">
        <v>3184</v>
      </c>
      <c r="E254" t="str">
        <f t="shared" si="16"/>
        <v>170202950402699</v>
      </c>
      <c r="F254" t="str">
        <f t="shared" si="17"/>
        <v>0</v>
      </c>
      <c r="G254" t="e">
        <f>+VLOOKUP(L254,BG!$D$10:$F$68,3,FALSE)</f>
        <v>#REF!</v>
      </c>
      <c r="H254" s="334" t="s">
        <v>3217</v>
      </c>
      <c r="I254" s="620">
        <v>10918772872</v>
      </c>
      <c r="J254" s="296">
        <f t="shared" si="15"/>
        <v>10918772.872</v>
      </c>
      <c r="K254" t="e">
        <f>+VLOOKUP(D254,#REF!,4,0)</f>
        <v>#REF!</v>
      </c>
      <c r="L254" t="e">
        <f>VLOOKUP(D254,#REF!,5,0)</f>
        <v>#REF!</v>
      </c>
      <c r="M254" t="e">
        <f>VLOOKUP(D254,#REF!,6,0)</f>
        <v>#REF!</v>
      </c>
      <c r="N254" t="e">
        <f>VLOOKUP(D254,#REF!,7,0)</f>
        <v>#REF!</v>
      </c>
      <c r="P254" t="str">
        <f t="shared" si="18"/>
        <v>29504</v>
      </c>
      <c r="Q254" t="str">
        <f t="shared" si="19"/>
        <v>17</v>
      </c>
    </row>
    <row r="255" spans="1:17" hidden="1" x14ac:dyDescent="0.3">
      <c r="A255" s="556" t="s">
        <v>3179</v>
      </c>
      <c r="B255" s="332">
        <v>6</v>
      </c>
      <c r="C255" s="609">
        <v>181031902014990</v>
      </c>
      <c r="D255" s="427" t="s">
        <v>935</v>
      </c>
      <c r="E255" t="str">
        <f t="shared" si="16"/>
        <v>180103190201499</v>
      </c>
      <c r="F255" t="str">
        <f t="shared" si="17"/>
        <v>0</v>
      </c>
      <c r="G255" t="e">
        <f>+VLOOKUP(L255,BG!$D$10:$F$68,3,FALSE)</f>
        <v>#REF!</v>
      </c>
      <c r="H255" s="427" t="s">
        <v>936</v>
      </c>
      <c r="I255" s="619">
        <v>6248360979</v>
      </c>
      <c r="J255" s="296">
        <f t="shared" si="15"/>
        <v>6248360.9790000003</v>
      </c>
      <c r="K255" t="e">
        <f>+VLOOKUP(D255,#REF!,4,0)</f>
        <v>#REF!</v>
      </c>
      <c r="L255" t="e">
        <f>VLOOKUP(D255,#REF!,5,0)</f>
        <v>#REF!</v>
      </c>
      <c r="M255" t="e">
        <f>VLOOKUP(D255,#REF!,6,0)</f>
        <v>#REF!</v>
      </c>
      <c r="N255" t="e">
        <f>VLOOKUP(D255,#REF!,7,0)</f>
        <v>#REF!</v>
      </c>
      <c r="P255" t="str">
        <f t="shared" si="18"/>
        <v>31902</v>
      </c>
      <c r="Q255" t="str">
        <f t="shared" si="19"/>
        <v>18</v>
      </c>
    </row>
    <row r="256" spans="1:17" hidden="1" x14ac:dyDescent="0.3">
      <c r="A256" s="556" t="s">
        <v>3179</v>
      </c>
      <c r="B256" s="333">
        <v>6</v>
      </c>
      <c r="C256" s="610">
        <v>181031902015990</v>
      </c>
      <c r="D256" s="334" t="s">
        <v>937</v>
      </c>
      <c r="E256" t="str">
        <f t="shared" si="16"/>
        <v>180103190201599</v>
      </c>
      <c r="F256" t="str">
        <f t="shared" si="17"/>
        <v>0</v>
      </c>
      <c r="G256" t="e">
        <f>+VLOOKUP(L256,BG!$D$10:$F$68,3,FALSE)</f>
        <v>#REF!</v>
      </c>
      <c r="H256" s="334" t="s">
        <v>938</v>
      </c>
      <c r="I256" s="620">
        <v>3057340003</v>
      </c>
      <c r="J256" s="296">
        <f t="shared" si="15"/>
        <v>3057340.003</v>
      </c>
      <c r="K256" t="e">
        <f>+VLOOKUP(D256,#REF!,4,0)</f>
        <v>#REF!</v>
      </c>
      <c r="L256" t="e">
        <f>VLOOKUP(D256,#REF!,5,0)</f>
        <v>#REF!</v>
      </c>
      <c r="M256" t="e">
        <f>VLOOKUP(D256,#REF!,6,0)</f>
        <v>#REF!</v>
      </c>
      <c r="N256" t="e">
        <f>VLOOKUP(D256,#REF!,7,0)</f>
        <v>#REF!</v>
      </c>
      <c r="P256" t="str">
        <f t="shared" si="18"/>
        <v>31902</v>
      </c>
      <c r="Q256" t="str">
        <f t="shared" si="19"/>
        <v>18</v>
      </c>
    </row>
    <row r="257" spans="1:17" hidden="1" x14ac:dyDescent="0.3">
      <c r="A257" s="556" t="s">
        <v>3179</v>
      </c>
      <c r="B257" s="332">
        <v>6</v>
      </c>
      <c r="C257" s="609">
        <v>181031904011990</v>
      </c>
      <c r="D257" s="427" t="s">
        <v>939</v>
      </c>
      <c r="E257" t="str">
        <f t="shared" si="16"/>
        <v>180103190401199</v>
      </c>
      <c r="F257" t="str">
        <f t="shared" si="17"/>
        <v>0</v>
      </c>
      <c r="G257" t="e">
        <f>+VLOOKUP(L257,BG!$D$10:$F$68,3,FALSE)</f>
        <v>#REF!</v>
      </c>
      <c r="H257" s="427" t="s">
        <v>940</v>
      </c>
      <c r="I257" s="619">
        <v>4214000000</v>
      </c>
      <c r="J257" s="296">
        <f t="shared" si="15"/>
        <v>4214000</v>
      </c>
      <c r="K257" t="e">
        <f>+VLOOKUP(D257,#REF!,4,0)</f>
        <v>#REF!</v>
      </c>
      <c r="L257" t="e">
        <f>VLOOKUP(D257,#REF!,5,0)</f>
        <v>#REF!</v>
      </c>
      <c r="M257" t="e">
        <f>VLOOKUP(D257,#REF!,6,0)</f>
        <v>#REF!</v>
      </c>
      <c r="N257" t="e">
        <f>VLOOKUP(D257,#REF!,7,0)</f>
        <v>#REF!</v>
      </c>
      <c r="P257" t="str">
        <f t="shared" si="18"/>
        <v>31904</v>
      </c>
      <c r="Q257" t="str">
        <f t="shared" si="19"/>
        <v>18</v>
      </c>
    </row>
    <row r="258" spans="1:17" hidden="1" x14ac:dyDescent="0.3">
      <c r="A258" s="556" t="s">
        <v>3179</v>
      </c>
      <c r="B258" s="333">
        <v>6</v>
      </c>
      <c r="C258" s="610">
        <v>181031992001990</v>
      </c>
      <c r="D258" s="334" t="s">
        <v>941</v>
      </c>
      <c r="E258" t="str">
        <f t="shared" si="16"/>
        <v>180103199200199</v>
      </c>
      <c r="F258" t="str">
        <f t="shared" si="17"/>
        <v>0</v>
      </c>
      <c r="G258" t="e">
        <f>+VLOOKUP(L258,BG!$D$10:$F$68,3,FALSE)</f>
        <v>#REF!</v>
      </c>
      <c r="H258" s="334" t="s">
        <v>942</v>
      </c>
      <c r="I258" s="620">
        <v>-81529067</v>
      </c>
      <c r="J258" s="296">
        <f t="shared" ref="J258:J321" si="20">I258/1000</f>
        <v>-81529.066999999995</v>
      </c>
      <c r="K258" t="e">
        <f>+VLOOKUP(D258,#REF!,4,0)</f>
        <v>#REF!</v>
      </c>
      <c r="L258" t="e">
        <f>VLOOKUP(D258,#REF!,5,0)</f>
        <v>#REF!</v>
      </c>
      <c r="M258" t="e">
        <f>VLOOKUP(D258,#REF!,6,0)</f>
        <v>#REF!</v>
      </c>
      <c r="N258" t="e">
        <f>VLOOKUP(D258,#REF!,7,0)</f>
        <v>#REF!</v>
      </c>
      <c r="P258" t="str">
        <f t="shared" si="18"/>
        <v>31992</v>
      </c>
      <c r="Q258" t="str">
        <f t="shared" si="19"/>
        <v>18</v>
      </c>
    </row>
    <row r="259" spans="1:17" hidden="1" x14ac:dyDescent="0.3">
      <c r="A259" s="556" t="s">
        <v>3179</v>
      </c>
      <c r="B259" s="332">
        <v>6</v>
      </c>
      <c r="C259" s="609">
        <v>181031992002990</v>
      </c>
      <c r="D259" s="427" t="s">
        <v>943</v>
      </c>
      <c r="E259" t="str">
        <f t="shared" si="16"/>
        <v>180103199200299</v>
      </c>
      <c r="F259" t="str">
        <f t="shared" si="17"/>
        <v>0</v>
      </c>
      <c r="G259" t="e">
        <f>+VLOOKUP(L259,BG!$D$10:$F$68,3,FALSE)</f>
        <v>#REF!</v>
      </c>
      <c r="H259" s="427" t="s">
        <v>944</v>
      </c>
      <c r="I259" s="619">
        <v>-2979454351</v>
      </c>
      <c r="J259" s="296">
        <f t="shared" si="20"/>
        <v>-2979454.3509999998</v>
      </c>
      <c r="K259" t="e">
        <f>+VLOOKUP(D259,#REF!,4,0)</f>
        <v>#REF!</v>
      </c>
      <c r="L259" t="e">
        <f>VLOOKUP(D259,#REF!,5,0)</f>
        <v>#REF!</v>
      </c>
      <c r="M259" t="e">
        <f>VLOOKUP(D259,#REF!,6,0)</f>
        <v>#REF!</v>
      </c>
      <c r="N259" t="e">
        <f>VLOOKUP(D259,#REF!,7,0)</f>
        <v>#REF!</v>
      </c>
      <c r="P259" t="str">
        <f t="shared" si="18"/>
        <v>31992</v>
      </c>
      <c r="Q259" t="str">
        <f t="shared" si="19"/>
        <v>18</v>
      </c>
    </row>
    <row r="260" spans="1:17" hidden="1" x14ac:dyDescent="0.3">
      <c r="A260" s="556" t="s">
        <v>3179</v>
      </c>
      <c r="B260" s="333">
        <v>6</v>
      </c>
      <c r="C260" s="610">
        <v>181032102001990</v>
      </c>
      <c r="D260" s="334" t="s">
        <v>946</v>
      </c>
      <c r="E260" t="str">
        <f t="shared" si="16"/>
        <v>180103210200199</v>
      </c>
      <c r="F260" t="str">
        <f t="shared" si="17"/>
        <v>0</v>
      </c>
      <c r="G260" t="e">
        <f>+VLOOKUP(L260,BG!$D$10:$F$68,3,FALSE)</f>
        <v>#REF!</v>
      </c>
      <c r="H260" s="334" t="s">
        <v>947</v>
      </c>
      <c r="I260" s="620">
        <v>3199447357</v>
      </c>
      <c r="J260" s="296">
        <f t="shared" si="20"/>
        <v>3199447.3569999998</v>
      </c>
      <c r="K260" t="e">
        <f>+VLOOKUP(D260,#REF!,4,0)</f>
        <v>#REF!</v>
      </c>
      <c r="L260" t="e">
        <f>VLOOKUP(D260,#REF!,5,0)</f>
        <v>#REF!</v>
      </c>
      <c r="M260" t="e">
        <f>VLOOKUP(D260,#REF!,6,0)</f>
        <v>#REF!</v>
      </c>
      <c r="N260" t="e">
        <f>VLOOKUP(D260,#REF!,7,0)</f>
        <v>#REF!</v>
      </c>
      <c r="P260" t="str">
        <f t="shared" si="18"/>
        <v>32102</v>
      </c>
      <c r="Q260" t="str">
        <f t="shared" si="19"/>
        <v>18</v>
      </c>
    </row>
    <row r="261" spans="1:17" s="517" customFormat="1" hidden="1" x14ac:dyDescent="0.3">
      <c r="A261" s="556" t="s">
        <v>3179</v>
      </c>
      <c r="B261" s="515">
        <v>6</v>
      </c>
      <c r="C261" s="611">
        <v>181032102002990</v>
      </c>
      <c r="D261" s="516" t="s">
        <v>948</v>
      </c>
      <c r="E261" t="str">
        <f t="shared" ref="E261:E324" si="21">+MID(D261,3,2)&amp;+MID(D261,6,1)&amp;+MID(D261,8,2)&amp;+MID(D261,11,3)&amp;+MID(D261,17,2)&amp;+MID(D261,20,3)&amp;+MID(D261,24,2)</f>
        <v>180103210200299</v>
      </c>
      <c r="F261" t="str">
        <f t="shared" ref="F261:F324" si="22">MID(E261,3,1)</f>
        <v>0</v>
      </c>
      <c r="G261" t="e">
        <f>+VLOOKUP(L261,BG!$D$10:$F$68,3,FALSE)</f>
        <v>#REF!</v>
      </c>
      <c r="H261" s="516" t="s">
        <v>949</v>
      </c>
      <c r="I261" s="624">
        <v>280829460</v>
      </c>
      <c r="J261" s="296">
        <f t="shared" si="20"/>
        <v>280829.46000000002</v>
      </c>
      <c r="K261" t="e">
        <f>+VLOOKUP(D261,#REF!,4,0)</f>
        <v>#REF!</v>
      </c>
      <c r="L261" t="e">
        <f>VLOOKUP(D261,#REF!,5,0)</f>
        <v>#REF!</v>
      </c>
      <c r="M261" t="e">
        <f>VLOOKUP(D261,#REF!,6,0)</f>
        <v>#REF!</v>
      </c>
      <c r="N261" t="e">
        <f>VLOOKUP(D261,#REF!,7,0)</f>
        <v>#REF!</v>
      </c>
      <c r="O261"/>
      <c r="P261" t="str">
        <f t="shared" ref="P261:P324" si="23">MID(E261,6,5)</f>
        <v>32102</v>
      </c>
      <c r="Q261" t="str">
        <f t="shared" ref="Q261:Q324" si="24">+LEFT(E261,2)</f>
        <v>18</v>
      </c>
    </row>
    <row r="262" spans="1:17" s="428" customFormat="1" hidden="1" x14ac:dyDescent="0.3">
      <c r="A262" s="556" t="s">
        <v>3179</v>
      </c>
      <c r="B262" s="496">
        <v>6</v>
      </c>
      <c r="C262" s="612">
        <v>181032102004990</v>
      </c>
      <c r="D262" s="497" t="s">
        <v>950</v>
      </c>
      <c r="E262" t="str">
        <f t="shared" si="21"/>
        <v>180103210200499</v>
      </c>
      <c r="F262" t="str">
        <f t="shared" si="22"/>
        <v>0</v>
      </c>
      <c r="G262" t="e">
        <f>+VLOOKUP(L262,BG!$D$10:$F$68,3,FALSE)</f>
        <v>#REF!</v>
      </c>
      <c r="H262" s="497" t="s">
        <v>143</v>
      </c>
      <c r="I262" s="625">
        <v>709184768</v>
      </c>
      <c r="J262" s="296">
        <f t="shared" si="20"/>
        <v>709184.76800000004</v>
      </c>
      <c r="K262" t="e">
        <f>+VLOOKUP(D262,#REF!,4,0)</f>
        <v>#REF!</v>
      </c>
      <c r="L262" t="e">
        <f>VLOOKUP(D262,#REF!,5,0)</f>
        <v>#REF!</v>
      </c>
      <c r="M262" t="e">
        <f>VLOOKUP(D262,#REF!,6,0)</f>
        <v>#REF!</v>
      </c>
      <c r="N262" t="e">
        <f>VLOOKUP(D262,#REF!,7,0)</f>
        <v>#REF!</v>
      </c>
      <c r="O262"/>
      <c r="P262" t="str">
        <f t="shared" si="23"/>
        <v>32102</v>
      </c>
      <c r="Q262" t="str">
        <f t="shared" si="24"/>
        <v>18</v>
      </c>
    </row>
    <row r="263" spans="1:17" s="297" customFormat="1" hidden="1" x14ac:dyDescent="0.3">
      <c r="A263" s="556" t="s">
        <v>3179</v>
      </c>
      <c r="B263" s="332">
        <v>6</v>
      </c>
      <c r="C263" s="609">
        <v>181032104001990</v>
      </c>
      <c r="D263" s="427" t="s">
        <v>951</v>
      </c>
      <c r="E263" t="str">
        <f t="shared" si="21"/>
        <v>180103210400199</v>
      </c>
      <c r="F263" t="str">
        <f t="shared" si="22"/>
        <v>0</v>
      </c>
      <c r="G263" t="e">
        <f>+VLOOKUP(L263,BG!$D$10:$F$68,3,FALSE)</f>
        <v>#REF!</v>
      </c>
      <c r="H263" s="427" t="s">
        <v>952</v>
      </c>
      <c r="I263" s="619">
        <v>652341886</v>
      </c>
      <c r="J263" s="296">
        <f t="shared" si="20"/>
        <v>652341.88600000006</v>
      </c>
      <c r="K263" t="e">
        <f>+VLOOKUP(D263,#REF!,4,0)</f>
        <v>#REF!</v>
      </c>
      <c r="L263" t="e">
        <f>VLOOKUP(D263,#REF!,5,0)</f>
        <v>#REF!</v>
      </c>
      <c r="M263" t="e">
        <f>VLOOKUP(D263,#REF!,6,0)</f>
        <v>#REF!</v>
      </c>
      <c r="N263" t="e">
        <f>VLOOKUP(D263,#REF!,7,0)</f>
        <v>#REF!</v>
      </c>
      <c r="O263"/>
      <c r="P263" t="str">
        <f t="shared" si="23"/>
        <v>32104</v>
      </c>
      <c r="Q263" t="str">
        <f t="shared" si="24"/>
        <v>18</v>
      </c>
    </row>
    <row r="264" spans="1:17" s="297" customFormat="1" hidden="1" x14ac:dyDescent="0.3">
      <c r="A264" s="556" t="s">
        <v>3179</v>
      </c>
      <c r="B264" s="333">
        <v>6</v>
      </c>
      <c r="C264" s="610">
        <v>181032192001990</v>
      </c>
      <c r="D264" s="334" t="s">
        <v>953</v>
      </c>
      <c r="E264" t="str">
        <f t="shared" si="21"/>
        <v>180103219200199</v>
      </c>
      <c r="F264" t="str">
        <f t="shared" si="22"/>
        <v>0</v>
      </c>
      <c r="G264" t="e">
        <f>+VLOOKUP(L264,BG!$D$10:$F$68,3,FALSE)</f>
        <v>#REF!</v>
      </c>
      <c r="H264" s="334" t="s">
        <v>954</v>
      </c>
      <c r="I264" s="620">
        <v>-1548741095</v>
      </c>
      <c r="J264" s="296">
        <f t="shared" si="20"/>
        <v>-1548741.095</v>
      </c>
      <c r="K264" t="e">
        <f>+VLOOKUP(D264,#REF!,4,0)</f>
        <v>#REF!</v>
      </c>
      <c r="L264" t="e">
        <f>VLOOKUP(D264,#REF!,5,0)</f>
        <v>#REF!</v>
      </c>
      <c r="M264" t="e">
        <f>VLOOKUP(D264,#REF!,6,0)</f>
        <v>#REF!</v>
      </c>
      <c r="N264" t="e">
        <f>VLOOKUP(D264,#REF!,7,0)</f>
        <v>#REF!</v>
      </c>
      <c r="O264"/>
      <c r="P264" t="str">
        <f t="shared" si="23"/>
        <v>32192</v>
      </c>
      <c r="Q264" t="str">
        <f t="shared" si="24"/>
        <v>18</v>
      </c>
    </row>
    <row r="265" spans="1:17" s="297" customFormat="1" hidden="1" x14ac:dyDescent="0.3">
      <c r="A265" s="556" t="s">
        <v>3179</v>
      </c>
      <c r="B265" s="332">
        <v>6</v>
      </c>
      <c r="C265" s="609">
        <v>181032192002990</v>
      </c>
      <c r="D265" s="427" t="s">
        <v>955</v>
      </c>
      <c r="E265" t="str">
        <f t="shared" si="21"/>
        <v>180103219200299</v>
      </c>
      <c r="F265" t="str">
        <f t="shared" si="22"/>
        <v>0</v>
      </c>
      <c r="G265" t="e">
        <f>+VLOOKUP(L265,BG!$D$10:$F$68,3,FALSE)</f>
        <v>#REF!</v>
      </c>
      <c r="H265" s="427" t="s">
        <v>956</v>
      </c>
      <c r="I265" s="619">
        <v>-205560769</v>
      </c>
      <c r="J265" s="296">
        <f t="shared" si="20"/>
        <v>-205560.769</v>
      </c>
      <c r="K265" t="e">
        <f>+VLOOKUP(D265,#REF!,4,0)</f>
        <v>#REF!</v>
      </c>
      <c r="L265" t="e">
        <f>VLOOKUP(D265,#REF!,5,0)</f>
        <v>#REF!</v>
      </c>
      <c r="M265" t="e">
        <f>VLOOKUP(D265,#REF!,6,0)</f>
        <v>#REF!</v>
      </c>
      <c r="N265" t="e">
        <f>VLOOKUP(D265,#REF!,7,0)</f>
        <v>#REF!</v>
      </c>
      <c r="O265"/>
      <c r="P265" t="str">
        <f t="shared" si="23"/>
        <v>32192</v>
      </c>
      <c r="Q265" t="str">
        <f t="shared" si="24"/>
        <v>18</v>
      </c>
    </row>
    <row r="266" spans="1:17" s="517" customFormat="1" hidden="1" x14ac:dyDescent="0.3">
      <c r="A266" s="556" t="s">
        <v>3179</v>
      </c>
      <c r="B266" s="521">
        <v>6</v>
      </c>
      <c r="C266" s="613">
        <v>181032192004990</v>
      </c>
      <c r="D266" s="522" t="s">
        <v>957</v>
      </c>
      <c r="E266" t="str">
        <f t="shared" si="21"/>
        <v>180103219200499</v>
      </c>
      <c r="F266" t="str">
        <f t="shared" si="22"/>
        <v>0</v>
      </c>
      <c r="G266" t="e">
        <f>+VLOOKUP(L266,BG!$D$10:$F$68,3,FALSE)</f>
        <v>#REF!</v>
      </c>
      <c r="H266" s="522" t="s">
        <v>958</v>
      </c>
      <c r="I266" s="626">
        <v>-493445906</v>
      </c>
      <c r="J266" s="296">
        <f t="shared" si="20"/>
        <v>-493445.90600000002</v>
      </c>
      <c r="K266" t="e">
        <f>+VLOOKUP(D266,#REF!,4,0)</f>
        <v>#REF!</v>
      </c>
      <c r="L266" t="e">
        <f>VLOOKUP(D266,#REF!,5,0)</f>
        <v>#REF!</v>
      </c>
      <c r="M266" t="e">
        <f>VLOOKUP(D266,#REF!,6,0)</f>
        <v>#REF!</v>
      </c>
      <c r="N266" t="e">
        <f>VLOOKUP(D266,#REF!,7,0)</f>
        <v>#REF!</v>
      </c>
      <c r="O266"/>
      <c r="P266" t="str">
        <f t="shared" si="23"/>
        <v>32192</v>
      </c>
      <c r="Q266" t="str">
        <f t="shared" si="24"/>
        <v>18</v>
      </c>
    </row>
    <row r="267" spans="1:17" s="297" customFormat="1" hidden="1" x14ac:dyDescent="0.3">
      <c r="A267" s="556" t="s">
        <v>3179</v>
      </c>
      <c r="B267" s="332">
        <v>6</v>
      </c>
      <c r="C267" s="609">
        <v>181032194001990</v>
      </c>
      <c r="D267" s="427" t="s">
        <v>960</v>
      </c>
      <c r="E267" t="str">
        <f t="shared" si="21"/>
        <v>180103219400199</v>
      </c>
      <c r="F267" t="str">
        <f t="shared" si="22"/>
        <v>0</v>
      </c>
      <c r="G267" t="e">
        <f>+VLOOKUP(L267,BG!$D$10:$F$68,3,FALSE)</f>
        <v>#REF!</v>
      </c>
      <c r="H267" s="427" t="s">
        <v>959</v>
      </c>
      <c r="I267" s="619">
        <v>-535961688</v>
      </c>
      <c r="J267" s="296">
        <f t="shared" si="20"/>
        <v>-535961.68799999997</v>
      </c>
      <c r="K267" t="e">
        <f>+VLOOKUP(D267,#REF!,4,0)</f>
        <v>#REF!</v>
      </c>
      <c r="L267" t="e">
        <f>VLOOKUP(D267,#REF!,5,0)</f>
        <v>#REF!</v>
      </c>
      <c r="M267" t="e">
        <f>VLOOKUP(D267,#REF!,6,0)</f>
        <v>#REF!</v>
      </c>
      <c r="N267" t="e">
        <f>VLOOKUP(D267,#REF!,7,0)</f>
        <v>#REF!</v>
      </c>
      <c r="O267"/>
      <c r="P267" t="str">
        <f t="shared" si="23"/>
        <v>32194</v>
      </c>
      <c r="Q267" t="str">
        <f t="shared" si="24"/>
        <v>18</v>
      </c>
    </row>
    <row r="268" spans="1:17" s="297" customFormat="1" hidden="1" x14ac:dyDescent="0.3">
      <c r="A268" s="556" t="s">
        <v>3179</v>
      </c>
      <c r="B268" s="333">
        <v>6</v>
      </c>
      <c r="C268" s="610">
        <v>181032302001990</v>
      </c>
      <c r="D268" s="334" t="s">
        <v>962</v>
      </c>
      <c r="E268" t="str">
        <f t="shared" si="21"/>
        <v>180103230200199</v>
      </c>
      <c r="F268" t="str">
        <f t="shared" si="22"/>
        <v>0</v>
      </c>
      <c r="G268" t="e">
        <f>+VLOOKUP(L268,BG!$D$10:$F$68,3,FALSE)</f>
        <v>#REF!</v>
      </c>
      <c r="H268" s="334" t="s">
        <v>963</v>
      </c>
      <c r="I268" s="620">
        <v>8676317358</v>
      </c>
      <c r="J268" s="296">
        <f t="shared" si="20"/>
        <v>8676317.3579999991</v>
      </c>
      <c r="K268" t="e">
        <f>+VLOOKUP(D268,#REF!,4,0)</f>
        <v>#REF!</v>
      </c>
      <c r="L268" t="e">
        <f>VLOOKUP(D268,#REF!,5,0)</f>
        <v>#REF!</v>
      </c>
      <c r="M268" t="e">
        <f>VLOOKUP(D268,#REF!,6,0)</f>
        <v>#REF!</v>
      </c>
      <c r="N268" t="e">
        <f>VLOOKUP(D268,#REF!,7,0)</f>
        <v>#REF!</v>
      </c>
      <c r="O268"/>
      <c r="P268" t="str">
        <f t="shared" si="23"/>
        <v>32302</v>
      </c>
      <c r="Q268" t="str">
        <f t="shared" si="24"/>
        <v>18</v>
      </c>
    </row>
    <row r="269" spans="1:17" s="297" customFormat="1" hidden="1" x14ac:dyDescent="0.3">
      <c r="A269" s="556" t="s">
        <v>3179</v>
      </c>
      <c r="B269" s="332">
        <v>6</v>
      </c>
      <c r="C269" s="609">
        <v>181032392001990</v>
      </c>
      <c r="D269" s="427" t="s">
        <v>964</v>
      </c>
      <c r="E269" t="str">
        <f t="shared" si="21"/>
        <v>180103239200199</v>
      </c>
      <c r="F269" t="str">
        <f t="shared" si="22"/>
        <v>0</v>
      </c>
      <c r="G269" t="e">
        <f>+VLOOKUP(L269,BG!$D$10:$F$68,3,FALSE)</f>
        <v>#REF!</v>
      </c>
      <c r="H269" s="427" t="s">
        <v>965</v>
      </c>
      <c r="I269" s="619">
        <v>-4793592133</v>
      </c>
      <c r="J269" s="296">
        <f t="shared" si="20"/>
        <v>-4793592.1330000004</v>
      </c>
      <c r="K269" t="e">
        <f>+VLOOKUP(D269,#REF!,4,0)</f>
        <v>#REF!</v>
      </c>
      <c r="L269" t="e">
        <f>VLOOKUP(D269,#REF!,5,0)</f>
        <v>#REF!</v>
      </c>
      <c r="M269" t="e">
        <f>VLOOKUP(D269,#REF!,6,0)</f>
        <v>#REF!</v>
      </c>
      <c r="N269" t="e">
        <f>VLOOKUP(D269,#REF!,7,0)</f>
        <v>#REF!</v>
      </c>
      <c r="O269"/>
      <c r="P269" t="str">
        <f t="shared" si="23"/>
        <v>32392</v>
      </c>
      <c r="Q269" t="str">
        <f t="shared" si="24"/>
        <v>18</v>
      </c>
    </row>
    <row r="270" spans="1:17" s="297" customFormat="1" hidden="1" x14ac:dyDescent="0.3">
      <c r="A270" s="556" t="s">
        <v>3179</v>
      </c>
      <c r="B270" s="333">
        <v>7</v>
      </c>
      <c r="C270" s="610">
        <v>181032502001990</v>
      </c>
      <c r="D270" s="334" t="s">
        <v>967</v>
      </c>
      <c r="E270" t="str">
        <f t="shared" si="21"/>
        <v>180103250200199</v>
      </c>
      <c r="F270" t="str">
        <f t="shared" si="22"/>
        <v>0</v>
      </c>
      <c r="G270" t="e">
        <f>+VLOOKUP(L270,BG!$D$10:$F$68,3,FALSE)</f>
        <v>#REF!</v>
      </c>
      <c r="H270" s="334" t="s">
        <v>968</v>
      </c>
      <c r="I270" s="620">
        <v>919482343</v>
      </c>
      <c r="J270" s="296">
        <f t="shared" si="20"/>
        <v>919482.34299999999</v>
      </c>
      <c r="K270" t="e">
        <f>+VLOOKUP(D270,#REF!,4,0)</f>
        <v>#REF!</v>
      </c>
      <c r="L270" t="e">
        <f>VLOOKUP(D270,#REF!,5,0)</f>
        <v>#REF!</v>
      </c>
      <c r="M270" t="e">
        <f>VLOOKUP(D270,#REF!,6,0)</f>
        <v>#REF!</v>
      </c>
      <c r="N270" t="e">
        <f>VLOOKUP(D270,#REF!,7,0)</f>
        <v>#REF!</v>
      </c>
      <c r="O270"/>
      <c r="P270" t="str">
        <f t="shared" si="23"/>
        <v>32502</v>
      </c>
      <c r="Q270" t="str">
        <f t="shared" si="24"/>
        <v>18</v>
      </c>
    </row>
    <row r="271" spans="1:17" s="297" customFormat="1" hidden="1" x14ac:dyDescent="0.3">
      <c r="A271" s="556" t="s">
        <v>3179</v>
      </c>
      <c r="B271" s="332">
        <v>7</v>
      </c>
      <c r="C271" s="609">
        <v>181032592001990</v>
      </c>
      <c r="D271" s="427" t="s">
        <v>969</v>
      </c>
      <c r="E271" t="str">
        <f t="shared" si="21"/>
        <v>180103259200199</v>
      </c>
      <c r="F271" t="str">
        <f t="shared" si="22"/>
        <v>0</v>
      </c>
      <c r="G271" t="e">
        <f>+VLOOKUP(L271,BG!$D$10:$F$68,3,FALSE)</f>
        <v>#REF!</v>
      </c>
      <c r="H271" s="427" t="s">
        <v>970</v>
      </c>
      <c r="I271" s="619">
        <v>-603993837</v>
      </c>
      <c r="J271" s="296">
        <f t="shared" si="20"/>
        <v>-603993.83700000006</v>
      </c>
      <c r="K271" t="e">
        <f>+VLOOKUP(D271,#REF!,4,0)</f>
        <v>#REF!</v>
      </c>
      <c r="L271" t="e">
        <f>VLOOKUP(D271,#REF!,5,0)</f>
        <v>#REF!</v>
      </c>
      <c r="M271" t="e">
        <f>VLOOKUP(D271,#REF!,6,0)</f>
        <v>#REF!</v>
      </c>
      <c r="N271" t="e">
        <f>VLOOKUP(D271,#REF!,7,0)</f>
        <v>#REF!</v>
      </c>
      <c r="O271"/>
      <c r="P271" t="str">
        <f t="shared" si="23"/>
        <v>32592</v>
      </c>
      <c r="Q271" t="str">
        <f t="shared" si="24"/>
        <v>18</v>
      </c>
    </row>
    <row r="272" spans="1:17" s="297" customFormat="1" hidden="1" x14ac:dyDescent="0.3">
      <c r="A272" s="556" t="s">
        <v>3179</v>
      </c>
      <c r="B272" s="333">
        <v>6</v>
      </c>
      <c r="C272" s="610">
        <v>181032702000990</v>
      </c>
      <c r="D272" s="334" t="s">
        <v>972</v>
      </c>
      <c r="E272" t="str">
        <f t="shared" si="21"/>
        <v>180103270200099</v>
      </c>
      <c r="F272" t="str">
        <f t="shared" si="22"/>
        <v>0</v>
      </c>
      <c r="G272" t="e">
        <f>+VLOOKUP(L272,BG!$D$10:$F$68,3,FALSE)</f>
        <v>#REF!</v>
      </c>
      <c r="H272" s="334" t="s">
        <v>973</v>
      </c>
      <c r="I272" s="620">
        <v>184170799</v>
      </c>
      <c r="J272" s="296">
        <f t="shared" si="20"/>
        <v>184170.799</v>
      </c>
      <c r="K272" t="e">
        <f>+VLOOKUP(D272,#REF!,4,0)</f>
        <v>#REF!</v>
      </c>
      <c r="L272" t="e">
        <f>VLOOKUP(D272,#REF!,5,0)</f>
        <v>#REF!</v>
      </c>
      <c r="M272" t="e">
        <f>VLOOKUP(D272,#REF!,6,0)</f>
        <v>#REF!</v>
      </c>
      <c r="N272" t="e">
        <f>VLOOKUP(D272,#REF!,7,0)</f>
        <v>#REF!</v>
      </c>
      <c r="O272"/>
      <c r="P272" t="str">
        <f t="shared" si="23"/>
        <v>32702</v>
      </c>
      <c r="Q272" t="str">
        <f t="shared" si="24"/>
        <v>18</v>
      </c>
    </row>
    <row r="273" spans="1:17" s="297" customFormat="1" hidden="1" x14ac:dyDescent="0.3">
      <c r="A273" s="556" t="s">
        <v>3179</v>
      </c>
      <c r="B273" s="332">
        <v>7</v>
      </c>
      <c r="C273" s="609">
        <v>181032792001990</v>
      </c>
      <c r="D273" s="427" t="s">
        <v>974</v>
      </c>
      <c r="E273" t="str">
        <f t="shared" si="21"/>
        <v>180103279200199</v>
      </c>
      <c r="F273" t="str">
        <f t="shared" si="22"/>
        <v>0</v>
      </c>
      <c r="G273" t="e">
        <f>+VLOOKUP(L273,BG!$D$10:$F$68,3,FALSE)</f>
        <v>#REF!</v>
      </c>
      <c r="H273" s="427" t="s">
        <v>975</v>
      </c>
      <c r="I273" s="619">
        <v>-133416023</v>
      </c>
      <c r="J273" s="296">
        <f t="shared" si="20"/>
        <v>-133416.02299999999</v>
      </c>
      <c r="K273" t="e">
        <f>+VLOOKUP(D273,#REF!,4,0)</f>
        <v>#REF!</v>
      </c>
      <c r="L273" t="e">
        <f>VLOOKUP(D273,#REF!,5,0)</f>
        <v>#REF!</v>
      </c>
      <c r="M273" t="e">
        <f>VLOOKUP(D273,#REF!,6,0)</f>
        <v>#REF!</v>
      </c>
      <c r="N273" t="e">
        <f>VLOOKUP(D273,#REF!,7,0)</f>
        <v>#REF!</v>
      </c>
      <c r="O273"/>
      <c r="P273" t="str">
        <f t="shared" si="23"/>
        <v>32792</v>
      </c>
      <c r="Q273" t="str">
        <f t="shared" si="24"/>
        <v>18</v>
      </c>
    </row>
    <row r="274" spans="1:17" s="297" customFormat="1" hidden="1" x14ac:dyDescent="0.3">
      <c r="A274" s="556" t="s">
        <v>3179</v>
      </c>
      <c r="B274" s="333">
        <v>6</v>
      </c>
      <c r="C274" s="610">
        <v>191033702001990</v>
      </c>
      <c r="D274" s="334" t="s">
        <v>976</v>
      </c>
      <c r="E274" t="str">
        <f t="shared" si="21"/>
        <v>190103370200199</v>
      </c>
      <c r="F274" t="str">
        <f t="shared" si="22"/>
        <v>0</v>
      </c>
      <c r="G274" t="e">
        <f>+VLOOKUP(L274,BG!$D$10:$F$68,3,FALSE)</f>
        <v>#REF!</v>
      </c>
      <c r="H274" s="334" t="s">
        <v>977</v>
      </c>
      <c r="I274" s="620">
        <v>16518002000</v>
      </c>
      <c r="J274" s="296">
        <f t="shared" si="20"/>
        <v>16518002</v>
      </c>
      <c r="K274" t="e">
        <f>+VLOOKUP(D274,#REF!,4,0)</f>
        <v>#REF!</v>
      </c>
      <c r="L274" t="e">
        <f>VLOOKUP(D274,#REF!,5,0)</f>
        <v>#REF!</v>
      </c>
      <c r="M274" t="s">
        <v>977</v>
      </c>
      <c r="N274" t="e">
        <f>VLOOKUP(D274,#REF!,7,0)</f>
        <v>#REF!</v>
      </c>
      <c r="O274"/>
      <c r="P274" t="str">
        <f t="shared" si="23"/>
        <v>33702</v>
      </c>
      <c r="Q274" t="str">
        <f t="shared" si="24"/>
        <v>19</v>
      </c>
    </row>
    <row r="275" spans="1:17" s="297" customFormat="1" hidden="1" x14ac:dyDescent="0.3">
      <c r="A275" s="556" t="s">
        <v>3179</v>
      </c>
      <c r="B275" s="332">
        <v>6</v>
      </c>
      <c r="C275" s="609">
        <v>191033702022990</v>
      </c>
      <c r="D275" s="427" t="s">
        <v>978</v>
      </c>
      <c r="E275" t="str">
        <f t="shared" si="21"/>
        <v>190103370202299</v>
      </c>
      <c r="F275" t="str">
        <f t="shared" si="22"/>
        <v>0</v>
      </c>
      <c r="G275" t="e">
        <f>+VLOOKUP(L275,BG!$D$10:$F$68,3,FALSE)</f>
        <v>#REF!</v>
      </c>
      <c r="H275" s="427" t="s">
        <v>979</v>
      </c>
      <c r="I275" s="619">
        <v>9447237814</v>
      </c>
      <c r="J275" s="296">
        <f t="shared" si="20"/>
        <v>9447237.8139999993</v>
      </c>
      <c r="K275" t="e">
        <f>+VLOOKUP(D275,#REF!,4,0)</f>
        <v>#REF!</v>
      </c>
      <c r="L275" t="e">
        <f>VLOOKUP(D275,#REF!,5,0)</f>
        <v>#REF!</v>
      </c>
      <c r="M275" t="e">
        <f>VLOOKUP(D275,#REF!,6,0)</f>
        <v>#REF!</v>
      </c>
      <c r="N275" t="e">
        <f>VLOOKUP(D275,#REF!,7,0)</f>
        <v>#REF!</v>
      </c>
      <c r="O275"/>
      <c r="P275" t="str">
        <f t="shared" si="23"/>
        <v>33702</v>
      </c>
      <c r="Q275" t="str">
        <f t="shared" si="24"/>
        <v>19</v>
      </c>
    </row>
    <row r="276" spans="1:17" s="297" customFormat="1" hidden="1" x14ac:dyDescent="0.3">
      <c r="A276" s="556" t="s">
        <v>3179</v>
      </c>
      <c r="B276" s="333">
        <v>6</v>
      </c>
      <c r="C276" s="610">
        <v>191033702023990</v>
      </c>
      <c r="D276" s="334" t="s">
        <v>1963</v>
      </c>
      <c r="E276" t="str">
        <f t="shared" si="21"/>
        <v>190103370202399</v>
      </c>
      <c r="F276" t="str">
        <f t="shared" si="22"/>
        <v>0</v>
      </c>
      <c r="G276" t="e">
        <f>+VLOOKUP(L276,BG!$D$10:$F$68,3,FALSE)</f>
        <v>#REF!</v>
      </c>
      <c r="H276" s="608" t="s">
        <v>2142</v>
      </c>
      <c r="I276" s="629">
        <v>2617391073</v>
      </c>
      <c r="J276" s="466">
        <f t="shared" si="20"/>
        <v>2617391.0729999999</v>
      </c>
      <c r="K276" t="e">
        <f>+VLOOKUP(D276,#REF!,4,0)</f>
        <v>#REF!</v>
      </c>
      <c r="L276" t="e">
        <f>VLOOKUP(D276,#REF!,5,0)</f>
        <v>#REF!</v>
      </c>
      <c r="M276" t="e">
        <f>VLOOKUP(D276,#REF!,6,0)</f>
        <v>#REF!</v>
      </c>
      <c r="N276" t="e">
        <f>VLOOKUP(D276,#REF!,7,0)</f>
        <v>#REF!</v>
      </c>
      <c r="O276"/>
      <c r="P276" t="str">
        <f t="shared" si="23"/>
        <v>33702</v>
      </c>
      <c r="Q276" t="str">
        <f t="shared" si="24"/>
        <v>19</v>
      </c>
    </row>
    <row r="277" spans="1:17" s="297" customFormat="1" hidden="1" x14ac:dyDescent="0.3">
      <c r="A277" s="556" t="s">
        <v>3179</v>
      </c>
      <c r="B277" s="332">
        <v>6</v>
      </c>
      <c r="C277" s="609">
        <v>191033704000990</v>
      </c>
      <c r="D277" s="427" t="s">
        <v>980</v>
      </c>
      <c r="E277" t="str">
        <f t="shared" si="21"/>
        <v>190103370400099</v>
      </c>
      <c r="F277" t="str">
        <f t="shared" si="22"/>
        <v>0</v>
      </c>
      <c r="G277" t="e">
        <f>+VLOOKUP(L277,BG!$D$10:$F$68,3,FALSE)</f>
        <v>#REF!</v>
      </c>
      <c r="H277" s="427" t="s">
        <v>981</v>
      </c>
      <c r="I277" s="619">
        <v>149801692</v>
      </c>
      <c r="J277" s="296">
        <f t="shared" si="20"/>
        <v>149801.69200000001</v>
      </c>
      <c r="K277" t="e">
        <f>+VLOOKUP(D277,#REF!,4,0)</f>
        <v>#REF!</v>
      </c>
      <c r="L277" t="e">
        <f>VLOOKUP(D277,#REF!,5,0)</f>
        <v>#REF!</v>
      </c>
      <c r="M277" t="e">
        <f>VLOOKUP(D277,#REF!,6,0)</f>
        <v>#REF!</v>
      </c>
      <c r="N277" t="e">
        <f>VLOOKUP(D277,#REF!,7,0)</f>
        <v>#REF!</v>
      </c>
      <c r="O277"/>
      <c r="P277" t="str">
        <f t="shared" si="23"/>
        <v>33704</v>
      </c>
      <c r="Q277" t="str">
        <f t="shared" si="24"/>
        <v>19</v>
      </c>
    </row>
    <row r="278" spans="1:17" s="297" customFormat="1" hidden="1" x14ac:dyDescent="0.3">
      <c r="A278" s="556" t="s">
        <v>3179</v>
      </c>
      <c r="B278" s="333">
        <v>6</v>
      </c>
      <c r="C278" s="610">
        <v>191033792000990</v>
      </c>
      <c r="D278" s="334" t="s">
        <v>982</v>
      </c>
      <c r="E278" t="str">
        <f t="shared" si="21"/>
        <v>190103379200099</v>
      </c>
      <c r="F278" t="str">
        <f t="shared" si="22"/>
        <v>0</v>
      </c>
      <c r="G278" t="e">
        <f>+VLOOKUP(L278,BG!$D$10:$F$68,3,FALSE)</f>
        <v>#REF!</v>
      </c>
      <c r="H278" s="608" t="s">
        <v>983</v>
      </c>
      <c r="I278" s="629">
        <v>-4753816148</v>
      </c>
      <c r="J278" s="466">
        <f t="shared" si="20"/>
        <v>-4753816.148</v>
      </c>
      <c r="K278" t="e">
        <f>+VLOOKUP(D278,#REF!,4,0)</f>
        <v>#REF!</v>
      </c>
      <c r="L278" t="e">
        <f>VLOOKUP(D278,#REF!,5,0)</f>
        <v>#REF!</v>
      </c>
      <c r="M278" t="e">
        <f>VLOOKUP(D278,#REF!,6,0)</f>
        <v>#REF!</v>
      </c>
      <c r="N278" t="e">
        <f>VLOOKUP(D278,#REF!,7,0)</f>
        <v>#REF!</v>
      </c>
      <c r="O278"/>
      <c r="P278" t="str">
        <f t="shared" si="23"/>
        <v>33792</v>
      </c>
      <c r="Q278" t="str">
        <f t="shared" si="24"/>
        <v>19</v>
      </c>
    </row>
    <row r="279" spans="1:17" s="297" customFormat="1" hidden="1" x14ac:dyDescent="0.3">
      <c r="A279" s="556" t="s">
        <v>3179</v>
      </c>
      <c r="B279" s="332">
        <v>6</v>
      </c>
      <c r="C279" s="609">
        <v>191033792001990</v>
      </c>
      <c r="D279" s="427" t="s">
        <v>2533</v>
      </c>
      <c r="E279" t="str">
        <f t="shared" si="21"/>
        <v>190103379200199</v>
      </c>
      <c r="F279" t="str">
        <f t="shared" si="22"/>
        <v>0</v>
      </c>
      <c r="G279" t="e">
        <f>+VLOOKUP(L279,BG!$D$10:$F$68,3,FALSE)</f>
        <v>#REF!</v>
      </c>
      <c r="H279" s="427" t="s">
        <v>2534</v>
      </c>
      <c r="I279" s="619">
        <v>-1261164291</v>
      </c>
      <c r="J279" s="296">
        <f t="shared" si="20"/>
        <v>-1261164.291</v>
      </c>
      <c r="K279" t="e">
        <f>+VLOOKUP(D279,#REF!,4,0)</f>
        <v>#REF!</v>
      </c>
      <c r="L279" t="e">
        <f>VLOOKUP(D279,#REF!,5,0)</f>
        <v>#REF!</v>
      </c>
      <c r="M279" t="e">
        <f>VLOOKUP(D279,#REF!,6,0)</f>
        <v>#REF!</v>
      </c>
      <c r="N279" t="e">
        <f>VLOOKUP(D279,#REF!,7,0)</f>
        <v>#REF!</v>
      </c>
      <c r="O279"/>
      <c r="P279" t="str">
        <f t="shared" si="23"/>
        <v>33792</v>
      </c>
      <c r="Q279" t="str">
        <f t="shared" si="24"/>
        <v>19</v>
      </c>
    </row>
    <row r="280" spans="1:17" s="297" customFormat="1" hidden="1" x14ac:dyDescent="0.3">
      <c r="A280" s="556" t="s">
        <v>3179</v>
      </c>
      <c r="B280" s="333">
        <v>6</v>
      </c>
      <c r="C280" s="610">
        <v>191033794000990</v>
      </c>
      <c r="D280" s="334" t="s">
        <v>985</v>
      </c>
      <c r="E280" t="str">
        <f t="shared" si="21"/>
        <v>190103379400099</v>
      </c>
      <c r="F280" t="str">
        <f t="shared" si="22"/>
        <v>0</v>
      </c>
      <c r="G280" t="e">
        <f>+VLOOKUP(L280,BG!$D$10:$F$68,3,FALSE)</f>
        <v>#REF!</v>
      </c>
      <c r="H280" s="334" t="s">
        <v>984</v>
      </c>
      <c r="I280" s="620">
        <v>-538793880</v>
      </c>
      <c r="J280" s="296">
        <f t="shared" si="20"/>
        <v>-538793.88</v>
      </c>
      <c r="K280" t="e">
        <f>+VLOOKUP(D280,#REF!,4,0)</f>
        <v>#REF!</v>
      </c>
      <c r="L280" t="e">
        <f>VLOOKUP(D280,#REF!,5,0)</f>
        <v>#REF!</v>
      </c>
      <c r="M280" t="e">
        <f>VLOOKUP(D280,#REF!,6,0)</f>
        <v>#REF!</v>
      </c>
      <c r="N280" t="e">
        <f>VLOOKUP(D280,#REF!,7,0)</f>
        <v>#REF!</v>
      </c>
      <c r="O280"/>
      <c r="P280" t="str">
        <f t="shared" si="23"/>
        <v>33794</v>
      </c>
      <c r="Q280" t="str">
        <f t="shared" si="24"/>
        <v>19</v>
      </c>
    </row>
    <row r="281" spans="1:17" s="297" customFormat="1" hidden="1" x14ac:dyDescent="0.3">
      <c r="A281" s="556" t="s">
        <v>3179</v>
      </c>
      <c r="B281" s="332">
        <v>6</v>
      </c>
      <c r="C281" s="609">
        <v>191033902000990</v>
      </c>
      <c r="D281" s="427" t="s">
        <v>987</v>
      </c>
      <c r="E281" t="str">
        <f t="shared" si="21"/>
        <v>190103390200099</v>
      </c>
      <c r="F281" t="str">
        <f t="shared" si="22"/>
        <v>0</v>
      </c>
      <c r="G281" t="e">
        <f>+VLOOKUP(L281,BG!$D$10:$F$68,3,FALSE)</f>
        <v>#REF!</v>
      </c>
      <c r="H281" s="427" t="s">
        <v>988</v>
      </c>
      <c r="I281" s="619">
        <v>4476185441</v>
      </c>
      <c r="J281" s="296">
        <f t="shared" si="20"/>
        <v>4476185.4409999996</v>
      </c>
      <c r="K281" t="e">
        <f>+VLOOKUP(D281,#REF!,4,0)</f>
        <v>#REF!</v>
      </c>
      <c r="L281" t="e">
        <f>VLOOKUP(D281,#REF!,5,0)</f>
        <v>#REF!</v>
      </c>
      <c r="M281" t="e">
        <f>VLOOKUP(D281,#REF!,6,0)</f>
        <v>#REF!</v>
      </c>
      <c r="N281" t="e">
        <f>VLOOKUP(D281,#REF!,7,0)</f>
        <v>#REF!</v>
      </c>
      <c r="O281"/>
      <c r="P281" t="str">
        <f t="shared" si="23"/>
        <v>33902</v>
      </c>
      <c r="Q281" t="str">
        <f t="shared" si="24"/>
        <v>19</v>
      </c>
    </row>
    <row r="282" spans="1:17" s="297" customFormat="1" hidden="1" x14ac:dyDescent="0.3">
      <c r="A282" s="556" t="s">
        <v>3179</v>
      </c>
      <c r="B282" s="333">
        <v>6</v>
      </c>
      <c r="C282" s="610">
        <v>191033992000990</v>
      </c>
      <c r="D282" s="334" t="s">
        <v>989</v>
      </c>
      <c r="E282" t="str">
        <f t="shared" si="21"/>
        <v>190103399200099</v>
      </c>
      <c r="F282" t="str">
        <f t="shared" si="22"/>
        <v>0</v>
      </c>
      <c r="G282" t="e">
        <f>+VLOOKUP(L282,BG!$D$10:$F$68,3,FALSE)</f>
        <v>#REF!</v>
      </c>
      <c r="H282" s="334" t="s">
        <v>990</v>
      </c>
      <c r="I282" s="620">
        <v>-3002645766</v>
      </c>
      <c r="J282" s="296">
        <f t="shared" si="20"/>
        <v>-3002645.7659999998</v>
      </c>
      <c r="K282" t="e">
        <f>+VLOOKUP(D282,#REF!,4,0)</f>
        <v>#REF!</v>
      </c>
      <c r="L282" t="e">
        <f>VLOOKUP(D282,#REF!,5,0)</f>
        <v>#REF!</v>
      </c>
      <c r="M282" t="e">
        <f>VLOOKUP(D282,#REF!,6,0)</f>
        <v>#REF!</v>
      </c>
      <c r="N282" t="e">
        <f>VLOOKUP(D282,#REF!,7,0)</f>
        <v>#REF!</v>
      </c>
      <c r="O282"/>
      <c r="P282" t="str">
        <f t="shared" si="23"/>
        <v>33992</v>
      </c>
      <c r="Q282" t="str">
        <f t="shared" si="24"/>
        <v>19</v>
      </c>
    </row>
    <row r="283" spans="1:17" s="297" customFormat="1" hidden="1" x14ac:dyDescent="0.3">
      <c r="A283" s="556" t="s">
        <v>3179</v>
      </c>
      <c r="B283" s="332">
        <v>6</v>
      </c>
      <c r="C283" s="609">
        <v>191034102000990</v>
      </c>
      <c r="D283" s="427" t="s">
        <v>991</v>
      </c>
      <c r="E283" t="str">
        <f t="shared" si="21"/>
        <v>190103410200099</v>
      </c>
      <c r="F283" t="str">
        <f t="shared" si="22"/>
        <v>0</v>
      </c>
      <c r="G283" t="e">
        <f>+VLOOKUP(L283,BG!$D$10:$F$68,3,FALSE)</f>
        <v>#REF!</v>
      </c>
      <c r="H283" s="427" t="s">
        <v>992</v>
      </c>
      <c r="I283" s="619">
        <v>6564359436</v>
      </c>
      <c r="J283" s="296">
        <f t="shared" si="20"/>
        <v>6564359.4359999998</v>
      </c>
      <c r="K283" t="e">
        <f>+VLOOKUP(D283,#REF!,4,0)</f>
        <v>#REF!</v>
      </c>
      <c r="L283" t="e">
        <f>VLOOKUP(D283,#REF!,5,0)</f>
        <v>#REF!</v>
      </c>
      <c r="M283" t="e">
        <f>VLOOKUP(D283,#REF!,6,0)</f>
        <v>#REF!</v>
      </c>
      <c r="N283" t="e">
        <f>VLOOKUP(D283,#REF!,7,0)</f>
        <v>#REF!</v>
      </c>
      <c r="O283"/>
      <c r="P283" t="str">
        <f t="shared" si="23"/>
        <v>34102</v>
      </c>
      <c r="Q283" t="str">
        <f t="shared" si="24"/>
        <v>19</v>
      </c>
    </row>
    <row r="284" spans="1:17" hidden="1" x14ac:dyDescent="0.3">
      <c r="A284" s="556" t="s">
        <v>3179</v>
      </c>
      <c r="B284" s="333">
        <v>6</v>
      </c>
      <c r="C284" s="610">
        <v>191034102011990</v>
      </c>
      <c r="D284" s="334" t="s">
        <v>993</v>
      </c>
      <c r="E284" t="str">
        <f t="shared" si="21"/>
        <v>190103410201199</v>
      </c>
      <c r="F284" t="str">
        <f t="shared" si="22"/>
        <v>0</v>
      </c>
      <c r="G284" t="e">
        <f>+VLOOKUP(L284,BG!$D$10:$F$68,3,FALSE)</f>
        <v>#REF!</v>
      </c>
      <c r="H284" s="334" t="s">
        <v>994</v>
      </c>
      <c r="I284" s="620">
        <v>4179923512</v>
      </c>
      <c r="J284" s="296">
        <f t="shared" si="20"/>
        <v>4179923.5120000001</v>
      </c>
      <c r="K284" t="e">
        <f>+VLOOKUP(D284,#REF!,4,0)</f>
        <v>#REF!</v>
      </c>
      <c r="L284" t="e">
        <f>VLOOKUP(D284,#REF!,5,0)</f>
        <v>#REF!</v>
      </c>
      <c r="M284" t="e">
        <f>VLOOKUP(D284,#REF!,6,0)</f>
        <v>#REF!</v>
      </c>
      <c r="N284" t="e">
        <f>VLOOKUP(D284,#REF!,7,0)</f>
        <v>#REF!</v>
      </c>
      <c r="P284" t="str">
        <f t="shared" si="23"/>
        <v>34102</v>
      </c>
      <c r="Q284" t="str">
        <f t="shared" si="24"/>
        <v>19</v>
      </c>
    </row>
    <row r="285" spans="1:17" hidden="1" x14ac:dyDescent="0.3">
      <c r="A285" s="556" t="s">
        <v>3179</v>
      </c>
      <c r="B285" s="332">
        <v>6</v>
      </c>
      <c r="C285" s="609">
        <v>191034192000990</v>
      </c>
      <c r="D285" s="427" t="s">
        <v>997</v>
      </c>
      <c r="E285" t="str">
        <f t="shared" si="21"/>
        <v>190103419200099</v>
      </c>
      <c r="F285" t="str">
        <f t="shared" si="22"/>
        <v>0</v>
      </c>
      <c r="G285" t="e">
        <f>+VLOOKUP(L285,BG!$D$10:$F$68,3,FALSE)</f>
        <v>#REF!</v>
      </c>
      <c r="H285" s="427" t="s">
        <v>998</v>
      </c>
      <c r="I285" s="619">
        <v>-6402622608</v>
      </c>
      <c r="J285" s="296">
        <f t="shared" si="20"/>
        <v>-6402622.608</v>
      </c>
      <c r="K285" t="e">
        <f>+VLOOKUP(D285,#REF!,4,0)</f>
        <v>#REF!</v>
      </c>
      <c r="L285" t="e">
        <f>VLOOKUP(D285,#REF!,5,0)</f>
        <v>#REF!</v>
      </c>
      <c r="M285" t="e">
        <f>VLOOKUP(D285,#REF!,6,0)</f>
        <v>#REF!</v>
      </c>
      <c r="N285" t="e">
        <f>VLOOKUP(D285,#REF!,7,0)</f>
        <v>#REF!</v>
      </c>
      <c r="P285" t="str">
        <f t="shared" si="23"/>
        <v>34192</v>
      </c>
      <c r="Q285" t="str">
        <f t="shared" si="24"/>
        <v>19</v>
      </c>
    </row>
    <row r="286" spans="1:17" hidden="1" x14ac:dyDescent="0.3">
      <c r="A286" s="556" t="s">
        <v>3179</v>
      </c>
      <c r="B286" s="333">
        <v>6</v>
      </c>
      <c r="C286" s="610">
        <v>191034192011990</v>
      </c>
      <c r="D286" s="334" t="s">
        <v>999</v>
      </c>
      <c r="E286" t="str">
        <f t="shared" si="21"/>
        <v>190103419201199</v>
      </c>
      <c r="F286" t="str">
        <f t="shared" si="22"/>
        <v>0</v>
      </c>
      <c r="G286" t="e">
        <f>+VLOOKUP(L286,BG!$D$10:$F$68,3,FALSE)</f>
        <v>#REF!</v>
      </c>
      <c r="H286" s="334" t="s">
        <v>1000</v>
      </c>
      <c r="I286" s="620">
        <v>-3588988546</v>
      </c>
      <c r="J286" s="296">
        <f t="shared" si="20"/>
        <v>-3588988.5460000001</v>
      </c>
      <c r="K286" t="e">
        <f>+VLOOKUP(D286,#REF!,4,0)</f>
        <v>#REF!</v>
      </c>
      <c r="L286" t="e">
        <f>VLOOKUP(D286,#REF!,5,0)</f>
        <v>#REF!</v>
      </c>
      <c r="M286" t="e">
        <f>VLOOKUP(D286,#REF!,6,0)</f>
        <v>#REF!</v>
      </c>
      <c r="N286" t="e">
        <f>VLOOKUP(D286,#REF!,7,0)</f>
        <v>#REF!</v>
      </c>
      <c r="P286" t="str">
        <f t="shared" si="23"/>
        <v>34192</v>
      </c>
      <c r="Q286" t="str">
        <f t="shared" si="24"/>
        <v>19</v>
      </c>
    </row>
    <row r="287" spans="1:17" s="664" customFormat="1" x14ac:dyDescent="0.3">
      <c r="A287" s="660" t="s">
        <v>3179</v>
      </c>
      <c r="B287" s="661">
        <v>7</v>
      </c>
      <c r="C287" s="662">
        <v>214039002000017</v>
      </c>
      <c r="D287" s="663" t="s">
        <v>1007</v>
      </c>
      <c r="E287" s="664" t="str">
        <f t="shared" si="21"/>
        <v>217403900200001</v>
      </c>
      <c r="F287" s="664" t="str">
        <f t="shared" si="22"/>
        <v>7</v>
      </c>
      <c r="G287" s="664" t="e">
        <f>+VLOOKUP(L287,BG!$D$10:$F$68,3,FALSE)</f>
        <v>#REF!</v>
      </c>
      <c r="H287" s="663" t="s">
        <v>1008</v>
      </c>
      <c r="I287" s="665">
        <v>-696696229</v>
      </c>
      <c r="J287" s="654">
        <f t="shared" si="20"/>
        <v>-696696.22900000005</v>
      </c>
      <c r="K287" s="664" t="e">
        <f>+VLOOKUP(D287,#REF!,4,0)</f>
        <v>#REF!</v>
      </c>
      <c r="L287" s="664" t="e">
        <f>VLOOKUP(D287,#REF!,5,0)</f>
        <v>#REF!</v>
      </c>
      <c r="M287" s="664" t="e">
        <f>VLOOKUP(D287,#REF!,6,0)</f>
        <v>#REF!</v>
      </c>
      <c r="N287" s="664" t="e">
        <f>VLOOKUP(D287,#REF!,7,0)</f>
        <v>#REF!</v>
      </c>
      <c r="P287" s="664" t="str">
        <f t="shared" si="23"/>
        <v>39002</v>
      </c>
      <c r="Q287" s="664" t="str">
        <f t="shared" si="24"/>
        <v>21</v>
      </c>
    </row>
    <row r="288" spans="1:17" s="664" customFormat="1" x14ac:dyDescent="0.3">
      <c r="A288" s="660" t="s">
        <v>3179</v>
      </c>
      <c r="B288" s="661">
        <v>7</v>
      </c>
      <c r="C288" s="662">
        <v>214039002000995</v>
      </c>
      <c r="D288" s="663" t="s">
        <v>1968</v>
      </c>
      <c r="E288" s="664" t="str">
        <f t="shared" si="21"/>
        <v>215403900200099</v>
      </c>
      <c r="F288" s="664" t="str">
        <f t="shared" si="22"/>
        <v>5</v>
      </c>
      <c r="G288" s="664" t="e">
        <f>+VLOOKUP(L288,BG!$D$10:$F$68,3,FALSE)</f>
        <v>#REF!</v>
      </c>
      <c r="H288" s="663" t="s">
        <v>2146</v>
      </c>
      <c r="I288" s="665">
        <v>-7345598495</v>
      </c>
      <c r="J288" s="654">
        <f t="shared" si="20"/>
        <v>-7345598.4950000001</v>
      </c>
      <c r="K288" s="664" t="e">
        <f>+VLOOKUP(D288,#REF!,4,0)</f>
        <v>#REF!</v>
      </c>
      <c r="L288" s="664" t="e">
        <f>VLOOKUP(D288,#REF!,5,0)</f>
        <v>#REF!</v>
      </c>
      <c r="M288" s="664" t="e">
        <f>VLOOKUP(D288,#REF!,6,0)</f>
        <v>#REF!</v>
      </c>
      <c r="N288" s="664" t="e">
        <f>VLOOKUP(D288,#REF!,7,0)</f>
        <v>#REF!</v>
      </c>
      <c r="P288" s="664" t="str">
        <f t="shared" si="23"/>
        <v>39002</v>
      </c>
      <c r="Q288" s="664" t="str">
        <f t="shared" si="24"/>
        <v>21</v>
      </c>
    </row>
    <row r="289" spans="1:17" s="664" customFormat="1" x14ac:dyDescent="0.3">
      <c r="A289" s="660" t="s">
        <v>3179</v>
      </c>
      <c r="B289" s="661">
        <v>7</v>
      </c>
      <c r="C289" s="662">
        <v>214039002000996</v>
      </c>
      <c r="D289" s="663" t="s">
        <v>1009</v>
      </c>
      <c r="E289" s="664" t="str">
        <f t="shared" si="21"/>
        <v>216403900200099</v>
      </c>
      <c r="F289" s="664" t="str">
        <f t="shared" si="22"/>
        <v>6</v>
      </c>
      <c r="G289" s="664" t="e">
        <f>+VLOOKUP(L289,BG!$D$10:$F$68,3,FALSE)</f>
        <v>#REF!</v>
      </c>
      <c r="H289" s="663" t="s">
        <v>1006</v>
      </c>
      <c r="I289" s="665">
        <v>-1004399078</v>
      </c>
      <c r="J289" s="654">
        <f t="shared" si="20"/>
        <v>-1004399.078</v>
      </c>
      <c r="K289" s="664" t="e">
        <f>+VLOOKUP(D289,#REF!,4,0)</f>
        <v>#REF!</v>
      </c>
      <c r="L289" s="664" t="e">
        <f>VLOOKUP(D289,#REF!,5,0)</f>
        <v>#REF!</v>
      </c>
      <c r="M289" s="664" t="e">
        <f>VLOOKUP(D289,#REF!,6,0)</f>
        <v>#REF!</v>
      </c>
      <c r="N289" s="664" t="e">
        <f>VLOOKUP(D289,#REF!,7,0)</f>
        <v>#REF!</v>
      </c>
      <c r="P289" s="664" t="str">
        <f t="shared" si="23"/>
        <v>39002</v>
      </c>
      <c r="Q289" s="664" t="str">
        <f t="shared" si="24"/>
        <v>21</v>
      </c>
    </row>
    <row r="290" spans="1:17" s="664" customFormat="1" x14ac:dyDescent="0.3">
      <c r="A290" s="660" t="s">
        <v>3179</v>
      </c>
      <c r="B290" s="661">
        <v>7</v>
      </c>
      <c r="C290" s="662">
        <v>214039002000997</v>
      </c>
      <c r="D290" s="663" t="s">
        <v>1010</v>
      </c>
      <c r="E290" s="664" t="str">
        <f t="shared" si="21"/>
        <v>217403900200099</v>
      </c>
      <c r="F290" s="664" t="str">
        <f t="shared" si="22"/>
        <v>7</v>
      </c>
      <c r="G290" s="664" t="e">
        <f>+VLOOKUP(L290,BG!$D$10:$F$68,3,FALSE)</f>
        <v>#REF!</v>
      </c>
      <c r="H290" s="663" t="s">
        <v>1008</v>
      </c>
      <c r="I290" s="665">
        <v>-6386205112</v>
      </c>
      <c r="J290" s="654">
        <f t="shared" si="20"/>
        <v>-6386205.1119999997</v>
      </c>
      <c r="K290" s="664" t="e">
        <f>+VLOOKUP(D290,#REF!,4,0)</f>
        <v>#REF!</v>
      </c>
      <c r="L290" s="664" t="e">
        <f>VLOOKUP(D290,#REF!,5,0)</f>
        <v>#REF!</v>
      </c>
      <c r="M290" s="664" t="e">
        <f>VLOOKUP(D290,#REF!,6,0)</f>
        <v>#REF!</v>
      </c>
      <c r="N290" s="664" t="e">
        <f>VLOOKUP(D290,#REF!,7,0)</f>
        <v>#REF!</v>
      </c>
      <c r="P290" s="664" t="str">
        <f t="shared" si="23"/>
        <v>39002</v>
      </c>
      <c r="Q290" s="664" t="str">
        <f t="shared" si="24"/>
        <v>21</v>
      </c>
    </row>
    <row r="291" spans="1:17" s="664" customFormat="1" x14ac:dyDescent="0.3">
      <c r="A291" s="660" t="s">
        <v>3179</v>
      </c>
      <c r="B291" s="661">
        <v>7</v>
      </c>
      <c r="C291" s="662">
        <v>214039002000998</v>
      </c>
      <c r="D291" s="663" t="s">
        <v>1011</v>
      </c>
      <c r="E291" s="664" t="str">
        <f t="shared" si="21"/>
        <v>218403900200099</v>
      </c>
      <c r="F291" s="664" t="str">
        <f t="shared" si="22"/>
        <v>8</v>
      </c>
      <c r="G291" s="664" t="e">
        <f>+VLOOKUP(L291,BG!$D$10:$F$68,3,FALSE)</f>
        <v>#REF!</v>
      </c>
      <c r="H291" s="663" t="s">
        <v>1012</v>
      </c>
      <c r="I291" s="665">
        <v>-128567753925</v>
      </c>
      <c r="J291" s="654">
        <f t="shared" si="20"/>
        <v>-128567753.925</v>
      </c>
      <c r="K291" s="664" t="e">
        <f>+VLOOKUP(D291,#REF!,4,0)</f>
        <v>#REF!</v>
      </c>
      <c r="L291" s="664" t="e">
        <f>VLOOKUP(D291,#REF!,5,0)</f>
        <v>#REF!</v>
      </c>
      <c r="M291" s="664" t="e">
        <f>VLOOKUP(D291,#REF!,6,0)</f>
        <v>#REF!</v>
      </c>
      <c r="N291" s="664" t="e">
        <f>VLOOKUP(D291,#REF!,7,0)</f>
        <v>#REF!</v>
      </c>
      <c r="P291" s="664" t="str">
        <f t="shared" si="23"/>
        <v>39002</v>
      </c>
      <c r="Q291" s="664" t="str">
        <f t="shared" si="24"/>
        <v>21</v>
      </c>
    </row>
    <row r="292" spans="1:17" s="664" customFormat="1" x14ac:dyDescent="0.3">
      <c r="A292" s="660" t="s">
        <v>3179</v>
      </c>
      <c r="B292" s="661">
        <v>7</v>
      </c>
      <c r="C292" s="662">
        <v>214039003000017</v>
      </c>
      <c r="D292" s="663" t="s">
        <v>1575</v>
      </c>
      <c r="E292" s="664" t="str">
        <f t="shared" si="21"/>
        <v>217403900300001</v>
      </c>
      <c r="F292" s="664" t="str">
        <f t="shared" si="22"/>
        <v>7</v>
      </c>
      <c r="G292" s="664" t="e">
        <f>+VLOOKUP(L292,BG!$D$10:$F$68,3,FALSE)</f>
        <v>#REF!</v>
      </c>
      <c r="H292" s="663" t="s">
        <v>2147</v>
      </c>
      <c r="I292" s="665">
        <v>-27547237500</v>
      </c>
      <c r="J292" s="654">
        <f t="shared" si="20"/>
        <v>-27547237.5</v>
      </c>
      <c r="K292" s="664" t="e">
        <f>+VLOOKUP(D292,#REF!,4,0)</f>
        <v>#REF!</v>
      </c>
      <c r="L292" s="664" t="e">
        <f>VLOOKUP(D292,#REF!,5,0)</f>
        <v>#REF!</v>
      </c>
      <c r="M292" s="664" t="e">
        <f>VLOOKUP(D292,#REF!,6,0)</f>
        <v>#REF!</v>
      </c>
      <c r="N292" s="664" t="e">
        <f>VLOOKUP(D292,#REF!,7,0)</f>
        <v>#REF!</v>
      </c>
      <c r="P292" s="664" t="str">
        <f t="shared" si="23"/>
        <v>39003</v>
      </c>
      <c r="Q292" s="664" t="str">
        <f t="shared" si="24"/>
        <v>21</v>
      </c>
    </row>
    <row r="293" spans="1:17" s="664" customFormat="1" x14ac:dyDescent="0.3">
      <c r="A293" s="660" t="s">
        <v>3179</v>
      </c>
      <c r="B293" s="661">
        <v>7</v>
      </c>
      <c r="C293" s="662">
        <v>214039003000018</v>
      </c>
      <c r="D293" s="663" t="s">
        <v>1576</v>
      </c>
      <c r="E293" s="664" t="str">
        <f t="shared" si="21"/>
        <v>218403900300001</v>
      </c>
      <c r="F293" s="664" t="str">
        <f t="shared" si="22"/>
        <v>8</v>
      </c>
      <c r="G293" s="664" t="e">
        <f>+VLOOKUP(L293,BG!$D$10:$F$68,3,FALSE)</f>
        <v>#REF!</v>
      </c>
      <c r="H293" s="663" t="s">
        <v>2147</v>
      </c>
      <c r="I293" s="665">
        <v>-113861915000</v>
      </c>
      <c r="J293" s="654">
        <f t="shared" si="20"/>
        <v>-113861915</v>
      </c>
      <c r="K293" s="664" t="e">
        <f>+VLOOKUP(D293,#REF!,4,0)</f>
        <v>#REF!</v>
      </c>
      <c r="L293" s="664" t="e">
        <f>VLOOKUP(D293,#REF!,5,0)</f>
        <v>#REF!</v>
      </c>
      <c r="M293" s="664" t="e">
        <f>VLOOKUP(D293,#REF!,6,0)</f>
        <v>#REF!</v>
      </c>
      <c r="N293" s="664" t="e">
        <f>VLOOKUP(D293,#REF!,7,0)</f>
        <v>#REF!</v>
      </c>
      <c r="P293" s="664" t="str">
        <f t="shared" si="23"/>
        <v>39003</v>
      </c>
      <c r="Q293" s="664" t="str">
        <f t="shared" si="24"/>
        <v>21</v>
      </c>
    </row>
    <row r="294" spans="1:17" s="664" customFormat="1" x14ac:dyDescent="0.3">
      <c r="A294" s="660" t="s">
        <v>3179</v>
      </c>
      <c r="B294" s="661">
        <v>7</v>
      </c>
      <c r="C294" s="662">
        <v>214039003000998</v>
      </c>
      <c r="D294" s="663" t="s">
        <v>1013</v>
      </c>
      <c r="E294" s="664" t="str">
        <f t="shared" si="21"/>
        <v>218403900300099</v>
      </c>
      <c r="F294" s="664" t="str">
        <f t="shared" si="22"/>
        <v>8</v>
      </c>
      <c r="G294" s="664" t="e">
        <f>+VLOOKUP(L294,BG!$D$10:$F$68,3,FALSE)</f>
        <v>#REF!</v>
      </c>
      <c r="H294" s="663" t="s">
        <v>1014</v>
      </c>
      <c r="I294" s="665">
        <v>-17739108317</v>
      </c>
      <c r="J294" s="654">
        <f t="shared" si="20"/>
        <v>-17739108.317000002</v>
      </c>
      <c r="K294" s="664" t="e">
        <f>+VLOOKUP(D294,#REF!,4,0)</f>
        <v>#REF!</v>
      </c>
      <c r="L294" s="664" t="e">
        <f>VLOOKUP(D294,#REF!,5,0)</f>
        <v>#REF!</v>
      </c>
      <c r="M294" s="664" t="e">
        <f>VLOOKUP(D294,#REF!,6,0)</f>
        <v>#REF!</v>
      </c>
      <c r="N294" s="664" t="e">
        <f>VLOOKUP(D294,#REF!,7,0)</f>
        <v>#REF!</v>
      </c>
      <c r="P294" s="664" t="str">
        <f t="shared" si="23"/>
        <v>39003</v>
      </c>
      <c r="Q294" s="664" t="str">
        <f t="shared" si="24"/>
        <v>21</v>
      </c>
    </row>
    <row r="295" spans="1:17" s="664" customFormat="1" hidden="1" x14ac:dyDescent="0.3">
      <c r="A295" s="660" t="s">
        <v>3179</v>
      </c>
      <c r="B295" s="661">
        <v>7</v>
      </c>
      <c r="C295" s="662">
        <v>214039006000011</v>
      </c>
      <c r="D295" s="663" t="s">
        <v>1969</v>
      </c>
      <c r="E295" s="664" t="str">
        <f t="shared" si="21"/>
        <v>211403900600001</v>
      </c>
      <c r="F295" s="664" t="str">
        <f t="shared" si="22"/>
        <v>1</v>
      </c>
      <c r="G295" s="664" t="e">
        <f>+VLOOKUP(L295,BG!$D$10:$F$68,3,FALSE)</f>
        <v>#REF!</v>
      </c>
      <c r="H295" s="663" t="s">
        <v>2148</v>
      </c>
      <c r="I295" s="665">
        <v>-1476913918</v>
      </c>
      <c r="J295" s="654">
        <f t="shared" si="20"/>
        <v>-1476913.9180000001</v>
      </c>
      <c r="K295" s="664" t="e">
        <f>+VLOOKUP(D295,#REF!,4,0)</f>
        <v>#REF!</v>
      </c>
      <c r="L295" s="664" t="e">
        <f>VLOOKUP(D295,#REF!,5,0)</f>
        <v>#REF!</v>
      </c>
      <c r="M295" s="664" t="e">
        <f>VLOOKUP(D295,#REF!,6,0)</f>
        <v>#REF!</v>
      </c>
      <c r="N295" s="664" t="e">
        <f>VLOOKUP(D295,#REF!,7,0)</f>
        <v>#REF!</v>
      </c>
      <c r="P295" s="664" t="str">
        <f t="shared" si="23"/>
        <v>39006</v>
      </c>
      <c r="Q295" s="664" t="str">
        <f t="shared" si="24"/>
        <v>21</v>
      </c>
    </row>
    <row r="296" spans="1:17" s="664" customFormat="1" hidden="1" x14ac:dyDescent="0.3">
      <c r="A296" s="660" t="s">
        <v>3179</v>
      </c>
      <c r="B296" s="661">
        <v>7</v>
      </c>
      <c r="C296" s="662">
        <v>214039006000991</v>
      </c>
      <c r="D296" s="663" t="s">
        <v>1970</v>
      </c>
      <c r="E296" s="664" t="str">
        <f t="shared" si="21"/>
        <v>211403900600099</v>
      </c>
      <c r="F296" s="664" t="str">
        <f t="shared" si="22"/>
        <v>1</v>
      </c>
      <c r="G296" s="664" t="e">
        <f>+VLOOKUP(L296,BG!$D$10:$F$68,3,FALSE)</f>
        <v>#REF!</v>
      </c>
      <c r="H296" s="663" t="s">
        <v>2148</v>
      </c>
      <c r="I296" s="665">
        <v>-5425400</v>
      </c>
      <c r="J296" s="654">
        <f t="shared" si="20"/>
        <v>-5425.4</v>
      </c>
      <c r="K296" s="664" t="e">
        <f>+VLOOKUP(D296,#REF!,4,0)</f>
        <v>#REF!</v>
      </c>
      <c r="L296" s="664" t="e">
        <f>VLOOKUP(D296,#REF!,5,0)</f>
        <v>#REF!</v>
      </c>
      <c r="M296" s="664" t="e">
        <f>VLOOKUP(D296,#REF!,6,0)</f>
        <v>#REF!</v>
      </c>
      <c r="N296" s="664" t="e">
        <f>VLOOKUP(D296,#REF!,7,0)</f>
        <v>#REF!</v>
      </c>
      <c r="P296" s="664" t="str">
        <f t="shared" si="23"/>
        <v>39006</v>
      </c>
      <c r="Q296" s="664" t="str">
        <f t="shared" si="24"/>
        <v>21</v>
      </c>
    </row>
    <row r="297" spans="1:17" s="664" customFormat="1" hidden="1" x14ac:dyDescent="0.3">
      <c r="A297" s="660" t="s">
        <v>3179</v>
      </c>
      <c r="B297" s="661">
        <v>7</v>
      </c>
      <c r="C297" s="662">
        <v>214039008000998</v>
      </c>
      <c r="D297" s="663" t="s">
        <v>1495</v>
      </c>
      <c r="E297" s="664" t="str">
        <f t="shared" si="21"/>
        <v>218403900800099</v>
      </c>
      <c r="F297" s="664" t="str">
        <f t="shared" si="22"/>
        <v>8</v>
      </c>
      <c r="G297" s="664" t="e">
        <f>+VLOOKUP(L297,BG!$D$10:$F$68,3,FALSE)</f>
        <v>#REF!</v>
      </c>
      <c r="H297" s="663" t="s">
        <v>2149</v>
      </c>
      <c r="I297" s="665">
        <v>-32503513702</v>
      </c>
      <c r="J297" s="654">
        <f t="shared" si="20"/>
        <v>-32503513.702</v>
      </c>
      <c r="K297" s="664" t="e">
        <f>+VLOOKUP(D297,#REF!,4,0)</f>
        <v>#REF!</v>
      </c>
      <c r="L297" s="664" t="e">
        <f>VLOOKUP(D297,#REF!,5,0)</f>
        <v>#REF!</v>
      </c>
      <c r="M297" s="664" t="e">
        <f>VLOOKUP(D297,#REF!,6,0)</f>
        <v>#REF!</v>
      </c>
      <c r="N297" s="664" t="e">
        <f>VLOOKUP(D297,#REF!,7,0)</f>
        <v>#REF!</v>
      </c>
      <c r="P297" s="664" t="str">
        <f t="shared" si="23"/>
        <v>39008</v>
      </c>
      <c r="Q297" s="664" t="str">
        <f t="shared" si="24"/>
        <v>21</v>
      </c>
    </row>
    <row r="298" spans="1:17" s="664" customFormat="1" x14ac:dyDescent="0.3">
      <c r="A298" s="660" t="s">
        <v>3179</v>
      </c>
      <c r="B298" s="661">
        <v>7</v>
      </c>
      <c r="C298" s="662">
        <v>218013482001017</v>
      </c>
      <c r="D298" s="663" t="s">
        <v>1018</v>
      </c>
      <c r="E298" s="664" t="str">
        <f t="shared" si="21"/>
        <v>217801348200101</v>
      </c>
      <c r="F298" s="664" t="str">
        <f t="shared" si="22"/>
        <v>7</v>
      </c>
      <c r="G298" s="664" t="e">
        <f>+VLOOKUP(L298,BG!$D$10:$F$68,3,FALSE)</f>
        <v>#REF!</v>
      </c>
      <c r="H298" s="663" t="s">
        <v>1019</v>
      </c>
      <c r="I298" s="665">
        <v>-16039030</v>
      </c>
      <c r="J298" s="654">
        <f t="shared" si="20"/>
        <v>-16039.03</v>
      </c>
      <c r="K298" s="664" t="e">
        <f>+VLOOKUP(D298,#REF!,4,0)</f>
        <v>#REF!</v>
      </c>
      <c r="L298" s="664" t="e">
        <f>VLOOKUP(D298,#REF!,5,0)</f>
        <v>#REF!</v>
      </c>
      <c r="M298" s="664" t="e">
        <f>VLOOKUP(D298,#REF!,6,0)</f>
        <v>#REF!</v>
      </c>
      <c r="N298" s="664" t="e">
        <f>VLOOKUP(D298,#REF!,7,0)</f>
        <v>#REF!</v>
      </c>
      <c r="P298" s="664" t="str">
        <f t="shared" si="23"/>
        <v>13482</v>
      </c>
      <c r="Q298" s="664" t="str">
        <f t="shared" si="24"/>
        <v>21</v>
      </c>
    </row>
    <row r="299" spans="1:17" s="664" customFormat="1" x14ac:dyDescent="0.3">
      <c r="A299" s="660" t="s">
        <v>3179</v>
      </c>
      <c r="B299" s="661">
        <v>7</v>
      </c>
      <c r="C299" s="662">
        <v>218013482001995</v>
      </c>
      <c r="D299" s="663" t="s">
        <v>1020</v>
      </c>
      <c r="E299" s="664" t="str">
        <f t="shared" si="21"/>
        <v>215801348200199</v>
      </c>
      <c r="F299" s="664" t="str">
        <f t="shared" si="22"/>
        <v>5</v>
      </c>
      <c r="G299" s="664" t="e">
        <f>+VLOOKUP(L299,BG!$D$10:$F$68,3,FALSE)</f>
        <v>#REF!</v>
      </c>
      <c r="H299" s="663" t="s">
        <v>1016</v>
      </c>
      <c r="I299" s="665">
        <v>-345409802</v>
      </c>
      <c r="J299" s="654">
        <f t="shared" si="20"/>
        <v>-345409.80200000003</v>
      </c>
      <c r="K299" s="664" t="e">
        <f>+VLOOKUP(D299,#REF!,4,0)</f>
        <v>#REF!</v>
      </c>
      <c r="L299" s="664" t="e">
        <f>VLOOKUP(D299,#REF!,5,0)</f>
        <v>#REF!</v>
      </c>
      <c r="M299" s="664" t="e">
        <f>VLOOKUP(D299,#REF!,6,0)</f>
        <v>#REF!</v>
      </c>
      <c r="N299" s="664" t="e">
        <f>VLOOKUP(D299,#REF!,7,0)</f>
        <v>#REF!</v>
      </c>
      <c r="P299" s="664" t="str">
        <f t="shared" si="23"/>
        <v>13482</v>
      </c>
      <c r="Q299" s="664" t="str">
        <f t="shared" si="24"/>
        <v>21</v>
      </c>
    </row>
    <row r="300" spans="1:17" s="664" customFormat="1" x14ac:dyDescent="0.3">
      <c r="A300" s="660" t="s">
        <v>3179</v>
      </c>
      <c r="B300" s="661">
        <v>7</v>
      </c>
      <c r="C300" s="662">
        <v>218013482001996</v>
      </c>
      <c r="D300" s="663" t="s">
        <v>1021</v>
      </c>
      <c r="E300" s="664" t="str">
        <f t="shared" si="21"/>
        <v>216801348200199</v>
      </c>
      <c r="F300" s="664" t="str">
        <f t="shared" si="22"/>
        <v>6</v>
      </c>
      <c r="G300" s="664" t="e">
        <f>+VLOOKUP(L300,BG!$D$10:$F$68,3,FALSE)</f>
        <v>#REF!</v>
      </c>
      <c r="H300" s="663" t="s">
        <v>1017</v>
      </c>
      <c r="I300" s="665">
        <v>-9730976</v>
      </c>
      <c r="J300" s="654">
        <f t="shared" si="20"/>
        <v>-9730.9760000000006</v>
      </c>
      <c r="K300" s="664" t="e">
        <f>+VLOOKUP(D300,#REF!,4,0)</f>
        <v>#REF!</v>
      </c>
      <c r="L300" s="664" t="e">
        <f>VLOOKUP(D300,#REF!,5,0)</f>
        <v>#REF!</v>
      </c>
      <c r="M300" s="664" t="e">
        <f>VLOOKUP(D300,#REF!,6,0)</f>
        <v>#REF!</v>
      </c>
      <c r="N300" s="664" t="e">
        <f>VLOOKUP(D300,#REF!,7,0)</f>
        <v>#REF!</v>
      </c>
      <c r="P300" s="664" t="str">
        <f t="shared" si="23"/>
        <v>13482</v>
      </c>
      <c r="Q300" s="664" t="str">
        <f t="shared" si="24"/>
        <v>21</v>
      </c>
    </row>
    <row r="301" spans="1:17" s="664" customFormat="1" x14ac:dyDescent="0.3">
      <c r="A301" s="660" t="s">
        <v>3179</v>
      </c>
      <c r="B301" s="661">
        <v>7</v>
      </c>
      <c r="C301" s="662">
        <v>218013482001997</v>
      </c>
      <c r="D301" s="663" t="s">
        <v>1022</v>
      </c>
      <c r="E301" s="664" t="str">
        <f t="shared" si="21"/>
        <v>217801348200199</v>
      </c>
      <c r="F301" s="664" t="str">
        <f t="shared" si="22"/>
        <v>7</v>
      </c>
      <c r="G301" s="664" t="e">
        <f>+VLOOKUP(L301,BG!$D$10:$F$68,3,FALSE)</f>
        <v>#REF!</v>
      </c>
      <c r="H301" s="663" t="s">
        <v>1019</v>
      </c>
      <c r="I301" s="665">
        <v>-365024059</v>
      </c>
      <c r="J301" s="654">
        <f t="shared" si="20"/>
        <v>-365024.05900000001</v>
      </c>
      <c r="K301" s="664" t="e">
        <f>+VLOOKUP(D301,#REF!,4,0)</f>
        <v>#REF!</v>
      </c>
      <c r="L301" s="664" t="e">
        <f>VLOOKUP(D301,#REF!,5,0)</f>
        <v>#REF!</v>
      </c>
      <c r="M301" s="664" t="e">
        <f>VLOOKUP(D301,#REF!,6,0)</f>
        <v>#REF!</v>
      </c>
      <c r="N301" s="664" t="e">
        <f>VLOOKUP(D301,#REF!,7,0)</f>
        <v>#REF!</v>
      </c>
      <c r="P301" s="664" t="str">
        <f t="shared" si="23"/>
        <v>13482</v>
      </c>
      <c r="Q301" s="664" t="str">
        <f t="shared" si="24"/>
        <v>21</v>
      </c>
    </row>
    <row r="302" spans="1:17" s="664" customFormat="1" x14ac:dyDescent="0.3">
      <c r="A302" s="660" t="s">
        <v>3179</v>
      </c>
      <c r="B302" s="661">
        <v>7</v>
      </c>
      <c r="C302" s="662">
        <v>218013482001998</v>
      </c>
      <c r="D302" s="663" t="s">
        <v>1023</v>
      </c>
      <c r="E302" s="664" t="str">
        <f t="shared" si="21"/>
        <v>218801348200199</v>
      </c>
      <c r="F302" s="664" t="str">
        <f t="shared" si="22"/>
        <v>8</v>
      </c>
      <c r="G302" s="664" t="e">
        <f>+VLOOKUP(L302,BG!$D$10:$F$68,3,FALSE)</f>
        <v>#REF!</v>
      </c>
      <c r="H302" s="663" t="s">
        <v>1024</v>
      </c>
      <c r="I302" s="665">
        <v>-46971775067</v>
      </c>
      <c r="J302" s="654">
        <f t="shared" si="20"/>
        <v>-46971775.067000002</v>
      </c>
      <c r="K302" s="664" t="e">
        <f>+VLOOKUP(D302,#REF!,4,0)</f>
        <v>#REF!</v>
      </c>
      <c r="L302" s="664" t="e">
        <f>VLOOKUP(D302,#REF!,5,0)</f>
        <v>#REF!</v>
      </c>
      <c r="M302" s="664" t="e">
        <f>VLOOKUP(D302,#REF!,6,0)</f>
        <v>#REF!</v>
      </c>
      <c r="N302" s="664" t="e">
        <f>VLOOKUP(D302,#REF!,7,0)</f>
        <v>#REF!</v>
      </c>
      <c r="P302" s="664" t="str">
        <f t="shared" si="23"/>
        <v>13482</v>
      </c>
      <c r="Q302" s="664" t="str">
        <f t="shared" si="24"/>
        <v>21</v>
      </c>
    </row>
    <row r="303" spans="1:17" s="664" customFormat="1" x14ac:dyDescent="0.3">
      <c r="A303" s="660" t="s">
        <v>3179</v>
      </c>
      <c r="B303" s="661">
        <v>7</v>
      </c>
      <c r="C303" s="662">
        <v>218013484000998</v>
      </c>
      <c r="D303" s="663" t="s">
        <v>2538</v>
      </c>
      <c r="E303" s="664" t="str">
        <f t="shared" si="21"/>
        <v>218801348400099</v>
      </c>
      <c r="F303" s="664" t="str">
        <f t="shared" si="22"/>
        <v>8</v>
      </c>
      <c r="G303" s="664" t="e">
        <f>+VLOOKUP(L303,BG!$D$10:$F$68,3,FALSE)</f>
        <v>#REF!</v>
      </c>
      <c r="H303" s="663" t="s">
        <v>2539</v>
      </c>
      <c r="I303" s="665">
        <v>-5117028</v>
      </c>
      <c r="J303" s="654">
        <f t="shared" si="20"/>
        <v>-5117.0280000000002</v>
      </c>
      <c r="K303" s="664" t="e">
        <f>+VLOOKUP(D303,#REF!,4,0)</f>
        <v>#REF!</v>
      </c>
      <c r="L303" s="664" t="e">
        <f>VLOOKUP(D303,#REF!,5,0)</f>
        <v>#REF!</v>
      </c>
      <c r="M303" s="664" t="e">
        <f>VLOOKUP(D303,#REF!,6,0)</f>
        <v>#REF!</v>
      </c>
      <c r="N303" s="664" t="e">
        <f>VLOOKUP(D303,#REF!,7,0)</f>
        <v>#REF!</v>
      </c>
      <c r="P303" s="664" t="str">
        <f t="shared" si="23"/>
        <v>13484</v>
      </c>
      <c r="Q303" s="664" t="str">
        <f t="shared" si="24"/>
        <v>21</v>
      </c>
    </row>
    <row r="304" spans="1:17" s="664" customFormat="1" x14ac:dyDescent="0.3">
      <c r="A304" s="660" t="s">
        <v>3179</v>
      </c>
      <c r="B304" s="661">
        <v>7</v>
      </c>
      <c r="C304" s="662">
        <v>218013484001017</v>
      </c>
      <c r="D304" s="663" t="s">
        <v>2535</v>
      </c>
      <c r="E304" s="664" t="str">
        <f t="shared" si="21"/>
        <v>217801348400101</v>
      </c>
      <c r="F304" s="664" t="str">
        <f t="shared" si="22"/>
        <v>7</v>
      </c>
      <c r="G304" s="664" t="e">
        <f>+VLOOKUP(L304,BG!$D$10:$F$68,3,FALSE)</f>
        <v>#REF!</v>
      </c>
      <c r="H304" s="663" t="s">
        <v>2536</v>
      </c>
      <c r="I304" s="665">
        <v>-364746140</v>
      </c>
      <c r="J304" s="654">
        <f t="shared" si="20"/>
        <v>-364746.14</v>
      </c>
      <c r="K304" s="664" t="e">
        <f>+VLOOKUP(D304,#REF!,4,0)</f>
        <v>#REF!</v>
      </c>
      <c r="L304" s="664" t="e">
        <f>VLOOKUP(D304,#REF!,5,0)</f>
        <v>#REF!</v>
      </c>
      <c r="M304" s="664" t="e">
        <f>VLOOKUP(D304,#REF!,6,0)</f>
        <v>#REF!</v>
      </c>
      <c r="N304" s="664" t="e">
        <f>VLOOKUP(D304,#REF!,7,0)</f>
        <v>#REF!</v>
      </c>
      <c r="P304" s="664" t="str">
        <f t="shared" si="23"/>
        <v>13484</v>
      </c>
      <c r="Q304" s="664" t="str">
        <f t="shared" si="24"/>
        <v>21</v>
      </c>
    </row>
    <row r="305" spans="1:17" s="664" customFormat="1" x14ac:dyDescent="0.3">
      <c r="A305" s="660" t="s">
        <v>3179</v>
      </c>
      <c r="B305" s="661">
        <v>7</v>
      </c>
      <c r="C305" s="662">
        <v>218013484001018</v>
      </c>
      <c r="D305" s="663" t="s">
        <v>2540</v>
      </c>
      <c r="E305" s="664" t="str">
        <f t="shared" si="21"/>
        <v>218801348400101</v>
      </c>
      <c r="F305" s="664" t="str">
        <f t="shared" si="22"/>
        <v>8</v>
      </c>
      <c r="G305" s="664" t="e">
        <f>+VLOOKUP(L305,BG!$D$10:$F$68,3,FALSE)</f>
        <v>#REF!</v>
      </c>
      <c r="H305" s="663" t="s">
        <v>2541</v>
      </c>
      <c r="I305" s="665">
        <v>-2554497352</v>
      </c>
      <c r="J305" s="654">
        <f t="shared" si="20"/>
        <v>-2554497.352</v>
      </c>
      <c r="K305" s="664" t="e">
        <f>+VLOOKUP(D305,#REF!,4,0)</f>
        <v>#REF!</v>
      </c>
      <c r="L305" s="664" t="e">
        <f>VLOOKUP(D305,#REF!,5,0)</f>
        <v>#REF!</v>
      </c>
      <c r="M305" s="664" t="e">
        <f>VLOOKUP(D305,#REF!,6,0)</f>
        <v>#REF!</v>
      </c>
      <c r="N305" s="664" t="e">
        <f>VLOOKUP(D305,#REF!,7,0)</f>
        <v>#REF!</v>
      </c>
      <c r="P305" s="664" t="str">
        <f t="shared" si="23"/>
        <v>13484</v>
      </c>
      <c r="Q305" s="664" t="str">
        <f t="shared" si="24"/>
        <v>21</v>
      </c>
    </row>
    <row r="306" spans="1:17" s="664" customFormat="1" x14ac:dyDescent="0.3">
      <c r="A306" s="660" t="s">
        <v>3179</v>
      </c>
      <c r="B306" s="661">
        <v>7</v>
      </c>
      <c r="C306" s="662">
        <v>218013484001997</v>
      </c>
      <c r="D306" s="663" t="s">
        <v>2537</v>
      </c>
      <c r="E306" s="664" t="str">
        <f t="shared" si="21"/>
        <v>217801348400199</v>
      </c>
      <c r="F306" s="664" t="str">
        <f t="shared" si="22"/>
        <v>7</v>
      </c>
      <c r="G306" s="664" t="e">
        <f>+VLOOKUP(L306,BG!$D$10:$F$68,3,FALSE)</f>
        <v>#REF!</v>
      </c>
      <c r="H306" s="663" t="s">
        <v>2536</v>
      </c>
      <c r="I306" s="665">
        <v>-377824315</v>
      </c>
      <c r="J306" s="654">
        <f t="shared" si="20"/>
        <v>-377824.315</v>
      </c>
      <c r="K306" s="664" t="e">
        <f>+VLOOKUP(D306,#REF!,4,0)</f>
        <v>#REF!</v>
      </c>
      <c r="L306" s="664" t="e">
        <f>VLOOKUP(D306,#REF!,5,0)</f>
        <v>#REF!</v>
      </c>
      <c r="M306" s="664" t="e">
        <f>VLOOKUP(D306,#REF!,6,0)</f>
        <v>#REF!</v>
      </c>
      <c r="N306" s="664" t="e">
        <f>VLOOKUP(D306,#REF!,7,0)</f>
        <v>#REF!</v>
      </c>
      <c r="P306" s="664" t="str">
        <f t="shared" si="23"/>
        <v>13484</v>
      </c>
      <c r="Q306" s="664" t="str">
        <f t="shared" si="24"/>
        <v>21</v>
      </c>
    </row>
    <row r="307" spans="1:17" s="664" customFormat="1" x14ac:dyDescent="0.3">
      <c r="A307" s="660" t="s">
        <v>3179</v>
      </c>
      <c r="B307" s="661">
        <v>7</v>
      </c>
      <c r="C307" s="662">
        <v>218013484001998</v>
      </c>
      <c r="D307" s="663" t="s">
        <v>2542</v>
      </c>
      <c r="E307" s="664" t="str">
        <f t="shared" si="21"/>
        <v>218801348400199</v>
      </c>
      <c r="F307" s="664" t="str">
        <f t="shared" si="22"/>
        <v>8</v>
      </c>
      <c r="G307" s="664" t="e">
        <f>+VLOOKUP(L307,BG!$D$10:$F$68,3,FALSE)</f>
        <v>#REF!</v>
      </c>
      <c r="H307" s="663" t="s">
        <v>2541</v>
      </c>
      <c r="I307" s="665">
        <v>-77389039</v>
      </c>
      <c r="J307" s="654">
        <f t="shared" si="20"/>
        <v>-77389.039000000004</v>
      </c>
      <c r="K307" s="664" t="e">
        <f>+VLOOKUP(D307,#REF!,4,0)</f>
        <v>#REF!</v>
      </c>
      <c r="L307" s="664" t="e">
        <f>VLOOKUP(D307,#REF!,5,0)</f>
        <v>#REF!</v>
      </c>
      <c r="M307" s="664" t="e">
        <f>VLOOKUP(D307,#REF!,6,0)</f>
        <v>#REF!</v>
      </c>
      <c r="N307" s="664" t="e">
        <f>VLOOKUP(D307,#REF!,7,0)</f>
        <v>#REF!</v>
      </c>
      <c r="P307" s="664" t="str">
        <f t="shared" si="23"/>
        <v>13484</v>
      </c>
      <c r="Q307" s="664" t="str">
        <f t="shared" si="24"/>
        <v>21</v>
      </c>
    </row>
    <row r="308" spans="1:17" s="664" customFormat="1" x14ac:dyDescent="0.3">
      <c r="A308" s="660" t="s">
        <v>3179</v>
      </c>
      <c r="B308" s="661">
        <v>7</v>
      </c>
      <c r="C308" s="662">
        <v>218013492001017</v>
      </c>
      <c r="D308" s="663" t="s">
        <v>1027</v>
      </c>
      <c r="E308" s="664" t="str">
        <f t="shared" si="21"/>
        <v>217801349200101</v>
      </c>
      <c r="F308" s="664" t="str">
        <f t="shared" si="22"/>
        <v>7</v>
      </c>
      <c r="G308" s="664" t="e">
        <f>+VLOOKUP(L308,BG!$D$10:$F$68,3,FALSE)</f>
        <v>#REF!</v>
      </c>
      <c r="H308" s="663" t="s">
        <v>1028</v>
      </c>
      <c r="I308" s="665">
        <v>9497406</v>
      </c>
      <c r="J308" s="654">
        <f t="shared" si="20"/>
        <v>9497.4060000000009</v>
      </c>
      <c r="K308" s="664" t="e">
        <f>+VLOOKUP(D308,#REF!,4,0)</f>
        <v>#REF!</v>
      </c>
      <c r="L308" s="664" t="e">
        <f>VLOOKUP(D308,#REF!,5,0)</f>
        <v>#REF!</v>
      </c>
      <c r="M308" s="664" t="e">
        <f>VLOOKUP(D308,#REF!,6,0)</f>
        <v>#REF!</v>
      </c>
      <c r="N308" s="664" t="e">
        <f>VLOOKUP(D308,#REF!,7,0)</f>
        <v>#REF!</v>
      </c>
      <c r="P308" s="664" t="str">
        <f t="shared" si="23"/>
        <v>13492</v>
      </c>
      <c r="Q308" s="664" t="str">
        <f t="shared" si="24"/>
        <v>21</v>
      </c>
    </row>
    <row r="309" spans="1:17" s="664" customFormat="1" x14ac:dyDescent="0.3">
      <c r="A309" s="660" t="s">
        <v>3179</v>
      </c>
      <c r="B309" s="661">
        <v>7</v>
      </c>
      <c r="C309" s="662">
        <v>218013492001995</v>
      </c>
      <c r="D309" s="663" t="s">
        <v>1029</v>
      </c>
      <c r="E309" s="664" t="str">
        <f t="shared" si="21"/>
        <v>215801349200199</v>
      </c>
      <c r="F309" s="664" t="str">
        <f t="shared" si="22"/>
        <v>5</v>
      </c>
      <c r="G309" s="664" t="e">
        <f>+VLOOKUP(L309,BG!$D$10:$F$68,3,FALSE)</f>
        <v>#REF!</v>
      </c>
      <c r="H309" s="663" t="s">
        <v>1025</v>
      </c>
      <c r="I309" s="665">
        <v>163020344</v>
      </c>
      <c r="J309" s="654">
        <f t="shared" si="20"/>
        <v>163020.34400000001</v>
      </c>
      <c r="K309" s="664" t="e">
        <f>+VLOOKUP(D309,#REF!,4,0)</f>
        <v>#REF!</v>
      </c>
      <c r="L309" s="664" t="e">
        <f>VLOOKUP(D309,#REF!,5,0)</f>
        <v>#REF!</v>
      </c>
      <c r="M309" s="664" t="e">
        <f>VLOOKUP(D309,#REF!,6,0)</f>
        <v>#REF!</v>
      </c>
      <c r="N309" s="664" t="e">
        <f>VLOOKUP(D309,#REF!,7,0)</f>
        <v>#REF!</v>
      </c>
      <c r="P309" s="664" t="str">
        <f t="shared" si="23"/>
        <v>13492</v>
      </c>
      <c r="Q309" s="664" t="str">
        <f t="shared" si="24"/>
        <v>21</v>
      </c>
    </row>
    <row r="310" spans="1:17" s="664" customFormat="1" x14ac:dyDescent="0.3">
      <c r="A310" s="660" t="s">
        <v>3179</v>
      </c>
      <c r="B310" s="661">
        <v>7</v>
      </c>
      <c r="C310" s="662">
        <v>218013492001997</v>
      </c>
      <c r="D310" s="663" t="s">
        <v>1031</v>
      </c>
      <c r="E310" s="664" t="str">
        <f t="shared" si="21"/>
        <v>217801349200199</v>
      </c>
      <c r="F310" s="664" t="str">
        <f t="shared" si="22"/>
        <v>7</v>
      </c>
      <c r="G310" s="664" t="e">
        <f>+VLOOKUP(L310,BG!$D$10:$F$68,3,FALSE)</f>
        <v>#REF!</v>
      </c>
      <c r="H310" s="663" t="s">
        <v>1028</v>
      </c>
      <c r="I310" s="665">
        <v>196316936</v>
      </c>
      <c r="J310" s="654">
        <f t="shared" si="20"/>
        <v>196316.93599999999</v>
      </c>
      <c r="K310" s="664" t="e">
        <f>+VLOOKUP(D310,#REF!,4,0)</f>
        <v>#REF!</v>
      </c>
      <c r="L310" s="664" t="e">
        <f>VLOOKUP(D310,#REF!,5,0)</f>
        <v>#REF!</v>
      </c>
      <c r="M310" s="664" t="e">
        <f>VLOOKUP(D310,#REF!,6,0)</f>
        <v>#REF!</v>
      </c>
      <c r="N310" s="664" t="e">
        <f>VLOOKUP(D310,#REF!,7,0)</f>
        <v>#REF!</v>
      </c>
      <c r="P310" s="664" t="str">
        <f t="shared" si="23"/>
        <v>13492</v>
      </c>
      <c r="Q310" s="664" t="str">
        <f t="shared" si="24"/>
        <v>21</v>
      </c>
    </row>
    <row r="311" spans="1:17" s="664" customFormat="1" x14ac:dyDescent="0.3">
      <c r="A311" s="660" t="s">
        <v>3179</v>
      </c>
      <c r="B311" s="661">
        <v>7</v>
      </c>
      <c r="C311" s="662">
        <v>218013492001998</v>
      </c>
      <c r="D311" s="663" t="s">
        <v>1032</v>
      </c>
      <c r="E311" s="664" t="str">
        <f t="shared" si="21"/>
        <v>218801349200199</v>
      </c>
      <c r="F311" s="664" t="str">
        <f t="shared" si="22"/>
        <v>8</v>
      </c>
      <c r="G311" s="664" t="e">
        <f>+VLOOKUP(L311,BG!$D$10:$F$68,3,FALSE)</f>
        <v>#REF!</v>
      </c>
      <c r="H311" s="663" t="s">
        <v>1033</v>
      </c>
      <c r="I311" s="665">
        <v>44136740026</v>
      </c>
      <c r="J311" s="654">
        <f t="shared" si="20"/>
        <v>44136740.026000001</v>
      </c>
      <c r="K311" s="664" t="e">
        <f>+VLOOKUP(D311,#REF!,4,0)</f>
        <v>#REF!</v>
      </c>
      <c r="L311" s="664" t="e">
        <f>VLOOKUP(D311,#REF!,5,0)</f>
        <v>#REF!</v>
      </c>
      <c r="M311" s="664" t="e">
        <f>VLOOKUP(D311,#REF!,6,0)</f>
        <v>#REF!</v>
      </c>
      <c r="N311" s="664" t="e">
        <f>VLOOKUP(D311,#REF!,7,0)</f>
        <v>#REF!</v>
      </c>
      <c r="P311" s="664" t="str">
        <f t="shared" si="23"/>
        <v>13492</v>
      </c>
      <c r="Q311" s="664" t="str">
        <f t="shared" si="24"/>
        <v>21</v>
      </c>
    </row>
    <row r="312" spans="1:17" s="664" customFormat="1" hidden="1" x14ac:dyDescent="0.3">
      <c r="A312" s="660" t="s">
        <v>3179</v>
      </c>
      <c r="B312" s="661">
        <v>7</v>
      </c>
      <c r="C312" s="662">
        <v>226021801000018</v>
      </c>
      <c r="D312" s="663" t="s">
        <v>1973</v>
      </c>
      <c r="E312" s="664" t="str">
        <f t="shared" si="21"/>
        <v>228602180100001</v>
      </c>
      <c r="F312" s="664" t="str">
        <f t="shared" si="22"/>
        <v>8</v>
      </c>
      <c r="G312" s="664" t="e">
        <f>+VLOOKUP(L312,BG!$D$10:$F$68,3,FALSE)</f>
        <v>#REF!</v>
      </c>
      <c r="H312" s="663" t="s">
        <v>2151</v>
      </c>
      <c r="I312" s="665">
        <v>-29383720000</v>
      </c>
      <c r="J312" s="654">
        <f t="shared" si="20"/>
        <v>-29383720</v>
      </c>
      <c r="K312" s="664" t="e">
        <f>+VLOOKUP(D312,#REF!,4,0)</f>
        <v>#REF!</v>
      </c>
      <c r="L312" s="664" t="e">
        <f>VLOOKUP(D312,#REF!,5,0)</f>
        <v>#REF!</v>
      </c>
      <c r="M312" s="664" t="e">
        <f>VLOOKUP(D312,#REF!,6,0)</f>
        <v>#REF!</v>
      </c>
      <c r="N312" s="664" t="e">
        <f>VLOOKUP(D312,#REF!,7,0)</f>
        <v>#REF!</v>
      </c>
      <c r="P312" s="664" t="str">
        <f t="shared" si="23"/>
        <v>21801</v>
      </c>
      <c r="Q312" s="664" t="str">
        <f t="shared" si="24"/>
        <v>22</v>
      </c>
    </row>
    <row r="313" spans="1:17" s="664" customFormat="1" hidden="1" x14ac:dyDescent="0.3">
      <c r="A313" s="660" t="s">
        <v>3179</v>
      </c>
      <c r="B313" s="661">
        <v>7</v>
      </c>
      <c r="C313" s="662">
        <v>226021801000998</v>
      </c>
      <c r="D313" s="663" t="s">
        <v>1975</v>
      </c>
      <c r="E313" s="664" t="str">
        <f t="shared" si="21"/>
        <v>228602180100099</v>
      </c>
      <c r="F313" s="664" t="str">
        <f t="shared" si="22"/>
        <v>8</v>
      </c>
      <c r="G313" s="664" t="e">
        <f>+VLOOKUP(L313,BG!$D$10:$F$68,3,FALSE)</f>
        <v>#REF!</v>
      </c>
      <c r="H313" s="663" t="s">
        <v>2151</v>
      </c>
      <c r="I313" s="665">
        <v>-110000000000</v>
      </c>
      <c r="J313" s="654">
        <f t="shared" si="20"/>
        <v>-110000000</v>
      </c>
      <c r="K313" s="664" t="e">
        <f>+VLOOKUP(D313,#REF!,4,0)</f>
        <v>#REF!</v>
      </c>
      <c r="L313" s="664" t="e">
        <f>VLOOKUP(D313,#REF!,5,0)</f>
        <v>#REF!</v>
      </c>
      <c r="M313" s="664" t="e">
        <f>VLOOKUP(D313,#REF!,6,0)</f>
        <v>#REF!</v>
      </c>
      <c r="N313" s="664" t="e">
        <f>VLOOKUP(D313,#REF!,7,0)</f>
        <v>#REF!</v>
      </c>
      <c r="P313" s="664" t="str">
        <f t="shared" si="23"/>
        <v>21801</v>
      </c>
      <c r="Q313" s="664" t="str">
        <f t="shared" si="24"/>
        <v>22</v>
      </c>
    </row>
    <row r="314" spans="1:17" s="664" customFormat="1" hidden="1" x14ac:dyDescent="0.3">
      <c r="A314" s="660" t="s">
        <v>3179</v>
      </c>
      <c r="B314" s="661">
        <v>7</v>
      </c>
      <c r="C314" s="662">
        <v>226026804002012</v>
      </c>
      <c r="D314" s="663" t="s">
        <v>2737</v>
      </c>
      <c r="E314" s="664" t="str">
        <f t="shared" si="21"/>
        <v>222602680400201</v>
      </c>
      <c r="F314" s="664" t="str">
        <f t="shared" si="22"/>
        <v>2</v>
      </c>
      <c r="G314" s="664" t="e">
        <f>+VLOOKUP(L314,BG!$D$10:$F$68,3,FALSE)</f>
        <v>#REF!</v>
      </c>
      <c r="H314" s="663" t="s">
        <v>2152</v>
      </c>
      <c r="I314" s="665">
        <v>-1474471250</v>
      </c>
      <c r="J314" s="654">
        <f t="shared" si="20"/>
        <v>-1474471.25</v>
      </c>
      <c r="K314" s="664" t="e">
        <f>+VLOOKUP(D314,#REF!,4,0)</f>
        <v>#REF!</v>
      </c>
      <c r="L314" s="664" t="e">
        <f>VLOOKUP(D314,#REF!,5,0)</f>
        <v>#REF!</v>
      </c>
      <c r="M314" s="664" t="e">
        <f>VLOOKUP(D314,#REF!,6,0)</f>
        <v>#REF!</v>
      </c>
      <c r="N314" s="664" t="e">
        <f>VLOOKUP(D314,#REF!,7,0)</f>
        <v>#REF!</v>
      </c>
      <c r="P314" s="664" t="str">
        <f t="shared" si="23"/>
        <v>26804</v>
      </c>
      <c r="Q314" s="664" t="str">
        <f t="shared" si="24"/>
        <v>22</v>
      </c>
    </row>
    <row r="315" spans="1:17" s="664" customFormat="1" hidden="1" x14ac:dyDescent="0.3">
      <c r="A315" s="660" t="s">
        <v>3179</v>
      </c>
      <c r="B315" s="661">
        <v>7</v>
      </c>
      <c r="C315" s="662">
        <v>226026804002013</v>
      </c>
      <c r="D315" s="663" t="s">
        <v>2738</v>
      </c>
      <c r="E315" s="664" t="str">
        <f t="shared" si="21"/>
        <v>223602680400201</v>
      </c>
      <c r="F315" s="664" t="str">
        <f t="shared" si="22"/>
        <v>3</v>
      </c>
      <c r="G315" s="664" t="e">
        <f>+VLOOKUP(L315,BG!$D$10:$F$68,3,FALSE)</f>
        <v>#REF!</v>
      </c>
      <c r="H315" s="663" t="s">
        <v>2152</v>
      </c>
      <c r="I315" s="665">
        <v>-1469186000</v>
      </c>
      <c r="J315" s="654">
        <f t="shared" si="20"/>
        <v>-1469186</v>
      </c>
      <c r="K315" s="664" t="e">
        <f>+VLOOKUP(D315,#REF!,4,0)</f>
        <v>#REF!</v>
      </c>
      <c r="L315" s="664" t="e">
        <f>VLOOKUP(D315,#REF!,5,0)</f>
        <v>#REF!</v>
      </c>
      <c r="M315" s="664" t="e">
        <f>VLOOKUP(D315,#REF!,6,0)</f>
        <v>#REF!</v>
      </c>
      <c r="N315" s="664" t="e">
        <f>VLOOKUP(D315,#REF!,7,0)</f>
        <v>#REF!</v>
      </c>
      <c r="P315" s="664" t="str">
        <f t="shared" si="23"/>
        <v>26804</v>
      </c>
      <c r="Q315" s="664" t="str">
        <f t="shared" si="24"/>
        <v>22</v>
      </c>
    </row>
    <row r="316" spans="1:17" s="664" customFormat="1" hidden="1" x14ac:dyDescent="0.3">
      <c r="A316" s="660" t="s">
        <v>3179</v>
      </c>
      <c r="B316" s="661">
        <v>7</v>
      </c>
      <c r="C316" s="662">
        <v>226026804002014</v>
      </c>
      <c r="D316" s="663" t="s">
        <v>3162</v>
      </c>
      <c r="E316" s="664" t="str">
        <f t="shared" si="21"/>
        <v>224602680400201</v>
      </c>
      <c r="F316" s="664" t="str">
        <f t="shared" si="22"/>
        <v>4</v>
      </c>
      <c r="G316" s="664" t="e">
        <f>+VLOOKUP(L316,BG!$D$10:$F$68,3,FALSE)</f>
        <v>#REF!</v>
      </c>
      <c r="H316" s="663" t="s">
        <v>2152</v>
      </c>
      <c r="I316" s="665">
        <v>-19223780555</v>
      </c>
      <c r="J316" s="654">
        <f t="shared" si="20"/>
        <v>-19223780.555</v>
      </c>
      <c r="K316" s="664" t="e">
        <f>+VLOOKUP(D316,#REF!,4,0)</f>
        <v>#REF!</v>
      </c>
      <c r="L316" s="664" t="e">
        <f>VLOOKUP(D316,#REF!,5,0)</f>
        <v>#REF!</v>
      </c>
      <c r="M316" s="664" t="e">
        <f>VLOOKUP(D316,#REF!,6,0)</f>
        <v>#REF!</v>
      </c>
      <c r="N316" s="664" t="e">
        <f>VLOOKUP(D316,#REF!,7,0)</f>
        <v>#REF!</v>
      </c>
      <c r="P316" s="664" t="str">
        <f t="shared" si="23"/>
        <v>26804</v>
      </c>
      <c r="Q316" s="664" t="str">
        <f t="shared" si="24"/>
        <v>22</v>
      </c>
    </row>
    <row r="317" spans="1:17" s="664" customFormat="1" hidden="1" x14ac:dyDescent="0.3">
      <c r="A317" s="660" t="s">
        <v>3179</v>
      </c>
      <c r="B317" s="661">
        <v>7</v>
      </c>
      <c r="C317" s="662">
        <v>226026804002016</v>
      </c>
      <c r="D317" s="663" t="s">
        <v>1977</v>
      </c>
      <c r="E317" s="664" t="str">
        <f t="shared" si="21"/>
        <v>226602680400201</v>
      </c>
      <c r="F317" s="664" t="str">
        <f t="shared" si="22"/>
        <v>6</v>
      </c>
      <c r="G317" s="664" t="e">
        <f>+VLOOKUP(L317,BG!$D$10:$F$68,3,FALSE)</f>
        <v>#REF!</v>
      </c>
      <c r="H317" s="663" t="s">
        <v>2153</v>
      </c>
      <c r="I317" s="665">
        <v>-5362528900</v>
      </c>
      <c r="J317" s="654">
        <f t="shared" si="20"/>
        <v>-5362528.9000000004</v>
      </c>
      <c r="K317" s="664" t="e">
        <f>+VLOOKUP(D317,#REF!,4,0)</f>
        <v>#REF!</v>
      </c>
      <c r="L317" s="664" t="e">
        <f>VLOOKUP(D317,#REF!,5,0)</f>
        <v>#REF!</v>
      </c>
      <c r="M317" s="664" t="e">
        <f>VLOOKUP(D317,#REF!,6,0)</f>
        <v>#REF!</v>
      </c>
      <c r="N317" s="664" t="e">
        <f>VLOOKUP(D317,#REF!,7,0)</f>
        <v>#REF!</v>
      </c>
      <c r="P317" s="664" t="str">
        <f t="shared" si="23"/>
        <v>26804</v>
      </c>
      <c r="Q317" s="664" t="str">
        <f t="shared" si="24"/>
        <v>22</v>
      </c>
    </row>
    <row r="318" spans="1:17" s="664" customFormat="1" hidden="1" x14ac:dyDescent="0.3">
      <c r="A318" s="660" t="s">
        <v>3179</v>
      </c>
      <c r="B318" s="661">
        <v>7</v>
      </c>
      <c r="C318" s="662">
        <v>226026804002017</v>
      </c>
      <c r="D318" s="663" t="s">
        <v>1978</v>
      </c>
      <c r="E318" s="664" t="str">
        <f t="shared" si="21"/>
        <v>227602680400201</v>
      </c>
      <c r="F318" s="664" t="str">
        <f t="shared" si="22"/>
        <v>7</v>
      </c>
      <c r="G318" s="664" t="e">
        <f>+VLOOKUP(L318,BG!$D$10:$F$68,3,FALSE)</f>
        <v>#REF!</v>
      </c>
      <c r="H318" s="663" t="s">
        <v>2153</v>
      </c>
      <c r="I318" s="665">
        <v>-11841639160</v>
      </c>
      <c r="J318" s="654">
        <f t="shared" si="20"/>
        <v>-11841639.16</v>
      </c>
      <c r="K318" s="664" t="e">
        <f>+VLOOKUP(D318,#REF!,4,0)</f>
        <v>#REF!</v>
      </c>
      <c r="L318" s="664" t="e">
        <f>VLOOKUP(D318,#REF!,5,0)</f>
        <v>#REF!</v>
      </c>
      <c r="M318" s="664" t="e">
        <f>VLOOKUP(D318,#REF!,6,0)</f>
        <v>#REF!</v>
      </c>
      <c r="N318" s="664" t="e">
        <f>VLOOKUP(D318,#REF!,7,0)</f>
        <v>#REF!</v>
      </c>
      <c r="P318" s="664" t="str">
        <f t="shared" si="23"/>
        <v>26804</v>
      </c>
      <c r="Q318" s="664" t="str">
        <f t="shared" si="24"/>
        <v>22</v>
      </c>
    </row>
    <row r="319" spans="1:17" s="664" customFormat="1" hidden="1" x14ac:dyDescent="0.3">
      <c r="A319" s="660" t="s">
        <v>3179</v>
      </c>
      <c r="B319" s="661">
        <v>7</v>
      </c>
      <c r="C319" s="662">
        <v>226026804002018</v>
      </c>
      <c r="D319" s="663" t="s">
        <v>1979</v>
      </c>
      <c r="E319" s="664" t="str">
        <f t="shared" si="21"/>
        <v>228602680400201</v>
      </c>
      <c r="F319" s="664" t="str">
        <f t="shared" si="22"/>
        <v>8</v>
      </c>
      <c r="G319" s="664" t="e">
        <f>+VLOOKUP(L319,BG!$D$10:$F$68,3,FALSE)</f>
        <v>#REF!</v>
      </c>
      <c r="H319" s="663" t="s">
        <v>2154</v>
      </c>
      <c r="I319" s="665">
        <v>-24248914930</v>
      </c>
      <c r="J319" s="654">
        <f t="shared" si="20"/>
        <v>-24248914.93</v>
      </c>
      <c r="K319" s="664" t="e">
        <f>+VLOOKUP(D319,#REF!,4,0)</f>
        <v>#REF!</v>
      </c>
      <c r="L319" s="664" t="e">
        <f>VLOOKUP(D319,#REF!,5,0)</f>
        <v>#REF!</v>
      </c>
      <c r="M319" s="664" t="e">
        <f>VLOOKUP(D319,#REF!,6,0)</f>
        <v>#REF!</v>
      </c>
      <c r="N319" s="664" t="e">
        <f>VLOOKUP(D319,#REF!,7,0)</f>
        <v>#REF!</v>
      </c>
      <c r="P319" s="664" t="str">
        <f t="shared" si="23"/>
        <v>26804</v>
      </c>
      <c r="Q319" s="664" t="str">
        <f t="shared" si="24"/>
        <v>22</v>
      </c>
    </row>
    <row r="320" spans="1:17" s="664" customFormat="1" hidden="1" x14ac:dyDescent="0.3">
      <c r="A320" s="660" t="s">
        <v>3179</v>
      </c>
      <c r="B320" s="661">
        <v>7</v>
      </c>
      <c r="C320" s="662">
        <v>226026804002993</v>
      </c>
      <c r="D320" s="663" t="s">
        <v>2739</v>
      </c>
      <c r="E320" s="664" t="str">
        <f t="shared" si="21"/>
        <v>223602680400299</v>
      </c>
      <c r="F320" s="664" t="str">
        <f t="shared" si="22"/>
        <v>3</v>
      </c>
      <c r="G320" s="664" t="e">
        <f>+VLOOKUP(L320,BG!$D$10:$F$68,3,FALSE)</f>
        <v>#REF!</v>
      </c>
      <c r="H320" s="663" t="s">
        <v>2153</v>
      </c>
      <c r="I320" s="665">
        <v>-9224106809</v>
      </c>
      <c r="J320" s="654">
        <f t="shared" si="20"/>
        <v>-9224106.8090000004</v>
      </c>
      <c r="K320" s="664" t="e">
        <f>+VLOOKUP(D320,#REF!,4,0)</f>
        <v>#REF!</v>
      </c>
      <c r="L320" s="664" t="e">
        <f>VLOOKUP(D320,#REF!,5,0)</f>
        <v>#REF!</v>
      </c>
      <c r="M320" s="664" t="e">
        <f>VLOOKUP(D320,#REF!,6,0)</f>
        <v>#REF!</v>
      </c>
      <c r="N320" s="664" t="e">
        <f>VLOOKUP(D320,#REF!,7,0)</f>
        <v>#REF!</v>
      </c>
      <c r="P320" s="664" t="str">
        <f t="shared" si="23"/>
        <v>26804</v>
      </c>
      <c r="Q320" s="664" t="str">
        <f t="shared" si="24"/>
        <v>22</v>
      </c>
    </row>
    <row r="321" spans="1:17" s="664" customFormat="1" hidden="1" x14ac:dyDescent="0.3">
      <c r="A321" s="660" t="s">
        <v>3179</v>
      </c>
      <c r="B321" s="661">
        <v>7</v>
      </c>
      <c r="C321" s="662">
        <v>226026804002995</v>
      </c>
      <c r="D321" s="663" t="s">
        <v>1980</v>
      </c>
      <c r="E321" s="664" t="str">
        <f t="shared" si="21"/>
        <v>225602680400299</v>
      </c>
      <c r="F321" s="664" t="str">
        <f t="shared" si="22"/>
        <v>5</v>
      </c>
      <c r="G321" s="664" t="e">
        <f>+VLOOKUP(L321,BG!$D$10:$F$68,3,FALSE)</f>
        <v>#REF!</v>
      </c>
      <c r="H321" s="663" t="s">
        <v>2153</v>
      </c>
      <c r="I321" s="665">
        <v>-32741545707</v>
      </c>
      <c r="J321" s="654">
        <f t="shared" si="20"/>
        <v>-32741545.706999999</v>
      </c>
      <c r="K321" s="664" t="e">
        <f>+VLOOKUP(D321,#REF!,4,0)</f>
        <v>#REF!</v>
      </c>
      <c r="L321" s="664" t="e">
        <f>VLOOKUP(D321,#REF!,5,0)</f>
        <v>#REF!</v>
      </c>
      <c r="M321" s="664" t="e">
        <f>VLOOKUP(D321,#REF!,6,0)</f>
        <v>#REF!</v>
      </c>
      <c r="N321" s="664" t="e">
        <f>VLOOKUP(D321,#REF!,7,0)</f>
        <v>#REF!</v>
      </c>
      <c r="P321" s="664" t="str">
        <f t="shared" si="23"/>
        <v>26804</v>
      </c>
      <c r="Q321" s="664" t="str">
        <f t="shared" si="24"/>
        <v>22</v>
      </c>
    </row>
    <row r="322" spans="1:17" s="664" customFormat="1" hidden="1" x14ac:dyDescent="0.3">
      <c r="A322" s="660" t="s">
        <v>3179</v>
      </c>
      <c r="B322" s="661">
        <v>7</v>
      </c>
      <c r="C322" s="662">
        <v>226026804002996</v>
      </c>
      <c r="D322" s="663" t="s">
        <v>1981</v>
      </c>
      <c r="E322" s="664" t="str">
        <f t="shared" si="21"/>
        <v>226602680400299</v>
      </c>
      <c r="F322" s="664" t="str">
        <f t="shared" si="22"/>
        <v>6</v>
      </c>
      <c r="G322" s="664" t="e">
        <f>+VLOOKUP(L322,BG!$D$10:$F$68,3,FALSE)</f>
        <v>#REF!</v>
      </c>
      <c r="H322" s="663" t="s">
        <v>2153</v>
      </c>
      <c r="I322" s="665">
        <v>-10500000000</v>
      </c>
      <c r="J322" s="654">
        <f t="shared" ref="J322:J385" si="25">I322/1000</f>
        <v>-10500000</v>
      </c>
      <c r="K322" s="664" t="e">
        <f>+VLOOKUP(D322,#REF!,4,0)</f>
        <v>#REF!</v>
      </c>
      <c r="L322" s="664" t="e">
        <f>VLOOKUP(D322,#REF!,5,0)</f>
        <v>#REF!</v>
      </c>
      <c r="M322" s="664" t="e">
        <f>VLOOKUP(D322,#REF!,6,0)</f>
        <v>#REF!</v>
      </c>
      <c r="N322" s="664" t="e">
        <f>VLOOKUP(D322,#REF!,7,0)</f>
        <v>#REF!</v>
      </c>
      <c r="P322" s="664" t="str">
        <f t="shared" si="23"/>
        <v>26804</v>
      </c>
      <c r="Q322" s="664" t="str">
        <f t="shared" si="24"/>
        <v>22</v>
      </c>
    </row>
    <row r="323" spans="1:17" s="664" customFormat="1" hidden="1" x14ac:dyDescent="0.3">
      <c r="A323" s="660" t="s">
        <v>3179</v>
      </c>
      <c r="B323" s="661">
        <v>7</v>
      </c>
      <c r="C323" s="662">
        <v>226026804002997</v>
      </c>
      <c r="D323" s="663" t="s">
        <v>1982</v>
      </c>
      <c r="E323" s="664" t="str">
        <f t="shared" si="21"/>
        <v>227602680400299</v>
      </c>
      <c r="F323" s="664" t="str">
        <f t="shared" si="22"/>
        <v>7</v>
      </c>
      <c r="G323" s="664" t="e">
        <f>+VLOOKUP(L323,BG!$D$10:$F$68,3,FALSE)</f>
        <v>#REF!</v>
      </c>
      <c r="H323" s="663" t="s">
        <v>2153</v>
      </c>
      <c r="I323" s="665">
        <v>-2113000000</v>
      </c>
      <c r="J323" s="654">
        <f t="shared" si="25"/>
        <v>-2113000</v>
      </c>
      <c r="K323" s="664" t="e">
        <f>+VLOOKUP(D323,#REF!,4,0)</f>
        <v>#REF!</v>
      </c>
      <c r="L323" s="664" t="e">
        <f>VLOOKUP(D323,#REF!,5,0)</f>
        <v>#REF!</v>
      </c>
      <c r="M323" s="664" t="e">
        <f>VLOOKUP(D323,#REF!,6,0)</f>
        <v>#REF!</v>
      </c>
      <c r="N323" s="664" t="e">
        <f>VLOOKUP(D323,#REF!,7,0)</f>
        <v>#REF!</v>
      </c>
      <c r="P323" s="664" t="str">
        <f t="shared" si="23"/>
        <v>26804</v>
      </c>
      <c r="Q323" s="664" t="str">
        <f t="shared" si="24"/>
        <v>22</v>
      </c>
    </row>
    <row r="324" spans="1:17" s="664" customFormat="1" hidden="1" x14ac:dyDescent="0.3">
      <c r="A324" s="660" t="s">
        <v>3179</v>
      </c>
      <c r="B324" s="661">
        <v>7</v>
      </c>
      <c r="C324" s="662">
        <v>226026804002998</v>
      </c>
      <c r="D324" s="663" t="s">
        <v>1983</v>
      </c>
      <c r="E324" s="664" t="str">
        <f t="shared" si="21"/>
        <v>228602680400299</v>
      </c>
      <c r="F324" s="664" t="str">
        <f t="shared" si="22"/>
        <v>8</v>
      </c>
      <c r="G324" s="664" t="e">
        <f>+VLOOKUP(L324,BG!$D$10:$F$68,3,FALSE)</f>
        <v>#REF!</v>
      </c>
      <c r="H324" s="663" t="s">
        <v>2153</v>
      </c>
      <c r="I324" s="665">
        <v>-79464596805</v>
      </c>
      <c r="J324" s="654">
        <f t="shared" si="25"/>
        <v>-79464596.805000007</v>
      </c>
      <c r="K324" s="664" t="e">
        <f>+VLOOKUP(D324,#REF!,4,0)</f>
        <v>#REF!</v>
      </c>
      <c r="L324" s="664" t="e">
        <f>VLOOKUP(D324,#REF!,5,0)</f>
        <v>#REF!</v>
      </c>
      <c r="M324" s="664" t="e">
        <f>VLOOKUP(D324,#REF!,6,0)</f>
        <v>#REF!</v>
      </c>
      <c r="N324" s="664" t="e">
        <f>VLOOKUP(D324,#REF!,7,0)</f>
        <v>#REF!</v>
      </c>
      <c r="O324" s="664" t="s">
        <v>3178</v>
      </c>
      <c r="P324" s="664" t="str">
        <f t="shared" si="23"/>
        <v>26804</v>
      </c>
      <c r="Q324" s="664" t="str">
        <f t="shared" si="24"/>
        <v>22</v>
      </c>
    </row>
    <row r="325" spans="1:17" s="664" customFormat="1" x14ac:dyDescent="0.3">
      <c r="A325" s="660" t="s">
        <v>3179</v>
      </c>
      <c r="B325" s="661">
        <v>7</v>
      </c>
      <c r="C325" s="662">
        <v>228022482002012</v>
      </c>
      <c r="D325" s="663" t="s">
        <v>2740</v>
      </c>
      <c r="E325" s="664" t="str">
        <f t="shared" ref="E325:E388" si="26">+MID(D325,3,2)&amp;+MID(D325,6,1)&amp;+MID(D325,8,2)&amp;+MID(D325,11,3)&amp;+MID(D325,17,2)&amp;+MID(D325,20,3)&amp;+MID(D325,24,2)</f>
        <v>222802248200201</v>
      </c>
      <c r="F325" s="664" t="str">
        <f t="shared" ref="F325:F388" si="27">MID(E325,3,1)</f>
        <v>2</v>
      </c>
      <c r="G325" s="664" t="e">
        <f>+VLOOKUP(L325,BG!$D$10:$F$68,3,FALSE)</f>
        <v>#REF!</v>
      </c>
      <c r="H325" s="663" t="s">
        <v>2155</v>
      </c>
      <c r="I325" s="665">
        <v>-76021340</v>
      </c>
      <c r="J325" s="654">
        <f t="shared" si="25"/>
        <v>-76021.34</v>
      </c>
      <c r="K325" s="664" t="e">
        <f>+VLOOKUP(D325,#REF!,4,0)</f>
        <v>#REF!</v>
      </c>
      <c r="L325" s="664" t="e">
        <f>VLOOKUP(D325,#REF!,5,0)</f>
        <v>#REF!</v>
      </c>
      <c r="M325" s="664" t="e">
        <f>VLOOKUP(D325,#REF!,6,0)</f>
        <v>#REF!</v>
      </c>
      <c r="N325" s="664" t="e">
        <f>VLOOKUP(D325,#REF!,7,0)</f>
        <v>#REF!</v>
      </c>
      <c r="O325" s="664" t="s">
        <v>3178</v>
      </c>
      <c r="P325" s="664" t="str">
        <f t="shared" ref="P325:P388" si="28">MID(E325,6,5)</f>
        <v>22482</v>
      </c>
      <c r="Q325" s="664" t="str">
        <f t="shared" ref="Q325:Q388" si="29">+LEFT(E325,2)</f>
        <v>22</v>
      </c>
    </row>
    <row r="326" spans="1:17" s="664" customFormat="1" x14ac:dyDescent="0.3">
      <c r="A326" s="660" t="s">
        <v>3179</v>
      </c>
      <c r="B326" s="661">
        <v>7</v>
      </c>
      <c r="C326" s="662">
        <v>228022482002013</v>
      </c>
      <c r="D326" s="663" t="s">
        <v>2741</v>
      </c>
      <c r="E326" s="664" t="str">
        <f t="shared" si="26"/>
        <v>223802248200201</v>
      </c>
      <c r="F326" s="664" t="str">
        <f t="shared" si="27"/>
        <v>3</v>
      </c>
      <c r="G326" s="664" t="e">
        <f>+VLOOKUP(L326,BG!$D$10:$F$68,3,FALSE)</f>
        <v>#REF!</v>
      </c>
      <c r="H326" s="663" t="s">
        <v>2155</v>
      </c>
      <c r="I326" s="665">
        <v>-33680354</v>
      </c>
      <c r="J326" s="654">
        <f t="shared" si="25"/>
        <v>-33680.353999999999</v>
      </c>
      <c r="K326" s="664" t="e">
        <f>+VLOOKUP(D326,#REF!,4,0)</f>
        <v>#REF!</v>
      </c>
      <c r="L326" s="664" t="e">
        <f>VLOOKUP(D326,#REF!,5,0)</f>
        <v>#REF!</v>
      </c>
      <c r="M326" s="664" t="e">
        <f>VLOOKUP(D326,#REF!,6,0)</f>
        <v>#REF!</v>
      </c>
      <c r="N326" s="664" t="e">
        <f>VLOOKUP(D326,#REF!,7,0)</f>
        <v>#REF!</v>
      </c>
      <c r="O326" s="664" t="e">
        <v>#N/A</v>
      </c>
      <c r="P326" s="664" t="str">
        <f t="shared" si="28"/>
        <v>22482</v>
      </c>
      <c r="Q326" s="664" t="str">
        <f t="shared" si="29"/>
        <v>22</v>
      </c>
    </row>
    <row r="327" spans="1:17" s="664" customFormat="1" x14ac:dyDescent="0.3">
      <c r="A327" s="660" t="s">
        <v>3179</v>
      </c>
      <c r="B327" s="661">
        <v>7</v>
      </c>
      <c r="C327" s="662">
        <v>228022482002014</v>
      </c>
      <c r="D327" s="663" t="s">
        <v>3163</v>
      </c>
      <c r="E327" s="664" t="str">
        <f t="shared" si="26"/>
        <v>224802248200201</v>
      </c>
      <c r="F327" s="664" t="str">
        <f t="shared" si="27"/>
        <v>4</v>
      </c>
      <c r="G327" s="664" t="e">
        <f>+VLOOKUP(L327,BG!$D$10:$F$68,3,FALSE)</f>
        <v>#REF!</v>
      </c>
      <c r="H327" s="663" t="s">
        <v>2155</v>
      </c>
      <c r="I327" s="665">
        <v>-1804340310</v>
      </c>
      <c r="J327" s="654">
        <f t="shared" si="25"/>
        <v>-1804340.31</v>
      </c>
      <c r="K327" s="664" t="e">
        <f>+VLOOKUP(D327,#REF!,4,0)</f>
        <v>#REF!</v>
      </c>
      <c r="L327" s="664" t="e">
        <f>VLOOKUP(D327,#REF!,5,0)</f>
        <v>#REF!</v>
      </c>
      <c r="M327" s="664" t="e">
        <f>VLOOKUP(D327,#REF!,6,0)</f>
        <v>#REF!</v>
      </c>
      <c r="N327" s="664" t="e">
        <f>VLOOKUP(D327,#REF!,7,0)</f>
        <v>#REF!</v>
      </c>
      <c r="O327" s="664" t="e">
        <v>#N/A</v>
      </c>
      <c r="P327" s="664" t="str">
        <f t="shared" si="28"/>
        <v>22482</v>
      </c>
      <c r="Q327" s="664" t="str">
        <f t="shared" si="29"/>
        <v>22</v>
      </c>
    </row>
    <row r="328" spans="1:17" s="664" customFormat="1" x14ac:dyDescent="0.3">
      <c r="A328" s="660" t="s">
        <v>3179</v>
      </c>
      <c r="B328" s="661">
        <v>7</v>
      </c>
      <c r="C328" s="662">
        <v>228022482002016</v>
      </c>
      <c r="D328" s="663" t="s">
        <v>1985</v>
      </c>
      <c r="E328" s="664" t="str">
        <f t="shared" si="26"/>
        <v>226802248200201</v>
      </c>
      <c r="F328" s="664" t="str">
        <f t="shared" si="27"/>
        <v>6</v>
      </c>
      <c r="G328" s="664" t="e">
        <f>+VLOOKUP(L328,BG!$D$10:$F$68,3,FALSE)</f>
        <v>#REF!</v>
      </c>
      <c r="H328" s="663" t="s">
        <v>2155</v>
      </c>
      <c r="I328" s="665">
        <v>-302289721</v>
      </c>
      <c r="J328" s="654">
        <f t="shared" si="25"/>
        <v>-302289.72100000002</v>
      </c>
      <c r="K328" s="664" t="e">
        <f>+VLOOKUP(D328,#REF!,4,0)</f>
        <v>#REF!</v>
      </c>
      <c r="L328" s="664" t="e">
        <f>VLOOKUP(D328,#REF!,5,0)</f>
        <v>#REF!</v>
      </c>
      <c r="M328" s="664" t="e">
        <f>VLOOKUP(D328,#REF!,6,0)</f>
        <v>#REF!</v>
      </c>
      <c r="N328" s="664" t="e">
        <f>VLOOKUP(D328,#REF!,7,0)</f>
        <v>#REF!</v>
      </c>
      <c r="O328" s="664" t="s">
        <v>3178</v>
      </c>
      <c r="P328" s="664" t="str">
        <f t="shared" si="28"/>
        <v>22482</v>
      </c>
      <c r="Q328" s="664" t="str">
        <f t="shared" si="29"/>
        <v>22</v>
      </c>
    </row>
    <row r="329" spans="1:17" s="664" customFormat="1" x14ac:dyDescent="0.3">
      <c r="A329" s="660" t="s">
        <v>3179</v>
      </c>
      <c r="B329" s="661">
        <v>7</v>
      </c>
      <c r="C329" s="662">
        <v>228022482002017</v>
      </c>
      <c r="D329" s="663" t="s">
        <v>1986</v>
      </c>
      <c r="E329" s="664" t="str">
        <f t="shared" si="26"/>
        <v>227802248200201</v>
      </c>
      <c r="F329" s="664" t="str">
        <f t="shared" si="27"/>
        <v>7</v>
      </c>
      <c r="G329" s="664" t="e">
        <f>+VLOOKUP(L329,BG!$D$10:$F$68,3,FALSE)</f>
        <v>#REF!</v>
      </c>
      <c r="H329" s="663" t="s">
        <v>2155</v>
      </c>
      <c r="I329" s="665">
        <v>-972780079</v>
      </c>
      <c r="J329" s="654">
        <f t="shared" si="25"/>
        <v>-972780.07900000003</v>
      </c>
      <c r="K329" s="664" t="e">
        <f>+VLOOKUP(D329,#REF!,4,0)</f>
        <v>#REF!</v>
      </c>
      <c r="L329" s="664" t="e">
        <f>VLOOKUP(D329,#REF!,5,0)</f>
        <v>#REF!</v>
      </c>
      <c r="M329" s="664" t="e">
        <f>VLOOKUP(D329,#REF!,6,0)</f>
        <v>#REF!</v>
      </c>
      <c r="N329" s="664" t="e">
        <f>VLOOKUP(D329,#REF!,7,0)</f>
        <v>#REF!</v>
      </c>
      <c r="O329" s="664" t="s">
        <v>3177</v>
      </c>
      <c r="P329" s="664" t="str">
        <f t="shared" si="28"/>
        <v>22482</v>
      </c>
      <c r="Q329" s="664" t="str">
        <f t="shared" si="29"/>
        <v>22</v>
      </c>
    </row>
    <row r="330" spans="1:17" s="664" customFormat="1" x14ac:dyDescent="0.3">
      <c r="A330" s="660" t="s">
        <v>3179</v>
      </c>
      <c r="B330" s="661">
        <v>7</v>
      </c>
      <c r="C330" s="662">
        <v>228022482002018</v>
      </c>
      <c r="D330" s="663" t="s">
        <v>1987</v>
      </c>
      <c r="E330" s="664" t="str">
        <f t="shared" si="26"/>
        <v>228802248200201</v>
      </c>
      <c r="F330" s="664" t="str">
        <f t="shared" si="27"/>
        <v>8</v>
      </c>
      <c r="G330" s="664" t="e">
        <f>+VLOOKUP(L330,BG!$D$10:$F$68,3,FALSE)</f>
        <v>#REF!</v>
      </c>
      <c r="H330" s="663" t="s">
        <v>2155</v>
      </c>
      <c r="I330" s="665">
        <v>-4960732902</v>
      </c>
      <c r="J330" s="654">
        <f t="shared" si="25"/>
        <v>-4960732.9019999998</v>
      </c>
      <c r="K330" s="664" t="e">
        <f>+VLOOKUP(D330,#REF!,4,0)</f>
        <v>#REF!</v>
      </c>
      <c r="L330" s="664" t="e">
        <f>VLOOKUP(D330,#REF!,5,0)</f>
        <v>#REF!</v>
      </c>
      <c r="M330" s="664" t="e">
        <f>VLOOKUP(D330,#REF!,6,0)</f>
        <v>#REF!</v>
      </c>
      <c r="N330" s="664" t="e">
        <f>VLOOKUP(D330,#REF!,7,0)</f>
        <v>#REF!</v>
      </c>
      <c r="O330" s="664" t="s">
        <v>3177</v>
      </c>
      <c r="P330" s="664" t="str">
        <f t="shared" si="28"/>
        <v>22482</v>
      </c>
      <c r="Q330" s="664" t="str">
        <f t="shared" si="29"/>
        <v>22</v>
      </c>
    </row>
    <row r="331" spans="1:17" s="664" customFormat="1" hidden="1" x14ac:dyDescent="0.3">
      <c r="A331" s="660" t="s">
        <v>3179</v>
      </c>
      <c r="B331" s="661">
        <v>7</v>
      </c>
      <c r="C331" s="662">
        <v>228022482002993</v>
      </c>
      <c r="D331" s="663" t="s">
        <v>2742</v>
      </c>
      <c r="E331" s="664" t="str">
        <f t="shared" si="26"/>
        <v>223802248200299</v>
      </c>
      <c r="F331" s="664" t="str">
        <f t="shared" si="27"/>
        <v>3</v>
      </c>
      <c r="G331" s="664" t="e">
        <f>+VLOOKUP(L331,BG!$D$10:$F$68,3,FALSE)</f>
        <v>#REF!</v>
      </c>
      <c r="H331" s="663" t="s">
        <v>2156</v>
      </c>
      <c r="I331" s="665">
        <v>-29223229</v>
      </c>
      <c r="J331" s="654">
        <f t="shared" si="25"/>
        <v>-29223.228999999999</v>
      </c>
      <c r="K331" s="664" t="e">
        <f>+VLOOKUP(D331,#REF!,4,0)</f>
        <v>#REF!</v>
      </c>
      <c r="L331" s="664" t="e">
        <f>VLOOKUP(D331,#REF!,5,0)</f>
        <v>#REF!</v>
      </c>
      <c r="M331" s="664" t="e">
        <f>VLOOKUP(D331,#REF!,6,0)</f>
        <v>#REF!</v>
      </c>
      <c r="N331" s="664" t="e">
        <f>VLOOKUP(D331,#REF!,7,0)</f>
        <v>#REF!</v>
      </c>
      <c r="O331" s="664" t="s">
        <v>3177</v>
      </c>
      <c r="P331" s="664" t="str">
        <f t="shared" si="28"/>
        <v>22482</v>
      </c>
      <c r="Q331" s="664" t="str">
        <f t="shared" si="29"/>
        <v>22</v>
      </c>
    </row>
    <row r="332" spans="1:17" s="664" customFormat="1" hidden="1" x14ac:dyDescent="0.3">
      <c r="A332" s="660" t="s">
        <v>3179</v>
      </c>
      <c r="B332" s="661">
        <v>7</v>
      </c>
      <c r="C332" s="662">
        <v>228022482002995</v>
      </c>
      <c r="D332" s="663" t="s">
        <v>1988</v>
      </c>
      <c r="E332" s="664" t="str">
        <f t="shared" si="26"/>
        <v>225802248200299</v>
      </c>
      <c r="F332" s="664" t="str">
        <f t="shared" si="27"/>
        <v>5</v>
      </c>
      <c r="G332" s="664" t="e">
        <f>+VLOOKUP(L332,BG!$D$10:$F$68,3,FALSE)</f>
        <v>#REF!</v>
      </c>
      <c r="H332" s="663" t="s">
        <v>2156</v>
      </c>
      <c r="I332" s="665">
        <v>-6780078619</v>
      </c>
      <c r="J332" s="654">
        <f t="shared" si="25"/>
        <v>-6780078.6189999999</v>
      </c>
      <c r="K332" s="664" t="e">
        <f>+VLOOKUP(D332,#REF!,4,0)</f>
        <v>#REF!</v>
      </c>
      <c r="L332" s="664" t="e">
        <f>VLOOKUP(D332,#REF!,5,0)</f>
        <v>#REF!</v>
      </c>
      <c r="M332" s="664" t="e">
        <f>VLOOKUP(D332,#REF!,6,0)</f>
        <v>#REF!</v>
      </c>
      <c r="N332" s="664" t="e">
        <f>VLOOKUP(D332,#REF!,7,0)</f>
        <v>#REF!</v>
      </c>
      <c r="O332" s="664" t="s">
        <v>3177</v>
      </c>
      <c r="P332" s="664" t="str">
        <f t="shared" si="28"/>
        <v>22482</v>
      </c>
      <c r="Q332" s="664" t="str">
        <f t="shared" si="29"/>
        <v>22</v>
      </c>
    </row>
    <row r="333" spans="1:17" s="664" customFormat="1" hidden="1" x14ac:dyDescent="0.3">
      <c r="A333" s="660" t="s">
        <v>3179</v>
      </c>
      <c r="B333" s="661">
        <v>7</v>
      </c>
      <c r="C333" s="662">
        <v>228022482002996</v>
      </c>
      <c r="D333" s="663" t="s">
        <v>1989</v>
      </c>
      <c r="E333" s="664" t="str">
        <f t="shared" si="26"/>
        <v>226802248200299</v>
      </c>
      <c r="F333" s="664" t="str">
        <f t="shared" si="27"/>
        <v>6</v>
      </c>
      <c r="G333" s="664" t="e">
        <f>+VLOOKUP(L333,BG!$D$10:$F$68,3,FALSE)</f>
        <v>#REF!</v>
      </c>
      <c r="H333" s="663" t="s">
        <v>2156</v>
      </c>
      <c r="I333" s="665">
        <v>-1364055831</v>
      </c>
      <c r="J333" s="654">
        <f t="shared" si="25"/>
        <v>-1364055.831</v>
      </c>
      <c r="K333" s="664" t="e">
        <f>+VLOOKUP(D333,#REF!,4,0)</f>
        <v>#REF!</v>
      </c>
      <c r="L333" s="664" t="e">
        <f>VLOOKUP(D333,#REF!,5,0)</f>
        <v>#REF!</v>
      </c>
      <c r="M333" s="664" t="e">
        <f>VLOOKUP(D333,#REF!,6,0)</f>
        <v>#REF!</v>
      </c>
      <c r="N333" s="664" t="e">
        <f>VLOOKUP(D333,#REF!,7,0)</f>
        <v>#REF!</v>
      </c>
      <c r="O333" s="664" t="s">
        <v>3177</v>
      </c>
      <c r="P333" s="664" t="str">
        <f t="shared" si="28"/>
        <v>22482</v>
      </c>
      <c r="Q333" s="664" t="str">
        <f t="shared" si="29"/>
        <v>22</v>
      </c>
    </row>
    <row r="334" spans="1:17" s="664" customFormat="1" hidden="1" x14ac:dyDescent="0.3">
      <c r="A334" s="660" t="s">
        <v>3179</v>
      </c>
      <c r="B334" s="661">
        <v>7</v>
      </c>
      <c r="C334" s="662">
        <v>228022482002997</v>
      </c>
      <c r="D334" s="663" t="s">
        <v>1990</v>
      </c>
      <c r="E334" s="664" t="str">
        <f t="shared" si="26"/>
        <v>227802248200299</v>
      </c>
      <c r="F334" s="664" t="str">
        <f t="shared" si="27"/>
        <v>7</v>
      </c>
      <c r="G334" s="664" t="e">
        <f>+VLOOKUP(L334,BG!$D$10:$F$68,3,FALSE)</f>
        <v>#REF!</v>
      </c>
      <c r="H334" s="663" t="s">
        <v>2156</v>
      </c>
      <c r="I334" s="665">
        <v>-78761029</v>
      </c>
      <c r="J334" s="654">
        <f t="shared" si="25"/>
        <v>-78761.028999999995</v>
      </c>
      <c r="K334" s="664" t="e">
        <f>+VLOOKUP(D334,#REF!,4,0)</f>
        <v>#REF!</v>
      </c>
      <c r="L334" s="664" t="e">
        <f>VLOOKUP(D334,#REF!,5,0)</f>
        <v>#REF!</v>
      </c>
      <c r="M334" s="664" t="e">
        <f>VLOOKUP(D334,#REF!,6,0)</f>
        <v>#REF!</v>
      </c>
      <c r="N334" s="664" t="e">
        <f>VLOOKUP(D334,#REF!,7,0)</f>
        <v>#REF!</v>
      </c>
      <c r="O334" s="664" t="s">
        <v>3177</v>
      </c>
      <c r="P334" s="664" t="str">
        <f t="shared" si="28"/>
        <v>22482</v>
      </c>
      <c r="Q334" s="664" t="str">
        <f t="shared" si="29"/>
        <v>22</v>
      </c>
    </row>
    <row r="335" spans="1:17" s="664" customFormat="1" hidden="1" x14ac:dyDescent="0.3">
      <c r="A335" s="660" t="s">
        <v>3179</v>
      </c>
      <c r="B335" s="661">
        <v>7</v>
      </c>
      <c r="C335" s="662">
        <v>228022482002998</v>
      </c>
      <c r="D335" s="663" t="s">
        <v>1991</v>
      </c>
      <c r="E335" s="664" t="str">
        <f t="shared" si="26"/>
        <v>228802248200299</v>
      </c>
      <c r="F335" s="664" t="str">
        <f t="shared" si="27"/>
        <v>8</v>
      </c>
      <c r="G335" s="664" t="e">
        <f>+VLOOKUP(L335,BG!$D$10:$F$68,3,FALSE)</f>
        <v>#REF!</v>
      </c>
      <c r="H335" s="663" t="s">
        <v>2156</v>
      </c>
      <c r="I335" s="665">
        <v>-14304194541</v>
      </c>
      <c r="J335" s="654">
        <f t="shared" si="25"/>
        <v>-14304194.540999999</v>
      </c>
      <c r="K335" s="664" t="e">
        <f>+VLOOKUP(D335,#REF!,4,0)</f>
        <v>#REF!</v>
      </c>
      <c r="L335" s="664" t="e">
        <f>VLOOKUP(D335,#REF!,5,0)</f>
        <v>#REF!</v>
      </c>
      <c r="M335" s="664" t="e">
        <f>VLOOKUP(D335,#REF!,6,0)</f>
        <v>#REF!</v>
      </c>
      <c r="N335" s="664" t="e">
        <f>VLOOKUP(D335,#REF!,7,0)</f>
        <v>#REF!</v>
      </c>
      <c r="O335" s="664" t="s">
        <v>3177</v>
      </c>
      <c r="P335" s="664" t="str">
        <f t="shared" si="28"/>
        <v>22482</v>
      </c>
      <c r="Q335" s="664" t="str">
        <f t="shared" si="29"/>
        <v>22</v>
      </c>
    </row>
    <row r="336" spans="1:17" s="664" customFormat="1" x14ac:dyDescent="0.3">
      <c r="A336" s="660" t="s">
        <v>3179</v>
      </c>
      <c r="B336" s="661">
        <v>7</v>
      </c>
      <c r="C336" s="662">
        <v>228022492002012</v>
      </c>
      <c r="D336" s="663" t="s">
        <v>2743</v>
      </c>
      <c r="E336" s="664" t="str">
        <f t="shared" si="26"/>
        <v>222802249200201</v>
      </c>
      <c r="F336" s="664" t="str">
        <f t="shared" si="27"/>
        <v>2</v>
      </c>
      <c r="G336" s="664" t="e">
        <f>+VLOOKUP(L336,BG!$D$10:$F$68,3,FALSE)</f>
        <v>#REF!</v>
      </c>
      <c r="H336" s="663" t="s">
        <v>2157</v>
      </c>
      <c r="I336" s="665">
        <v>10340939</v>
      </c>
      <c r="J336" s="654">
        <f t="shared" si="25"/>
        <v>10340.939</v>
      </c>
      <c r="K336" s="664" t="e">
        <f>+VLOOKUP(D336,#REF!,4,0)</f>
        <v>#REF!</v>
      </c>
      <c r="L336" s="664" t="e">
        <f>VLOOKUP(D336,#REF!,5,0)</f>
        <v>#REF!</v>
      </c>
      <c r="M336" s="664" t="e">
        <f>VLOOKUP(D336,#REF!,6,0)</f>
        <v>#REF!</v>
      </c>
      <c r="N336" s="664" t="e">
        <f>VLOOKUP(D336,#REF!,7,0)</f>
        <v>#REF!</v>
      </c>
      <c r="O336" s="664" t="s">
        <v>3177</v>
      </c>
      <c r="P336" s="664" t="str">
        <f t="shared" si="28"/>
        <v>22492</v>
      </c>
      <c r="Q336" s="664" t="str">
        <f t="shared" si="29"/>
        <v>22</v>
      </c>
    </row>
    <row r="337" spans="1:17" s="664" customFormat="1" x14ac:dyDescent="0.3">
      <c r="A337" s="660" t="s">
        <v>3179</v>
      </c>
      <c r="B337" s="661">
        <v>7</v>
      </c>
      <c r="C337" s="662">
        <v>228022492002013</v>
      </c>
      <c r="D337" s="663" t="s">
        <v>2744</v>
      </c>
      <c r="E337" s="664" t="str">
        <f t="shared" si="26"/>
        <v>223802249200201</v>
      </c>
      <c r="F337" s="664" t="str">
        <f t="shared" si="27"/>
        <v>3</v>
      </c>
      <c r="G337" s="664" t="e">
        <f>+VLOOKUP(L337,BG!$D$10:$F$68,3,FALSE)</f>
        <v>#REF!</v>
      </c>
      <c r="H337" s="663" t="s">
        <v>2157</v>
      </c>
      <c r="I337" s="665">
        <v>28128668</v>
      </c>
      <c r="J337" s="654">
        <f t="shared" si="25"/>
        <v>28128.668000000001</v>
      </c>
      <c r="K337" s="664" t="e">
        <f>+VLOOKUP(D337,#REF!,4,0)</f>
        <v>#REF!</v>
      </c>
      <c r="L337" s="664" t="e">
        <f>VLOOKUP(D337,#REF!,5,0)</f>
        <v>#REF!</v>
      </c>
      <c r="M337" s="664" t="e">
        <f>VLOOKUP(D337,#REF!,6,0)</f>
        <v>#REF!</v>
      </c>
      <c r="N337" s="664" t="e">
        <f>VLOOKUP(D337,#REF!,7,0)</f>
        <v>#REF!</v>
      </c>
      <c r="O337" s="664" t="s">
        <v>3177</v>
      </c>
      <c r="P337" s="664" t="str">
        <f t="shared" si="28"/>
        <v>22492</v>
      </c>
      <c r="Q337" s="664" t="str">
        <f t="shared" si="29"/>
        <v>22</v>
      </c>
    </row>
    <row r="338" spans="1:17" s="664" customFormat="1" x14ac:dyDescent="0.3">
      <c r="A338" s="660" t="s">
        <v>3179</v>
      </c>
      <c r="B338" s="661">
        <v>7</v>
      </c>
      <c r="C338" s="662">
        <v>228022492002014</v>
      </c>
      <c r="D338" s="663" t="s">
        <v>3164</v>
      </c>
      <c r="E338" s="664" t="str">
        <f t="shared" si="26"/>
        <v>224802249200201</v>
      </c>
      <c r="F338" s="664" t="str">
        <f t="shared" si="27"/>
        <v>4</v>
      </c>
      <c r="G338" s="664" t="e">
        <f>+VLOOKUP(L338,BG!$D$10:$F$68,3,FALSE)</f>
        <v>#REF!</v>
      </c>
      <c r="H338" s="663" t="s">
        <v>2157</v>
      </c>
      <c r="I338" s="665">
        <v>1218852206</v>
      </c>
      <c r="J338" s="654">
        <f t="shared" si="25"/>
        <v>1218852.206</v>
      </c>
      <c r="K338" s="664" t="e">
        <f>+VLOOKUP(D338,#REF!,4,0)</f>
        <v>#REF!</v>
      </c>
      <c r="L338" s="664" t="e">
        <f>VLOOKUP(D338,#REF!,5,0)</f>
        <v>#REF!</v>
      </c>
      <c r="M338" s="664" t="e">
        <f>VLOOKUP(D338,#REF!,6,0)</f>
        <v>#REF!</v>
      </c>
      <c r="N338" s="664" t="e">
        <f>VLOOKUP(D338,#REF!,7,0)</f>
        <v>#REF!</v>
      </c>
      <c r="O338" s="664" t="e">
        <v>#N/A</v>
      </c>
      <c r="P338" s="664" t="str">
        <f t="shared" si="28"/>
        <v>22492</v>
      </c>
      <c r="Q338" s="664" t="str">
        <f t="shared" si="29"/>
        <v>22</v>
      </c>
    </row>
    <row r="339" spans="1:17" s="664" customFormat="1" x14ac:dyDescent="0.3">
      <c r="A339" s="660" t="s">
        <v>3179</v>
      </c>
      <c r="B339" s="661">
        <v>7</v>
      </c>
      <c r="C339" s="662">
        <v>228022492002016</v>
      </c>
      <c r="D339" s="663" t="s">
        <v>1993</v>
      </c>
      <c r="E339" s="664" t="str">
        <f t="shared" si="26"/>
        <v>226802249200201</v>
      </c>
      <c r="F339" s="664" t="str">
        <f t="shared" si="27"/>
        <v>6</v>
      </c>
      <c r="G339" s="664" t="e">
        <f>+VLOOKUP(L339,BG!$D$10:$F$68,3,FALSE)</f>
        <v>#REF!</v>
      </c>
      <c r="H339" s="663" t="s">
        <v>2157</v>
      </c>
      <c r="I339" s="665">
        <v>32504271</v>
      </c>
      <c r="J339" s="654">
        <f t="shared" si="25"/>
        <v>32504.271000000001</v>
      </c>
      <c r="K339" s="664" t="e">
        <f>+VLOOKUP(D339,#REF!,4,0)</f>
        <v>#REF!</v>
      </c>
      <c r="L339" s="664" t="e">
        <f>VLOOKUP(D339,#REF!,5,0)</f>
        <v>#REF!</v>
      </c>
      <c r="M339" s="664" t="e">
        <f>VLOOKUP(D339,#REF!,6,0)</f>
        <v>#REF!</v>
      </c>
      <c r="N339" s="664" t="e">
        <f>VLOOKUP(D339,#REF!,7,0)</f>
        <v>#REF!</v>
      </c>
      <c r="O339" s="664" t="s">
        <v>3177</v>
      </c>
      <c r="P339" s="664" t="str">
        <f t="shared" si="28"/>
        <v>22492</v>
      </c>
      <c r="Q339" s="664" t="str">
        <f t="shared" si="29"/>
        <v>22</v>
      </c>
    </row>
    <row r="340" spans="1:17" s="664" customFormat="1" x14ac:dyDescent="0.3">
      <c r="A340" s="660" t="s">
        <v>3179</v>
      </c>
      <c r="B340" s="661">
        <v>7</v>
      </c>
      <c r="C340" s="662">
        <v>228022492002017</v>
      </c>
      <c r="D340" s="663" t="s">
        <v>1994</v>
      </c>
      <c r="E340" s="664" t="str">
        <f t="shared" si="26"/>
        <v>227802249200201</v>
      </c>
      <c r="F340" s="664" t="str">
        <f t="shared" si="27"/>
        <v>7</v>
      </c>
      <c r="G340" s="664" t="e">
        <f>+VLOOKUP(L340,BG!$D$10:$F$68,3,FALSE)</f>
        <v>#REF!</v>
      </c>
      <c r="H340" s="663" t="s">
        <v>2157</v>
      </c>
      <c r="I340" s="665">
        <v>381214761</v>
      </c>
      <c r="J340" s="654">
        <f t="shared" si="25"/>
        <v>381214.761</v>
      </c>
      <c r="K340" s="664" t="e">
        <f>+VLOOKUP(D340,#REF!,4,0)</f>
        <v>#REF!</v>
      </c>
      <c r="L340" s="664" t="e">
        <f>VLOOKUP(D340,#REF!,5,0)</f>
        <v>#REF!</v>
      </c>
      <c r="M340" s="664" t="e">
        <f>VLOOKUP(D340,#REF!,6,0)</f>
        <v>#REF!</v>
      </c>
      <c r="N340" s="664" t="e">
        <f>VLOOKUP(D340,#REF!,7,0)</f>
        <v>#REF!</v>
      </c>
      <c r="O340" s="664" t="s">
        <v>3177</v>
      </c>
      <c r="P340" s="664" t="str">
        <f t="shared" si="28"/>
        <v>22492</v>
      </c>
      <c r="Q340" s="664" t="str">
        <f t="shared" si="29"/>
        <v>22</v>
      </c>
    </row>
    <row r="341" spans="1:17" s="664" customFormat="1" x14ac:dyDescent="0.3">
      <c r="A341" s="660" t="s">
        <v>3179</v>
      </c>
      <c r="B341" s="661">
        <v>7</v>
      </c>
      <c r="C341" s="662">
        <v>228022492002018</v>
      </c>
      <c r="D341" s="663" t="s">
        <v>1995</v>
      </c>
      <c r="E341" s="664" t="str">
        <f t="shared" si="26"/>
        <v>228802249200201</v>
      </c>
      <c r="F341" s="664" t="str">
        <f t="shared" si="27"/>
        <v>8</v>
      </c>
      <c r="G341" s="664" t="e">
        <f>+VLOOKUP(L341,BG!$D$10:$F$68,3,FALSE)</f>
        <v>#REF!</v>
      </c>
      <c r="H341" s="663" t="s">
        <v>2157</v>
      </c>
      <c r="I341" s="665">
        <v>4530913942</v>
      </c>
      <c r="J341" s="654">
        <f t="shared" si="25"/>
        <v>4530913.9419999998</v>
      </c>
      <c r="K341" s="664" t="e">
        <f>+VLOOKUP(D341,#REF!,4,0)</f>
        <v>#REF!</v>
      </c>
      <c r="L341" s="664" t="e">
        <f>VLOOKUP(D341,#REF!,5,0)</f>
        <v>#REF!</v>
      </c>
      <c r="M341" s="664" t="e">
        <f>VLOOKUP(D341,#REF!,6,0)</f>
        <v>#REF!</v>
      </c>
      <c r="N341" s="664" t="e">
        <f>VLOOKUP(D341,#REF!,7,0)</f>
        <v>#REF!</v>
      </c>
      <c r="O341" s="664" t="s">
        <v>3177</v>
      </c>
      <c r="P341" s="664" t="str">
        <f t="shared" si="28"/>
        <v>22492</v>
      </c>
      <c r="Q341" s="664" t="str">
        <f t="shared" si="29"/>
        <v>22</v>
      </c>
    </row>
    <row r="342" spans="1:17" s="664" customFormat="1" hidden="1" x14ac:dyDescent="0.3">
      <c r="A342" s="660" t="s">
        <v>3179</v>
      </c>
      <c r="B342" s="661">
        <v>7</v>
      </c>
      <c r="C342" s="662">
        <v>228022492002995</v>
      </c>
      <c r="D342" s="663" t="s">
        <v>1996</v>
      </c>
      <c r="E342" s="664" t="str">
        <f t="shared" si="26"/>
        <v>225802249200299</v>
      </c>
      <c r="F342" s="664" t="str">
        <f t="shared" si="27"/>
        <v>5</v>
      </c>
      <c r="G342" s="664" t="e">
        <f>+VLOOKUP(L342,BG!$D$10:$F$68,3,FALSE)</f>
        <v>#REF!</v>
      </c>
      <c r="H342" s="663" t="s">
        <v>2158</v>
      </c>
      <c r="I342" s="665">
        <v>6711030606</v>
      </c>
      <c r="J342" s="654">
        <f t="shared" si="25"/>
        <v>6711030.6059999997</v>
      </c>
      <c r="K342" s="664" t="e">
        <f>+VLOOKUP(D342,#REF!,4,0)</f>
        <v>#REF!</v>
      </c>
      <c r="L342" s="664" t="e">
        <f>VLOOKUP(D342,#REF!,5,0)</f>
        <v>#REF!</v>
      </c>
      <c r="M342" s="664" t="e">
        <f>VLOOKUP(D342,#REF!,6,0)</f>
        <v>#REF!</v>
      </c>
      <c r="N342" s="664" t="e">
        <f>VLOOKUP(D342,#REF!,7,0)</f>
        <v>#REF!</v>
      </c>
      <c r="O342" s="664" t="s">
        <v>3177</v>
      </c>
      <c r="P342" s="664" t="str">
        <f t="shared" si="28"/>
        <v>22492</v>
      </c>
      <c r="Q342" s="664" t="str">
        <f t="shared" si="29"/>
        <v>22</v>
      </c>
    </row>
    <row r="343" spans="1:17" s="664" customFormat="1" hidden="1" x14ac:dyDescent="0.3">
      <c r="A343" s="660" t="s">
        <v>3179</v>
      </c>
      <c r="B343" s="661">
        <v>7</v>
      </c>
      <c r="C343" s="662">
        <v>228022492002996</v>
      </c>
      <c r="D343" s="663" t="s">
        <v>1997</v>
      </c>
      <c r="E343" s="664" t="str">
        <f t="shared" si="26"/>
        <v>226802249200299</v>
      </c>
      <c r="F343" s="664" t="str">
        <f t="shared" si="27"/>
        <v>6</v>
      </c>
      <c r="G343" s="664" t="e">
        <f>+VLOOKUP(L343,BG!$D$10:$F$68,3,FALSE)</f>
        <v>#REF!</v>
      </c>
      <c r="H343" s="663" t="s">
        <v>2158</v>
      </c>
      <c r="I343" s="665">
        <v>372513199</v>
      </c>
      <c r="J343" s="654">
        <f t="shared" si="25"/>
        <v>372513.19900000002</v>
      </c>
      <c r="K343" s="664" t="e">
        <f>+VLOOKUP(D343,#REF!,4,0)</f>
        <v>#REF!</v>
      </c>
      <c r="L343" s="664" t="e">
        <f>VLOOKUP(D343,#REF!,5,0)</f>
        <v>#REF!</v>
      </c>
      <c r="M343" s="664" t="e">
        <f>VLOOKUP(D343,#REF!,6,0)</f>
        <v>#REF!</v>
      </c>
      <c r="N343" s="664" t="e">
        <f>VLOOKUP(D343,#REF!,7,0)</f>
        <v>#REF!</v>
      </c>
      <c r="O343" s="664" t="s">
        <v>3177</v>
      </c>
      <c r="P343" s="664" t="str">
        <f t="shared" si="28"/>
        <v>22492</v>
      </c>
      <c r="Q343" s="664" t="str">
        <f t="shared" si="29"/>
        <v>22</v>
      </c>
    </row>
    <row r="344" spans="1:17" s="664" customFormat="1" hidden="1" x14ac:dyDescent="0.3">
      <c r="A344" s="660" t="s">
        <v>3179</v>
      </c>
      <c r="B344" s="661">
        <v>7</v>
      </c>
      <c r="C344" s="662">
        <v>228022492002997</v>
      </c>
      <c r="D344" s="663" t="s">
        <v>1998</v>
      </c>
      <c r="E344" s="664" t="str">
        <f t="shared" si="26"/>
        <v>227802249200299</v>
      </c>
      <c r="F344" s="664" t="str">
        <f t="shared" si="27"/>
        <v>7</v>
      </c>
      <c r="G344" s="664" t="e">
        <f>+VLOOKUP(L344,BG!$D$10:$F$68,3,FALSE)</f>
        <v>#REF!</v>
      </c>
      <c r="H344" s="663" t="s">
        <v>2158</v>
      </c>
      <c r="I344" s="665">
        <v>42384260</v>
      </c>
      <c r="J344" s="654">
        <f t="shared" si="25"/>
        <v>42384.26</v>
      </c>
      <c r="K344" s="664" t="e">
        <f>+VLOOKUP(D344,#REF!,4,0)</f>
        <v>#REF!</v>
      </c>
      <c r="L344" s="664" t="e">
        <f>VLOOKUP(D344,#REF!,5,0)</f>
        <v>#REF!</v>
      </c>
      <c r="M344" s="664" t="e">
        <f>VLOOKUP(D344,#REF!,6,0)</f>
        <v>#REF!</v>
      </c>
      <c r="N344" s="664" t="e">
        <f>VLOOKUP(D344,#REF!,7,0)</f>
        <v>#REF!</v>
      </c>
      <c r="O344" s="664" t="s">
        <v>3177</v>
      </c>
      <c r="P344" s="664" t="str">
        <f t="shared" si="28"/>
        <v>22492</v>
      </c>
      <c r="Q344" s="664" t="str">
        <f t="shared" si="29"/>
        <v>22</v>
      </c>
    </row>
    <row r="345" spans="1:17" s="664" customFormat="1" hidden="1" x14ac:dyDescent="0.3">
      <c r="A345" s="660" t="s">
        <v>3179</v>
      </c>
      <c r="B345" s="661">
        <v>7</v>
      </c>
      <c r="C345" s="662">
        <v>228022492002998</v>
      </c>
      <c r="D345" s="663" t="s">
        <v>1999</v>
      </c>
      <c r="E345" s="664" t="str">
        <f t="shared" si="26"/>
        <v>228802249200299</v>
      </c>
      <c r="F345" s="664" t="str">
        <f t="shared" si="27"/>
        <v>8</v>
      </c>
      <c r="G345" s="664" t="e">
        <f>+VLOOKUP(L345,BG!$D$10:$F$68,3,FALSE)</f>
        <v>#REF!</v>
      </c>
      <c r="H345" s="663" t="s">
        <v>2158</v>
      </c>
      <c r="I345" s="665">
        <v>12724663282</v>
      </c>
      <c r="J345" s="654">
        <f t="shared" si="25"/>
        <v>12724663.282</v>
      </c>
      <c r="K345" s="664" t="e">
        <f>+VLOOKUP(D345,#REF!,4,0)</f>
        <v>#REF!</v>
      </c>
      <c r="L345" s="664" t="e">
        <f>VLOOKUP(D345,#REF!,5,0)</f>
        <v>#REF!</v>
      </c>
      <c r="M345" s="664" t="e">
        <f>VLOOKUP(D345,#REF!,6,0)</f>
        <v>#REF!</v>
      </c>
      <c r="N345" s="664" t="e">
        <f>VLOOKUP(D345,#REF!,7,0)</f>
        <v>#REF!</v>
      </c>
      <c r="O345" s="664" t="s">
        <v>3177</v>
      </c>
      <c r="P345" s="664" t="str">
        <f t="shared" si="28"/>
        <v>22492</v>
      </c>
      <c r="Q345" s="664" t="str">
        <f t="shared" si="29"/>
        <v>22</v>
      </c>
    </row>
    <row r="346" spans="1:17" s="664" customFormat="1" x14ac:dyDescent="0.3">
      <c r="A346" s="660" t="s">
        <v>3179</v>
      </c>
      <c r="B346" s="661">
        <v>7</v>
      </c>
      <c r="C346" s="662">
        <v>228023482000018</v>
      </c>
      <c r="D346" s="663" t="s">
        <v>2000</v>
      </c>
      <c r="E346" s="664" t="str">
        <f t="shared" si="26"/>
        <v>228802348200001</v>
      </c>
      <c r="F346" s="664" t="str">
        <f t="shared" si="27"/>
        <v>8</v>
      </c>
      <c r="G346" s="664" t="e">
        <f>+VLOOKUP(L346,BG!$D$10:$F$68,3,FALSE)</f>
        <v>#REF!</v>
      </c>
      <c r="H346" s="663" t="s">
        <v>2159</v>
      </c>
      <c r="I346" s="665">
        <v>-2949340208</v>
      </c>
      <c r="J346" s="654">
        <f t="shared" si="25"/>
        <v>-2949340.2080000001</v>
      </c>
      <c r="K346" s="664" t="e">
        <f>+VLOOKUP(D346,#REF!,4,0)</f>
        <v>#REF!</v>
      </c>
      <c r="L346" s="664" t="e">
        <f>VLOOKUP(D346,#REF!,5,0)</f>
        <v>#REF!</v>
      </c>
      <c r="M346" s="664" t="e">
        <f>VLOOKUP(D346,#REF!,6,0)</f>
        <v>#REF!</v>
      </c>
      <c r="N346" s="664" t="e">
        <f>VLOOKUP(D346,#REF!,7,0)</f>
        <v>#REF!</v>
      </c>
      <c r="P346" s="664" t="str">
        <f t="shared" si="28"/>
        <v>23482</v>
      </c>
      <c r="Q346" s="664" t="str">
        <f t="shared" si="29"/>
        <v>22</v>
      </c>
    </row>
    <row r="347" spans="1:17" s="664" customFormat="1" x14ac:dyDescent="0.3">
      <c r="A347" s="660" t="s">
        <v>3179</v>
      </c>
      <c r="B347" s="661">
        <v>7</v>
      </c>
      <c r="C347" s="662">
        <v>228023482000998</v>
      </c>
      <c r="D347" s="663" t="s">
        <v>2002</v>
      </c>
      <c r="E347" s="664" t="str">
        <f t="shared" si="26"/>
        <v>228802348200099</v>
      </c>
      <c r="F347" s="664" t="str">
        <f t="shared" si="27"/>
        <v>8</v>
      </c>
      <c r="G347" s="664" t="e">
        <f>+VLOOKUP(L347,BG!$D$10:$F$68,3,FALSE)</f>
        <v>#REF!</v>
      </c>
      <c r="H347" s="663" t="s">
        <v>2159</v>
      </c>
      <c r="I347" s="665">
        <v>-39092256872</v>
      </c>
      <c r="J347" s="654">
        <f t="shared" si="25"/>
        <v>-39092256.872000001</v>
      </c>
      <c r="K347" s="664" t="e">
        <f>+VLOOKUP(D347,#REF!,4,0)</f>
        <v>#REF!</v>
      </c>
      <c r="L347" s="664" t="e">
        <f>VLOOKUP(D347,#REF!,5,0)</f>
        <v>#REF!</v>
      </c>
      <c r="M347" s="664" t="e">
        <f>VLOOKUP(D347,#REF!,6,0)</f>
        <v>#REF!</v>
      </c>
      <c r="N347" s="664" t="e">
        <f>VLOOKUP(D347,#REF!,7,0)</f>
        <v>#REF!</v>
      </c>
      <c r="P347" s="664" t="str">
        <f t="shared" si="28"/>
        <v>23482</v>
      </c>
      <c r="Q347" s="664" t="str">
        <f t="shared" si="29"/>
        <v>22</v>
      </c>
    </row>
    <row r="348" spans="1:17" s="664" customFormat="1" x14ac:dyDescent="0.3">
      <c r="A348" s="660" t="s">
        <v>3179</v>
      </c>
      <c r="B348" s="661">
        <v>7</v>
      </c>
      <c r="C348" s="662">
        <v>228023492000018</v>
      </c>
      <c r="D348" s="663" t="s">
        <v>2003</v>
      </c>
      <c r="E348" s="664" t="str">
        <f t="shared" si="26"/>
        <v>228802349200001</v>
      </c>
      <c r="F348" s="664" t="str">
        <f t="shared" si="27"/>
        <v>8</v>
      </c>
      <c r="G348" s="664" t="e">
        <f>+VLOOKUP(L348,BG!$D$10:$F$68,3,FALSE)</f>
        <v>#REF!</v>
      </c>
      <c r="H348" s="663" t="s">
        <v>2160</v>
      </c>
      <c r="I348" s="665">
        <v>2669399965</v>
      </c>
      <c r="J348" s="654">
        <f t="shared" si="25"/>
        <v>2669399.9649999999</v>
      </c>
      <c r="K348" s="664" t="e">
        <f>+VLOOKUP(D348,#REF!,4,0)</f>
        <v>#REF!</v>
      </c>
      <c r="L348" s="664" t="e">
        <f>VLOOKUP(D348,#REF!,5,0)</f>
        <v>#REF!</v>
      </c>
      <c r="M348" s="664" t="e">
        <f>VLOOKUP(D348,#REF!,6,0)</f>
        <v>#REF!</v>
      </c>
      <c r="N348" s="664" t="e">
        <f>VLOOKUP(D348,#REF!,7,0)</f>
        <v>#REF!</v>
      </c>
      <c r="P348" s="664" t="str">
        <f t="shared" si="28"/>
        <v>23492</v>
      </c>
      <c r="Q348" s="664" t="str">
        <f t="shared" si="29"/>
        <v>22</v>
      </c>
    </row>
    <row r="349" spans="1:17" s="664" customFormat="1" x14ac:dyDescent="0.3">
      <c r="A349" s="660" t="s">
        <v>3179</v>
      </c>
      <c r="B349" s="661">
        <v>7</v>
      </c>
      <c r="C349" s="662">
        <v>228023492000998</v>
      </c>
      <c r="D349" s="663" t="s">
        <v>2005</v>
      </c>
      <c r="E349" s="664" t="str">
        <f t="shared" si="26"/>
        <v>228802349200099</v>
      </c>
      <c r="F349" s="664" t="str">
        <f t="shared" si="27"/>
        <v>8</v>
      </c>
      <c r="G349" s="664" t="e">
        <f>+VLOOKUP(L349,BG!$D$10:$F$68,3,FALSE)</f>
        <v>#REF!</v>
      </c>
      <c r="H349" s="663" t="s">
        <v>2160</v>
      </c>
      <c r="I349" s="665">
        <v>36755989748</v>
      </c>
      <c r="J349" s="654">
        <f t="shared" si="25"/>
        <v>36755989.748000003</v>
      </c>
      <c r="K349" s="664" t="e">
        <f>+VLOOKUP(D349,#REF!,4,0)</f>
        <v>#REF!</v>
      </c>
      <c r="L349" s="664" t="e">
        <f>VLOOKUP(D349,#REF!,5,0)</f>
        <v>#REF!</v>
      </c>
      <c r="M349" s="664" t="e">
        <f>VLOOKUP(D349,#REF!,6,0)</f>
        <v>#REF!</v>
      </c>
      <c r="N349" s="664" t="e">
        <f>VLOOKUP(D349,#REF!,7,0)</f>
        <v>#REF!</v>
      </c>
      <c r="P349" s="664" t="str">
        <f t="shared" si="28"/>
        <v>23492</v>
      </c>
      <c r="Q349" s="664" t="str">
        <f t="shared" si="29"/>
        <v>22</v>
      </c>
    </row>
    <row r="350" spans="1:17" s="361" customFormat="1" hidden="1" x14ac:dyDescent="0.3">
      <c r="A350" s="556" t="s">
        <v>3179</v>
      </c>
      <c r="B350" s="333">
        <v>6</v>
      </c>
      <c r="C350" s="610">
        <v>241024601001990</v>
      </c>
      <c r="D350" s="334" t="s">
        <v>1368</v>
      </c>
      <c r="E350" t="str">
        <f t="shared" si="26"/>
        <v>240102460100199</v>
      </c>
      <c r="F350" t="str">
        <f t="shared" si="27"/>
        <v>0</v>
      </c>
      <c r="G350" t="e">
        <f>+VLOOKUP(L350,BG!$D$10:$F$68,3,FALSE)</f>
        <v>#REF!</v>
      </c>
      <c r="H350" s="334" t="s">
        <v>1269</v>
      </c>
      <c r="I350" s="620">
        <v>-5492187402</v>
      </c>
      <c r="J350" s="296">
        <f t="shared" si="25"/>
        <v>-5492187.4019999998</v>
      </c>
      <c r="K350" t="e">
        <f>+VLOOKUP(D350,#REF!,4,0)</f>
        <v>#REF!</v>
      </c>
      <c r="L350" t="e">
        <f>VLOOKUP(D350,#REF!,5,0)</f>
        <v>#REF!</v>
      </c>
      <c r="M350" t="e">
        <f>VLOOKUP(D350,#REF!,6,0)</f>
        <v>#REF!</v>
      </c>
      <c r="N350" t="e">
        <f>VLOOKUP(D350,#REF!,7,0)</f>
        <v>#REF!</v>
      </c>
      <c r="O350"/>
      <c r="P350" t="str">
        <f t="shared" si="28"/>
        <v>24601</v>
      </c>
      <c r="Q350" t="str">
        <f t="shared" si="29"/>
        <v>24</v>
      </c>
    </row>
    <row r="351" spans="1:17" s="361" customFormat="1" hidden="1" x14ac:dyDescent="0.3">
      <c r="A351" s="556" t="s">
        <v>3179</v>
      </c>
      <c r="B351" s="332">
        <v>6</v>
      </c>
      <c r="C351" s="609">
        <v>242025001001990</v>
      </c>
      <c r="D351" s="427" t="s">
        <v>1039</v>
      </c>
      <c r="E351" t="str">
        <f t="shared" si="26"/>
        <v>240202500100199</v>
      </c>
      <c r="F351" t="str">
        <f t="shared" si="27"/>
        <v>0</v>
      </c>
      <c r="G351" t="e">
        <f>+VLOOKUP(L351,BG!$D$10:$F$68,3,FALSE)</f>
        <v>#REF!</v>
      </c>
      <c r="H351" s="427" t="s">
        <v>1040</v>
      </c>
      <c r="I351" s="619">
        <v>-456972762</v>
      </c>
      <c r="J351" s="296">
        <f t="shared" si="25"/>
        <v>-456972.76199999999</v>
      </c>
      <c r="K351" t="e">
        <f>+VLOOKUP(D351,#REF!,4,0)</f>
        <v>#REF!</v>
      </c>
      <c r="L351" t="e">
        <f>VLOOKUP(D351,#REF!,5,0)</f>
        <v>#REF!</v>
      </c>
      <c r="M351" s="331" t="s">
        <v>94</v>
      </c>
      <c r="N351" t="e">
        <f>VLOOKUP(D351,#REF!,7,0)</f>
        <v>#REF!</v>
      </c>
      <c r="O351"/>
      <c r="P351" t="str">
        <f t="shared" si="28"/>
        <v>25001</v>
      </c>
      <c r="Q351" t="str">
        <f t="shared" si="29"/>
        <v>24</v>
      </c>
    </row>
    <row r="352" spans="1:17" s="361" customFormat="1" hidden="1" x14ac:dyDescent="0.3">
      <c r="A352" s="556" t="s">
        <v>3179</v>
      </c>
      <c r="B352" s="333">
        <v>7</v>
      </c>
      <c r="C352" s="610">
        <v>243025401007990</v>
      </c>
      <c r="D352" s="334" t="s">
        <v>2006</v>
      </c>
      <c r="E352" t="str">
        <f t="shared" si="26"/>
        <v>240302540100799</v>
      </c>
      <c r="F352" t="str">
        <f t="shared" si="27"/>
        <v>0</v>
      </c>
      <c r="G352" t="e">
        <f>+VLOOKUP(L352,BG!$D$10:$F$68,3,FALSE)</f>
        <v>#REF!</v>
      </c>
      <c r="H352" s="334" t="s">
        <v>1394</v>
      </c>
      <c r="I352" s="620">
        <v>-857076352</v>
      </c>
      <c r="J352" s="296">
        <f t="shared" si="25"/>
        <v>-857076.35199999996</v>
      </c>
      <c r="K352" t="e">
        <f>+VLOOKUP(D352,#REF!,4,0)</f>
        <v>#REF!</v>
      </c>
      <c r="L352" t="e">
        <f>VLOOKUP(D352,#REF!,5,0)</f>
        <v>#REF!</v>
      </c>
      <c r="M352" t="e">
        <f>VLOOKUP(D352,#REF!,6,0)</f>
        <v>#REF!</v>
      </c>
      <c r="N352" t="e">
        <f>VLOOKUP(D352,#REF!,7,0)</f>
        <v>#REF!</v>
      </c>
      <c r="O352"/>
      <c r="P352" t="str">
        <f t="shared" si="28"/>
        <v>25401</v>
      </c>
      <c r="Q352" t="str">
        <f t="shared" si="29"/>
        <v>24</v>
      </c>
    </row>
    <row r="353" spans="1:17" s="361" customFormat="1" hidden="1" x14ac:dyDescent="0.3">
      <c r="A353" s="556" t="s">
        <v>3179</v>
      </c>
      <c r="B353" s="332">
        <v>6</v>
      </c>
      <c r="C353" s="609">
        <v>243025401008990</v>
      </c>
      <c r="D353" s="427" t="s">
        <v>2007</v>
      </c>
      <c r="E353" t="str">
        <f t="shared" si="26"/>
        <v>240302540100899</v>
      </c>
      <c r="F353" t="str">
        <f t="shared" si="27"/>
        <v>0</v>
      </c>
      <c r="G353" t="e">
        <f>+VLOOKUP(L353,BG!$D$10:$F$68,3,FALSE)</f>
        <v>#REF!</v>
      </c>
      <c r="H353" s="427" t="s">
        <v>2161</v>
      </c>
      <c r="I353" s="619">
        <v>-434333985</v>
      </c>
      <c r="J353" s="296">
        <f t="shared" si="25"/>
        <v>-434333.98499999999</v>
      </c>
      <c r="K353" t="e">
        <f>+VLOOKUP(D353,#REF!,4,0)</f>
        <v>#REF!</v>
      </c>
      <c r="L353" t="e">
        <f>VLOOKUP(D353,#REF!,5,0)</f>
        <v>#REF!</v>
      </c>
      <c r="M353" t="e">
        <f>VLOOKUP(D353,#REF!,6,0)</f>
        <v>#REF!</v>
      </c>
      <c r="N353" t="e">
        <f>VLOOKUP(D353,#REF!,7,0)</f>
        <v>#REF!</v>
      </c>
      <c r="O353"/>
      <c r="P353" t="str">
        <f t="shared" si="28"/>
        <v>25401</v>
      </c>
      <c r="Q353" t="str">
        <f t="shared" si="29"/>
        <v>24</v>
      </c>
    </row>
    <row r="354" spans="1:17" s="361" customFormat="1" x14ac:dyDescent="0.3">
      <c r="A354" s="556" t="s">
        <v>3179</v>
      </c>
      <c r="B354" s="333">
        <v>6</v>
      </c>
      <c r="C354" s="610">
        <v>244025802008010</v>
      </c>
      <c r="D354" s="334" t="s">
        <v>1041</v>
      </c>
      <c r="E354" t="str">
        <f t="shared" si="26"/>
        <v>240402580200801</v>
      </c>
      <c r="F354" t="str">
        <f t="shared" si="27"/>
        <v>0</v>
      </c>
      <c r="G354" t="e">
        <f>+VLOOKUP(L354,BG!$D$10:$F$68,3,FALSE)</f>
        <v>#REF!</v>
      </c>
      <c r="H354" s="334" t="s">
        <v>1042</v>
      </c>
      <c r="I354" s="620">
        <v>-1117934774</v>
      </c>
      <c r="J354" s="296">
        <f t="shared" si="25"/>
        <v>-1117934.774</v>
      </c>
      <c r="K354" t="e">
        <f>+VLOOKUP(D354,#REF!,4,0)</f>
        <v>#REF!</v>
      </c>
      <c r="L354" t="e">
        <f>VLOOKUP(D354,#REF!,5,0)</f>
        <v>#REF!</v>
      </c>
      <c r="M354" t="s">
        <v>2395</v>
      </c>
      <c r="N354" t="e">
        <f>VLOOKUP(D354,#REF!,7,0)</f>
        <v>#REF!</v>
      </c>
      <c r="O354"/>
      <c r="P354" t="str">
        <f t="shared" si="28"/>
        <v>25802</v>
      </c>
      <c r="Q354" t="str">
        <f t="shared" si="29"/>
        <v>24</v>
      </c>
    </row>
    <row r="355" spans="1:17" s="361" customFormat="1" x14ac:dyDescent="0.3">
      <c r="A355" s="556" t="s">
        <v>3179</v>
      </c>
      <c r="B355" s="332">
        <v>6</v>
      </c>
      <c r="C355" s="609">
        <v>244025802008990</v>
      </c>
      <c r="D355" s="427" t="s">
        <v>1043</v>
      </c>
      <c r="E355" t="str">
        <f t="shared" si="26"/>
        <v>240402580200899</v>
      </c>
      <c r="F355" t="str">
        <f t="shared" si="27"/>
        <v>0</v>
      </c>
      <c r="G355" t="e">
        <f>+VLOOKUP(L355,BG!$D$10:$F$68,3,FALSE)</f>
        <v>#REF!</v>
      </c>
      <c r="H355" s="427" t="s">
        <v>1042</v>
      </c>
      <c r="I355" s="619">
        <v>-3059573293</v>
      </c>
      <c r="J355" s="296">
        <f t="shared" si="25"/>
        <v>-3059573.2930000001</v>
      </c>
      <c r="K355" t="e">
        <f>+VLOOKUP(D355,#REF!,4,0)</f>
        <v>#REF!</v>
      </c>
      <c r="L355" t="e">
        <f>VLOOKUP(D355,#REF!,5,0)</f>
        <v>#REF!</v>
      </c>
      <c r="M355" t="s">
        <v>2394</v>
      </c>
      <c r="N355" t="e">
        <f>VLOOKUP(D355,#REF!,7,0)</f>
        <v>#REF!</v>
      </c>
      <c r="O355"/>
      <c r="P355" t="str">
        <f t="shared" si="28"/>
        <v>25802</v>
      </c>
      <c r="Q355" t="str">
        <f t="shared" si="29"/>
        <v>24</v>
      </c>
    </row>
    <row r="356" spans="1:17" s="361" customFormat="1" x14ac:dyDescent="0.3">
      <c r="A356" s="556" t="s">
        <v>3179</v>
      </c>
      <c r="B356" s="333">
        <v>6</v>
      </c>
      <c r="C356" s="610">
        <v>244025802022010</v>
      </c>
      <c r="D356" s="334" t="s">
        <v>2872</v>
      </c>
      <c r="E356" t="str">
        <f t="shared" si="26"/>
        <v>240402580202201</v>
      </c>
      <c r="F356" t="str">
        <f t="shared" si="27"/>
        <v>0</v>
      </c>
      <c r="G356" t="e">
        <f>+VLOOKUP(L356,BG!$D$10:$F$68,3,FALSE)</f>
        <v>#REF!</v>
      </c>
      <c r="H356" s="334" t="s">
        <v>2888</v>
      </c>
      <c r="I356" s="620">
        <v>-69915330</v>
      </c>
      <c r="J356" s="296">
        <f t="shared" si="25"/>
        <v>-69915.33</v>
      </c>
      <c r="K356" t="e">
        <f>+VLOOKUP(D356,#REF!,4,0)</f>
        <v>#REF!</v>
      </c>
      <c r="L356" t="e">
        <f>VLOOKUP(D356,#REF!,5,0)</f>
        <v>#REF!</v>
      </c>
      <c r="M356" t="e">
        <f>VLOOKUP(D356,#REF!,6,0)</f>
        <v>#REF!</v>
      </c>
      <c r="N356" t="e">
        <f>VLOOKUP(D356,#REF!,7,0)</f>
        <v>#REF!</v>
      </c>
      <c r="O356"/>
      <c r="P356" t="str">
        <f t="shared" si="28"/>
        <v>25802</v>
      </c>
      <c r="Q356" t="str">
        <f t="shared" si="29"/>
        <v>24</v>
      </c>
    </row>
    <row r="357" spans="1:17" s="361" customFormat="1" x14ac:dyDescent="0.3">
      <c r="A357" s="556" t="s">
        <v>3179</v>
      </c>
      <c r="B357" s="332">
        <v>7</v>
      </c>
      <c r="C357" s="609">
        <v>244026002015990</v>
      </c>
      <c r="D357" s="427" t="s">
        <v>2566</v>
      </c>
      <c r="E357" t="str">
        <f t="shared" si="26"/>
        <v>240402600201599</v>
      </c>
      <c r="F357" t="str">
        <f t="shared" si="27"/>
        <v>0</v>
      </c>
      <c r="G357" t="e">
        <f>+VLOOKUP(L357,BG!$D$10:$F$68,3,FALSE)</f>
        <v>#REF!</v>
      </c>
      <c r="H357" s="427" t="s">
        <v>2567</v>
      </c>
      <c r="I357" s="619">
        <v>-14961546</v>
      </c>
      <c r="J357" s="296">
        <f t="shared" si="25"/>
        <v>-14961.546</v>
      </c>
      <c r="K357" t="e">
        <f>+VLOOKUP(D357,#REF!,4,0)</f>
        <v>#REF!</v>
      </c>
      <c r="L357" t="e">
        <f>VLOOKUP(D357,#REF!,5,0)</f>
        <v>#REF!</v>
      </c>
      <c r="M357" t="e">
        <f>VLOOKUP(D357,#REF!,6,0)</f>
        <v>#REF!</v>
      </c>
      <c r="N357" t="e">
        <f>VLOOKUP(D357,#REF!,7,0)</f>
        <v>#REF!</v>
      </c>
      <c r="O357" t="s">
        <v>3178</v>
      </c>
      <c r="P357" t="str">
        <f t="shared" si="28"/>
        <v>26002</v>
      </c>
      <c r="Q357" t="str">
        <f t="shared" si="29"/>
        <v>24</v>
      </c>
    </row>
    <row r="358" spans="1:17" s="361" customFormat="1" hidden="1" x14ac:dyDescent="0.3">
      <c r="A358" s="556" t="s">
        <v>3179</v>
      </c>
      <c r="B358" s="333">
        <v>6</v>
      </c>
      <c r="C358" s="610">
        <v>244026002020990</v>
      </c>
      <c r="D358" s="334" t="s">
        <v>1048</v>
      </c>
      <c r="E358" t="str">
        <f t="shared" si="26"/>
        <v>240402600202099</v>
      </c>
      <c r="F358" t="str">
        <f t="shared" si="27"/>
        <v>0</v>
      </c>
      <c r="G358" t="e">
        <f>+VLOOKUP(L358,BG!$D$10:$F$68,3,FALSE)</f>
        <v>#REF!</v>
      </c>
      <c r="H358" s="334" t="s">
        <v>1049</v>
      </c>
      <c r="I358" s="620">
        <v>-1019366611</v>
      </c>
      <c r="J358" s="296">
        <f t="shared" si="25"/>
        <v>-1019366.611</v>
      </c>
      <c r="K358" t="e">
        <f>+VLOOKUP(D358,#REF!,4,0)</f>
        <v>#REF!</v>
      </c>
      <c r="L358" t="e">
        <f>VLOOKUP(D358,#REF!,5,0)</f>
        <v>#REF!</v>
      </c>
      <c r="M358" t="e">
        <f>VLOOKUP(D358,#REF!,6,0)</f>
        <v>#REF!</v>
      </c>
      <c r="N358" t="e">
        <f>VLOOKUP(D358,#REF!,7,0)</f>
        <v>#REF!</v>
      </c>
      <c r="O358" t="s">
        <v>3178</v>
      </c>
      <c r="P358" t="str">
        <f t="shared" si="28"/>
        <v>26002</v>
      </c>
      <c r="Q358" t="str">
        <f t="shared" si="29"/>
        <v>24</v>
      </c>
    </row>
    <row r="359" spans="1:17" s="361" customFormat="1" x14ac:dyDescent="0.3">
      <c r="A359" s="556" t="s">
        <v>3179</v>
      </c>
      <c r="B359" s="332">
        <v>6</v>
      </c>
      <c r="C359" s="609">
        <v>244026002049990</v>
      </c>
      <c r="D359" s="427" t="s">
        <v>1051</v>
      </c>
      <c r="E359" t="str">
        <f t="shared" si="26"/>
        <v>240402600204999</v>
      </c>
      <c r="F359" t="str">
        <f t="shared" si="27"/>
        <v>0</v>
      </c>
      <c r="G359" t="e">
        <f>+VLOOKUP(L359,BG!$D$10:$F$68,3,FALSE)</f>
        <v>#REF!</v>
      </c>
      <c r="H359" s="427" t="s">
        <v>1052</v>
      </c>
      <c r="I359" s="619">
        <v>-3000000</v>
      </c>
      <c r="J359" s="296">
        <f t="shared" si="25"/>
        <v>-3000</v>
      </c>
      <c r="K359" t="e">
        <f>+VLOOKUP(D359,#REF!,4,0)</f>
        <v>#REF!</v>
      </c>
      <c r="L359" t="e">
        <f>VLOOKUP(D359,#REF!,5,0)</f>
        <v>#REF!</v>
      </c>
      <c r="M359" t="e">
        <f>VLOOKUP(D359,#REF!,6,0)</f>
        <v>#REF!</v>
      </c>
      <c r="N359" t="e">
        <f>VLOOKUP(D359,#REF!,7,0)</f>
        <v>#REF!</v>
      </c>
      <c r="O359" t="s">
        <v>3177</v>
      </c>
      <c r="P359" t="str">
        <f t="shared" si="28"/>
        <v>26002</v>
      </c>
      <c r="Q359" t="str">
        <f t="shared" si="29"/>
        <v>24</v>
      </c>
    </row>
    <row r="360" spans="1:17" s="361" customFormat="1" hidden="1" x14ac:dyDescent="0.3">
      <c r="A360" s="556" t="s">
        <v>3179</v>
      </c>
      <c r="B360" s="333">
        <v>6</v>
      </c>
      <c r="C360" s="610">
        <v>244026002062990</v>
      </c>
      <c r="D360" s="334" t="s">
        <v>1053</v>
      </c>
      <c r="E360" t="str">
        <f t="shared" si="26"/>
        <v>240402600206299</v>
      </c>
      <c r="F360" t="str">
        <f t="shared" si="27"/>
        <v>0</v>
      </c>
      <c r="G360" t="e">
        <f>+VLOOKUP(L360,BG!$D$10:$F$68,3,FALSE)</f>
        <v>#REF!</v>
      </c>
      <c r="H360" s="334" t="s">
        <v>1054</v>
      </c>
      <c r="I360" s="620">
        <v>0</v>
      </c>
      <c r="J360" s="296">
        <f t="shared" si="25"/>
        <v>0</v>
      </c>
      <c r="K360" t="e">
        <f>+VLOOKUP(D360,#REF!,4,0)</f>
        <v>#REF!</v>
      </c>
      <c r="L360" t="e">
        <f>VLOOKUP(D360,#REF!,5,0)</f>
        <v>#REF!</v>
      </c>
      <c r="M360" t="e">
        <f>VLOOKUP(D360,#REF!,6,0)</f>
        <v>#REF!</v>
      </c>
      <c r="N360" t="e">
        <f>VLOOKUP(D360,#REF!,7,0)</f>
        <v>#REF!</v>
      </c>
      <c r="O360" t="s">
        <v>3177</v>
      </c>
      <c r="P360" t="str">
        <f t="shared" si="28"/>
        <v>26002</v>
      </c>
      <c r="Q360" t="str">
        <f t="shared" si="29"/>
        <v>24</v>
      </c>
    </row>
    <row r="361" spans="1:17" s="361" customFormat="1" hidden="1" x14ac:dyDescent="0.3">
      <c r="A361" s="556" t="s">
        <v>3179</v>
      </c>
      <c r="B361" s="332">
        <v>6</v>
      </c>
      <c r="C361" s="609">
        <v>244026002067990</v>
      </c>
      <c r="D361" s="427" t="s">
        <v>2571</v>
      </c>
      <c r="E361" t="str">
        <f t="shared" si="26"/>
        <v>240402600206799</v>
      </c>
      <c r="F361" t="str">
        <f t="shared" si="27"/>
        <v>0</v>
      </c>
      <c r="G361" t="e">
        <f>+VLOOKUP(L361,BG!$D$10:$F$68,3,FALSE)</f>
        <v>#REF!</v>
      </c>
      <c r="H361" s="427" t="s">
        <v>2570</v>
      </c>
      <c r="I361" s="619">
        <v>-150612500</v>
      </c>
      <c r="J361" s="296">
        <f t="shared" si="25"/>
        <v>-150612.5</v>
      </c>
      <c r="K361" t="e">
        <f>+VLOOKUP(D361,#REF!,4,0)</f>
        <v>#REF!</v>
      </c>
      <c r="L361" t="e">
        <f>VLOOKUP(D361,#REF!,5,0)</f>
        <v>#REF!</v>
      </c>
      <c r="M361" t="e">
        <f>VLOOKUP(D361,#REF!,6,0)</f>
        <v>#REF!</v>
      </c>
      <c r="N361" t="e">
        <f>VLOOKUP(D361,#REF!,7,0)</f>
        <v>#REF!</v>
      </c>
      <c r="O361" t="s">
        <v>3177</v>
      </c>
      <c r="P361" t="str">
        <f t="shared" si="28"/>
        <v>26002</v>
      </c>
      <c r="Q361" t="str">
        <f t="shared" si="29"/>
        <v>24</v>
      </c>
    </row>
    <row r="362" spans="1:17" hidden="1" x14ac:dyDescent="0.3">
      <c r="A362" s="556" t="s">
        <v>3179</v>
      </c>
      <c r="B362" s="333">
        <v>6</v>
      </c>
      <c r="C362" s="610">
        <v>244026002071990</v>
      </c>
      <c r="D362" s="334" t="s">
        <v>2573</v>
      </c>
      <c r="E362" t="str">
        <f t="shared" si="26"/>
        <v>240402600207199</v>
      </c>
      <c r="F362" t="str">
        <f t="shared" si="27"/>
        <v>0</v>
      </c>
      <c r="G362" t="e">
        <f>+VLOOKUP(L362,BG!$D$10:$F$68,3,FALSE)</f>
        <v>#REF!</v>
      </c>
      <c r="H362" s="334" t="s">
        <v>3175</v>
      </c>
      <c r="I362" s="620">
        <v>-3368224847</v>
      </c>
      <c r="J362" s="296">
        <f t="shared" si="25"/>
        <v>-3368224.8470000001</v>
      </c>
      <c r="K362" t="e">
        <f>+VLOOKUP(D362,#REF!,4,0)</f>
        <v>#REF!</v>
      </c>
      <c r="L362" t="e">
        <f>VLOOKUP(D362,#REF!,5,0)</f>
        <v>#REF!</v>
      </c>
      <c r="M362" t="e">
        <f>VLOOKUP(D362,#REF!,6,0)</f>
        <v>#REF!</v>
      </c>
      <c r="N362" t="e">
        <f>VLOOKUP(D362,#REF!,7,0)</f>
        <v>#REF!</v>
      </c>
      <c r="O362" t="s">
        <v>3177</v>
      </c>
      <c r="P362" t="str">
        <f t="shared" si="28"/>
        <v>26002</v>
      </c>
      <c r="Q362" t="str">
        <f t="shared" si="29"/>
        <v>24</v>
      </c>
    </row>
    <row r="363" spans="1:17" hidden="1" x14ac:dyDescent="0.3">
      <c r="A363" s="556" t="s">
        <v>3179</v>
      </c>
      <c r="B363" s="332">
        <v>6</v>
      </c>
      <c r="C363" s="609">
        <v>244026002082990</v>
      </c>
      <c r="D363" s="427" t="s">
        <v>3124</v>
      </c>
      <c r="E363" t="str">
        <f t="shared" si="26"/>
        <v>240402600208299</v>
      </c>
      <c r="F363" t="str">
        <f t="shared" si="27"/>
        <v>0</v>
      </c>
      <c r="G363" t="e">
        <f>+VLOOKUP(L363,BG!$D$10:$F$68,3,FALSE)</f>
        <v>#REF!</v>
      </c>
      <c r="H363" s="427" t="s">
        <v>2937</v>
      </c>
      <c r="I363" s="619">
        <v>-400691575</v>
      </c>
      <c r="J363" s="296">
        <f t="shared" si="25"/>
        <v>-400691.57500000001</v>
      </c>
      <c r="K363" t="e">
        <f>+VLOOKUP(D363,#REF!,4,0)</f>
        <v>#REF!</v>
      </c>
      <c r="L363" t="e">
        <f>VLOOKUP(D363,#REF!,5,0)</f>
        <v>#REF!</v>
      </c>
      <c r="M363" t="e">
        <f>VLOOKUP(D363,#REF!,6,0)</f>
        <v>#REF!</v>
      </c>
      <c r="N363" t="e">
        <f>VLOOKUP(D363,#REF!,7,0)</f>
        <v>#REF!</v>
      </c>
      <c r="O363" t="s">
        <v>3177</v>
      </c>
      <c r="P363" t="str">
        <f t="shared" si="28"/>
        <v>26002</v>
      </c>
      <c r="Q363" t="str">
        <f t="shared" si="29"/>
        <v>24</v>
      </c>
    </row>
    <row r="364" spans="1:17" x14ac:dyDescent="0.3">
      <c r="A364" s="556" t="s">
        <v>3179</v>
      </c>
      <c r="B364" s="333">
        <v>6</v>
      </c>
      <c r="C364" s="610">
        <v>244026002092990</v>
      </c>
      <c r="D364" s="334" t="s">
        <v>2011</v>
      </c>
      <c r="E364" t="str">
        <f t="shared" si="26"/>
        <v>240402600209299</v>
      </c>
      <c r="F364" t="str">
        <f t="shared" si="27"/>
        <v>0</v>
      </c>
      <c r="G364" t="e">
        <f>+VLOOKUP(L364,BG!$D$10:$F$68,3,FALSE)</f>
        <v>#REF!</v>
      </c>
      <c r="H364" s="334" t="s">
        <v>2165</v>
      </c>
      <c r="I364" s="620">
        <v>-118820224</v>
      </c>
      <c r="J364" s="296">
        <f t="shared" si="25"/>
        <v>-118820.224</v>
      </c>
      <c r="K364" t="e">
        <f>+VLOOKUP(D364,#REF!,4,0)</f>
        <v>#REF!</v>
      </c>
      <c r="L364" t="e">
        <f>VLOOKUP(D364,#REF!,5,0)</f>
        <v>#REF!</v>
      </c>
      <c r="M364" t="s">
        <v>2394</v>
      </c>
      <c r="N364" t="e">
        <f>VLOOKUP(D364,#REF!,7,0)</f>
        <v>#REF!</v>
      </c>
      <c r="O364" t="s">
        <v>3177</v>
      </c>
      <c r="P364" t="str">
        <f t="shared" si="28"/>
        <v>26002</v>
      </c>
      <c r="Q364" t="str">
        <f t="shared" si="29"/>
        <v>24</v>
      </c>
    </row>
    <row r="365" spans="1:17" x14ac:dyDescent="0.3">
      <c r="A365" s="556" t="s">
        <v>3179</v>
      </c>
      <c r="B365" s="332">
        <v>6</v>
      </c>
      <c r="C365" s="609">
        <v>244026002093010</v>
      </c>
      <c r="D365" s="427" t="s">
        <v>2012</v>
      </c>
      <c r="E365" t="str">
        <f t="shared" si="26"/>
        <v>240402600209301</v>
      </c>
      <c r="F365" t="str">
        <f t="shared" si="27"/>
        <v>0</v>
      </c>
      <c r="G365" t="e">
        <f>+VLOOKUP(L365,BG!$D$10:$F$68,3,FALSE)</f>
        <v>#REF!</v>
      </c>
      <c r="H365" s="427" t="s">
        <v>2166</v>
      </c>
      <c r="I365" s="619">
        <v>-1293569276</v>
      </c>
      <c r="J365" s="296">
        <f t="shared" si="25"/>
        <v>-1293569.2760000001</v>
      </c>
      <c r="K365" t="e">
        <f>+VLOOKUP(D365,#REF!,4,0)</f>
        <v>#REF!</v>
      </c>
      <c r="L365" t="e">
        <f>VLOOKUP(D365,#REF!,5,0)</f>
        <v>#REF!</v>
      </c>
      <c r="M365" t="s">
        <v>2395</v>
      </c>
      <c r="N365" t="e">
        <f>VLOOKUP(D365,#REF!,7,0)</f>
        <v>#REF!</v>
      </c>
      <c r="O365" t="s">
        <v>3177</v>
      </c>
      <c r="P365" t="str">
        <f t="shared" si="28"/>
        <v>26002</v>
      </c>
      <c r="Q365" t="str">
        <f t="shared" si="29"/>
        <v>24</v>
      </c>
    </row>
    <row r="366" spans="1:17" s="361" customFormat="1" hidden="1" x14ac:dyDescent="0.3">
      <c r="A366" s="556" t="s">
        <v>3179</v>
      </c>
      <c r="B366" s="333">
        <v>6</v>
      </c>
      <c r="C366" s="610">
        <v>244026002117010</v>
      </c>
      <c r="D366" s="334" t="s">
        <v>1055</v>
      </c>
      <c r="E366" t="str">
        <f t="shared" si="26"/>
        <v>240402600211701</v>
      </c>
      <c r="F366" t="str">
        <f t="shared" si="27"/>
        <v>0</v>
      </c>
      <c r="G366" t="e">
        <f>+VLOOKUP(L366,BG!$D$10:$F$68,3,FALSE)</f>
        <v>#REF!</v>
      </c>
      <c r="H366" s="334" t="s">
        <v>1056</v>
      </c>
      <c r="I366" s="620">
        <v>-771368636</v>
      </c>
      <c r="J366" s="296">
        <f t="shared" si="25"/>
        <v>-771368.63600000006</v>
      </c>
      <c r="K366" t="e">
        <f>+VLOOKUP(D366,#REF!,4,0)</f>
        <v>#REF!</v>
      </c>
      <c r="L366" t="e">
        <f>VLOOKUP(D366,#REF!,5,0)</f>
        <v>#REF!</v>
      </c>
      <c r="M366" t="e">
        <f>VLOOKUP(D366,#REF!,6,0)</f>
        <v>#REF!</v>
      </c>
      <c r="N366" t="e">
        <f>VLOOKUP(D366,#REF!,7,0)</f>
        <v>#REF!</v>
      </c>
      <c r="O366" t="s">
        <v>3177</v>
      </c>
      <c r="P366" t="str">
        <f t="shared" si="28"/>
        <v>26002</v>
      </c>
      <c r="Q366" t="str">
        <f t="shared" si="29"/>
        <v>24</v>
      </c>
    </row>
    <row r="367" spans="1:17" s="361" customFormat="1" hidden="1" x14ac:dyDescent="0.3">
      <c r="A367" s="556" t="s">
        <v>3179</v>
      </c>
      <c r="B367" s="332">
        <v>6</v>
      </c>
      <c r="C367" s="609">
        <v>244026002117990</v>
      </c>
      <c r="D367" s="427" t="s">
        <v>1057</v>
      </c>
      <c r="E367" t="str">
        <f t="shared" si="26"/>
        <v>240402600211799</v>
      </c>
      <c r="F367" t="str">
        <f t="shared" si="27"/>
        <v>0</v>
      </c>
      <c r="G367" t="e">
        <f>+VLOOKUP(L367,BG!$D$10:$F$68,3,FALSE)</f>
        <v>#REF!</v>
      </c>
      <c r="H367" s="427" t="s">
        <v>1058</v>
      </c>
      <c r="I367" s="619">
        <v>-500678277</v>
      </c>
      <c r="J367" s="296">
        <f t="shared" si="25"/>
        <v>-500678.277</v>
      </c>
      <c r="K367" t="e">
        <f>+VLOOKUP(D367,#REF!,4,0)</f>
        <v>#REF!</v>
      </c>
      <c r="L367" t="e">
        <f>VLOOKUP(D367,#REF!,5,0)</f>
        <v>#REF!</v>
      </c>
      <c r="M367" t="e">
        <f>VLOOKUP(D367,#REF!,6,0)</f>
        <v>#REF!</v>
      </c>
      <c r="N367" t="e">
        <f>VLOOKUP(D367,#REF!,7,0)</f>
        <v>#REF!</v>
      </c>
      <c r="O367" t="s">
        <v>3177</v>
      </c>
      <c r="P367" t="str">
        <f t="shared" si="28"/>
        <v>26002</v>
      </c>
      <c r="Q367" t="str">
        <f t="shared" si="29"/>
        <v>24</v>
      </c>
    </row>
    <row r="368" spans="1:17" s="361" customFormat="1" hidden="1" x14ac:dyDescent="0.3">
      <c r="A368" s="556" t="s">
        <v>3179</v>
      </c>
      <c r="B368" s="333">
        <v>6</v>
      </c>
      <c r="C368" s="610">
        <v>244026002153990</v>
      </c>
      <c r="D368" s="334" t="s">
        <v>3129</v>
      </c>
      <c r="E368" t="str">
        <f t="shared" si="26"/>
        <v>240402600215399</v>
      </c>
      <c r="F368" t="str">
        <f t="shared" si="27"/>
        <v>0</v>
      </c>
      <c r="G368" t="e">
        <f>+VLOOKUP(L368,BG!$D$10:$F$68,3,FALSE)</f>
        <v>#REF!</v>
      </c>
      <c r="H368" s="334" t="s">
        <v>2940</v>
      </c>
      <c r="I368" s="620">
        <v>-7131858</v>
      </c>
      <c r="J368" s="296">
        <f t="shared" si="25"/>
        <v>-7131.8580000000002</v>
      </c>
      <c r="K368" t="e">
        <f>+VLOOKUP(D368,#REF!,4,0)</f>
        <v>#REF!</v>
      </c>
      <c r="L368" t="e">
        <f>VLOOKUP(D368,#REF!,5,0)</f>
        <v>#REF!</v>
      </c>
      <c r="M368" t="e">
        <f>VLOOKUP(D368,#REF!,6,0)</f>
        <v>#REF!</v>
      </c>
      <c r="N368" t="e">
        <f>VLOOKUP(D368,#REF!,7,0)</f>
        <v>#REF!</v>
      </c>
      <c r="O368" t="s">
        <v>3177</v>
      </c>
      <c r="P368" t="str">
        <f t="shared" si="28"/>
        <v>26002</v>
      </c>
      <c r="Q368" t="str">
        <f t="shared" si="29"/>
        <v>24</v>
      </c>
    </row>
    <row r="369" spans="1:17" s="361" customFormat="1" hidden="1" x14ac:dyDescent="0.3">
      <c r="A369" s="556" t="s">
        <v>3179</v>
      </c>
      <c r="B369" s="332">
        <v>6</v>
      </c>
      <c r="C369" s="609">
        <v>244026002154990</v>
      </c>
      <c r="D369" s="427" t="s">
        <v>3165</v>
      </c>
      <c r="E369" t="str">
        <f t="shared" si="26"/>
        <v>240402600215499</v>
      </c>
      <c r="F369" t="str">
        <f t="shared" si="27"/>
        <v>0</v>
      </c>
      <c r="G369" t="e">
        <f>+VLOOKUP(L369,BG!$D$10:$F$68,3,FALSE)</f>
        <v>#REF!</v>
      </c>
      <c r="H369" s="427" t="s">
        <v>2792</v>
      </c>
      <c r="I369" s="619">
        <v>-40228165</v>
      </c>
      <c r="J369" s="296">
        <f t="shared" si="25"/>
        <v>-40228.165000000001</v>
      </c>
      <c r="K369" t="e">
        <f>+VLOOKUP(D369,#REF!,4,0)</f>
        <v>#REF!</v>
      </c>
      <c r="L369" t="e">
        <f>VLOOKUP(D369,#REF!,5,0)</f>
        <v>#REF!</v>
      </c>
      <c r="M369" t="e">
        <f>VLOOKUP(D369,#REF!,6,0)</f>
        <v>#REF!</v>
      </c>
      <c r="N369" t="e">
        <f>VLOOKUP(D369,#REF!,7,0)</f>
        <v>#REF!</v>
      </c>
      <c r="O369" t="s">
        <v>3177</v>
      </c>
      <c r="P369" t="str">
        <f t="shared" si="28"/>
        <v>26002</v>
      </c>
      <c r="Q369" t="str">
        <f t="shared" si="29"/>
        <v>24</v>
      </c>
    </row>
    <row r="370" spans="1:17" s="361" customFormat="1" hidden="1" x14ac:dyDescent="0.3">
      <c r="A370" s="556" t="s">
        <v>3179</v>
      </c>
      <c r="B370" s="333">
        <v>6</v>
      </c>
      <c r="C370" s="610">
        <v>244026002191990</v>
      </c>
      <c r="D370" s="334" t="s">
        <v>1065</v>
      </c>
      <c r="E370" t="str">
        <f t="shared" si="26"/>
        <v>240402600219199</v>
      </c>
      <c r="F370" t="str">
        <f t="shared" si="27"/>
        <v>0</v>
      </c>
      <c r="G370" t="e">
        <f>+VLOOKUP(L370,BG!$D$10:$F$68,3,FALSE)</f>
        <v>#REF!</v>
      </c>
      <c r="H370" s="334" t="s">
        <v>1066</v>
      </c>
      <c r="I370" s="620">
        <v>-503977</v>
      </c>
      <c r="J370" s="296">
        <f t="shared" si="25"/>
        <v>-503.97699999999998</v>
      </c>
      <c r="K370" t="e">
        <f>+VLOOKUP(D370,#REF!,4,0)</f>
        <v>#REF!</v>
      </c>
      <c r="L370" t="e">
        <f>VLOOKUP(D370,#REF!,5,0)</f>
        <v>#REF!</v>
      </c>
      <c r="M370" t="e">
        <f>VLOOKUP(D370,#REF!,6,0)</f>
        <v>#REF!</v>
      </c>
      <c r="N370" t="e">
        <f>VLOOKUP(D370,#REF!,7,0)</f>
        <v>#REF!</v>
      </c>
      <c r="O370" t="s">
        <v>3177</v>
      </c>
      <c r="P370" t="str">
        <f t="shared" si="28"/>
        <v>26002</v>
      </c>
      <c r="Q370" t="str">
        <f t="shared" si="29"/>
        <v>24</v>
      </c>
    </row>
    <row r="371" spans="1:17" s="361" customFormat="1" hidden="1" x14ac:dyDescent="0.3">
      <c r="A371" s="556" t="s">
        <v>3179</v>
      </c>
      <c r="B371" s="332">
        <v>6</v>
      </c>
      <c r="C371" s="609">
        <v>244026002192010</v>
      </c>
      <c r="D371" s="427" t="s">
        <v>2578</v>
      </c>
      <c r="E371" t="str">
        <f t="shared" si="26"/>
        <v>240402600219201</v>
      </c>
      <c r="F371" t="str">
        <f t="shared" si="27"/>
        <v>0</v>
      </c>
      <c r="G371" t="e">
        <f>+VLOOKUP(L371,BG!$D$10:$F$68,3,FALSE)</f>
        <v>#REF!</v>
      </c>
      <c r="H371" s="427" t="s">
        <v>2579</v>
      </c>
      <c r="I371" s="619">
        <v>-5660333</v>
      </c>
      <c r="J371" s="296">
        <f t="shared" si="25"/>
        <v>-5660.3329999999996</v>
      </c>
      <c r="K371" t="e">
        <f>+VLOOKUP(D371,#REF!,4,0)</f>
        <v>#REF!</v>
      </c>
      <c r="L371" t="e">
        <f>VLOOKUP(D371,#REF!,5,0)</f>
        <v>#REF!</v>
      </c>
      <c r="M371" t="e">
        <f>VLOOKUP(D371,#REF!,6,0)</f>
        <v>#REF!</v>
      </c>
      <c r="N371" t="e">
        <f>VLOOKUP(D371,#REF!,7,0)</f>
        <v>#REF!</v>
      </c>
      <c r="O371" t="s">
        <v>3177</v>
      </c>
      <c r="P371" t="str">
        <f t="shared" si="28"/>
        <v>26002</v>
      </c>
      <c r="Q371" t="str">
        <f t="shared" si="29"/>
        <v>24</v>
      </c>
    </row>
    <row r="372" spans="1:17" s="361" customFormat="1" hidden="1" x14ac:dyDescent="0.3">
      <c r="A372" s="556" t="s">
        <v>3179</v>
      </c>
      <c r="B372" s="333">
        <v>6</v>
      </c>
      <c r="C372" s="610">
        <v>244026002231990</v>
      </c>
      <c r="D372" s="334" t="s">
        <v>2013</v>
      </c>
      <c r="E372" t="str">
        <f t="shared" si="26"/>
        <v>240402600223199</v>
      </c>
      <c r="F372" t="str">
        <f t="shared" si="27"/>
        <v>0</v>
      </c>
      <c r="G372" t="e">
        <f>+VLOOKUP(L372,BG!$D$10:$F$68,3,FALSE)</f>
        <v>#REF!</v>
      </c>
      <c r="H372" s="334" t="s">
        <v>2167</v>
      </c>
      <c r="I372" s="620">
        <v>-171410</v>
      </c>
      <c r="J372" s="296">
        <f t="shared" si="25"/>
        <v>-171.41</v>
      </c>
      <c r="K372" t="e">
        <f>+VLOOKUP(D372,#REF!,4,0)</f>
        <v>#REF!</v>
      </c>
      <c r="L372" t="e">
        <f>VLOOKUP(D372,#REF!,5,0)</f>
        <v>#REF!</v>
      </c>
      <c r="M372" t="e">
        <f>VLOOKUP(D372,#REF!,6,0)</f>
        <v>#REF!</v>
      </c>
      <c r="N372" t="e">
        <f>VLOOKUP(D372,#REF!,7,0)</f>
        <v>#REF!</v>
      </c>
      <c r="O372" t="s">
        <v>3177</v>
      </c>
      <c r="P372" t="str">
        <f t="shared" si="28"/>
        <v>26002</v>
      </c>
      <c r="Q372" t="str">
        <f t="shared" si="29"/>
        <v>24</v>
      </c>
    </row>
    <row r="373" spans="1:17" s="361" customFormat="1" hidden="1" x14ac:dyDescent="0.3">
      <c r="A373" s="556" t="s">
        <v>3179</v>
      </c>
      <c r="B373" s="332">
        <v>6</v>
      </c>
      <c r="C373" s="609">
        <v>244026002240010</v>
      </c>
      <c r="D373" s="427" t="s">
        <v>1067</v>
      </c>
      <c r="E373" t="str">
        <f t="shared" si="26"/>
        <v>240402600224001</v>
      </c>
      <c r="F373" t="str">
        <f t="shared" si="27"/>
        <v>0</v>
      </c>
      <c r="G373" t="e">
        <f>+VLOOKUP(L373,BG!$D$10:$F$68,3,FALSE)</f>
        <v>#REF!</v>
      </c>
      <c r="H373" s="427" t="s">
        <v>1068</v>
      </c>
      <c r="I373" s="619">
        <v>-110189</v>
      </c>
      <c r="J373" s="296">
        <f t="shared" si="25"/>
        <v>-110.18899999999999</v>
      </c>
      <c r="K373" t="e">
        <f>+VLOOKUP(D373,#REF!,4,0)</f>
        <v>#REF!</v>
      </c>
      <c r="L373" t="e">
        <f>VLOOKUP(D373,#REF!,5,0)</f>
        <v>#REF!</v>
      </c>
      <c r="M373" t="e">
        <f>VLOOKUP(D373,#REF!,6,0)</f>
        <v>#REF!</v>
      </c>
      <c r="N373" t="e">
        <f>VLOOKUP(D373,#REF!,7,0)</f>
        <v>#REF!</v>
      </c>
      <c r="O373" t="s">
        <v>3177</v>
      </c>
      <c r="P373" t="str">
        <f t="shared" si="28"/>
        <v>26002</v>
      </c>
      <c r="Q373" t="str">
        <f t="shared" si="29"/>
        <v>24</v>
      </c>
    </row>
    <row r="374" spans="1:17" s="361" customFormat="1" hidden="1" x14ac:dyDescent="0.3">
      <c r="A374" s="556" t="s">
        <v>3179</v>
      </c>
      <c r="B374" s="333">
        <v>6</v>
      </c>
      <c r="C374" s="610">
        <v>244026002888010</v>
      </c>
      <c r="D374" s="334" t="s">
        <v>3185</v>
      </c>
      <c r="E374" t="str">
        <f t="shared" si="26"/>
        <v>240402600288801</v>
      </c>
      <c r="F374" t="str">
        <f t="shared" si="27"/>
        <v>0</v>
      </c>
      <c r="G374" t="e">
        <f>+VLOOKUP(L374,BG!$D$10:$F$68,3,FALSE)</f>
        <v>#REF!</v>
      </c>
      <c r="H374" s="334" t="s">
        <v>3218</v>
      </c>
      <c r="I374" s="620">
        <v>-14177645</v>
      </c>
      <c r="J374" s="296">
        <f t="shared" si="25"/>
        <v>-14177.645</v>
      </c>
      <c r="K374" t="e">
        <f>+VLOOKUP(D374,#REF!,4,0)</f>
        <v>#REF!</v>
      </c>
      <c r="L374" t="e">
        <f>VLOOKUP(D374,#REF!,5,0)</f>
        <v>#REF!</v>
      </c>
      <c r="M374" t="e">
        <f>VLOOKUP(D374,#REF!,6,0)</f>
        <v>#REF!</v>
      </c>
      <c r="N374" t="e">
        <f>VLOOKUP(D374,#REF!,7,0)</f>
        <v>#REF!</v>
      </c>
      <c r="O374" t="s">
        <v>3177</v>
      </c>
      <c r="P374" t="str">
        <f t="shared" si="28"/>
        <v>26002</v>
      </c>
      <c r="Q374" t="str">
        <f t="shared" si="29"/>
        <v>24</v>
      </c>
    </row>
    <row r="375" spans="1:17" s="361" customFormat="1" hidden="1" x14ac:dyDescent="0.3">
      <c r="A375" s="556" t="s">
        <v>3179</v>
      </c>
      <c r="B375" s="332">
        <v>6</v>
      </c>
      <c r="C375" s="609">
        <v>244026002890990</v>
      </c>
      <c r="D375" s="427" t="s">
        <v>3186</v>
      </c>
      <c r="E375" t="str">
        <f t="shared" si="26"/>
        <v>240402600289099</v>
      </c>
      <c r="F375" t="str">
        <f t="shared" si="27"/>
        <v>0</v>
      </c>
      <c r="G375" t="e">
        <f>+VLOOKUP(L375,BG!$D$10:$F$68,3,FALSE)</f>
        <v>#REF!</v>
      </c>
      <c r="H375" s="427" t="s">
        <v>3219</v>
      </c>
      <c r="I375" s="619">
        <v>-18758804</v>
      </c>
      <c r="J375" s="296">
        <f t="shared" si="25"/>
        <v>-18758.804</v>
      </c>
      <c r="K375" t="e">
        <f>+VLOOKUP(D375,#REF!,4,0)</f>
        <v>#REF!</v>
      </c>
      <c r="L375" t="e">
        <f>VLOOKUP(D375,#REF!,5,0)</f>
        <v>#REF!</v>
      </c>
      <c r="M375" t="e">
        <f>VLOOKUP(D375,#REF!,6,0)</f>
        <v>#REF!</v>
      </c>
      <c r="N375" t="e">
        <f>VLOOKUP(D375,#REF!,7,0)</f>
        <v>#REF!</v>
      </c>
      <c r="O375" t="s">
        <v>3177</v>
      </c>
      <c r="P375" t="str">
        <f t="shared" si="28"/>
        <v>26002</v>
      </c>
      <c r="Q375" t="str">
        <f t="shared" si="29"/>
        <v>24</v>
      </c>
    </row>
    <row r="376" spans="1:17" s="361" customFormat="1" hidden="1" x14ac:dyDescent="0.3">
      <c r="A376" s="556" t="s">
        <v>3179</v>
      </c>
      <c r="B376" s="333">
        <v>6</v>
      </c>
      <c r="C376" s="610">
        <v>244026002891990</v>
      </c>
      <c r="D376" s="334" t="s">
        <v>3187</v>
      </c>
      <c r="E376" t="str">
        <f t="shared" si="26"/>
        <v>240402600289199</v>
      </c>
      <c r="F376" t="str">
        <f t="shared" si="27"/>
        <v>0</v>
      </c>
      <c r="G376" t="e">
        <f>+VLOOKUP(L376,BG!$D$10:$F$68,3,FALSE)</f>
        <v>#REF!</v>
      </c>
      <c r="H376" s="334" t="s">
        <v>901</v>
      </c>
      <c r="I376" s="620">
        <v>-1226480041</v>
      </c>
      <c r="J376" s="296">
        <f t="shared" si="25"/>
        <v>-1226480.041</v>
      </c>
      <c r="K376" t="e">
        <f>+VLOOKUP(D376,#REF!,4,0)</f>
        <v>#REF!</v>
      </c>
      <c r="L376" t="e">
        <f>VLOOKUP(D376,#REF!,5,0)</f>
        <v>#REF!</v>
      </c>
      <c r="M376" t="e">
        <f>VLOOKUP(D376,#REF!,6,0)</f>
        <v>#REF!</v>
      </c>
      <c r="N376" t="e">
        <f>VLOOKUP(D376,#REF!,7,0)</f>
        <v>#REF!</v>
      </c>
      <c r="O376" t="s">
        <v>3177</v>
      </c>
      <c r="P376" t="str">
        <f t="shared" si="28"/>
        <v>26002</v>
      </c>
      <c r="Q376" t="str">
        <f t="shared" si="29"/>
        <v>24</v>
      </c>
    </row>
    <row r="377" spans="1:17" s="361" customFormat="1" hidden="1" x14ac:dyDescent="0.3">
      <c r="A377" s="556" t="s">
        <v>3179</v>
      </c>
      <c r="B377" s="332">
        <v>6</v>
      </c>
      <c r="C377" s="609">
        <v>244026002934990</v>
      </c>
      <c r="D377" s="427" t="s">
        <v>2017</v>
      </c>
      <c r="E377" t="str">
        <f t="shared" si="26"/>
        <v>240402600293499</v>
      </c>
      <c r="F377" t="str">
        <f t="shared" si="27"/>
        <v>0</v>
      </c>
      <c r="G377" t="e">
        <f>+VLOOKUP(L377,BG!$D$10:$F$68,3,FALSE)</f>
        <v>#REF!</v>
      </c>
      <c r="H377" s="427" t="s">
        <v>3220</v>
      </c>
      <c r="I377" s="461">
        <v>-3450000000</v>
      </c>
      <c r="J377" s="296">
        <f t="shared" si="25"/>
        <v>-3450000</v>
      </c>
      <c r="K377" t="e">
        <f>+VLOOKUP(D377,#REF!,4,0)</f>
        <v>#REF!</v>
      </c>
      <c r="L377" t="e">
        <f>VLOOKUP(D377,#REF!,5,0)</f>
        <v>#REF!</v>
      </c>
      <c r="M377" t="e">
        <f>VLOOKUP(D377,#REF!,6,0)</f>
        <v>#REF!</v>
      </c>
      <c r="N377" t="e">
        <f>VLOOKUP(D377,#REF!,7,0)</f>
        <v>#REF!</v>
      </c>
      <c r="O377" t="s">
        <v>3177</v>
      </c>
      <c r="P377" t="str">
        <f t="shared" si="28"/>
        <v>26002</v>
      </c>
      <c r="Q377" t="str">
        <f t="shared" si="29"/>
        <v>24</v>
      </c>
    </row>
    <row r="378" spans="1:17" s="361" customFormat="1" hidden="1" x14ac:dyDescent="0.3">
      <c r="A378" s="556" t="s">
        <v>3179</v>
      </c>
      <c r="B378" s="333">
        <v>6</v>
      </c>
      <c r="C378" s="610">
        <v>244026002937990</v>
      </c>
      <c r="D378" s="334" t="s">
        <v>2018</v>
      </c>
      <c r="E378" t="str">
        <f t="shared" si="26"/>
        <v>240402600293799</v>
      </c>
      <c r="F378" t="str">
        <f t="shared" si="27"/>
        <v>0</v>
      </c>
      <c r="G378" t="e">
        <f>+VLOOKUP(L378,BG!$D$10:$F$68,3,FALSE)</f>
        <v>#REF!</v>
      </c>
      <c r="H378" s="334" t="s">
        <v>2171</v>
      </c>
      <c r="I378" s="620">
        <v>-3456820</v>
      </c>
      <c r="J378" s="296">
        <f t="shared" si="25"/>
        <v>-3456.82</v>
      </c>
      <c r="K378" t="e">
        <f>+VLOOKUP(D378,#REF!,4,0)</f>
        <v>#REF!</v>
      </c>
      <c r="L378" t="e">
        <f>VLOOKUP(D378,#REF!,5,0)</f>
        <v>#REF!</v>
      </c>
      <c r="M378" t="e">
        <f>VLOOKUP(D378,#REF!,6,0)</f>
        <v>#REF!</v>
      </c>
      <c r="N378" t="e">
        <f>VLOOKUP(D378,#REF!,7,0)</f>
        <v>#REF!</v>
      </c>
      <c r="O378" t="s">
        <v>3177</v>
      </c>
      <c r="P378" t="str">
        <f t="shared" si="28"/>
        <v>26002</v>
      </c>
      <c r="Q378" t="str">
        <f t="shared" si="29"/>
        <v>24</v>
      </c>
    </row>
    <row r="379" spans="1:17" s="361" customFormat="1" hidden="1" x14ac:dyDescent="0.3">
      <c r="A379" s="556" t="s">
        <v>3179</v>
      </c>
      <c r="B379" s="332">
        <v>6</v>
      </c>
      <c r="C379" s="609">
        <v>244026002941990</v>
      </c>
      <c r="D379" s="427" t="s">
        <v>3188</v>
      </c>
      <c r="E379" t="str">
        <f t="shared" si="26"/>
        <v>240402600294199</v>
      </c>
      <c r="F379" t="str">
        <f t="shared" si="27"/>
        <v>0</v>
      </c>
      <c r="G379" t="e">
        <f>+VLOOKUP(L379,BG!$D$10:$F$68,3,FALSE)</f>
        <v>#REF!</v>
      </c>
      <c r="H379" s="427" t="s">
        <v>3221</v>
      </c>
      <c r="I379" s="619">
        <v>-2330310386</v>
      </c>
      <c r="J379" s="296">
        <f t="shared" si="25"/>
        <v>-2330310.3859999999</v>
      </c>
      <c r="K379" t="e">
        <f>+VLOOKUP(D379,#REF!,4,0)</f>
        <v>#REF!</v>
      </c>
      <c r="L379" t="e">
        <f>VLOOKUP(D379,#REF!,5,0)</f>
        <v>#REF!</v>
      </c>
      <c r="M379" t="e">
        <f>VLOOKUP(D379,#REF!,6,0)</f>
        <v>#REF!</v>
      </c>
      <c r="N379" t="e">
        <f>VLOOKUP(D379,#REF!,7,0)</f>
        <v>#REF!</v>
      </c>
      <c r="O379" t="s">
        <v>3177</v>
      </c>
      <c r="P379" t="str">
        <f t="shared" si="28"/>
        <v>26002</v>
      </c>
      <c r="Q379" t="str">
        <f t="shared" si="29"/>
        <v>24</v>
      </c>
    </row>
    <row r="380" spans="1:17" hidden="1" x14ac:dyDescent="0.3">
      <c r="A380" s="556" t="s">
        <v>3179</v>
      </c>
      <c r="B380" s="333">
        <v>6</v>
      </c>
      <c r="C380" s="610">
        <v>244026002942990</v>
      </c>
      <c r="D380" s="334" t="s">
        <v>3189</v>
      </c>
      <c r="E380" t="str">
        <f t="shared" si="26"/>
        <v>240402600294299</v>
      </c>
      <c r="F380" t="str">
        <f t="shared" si="27"/>
        <v>0</v>
      </c>
      <c r="G380" t="e">
        <f>+VLOOKUP(L380,BG!$D$10:$F$68,3,FALSE)</f>
        <v>#REF!</v>
      </c>
      <c r="H380" s="334" t="s">
        <v>3222</v>
      </c>
      <c r="I380" s="620">
        <v>-559289687</v>
      </c>
      <c r="J380" s="296">
        <f t="shared" si="25"/>
        <v>-559289.68700000003</v>
      </c>
      <c r="K380" t="e">
        <f>+VLOOKUP(D380,#REF!,4,0)</f>
        <v>#REF!</v>
      </c>
      <c r="L380" t="e">
        <f>VLOOKUP(D380,#REF!,5,0)</f>
        <v>#REF!</v>
      </c>
      <c r="M380" t="e">
        <f>VLOOKUP(D380,#REF!,6,0)</f>
        <v>#REF!</v>
      </c>
      <c r="N380" t="e">
        <f>VLOOKUP(D380,#REF!,7,0)</f>
        <v>#REF!</v>
      </c>
      <c r="O380" t="s">
        <v>3177</v>
      </c>
      <c r="P380" t="str">
        <f t="shared" si="28"/>
        <v>26002</v>
      </c>
      <c r="Q380" t="str">
        <f t="shared" si="29"/>
        <v>24</v>
      </c>
    </row>
    <row r="381" spans="1:17" hidden="1" x14ac:dyDescent="0.3">
      <c r="A381" s="556" t="s">
        <v>3179</v>
      </c>
      <c r="B381" s="332">
        <v>6</v>
      </c>
      <c r="C381" s="609">
        <v>244026002943010</v>
      </c>
      <c r="D381" s="427" t="s">
        <v>3190</v>
      </c>
      <c r="E381" t="str">
        <f t="shared" si="26"/>
        <v>240402600294301</v>
      </c>
      <c r="F381" t="str">
        <f t="shared" si="27"/>
        <v>0</v>
      </c>
      <c r="G381" t="e">
        <f>+VLOOKUP(L381,BG!$D$10:$F$68,3,FALSE)</f>
        <v>#REF!</v>
      </c>
      <c r="H381" s="427" t="s">
        <v>3223</v>
      </c>
      <c r="I381" s="619">
        <v>-3672965</v>
      </c>
      <c r="J381" s="296">
        <f t="shared" si="25"/>
        <v>-3672.9650000000001</v>
      </c>
      <c r="K381" t="e">
        <f>+VLOOKUP(D381,#REF!,4,0)</f>
        <v>#REF!</v>
      </c>
      <c r="L381" t="e">
        <f>VLOOKUP(D381,#REF!,5,0)</f>
        <v>#REF!</v>
      </c>
      <c r="M381" t="e">
        <f>VLOOKUP(D381,#REF!,6,0)</f>
        <v>#REF!</v>
      </c>
      <c r="N381" t="e">
        <f>VLOOKUP(D381,#REF!,7,0)</f>
        <v>#REF!</v>
      </c>
      <c r="O381" t="s">
        <v>3177</v>
      </c>
      <c r="P381" t="str">
        <f t="shared" si="28"/>
        <v>26002</v>
      </c>
      <c r="Q381" t="str">
        <f t="shared" si="29"/>
        <v>24</v>
      </c>
    </row>
    <row r="382" spans="1:17" hidden="1" x14ac:dyDescent="0.3">
      <c r="A382" s="556" t="s">
        <v>3179</v>
      </c>
      <c r="B382" s="333">
        <v>6</v>
      </c>
      <c r="C382" s="610">
        <v>244026002944990</v>
      </c>
      <c r="D382" s="334" t="s">
        <v>3191</v>
      </c>
      <c r="E382" t="str">
        <f t="shared" si="26"/>
        <v>240402600294499</v>
      </c>
      <c r="F382" t="str">
        <f t="shared" si="27"/>
        <v>0</v>
      </c>
      <c r="G382" t="e">
        <f>+VLOOKUP(L382,BG!$D$10:$F$68,3,FALSE)</f>
        <v>#REF!</v>
      </c>
      <c r="H382" s="334" t="s">
        <v>3224</v>
      </c>
      <c r="I382" s="620">
        <v>-143500092</v>
      </c>
      <c r="J382" s="296">
        <f t="shared" si="25"/>
        <v>-143500.092</v>
      </c>
      <c r="K382" t="e">
        <f>+VLOOKUP(D382,#REF!,4,0)</f>
        <v>#REF!</v>
      </c>
      <c r="L382" t="e">
        <f>VLOOKUP(D382,#REF!,5,0)</f>
        <v>#REF!</v>
      </c>
      <c r="M382" t="e">
        <f>VLOOKUP(D382,#REF!,6,0)</f>
        <v>#REF!</v>
      </c>
      <c r="N382" t="e">
        <f>VLOOKUP(D382,#REF!,7,0)</f>
        <v>#REF!</v>
      </c>
      <c r="O382" t="s">
        <v>3177</v>
      </c>
      <c r="P382" t="str">
        <f t="shared" si="28"/>
        <v>26002</v>
      </c>
      <c r="Q382" t="str">
        <f t="shared" si="29"/>
        <v>24</v>
      </c>
    </row>
    <row r="383" spans="1:17" hidden="1" x14ac:dyDescent="0.3">
      <c r="A383" s="556" t="s">
        <v>3179</v>
      </c>
      <c r="B383" s="332">
        <v>6</v>
      </c>
      <c r="C383" s="609">
        <v>244026002945990</v>
      </c>
      <c r="D383" s="427" t="s">
        <v>3192</v>
      </c>
      <c r="E383" t="str">
        <f t="shared" si="26"/>
        <v>240402600294599</v>
      </c>
      <c r="F383" t="str">
        <f t="shared" si="27"/>
        <v>0</v>
      </c>
      <c r="G383" t="e">
        <f>+VLOOKUP(L383,BG!$D$10:$F$68,3,FALSE)</f>
        <v>#REF!</v>
      </c>
      <c r="H383" s="427" t="s">
        <v>3225</v>
      </c>
      <c r="I383" s="619">
        <v>-167895788</v>
      </c>
      <c r="J383" s="296">
        <f t="shared" si="25"/>
        <v>-167895.788</v>
      </c>
      <c r="K383" t="e">
        <f>+VLOOKUP(D383,#REF!,4,0)</f>
        <v>#REF!</v>
      </c>
      <c r="L383" t="e">
        <f>VLOOKUP(D383,#REF!,5,0)</f>
        <v>#REF!</v>
      </c>
      <c r="M383" t="e">
        <f>VLOOKUP(D383,#REF!,6,0)</f>
        <v>#REF!</v>
      </c>
      <c r="N383" t="e">
        <f>VLOOKUP(D383,#REF!,7,0)</f>
        <v>#REF!</v>
      </c>
      <c r="O383" t="s">
        <v>3177</v>
      </c>
      <c r="P383" t="str">
        <f t="shared" si="28"/>
        <v>26002</v>
      </c>
      <c r="Q383" t="str">
        <f t="shared" si="29"/>
        <v>24</v>
      </c>
    </row>
    <row r="384" spans="1:17" s="361" customFormat="1" hidden="1" x14ac:dyDescent="0.3">
      <c r="A384" s="556" t="s">
        <v>3179</v>
      </c>
      <c r="B384" s="333">
        <v>6</v>
      </c>
      <c r="C384" s="610">
        <v>244026002946990</v>
      </c>
      <c r="D384" s="334" t="s">
        <v>3193</v>
      </c>
      <c r="E384" t="str">
        <f t="shared" si="26"/>
        <v>240402600294699</v>
      </c>
      <c r="F384" t="str">
        <f t="shared" si="27"/>
        <v>0</v>
      </c>
      <c r="G384" t="e">
        <f>+VLOOKUP(L384,BG!$D$10:$F$68,3,FALSE)</f>
        <v>#REF!</v>
      </c>
      <c r="H384" s="334" t="s">
        <v>887</v>
      </c>
      <c r="I384" s="620">
        <v>-24109728</v>
      </c>
      <c r="J384" s="296">
        <f t="shared" si="25"/>
        <v>-24109.727999999999</v>
      </c>
      <c r="K384" t="e">
        <f>+VLOOKUP(D384,#REF!,4,0)</f>
        <v>#REF!</v>
      </c>
      <c r="L384" t="e">
        <f>VLOOKUP(D384,#REF!,5,0)</f>
        <v>#REF!</v>
      </c>
      <c r="M384" t="e">
        <f>VLOOKUP(D384,#REF!,6,0)</f>
        <v>#REF!</v>
      </c>
      <c r="N384" t="e">
        <f>VLOOKUP(D384,#REF!,7,0)</f>
        <v>#REF!</v>
      </c>
      <c r="O384" t="s">
        <v>3177</v>
      </c>
      <c r="P384" t="str">
        <f t="shared" si="28"/>
        <v>26002</v>
      </c>
      <c r="Q384" t="str">
        <f t="shared" si="29"/>
        <v>24</v>
      </c>
    </row>
    <row r="385" spans="1:17" s="361" customFormat="1" hidden="1" x14ac:dyDescent="0.3">
      <c r="A385" s="556" t="s">
        <v>3179</v>
      </c>
      <c r="B385" s="332">
        <v>6</v>
      </c>
      <c r="C385" s="609">
        <v>244026002947990</v>
      </c>
      <c r="D385" s="427" t="s">
        <v>3194</v>
      </c>
      <c r="E385" t="str">
        <f t="shared" si="26"/>
        <v>240402600294799</v>
      </c>
      <c r="F385" t="str">
        <f t="shared" si="27"/>
        <v>0</v>
      </c>
      <c r="G385" t="e">
        <f>+VLOOKUP(L385,BG!$D$10:$F$68,3,FALSE)</f>
        <v>#REF!</v>
      </c>
      <c r="H385" s="427" t="s">
        <v>3226</v>
      </c>
      <c r="I385" s="619">
        <v>-41640758</v>
      </c>
      <c r="J385" s="296">
        <f t="shared" si="25"/>
        <v>-41640.758000000002</v>
      </c>
      <c r="K385" t="e">
        <f>+VLOOKUP(D385,#REF!,4,0)</f>
        <v>#REF!</v>
      </c>
      <c r="L385" t="e">
        <f>VLOOKUP(D385,#REF!,5,0)</f>
        <v>#REF!</v>
      </c>
      <c r="M385" t="e">
        <f>VLOOKUP(D385,#REF!,6,0)</f>
        <v>#REF!</v>
      </c>
      <c r="N385" t="e">
        <f>VLOOKUP(D385,#REF!,7,0)</f>
        <v>#REF!</v>
      </c>
      <c r="O385"/>
      <c r="P385" t="str">
        <f t="shared" si="28"/>
        <v>26002</v>
      </c>
      <c r="Q385" t="str">
        <f t="shared" si="29"/>
        <v>24</v>
      </c>
    </row>
    <row r="386" spans="1:17" s="361" customFormat="1" hidden="1" x14ac:dyDescent="0.3">
      <c r="A386" s="556" t="s">
        <v>3179</v>
      </c>
      <c r="B386" s="333">
        <v>6</v>
      </c>
      <c r="C386" s="610">
        <v>244026002948990</v>
      </c>
      <c r="D386" s="334" t="s">
        <v>3195</v>
      </c>
      <c r="E386" t="str">
        <f t="shared" si="26"/>
        <v>240402600294899</v>
      </c>
      <c r="F386" t="str">
        <f t="shared" si="27"/>
        <v>0</v>
      </c>
      <c r="G386" t="e">
        <f>+VLOOKUP(L386,BG!$D$10:$F$68,3,FALSE)</f>
        <v>#REF!</v>
      </c>
      <c r="H386" s="334" t="s">
        <v>3227</v>
      </c>
      <c r="I386" s="620">
        <v>-294782510</v>
      </c>
      <c r="J386" s="296">
        <f t="shared" ref="J386:J449" si="30">I386/1000</f>
        <v>-294782.51</v>
      </c>
      <c r="K386" t="e">
        <f>+VLOOKUP(D386,#REF!,4,0)</f>
        <v>#REF!</v>
      </c>
      <c r="L386" t="e">
        <f>VLOOKUP(D386,#REF!,5,0)</f>
        <v>#REF!</v>
      </c>
      <c r="M386" t="e">
        <f>VLOOKUP(D386,#REF!,6,0)</f>
        <v>#REF!</v>
      </c>
      <c r="N386" t="e">
        <f>VLOOKUP(D386,#REF!,7,0)</f>
        <v>#REF!</v>
      </c>
      <c r="O386"/>
      <c r="P386" t="str">
        <f t="shared" si="28"/>
        <v>26002</v>
      </c>
      <c r="Q386" t="str">
        <f t="shared" si="29"/>
        <v>24</v>
      </c>
    </row>
    <row r="387" spans="1:17" s="361" customFormat="1" hidden="1" x14ac:dyDescent="0.3">
      <c r="A387" s="556" t="s">
        <v>3179</v>
      </c>
      <c r="B387" s="332">
        <v>6</v>
      </c>
      <c r="C387" s="609">
        <v>244026002950990</v>
      </c>
      <c r="D387" s="427" t="s">
        <v>3196</v>
      </c>
      <c r="E387" t="str">
        <f t="shared" si="26"/>
        <v>240402600295099</v>
      </c>
      <c r="F387" t="str">
        <f t="shared" si="27"/>
        <v>0</v>
      </c>
      <c r="G387" t="e">
        <f>+VLOOKUP(L387,BG!$D$10:$F$68,3,FALSE)</f>
        <v>#REF!</v>
      </c>
      <c r="H387" s="427" t="s">
        <v>3228</v>
      </c>
      <c r="I387" s="619">
        <v>-7247557</v>
      </c>
      <c r="J387" s="296">
        <f t="shared" si="30"/>
        <v>-7247.5569999999998</v>
      </c>
      <c r="K387" t="e">
        <f>+VLOOKUP(D387,#REF!,4,0)</f>
        <v>#REF!</v>
      </c>
      <c r="L387" t="e">
        <f>VLOOKUP(D387,#REF!,5,0)</f>
        <v>#REF!</v>
      </c>
      <c r="M387" t="e">
        <f>VLOOKUP(D387,#REF!,6,0)</f>
        <v>#REF!</v>
      </c>
      <c r="N387" t="e">
        <f>VLOOKUP(D387,#REF!,7,0)</f>
        <v>#REF!</v>
      </c>
      <c r="O387"/>
      <c r="P387" t="str">
        <f t="shared" si="28"/>
        <v>26002</v>
      </c>
      <c r="Q387" t="str">
        <f t="shared" si="29"/>
        <v>24</v>
      </c>
    </row>
    <row r="388" spans="1:17" s="361" customFormat="1" hidden="1" x14ac:dyDescent="0.3">
      <c r="A388" s="556" t="s">
        <v>3179</v>
      </c>
      <c r="B388" s="333">
        <v>6</v>
      </c>
      <c r="C388" s="610">
        <v>244026002999990</v>
      </c>
      <c r="D388" s="334" t="s">
        <v>3197</v>
      </c>
      <c r="E388" t="str">
        <f t="shared" si="26"/>
        <v>240402600299999</v>
      </c>
      <c r="F388" t="str">
        <f t="shared" si="27"/>
        <v>0</v>
      </c>
      <c r="G388" t="e">
        <f>+VLOOKUP(L388,BG!$D$10:$F$68,3,FALSE)</f>
        <v>#REF!</v>
      </c>
      <c r="H388" s="334" t="s">
        <v>3229</v>
      </c>
      <c r="I388" s="620">
        <v>-50063135</v>
      </c>
      <c r="J388" s="296">
        <f t="shared" si="30"/>
        <v>-50063.135000000002</v>
      </c>
      <c r="K388" t="e">
        <f>+VLOOKUP(D388,#REF!,4,0)</f>
        <v>#REF!</v>
      </c>
      <c r="L388" t="e">
        <f>VLOOKUP(D388,#REF!,5,0)</f>
        <v>#REF!</v>
      </c>
      <c r="M388" t="e">
        <f>VLOOKUP(D388,#REF!,6,0)</f>
        <v>#REF!</v>
      </c>
      <c r="N388" t="e">
        <f>VLOOKUP(D388,#REF!,7,0)</f>
        <v>#REF!</v>
      </c>
      <c r="O388"/>
      <c r="P388" t="str">
        <f t="shared" si="28"/>
        <v>26002</v>
      </c>
      <c r="Q388" t="str">
        <f t="shared" si="29"/>
        <v>24</v>
      </c>
    </row>
    <row r="389" spans="1:17" s="361" customFormat="1" hidden="1" x14ac:dyDescent="0.3">
      <c r="A389" s="556" t="s">
        <v>3179</v>
      </c>
      <c r="B389" s="332">
        <v>6</v>
      </c>
      <c r="C389" s="609">
        <v>251027001001990</v>
      </c>
      <c r="D389" s="427" t="s">
        <v>1071</v>
      </c>
      <c r="E389" t="str">
        <f t="shared" ref="E389:E452" si="31">+MID(D389,3,2)&amp;+MID(D389,6,1)&amp;+MID(D389,8,2)&amp;+MID(D389,11,3)&amp;+MID(D389,17,2)&amp;+MID(D389,20,3)&amp;+MID(D389,24,2)</f>
        <v>250102700100199</v>
      </c>
      <c r="F389" t="str">
        <f t="shared" ref="F389:F452" si="32">MID(E389,3,1)</f>
        <v>0</v>
      </c>
      <c r="G389" t="e">
        <f>+VLOOKUP(L389,BG!$D$10:$F$68,3,FALSE)</f>
        <v>#REF!</v>
      </c>
      <c r="H389" s="427" t="s">
        <v>1072</v>
      </c>
      <c r="I389" s="619">
        <v>-2731016872</v>
      </c>
      <c r="J389" s="296">
        <f t="shared" si="30"/>
        <v>-2731016.872</v>
      </c>
      <c r="K389" t="e">
        <f>+VLOOKUP(D389,#REF!,4,0)</f>
        <v>#REF!</v>
      </c>
      <c r="L389" t="e">
        <f>VLOOKUP(D389,#REF!,5,0)</f>
        <v>#REF!</v>
      </c>
      <c r="M389" t="e">
        <f>VLOOKUP(D389,#REF!,6,0)</f>
        <v>#REF!</v>
      </c>
      <c r="N389" t="e">
        <f>VLOOKUP(D389,#REF!,7,0)</f>
        <v>#REF!</v>
      </c>
      <c r="O389"/>
      <c r="P389" t="str">
        <f t="shared" ref="P389:P452" si="33">MID(E389,6,5)</f>
        <v>27001</v>
      </c>
      <c r="Q389" t="str">
        <f t="shared" ref="Q389:Q452" si="34">+LEFT(E389,2)</f>
        <v>25</v>
      </c>
    </row>
    <row r="390" spans="1:17" s="361" customFormat="1" hidden="1" x14ac:dyDescent="0.3">
      <c r="A390" s="556" t="s">
        <v>3179</v>
      </c>
      <c r="B390" s="333">
        <v>6</v>
      </c>
      <c r="C390" s="610">
        <v>251027201002990</v>
      </c>
      <c r="D390" s="334" t="s">
        <v>1073</v>
      </c>
      <c r="E390" t="str">
        <f t="shared" si="31"/>
        <v>250102720100299</v>
      </c>
      <c r="F390" t="str">
        <f t="shared" si="32"/>
        <v>0</v>
      </c>
      <c r="G390" t="e">
        <f>+VLOOKUP(L390,BG!$D$10:$F$68,3,FALSE)</f>
        <v>#REF!</v>
      </c>
      <c r="H390" s="334" t="s">
        <v>1074</v>
      </c>
      <c r="I390" s="620">
        <v>-734773483</v>
      </c>
      <c r="J390" s="296">
        <f t="shared" si="30"/>
        <v>-734773.48300000001</v>
      </c>
      <c r="K390" t="e">
        <f>+VLOOKUP(D390,#REF!,4,0)</f>
        <v>#REF!</v>
      </c>
      <c r="L390" t="e">
        <f>VLOOKUP(D390,#REF!,5,0)</f>
        <v>#REF!</v>
      </c>
      <c r="M390" s="331" t="s">
        <v>93</v>
      </c>
      <c r="N390" t="e">
        <f>VLOOKUP(D390,#REF!,7,0)</f>
        <v>#REF!</v>
      </c>
      <c r="O390"/>
      <c r="P390" t="str">
        <f t="shared" si="33"/>
        <v>27201</v>
      </c>
      <c r="Q390" t="str">
        <f t="shared" si="34"/>
        <v>25</v>
      </c>
    </row>
    <row r="391" spans="1:17" s="361" customFormat="1" hidden="1" x14ac:dyDescent="0.3">
      <c r="A391" s="556" t="s">
        <v>3179</v>
      </c>
      <c r="B391" s="332">
        <v>6</v>
      </c>
      <c r="C391" s="609">
        <v>311040001001990</v>
      </c>
      <c r="D391" s="427" t="s">
        <v>1078</v>
      </c>
      <c r="E391" t="str">
        <f t="shared" si="31"/>
        <v>310104000100199</v>
      </c>
      <c r="F391" t="str">
        <f t="shared" si="32"/>
        <v>0</v>
      </c>
      <c r="G391" t="e">
        <f>+VLOOKUP(L391,BG!$D$10:$F$68,3,FALSE)</f>
        <v>#REF!</v>
      </c>
      <c r="H391" s="427" t="s">
        <v>1077</v>
      </c>
      <c r="I391" s="619">
        <v>-377818000000</v>
      </c>
      <c r="J391" s="296">
        <f t="shared" si="30"/>
        <v>-377818000</v>
      </c>
      <c r="K391" t="e">
        <f>+VLOOKUP(D391,#REF!,4,0)</f>
        <v>#REF!</v>
      </c>
      <c r="L391" t="e">
        <f>VLOOKUP(D391,#REF!,5,0)</f>
        <v>#REF!</v>
      </c>
      <c r="M391" t="e">
        <f>VLOOKUP(D391,#REF!,6,0)</f>
        <v>#REF!</v>
      </c>
      <c r="N391" t="e">
        <f>VLOOKUP(D391,#REF!,7,0)</f>
        <v>#REF!</v>
      </c>
      <c r="O391"/>
      <c r="P391" t="str">
        <f t="shared" si="33"/>
        <v>40001</v>
      </c>
      <c r="Q391" t="str">
        <f t="shared" si="34"/>
        <v>31</v>
      </c>
    </row>
    <row r="392" spans="1:17" s="361" customFormat="1" hidden="1" x14ac:dyDescent="0.3">
      <c r="A392" s="556" t="s">
        <v>3179</v>
      </c>
      <c r="B392" s="333">
        <v>7</v>
      </c>
      <c r="C392" s="610">
        <v>312040400000990</v>
      </c>
      <c r="D392" s="334" t="s">
        <v>1080</v>
      </c>
      <c r="E392" t="str">
        <f t="shared" si="31"/>
        <v>310204040000099</v>
      </c>
      <c r="F392" t="str">
        <f t="shared" si="32"/>
        <v>0</v>
      </c>
      <c r="G392" t="e">
        <f>+VLOOKUP(L392,BG!$D$10:$F$68,3,FALSE)</f>
        <v>#REF!</v>
      </c>
      <c r="H392" s="334" t="s">
        <v>1079</v>
      </c>
      <c r="I392" s="620">
        <v>-75940709</v>
      </c>
      <c r="J392" s="296">
        <f t="shared" si="30"/>
        <v>-75940.709000000003</v>
      </c>
      <c r="K392" t="e">
        <f>+VLOOKUP(D392,#REF!,4,0)</f>
        <v>#REF!</v>
      </c>
      <c r="L392" t="e">
        <f>VLOOKUP(D392,#REF!,5,0)</f>
        <v>#REF!</v>
      </c>
      <c r="M392" t="e">
        <f>VLOOKUP(D392,#REF!,6,0)</f>
        <v>#REF!</v>
      </c>
      <c r="N392" t="e">
        <f>VLOOKUP(D392,#REF!,7,0)</f>
        <v>#REF!</v>
      </c>
      <c r="O392"/>
      <c r="P392" t="str">
        <f t="shared" si="33"/>
        <v>40400</v>
      </c>
      <c r="Q392" t="str">
        <f t="shared" si="34"/>
        <v>31</v>
      </c>
    </row>
    <row r="393" spans="1:17" s="361" customFormat="1" x14ac:dyDescent="0.3">
      <c r="A393" s="556" t="s">
        <v>3179</v>
      </c>
      <c r="B393" s="332">
        <v>6</v>
      </c>
      <c r="C393" s="609">
        <v>313040801001990</v>
      </c>
      <c r="D393" s="427" t="s">
        <v>1083</v>
      </c>
      <c r="E393" t="str">
        <f t="shared" si="31"/>
        <v>310304080100199</v>
      </c>
      <c r="F393" t="str">
        <f t="shared" si="32"/>
        <v>0</v>
      </c>
      <c r="G393" t="e">
        <f>+VLOOKUP(L393,BG!$D$10:$F$68,3,FALSE)</f>
        <v>#REF!</v>
      </c>
      <c r="H393" s="427" t="s">
        <v>1084</v>
      </c>
      <c r="I393" s="619">
        <v>-2686623331</v>
      </c>
      <c r="J393" s="296">
        <f t="shared" si="30"/>
        <v>-2686623.3309999998</v>
      </c>
      <c r="K393" t="e">
        <f>+VLOOKUP(D393,#REF!,4,0)</f>
        <v>#REF!</v>
      </c>
      <c r="L393" t="e">
        <f>VLOOKUP(D393,#REF!,5,0)</f>
        <v>#REF!</v>
      </c>
      <c r="M393" t="e">
        <f>VLOOKUP(D393,#REF!,6,0)</f>
        <v>#REF!</v>
      </c>
      <c r="N393" t="e">
        <f>VLOOKUP(D393,#REF!,7,0)</f>
        <v>#REF!</v>
      </c>
      <c r="O393"/>
      <c r="P393" t="str">
        <f t="shared" si="33"/>
        <v>40801</v>
      </c>
      <c r="Q393" t="str">
        <f t="shared" si="34"/>
        <v>31</v>
      </c>
    </row>
    <row r="394" spans="1:17" s="361" customFormat="1" x14ac:dyDescent="0.3">
      <c r="A394" s="556" t="s">
        <v>3179</v>
      </c>
      <c r="B394" s="333">
        <v>6</v>
      </c>
      <c r="C394" s="610">
        <v>313040801002990</v>
      </c>
      <c r="D394" s="334" t="s">
        <v>2019</v>
      </c>
      <c r="E394" t="str">
        <f t="shared" si="31"/>
        <v>310304080100299</v>
      </c>
      <c r="F394" t="str">
        <f t="shared" si="32"/>
        <v>0</v>
      </c>
      <c r="G394" t="e">
        <f>+VLOOKUP(L394,BG!$D$10:$F$68,3,FALSE)</f>
        <v>#REF!</v>
      </c>
      <c r="H394" s="334" t="s">
        <v>2172</v>
      </c>
      <c r="I394" s="620">
        <v>-1429066369</v>
      </c>
      <c r="J394" s="296">
        <f t="shared" si="30"/>
        <v>-1429066.3689999999</v>
      </c>
      <c r="K394" t="e">
        <f>+VLOOKUP(D394,#REF!,4,0)</f>
        <v>#REF!</v>
      </c>
      <c r="L394" t="e">
        <f>VLOOKUP(D394,#REF!,5,0)</f>
        <v>#REF!</v>
      </c>
      <c r="M394" t="e">
        <f>VLOOKUP(D394,#REF!,6,0)</f>
        <v>#REF!</v>
      </c>
      <c r="N394" t="e">
        <f>VLOOKUP(D394,#REF!,7,0)</f>
        <v>#REF!</v>
      </c>
      <c r="O394"/>
      <c r="P394" t="str">
        <f t="shared" si="33"/>
        <v>40801</v>
      </c>
      <c r="Q394" t="str">
        <f t="shared" si="34"/>
        <v>31</v>
      </c>
    </row>
    <row r="395" spans="1:17" s="361" customFormat="1" x14ac:dyDescent="0.3">
      <c r="A395" s="556" t="s">
        <v>3179</v>
      </c>
      <c r="B395" s="332">
        <v>6</v>
      </c>
      <c r="C395" s="609">
        <v>314042401001990</v>
      </c>
      <c r="D395" s="427" t="s">
        <v>1087</v>
      </c>
      <c r="E395" t="str">
        <f t="shared" si="31"/>
        <v>310404240100199</v>
      </c>
      <c r="F395" t="str">
        <f t="shared" si="32"/>
        <v>0</v>
      </c>
      <c r="G395" t="e">
        <f>+VLOOKUP(L395,BG!$D$10:$F$68,3,FALSE)</f>
        <v>#REF!</v>
      </c>
      <c r="H395" s="427" t="s">
        <v>1086</v>
      </c>
      <c r="I395" s="619">
        <v>-14264716712</v>
      </c>
      <c r="J395" s="296">
        <f t="shared" si="30"/>
        <v>-14264716.711999999</v>
      </c>
      <c r="K395" t="e">
        <f>+VLOOKUP(D395,#REF!,4,0)</f>
        <v>#REF!</v>
      </c>
      <c r="L395" t="e">
        <f>VLOOKUP(D395,#REF!,5,0)</f>
        <v>#REF!</v>
      </c>
      <c r="M395" t="e">
        <f>VLOOKUP(D395,#REF!,6,0)</f>
        <v>#REF!</v>
      </c>
      <c r="N395" t="e">
        <f>VLOOKUP(D395,#REF!,7,0)</f>
        <v>#REF!</v>
      </c>
      <c r="O395"/>
      <c r="P395" t="str">
        <f t="shared" si="33"/>
        <v>42401</v>
      </c>
      <c r="Q395" t="str">
        <f t="shared" si="34"/>
        <v>31</v>
      </c>
    </row>
    <row r="396" spans="1:17" s="361" customFormat="1" hidden="1" x14ac:dyDescent="0.3">
      <c r="A396" s="556" t="s">
        <v>3179</v>
      </c>
      <c r="B396" s="333">
        <v>6</v>
      </c>
      <c r="C396" s="610">
        <v>315041601000990</v>
      </c>
      <c r="D396" s="334" t="s">
        <v>2586</v>
      </c>
      <c r="E396" t="str">
        <f t="shared" si="31"/>
        <v>310504160100099</v>
      </c>
      <c r="F396" t="str">
        <f t="shared" si="32"/>
        <v>0</v>
      </c>
      <c r="G396" t="e">
        <f>+VLOOKUP(L396,BG!$D$10:$F$68,3,FALSE)</f>
        <v>#REF!</v>
      </c>
      <c r="H396" s="334" t="s">
        <v>2587</v>
      </c>
      <c r="I396" s="620">
        <v>-426310456977</v>
      </c>
      <c r="J396" s="296">
        <f t="shared" si="30"/>
        <v>-426310456.977</v>
      </c>
      <c r="K396" t="e">
        <f>+VLOOKUP(D396,#REF!,4,0)</f>
        <v>#REF!</v>
      </c>
      <c r="L396" t="e">
        <f>VLOOKUP(D396,#REF!,5,0)</f>
        <v>#REF!</v>
      </c>
      <c r="M396" t="e">
        <f>VLOOKUP(D396,#REF!,6,0)</f>
        <v>#REF!</v>
      </c>
      <c r="N396" t="e">
        <f>VLOOKUP(D396,#REF!,7,0)</f>
        <v>#REF!</v>
      </c>
      <c r="O396"/>
      <c r="P396" t="str">
        <f t="shared" si="33"/>
        <v>41601</v>
      </c>
      <c r="Q396" t="str">
        <f t="shared" si="34"/>
        <v>31</v>
      </c>
    </row>
    <row r="397" spans="1:17" s="584" customFormat="1" hidden="1" x14ac:dyDescent="0.3">
      <c r="A397" s="556" t="s">
        <v>3179</v>
      </c>
      <c r="B397" s="581">
        <v>6</v>
      </c>
      <c r="C397" s="614">
        <v>315042001000990</v>
      </c>
      <c r="D397" s="606" t="s">
        <v>2588</v>
      </c>
      <c r="E397" s="582" t="str">
        <f t="shared" si="31"/>
        <v>310504200100099</v>
      </c>
      <c r="F397" s="582" t="str">
        <f t="shared" si="32"/>
        <v>0</v>
      </c>
      <c r="G397" t="e">
        <f>+VLOOKUP(L397,BG!$D$10:$F$68,3,FALSE)</f>
        <v>#REF!</v>
      </c>
      <c r="H397" s="606" t="s">
        <v>2589</v>
      </c>
      <c r="I397" s="627">
        <v>426310456977</v>
      </c>
      <c r="J397" s="421">
        <f t="shared" si="30"/>
        <v>426310456.977</v>
      </c>
      <c r="K397" s="582" t="e">
        <f>+VLOOKUP(D397,#REF!,4,0)</f>
        <v>#REF!</v>
      </c>
      <c r="L397" s="582" t="e">
        <f>VLOOKUP(D397,#REF!,5,0)</f>
        <v>#REF!</v>
      </c>
      <c r="M397" s="582" t="e">
        <f>VLOOKUP(D397,#REF!,6,0)</f>
        <v>#REF!</v>
      </c>
      <c r="N397" s="582" t="e">
        <f>VLOOKUP(D397,#REF!,7,0)</f>
        <v>#REF!</v>
      </c>
      <c r="O397" s="582"/>
      <c r="P397" t="str">
        <f t="shared" si="33"/>
        <v>42001</v>
      </c>
      <c r="Q397" t="str">
        <f t="shared" si="34"/>
        <v>31</v>
      </c>
    </row>
    <row r="398" spans="1:17" s="584" customFormat="1" hidden="1" x14ac:dyDescent="0.3">
      <c r="A398" s="556" t="s">
        <v>3179</v>
      </c>
      <c r="B398" s="585">
        <v>6</v>
      </c>
      <c r="C398" s="615">
        <v>316041801000990</v>
      </c>
      <c r="D398" s="607" t="s">
        <v>1258</v>
      </c>
      <c r="E398" s="582" t="str">
        <f t="shared" si="31"/>
        <v>310604180100099</v>
      </c>
      <c r="F398" s="582" t="str">
        <f t="shared" si="32"/>
        <v>0</v>
      </c>
      <c r="G398" t="e">
        <f>+VLOOKUP(L398,BG!$D$10:$F$68,3,FALSE)</f>
        <v>#REF!</v>
      </c>
      <c r="H398" s="607" t="s">
        <v>1259</v>
      </c>
      <c r="I398" s="628">
        <v>-23638468355</v>
      </c>
      <c r="J398" s="421">
        <f t="shared" si="30"/>
        <v>-23638468.355</v>
      </c>
      <c r="K398" s="582" t="e">
        <f>+VLOOKUP(D398,#REF!,4,0)</f>
        <v>#REF!</v>
      </c>
      <c r="L398" s="582" t="e">
        <f>VLOOKUP(D398,#REF!,5,0)</f>
        <v>#REF!</v>
      </c>
      <c r="M398" s="582" t="e">
        <f>VLOOKUP(D398,#REF!,6,0)</f>
        <v>#REF!</v>
      </c>
      <c r="N398" s="582" t="e">
        <f>VLOOKUP(D398,#REF!,7,0)</f>
        <v>#REF!</v>
      </c>
      <c r="O398" s="582"/>
      <c r="P398" t="str">
        <f t="shared" si="33"/>
        <v>41801</v>
      </c>
      <c r="Q398" t="str">
        <f t="shared" si="34"/>
        <v>31</v>
      </c>
    </row>
    <row r="399" spans="1:17" s="361" customFormat="1" hidden="1" x14ac:dyDescent="0.3">
      <c r="A399" s="556" t="s">
        <v>3179</v>
      </c>
      <c r="B399" s="332">
        <v>6</v>
      </c>
      <c r="C399" s="609">
        <v>411061304000990</v>
      </c>
      <c r="D399" s="427" t="s">
        <v>2020</v>
      </c>
      <c r="E399" t="str">
        <f t="shared" si="31"/>
        <v>410106130400099</v>
      </c>
      <c r="F399" t="str">
        <f t="shared" si="32"/>
        <v>0</v>
      </c>
      <c r="G399" t="e">
        <f>+VLOOKUP(L399,BG!$D$10:$F$68,3,FALSE)</f>
        <v>#REF!</v>
      </c>
      <c r="H399" s="427" t="s">
        <v>692</v>
      </c>
      <c r="I399" s="619">
        <v>29572658819</v>
      </c>
      <c r="J399" s="296">
        <f t="shared" si="30"/>
        <v>29572658.818999998</v>
      </c>
      <c r="K399" t="e">
        <f>+VLOOKUP(D399,#REF!,4,0)</f>
        <v>#REF!</v>
      </c>
      <c r="L399" t="e">
        <f>VLOOKUP(D399,#REF!,5,0)</f>
        <v>#REF!</v>
      </c>
      <c r="M399" t="e">
        <f>VLOOKUP(D399,#REF!,6,0)</f>
        <v>#REF!</v>
      </c>
      <c r="N399" t="e">
        <f>VLOOKUP(D399,#REF!,7,0)</f>
        <v>#REF!</v>
      </c>
      <c r="O399"/>
      <c r="P399" t="str">
        <f t="shared" si="33"/>
        <v>61304</v>
      </c>
      <c r="Q399" t="str">
        <f t="shared" si="34"/>
        <v>41</v>
      </c>
    </row>
    <row r="400" spans="1:17" s="361" customFormat="1" hidden="1" x14ac:dyDescent="0.3">
      <c r="A400" s="556" t="s">
        <v>3179</v>
      </c>
      <c r="B400" s="333">
        <v>6</v>
      </c>
      <c r="C400" s="610">
        <v>421060204000990</v>
      </c>
      <c r="D400" s="334" t="s">
        <v>2021</v>
      </c>
      <c r="E400" t="str">
        <f t="shared" si="31"/>
        <v>420106020400099</v>
      </c>
      <c r="F400" t="str">
        <f t="shared" si="32"/>
        <v>0</v>
      </c>
      <c r="G400" t="e">
        <f>+VLOOKUP(L400,BG!$D$10:$F$68,3,FALSE)</f>
        <v>#REF!</v>
      </c>
      <c r="H400" s="334" t="s">
        <v>692</v>
      </c>
      <c r="I400" s="620">
        <v>-29572658819</v>
      </c>
      <c r="J400" s="296">
        <f t="shared" si="30"/>
        <v>-29572658.818999998</v>
      </c>
      <c r="K400" t="e">
        <f>+VLOOKUP(D400,#REF!,4,0)</f>
        <v>#REF!</v>
      </c>
      <c r="L400" t="e">
        <f>VLOOKUP(D400,#REF!,5,0)</f>
        <v>#REF!</v>
      </c>
      <c r="M400" t="e">
        <f>VLOOKUP(D400,#REF!,6,0)</f>
        <v>#REF!</v>
      </c>
      <c r="N400" t="e">
        <f>VLOOKUP(D400,#REF!,7,0)</f>
        <v>#REF!</v>
      </c>
      <c r="O400"/>
      <c r="P400" t="str">
        <f t="shared" si="33"/>
        <v>60204</v>
      </c>
      <c r="Q400" t="str">
        <f t="shared" si="34"/>
        <v>42</v>
      </c>
    </row>
    <row r="401" spans="1:17" s="361" customFormat="1" hidden="1" x14ac:dyDescent="0.3">
      <c r="A401" s="556" t="s">
        <v>3179</v>
      </c>
      <c r="B401" s="332">
        <v>6</v>
      </c>
      <c r="C401" s="609">
        <v>511065104101990</v>
      </c>
      <c r="D401" s="427" t="s">
        <v>2022</v>
      </c>
      <c r="E401" t="str">
        <f t="shared" si="31"/>
        <v>510106510410199</v>
      </c>
      <c r="F401" t="str">
        <f t="shared" si="32"/>
        <v>0</v>
      </c>
      <c r="G401" t="e">
        <f>+VLOOKUP(L401,BG!$D$10:$F$68,3,FALSE)</f>
        <v>#REF!</v>
      </c>
      <c r="H401" s="427" t="s">
        <v>2173</v>
      </c>
      <c r="I401" s="619">
        <v>14614920000</v>
      </c>
      <c r="J401" s="296">
        <f t="shared" si="30"/>
        <v>14614920</v>
      </c>
      <c r="K401" t="e">
        <f>+VLOOKUP(D401,#REF!,4,0)</f>
        <v>#REF!</v>
      </c>
      <c r="L401" t="e">
        <f>VLOOKUP(D401,#REF!,5,0)</f>
        <v>#REF!</v>
      </c>
      <c r="M401" t="e">
        <f>VLOOKUP(D401,#REF!,6,0)</f>
        <v>#REF!</v>
      </c>
      <c r="N401" t="e">
        <f>VLOOKUP(D401,#REF!,7,0)</f>
        <v>#REF!</v>
      </c>
      <c r="O401"/>
      <c r="P401" t="str">
        <f t="shared" si="33"/>
        <v>65104</v>
      </c>
      <c r="Q401" t="str">
        <f t="shared" si="34"/>
        <v>51</v>
      </c>
    </row>
    <row r="402" spans="1:17" s="361" customFormat="1" hidden="1" x14ac:dyDescent="0.3">
      <c r="A402" s="556" t="s">
        <v>3179</v>
      </c>
      <c r="B402" s="333">
        <v>6</v>
      </c>
      <c r="C402" s="610">
        <v>511065301004010</v>
      </c>
      <c r="D402" s="334" t="s">
        <v>2590</v>
      </c>
      <c r="E402" t="str">
        <f t="shared" si="31"/>
        <v>510106530100401</v>
      </c>
      <c r="F402" t="str">
        <f t="shared" si="32"/>
        <v>0</v>
      </c>
      <c r="G402" t="e">
        <f>+VLOOKUP(L402,BG!$D$10:$F$68,3,FALSE)</f>
        <v>#REF!</v>
      </c>
      <c r="H402" s="334" t="s">
        <v>2591</v>
      </c>
      <c r="I402" s="620">
        <v>5981056</v>
      </c>
      <c r="J402" s="296">
        <f t="shared" si="30"/>
        <v>5981.0559999999996</v>
      </c>
      <c r="K402" t="e">
        <f>+VLOOKUP(D402,#REF!,4,0)</f>
        <v>#REF!</v>
      </c>
      <c r="L402" t="e">
        <f>VLOOKUP(D402,#REF!,5,0)</f>
        <v>#REF!</v>
      </c>
      <c r="M402" t="e">
        <f>VLOOKUP(D402,#REF!,6,0)</f>
        <v>#REF!</v>
      </c>
      <c r="N402" t="e">
        <f>VLOOKUP(D402,#REF!,7,0)</f>
        <v>#REF!</v>
      </c>
      <c r="O402"/>
      <c r="P402" t="str">
        <f t="shared" si="33"/>
        <v>65301</v>
      </c>
      <c r="Q402" t="str">
        <f t="shared" si="34"/>
        <v>51</v>
      </c>
    </row>
    <row r="403" spans="1:17" s="361" customFormat="1" ht="17.25" hidden="1" customHeight="1" x14ac:dyDescent="0.3">
      <c r="A403" s="556" t="s">
        <v>3179</v>
      </c>
      <c r="B403" s="332">
        <v>6</v>
      </c>
      <c r="C403" s="609">
        <v>511065301004990</v>
      </c>
      <c r="D403" s="427" t="s">
        <v>2414</v>
      </c>
      <c r="E403" t="str">
        <f t="shared" si="31"/>
        <v>510106530100499</v>
      </c>
      <c r="F403" t="str">
        <f t="shared" si="32"/>
        <v>0</v>
      </c>
      <c r="G403" t="e">
        <f>+VLOOKUP(L403,BG!$D$10:$F$68,3,FALSE)</f>
        <v>#REF!</v>
      </c>
      <c r="H403" s="427" t="s">
        <v>2415</v>
      </c>
      <c r="I403" s="619">
        <v>4977960758</v>
      </c>
      <c r="J403" s="296">
        <f t="shared" si="30"/>
        <v>4977960.7580000004</v>
      </c>
      <c r="K403" t="e">
        <f>+VLOOKUP(D403,#REF!,4,0)</f>
        <v>#REF!</v>
      </c>
      <c r="L403" t="e">
        <f>VLOOKUP(D403,#REF!,5,0)</f>
        <v>#REF!</v>
      </c>
      <c r="M403" t="e">
        <f>VLOOKUP(D403,#REF!,6,0)</f>
        <v>#REF!</v>
      </c>
      <c r="N403" t="e">
        <f>VLOOKUP(D403,#REF!,7,0)</f>
        <v>#REF!</v>
      </c>
      <c r="O403"/>
      <c r="P403" t="str">
        <f t="shared" si="33"/>
        <v>65301</v>
      </c>
      <c r="Q403" t="str">
        <f t="shared" si="34"/>
        <v>51</v>
      </c>
    </row>
    <row r="404" spans="1:17" s="361" customFormat="1" ht="17.25" hidden="1" customHeight="1" x14ac:dyDescent="0.3">
      <c r="A404" s="556" t="s">
        <v>3179</v>
      </c>
      <c r="B404" s="333">
        <v>6</v>
      </c>
      <c r="C404" s="610">
        <v>514067502000010</v>
      </c>
      <c r="D404" s="334" t="s">
        <v>2592</v>
      </c>
      <c r="E404" t="str">
        <f t="shared" si="31"/>
        <v>510406750200001</v>
      </c>
      <c r="F404" t="str">
        <f t="shared" si="32"/>
        <v>0</v>
      </c>
      <c r="G404" t="e">
        <f>+VLOOKUP(L404,BG!$D$10:$F$68,3,FALSE)</f>
        <v>#REF!</v>
      </c>
      <c r="H404" s="334" t="s">
        <v>2593</v>
      </c>
      <c r="I404" s="620">
        <v>5509447500</v>
      </c>
      <c r="J404" s="296">
        <f t="shared" si="30"/>
        <v>5509447.5</v>
      </c>
      <c r="K404" t="e">
        <f>+VLOOKUP(D404,#REF!,4,0)</f>
        <v>#REF!</v>
      </c>
      <c r="L404" t="e">
        <f>VLOOKUP(D404,#REF!,5,0)</f>
        <v>#REF!</v>
      </c>
      <c r="M404" t="e">
        <f>VLOOKUP(D404,#REF!,6,0)</f>
        <v>#REF!</v>
      </c>
      <c r="N404" t="e">
        <f>VLOOKUP(D404,#REF!,7,0)</f>
        <v>#REF!</v>
      </c>
      <c r="O404"/>
      <c r="P404" t="str">
        <f t="shared" si="33"/>
        <v>67502</v>
      </c>
      <c r="Q404" t="str">
        <f t="shared" si="34"/>
        <v>51</v>
      </c>
    </row>
    <row r="405" spans="1:17" s="361" customFormat="1" ht="17.25" hidden="1" customHeight="1" x14ac:dyDescent="0.3">
      <c r="A405" s="556" t="s">
        <v>3179</v>
      </c>
      <c r="B405" s="332">
        <v>6</v>
      </c>
      <c r="C405" s="609">
        <v>514067502000990</v>
      </c>
      <c r="D405" s="427" t="s">
        <v>2594</v>
      </c>
      <c r="E405" t="str">
        <f t="shared" si="31"/>
        <v>510406750200099</v>
      </c>
      <c r="F405" t="str">
        <f t="shared" si="32"/>
        <v>0</v>
      </c>
      <c r="G405" t="e">
        <f>+VLOOKUP(L405,BG!$D$10:$F$68,3,FALSE)</f>
        <v>#REF!</v>
      </c>
      <c r="H405" s="427" t="s">
        <v>2593</v>
      </c>
      <c r="I405" s="619">
        <v>3676952928</v>
      </c>
      <c r="J405" s="296">
        <f t="shared" si="30"/>
        <v>3676952.9279999998</v>
      </c>
      <c r="K405" t="e">
        <f>+VLOOKUP(D405,#REF!,4,0)</f>
        <v>#REF!</v>
      </c>
      <c r="L405" t="e">
        <f>VLOOKUP(D405,#REF!,5,0)</f>
        <v>#REF!</v>
      </c>
      <c r="M405" t="e">
        <f>VLOOKUP(D405,#REF!,6,0)</f>
        <v>#REF!</v>
      </c>
      <c r="N405" t="e">
        <f>VLOOKUP(D405,#REF!,7,0)</f>
        <v>#REF!</v>
      </c>
      <c r="O405"/>
      <c r="P405" t="str">
        <f t="shared" si="33"/>
        <v>67502</v>
      </c>
      <c r="Q405" t="str">
        <f t="shared" si="34"/>
        <v>51</v>
      </c>
    </row>
    <row r="406" spans="1:17" s="361" customFormat="1" hidden="1" x14ac:dyDescent="0.3">
      <c r="A406" s="556" t="s">
        <v>3179</v>
      </c>
      <c r="B406" s="333">
        <v>6</v>
      </c>
      <c r="C406" s="610">
        <v>514067512000010</v>
      </c>
      <c r="D406" s="334" t="s">
        <v>2595</v>
      </c>
      <c r="E406" t="str">
        <f t="shared" si="31"/>
        <v>510406751200001</v>
      </c>
      <c r="F406" t="str">
        <f t="shared" si="32"/>
        <v>0</v>
      </c>
      <c r="G406" t="e">
        <f>+VLOOKUP(L406,BG!$D$10:$F$68,3,FALSE)</f>
        <v>#REF!</v>
      </c>
      <c r="H406" s="334" t="s">
        <v>2174</v>
      </c>
      <c r="I406" s="620">
        <v>10742755122</v>
      </c>
      <c r="J406" s="296">
        <f t="shared" si="30"/>
        <v>10742755.122</v>
      </c>
      <c r="K406" t="e">
        <f>+VLOOKUP(D406,#REF!,4,0)</f>
        <v>#REF!</v>
      </c>
      <c r="L406" t="e">
        <f>VLOOKUP(D406,#REF!,5,0)</f>
        <v>#REF!</v>
      </c>
      <c r="M406" t="e">
        <f>VLOOKUP(D406,#REF!,6,0)</f>
        <v>#REF!</v>
      </c>
      <c r="N406" t="e">
        <f>VLOOKUP(D406,#REF!,7,0)</f>
        <v>#REF!</v>
      </c>
      <c r="O406"/>
      <c r="P406" t="str">
        <f t="shared" si="33"/>
        <v>67512</v>
      </c>
      <c r="Q406" t="str">
        <f t="shared" si="34"/>
        <v>51</v>
      </c>
    </row>
    <row r="407" spans="1:17" s="361" customFormat="1" hidden="1" x14ac:dyDescent="0.3">
      <c r="A407" s="556" t="s">
        <v>3179</v>
      </c>
      <c r="B407" s="332">
        <v>6</v>
      </c>
      <c r="C407" s="609">
        <v>514067512000990</v>
      </c>
      <c r="D407" s="427" t="s">
        <v>2023</v>
      </c>
      <c r="E407" t="str">
        <f t="shared" si="31"/>
        <v>510406751200099</v>
      </c>
      <c r="F407" t="str">
        <f t="shared" si="32"/>
        <v>0</v>
      </c>
      <c r="G407" t="e">
        <f>+VLOOKUP(L407,BG!$D$10:$F$68,3,FALSE)</f>
        <v>#REF!</v>
      </c>
      <c r="H407" s="427" t="s">
        <v>2174</v>
      </c>
      <c r="I407" s="619">
        <v>-7445825729</v>
      </c>
      <c r="J407" s="296">
        <f t="shared" si="30"/>
        <v>-7445825.7290000003</v>
      </c>
      <c r="K407" t="e">
        <f>+VLOOKUP(D407,#REF!,4,0)</f>
        <v>#REF!</v>
      </c>
      <c r="L407" t="e">
        <f>VLOOKUP(D407,#REF!,5,0)</f>
        <v>#REF!</v>
      </c>
      <c r="M407" t="e">
        <f>VLOOKUP(D407,#REF!,6,0)</f>
        <v>#REF!</v>
      </c>
      <c r="N407" t="e">
        <f>VLOOKUP(D407,#REF!,7,0)</f>
        <v>#REF!</v>
      </c>
      <c r="O407"/>
      <c r="P407" t="str">
        <f t="shared" si="33"/>
        <v>67512</v>
      </c>
      <c r="Q407" t="str">
        <f t="shared" si="34"/>
        <v>51</v>
      </c>
    </row>
    <row r="408" spans="1:17" s="361" customFormat="1" hidden="1" x14ac:dyDescent="0.3">
      <c r="A408" s="556" t="s">
        <v>3179</v>
      </c>
      <c r="B408" s="333">
        <v>6</v>
      </c>
      <c r="C408" s="610">
        <v>521065202101990</v>
      </c>
      <c r="D408" s="334" t="s">
        <v>2024</v>
      </c>
      <c r="E408" t="str">
        <f t="shared" si="31"/>
        <v>520106520210199</v>
      </c>
      <c r="F408" t="str">
        <f t="shared" si="32"/>
        <v>0</v>
      </c>
      <c r="G408" t="e">
        <f>+VLOOKUP(L408,BG!$D$10:$F$68,3,FALSE)</f>
        <v>#REF!</v>
      </c>
      <c r="H408" s="334" t="s">
        <v>2173</v>
      </c>
      <c r="I408" s="620">
        <v>-14614920000</v>
      </c>
      <c r="J408" s="296">
        <f t="shared" si="30"/>
        <v>-14614920</v>
      </c>
      <c r="K408" t="e">
        <f>+VLOOKUP(D408,#REF!,4,0)</f>
        <v>#REF!</v>
      </c>
      <c r="L408" t="e">
        <f>VLOOKUP(D408,#REF!,5,0)</f>
        <v>#REF!</v>
      </c>
      <c r="M408" t="e">
        <f>VLOOKUP(D408,#REF!,6,0)</f>
        <v>#REF!</v>
      </c>
      <c r="N408" t="e">
        <f>VLOOKUP(D408,#REF!,7,0)</f>
        <v>#REF!</v>
      </c>
      <c r="O408"/>
      <c r="P408" t="str">
        <f t="shared" si="33"/>
        <v>65202</v>
      </c>
      <c r="Q408" t="str">
        <f t="shared" si="34"/>
        <v>52</v>
      </c>
    </row>
    <row r="409" spans="1:17" s="361" customFormat="1" hidden="1" x14ac:dyDescent="0.3">
      <c r="A409" s="556" t="s">
        <v>3179</v>
      </c>
      <c r="B409" s="332">
        <v>6</v>
      </c>
      <c r="C409" s="609">
        <v>521065202105990</v>
      </c>
      <c r="D409" s="427" t="s">
        <v>2596</v>
      </c>
      <c r="E409" t="str">
        <f t="shared" si="31"/>
        <v>520106520210599</v>
      </c>
      <c r="F409" t="str">
        <f t="shared" si="32"/>
        <v>0</v>
      </c>
      <c r="G409" t="e">
        <f>+VLOOKUP(L409,BG!$D$10:$F$68,3,FALSE)</f>
        <v>#REF!</v>
      </c>
      <c r="H409" s="427" t="s">
        <v>2597</v>
      </c>
      <c r="I409" s="619">
        <v>-4977960758</v>
      </c>
      <c r="J409" s="296">
        <f t="shared" si="30"/>
        <v>-4977960.7580000004</v>
      </c>
      <c r="K409" t="e">
        <f>+VLOOKUP(D409,#REF!,4,0)</f>
        <v>#REF!</v>
      </c>
      <c r="L409" t="e">
        <f>VLOOKUP(D409,#REF!,5,0)</f>
        <v>#REF!</v>
      </c>
      <c r="M409" t="e">
        <f>VLOOKUP(D409,#REF!,6,0)</f>
        <v>#REF!</v>
      </c>
      <c r="N409" t="e">
        <f>VLOOKUP(D409,#REF!,7,0)</f>
        <v>#REF!</v>
      </c>
      <c r="O409"/>
      <c r="P409" t="str">
        <f t="shared" si="33"/>
        <v>65202</v>
      </c>
      <c r="Q409" t="str">
        <f t="shared" si="34"/>
        <v>52</v>
      </c>
    </row>
    <row r="410" spans="1:17" s="361" customFormat="1" hidden="1" x14ac:dyDescent="0.3">
      <c r="A410" s="556" t="s">
        <v>3179</v>
      </c>
      <c r="B410" s="333">
        <v>6</v>
      </c>
      <c r="C410" s="610">
        <v>521065402004010</v>
      </c>
      <c r="D410" s="334" t="s">
        <v>2598</v>
      </c>
      <c r="E410" t="str">
        <f t="shared" si="31"/>
        <v>520106540200401</v>
      </c>
      <c r="F410" t="str">
        <f t="shared" si="32"/>
        <v>0</v>
      </c>
      <c r="G410" t="e">
        <f>+VLOOKUP(L410,BG!$D$10:$F$68,3,FALSE)</f>
        <v>#REF!</v>
      </c>
      <c r="H410" s="334" t="s">
        <v>2591</v>
      </c>
      <c r="I410" s="620">
        <v>-5981056</v>
      </c>
      <c r="J410" s="296">
        <f t="shared" si="30"/>
        <v>-5981.0559999999996</v>
      </c>
      <c r="K410" t="e">
        <f>+VLOOKUP(D410,#REF!,4,0)</f>
        <v>#REF!</v>
      </c>
      <c r="L410" t="e">
        <f>VLOOKUP(D410,#REF!,5,0)</f>
        <v>#REF!</v>
      </c>
      <c r="M410" t="e">
        <f>VLOOKUP(D410,#REF!,6,0)</f>
        <v>#REF!</v>
      </c>
      <c r="N410" t="e">
        <f>VLOOKUP(D410,#REF!,7,0)</f>
        <v>#REF!</v>
      </c>
      <c r="O410"/>
      <c r="P410" t="str">
        <f t="shared" si="33"/>
        <v>65402</v>
      </c>
      <c r="Q410" t="str">
        <f t="shared" si="34"/>
        <v>52</v>
      </c>
    </row>
    <row r="411" spans="1:17" s="361" customFormat="1" hidden="1" x14ac:dyDescent="0.3">
      <c r="A411" s="556" t="s">
        <v>3179</v>
      </c>
      <c r="B411" s="332">
        <v>6</v>
      </c>
      <c r="C411" s="609">
        <v>524068002000010</v>
      </c>
      <c r="D411" s="427" t="s">
        <v>2599</v>
      </c>
      <c r="E411" t="str">
        <f t="shared" si="31"/>
        <v>520406800200001</v>
      </c>
      <c r="F411" t="str">
        <f t="shared" si="32"/>
        <v>0</v>
      </c>
      <c r="G411" t="e">
        <f>+VLOOKUP(L411,BG!$D$10:$F$68,3,FALSE)</f>
        <v>#REF!</v>
      </c>
      <c r="H411" s="472" t="s">
        <v>2593</v>
      </c>
      <c r="I411" s="619">
        <v>-5509447500</v>
      </c>
      <c r="J411" s="296">
        <f t="shared" si="30"/>
        <v>-5509447.5</v>
      </c>
      <c r="K411" t="e">
        <f>+VLOOKUP(D411,#REF!,4,0)</f>
        <v>#REF!</v>
      </c>
      <c r="L411" t="e">
        <f>VLOOKUP(D411,#REF!,5,0)</f>
        <v>#REF!</v>
      </c>
      <c r="M411" t="e">
        <f>VLOOKUP(D411,#REF!,6,0)</f>
        <v>#REF!</v>
      </c>
      <c r="N411" t="e">
        <f>VLOOKUP(D411,#REF!,7,0)</f>
        <v>#REF!</v>
      </c>
      <c r="O411"/>
      <c r="P411" t="str">
        <f t="shared" si="33"/>
        <v>68002</v>
      </c>
      <c r="Q411" t="str">
        <f t="shared" si="34"/>
        <v>52</v>
      </c>
    </row>
    <row r="412" spans="1:17" s="361" customFormat="1" hidden="1" x14ac:dyDescent="0.3">
      <c r="A412" s="556" t="s">
        <v>3179</v>
      </c>
      <c r="B412" s="333">
        <v>6</v>
      </c>
      <c r="C412" s="610">
        <v>524068002000990</v>
      </c>
      <c r="D412" s="334" t="s">
        <v>2600</v>
      </c>
      <c r="E412" t="str">
        <f t="shared" si="31"/>
        <v>520406800200099</v>
      </c>
      <c r="F412" t="str">
        <f t="shared" si="32"/>
        <v>0</v>
      </c>
      <c r="G412" t="e">
        <f>+VLOOKUP(L412,BG!$D$10:$F$68,3,FALSE)</f>
        <v>#REF!</v>
      </c>
      <c r="H412" s="473" t="s">
        <v>2593</v>
      </c>
      <c r="I412" s="620">
        <v>-3676952928</v>
      </c>
      <c r="J412" s="296">
        <f t="shared" si="30"/>
        <v>-3676952.9279999998</v>
      </c>
      <c r="K412" t="e">
        <f>+VLOOKUP(D412,#REF!,4,0)</f>
        <v>#REF!</v>
      </c>
      <c r="L412" t="e">
        <f>VLOOKUP(D412,#REF!,5,0)</f>
        <v>#REF!</v>
      </c>
      <c r="M412" t="e">
        <f>VLOOKUP(D412,#REF!,6,0)</f>
        <v>#REF!</v>
      </c>
      <c r="N412" t="e">
        <f>VLOOKUP(D412,#REF!,7,0)</f>
        <v>#REF!</v>
      </c>
      <c r="O412"/>
      <c r="P412" t="str">
        <f t="shared" si="33"/>
        <v>68002</v>
      </c>
      <c r="Q412" t="str">
        <f t="shared" si="34"/>
        <v>52</v>
      </c>
    </row>
    <row r="413" spans="1:17" s="361" customFormat="1" hidden="1" x14ac:dyDescent="0.3">
      <c r="A413" s="556" t="s">
        <v>3179</v>
      </c>
      <c r="B413" s="332">
        <v>6</v>
      </c>
      <c r="C413" s="609">
        <v>524068012000010</v>
      </c>
      <c r="D413" s="427" t="s">
        <v>2601</v>
      </c>
      <c r="E413" t="str">
        <f t="shared" si="31"/>
        <v>520406801200001</v>
      </c>
      <c r="F413" t="str">
        <f t="shared" si="32"/>
        <v>0</v>
      </c>
      <c r="G413" t="e">
        <f>+VLOOKUP(L413,BG!$D$10:$F$68,3,FALSE)</f>
        <v>#REF!</v>
      </c>
      <c r="H413" s="427" t="s">
        <v>2174</v>
      </c>
      <c r="I413" s="619">
        <v>-10742755122</v>
      </c>
      <c r="J413" s="296">
        <f t="shared" si="30"/>
        <v>-10742755.122</v>
      </c>
      <c r="K413" t="e">
        <f>+VLOOKUP(D413,#REF!,4,0)</f>
        <v>#REF!</v>
      </c>
      <c r="L413" t="e">
        <f>VLOOKUP(D413,#REF!,5,0)</f>
        <v>#REF!</v>
      </c>
      <c r="M413" t="e">
        <f>VLOOKUP(D413,#REF!,6,0)</f>
        <v>#REF!</v>
      </c>
      <c r="N413" t="e">
        <f>VLOOKUP(D413,#REF!,7,0)</f>
        <v>#REF!</v>
      </c>
      <c r="O413"/>
      <c r="P413" t="str">
        <f t="shared" si="33"/>
        <v>68012</v>
      </c>
      <c r="Q413" t="str">
        <f t="shared" si="34"/>
        <v>52</v>
      </c>
    </row>
    <row r="414" spans="1:17" s="361" customFormat="1" hidden="1" x14ac:dyDescent="0.3">
      <c r="A414" s="556" t="s">
        <v>3179</v>
      </c>
      <c r="B414" s="333">
        <v>6</v>
      </c>
      <c r="C414" s="610">
        <v>524068012000990</v>
      </c>
      <c r="D414" s="334" t="s">
        <v>2025</v>
      </c>
      <c r="E414" t="str">
        <f t="shared" si="31"/>
        <v>520406801200099</v>
      </c>
      <c r="F414" t="str">
        <f t="shared" si="32"/>
        <v>0</v>
      </c>
      <c r="G414" t="e">
        <f>+VLOOKUP(L414,BG!$D$10:$F$68,3,FALSE)</f>
        <v>#REF!</v>
      </c>
      <c r="H414" s="334" t="s">
        <v>2174</v>
      </c>
      <c r="I414" s="620">
        <v>7445825729</v>
      </c>
      <c r="J414" s="296">
        <f t="shared" si="30"/>
        <v>7445825.7290000003</v>
      </c>
      <c r="K414" t="e">
        <f>+VLOOKUP(D414,#REF!,4,0)</f>
        <v>#REF!</v>
      </c>
      <c r="L414" t="e">
        <f>VLOOKUP(D414,#REF!,5,0)</f>
        <v>#REF!</v>
      </c>
      <c r="M414" t="e">
        <f>VLOOKUP(D414,#REF!,6,0)</f>
        <v>#REF!</v>
      </c>
      <c r="N414" t="e">
        <f>VLOOKUP(D414,#REF!,7,0)</f>
        <v>#REF!</v>
      </c>
      <c r="O414"/>
      <c r="P414" t="str">
        <f t="shared" si="33"/>
        <v>68012</v>
      </c>
      <c r="Q414" t="str">
        <f t="shared" si="34"/>
        <v>52</v>
      </c>
    </row>
    <row r="415" spans="1:17" s="361" customFormat="1" x14ac:dyDescent="0.3">
      <c r="A415" s="556" t="s">
        <v>3179</v>
      </c>
      <c r="B415" s="332">
        <v>6</v>
      </c>
      <c r="C415" s="609">
        <v>611070202000010</v>
      </c>
      <c r="D415" s="427" t="s">
        <v>1091</v>
      </c>
      <c r="E415" t="str">
        <f t="shared" si="31"/>
        <v>610107020200001</v>
      </c>
      <c r="F415" t="str">
        <f t="shared" si="32"/>
        <v>0</v>
      </c>
      <c r="G415" t="e">
        <f>+VLOOKUP(L415,BG!$D$10:$F$68,3,FALSE)</f>
        <v>#REF!</v>
      </c>
      <c r="H415" s="427" t="s">
        <v>1092</v>
      </c>
      <c r="I415" s="619">
        <v>-67402386</v>
      </c>
      <c r="J415" s="296">
        <f t="shared" si="30"/>
        <v>-67402.385999999999</v>
      </c>
      <c r="K415" t="e">
        <f>+VLOOKUP(D415,#REF!,4,0)</f>
        <v>#REF!</v>
      </c>
      <c r="L415" t="e">
        <f>VLOOKUP(D415,#REF!,5,0)</f>
        <v>#REF!</v>
      </c>
      <c r="M415" t="e">
        <f>VLOOKUP(D415,#REF!,6,0)</f>
        <v>#REF!</v>
      </c>
      <c r="N415" t="e">
        <f>VLOOKUP(D415,#REF!,7,0)</f>
        <v>#REF!</v>
      </c>
      <c r="O415"/>
      <c r="P415" t="str">
        <f t="shared" si="33"/>
        <v>70202</v>
      </c>
      <c r="Q415" t="str">
        <f t="shared" si="34"/>
        <v>61</v>
      </c>
    </row>
    <row r="416" spans="1:17" s="361" customFormat="1" hidden="1" x14ac:dyDescent="0.3">
      <c r="A416" s="556" t="s">
        <v>3179</v>
      </c>
      <c r="B416" s="333">
        <v>6</v>
      </c>
      <c r="C416" s="610">
        <v>611070202001990</v>
      </c>
      <c r="D416" s="334" t="s">
        <v>1369</v>
      </c>
      <c r="E416" t="str">
        <f t="shared" si="31"/>
        <v>610107020200199</v>
      </c>
      <c r="F416" t="str">
        <f t="shared" si="32"/>
        <v>0</v>
      </c>
      <c r="G416" t="e">
        <f>+VLOOKUP(L416,BG!$D$10:$F$68,3,FALSE)</f>
        <v>#REF!</v>
      </c>
      <c r="H416" s="334" t="s">
        <v>1574</v>
      </c>
      <c r="I416" s="620">
        <v>-4644</v>
      </c>
      <c r="J416" s="296">
        <f t="shared" si="30"/>
        <v>-4.6440000000000001</v>
      </c>
      <c r="K416" t="e">
        <f>+VLOOKUP(D416,#REF!,4,0)</f>
        <v>#REF!</v>
      </c>
      <c r="L416" t="e">
        <f>VLOOKUP(D416,#REF!,5,0)</f>
        <v>#REF!</v>
      </c>
      <c r="M416" t="e">
        <f>VLOOKUP(D416,#REF!,6,0)</f>
        <v>#REF!</v>
      </c>
      <c r="N416" t="e">
        <f>VLOOKUP(D416,#REF!,7,0)</f>
        <v>#REF!</v>
      </c>
      <c r="O416"/>
      <c r="P416" t="str">
        <f t="shared" si="33"/>
        <v>70202</v>
      </c>
      <c r="Q416" t="str">
        <f t="shared" si="34"/>
        <v>61</v>
      </c>
    </row>
    <row r="417" spans="1:17" s="361" customFormat="1" x14ac:dyDescent="0.3">
      <c r="A417" s="556" t="s">
        <v>3179</v>
      </c>
      <c r="B417" s="332">
        <v>6</v>
      </c>
      <c r="C417" s="609">
        <v>611070202005990</v>
      </c>
      <c r="D417" s="427" t="s">
        <v>1093</v>
      </c>
      <c r="E417" t="str">
        <f t="shared" si="31"/>
        <v>610107020200599</v>
      </c>
      <c r="F417" t="str">
        <f t="shared" si="32"/>
        <v>0</v>
      </c>
      <c r="G417" t="e">
        <f>+VLOOKUP(L417,BG!$D$10:$F$68,3,FALSE)</f>
        <v>#REF!</v>
      </c>
      <c r="H417" s="427" t="s">
        <v>1094</v>
      </c>
      <c r="I417" s="619">
        <v>-23836555</v>
      </c>
      <c r="J417" s="296">
        <f t="shared" si="30"/>
        <v>-23836.555</v>
      </c>
      <c r="K417" t="e">
        <f>+VLOOKUP(D417,#REF!,4,0)</f>
        <v>#REF!</v>
      </c>
      <c r="L417" t="e">
        <f>VLOOKUP(D417,#REF!,5,0)</f>
        <v>#REF!</v>
      </c>
      <c r="M417" t="e">
        <f>VLOOKUP(D417,#REF!,6,0)</f>
        <v>#REF!</v>
      </c>
      <c r="N417" t="e">
        <f>VLOOKUP(D417,#REF!,7,0)</f>
        <v>#REF!</v>
      </c>
      <c r="O417"/>
      <c r="P417" t="str">
        <f t="shared" si="33"/>
        <v>70202</v>
      </c>
      <c r="Q417" t="str">
        <f t="shared" si="34"/>
        <v>61</v>
      </c>
    </row>
    <row r="418" spans="1:17" hidden="1" x14ac:dyDescent="0.3">
      <c r="A418" s="556" t="s">
        <v>3179</v>
      </c>
      <c r="B418" s="333">
        <v>6</v>
      </c>
      <c r="C418" s="610">
        <v>611070202008010</v>
      </c>
      <c r="D418" s="334" t="s">
        <v>2671</v>
      </c>
      <c r="E418" t="str">
        <f t="shared" si="31"/>
        <v>610107020200801</v>
      </c>
      <c r="F418" t="str">
        <f t="shared" si="32"/>
        <v>0</v>
      </c>
      <c r="G418" t="e">
        <f>+VLOOKUP(L418,BG!$D$10:$F$68,3,FALSE)</f>
        <v>#REF!</v>
      </c>
      <c r="H418" s="334" t="s">
        <v>2685</v>
      </c>
      <c r="I418" s="620">
        <v>-67502493</v>
      </c>
      <c r="J418" s="296">
        <f t="shared" si="30"/>
        <v>-67502.493000000002</v>
      </c>
      <c r="K418" t="e">
        <f>+VLOOKUP(D418,#REF!,4,0)</f>
        <v>#REF!</v>
      </c>
      <c r="L418" t="e">
        <f>VLOOKUP(D418,#REF!,5,0)</f>
        <v>#REF!</v>
      </c>
      <c r="M418" t="e">
        <f>VLOOKUP(D418,#REF!,6,0)</f>
        <v>#REF!</v>
      </c>
      <c r="N418" t="e">
        <f>VLOOKUP(D418,#REF!,7,0)</f>
        <v>#REF!</v>
      </c>
      <c r="P418" t="str">
        <f t="shared" si="33"/>
        <v>70202</v>
      </c>
      <c r="Q418" t="str">
        <f t="shared" si="34"/>
        <v>61</v>
      </c>
    </row>
    <row r="419" spans="1:17" hidden="1" x14ac:dyDescent="0.3">
      <c r="A419" s="556" t="s">
        <v>3179</v>
      </c>
      <c r="B419" s="332">
        <v>6</v>
      </c>
      <c r="C419" s="609">
        <v>611070202008990</v>
      </c>
      <c r="D419" s="427" t="s">
        <v>1095</v>
      </c>
      <c r="E419" t="str">
        <f t="shared" si="31"/>
        <v>610107020200899</v>
      </c>
      <c r="F419" t="str">
        <f t="shared" si="32"/>
        <v>0</v>
      </c>
      <c r="G419" t="e">
        <f>+VLOOKUP(L419,BG!$D$10:$F$68,3,FALSE)</f>
        <v>#REF!</v>
      </c>
      <c r="H419" s="427" t="s">
        <v>1096</v>
      </c>
      <c r="I419" s="619">
        <v>-3374434278</v>
      </c>
      <c r="J419" s="296">
        <f t="shared" si="30"/>
        <v>-3374434.2779999999</v>
      </c>
      <c r="K419" t="e">
        <f>+VLOOKUP(D419,#REF!,4,0)</f>
        <v>#REF!</v>
      </c>
      <c r="L419" t="e">
        <f>VLOOKUP(D419,#REF!,5,0)</f>
        <v>#REF!</v>
      </c>
      <c r="M419" t="e">
        <f>VLOOKUP(D419,#REF!,6,0)</f>
        <v>#REF!</v>
      </c>
      <c r="N419" t="e">
        <f>VLOOKUP(D419,#REF!,7,0)</f>
        <v>#REF!</v>
      </c>
      <c r="P419" t="str">
        <f t="shared" si="33"/>
        <v>70202</v>
      </c>
      <c r="Q419" t="str">
        <f t="shared" si="34"/>
        <v>61</v>
      </c>
    </row>
    <row r="420" spans="1:17" x14ac:dyDescent="0.3">
      <c r="A420" s="556" t="s">
        <v>3179</v>
      </c>
      <c r="B420" s="333">
        <v>6</v>
      </c>
      <c r="C420" s="610">
        <v>612071202001980</v>
      </c>
      <c r="D420" s="334" t="s">
        <v>1098</v>
      </c>
      <c r="E420" t="str">
        <f t="shared" si="31"/>
        <v>610207120200198</v>
      </c>
      <c r="F420" t="str">
        <f t="shared" si="32"/>
        <v>0</v>
      </c>
      <c r="G420" t="e">
        <f>+VLOOKUP(L420,BG!$D$10:$F$68,3,FALSE)</f>
        <v>#REF!</v>
      </c>
      <c r="H420" s="334" t="s">
        <v>1099</v>
      </c>
      <c r="I420" s="620">
        <v>-1438310075</v>
      </c>
      <c r="J420" s="296">
        <f t="shared" si="30"/>
        <v>-1438310.075</v>
      </c>
      <c r="K420" t="e">
        <f>+VLOOKUP(D420,#REF!,4,0)</f>
        <v>#REF!</v>
      </c>
      <c r="L420" t="e">
        <f>VLOOKUP(D420,#REF!,5,0)</f>
        <v>#REF!</v>
      </c>
      <c r="M420" t="e">
        <f>VLOOKUP(D420,#REF!,6,0)</f>
        <v>#REF!</v>
      </c>
      <c r="N420" t="e">
        <f>VLOOKUP(D420,#REF!,7,0)</f>
        <v>#REF!</v>
      </c>
      <c r="P420" t="str">
        <f t="shared" si="33"/>
        <v>71202</v>
      </c>
      <c r="Q420" t="str">
        <f t="shared" si="34"/>
        <v>61</v>
      </c>
    </row>
    <row r="421" spans="1:17" x14ac:dyDescent="0.3">
      <c r="A421" s="556" t="s">
        <v>3179</v>
      </c>
      <c r="B421" s="332">
        <v>6</v>
      </c>
      <c r="C421" s="609">
        <v>612071202001990</v>
      </c>
      <c r="D421" s="427" t="s">
        <v>1100</v>
      </c>
      <c r="E421" t="str">
        <f t="shared" si="31"/>
        <v>610207120200199</v>
      </c>
      <c r="F421" t="str">
        <f t="shared" si="32"/>
        <v>0</v>
      </c>
      <c r="G421" t="e">
        <f>+VLOOKUP(L421,BG!$D$10:$F$68,3,FALSE)</f>
        <v>#REF!</v>
      </c>
      <c r="H421" s="427" t="s">
        <v>1099</v>
      </c>
      <c r="I421" s="619">
        <v>-10685353517</v>
      </c>
      <c r="J421" s="296">
        <f t="shared" si="30"/>
        <v>-10685353.517000001</v>
      </c>
      <c r="K421" t="e">
        <f>+VLOOKUP(D421,#REF!,4,0)</f>
        <v>#REF!</v>
      </c>
      <c r="L421" t="e">
        <f>VLOOKUP(D421,#REF!,5,0)</f>
        <v>#REF!</v>
      </c>
      <c r="M421" t="e">
        <f>VLOOKUP(D421,#REF!,6,0)</f>
        <v>#REF!</v>
      </c>
      <c r="N421" t="e">
        <f>VLOOKUP(D421,#REF!,7,0)</f>
        <v>#REF!</v>
      </c>
      <c r="P421" t="str">
        <f t="shared" si="33"/>
        <v>71202</v>
      </c>
      <c r="Q421" t="str">
        <f t="shared" si="34"/>
        <v>61</v>
      </c>
    </row>
    <row r="422" spans="1:17" x14ac:dyDescent="0.3">
      <c r="A422" s="556" t="s">
        <v>3179</v>
      </c>
      <c r="B422" s="333">
        <v>6</v>
      </c>
      <c r="C422" s="610">
        <v>612071202002990</v>
      </c>
      <c r="D422" s="334" t="s">
        <v>1101</v>
      </c>
      <c r="E422" t="str">
        <f t="shared" si="31"/>
        <v>610207120200299</v>
      </c>
      <c r="F422" t="str">
        <f t="shared" si="32"/>
        <v>0</v>
      </c>
      <c r="G422" t="e">
        <f>+VLOOKUP(L422,BG!$D$10:$F$68,3,FALSE)</f>
        <v>#REF!</v>
      </c>
      <c r="H422" s="334" t="s">
        <v>1102</v>
      </c>
      <c r="I422" s="620">
        <v>-17667084</v>
      </c>
      <c r="J422" s="296">
        <f t="shared" si="30"/>
        <v>-17667.083999999999</v>
      </c>
      <c r="K422" t="e">
        <f>+VLOOKUP(D422,#REF!,4,0)</f>
        <v>#REF!</v>
      </c>
      <c r="L422" t="e">
        <f>VLOOKUP(D422,#REF!,5,0)</f>
        <v>#REF!</v>
      </c>
      <c r="M422" t="e">
        <f>VLOOKUP(D422,#REF!,6,0)</f>
        <v>#REF!</v>
      </c>
      <c r="N422" t="e">
        <f>VLOOKUP(D422,#REF!,7,0)</f>
        <v>#REF!</v>
      </c>
      <c r="P422" t="str">
        <f t="shared" si="33"/>
        <v>71202</v>
      </c>
      <c r="Q422" t="str">
        <f t="shared" si="34"/>
        <v>61</v>
      </c>
    </row>
    <row r="423" spans="1:17" x14ac:dyDescent="0.3">
      <c r="A423" s="556" t="s">
        <v>3179</v>
      </c>
      <c r="B423" s="332">
        <v>6</v>
      </c>
      <c r="C423" s="609">
        <v>612071203000990</v>
      </c>
      <c r="D423" s="427" t="s">
        <v>1370</v>
      </c>
      <c r="E423" t="str">
        <f t="shared" si="31"/>
        <v>610207120300099</v>
      </c>
      <c r="F423" t="str">
        <f t="shared" si="32"/>
        <v>0</v>
      </c>
      <c r="G423" t="e">
        <f>+VLOOKUP(L423,BG!$D$10:$F$68,3,FALSE)</f>
        <v>#REF!</v>
      </c>
      <c r="H423" s="427" t="s">
        <v>1566</v>
      </c>
      <c r="I423" s="619">
        <v>-871782</v>
      </c>
      <c r="J423" s="296">
        <f t="shared" si="30"/>
        <v>-871.78200000000004</v>
      </c>
      <c r="K423" t="e">
        <f>+VLOOKUP(D423,#REF!,4,0)</f>
        <v>#REF!</v>
      </c>
      <c r="L423" t="e">
        <f>VLOOKUP(D423,#REF!,5,0)</f>
        <v>#REF!</v>
      </c>
      <c r="M423" t="e">
        <f>VLOOKUP(D423,#REF!,6,0)</f>
        <v>#REF!</v>
      </c>
      <c r="N423" t="e">
        <f>VLOOKUP(D423,#REF!,7,0)</f>
        <v>#REF!</v>
      </c>
      <c r="P423" t="str">
        <f t="shared" si="33"/>
        <v>71203</v>
      </c>
      <c r="Q423" t="str">
        <f t="shared" si="34"/>
        <v>61</v>
      </c>
    </row>
    <row r="424" spans="1:17" x14ac:dyDescent="0.3">
      <c r="A424" s="556" t="s">
        <v>3179</v>
      </c>
      <c r="B424" s="333">
        <v>6</v>
      </c>
      <c r="C424" s="610">
        <v>612071402001010</v>
      </c>
      <c r="D424" s="334" t="s">
        <v>2026</v>
      </c>
      <c r="E424" t="str">
        <f t="shared" si="31"/>
        <v>610207140200101</v>
      </c>
      <c r="F424" t="str">
        <f t="shared" si="32"/>
        <v>0</v>
      </c>
      <c r="G424" t="e">
        <f>+VLOOKUP(L424,BG!$D$10:$F$68,3,FALSE)</f>
        <v>#REF!</v>
      </c>
      <c r="H424" s="334" t="s">
        <v>1105</v>
      </c>
      <c r="I424" s="620">
        <v>-949057630</v>
      </c>
      <c r="J424" s="296">
        <f t="shared" si="30"/>
        <v>-949057.63</v>
      </c>
      <c r="K424" t="e">
        <f>+VLOOKUP(D424,#REF!,4,0)</f>
        <v>#REF!</v>
      </c>
      <c r="L424" t="e">
        <f>VLOOKUP(D424,#REF!,5,0)</f>
        <v>#REF!</v>
      </c>
      <c r="M424" t="e">
        <f>VLOOKUP(D424,#REF!,6,0)</f>
        <v>#REF!</v>
      </c>
      <c r="N424" t="e">
        <f>VLOOKUP(D424,#REF!,7,0)</f>
        <v>#REF!</v>
      </c>
      <c r="P424" t="str">
        <f t="shared" si="33"/>
        <v>71402</v>
      </c>
      <c r="Q424" t="str">
        <f t="shared" si="34"/>
        <v>61</v>
      </c>
    </row>
    <row r="425" spans="1:17" x14ac:dyDescent="0.3">
      <c r="A425" s="556" t="s">
        <v>3179</v>
      </c>
      <c r="B425" s="332">
        <v>6</v>
      </c>
      <c r="C425" s="609">
        <v>612071402001980</v>
      </c>
      <c r="D425" s="427" t="s">
        <v>1104</v>
      </c>
      <c r="E425" t="str">
        <f t="shared" si="31"/>
        <v>610207140200198</v>
      </c>
      <c r="F425" t="str">
        <f t="shared" si="32"/>
        <v>0</v>
      </c>
      <c r="G425" t="e">
        <f>+VLOOKUP(L425,BG!$D$10:$F$68,3,FALSE)</f>
        <v>#REF!</v>
      </c>
      <c r="H425" s="427" t="s">
        <v>1105</v>
      </c>
      <c r="I425" s="619">
        <v>-13381022989</v>
      </c>
      <c r="J425" s="296">
        <f t="shared" si="30"/>
        <v>-13381022.989</v>
      </c>
      <c r="K425" t="e">
        <f>+VLOOKUP(D425,#REF!,4,0)</f>
        <v>#REF!</v>
      </c>
      <c r="L425" t="e">
        <f>VLOOKUP(D425,#REF!,5,0)</f>
        <v>#REF!</v>
      </c>
      <c r="M425" t="e">
        <f>VLOOKUP(D425,#REF!,6,0)</f>
        <v>#REF!</v>
      </c>
      <c r="N425" t="e">
        <f>VLOOKUP(D425,#REF!,7,0)</f>
        <v>#REF!</v>
      </c>
      <c r="P425" t="str">
        <f t="shared" si="33"/>
        <v>71402</v>
      </c>
      <c r="Q425" t="str">
        <f t="shared" si="34"/>
        <v>61</v>
      </c>
    </row>
    <row r="426" spans="1:17" x14ac:dyDescent="0.3">
      <c r="A426" s="556" t="s">
        <v>3179</v>
      </c>
      <c r="B426" s="333">
        <v>6</v>
      </c>
      <c r="C426" s="610">
        <v>612071402001990</v>
      </c>
      <c r="D426" s="334" t="s">
        <v>1106</v>
      </c>
      <c r="E426" t="str">
        <f t="shared" si="31"/>
        <v>610207140200199</v>
      </c>
      <c r="F426" t="str">
        <f t="shared" si="32"/>
        <v>0</v>
      </c>
      <c r="G426" t="e">
        <f>+VLOOKUP(L426,BG!$D$10:$F$68,3,FALSE)</f>
        <v>#REF!</v>
      </c>
      <c r="H426" s="334" t="s">
        <v>784</v>
      </c>
      <c r="I426" s="623">
        <v>-18543147608</v>
      </c>
      <c r="J426" s="296">
        <f t="shared" si="30"/>
        <v>-18543147.607999999</v>
      </c>
      <c r="K426" t="e">
        <f>+VLOOKUP(D426,#REF!,4,0)</f>
        <v>#REF!</v>
      </c>
      <c r="L426" t="e">
        <f>VLOOKUP(D426,#REF!,5,0)</f>
        <v>#REF!</v>
      </c>
      <c r="M426" t="e">
        <f>VLOOKUP(D426,#REF!,6,0)</f>
        <v>#REF!</v>
      </c>
      <c r="N426" t="e">
        <f>VLOOKUP(D426,#REF!,7,0)</f>
        <v>#REF!</v>
      </c>
      <c r="P426" t="str">
        <f t="shared" si="33"/>
        <v>71402</v>
      </c>
      <c r="Q426" t="str">
        <f t="shared" si="34"/>
        <v>61</v>
      </c>
    </row>
    <row r="427" spans="1:17" x14ac:dyDescent="0.3">
      <c r="A427" s="556" t="s">
        <v>3179</v>
      </c>
      <c r="B427" s="332">
        <v>6</v>
      </c>
      <c r="C427" s="609">
        <v>612071402002990</v>
      </c>
      <c r="D427" s="427" t="s">
        <v>1107</v>
      </c>
      <c r="E427" t="str">
        <f t="shared" si="31"/>
        <v>610207140200299</v>
      </c>
      <c r="F427" t="str">
        <f t="shared" si="32"/>
        <v>0</v>
      </c>
      <c r="G427" t="e">
        <f>+VLOOKUP(L427,BG!$D$10:$F$68,3,FALSE)</f>
        <v>#REF!</v>
      </c>
      <c r="H427" s="427" t="s">
        <v>1108</v>
      </c>
      <c r="I427" s="619">
        <v>-64963021</v>
      </c>
      <c r="J427" s="296">
        <f t="shared" si="30"/>
        <v>-64963.021000000001</v>
      </c>
      <c r="K427" t="e">
        <f>+VLOOKUP(D427,#REF!,4,0)</f>
        <v>#REF!</v>
      </c>
      <c r="L427" t="e">
        <f>VLOOKUP(D427,#REF!,5,0)</f>
        <v>#REF!</v>
      </c>
      <c r="M427" t="e">
        <f>VLOOKUP(D427,#REF!,6,0)</f>
        <v>#REF!</v>
      </c>
      <c r="N427" t="e">
        <f>VLOOKUP(D427,#REF!,7,0)</f>
        <v>#REF!</v>
      </c>
      <c r="P427" t="str">
        <f t="shared" si="33"/>
        <v>71402</v>
      </c>
      <c r="Q427" t="str">
        <f t="shared" si="34"/>
        <v>61</v>
      </c>
    </row>
    <row r="428" spans="1:17" x14ac:dyDescent="0.3">
      <c r="A428" s="556" t="s">
        <v>3179</v>
      </c>
      <c r="B428" s="333">
        <v>6</v>
      </c>
      <c r="C428" s="610">
        <v>612071402004990</v>
      </c>
      <c r="D428" s="334" t="s">
        <v>2027</v>
      </c>
      <c r="E428" t="str">
        <f t="shared" si="31"/>
        <v>610207140200499</v>
      </c>
      <c r="F428" t="str">
        <f t="shared" si="32"/>
        <v>0</v>
      </c>
      <c r="G428" t="e">
        <f>+VLOOKUP(L428,BG!$D$10:$F$68,3,FALSE)</f>
        <v>#REF!</v>
      </c>
      <c r="H428" s="334" t="s">
        <v>2175</v>
      </c>
      <c r="I428" s="620">
        <v>-424651168</v>
      </c>
      <c r="J428" s="296">
        <f t="shared" si="30"/>
        <v>-424651.16800000001</v>
      </c>
      <c r="K428" t="e">
        <f>+VLOOKUP(D428,#REF!,4,0)</f>
        <v>#REF!</v>
      </c>
      <c r="L428" t="e">
        <f>VLOOKUP(D428,#REF!,5,0)</f>
        <v>#REF!</v>
      </c>
      <c r="M428" t="e">
        <f>VLOOKUP(D428,#REF!,6,0)</f>
        <v>#REF!</v>
      </c>
      <c r="N428" t="e">
        <f>VLOOKUP(D428,#REF!,7,0)</f>
        <v>#REF!</v>
      </c>
      <c r="P428" t="str">
        <f t="shared" si="33"/>
        <v>71402</v>
      </c>
      <c r="Q428" t="str">
        <f t="shared" si="34"/>
        <v>61</v>
      </c>
    </row>
    <row r="429" spans="1:17" x14ac:dyDescent="0.3">
      <c r="A429" s="556" t="s">
        <v>3179</v>
      </c>
      <c r="B429" s="332">
        <v>6</v>
      </c>
      <c r="C429" s="609">
        <v>612071402005980</v>
      </c>
      <c r="D429" s="427" t="s">
        <v>2028</v>
      </c>
      <c r="E429" t="str">
        <f t="shared" si="31"/>
        <v>610207140200598</v>
      </c>
      <c r="F429" t="str">
        <f t="shared" si="32"/>
        <v>0</v>
      </c>
      <c r="G429" t="e">
        <f>+VLOOKUP(L429,BG!$D$10:$F$68,3,FALSE)</f>
        <v>#REF!</v>
      </c>
      <c r="H429" s="427" t="s">
        <v>2176</v>
      </c>
      <c r="I429" s="619">
        <v>-389986667</v>
      </c>
      <c r="J429" s="296">
        <f t="shared" si="30"/>
        <v>-389986.66700000002</v>
      </c>
      <c r="K429" t="e">
        <f>+VLOOKUP(D429,#REF!,4,0)</f>
        <v>#REF!</v>
      </c>
      <c r="L429" t="e">
        <f>VLOOKUP(D429,#REF!,5,0)</f>
        <v>#REF!</v>
      </c>
      <c r="M429" t="e">
        <f>VLOOKUP(D429,#REF!,6,0)</f>
        <v>#REF!</v>
      </c>
      <c r="N429" t="e">
        <f>VLOOKUP(D429,#REF!,7,0)</f>
        <v>#REF!</v>
      </c>
      <c r="P429" t="str">
        <f t="shared" si="33"/>
        <v>71402</v>
      </c>
      <c r="Q429" t="str">
        <f t="shared" si="34"/>
        <v>61</v>
      </c>
    </row>
    <row r="430" spans="1:17" x14ac:dyDescent="0.3">
      <c r="A430" s="556" t="s">
        <v>3179</v>
      </c>
      <c r="B430" s="333">
        <v>6</v>
      </c>
      <c r="C430" s="610">
        <v>612071402005990</v>
      </c>
      <c r="D430" s="334" t="s">
        <v>2029</v>
      </c>
      <c r="E430" t="str">
        <f t="shared" si="31"/>
        <v>610207140200599</v>
      </c>
      <c r="F430" t="str">
        <f t="shared" si="32"/>
        <v>0</v>
      </c>
      <c r="G430" t="e">
        <f>+VLOOKUP(L430,BG!$D$10:$F$68,3,FALSE)</f>
        <v>#REF!</v>
      </c>
      <c r="H430" s="334" t="s">
        <v>2176</v>
      </c>
      <c r="I430" s="620">
        <v>-43306745588</v>
      </c>
      <c r="J430" s="296">
        <f t="shared" si="30"/>
        <v>-43306745.588</v>
      </c>
      <c r="K430" t="e">
        <f>+VLOOKUP(D430,#REF!,4,0)</f>
        <v>#REF!</v>
      </c>
      <c r="L430" t="e">
        <f>VLOOKUP(D430,#REF!,5,0)</f>
        <v>#REF!</v>
      </c>
      <c r="M430" t="e">
        <f>VLOOKUP(D430,#REF!,6,0)</f>
        <v>#REF!</v>
      </c>
      <c r="N430" t="e">
        <f>VLOOKUP(D430,#REF!,7,0)</f>
        <v>#REF!</v>
      </c>
      <c r="P430" t="str">
        <f t="shared" si="33"/>
        <v>71402</v>
      </c>
      <c r="Q430" t="str">
        <f t="shared" si="34"/>
        <v>61</v>
      </c>
    </row>
    <row r="431" spans="1:17" x14ac:dyDescent="0.3">
      <c r="A431" s="556" t="s">
        <v>3179</v>
      </c>
      <c r="B431" s="332">
        <v>6</v>
      </c>
      <c r="C431" s="609">
        <v>612071403000010</v>
      </c>
      <c r="D431" s="427" t="s">
        <v>2030</v>
      </c>
      <c r="E431" t="str">
        <f t="shared" si="31"/>
        <v>610207140300001</v>
      </c>
      <c r="F431" t="str">
        <f t="shared" si="32"/>
        <v>0</v>
      </c>
      <c r="G431" t="e">
        <f>+VLOOKUP(L431,BG!$D$10:$F$68,3,FALSE)</f>
        <v>#REF!</v>
      </c>
      <c r="H431" s="472" t="s">
        <v>2177</v>
      </c>
      <c r="I431" s="619">
        <v>-4334380</v>
      </c>
      <c r="J431" s="296">
        <f t="shared" si="30"/>
        <v>-4334.38</v>
      </c>
      <c r="K431" t="e">
        <f>+VLOOKUP(D431,#REF!,4,0)</f>
        <v>#REF!</v>
      </c>
      <c r="L431" t="e">
        <f>VLOOKUP(D431,#REF!,5,0)</f>
        <v>#REF!</v>
      </c>
      <c r="M431" t="e">
        <f>VLOOKUP(D431,#REF!,6,0)</f>
        <v>#REF!</v>
      </c>
      <c r="N431" t="e">
        <f>VLOOKUP(D431,#REF!,7,0)</f>
        <v>#REF!</v>
      </c>
      <c r="P431" t="str">
        <f t="shared" si="33"/>
        <v>71403</v>
      </c>
      <c r="Q431" t="str">
        <f t="shared" si="34"/>
        <v>61</v>
      </c>
    </row>
    <row r="432" spans="1:17" x14ac:dyDescent="0.3">
      <c r="A432" s="556" t="s">
        <v>3179</v>
      </c>
      <c r="B432" s="333">
        <v>6</v>
      </c>
      <c r="C432" s="610">
        <v>612071802000990</v>
      </c>
      <c r="D432" s="334" t="s">
        <v>1110</v>
      </c>
      <c r="E432" t="str">
        <f t="shared" si="31"/>
        <v>610207180200099</v>
      </c>
      <c r="F432" t="str">
        <f t="shared" si="32"/>
        <v>0</v>
      </c>
      <c r="G432" t="e">
        <f>+VLOOKUP(L432,BG!$D$10:$F$68,3,FALSE)</f>
        <v>#REF!</v>
      </c>
      <c r="H432" s="473" t="s">
        <v>1111</v>
      </c>
      <c r="I432" s="620">
        <v>-256177439</v>
      </c>
      <c r="J432" s="296">
        <f t="shared" si="30"/>
        <v>-256177.43900000001</v>
      </c>
      <c r="K432" t="e">
        <f>+VLOOKUP(D432,#REF!,4,0)</f>
        <v>#REF!</v>
      </c>
      <c r="L432" t="e">
        <f>VLOOKUP(D432,#REF!,5,0)</f>
        <v>#REF!</v>
      </c>
      <c r="M432" t="e">
        <f>VLOOKUP(D432,#REF!,6,0)</f>
        <v>#REF!</v>
      </c>
      <c r="N432" t="e">
        <f>VLOOKUP(D432,#REF!,7,0)</f>
        <v>#REF!</v>
      </c>
      <c r="P432" t="str">
        <f t="shared" si="33"/>
        <v>71802</v>
      </c>
      <c r="Q432" t="str">
        <f t="shared" si="34"/>
        <v>61</v>
      </c>
    </row>
    <row r="433" spans="1:17" x14ac:dyDescent="0.3">
      <c r="A433" s="556" t="s">
        <v>3179</v>
      </c>
      <c r="B433" s="332">
        <v>6</v>
      </c>
      <c r="C433" s="609">
        <v>612071802001010</v>
      </c>
      <c r="D433" s="427" t="s">
        <v>1270</v>
      </c>
      <c r="E433" t="str">
        <f t="shared" si="31"/>
        <v>610207180200101</v>
      </c>
      <c r="F433" t="str">
        <f t="shared" si="32"/>
        <v>0</v>
      </c>
      <c r="G433" t="e">
        <f>+VLOOKUP(L433,BG!$D$10:$F$68,3,FALSE)</f>
        <v>#REF!</v>
      </c>
      <c r="H433" s="427" t="s">
        <v>1111</v>
      </c>
      <c r="I433" s="619">
        <v>-2047620</v>
      </c>
      <c r="J433" s="296">
        <f t="shared" si="30"/>
        <v>-2047.62</v>
      </c>
      <c r="K433" t="e">
        <f>+VLOOKUP(D433,#REF!,4,0)</f>
        <v>#REF!</v>
      </c>
      <c r="L433" t="e">
        <f>VLOOKUP(D433,#REF!,5,0)</f>
        <v>#REF!</v>
      </c>
      <c r="M433" t="e">
        <f>VLOOKUP(D433,#REF!,6,0)</f>
        <v>#REF!</v>
      </c>
      <c r="N433" t="e">
        <f>VLOOKUP(D433,#REF!,7,0)</f>
        <v>#REF!</v>
      </c>
      <c r="P433" t="str">
        <f t="shared" si="33"/>
        <v>71802</v>
      </c>
      <c r="Q433" t="str">
        <f t="shared" si="34"/>
        <v>61</v>
      </c>
    </row>
    <row r="434" spans="1:17" x14ac:dyDescent="0.3">
      <c r="A434" s="556" t="s">
        <v>3179</v>
      </c>
      <c r="B434" s="333">
        <v>6</v>
      </c>
      <c r="C434" s="610">
        <v>612071802001980</v>
      </c>
      <c r="D434" s="334" t="s">
        <v>1112</v>
      </c>
      <c r="E434" t="str">
        <f t="shared" si="31"/>
        <v>610207180200198</v>
      </c>
      <c r="F434" t="str">
        <f t="shared" si="32"/>
        <v>0</v>
      </c>
      <c r="G434" t="e">
        <f>+VLOOKUP(L434,BG!$D$10:$F$68,3,FALSE)</f>
        <v>#REF!</v>
      </c>
      <c r="H434" s="334" t="s">
        <v>1111</v>
      </c>
      <c r="I434" s="620">
        <v>-527255330</v>
      </c>
      <c r="J434" s="296">
        <f t="shared" si="30"/>
        <v>-527255.32999999996</v>
      </c>
      <c r="K434" t="e">
        <f>+VLOOKUP(D434,#REF!,4,0)</f>
        <v>#REF!</v>
      </c>
      <c r="L434" t="e">
        <f>VLOOKUP(D434,#REF!,5,0)</f>
        <v>#REF!</v>
      </c>
      <c r="M434" t="e">
        <f>VLOOKUP(D434,#REF!,6,0)</f>
        <v>#REF!</v>
      </c>
      <c r="N434" t="e">
        <f>VLOOKUP(D434,#REF!,7,0)</f>
        <v>#REF!</v>
      </c>
      <c r="P434" t="str">
        <f t="shared" si="33"/>
        <v>71802</v>
      </c>
      <c r="Q434" t="str">
        <f t="shared" si="34"/>
        <v>61</v>
      </c>
    </row>
    <row r="435" spans="1:17" hidden="1" x14ac:dyDescent="0.3">
      <c r="A435" s="556" t="s">
        <v>3179</v>
      </c>
      <c r="B435" s="332">
        <v>6</v>
      </c>
      <c r="C435" s="609">
        <v>612071802002990</v>
      </c>
      <c r="D435" s="427" t="s">
        <v>1113</v>
      </c>
      <c r="E435" t="str">
        <f t="shared" si="31"/>
        <v>610207180200299</v>
      </c>
      <c r="F435" t="str">
        <f t="shared" si="32"/>
        <v>0</v>
      </c>
      <c r="G435" t="e">
        <f>+VLOOKUP(L435,BG!$D$10:$F$68,3,FALSE)</f>
        <v>#REF!</v>
      </c>
      <c r="H435" s="427" t="s">
        <v>1114</v>
      </c>
      <c r="I435" s="619">
        <v>-35870103</v>
      </c>
      <c r="J435" s="296">
        <f t="shared" si="30"/>
        <v>-35870.103000000003</v>
      </c>
      <c r="K435" t="e">
        <f>+VLOOKUP(D435,#REF!,4,0)</f>
        <v>#REF!</v>
      </c>
      <c r="L435" t="e">
        <f>VLOOKUP(D435,#REF!,5,0)</f>
        <v>#REF!</v>
      </c>
      <c r="M435" t="e">
        <f>VLOOKUP(D435,#REF!,6,0)</f>
        <v>#REF!</v>
      </c>
      <c r="N435" t="e">
        <f>VLOOKUP(D435,#REF!,7,0)</f>
        <v>#REF!</v>
      </c>
      <c r="P435" t="str">
        <f t="shared" si="33"/>
        <v>71802</v>
      </c>
      <c r="Q435" t="str">
        <f t="shared" si="34"/>
        <v>61</v>
      </c>
    </row>
    <row r="436" spans="1:17" x14ac:dyDescent="0.3">
      <c r="A436" s="556" t="s">
        <v>3179</v>
      </c>
      <c r="B436" s="333">
        <v>6</v>
      </c>
      <c r="C436" s="610">
        <v>612085002000990</v>
      </c>
      <c r="D436" s="334" t="s">
        <v>2031</v>
      </c>
      <c r="E436" t="str">
        <f t="shared" si="31"/>
        <v>610208500200099</v>
      </c>
      <c r="F436" t="str">
        <f t="shared" si="32"/>
        <v>0</v>
      </c>
      <c r="G436" t="e">
        <f>+VLOOKUP(L436,BG!$D$10:$F$68,3,FALSE)</f>
        <v>#REF!</v>
      </c>
      <c r="H436" s="334" t="s">
        <v>2178</v>
      </c>
      <c r="I436" s="620">
        <v>-30216</v>
      </c>
      <c r="J436" s="296">
        <f t="shared" si="30"/>
        <v>-30.216000000000001</v>
      </c>
      <c r="K436" t="e">
        <f>+VLOOKUP(D436,#REF!,4,0)</f>
        <v>#REF!</v>
      </c>
      <c r="L436" t="e">
        <f>VLOOKUP(D436,#REF!,5,0)</f>
        <v>#REF!</v>
      </c>
      <c r="M436" t="e">
        <f>VLOOKUP(D436,#REF!,6,0)</f>
        <v>#REF!</v>
      </c>
      <c r="N436" t="e">
        <f>VLOOKUP(D436,#REF!,7,0)</f>
        <v>#REF!</v>
      </c>
      <c r="P436" t="str">
        <f t="shared" si="33"/>
        <v>85002</v>
      </c>
      <c r="Q436" t="str">
        <f t="shared" si="34"/>
        <v>61</v>
      </c>
    </row>
    <row r="437" spans="1:17" x14ac:dyDescent="0.3">
      <c r="A437" s="556" t="s">
        <v>3179</v>
      </c>
      <c r="B437" s="332">
        <v>6</v>
      </c>
      <c r="C437" s="609">
        <v>613075202001990</v>
      </c>
      <c r="D437" s="427" t="s">
        <v>1116</v>
      </c>
      <c r="E437" t="str">
        <f t="shared" si="31"/>
        <v>610307520200199</v>
      </c>
      <c r="F437" t="str">
        <f t="shared" si="32"/>
        <v>0</v>
      </c>
      <c r="G437" t="e">
        <f>+VLOOKUP(L437,BG!$D$10:$F$68,3,FALSE)</f>
        <v>#REF!</v>
      </c>
      <c r="H437" s="427" t="s">
        <v>1117</v>
      </c>
      <c r="I437" s="619">
        <v>-519050942</v>
      </c>
      <c r="J437" s="296">
        <f t="shared" si="30"/>
        <v>-519050.94199999998</v>
      </c>
      <c r="K437" t="e">
        <f>+VLOOKUP(D437,#REF!,4,0)</f>
        <v>#REF!</v>
      </c>
      <c r="L437" t="e">
        <f>VLOOKUP(D437,#REF!,5,0)</f>
        <v>#REF!</v>
      </c>
      <c r="M437" t="e">
        <f>VLOOKUP(D437,#REF!,6,0)</f>
        <v>#REF!</v>
      </c>
      <c r="N437" t="e">
        <f>VLOOKUP(D437,#REF!,7,0)</f>
        <v>#REF!</v>
      </c>
      <c r="P437" t="str">
        <f t="shared" si="33"/>
        <v>75202</v>
      </c>
      <c r="Q437" t="str">
        <f t="shared" si="34"/>
        <v>61</v>
      </c>
    </row>
    <row r="438" spans="1:17" hidden="1" x14ac:dyDescent="0.3">
      <c r="A438" s="556" t="s">
        <v>3179</v>
      </c>
      <c r="B438" s="333">
        <v>6</v>
      </c>
      <c r="C438" s="610">
        <v>613076002000990</v>
      </c>
      <c r="D438" s="334" t="s">
        <v>1371</v>
      </c>
      <c r="E438" t="str">
        <f t="shared" si="31"/>
        <v>610307600200099</v>
      </c>
      <c r="F438" t="str">
        <f t="shared" si="32"/>
        <v>0</v>
      </c>
      <c r="G438" t="e">
        <f>+VLOOKUP(L438,BG!$D$10:$F$68,3,FALSE)</f>
        <v>#REF!</v>
      </c>
      <c r="H438" s="334" t="s">
        <v>1395</v>
      </c>
      <c r="I438" s="620">
        <v>-2982061</v>
      </c>
      <c r="J438" s="296">
        <f t="shared" si="30"/>
        <v>-2982.0610000000001</v>
      </c>
      <c r="K438" t="e">
        <f>+VLOOKUP(D438,#REF!,4,0)</f>
        <v>#REF!</v>
      </c>
      <c r="L438" t="e">
        <f>VLOOKUP(D438,#REF!,5,0)</f>
        <v>#REF!</v>
      </c>
      <c r="M438" t="e">
        <f>VLOOKUP(D438,#REF!,6,0)</f>
        <v>#REF!</v>
      </c>
      <c r="N438" t="e">
        <f>VLOOKUP(D438,#REF!,7,0)</f>
        <v>#REF!</v>
      </c>
      <c r="P438" t="str">
        <f t="shared" si="33"/>
        <v>76002</v>
      </c>
      <c r="Q438" t="str">
        <f t="shared" si="34"/>
        <v>61</v>
      </c>
    </row>
    <row r="439" spans="1:17" x14ac:dyDescent="0.3">
      <c r="A439" s="556" t="s">
        <v>3179</v>
      </c>
      <c r="B439" s="332">
        <v>6</v>
      </c>
      <c r="C439" s="609">
        <v>616076602000990</v>
      </c>
      <c r="D439" s="427" t="s">
        <v>1119</v>
      </c>
      <c r="E439" t="str">
        <f t="shared" si="31"/>
        <v>610607660200099</v>
      </c>
      <c r="F439" t="str">
        <f t="shared" si="32"/>
        <v>0</v>
      </c>
      <c r="G439" t="e">
        <f>+VLOOKUP(L439,BG!$D$10:$F$68,3,FALSE)</f>
        <v>#REF!</v>
      </c>
      <c r="H439" s="427" t="s">
        <v>1118</v>
      </c>
      <c r="I439" s="619">
        <v>-309060078059</v>
      </c>
      <c r="J439" s="296">
        <f t="shared" si="30"/>
        <v>-309060078.05900002</v>
      </c>
      <c r="K439" t="e">
        <f>+VLOOKUP(D439,#REF!,4,0)</f>
        <v>#REF!</v>
      </c>
      <c r="L439" t="e">
        <f>VLOOKUP(D439,#REF!,5,0)</f>
        <v>#REF!</v>
      </c>
      <c r="M439" t="e">
        <f>+L439</f>
        <v>#REF!</v>
      </c>
      <c r="N439" t="e">
        <f>VLOOKUP(D439,#REF!,7,0)</f>
        <v>#REF!</v>
      </c>
      <c r="P439" t="str">
        <f t="shared" si="33"/>
        <v>76602</v>
      </c>
      <c r="Q439" t="str">
        <f t="shared" si="34"/>
        <v>61</v>
      </c>
    </row>
    <row r="440" spans="1:17" x14ac:dyDescent="0.3">
      <c r="A440" s="556" t="s">
        <v>3179</v>
      </c>
      <c r="B440" s="333">
        <v>7</v>
      </c>
      <c r="C440" s="610">
        <v>616076602001990</v>
      </c>
      <c r="D440" s="334" t="s">
        <v>1120</v>
      </c>
      <c r="E440" t="str">
        <f t="shared" si="31"/>
        <v>610607660200199</v>
      </c>
      <c r="F440" t="str">
        <f t="shared" si="32"/>
        <v>0</v>
      </c>
      <c r="G440" t="e">
        <f>+VLOOKUP(L440,BG!$D$10:$F$68,3,FALSE)</f>
        <v>#REF!</v>
      </c>
      <c r="H440" s="334" t="s">
        <v>1118</v>
      </c>
      <c r="I440" s="620">
        <v>-117020</v>
      </c>
      <c r="J440" s="296">
        <f t="shared" si="30"/>
        <v>-117.02</v>
      </c>
      <c r="K440" t="e">
        <f>+VLOOKUP(D440,#REF!,4,0)</f>
        <v>#REF!</v>
      </c>
      <c r="L440" t="e">
        <f>VLOOKUP(D440,#REF!,5,0)</f>
        <v>#REF!</v>
      </c>
      <c r="M440" t="e">
        <f t="shared" ref="M440:M445" si="35">+L440</f>
        <v>#REF!</v>
      </c>
      <c r="N440" t="e">
        <f>VLOOKUP(D440,#REF!,7,0)</f>
        <v>#REF!</v>
      </c>
      <c r="P440" t="str">
        <f t="shared" si="33"/>
        <v>76602</v>
      </c>
      <c r="Q440" t="str">
        <f t="shared" si="34"/>
        <v>61</v>
      </c>
    </row>
    <row r="441" spans="1:17" x14ac:dyDescent="0.3">
      <c r="A441" s="556" t="s">
        <v>3179</v>
      </c>
      <c r="B441" s="332">
        <v>6</v>
      </c>
      <c r="C441" s="609">
        <v>616076603000990</v>
      </c>
      <c r="D441" s="427" t="s">
        <v>2032</v>
      </c>
      <c r="E441" t="str">
        <f t="shared" si="31"/>
        <v>610607660300099</v>
      </c>
      <c r="F441" t="str">
        <f t="shared" si="32"/>
        <v>0</v>
      </c>
      <c r="G441" t="e">
        <f>+VLOOKUP(L441,BG!$D$10:$F$68,3,FALSE)</f>
        <v>#REF!</v>
      </c>
      <c r="H441" s="427" t="s">
        <v>2179</v>
      </c>
      <c r="I441" s="619">
        <v>-66503908</v>
      </c>
      <c r="J441" s="296">
        <f t="shared" si="30"/>
        <v>-66503.907999999996</v>
      </c>
      <c r="K441" t="e">
        <f>+VLOOKUP(D441,#REF!,4,0)</f>
        <v>#REF!</v>
      </c>
      <c r="L441" t="e">
        <f>VLOOKUP(D441,#REF!,5,0)</f>
        <v>#REF!</v>
      </c>
      <c r="M441" t="e">
        <f t="shared" si="35"/>
        <v>#REF!</v>
      </c>
      <c r="N441" t="e">
        <f>VLOOKUP(D441,#REF!,7,0)</f>
        <v>#REF!</v>
      </c>
      <c r="P441" t="str">
        <f t="shared" si="33"/>
        <v>76603</v>
      </c>
      <c r="Q441" t="str">
        <f t="shared" si="34"/>
        <v>61</v>
      </c>
    </row>
    <row r="442" spans="1:17" x14ac:dyDescent="0.3">
      <c r="A442" s="556" t="s">
        <v>3179</v>
      </c>
      <c r="B442" s="333">
        <v>6</v>
      </c>
      <c r="C442" s="610">
        <v>616076604000990</v>
      </c>
      <c r="D442" s="334" t="s">
        <v>1121</v>
      </c>
      <c r="E442" t="str">
        <f t="shared" si="31"/>
        <v>610607660400099</v>
      </c>
      <c r="F442" t="str">
        <f t="shared" si="32"/>
        <v>0</v>
      </c>
      <c r="G442" t="e">
        <f>+VLOOKUP(L442,BG!$D$10:$F$68,3,FALSE)</f>
        <v>#REF!</v>
      </c>
      <c r="H442" s="334" t="s">
        <v>1122</v>
      </c>
      <c r="I442" s="620">
        <v>-708712555</v>
      </c>
      <c r="J442" s="296">
        <f t="shared" si="30"/>
        <v>-708712.55500000005</v>
      </c>
      <c r="K442" t="e">
        <f>+VLOOKUP(D442,#REF!,4,0)</f>
        <v>#REF!</v>
      </c>
      <c r="L442" t="e">
        <f>VLOOKUP(D442,#REF!,5,0)</f>
        <v>#REF!</v>
      </c>
      <c r="M442" t="e">
        <f t="shared" si="35"/>
        <v>#REF!</v>
      </c>
      <c r="N442" t="e">
        <f>VLOOKUP(D442,#REF!,7,0)</f>
        <v>#REF!</v>
      </c>
      <c r="P442" t="str">
        <f t="shared" si="33"/>
        <v>76604</v>
      </c>
      <c r="Q442" t="str">
        <f t="shared" si="34"/>
        <v>61</v>
      </c>
    </row>
    <row r="443" spans="1:17" x14ac:dyDescent="0.3">
      <c r="A443" s="556" t="s">
        <v>3179</v>
      </c>
      <c r="B443" s="332">
        <v>6</v>
      </c>
      <c r="C443" s="609">
        <v>616076606000990</v>
      </c>
      <c r="D443" s="427" t="s">
        <v>1123</v>
      </c>
      <c r="E443" t="str">
        <f t="shared" si="31"/>
        <v>610607660600099</v>
      </c>
      <c r="F443" t="str">
        <f t="shared" si="32"/>
        <v>0</v>
      </c>
      <c r="G443" t="e">
        <f>+VLOOKUP(L443,BG!$D$10:$F$68,3,FALSE)</f>
        <v>#REF!</v>
      </c>
      <c r="H443" s="427" t="s">
        <v>1124</v>
      </c>
      <c r="I443" s="619">
        <v>-86136251942</v>
      </c>
      <c r="J443" s="296">
        <f t="shared" si="30"/>
        <v>-86136251.942000002</v>
      </c>
      <c r="K443" t="e">
        <f>+VLOOKUP(D443,#REF!,4,0)</f>
        <v>#REF!</v>
      </c>
      <c r="L443" t="e">
        <f>VLOOKUP(D443,#REF!,5,0)</f>
        <v>#REF!</v>
      </c>
      <c r="M443" t="e">
        <f t="shared" si="35"/>
        <v>#REF!</v>
      </c>
      <c r="N443" t="e">
        <f>VLOOKUP(D443,#REF!,7,0)</f>
        <v>#REF!</v>
      </c>
      <c r="P443" t="str">
        <f t="shared" si="33"/>
        <v>76606</v>
      </c>
      <c r="Q443" t="str">
        <f t="shared" si="34"/>
        <v>61</v>
      </c>
    </row>
    <row r="444" spans="1:17" x14ac:dyDescent="0.3">
      <c r="A444" s="556" t="s">
        <v>3179</v>
      </c>
      <c r="B444" s="333">
        <v>6</v>
      </c>
      <c r="C444" s="610">
        <v>616076607000990</v>
      </c>
      <c r="D444" s="334" t="s">
        <v>2672</v>
      </c>
      <c r="E444" t="str">
        <f t="shared" si="31"/>
        <v>610607660700099</v>
      </c>
      <c r="F444" t="str">
        <f t="shared" si="32"/>
        <v>0</v>
      </c>
      <c r="G444" t="e">
        <f>+VLOOKUP(L444,BG!$D$10:$F$68,3,FALSE)</f>
        <v>#REF!</v>
      </c>
      <c r="H444" s="334" t="s">
        <v>2686</v>
      </c>
      <c r="I444" s="620">
        <v>-146</v>
      </c>
      <c r="J444" s="296">
        <f t="shared" si="30"/>
        <v>-0.14599999999999999</v>
      </c>
      <c r="K444" t="e">
        <f>+VLOOKUP(D444,#REF!,4,0)</f>
        <v>#REF!</v>
      </c>
      <c r="L444" t="e">
        <f>VLOOKUP(D444,#REF!,5,0)</f>
        <v>#REF!</v>
      </c>
      <c r="M444" t="e">
        <f t="shared" si="35"/>
        <v>#REF!</v>
      </c>
      <c r="N444" t="e">
        <f>VLOOKUP(D444,#REF!,7,0)</f>
        <v>#REF!</v>
      </c>
      <c r="P444" t="str">
        <f t="shared" si="33"/>
        <v>76607</v>
      </c>
      <c r="Q444" t="str">
        <f t="shared" si="34"/>
        <v>61</v>
      </c>
    </row>
    <row r="445" spans="1:17" x14ac:dyDescent="0.3">
      <c r="A445" s="556" t="s">
        <v>3179</v>
      </c>
      <c r="B445" s="332">
        <v>6</v>
      </c>
      <c r="C445" s="609">
        <v>616076608000990</v>
      </c>
      <c r="D445" s="427" t="s">
        <v>1125</v>
      </c>
      <c r="E445" t="str">
        <f t="shared" si="31"/>
        <v>610607660800099</v>
      </c>
      <c r="F445" t="str">
        <f t="shared" si="32"/>
        <v>0</v>
      </c>
      <c r="G445" t="e">
        <f>+VLOOKUP(L445,BG!$D$10:$F$68,3,FALSE)</f>
        <v>#REF!</v>
      </c>
      <c r="H445" s="427" t="s">
        <v>1126</v>
      </c>
      <c r="I445" s="619">
        <v>-5999121155</v>
      </c>
      <c r="J445" s="296">
        <f t="shared" si="30"/>
        <v>-5999121.1550000003</v>
      </c>
      <c r="K445" t="e">
        <f>+VLOOKUP(D445,#REF!,4,0)</f>
        <v>#REF!</v>
      </c>
      <c r="L445" t="e">
        <f>VLOOKUP(D445,#REF!,5,0)</f>
        <v>#REF!</v>
      </c>
      <c r="M445" t="e">
        <f t="shared" si="35"/>
        <v>#REF!</v>
      </c>
      <c r="N445" t="e">
        <f>VLOOKUP(D445,#REF!,7,0)</f>
        <v>#REF!</v>
      </c>
      <c r="P445" t="str">
        <f t="shared" si="33"/>
        <v>76608</v>
      </c>
      <c r="Q445" t="str">
        <f t="shared" si="34"/>
        <v>61</v>
      </c>
    </row>
    <row r="446" spans="1:17" x14ac:dyDescent="0.3">
      <c r="A446" s="556" t="s">
        <v>3179</v>
      </c>
      <c r="B446" s="333">
        <v>6</v>
      </c>
      <c r="C446" s="610">
        <v>618077202000990</v>
      </c>
      <c r="D446" s="334" t="s">
        <v>2033</v>
      </c>
      <c r="E446" t="str">
        <f t="shared" si="31"/>
        <v>610807720200099</v>
      </c>
      <c r="F446" t="str">
        <f t="shared" si="32"/>
        <v>0</v>
      </c>
      <c r="G446" t="e">
        <f>+VLOOKUP(L446,BG!$D$10:$F$68,3,FALSE)</f>
        <v>#REF!</v>
      </c>
      <c r="H446" s="334" t="s">
        <v>2180</v>
      </c>
      <c r="I446" s="620">
        <v>-43640899774</v>
      </c>
      <c r="J446" s="296">
        <f t="shared" si="30"/>
        <v>-43640899.773999996</v>
      </c>
      <c r="K446" t="e">
        <f>+VLOOKUP(D446,#REF!,4,0)</f>
        <v>#REF!</v>
      </c>
      <c r="L446" t="e">
        <f>VLOOKUP(D446,#REF!,5,0)</f>
        <v>#REF!</v>
      </c>
      <c r="M446" t="s">
        <v>3255</v>
      </c>
      <c r="N446" t="e">
        <f>VLOOKUP(D446,#REF!,7,0)</f>
        <v>#REF!</v>
      </c>
      <c r="P446" t="str">
        <f t="shared" si="33"/>
        <v>77202</v>
      </c>
      <c r="Q446" t="str">
        <f t="shared" si="34"/>
        <v>61</v>
      </c>
    </row>
    <row r="447" spans="1:17" hidden="1" x14ac:dyDescent="0.3">
      <c r="A447" s="556" t="s">
        <v>3179</v>
      </c>
      <c r="B447" s="332">
        <v>6</v>
      </c>
      <c r="C447" s="609">
        <v>621077602004990</v>
      </c>
      <c r="D447" s="427" t="s">
        <v>1271</v>
      </c>
      <c r="E447" t="str">
        <f t="shared" si="31"/>
        <v>620107760200499</v>
      </c>
      <c r="F447" t="str">
        <f t="shared" si="32"/>
        <v>0</v>
      </c>
      <c r="G447" t="e">
        <f>+VLOOKUP(L447,BG!$D$10:$F$68,3,FALSE)</f>
        <v>#REF!</v>
      </c>
      <c r="H447" s="427" t="s">
        <v>1272</v>
      </c>
      <c r="I447" s="619">
        <v>-495962</v>
      </c>
      <c r="J447" s="296">
        <f t="shared" si="30"/>
        <v>-495.96199999999999</v>
      </c>
      <c r="K447" t="e">
        <f>+VLOOKUP(D447,#REF!,4,0)</f>
        <v>#REF!</v>
      </c>
      <c r="L447" t="e">
        <f>VLOOKUP(D447,#REF!,5,0)</f>
        <v>#REF!</v>
      </c>
      <c r="M447" t="e">
        <f>VLOOKUP(D447,#REF!,6,0)</f>
        <v>#REF!</v>
      </c>
      <c r="N447" t="e">
        <f>VLOOKUP(D447,#REF!,7,0)</f>
        <v>#REF!</v>
      </c>
      <c r="P447" t="str">
        <f t="shared" si="33"/>
        <v>77602</v>
      </c>
      <c r="Q447" t="str">
        <f t="shared" si="34"/>
        <v>62</v>
      </c>
    </row>
    <row r="448" spans="1:17" hidden="1" x14ac:dyDescent="0.3">
      <c r="A448" s="556" t="s">
        <v>3179</v>
      </c>
      <c r="B448" s="333">
        <v>6</v>
      </c>
      <c r="C448" s="610">
        <v>621077602010990</v>
      </c>
      <c r="D448" s="334" t="s">
        <v>1273</v>
      </c>
      <c r="E448" t="str">
        <f t="shared" si="31"/>
        <v>620107760201099</v>
      </c>
      <c r="F448" t="str">
        <f t="shared" si="32"/>
        <v>0</v>
      </c>
      <c r="G448" t="e">
        <f>+VLOOKUP(L448,BG!$D$10:$F$68,3,FALSE)</f>
        <v>#REF!</v>
      </c>
      <c r="H448" s="334" t="s">
        <v>1274</v>
      </c>
      <c r="I448" s="620">
        <v>-189332</v>
      </c>
      <c r="J448" s="296">
        <f t="shared" si="30"/>
        <v>-189.33199999999999</v>
      </c>
      <c r="K448" t="e">
        <f>+VLOOKUP(D448,#REF!,4,0)</f>
        <v>#REF!</v>
      </c>
      <c r="L448" t="e">
        <f>VLOOKUP(D448,#REF!,5,0)</f>
        <v>#REF!</v>
      </c>
      <c r="M448" t="e">
        <f>VLOOKUP(D448,#REF!,6,0)</f>
        <v>#REF!</v>
      </c>
      <c r="N448" t="e">
        <f>VLOOKUP(D448,#REF!,7,0)</f>
        <v>#REF!</v>
      </c>
      <c r="P448" t="str">
        <f t="shared" si="33"/>
        <v>77602</v>
      </c>
      <c r="Q448" t="str">
        <f t="shared" si="34"/>
        <v>62</v>
      </c>
    </row>
    <row r="449" spans="1:17" hidden="1" x14ac:dyDescent="0.3">
      <c r="A449" s="556" t="s">
        <v>3179</v>
      </c>
      <c r="B449" s="332">
        <v>6</v>
      </c>
      <c r="C449" s="609">
        <v>621077602012990</v>
      </c>
      <c r="D449" s="427" t="s">
        <v>1275</v>
      </c>
      <c r="E449" t="str">
        <f t="shared" si="31"/>
        <v>620107760201299</v>
      </c>
      <c r="F449" t="str">
        <f t="shared" si="32"/>
        <v>0</v>
      </c>
      <c r="G449" t="e">
        <f>+VLOOKUP(L449,BG!$D$10:$F$68,3,FALSE)</f>
        <v>#REF!</v>
      </c>
      <c r="H449" s="427" t="s">
        <v>1276</v>
      </c>
      <c r="I449" s="619">
        <v>-31484</v>
      </c>
      <c r="J449" s="296">
        <f t="shared" si="30"/>
        <v>-31.484000000000002</v>
      </c>
      <c r="K449" t="e">
        <f>+VLOOKUP(D449,#REF!,4,0)</f>
        <v>#REF!</v>
      </c>
      <c r="L449" t="e">
        <f>VLOOKUP(D449,#REF!,5,0)</f>
        <v>#REF!</v>
      </c>
      <c r="M449" t="e">
        <f>VLOOKUP(D449,#REF!,6,0)</f>
        <v>#REF!</v>
      </c>
      <c r="N449" t="e">
        <f>VLOOKUP(D449,#REF!,7,0)</f>
        <v>#REF!</v>
      </c>
      <c r="P449" t="str">
        <f t="shared" si="33"/>
        <v>77602</v>
      </c>
      <c r="Q449" t="str">
        <f t="shared" si="34"/>
        <v>62</v>
      </c>
    </row>
    <row r="450" spans="1:17" hidden="1" x14ac:dyDescent="0.3">
      <c r="A450" s="556" t="s">
        <v>3179</v>
      </c>
      <c r="B450" s="333">
        <v>6</v>
      </c>
      <c r="C450" s="610">
        <v>621077602021990</v>
      </c>
      <c r="D450" s="334" t="s">
        <v>1277</v>
      </c>
      <c r="E450" t="str">
        <f t="shared" si="31"/>
        <v>620107760202199</v>
      </c>
      <c r="F450" t="str">
        <f t="shared" si="32"/>
        <v>0</v>
      </c>
      <c r="G450" t="e">
        <f>+VLOOKUP(L450,BG!$D$10:$F$68,3,FALSE)</f>
        <v>#REF!</v>
      </c>
      <c r="H450" s="334" t="s">
        <v>1278</v>
      </c>
      <c r="I450" s="620">
        <v>-6692891</v>
      </c>
      <c r="J450" s="296">
        <f t="shared" ref="J450:J513" si="36">I450/1000</f>
        <v>-6692.8909999999996</v>
      </c>
      <c r="K450" t="e">
        <f>+VLOOKUP(D450,#REF!,4,0)</f>
        <v>#REF!</v>
      </c>
      <c r="L450" t="e">
        <f>VLOOKUP(D450,#REF!,5,0)</f>
        <v>#REF!</v>
      </c>
      <c r="M450" t="e">
        <f>VLOOKUP(D450,#REF!,6,0)</f>
        <v>#REF!</v>
      </c>
      <c r="N450" t="e">
        <f>VLOOKUP(D450,#REF!,7,0)</f>
        <v>#REF!</v>
      </c>
      <c r="P450" t="str">
        <f t="shared" si="33"/>
        <v>77602</v>
      </c>
      <c r="Q450" t="str">
        <f t="shared" si="34"/>
        <v>62</v>
      </c>
    </row>
    <row r="451" spans="1:17" x14ac:dyDescent="0.3">
      <c r="A451" s="556" t="s">
        <v>3179</v>
      </c>
      <c r="B451" s="332">
        <v>6</v>
      </c>
      <c r="C451" s="609">
        <v>621077602023990</v>
      </c>
      <c r="D451" s="427" t="s">
        <v>1279</v>
      </c>
      <c r="E451" t="str">
        <f t="shared" si="31"/>
        <v>620107760202399</v>
      </c>
      <c r="F451" t="str">
        <f t="shared" si="32"/>
        <v>0</v>
      </c>
      <c r="G451" t="e">
        <f>+VLOOKUP(L451,BG!$D$10:$F$68,3,FALSE)</f>
        <v>#REF!</v>
      </c>
      <c r="H451" s="427" t="s">
        <v>1280</v>
      </c>
      <c r="I451" s="619">
        <v>-64548</v>
      </c>
      <c r="J451" s="296">
        <f t="shared" si="36"/>
        <v>-64.548000000000002</v>
      </c>
      <c r="K451" t="e">
        <f>+VLOOKUP(D451,#REF!,4,0)</f>
        <v>#REF!</v>
      </c>
      <c r="L451" t="e">
        <f>VLOOKUP(D451,#REF!,5,0)</f>
        <v>#REF!</v>
      </c>
      <c r="M451" t="e">
        <f>VLOOKUP(D451,#REF!,6,0)</f>
        <v>#REF!</v>
      </c>
      <c r="N451" t="e">
        <f>VLOOKUP(D451,#REF!,7,0)</f>
        <v>#REF!</v>
      </c>
      <c r="P451" t="str">
        <f t="shared" si="33"/>
        <v>77602</v>
      </c>
      <c r="Q451" t="str">
        <f t="shared" si="34"/>
        <v>62</v>
      </c>
    </row>
    <row r="452" spans="1:17" x14ac:dyDescent="0.3">
      <c r="A452" s="556" t="s">
        <v>3179</v>
      </c>
      <c r="B452" s="333">
        <v>6</v>
      </c>
      <c r="C452" s="610">
        <v>621077602025990</v>
      </c>
      <c r="D452" s="334" t="s">
        <v>1281</v>
      </c>
      <c r="E452" t="str">
        <f t="shared" si="31"/>
        <v>620107760202599</v>
      </c>
      <c r="F452" t="str">
        <f t="shared" si="32"/>
        <v>0</v>
      </c>
      <c r="G452" t="e">
        <f>+VLOOKUP(L452,BG!$D$10:$F$68,3,FALSE)</f>
        <v>#REF!</v>
      </c>
      <c r="H452" s="334" t="s">
        <v>1282</v>
      </c>
      <c r="I452" s="620">
        <v>-4212894</v>
      </c>
      <c r="J452" s="296">
        <f t="shared" si="36"/>
        <v>-4212.8940000000002</v>
      </c>
      <c r="K452" t="e">
        <f>+VLOOKUP(D452,#REF!,4,0)</f>
        <v>#REF!</v>
      </c>
      <c r="L452" t="e">
        <f>VLOOKUP(D452,#REF!,5,0)</f>
        <v>#REF!</v>
      </c>
      <c r="M452" t="e">
        <f>VLOOKUP(D452,#REF!,6,0)</f>
        <v>#REF!</v>
      </c>
      <c r="N452" t="e">
        <f>VLOOKUP(D452,#REF!,7,0)</f>
        <v>#REF!</v>
      </c>
      <c r="P452" t="str">
        <f t="shared" si="33"/>
        <v>77602</v>
      </c>
      <c r="Q452" t="str">
        <f t="shared" si="34"/>
        <v>62</v>
      </c>
    </row>
    <row r="453" spans="1:17" x14ac:dyDescent="0.3">
      <c r="A453" s="556" t="s">
        <v>3179</v>
      </c>
      <c r="B453" s="332">
        <v>6</v>
      </c>
      <c r="C453" s="609">
        <v>621077602026990</v>
      </c>
      <c r="D453" s="427" t="s">
        <v>1372</v>
      </c>
      <c r="E453" t="str">
        <f t="shared" ref="E453:E516" si="37">+MID(D453,3,2)&amp;+MID(D453,6,1)&amp;+MID(D453,8,2)&amp;+MID(D453,11,3)&amp;+MID(D453,17,2)&amp;+MID(D453,20,3)&amp;+MID(D453,24,2)</f>
        <v>620107760202699</v>
      </c>
      <c r="F453" t="str">
        <f t="shared" ref="F453:F516" si="38">MID(E453,3,1)</f>
        <v>0</v>
      </c>
      <c r="G453" t="e">
        <f>+VLOOKUP(L453,BG!$D$10:$F$68,3,FALSE)</f>
        <v>#REF!</v>
      </c>
      <c r="H453" s="427" t="s">
        <v>1398</v>
      </c>
      <c r="I453" s="619">
        <v>-5150154</v>
      </c>
      <c r="J453" s="296">
        <f t="shared" si="36"/>
        <v>-5150.1540000000005</v>
      </c>
      <c r="K453" t="e">
        <f>+VLOOKUP(D453,#REF!,4,0)</f>
        <v>#REF!</v>
      </c>
      <c r="L453" t="e">
        <f>VLOOKUP(D453,#REF!,5,0)</f>
        <v>#REF!</v>
      </c>
      <c r="M453" t="e">
        <f>VLOOKUP(D453,#REF!,6,0)</f>
        <v>#REF!</v>
      </c>
      <c r="N453" t="e">
        <f>VLOOKUP(D453,#REF!,7,0)</f>
        <v>#REF!</v>
      </c>
      <c r="P453" t="str">
        <f t="shared" ref="P453:P516" si="39">MID(E453,6,5)</f>
        <v>77602</v>
      </c>
      <c r="Q453" t="str">
        <f t="shared" ref="Q453:Q516" si="40">+LEFT(E453,2)</f>
        <v>62</v>
      </c>
    </row>
    <row r="454" spans="1:17" hidden="1" x14ac:dyDescent="0.3">
      <c r="A454" s="556" t="s">
        <v>3179</v>
      </c>
      <c r="B454" s="333">
        <v>6</v>
      </c>
      <c r="C454" s="610">
        <v>621077602046990</v>
      </c>
      <c r="D454" s="334" t="s">
        <v>1283</v>
      </c>
      <c r="E454" t="str">
        <f t="shared" si="37"/>
        <v>620107760204699</v>
      </c>
      <c r="F454" t="str">
        <f t="shared" si="38"/>
        <v>0</v>
      </c>
      <c r="G454" t="e">
        <f>+VLOOKUP(L454,BG!$D$10:$F$68,3,FALSE)</f>
        <v>#REF!</v>
      </c>
      <c r="H454" s="334" t="s">
        <v>1284</v>
      </c>
      <c r="I454" s="620">
        <v>-200000</v>
      </c>
      <c r="J454" s="296">
        <f t="shared" si="36"/>
        <v>-200</v>
      </c>
      <c r="K454" t="e">
        <f>+VLOOKUP(D454,#REF!,4,0)</f>
        <v>#REF!</v>
      </c>
      <c r="L454" t="e">
        <f>VLOOKUP(D454,#REF!,5,0)</f>
        <v>#REF!</v>
      </c>
      <c r="M454" t="e">
        <f>VLOOKUP(D454,#REF!,6,0)</f>
        <v>#REF!</v>
      </c>
      <c r="N454" t="e">
        <f>VLOOKUP(D454,#REF!,7,0)</f>
        <v>#REF!</v>
      </c>
      <c r="P454" t="str">
        <f t="shared" si="39"/>
        <v>77602</v>
      </c>
      <c r="Q454" t="str">
        <f t="shared" si="40"/>
        <v>62</v>
      </c>
    </row>
    <row r="455" spans="1:17" hidden="1" x14ac:dyDescent="0.3">
      <c r="A455" s="556" t="s">
        <v>3179</v>
      </c>
      <c r="B455" s="332">
        <v>6</v>
      </c>
      <c r="C455" s="609">
        <v>621080602002990</v>
      </c>
      <c r="D455" s="427" t="s">
        <v>2034</v>
      </c>
      <c r="E455" t="str">
        <f t="shared" si="37"/>
        <v>620108060200299</v>
      </c>
      <c r="F455" t="str">
        <f t="shared" si="38"/>
        <v>0</v>
      </c>
      <c r="G455" t="e">
        <f>+VLOOKUP(L455,BG!$D$10:$F$68,3,FALSE)</f>
        <v>#REF!</v>
      </c>
      <c r="H455" s="427" t="s">
        <v>2181</v>
      </c>
      <c r="I455" s="619">
        <v>-342599318</v>
      </c>
      <c r="J455" s="296">
        <f t="shared" si="36"/>
        <v>-342599.31800000003</v>
      </c>
      <c r="K455" t="e">
        <f>+VLOOKUP(D455,#REF!,4,0)</f>
        <v>#REF!</v>
      </c>
      <c r="L455" t="e">
        <f>VLOOKUP(D455,#REF!,5,0)</f>
        <v>#REF!</v>
      </c>
      <c r="M455" t="e">
        <f>VLOOKUP(D455,#REF!,6,0)</f>
        <v>#REF!</v>
      </c>
      <c r="N455" t="e">
        <f>VLOOKUP(D455,#REF!,7,0)</f>
        <v>#REF!</v>
      </c>
      <c r="P455" t="str">
        <f t="shared" si="39"/>
        <v>80602</v>
      </c>
      <c r="Q455" t="str">
        <f t="shared" si="40"/>
        <v>62</v>
      </c>
    </row>
    <row r="456" spans="1:17" x14ac:dyDescent="0.3">
      <c r="A456" s="556" t="s">
        <v>3179</v>
      </c>
      <c r="B456" s="333">
        <v>6</v>
      </c>
      <c r="C456" s="610">
        <v>621080602008980</v>
      </c>
      <c r="D456" s="334" t="s">
        <v>2673</v>
      </c>
      <c r="E456" t="str">
        <f t="shared" si="37"/>
        <v>620108060200898</v>
      </c>
      <c r="F456" t="str">
        <f t="shared" si="38"/>
        <v>0</v>
      </c>
      <c r="G456" t="e">
        <f>+VLOOKUP(L456,BG!$D$10:$F$68,3,FALSE)</f>
        <v>#REF!</v>
      </c>
      <c r="H456" s="334" t="s">
        <v>1129</v>
      </c>
      <c r="I456" s="620">
        <v>-10149385</v>
      </c>
      <c r="J456" s="296">
        <f t="shared" si="36"/>
        <v>-10149.385</v>
      </c>
      <c r="K456" t="e">
        <f>+VLOOKUP(D456,#REF!,4,0)</f>
        <v>#REF!</v>
      </c>
      <c r="L456" t="e">
        <f>VLOOKUP(D456,#REF!,5,0)</f>
        <v>#REF!</v>
      </c>
      <c r="M456" t="e">
        <f>VLOOKUP(D456,#REF!,6,0)</f>
        <v>#REF!</v>
      </c>
      <c r="N456" t="e">
        <f>VLOOKUP(D456,#REF!,7,0)</f>
        <v>#REF!</v>
      </c>
      <c r="P456" t="str">
        <f t="shared" si="39"/>
        <v>80602</v>
      </c>
      <c r="Q456" t="str">
        <f t="shared" si="40"/>
        <v>62</v>
      </c>
    </row>
    <row r="457" spans="1:17" hidden="1" x14ac:dyDescent="0.3">
      <c r="A457" s="556" t="s">
        <v>3179</v>
      </c>
      <c r="B457" s="332">
        <v>6</v>
      </c>
      <c r="C457" s="609">
        <v>621080602009990</v>
      </c>
      <c r="D457" s="427" t="s">
        <v>2035</v>
      </c>
      <c r="E457" t="str">
        <f t="shared" si="37"/>
        <v>620108060200999</v>
      </c>
      <c r="F457" t="str">
        <f t="shared" si="38"/>
        <v>0</v>
      </c>
      <c r="G457" t="e">
        <f>+VLOOKUP(L457,BG!$D$10:$F$68,3,FALSE)</f>
        <v>#REF!</v>
      </c>
      <c r="H457" s="427" t="s">
        <v>2182</v>
      </c>
      <c r="I457" s="619">
        <v>-8821738</v>
      </c>
      <c r="J457" s="296">
        <f t="shared" si="36"/>
        <v>-8821.7379999999994</v>
      </c>
      <c r="K457" t="e">
        <f>+VLOOKUP(D457,#REF!,4,0)</f>
        <v>#REF!</v>
      </c>
      <c r="L457" t="e">
        <f>VLOOKUP(D457,#REF!,5,0)</f>
        <v>#REF!</v>
      </c>
      <c r="M457" t="e">
        <f>VLOOKUP(D457,#REF!,6,0)</f>
        <v>#REF!</v>
      </c>
      <c r="N457" t="e">
        <f>VLOOKUP(D457,#REF!,7,0)</f>
        <v>#REF!</v>
      </c>
      <c r="P457" t="str">
        <f t="shared" si="39"/>
        <v>80602</v>
      </c>
      <c r="Q457" t="str">
        <f t="shared" si="40"/>
        <v>62</v>
      </c>
    </row>
    <row r="458" spans="1:17" hidden="1" x14ac:dyDescent="0.3">
      <c r="A458" s="556" t="s">
        <v>3179</v>
      </c>
      <c r="B458" s="333">
        <v>6</v>
      </c>
      <c r="C458" s="610">
        <v>621080602040980</v>
      </c>
      <c r="D458" s="334" t="s">
        <v>2036</v>
      </c>
      <c r="E458" t="str">
        <f t="shared" si="37"/>
        <v>620108060204098</v>
      </c>
      <c r="F458" t="str">
        <f t="shared" si="38"/>
        <v>0</v>
      </c>
      <c r="G458" t="e">
        <f>+VLOOKUP(L458,BG!$D$10:$F$68,3,FALSE)</f>
        <v>#REF!</v>
      </c>
      <c r="H458" s="334" t="s">
        <v>2183</v>
      </c>
      <c r="I458" s="620">
        <v>-25421841</v>
      </c>
      <c r="J458" s="296">
        <f t="shared" si="36"/>
        <v>-25421.841</v>
      </c>
      <c r="K458" t="e">
        <f>+VLOOKUP(D458,#REF!,4,0)</f>
        <v>#REF!</v>
      </c>
      <c r="L458" t="e">
        <f>VLOOKUP(D458,#REF!,5,0)</f>
        <v>#REF!</v>
      </c>
      <c r="M458" t="e">
        <f>VLOOKUP(D458,#REF!,6,0)</f>
        <v>#REF!</v>
      </c>
      <c r="N458" t="e">
        <f>VLOOKUP(D458,#REF!,7,0)</f>
        <v>#REF!</v>
      </c>
      <c r="P458" t="str">
        <f t="shared" si="39"/>
        <v>80602</v>
      </c>
      <c r="Q458" t="str">
        <f t="shared" si="40"/>
        <v>62</v>
      </c>
    </row>
    <row r="459" spans="1:17" hidden="1" x14ac:dyDescent="0.3">
      <c r="A459" s="556" t="s">
        <v>3179</v>
      </c>
      <c r="B459" s="332">
        <v>6</v>
      </c>
      <c r="C459" s="609">
        <v>621080602040990</v>
      </c>
      <c r="D459" s="427" t="s">
        <v>2037</v>
      </c>
      <c r="E459" t="str">
        <f t="shared" si="37"/>
        <v>620108060204099</v>
      </c>
      <c r="F459" t="str">
        <f t="shared" si="38"/>
        <v>0</v>
      </c>
      <c r="G459" t="e">
        <f>+VLOOKUP(L459,BG!$D$10:$F$68,3,FALSE)</f>
        <v>#REF!</v>
      </c>
      <c r="H459" s="427" t="s">
        <v>2184</v>
      </c>
      <c r="I459" s="619">
        <v>-3583742713</v>
      </c>
      <c r="J459" s="296">
        <f t="shared" si="36"/>
        <v>-3583742.713</v>
      </c>
      <c r="K459" t="e">
        <f>+VLOOKUP(D459,#REF!,4,0)</f>
        <v>#REF!</v>
      </c>
      <c r="L459" t="e">
        <f>VLOOKUP(D459,#REF!,5,0)</f>
        <v>#REF!</v>
      </c>
      <c r="M459" t="e">
        <f>VLOOKUP(D459,#REF!,6,0)</f>
        <v>#REF!</v>
      </c>
      <c r="N459" t="e">
        <f>VLOOKUP(D459,#REF!,7,0)</f>
        <v>#REF!</v>
      </c>
      <c r="P459" t="str">
        <f t="shared" si="39"/>
        <v>80602</v>
      </c>
      <c r="Q459" t="str">
        <f t="shared" si="40"/>
        <v>62</v>
      </c>
    </row>
    <row r="460" spans="1:17" x14ac:dyDescent="0.3">
      <c r="A460" s="556" t="s">
        <v>3179</v>
      </c>
      <c r="B460" s="333">
        <v>7</v>
      </c>
      <c r="C460" s="610">
        <v>621080602110990</v>
      </c>
      <c r="D460" s="334" t="s">
        <v>2038</v>
      </c>
      <c r="E460" t="str">
        <f t="shared" si="37"/>
        <v>620108060211099</v>
      </c>
      <c r="F460" t="str">
        <f t="shared" si="38"/>
        <v>0</v>
      </c>
      <c r="G460" t="e">
        <f>+VLOOKUP(L460,BG!$D$10:$F$68,3,FALSE)</f>
        <v>#REF!</v>
      </c>
      <c r="H460" s="334" t="s">
        <v>2185</v>
      </c>
      <c r="I460" s="620">
        <v>-12683330</v>
      </c>
      <c r="J460" s="296">
        <f t="shared" si="36"/>
        <v>-12683.33</v>
      </c>
      <c r="K460" t="e">
        <f>+VLOOKUP(D460,#REF!,4,0)</f>
        <v>#REF!</v>
      </c>
      <c r="L460" t="e">
        <f>VLOOKUP(D460,#REF!,5,0)</f>
        <v>#REF!</v>
      </c>
      <c r="M460" t="e">
        <f>VLOOKUP(D460,#REF!,6,0)</f>
        <v>#REF!</v>
      </c>
      <c r="N460" t="e">
        <f>VLOOKUP(D460,#REF!,7,0)</f>
        <v>#REF!</v>
      </c>
      <c r="P460" t="str">
        <f t="shared" si="39"/>
        <v>80602</v>
      </c>
      <c r="Q460" t="str">
        <f t="shared" si="40"/>
        <v>62</v>
      </c>
    </row>
    <row r="461" spans="1:17" hidden="1" x14ac:dyDescent="0.3">
      <c r="A461" s="556" t="s">
        <v>3179</v>
      </c>
      <c r="B461" s="332">
        <v>6</v>
      </c>
      <c r="C461" s="609">
        <v>621080602112980</v>
      </c>
      <c r="D461" s="427" t="s">
        <v>2039</v>
      </c>
      <c r="E461" t="str">
        <f t="shared" si="37"/>
        <v>620108060211298</v>
      </c>
      <c r="F461" t="str">
        <f t="shared" si="38"/>
        <v>0</v>
      </c>
      <c r="G461" t="e">
        <f>+VLOOKUP(L461,BG!$D$10:$F$68,3,FALSE)</f>
        <v>#REF!</v>
      </c>
      <c r="H461" s="427" t="s">
        <v>2186</v>
      </c>
      <c r="I461" s="619">
        <v>-1265787</v>
      </c>
      <c r="J461" s="296">
        <f t="shared" si="36"/>
        <v>-1265.787</v>
      </c>
      <c r="K461" t="e">
        <f>+VLOOKUP(D461,#REF!,4,0)</f>
        <v>#REF!</v>
      </c>
      <c r="L461" t="e">
        <f>VLOOKUP(D461,#REF!,5,0)</f>
        <v>#REF!</v>
      </c>
      <c r="M461" t="e">
        <f>VLOOKUP(D461,#REF!,6,0)</f>
        <v>#REF!</v>
      </c>
      <c r="N461" t="e">
        <f>VLOOKUP(D461,#REF!,7,0)</f>
        <v>#REF!</v>
      </c>
      <c r="P461" t="str">
        <f t="shared" si="39"/>
        <v>80602</v>
      </c>
      <c r="Q461" t="str">
        <f t="shared" si="40"/>
        <v>62</v>
      </c>
    </row>
    <row r="462" spans="1:17" x14ac:dyDescent="0.3">
      <c r="A462" s="556" t="s">
        <v>3179</v>
      </c>
      <c r="B462" s="333">
        <v>6</v>
      </c>
      <c r="C462" s="610">
        <v>631080804000980</v>
      </c>
      <c r="D462" s="334" t="s">
        <v>2040</v>
      </c>
      <c r="E462" t="str">
        <f t="shared" si="37"/>
        <v>630108080400098</v>
      </c>
      <c r="F462" t="str">
        <f t="shared" si="38"/>
        <v>0</v>
      </c>
      <c r="G462" t="e">
        <f>+VLOOKUP(L462,BG!$D$10:$F$68,3,FALSE)</f>
        <v>#REF!</v>
      </c>
      <c r="H462" s="334" t="s">
        <v>1130</v>
      </c>
      <c r="I462" s="620">
        <v>-14958786</v>
      </c>
      <c r="J462" s="296">
        <f t="shared" si="36"/>
        <v>-14958.786</v>
      </c>
      <c r="K462" t="e">
        <f>+VLOOKUP(D462,#REF!,4,0)</f>
        <v>#REF!</v>
      </c>
      <c r="L462" t="e">
        <f>VLOOKUP(D462,#REF!,5,0)</f>
        <v>#REF!</v>
      </c>
      <c r="M462" t="e">
        <f>VLOOKUP(D462,#REF!,6,0)</f>
        <v>#REF!</v>
      </c>
      <c r="N462" t="e">
        <f>VLOOKUP(D462,#REF!,7,0)</f>
        <v>#REF!</v>
      </c>
      <c r="P462" t="str">
        <f t="shared" si="39"/>
        <v>80804</v>
      </c>
      <c r="Q462" t="str">
        <f t="shared" si="40"/>
        <v>63</v>
      </c>
    </row>
    <row r="463" spans="1:17" hidden="1" x14ac:dyDescent="0.3">
      <c r="A463" s="556" t="s">
        <v>3179</v>
      </c>
      <c r="B463" s="332">
        <v>6</v>
      </c>
      <c r="C463" s="609">
        <v>631080804001980</v>
      </c>
      <c r="D463" s="427" t="s">
        <v>1286</v>
      </c>
      <c r="E463" t="str">
        <f t="shared" si="37"/>
        <v>630108080400198</v>
      </c>
      <c r="F463" t="str">
        <f t="shared" si="38"/>
        <v>0</v>
      </c>
      <c r="G463" t="e">
        <f>+VLOOKUP(L463,BG!$D$10:$F$68,3,FALSE)</f>
        <v>#REF!</v>
      </c>
      <c r="H463" s="427" t="s">
        <v>1132</v>
      </c>
      <c r="I463" s="619">
        <v>-1959526</v>
      </c>
      <c r="J463" s="296">
        <f t="shared" si="36"/>
        <v>-1959.5260000000001</v>
      </c>
      <c r="K463" t="e">
        <f>+VLOOKUP(D463,#REF!,4,0)</f>
        <v>#REF!</v>
      </c>
      <c r="L463" t="e">
        <f>VLOOKUP(D463,#REF!,5,0)</f>
        <v>#REF!</v>
      </c>
      <c r="M463" t="e">
        <f>VLOOKUP(D463,#REF!,6,0)</f>
        <v>#REF!</v>
      </c>
      <c r="N463" t="e">
        <f>VLOOKUP(D463,#REF!,7,0)</f>
        <v>#REF!</v>
      </c>
      <c r="P463" t="str">
        <f t="shared" si="39"/>
        <v>80804</v>
      </c>
      <c r="Q463" t="str">
        <f t="shared" si="40"/>
        <v>63</v>
      </c>
    </row>
    <row r="464" spans="1:17" hidden="1" x14ac:dyDescent="0.3">
      <c r="A464" s="556" t="s">
        <v>3179</v>
      </c>
      <c r="B464" s="333">
        <v>6</v>
      </c>
      <c r="C464" s="610">
        <v>631080804001990</v>
      </c>
      <c r="D464" s="334" t="s">
        <v>1131</v>
      </c>
      <c r="E464" t="str">
        <f t="shared" si="37"/>
        <v>630108080400199</v>
      </c>
      <c r="F464" t="str">
        <f t="shared" si="38"/>
        <v>0</v>
      </c>
      <c r="G464" t="e">
        <f>+VLOOKUP(L464,BG!$D$10:$F$68,3,FALSE)</f>
        <v>#REF!</v>
      </c>
      <c r="H464" s="334" t="s">
        <v>1132</v>
      </c>
      <c r="I464" s="620">
        <v>-1037656916</v>
      </c>
      <c r="J464" s="296">
        <f t="shared" si="36"/>
        <v>-1037656.916</v>
      </c>
      <c r="K464" t="e">
        <f>+VLOOKUP(D464,#REF!,4,0)</f>
        <v>#REF!</v>
      </c>
      <c r="L464" t="e">
        <f>VLOOKUP(D464,#REF!,5,0)</f>
        <v>#REF!</v>
      </c>
      <c r="M464" t="e">
        <f>VLOOKUP(D464,#REF!,6,0)</f>
        <v>#REF!</v>
      </c>
      <c r="N464" t="e">
        <f>VLOOKUP(D464,#REF!,7,0)</f>
        <v>#REF!</v>
      </c>
      <c r="P464" t="str">
        <f t="shared" si="39"/>
        <v>80804</v>
      </c>
      <c r="Q464" t="str">
        <f t="shared" si="40"/>
        <v>63</v>
      </c>
    </row>
    <row r="465" spans="1:17" hidden="1" x14ac:dyDescent="0.3">
      <c r="A465" s="556" t="s">
        <v>3179</v>
      </c>
      <c r="B465" s="332">
        <v>6</v>
      </c>
      <c r="C465" s="609">
        <v>631080804004980</v>
      </c>
      <c r="D465" s="427" t="s">
        <v>2041</v>
      </c>
      <c r="E465" t="str">
        <f t="shared" si="37"/>
        <v>630108080400498</v>
      </c>
      <c r="F465" t="str">
        <f t="shared" si="38"/>
        <v>0</v>
      </c>
      <c r="G465" t="e">
        <f>+VLOOKUP(L465,BG!$D$10:$F$68,3,FALSE)</f>
        <v>#REF!</v>
      </c>
      <c r="H465" s="427" t="s">
        <v>2187</v>
      </c>
      <c r="I465" s="619">
        <v>-1361195</v>
      </c>
      <c r="J465" s="296">
        <f t="shared" si="36"/>
        <v>-1361.1949999999999</v>
      </c>
      <c r="K465" t="e">
        <f>+VLOOKUP(D465,#REF!,4,0)</f>
        <v>#REF!</v>
      </c>
      <c r="L465" t="e">
        <f>VLOOKUP(D465,#REF!,5,0)</f>
        <v>#REF!</v>
      </c>
      <c r="M465" t="e">
        <f>VLOOKUP(D465,#REF!,6,0)</f>
        <v>#REF!</v>
      </c>
      <c r="N465" t="e">
        <f>VLOOKUP(D465,#REF!,7,0)</f>
        <v>#REF!</v>
      </c>
      <c r="P465" t="str">
        <f t="shared" si="39"/>
        <v>80804</v>
      </c>
      <c r="Q465" t="str">
        <f t="shared" si="40"/>
        <v>63</v>
      </c>
    </row>
    <row r="466" spans="1:17" hidden="1" x14ac:dyDescent="0.3">
      <c r="A466" s="556" t="s">
        <v>3179</v>
      </c>
      <c r="B466" s="333">
        <v>6</v>
      </c>
      <c r="C466" s="610">
        <v>631080804004990</v>
      </c>
      <c r="D466" s="334" t="s">
        <v>2042</v>
      </c>
      <c r="E466" t="str">
        <f t="shared" si="37"/>
        <v>630108080400499</v>
      </c>
      <c r="F466" t="str">
        <f t="shared" si="38"/>
        <v>0</v>
      </c>
      <c r="G466" t="e">
        <f>+VLOOKUP(L466,BG!$D$10:$F$68,3,FALSE)</f>
        <v>#REF!</v>
      </c>
      <c r="H466" s="334" t="s">
        <v>2187</v>
      </c>
      <c r="I466" s="620">
        <v>-176787351</v>
      </c>
      <c r="J466" s="296">
        <f t="shared" si="36"/>
        <v>-176787.351</v>
      </c>
      <c r="K466" t="e">
        <f>+VLOOKUP(D466,#REF!,4,0)</f>
        <v>#REF!</v>
      </c>
      <c r="L466" t="e">
        <f>VLOOKUP(D466,#REF!,5,0)</f>
        <v>#REF!</v>
      </c>
      <c r="M466" t="e">
        <f>VLOOKUP(D466,#REF!,6,0)</f>
        <v>#REF!</v>
      </c>
      <c r="N466" t="e">
        <f>VLOOKUP(D466,#REF!,7,0)</f>
        <v>#REF!</v>
      </c>
      <c r="P466" t="str">
        <f t="shared" si="39"/>
        <v>80804</v>
      </c>
      <c r="Q466" t="str">
        <f t="shared" si="40"/>
        <v>63</v>
      </c>
    </row>
    <row r="467" spans="1:17" hidden="1" x14ac:dyDescent="0.3">
      <c r="A467" s="556" t="s">
        <v>3179</v>
      </c>
      <c r="B467" s="332">
        <v>6</v>
      </c>
      <c r="C467" s="609">
        <v>631080804011990</v>
      </c>
      <c r="D467" s="427" t="s">
        <v>2043</v>
      </c>
      <c r="E467" t="str">
        <f t="shared" si="37"/>
        <v>630108080401199</v>
      </c>
      <c r="F467" t="str">
        <f t="shared" si="38"/>
        <v>0</v>
      </c>
      <c r="G467" t="e">
        <f>+VLOOKUP(L467,BG!$D$10:$F$68,3,FALSE)</f>
        <v>#REF!</v>
      </c>
      <c r="H467" s="427" t="s">
        <v>2188</v>
      </c>
      <c r="I467" s="619">
        <v>-1047819815</v>
      </c>
      <c r="J467" s="296">
        <f t="shared" si="36"/>
        <v>-1047819.8149999999</v>
      </c>
      <c r="K467" t="e">
        <f>+VLOOKUP(D467,#REF!,4,0)</f>
        <v>#REF!</v>
      </c>
      <c r="L467" t="e">
        <f>VLOOKUP(D467,#REF!,5,0)</f>
        <v>#REF!</v>
      </c>
      <c r="M467" t="e">
        <f>VLOOKUP(D467,#REF!,6,0)</f>
        <v>#REF!</v>
      </c>
      <c r="N467" t="e">
        <f>VLOOKUP(D467,#REF!,7,0)</f>
        <v>#REF!</v>
      </c>
      <c r="P467" t="str">
        <f t="shared" si="39"/>
        <v>80804</v>
      </c>
      <c r="Q467" t="str">
        <f t="shared" si="40"/>
        <v>63</v>
      </c>
    </row>
    <row r="468" spans="1:17" hidden="1" x14ac:dyDescent="0.3">
      <c r="A468" s="556" t="s">
        <v>3179</v>
      </c>
      <c r="B468" s="333">
        <v>6</v>
      </c>
      <c r="C468" s="610">
        <v>631081002000990</v>
      </c>
      <c r="D468" s="334" t="s">
        <v>1134</v>
      </c>
      <c r="E468" t="str">
        <f t="shared" si="37"/>
        <v>630108100200099</v>
      </c>
      <c r="F468" t="str">
        <f t="shared" si="38"/>
        <v>0</v>
      </c>
      <c r="G468" t="e">
        <f>+VLOOKUP(L468,BG!$D$10:$F$68,3,FALSE)</f>
        <v>#REF!</v>
      </c>
      <c r="H468" s="334" t="s">
        <v>1133</v>
      </c>
      <c r="I468" s="620">
        <v>-346</v>
      </c>
      <c r="J468" s="296">
        <f t="shared" si="36"/>
        <v>-0.34599999999999997</v>
      </c>
      <c r="K468" t="e">
        <f>+VLOOKUP(D468,#REF!,4,0)</f>
        <v>#REF!</v>
      </c>
      <c r="L468" t="e">
        <f>VLOOKUP(D468,#REF!,5,0)</f>
        <v>#REF!</v>
      </c>
      <c r="M468" t="e">
        <f>+L468</f>
        <v>#REF!</v>
      </c>
      <c r="N468" t="e">
        <f>VLOOKUP(D468,#REF!,7,0)</f>
        <v>#REF!</v>
      </c>
      <c r="P468" t="str">
        <f t="shared" si="39"/>
        <v>81002</v>
      </c>
      <c r="Q468" t="str">
        <f t="shared" si="40"/>
        <v>63</v>
      </c>
    </row>
    <row r="469" spans="1:17" hidden="1" x14ac:dyDescent="0.3">
      <c r="A469" s="556" t="s">
        <v>3179</v>
      </c>
      <c r="B469" s="332">
        <v>6</v>
      </c>
      <c r="C469" s="609">
        <v>633081602000990</v>
      </c>
      <c r="D469" s="427" t="s">
        <v>2044</v>
      </c>
      <c r="E469" t="str">
        <f t="shared" si="37"/>
        <v>630308160200099</v>
      </c>
      <c r="F469" t="str">
        <f t="shared" si="38"/>
        <v>0</v>
      </c>
      <c r="G469" t="e">
        <f>+VLOOKUP(L469,BG!$D$10:$F$68,3,FALSE)</f>
        <v>#REF!</v>
      </c>
      <c r="H469" s="427" t="s">
        <v>2189</v>
      </c>
      <c r="I469" s="619">
        <v>-76758314</v>
      </c>
      <c r="J469" s="296">
        <f t="shared" si="36"/>
        <v>-76758.313999999998</v>
      </c>
      <c r="K469" t="e">
        <f>+VLOOKUP(D469,#REF!,4,0)</f>
        <v>#REF!</v>
      </c>
      <c r="L469" t="e">
        <f>VLOOKUP(D469,#REF!,5,0)</f>
        <v>#REF!</v>
      </c>
      <c r="M469" t="e">
        <f>VLOOKUP(D469,#REF!,6,0)</f>
        <v>#REF!</v>
      </c>
      <c r="N469" t="e">
        <f>VLOOKUP(D469,#REF!,7,0)</f>
        <v>#REF!</v>
      </c>
      <c r="P469" t="str">
        <f t="shared" si="39"/>
        <v>81602</v>
      </c>
      <c r="Q469" t="str">
        <f t="shared" si="40"/>
        <v>63</v>
      </c>
    </row>
    <row r="470" spans="1:17" x14ac:dyDescent="0.3">
      <c r="A470" s="556" t="s">
        <v>3179</v>
      </c>
      <c r="B470" s="333">
        <v>6</v>
      </c>
      <c r="C470" s="610">
        <v>633081802000990</v>
      </c>
      <c r="D470" s="334" t="s">
        <v>2045</v>
      </c>
      <c r="E470" t="str">
        <f t="shared" si="37"/>
        <v>630308180200099</v>
      </c>
      <c r="F470" t="str">
        <f t="shared" si="38"/>
        <v>0</v>
      </c>
      <c r="G470" t="e">
        <f>+VLOOKUP(L470,BG!$D$10:$F$68,3,FALSE)</f>
        <v>#REF!</v>
      </c>
      <c r="H470" s="334" t="s">
        <v>1288</v>
      </c>
      <c r="I470" s="620">
        <v>-200747302</v>
      </c>
      <c r="J470" s="296">
        <f t="shared" si="36"/>
        <v>-200747.302</v>
      </c>
      <c r="K470" t="e">
        <f>+VLOOKUP(D470,#REF!,4,0)</f>
        <v>#REF!</v>
      </c>
      <c r="L470" t="e">
        <f>VLOOKUP(D470,#REF!,5,0)</f>
        <v>#REF!</v>
      </c>
      <c r="M470" t="e">
        <f>VLOOKUP(D470,#REF!,6,0)</f>
        <v>#REF!</v>
      </c>
      <c r="N470" t="e">
        <f>VLOOKUP(D470,#REF!,7,0)</f>
        <v>#REF!</v>
      </c>
      <c r="P470" t="str">
        <f t="shared" si="39"/>
        <v>81802</v>
      </c>
      <c r="Q470" t="str">
        <f t="shared" si="40"/>
        <v>63</v>
      </c>
    </row>
    <row r="471" spans="1:17" x14ac:dyDescent="0.3">
      <c r="A471" s="556" t="s">
        <v>3179</v>
      </c>
      <c r="B471" s="332">
        <v>6</v>
      </c>
      <c r="C471" s="609">
        <v>633081802001980</v>
      </c>
      <c r="D471" s="427" t="s">
        <v>1287</v>
      </c>
      <c r="E471" t="str">
        <f t="shared" si="37"/>
        <v>630308180200198</v>
      </c>
      <c r="F471" t="str">
        <f t="shared" si="38"/>
        <v>0</v>
      </c>
      <c r="G471" t="e">
        <f>+VLOOKUP(L471,BG!$D$10:$F$68,3,FALSE)</f>
        <v>#REF!</v>
      </c>
      <c r="H471" s="427" t="s">
        <v>1288</v>
      </c>
      <c r="I471" s="619">
        <v>-2215313</v>
      </c>
      <c r="J471" s="296">
        <f t="shared" si="36"/>
        <v>-2215.3130000000001</v>
      </c>
      <c r="K471" t="e">
        <f>+VLOOKUP(D471,#REF!,4,0)</f>
        <v>#REF!</v>
      </c>
      <c r="L471" t="e">
        <f>VLOOKUP(D471,#REF!,5,0)</f>
        <v>#REF!</v>
      </c>
      <c r="M471" t="e">
        <f>VLOOKUP(D471,#REF!,6,0)</f>
        <v>#REF!</v>
      </c>
      <c r="N471" t="e">
        <f>VLOOKUP(D471,#REF!,7,0)</f>
        <v>#REF!</v>
      </c>
      <c r="P471" t="str">
        <f t="shared" si="39"/>
        <v>81802</v>
      </c>
      <c r="Q471" t="str">
        <f t="shared" si="40"/>
        <v>63</v>
      </c>
    </row>
    <row r="472" spans="1:17" hidden="1" x14ac:dyDescent="0.3">
      <c r="A472" s="556" t="s">
        <v>3179</v>
      </c>
      <c r="B472" s="333">
        <v>6</v>
      </c>
      <c r="C472" s="610">
        <v>633081802008990</v>
      </c>
      <c r="D472" s="334" t="s">
        <v>1135</v>
      </c>
      <c r="E472" t="str">
        <f t="shared" si="37"/>
        <v>630308180200899</v>
      </c>
      <c r="F472" t="str">
        <f t="shared" si="38"/>
        <v>0</v>
      </c>
      <c r="G472" t="e">
        <f>+VLOOKUP(L472,BG!$D$10:$F$68,3,FALSE)</f>
        <v>#REF!</v>
      </c>
      <c r="H472" s="334" t="s">
        <v>1136</v>
      </c>
      <c r="I472" s="620">
        <v>-54898536</v>
      </c>
      <c r="J472" s="296">
        <f t="shared" si="36"/>
        <v>-54898.536</v>
      </c>
      <c r="K472" t="e">
        <f>+VLOOKUP(D472,#REF!,4,0)</f>
        <v>#REF!</v>
      </c>
      <c r="L472" t="e">
        <f>VLOOKUP(D472,#REF!,5,0)</f>
        <v>#REF!</v>
      </c>
      <c r="M472" t="e">
        <f>VLOOKUP(D472,#REF!,6,0)</f>
        <v>#REF!</v>
      </c>
      <c r="N472" t="e">
        <f>VLOOKUP(D472,#REF!,7,0)</f>
        <v>#REF!</v>
      </c>
      <c r="P472" t="str">
        <f t="shared" si="39"/>
        <v>81802</v>
      </c>
      <c r="Q472" t="str">
        <f t="shared" si="40"/>
        <v>63</v>
      </c>
    </row>
    <row r="473" spans="1:17" x14ac:dyDescent="0.3">
      <c r="A473" s="556" t="s">
        <v>3179</v>
      </c>
      <c r="B473" s="332">
        <v>6</v>
      </c>
      <c r="C473" s="609">
        <v>634082004000990</v>
      </c>
      <c r="D473" s="427" t="s">
        <v>1137</v>
      </c>
      <c r="E473" t="str">
        <f t="shared" si="37"/>
        <v>630408200400099</v>
      </c>
      <c r="F473" t="str">
        <f t="shared" si="38"/>
        <v>0</v>
      </c>
      <c r="G473" t="e">
        <f>+VLOOKUP(L473,BG!$D$10:$F$68,3,FALSE)</f>
        <v>#REF!</v>
      </c>
      <c r="H473" s="427" t="s">
        <v>1138</v>
      </c>
      <c r="I473" s="619">
        <v>-337004438924</v>
      </c>
      <c r="J473" s="296">
        <f t="shared" si="36"/>
        <v>-337004438.92400002</v>
      </c>
      <c r="K473" t="e">
        <f>+VLOOKUP(D473,#REF!,4,0)</f>
        <v>#REF!</v>
      </c>
      <c r="L473" t="e">
        <f>VLOOKUP(D473,#REF!,5,0)</f>
        <v>#REF!</v>
      </c>
      <c r="M473" t="e">
        <f>+L473</f>
        <v>#REF!</v>
      </c>
      <c r="N473" t="e">
        <f>VLOOKUP(D473,#REF!,7,0)</f>
        <v>#REF!</v>
      </c>
      <c r="P473" t="str">
        <f t="shared" si="39"/>
        <v>82004</v>
      </c>
      <c r="Q473" t="str">
        <f t="shared" si="40"/>
        <v>63</v>
      </c>
    </row>
    <row r="474" spans="1:17" hidden="1" x14ac:dyDescent="0.3">
      <c r="A474" s="556" t="s">
        <v>3179</v>
      </c>
      <c r="B474" s="333">
        <v>6</v>
      </c>
      <c r="C474" s="610">
        <v>634082006000990</v>
      </c>
      <c r="D474" s="334" t="s">
        <v>1139</v>
      </c>
      <c r="E474" t="str">
        <f t="shared" si="37"/>
        <v>630408200600099</v>
      </c>
      <c r="F474" t="str">
        <f t="shared" si="38"/>
        <v>0</v>
      </c>
      <c r="G474" t="e">
        <f>+VLOOKUP(L474,BG!$D$10:$F$68,3,FALSE)</f>
        <v>#REF!</v>
      </c>
      <c r="H474" s="334" t="s">
        <v>1140</v>
      </c>
      <c r="I474" s="620">
        <v>-495425791</v>
      </c>
      <c r="J474" s="296">
        <f t="shared" si="36"/>
        <v>-495425.79100000003</v>
      </c>
      <c r="K474" t="e">
        <f>+VLOOKUP(D474,#REF!,4,0)</f>
        <v>#REF!</v>
      </c>
      <c r="L474" t="e">
        <f>VLOOKUP(D474,#REF!,5,0)</f>
        <v>#REF!</v>
      </c>
      <c r="M474" t="e">
        <f>+L474</f>
        <v>#REF!</v>
      </c>
      <c r="N474" t="e">
        <f>VLOOKUP(D474,#REF!,7,0)</f>
        <v>#REF!</v>
      </c>
      <c r="P474" t="str">
        <f t="shared" si="39"/>
        <v>82006</v>
      </c>
      <c r="Q474" t="str">
        <f t="shared" si="40"/>
        <v>63</v>
      </c>
    </row>
    <row r="475" spans="1:17" x14ac:dyDescent="0.3">
      <c r="A475" s="556" t="s">
        <v>3179</v>
      </c>
      <c r="B475" s="332">
        <v>6</v>
      </c>
      <c r="C475" s="609">
        <v>634082202000990</v>
      </c>
      <c r="D475" s="427" t="s">
        <v>1141</v>
      </c>
      <c r="E475" t="str">
        <f t="shared" si="37"/>
        <v>630408220200099</v>
      </c>
      <c r="F475" t="str">
        <f t="shared" si="38"/>
        <v>0</v>
      </c>
      <c r="G475" t="e">
        <f>+VLOOKUP(L475,BG!$D$10:$F$68,3,FALSE)</f>
        <v>#REF!</v>
      </c>
      <c r="H475" s="427" t="s">
        <v>1142</v>
      </c>
      <c r="I475" s="619">
        <v>-109242009385</v>
      </c>
      <c r="J475" s="296">
        <f t="shared" si="36"/>
        <v>-109242009.38500001</v>
      </c>
      <c r="K475" t="e">
        <f>+VLOOKUP(D475,#REF!,4,0)</f>
        <v>#REF!</v>
      </c>
      <c r="L475" t="e">
        <f>VLOOKUP(D475,#REF!,5,0)</f>
        <v>#REF!</v>
      </c>
      <c r="M475" t="e">
        <f>+L475</f>
        <v>#REF!</v>
      </c>
      <c r="N475" t="e">
        <f>VLOOKUP(D475,#REF!,7,0)</f>
        <v>#REF!</v>
      </c>
      <c r="P475" t="str">
        <f t="shared" si="39"/>
        <v>82202</v>
      </c>
      <c r="Q475" t="str">
        <f t="shared" si="40"/>
        <v>63</v>
      </c>
    </row>
    <row r="476" spans="1:17" hidden="1" x14ac:dyDescent="0.3">
      <c r="A476" s="556" t="s">
        <v>3179</v>
      </c>
      <c r="B476" s="333">
        <v>6</v>
      </c>
      <c r="C476" s="610">
        <v>634082204000990</v>
      </c>
      <c r="D476" s="334" t="s">
        <v>1143</v>
      </c>
      <c r="E476" t="str">
        <f t="shared" si="37"/>
        <v>630408220400099</v>
      </c>
      <c r="F476" t="str">
        <f t="shared" si="38"/>
        <v>0</v>
      </c>
      <c r="G476" t="e">
        <f>+VLOOKUP(L476,BG!$D$10:$F$68,3,FALSE)</f>
        <v>#REF!</v>
      </c>
      <c r="H476" s="334" t="s">
        <v>51</v>
      </c>
      <c r="I476" s="620">
        <v>-66092979587</v>
      </c>
      <c r="J476" s="296">
        <f t="shared" si="36"/>
        <v>-66092979.586999997</v>
      </c>
      <c r="K476" t="e">
        <f>+VLOOKUP(D476,#REF!,4,0)</f>
        <v>#REF!</v>
      </c>
      <c r="L476" t="e">
        <f>VLOOKUP(D476,#REF!,5,0)</f>
        <v>#REF!</v>
      </c>
      <c r="M476" t="e">
        <f>+L476</f>
        <v>#REF!</v>
      </c>
      <c r="N476" t="e">
        <f>VLOOKUP(D476,#REF!,7,0)</f>
        <v>#REF!</v>
      </c>
      <c r="P476" t="str">
        <f t="shared" si="39"/>
        <v>82204</v>
      </c>
      <c r="Q476" t="str">
        <f t="shared" si="40"/>
        <v>63</v>
      </c>
    </row>
    <row r="477" spans="1:17" hidden="1" x14ac:dyDescent="0.3">
      <c r="A477" s="556" t="s">
        <v>3179</v>
      </c>
      <c r="B477" s="332">
        <v>6</v>
      </c>
      <c r="C477" s="609">
        <v>641082801000990</v>
      </c>
      <c r="D477" s="427" t="s">
        <v>1869</v>
      </c>
      <c r="E477" t="str">
        <f t="shared" si="37"/>
        <v>640108280100099</v>
      </c>
      <c r="F477" t="str">
        <f t="shared" si="38"/>
        <v>0</v>
      </c>
      <c r="G477" t="e">
        <f>+VLOOKUP(L477,BG!$D$10:$F$68,3,FALSE)</f>
        <v>#REF!</v>
      </c>
      <c r="H477" s="427" t="s">
        <v>1493</v>
      </c>
      <c r="I477" s="619">
        <v>-24630542</v>
      </c>
      <c r="J477" s="296">
        <f t="shared" si="36"/>
        <v>-24630.542000000001</v>
      </c>
      <c r="K477" t="e">
        <f>+VLOOKUP(D477,#REF!,4,0)</f>
        <v>#REF!</v>
      </c>
      <c r="L477" t="e">
        <f>VLOOKUP(D477,#REF!,5,0)</f>
        <v>#REF!</v>
      </c>
      <c r="M477" t="e">
        <f>VLOOKUP(D477,#REF!,6,0)</f>
        <v>#REF!</v>
      </c>
      <c r="N477" t="e">
        <f>VLOOKUP(D477,#REF!,7,0)</f>
        <v>#REF!</v>
      </c>
      <c r="P477" t="str">
        <f t="shared" si="39"/>
        <v>82801</v>
      </c>
      <c r="Q477" t="str">
        <f t="shared" si="40"/>
        <v>64</v>
      </c>
    </row>
    <row r="478" spans="1:17" x14ac:dyDescent="0.3">
      <c r="A478" s="556" t="s">
        <v>3179</v>
      </c>
      <c r="B478" s="333">
        <v>6</v>
      </c>
      <c r="C478" s="610">
        <v>641083201001990</v>
      </c>
      <c r="D478" s="334" t="s">
        <v>1144</v>
      </c>
      <c r="E478" t="str">
        <f t="shared" si="37"/>
        <v>640108320100199</v>
      </c>
      <c r="F478" t="str">
        <f t="shared" si="38"/>
        <v>0</v>
      </c>
      <c r="G478" t="e">
        <f>+VLOOKUP(L478,BG!$D$10:$F$68,3,FALSE)</f>
        <v>#REF!</v>
      </c>
      <c r="H478" s="334" t="s">
        <v>1145</v>
      </c>
      <c r="I478" s="620">
        <v>-9342579798</v>
      </c>
      <c r="J478" s="296">
        <f t="shared" si="36"/>
        <v>-9342579.7980000004</v>
      </c>
      <c r="K478" t="e">
        <f>+VLOOKUP(D478,#REF!,4,0)</f>
        <v>#REF!</v>
      </c>
      <c r="L478" t="e">
        <f>VLOOKUP(D478,#REF!,5,0)</f>
        <v>#REF!</v>
      </c>
      <c r="M478" t="e">
        <f>VLOOKUP(D478,#REF!,6,0)</f>
        <v>#REF!</v>
      </c>
      <c r="N478" t="e">
        <f>VLOOKUP(D478,#REF!,7,0)</f>
        <v>#REF!</v>
      </c>
      <c r="P478" t="str">
        <f t="shared" si="39"/>
        <v>83201</v>
      </c>
      <c r="Q478" t="str">
        <f t="shared" si="40"/>
        <v>64</v>
      </c>
    </row>
    <row r="479" spans="1:17" hidden="1" x14ac:dyDescent="0.3">
      <c r="A479" s="556" t="s">
        <v>3179</v>
      </c>
      <c r="B479" s="332">
        <v>6</v>
      </c>
      <c r="C479" s="609">
        <v>641083201007990</v>
      </c>
      <c r="D479" s="427" t="s">
        <v>1260</v>
      </c>
      <c r="E479" t="str">
        <f t="shared" si="37"/>
        <v>640108320100799</v>
      </c>
      <c r="F479" t="str">
        <f t="shared" si="38"/>
        <v>0</v>
      </c>
      <c r="G479" t="e">
        <f>+VLOOKUP(L479,BG!$D$10:$F$68,3,FALSE)</f>
        <v>#REF!</v>
      </c>
      <c r="H479" s="427" t="s">
        <v>1261</v>
      </c>
      <c r="I479" s="619">
        <v>-16607924</v>
      </c>
      <c r="J479" s="296">
        <f t="shared" si="36"/>
        <v>-16607.923999999999</v>
      </c>
      <c r="K479" t="e">
        <f>+VLOOKUP(D479,#REF!,4,0)</f>
        <v>#REF!</v>
      </c>
      <c r="L479" t="e">
        <f>VLOOKUP(D479,#REF!,5,0)</f>
        <v>#REF!</v>
      </c>
      <c r="M479" t="e">
        <f>+L479</f>
        <v>#REF!</v>
      </c>
      <c r="N479" t="e">
        <f>VLOOKUP(D479,#REF!,7,0)</f>
        <v>#REF!</v>
      </c>
      <c r="P479" t="str">
        <f t="shared" si="39"/>
        <v>83201</v>
      </c>
      <c r="Q479" t="str">
        <f t="shared" si="40"/>
        <v>64</v>
      </c>
    </row>
    <row r="480" spans="1:17" x14ac:dyDescent="0.3">
      <c r="A480" s="556" t="s">
        <v>3179</v>
      </c>
      <c r="B480" s="333">
        <v>6</v>
      </c>
      <c r="C480" s="610">
        <v>641083201010990</v>
      </c>
      <c r="D480" s="334" t="s">
        <v>2674</v>
      </c>
      <c r="E480" t="str">
        <f t="shared" si="37"/>
        <v>640108320101099</v>
      </c>
      <c r="F480" t="str">
        <f t="shared" si="38"/>
        <v>0</v>
      </c>
      <c r="G480" t="e">
        <f>+VLOOKUP(L480,BG!$D$10:$F$68,3,FALSE)</f>
        <v>#REF!</v>
      </c>
      <c r="H480" s="608" t="s">
        <v>2687</v>
      </c>
      <c r="I480" s="629">
        <v>-1336102934</v>
      </c>
      <c r="J480" s="466">
        <f t="shared" si="36"/>
        <v>-1336102.9339999999</v>
      </c>
      <c r="K480" t="e">
        <f>+VLOOKUP(D480,#REF!,4,0)</f>
        <v>#REF!</v>
      </c>
      <c r="L480" t="e">
        <f>VLOOKUP(D480,#REF!,5,0)</f>
        <v>#REF!</v>
      </c>
      <c r="M480" t="e">
        <f>VLOOKUP(D480,#REF!,6,0)</f>
        <v>#REF!</v>
      </c>
      <c r="N480" t="e">
        <f>VLOOKUP(D480,#REF!,7,0)</f>
        <v>#REF!</v>
      </c>
      <c r="P480" t="str">
        <f t="shared" si="39"/>
        <v>83201</v>
      </c>
      <c r="Q480" t="str">
        <f t="shared" si="40"/>
        <v>64</v>
      </c>
    </row>
    <row r="481" spans="1:17" x14ac:dyDescent="0.3">
      <c r="A481" s="556" t="s">
        <v>3179</v>
      </c>
      <c r="B481" s="332">
        <v>6</v>
      </c>
      <c r="C481" s="609">
        <v>641083201013990</v>
      </c>
      <c r="D481" s="427" t="s">
        <v>3198</v>
      </c>
      <c r="E481" t="str">
        <f t="shared" si="37"/>
        <v>640108320101399</v>
      </c>
      <c r="F481" t="str">
        <f t="shared" si="38"/>
        <v>0</v>
      </c>
      <c r="G481" t="e">
        <f>+VLOOKUP(L481,BG!$D$10:$F$68,3,FALSE)</f>
        <v>#REF!</v>
      </c>
      <c r="H481" s="427" t="s">
        <v>3230</v>
      </c>
      <c r="I481" s="619">
        <v>-38873000000</v>
      </c>
      <c r="J481" s="296">
        <f t="shared" si="36"/>
        <v>-38873000</v>
      </c>
      <c r="K481" t="e">
        <f>+VLOOKUP(D481,#REF!,4,0)</f>
        <v>#REF!</v>
      </c>
      <c r="L481" t="e">
        <f>VLOOKUP(D481,#REF!,5,0)</f>
        <v>#REF!</v>
      </c>
      <c r="M481" t="e">
        <f>+L481</f>
        <v>#REF!</v>
      </c>
      <c r="N481" t="e">
        <f>VLOOKUP(D481,#REF!,7,0)</f>
        <v>#REF!</v>
      </c>
      <c r="P481" t="str">
        <f t="shared" si="39"/>
        <v>83201</v>
      </c>
      <c r="Q481" t="str">
        <f t="shared" si="40"/>
        <v>64</v>
      </c>
    </row>
    <row r="482" spans="1:17" x14ac:dyDescent="0.3">
      <c r="A482" s="556" t="s">
        <v>3179</v>
      </c>
      <c r="B482" s="333">
        <v>6</v>
      </c>
      <c r="C482" s="610">
        <v>641083201014990</v>
      </c>
      <c r="D482" s="334" t="s">
        <v>3199</v>
      </c>
      <c r="E482" t="str">
        <f t="shared" si="37"/>
        <v>640108320101499</v>
      </c>
      <c r="F482" t="str">
        <f t="shared" si="38"/>
        <v>0</v>
      </c>
      <c r="G482" t="e">
        <f>+VLOOKUP(L482,BG!$D$10:$F$68,3,FALSE)</f>
        <v>#N/A</v>
      </c>
      <c r="H482" s="334" t="s">
        <v>3231</v>
      </c>
      <c r="I482" s="620">
        <v>-2301000000</v>
      </c>
      <c r="J482" s="296">
        <f t="shared" si="36"/>
        <v>-2301000</v>
      </c>
      <c r="K482" t="e">
        <f>+VLOOKUP(D482,#REF!,4,0)</f>
        <v>#REF!</v>
      </c>
      <c r="L482" t="s">
        <v>99</v>
      </c>
      <c r="M482" t="e">
        <f>VLOOKUP(D482,#REF!,6,0)</f>
        <v>#REF!</v>
      </c>
      <c r="N482" t="e">
        <f>VLOOKUP(D482,#REF!,7,0)</f>
        <v>#REF!</v>
      </c>
      <c r="P482" t="str">
        <f t="shared" si="39"/>
        <v>83201</v>
      </c>
      <c r="Q482" t="str">
        <f t="shared" si="40"/>
        <v>64</v>
      </c>
    </row>
    <row r="483" spans="1:17" hidden="1" x14ac:dyDescent="0.3">
      <c r="A483" s="556" t="s">
        <v>3179</v>
      </c>
      <c r="B483" s="332">
        <v>6</v>
      </c>
      <c r="C483" s="609">
        <v>641083201016990</v>
      </c>
      <c r="D483" s="427" t="s">
        <v>2797</v>
      </c>
      <c r="E483" t="str">
        <f t="shared" si="37"/>
        <v>640108320101699</v>
      </c>
      <c r="F483" t="str">
        <f t="shared" si="38"/>
        <v>0</v>
      </c>
      <c r="G483" t="e">
        <f>+VLOOKUP(L483,BG!$D$10:$F$68,3,FALSE)</f>
        <v>#REF!</v>
      </c>
      <c r="H483" s="427" t="s">
        <v>2798</v>
      </c>
      <c r="I483" s="619">
        <v>-5259838392</v>
      </c>
      <c r="J483" s="296">
        <f t="shared" si="36"/>
        <v>-5259838.392</v>
      </c>
      <c r="K483" t="e">
        <f>+VLOOKUP(D483,#REF!,4,0)</f>
        <v>#REF!</v>
      </c>
      <c r="L483" t="e">
        <f>VLOOKUP(D483,#REF!,5,0)</f>
        <v>#REF!</v>
      </c>
      <c r="M483" t="e">
        <f>VLOOKUP(D483,#REF!,6,0)</f>
        <v>#REF!</v>
      </c>
      <c r="N483" t="e">
        <f>VLOOKUP(D483,#REF!,7,0)</f>
        <v>#REF!</v>
      </c>
      <c r="P483" t="str">
        <f t="shared" si="39"/>
        <v>83201</v>
      </c>
      <c r="Q483" t="str">
        <f t="shared" si="40"/>
        <v>64</v>
      </c>
    </row>
    <row r="484" spans="1:17" hidden="1" x14ac:dyDescent="0.3">
      <c r="A484" s="556" t="s">
        <v>3179</v>
      </c>
      <c r="B484" s="333">
        <v>6</v>
      </c>
      <c r="C484" s="610">
        <v>641083201021990</v>
      </c>
      <c r="D484" s="334" t="s">
        <v>1148</v>
      </c>
      <c r="E484" t="str">
        <f t="shared" si="37"/>
        <v>640108320102199</v>
      </c>
      <c r="F484" t="str">
        <f t="shared" si="38"/>
        <v>0</v>
      </c>
      <c r="G484" t="e">
        <f>+VLOOKUP(L484,BG!$D$10:$F$68,3,FALSE)</f>
        <v>#REF!</v>
      </c>
      <c r="H484" s="334" t="s">
        <v>1149</v>
      </c>
      <c r="I484" s="620">
        <v>-72506484</v>
      </c>
      <c r="J484" s="296">
        <f t="shared" si="36"/>
        <v>-72506.483999999997</v>
      </c>
      <c r="K484" t="e">
        <f>+VLOOKUP(D484,#REF!,4,0)</f>
        <v>#REF!</v>
      </c>
      <c r="L484" t="e">
        <f>VLOOKUP(D484,#REF!,5,0)</f>
        <v>#REF!</v>
      </c>
      <c r="M484" t="e">
        <f>VLOOKUP(D484,#REF!,6,0)</f>
        <v>#REF!</v>
      </c>
      <c r="N484" t="e">
        <f>VLOOKUP(D484,#REF!,7,0)</f>
        <v>#REF!</v>
      </c>
      <c r="P484" t="str">
        <f t="shared" si="39"/>
        <v>83201</v>
      </c>
      <c r="Q484" t="str">
        <f t="shared" si="40"/>
        <v>64</v>
      </c>
    </row>
    <row r="485" spans="1:17" hidden="1" x14ac:dyDescent="0.3">
      <c r="A485" s="556" t="s">
        <v>3179</v>
      </c>
      <c r="B485" s="332">
        <v>6</v>
      </c>
      <c r="C485" s="609">
        <v>641083201024990</v>
      </c>
      <c r="D485" s="427" t="s">
        <v>3140</v>
      </c>
      <c r="E485" t="str">
        <f t="shared" si="37"/>
        <v>640108320102499</v>
      </c>
      <c r="F485" t="str">
        <f t="shared" si="38"/>
        <v>0</v>
      </c>
      <c r="G485" t="e">
        <f>+VLOOKUP(L485,BG!$D$10:$F$68,3,FALSE)</f>
        <v>#REF!</v>
      </c>
      <c r="H485" s="427" t="s">
        <v>2945</v>
      </c>
      <c r="I485" s="619">
        <v>-27813831618</v>
      </c>
      <c r="J485" s="296">
        <f t="shared" si="36"/>
        <v>-27813831.618000001</v>
      </c>
      <c r="K485" t="e">
        <f>+VLOOKUP(D485,#REF!,4,0)</f>
        <v>#REF!</v>
      </c>
      <c r="L485" t="e">
        <f>VLOOKUP(D485,#REF!,5,0)</f>
        <v>#REF!</v>
      </c>
      <c r="M485" t="e">
        <f>VLOOKUP(D485,#REF!,6,0)</f>
        <v>#REF!</v>
      </c>
      <c r="N485" t="e">
        <f>VLOOKUP(D485,#REF!,7,0)</f>
        <v>#REF!</v>
      </c>
      <c r="P485" t="str">
        <f t="shared" si="39"/>
        <v>83201</v>
      </c>
      <c r="Q485" t="str">
        <f t="shared" si="40"/>
        <v>64</v>
      </c>
    </row>
    <row r="486" spans="1:17" hidden="1" x14ac:dyDescent="0.3">
      <c r="A486" s="556" t="s">
        <v>3179</v>
      </c>
      <c r="B486" s="333">
        <v>6</v>
      </c>
      <c r="C486" s="610">
        <v>641083201025990</v>
      </c>
      <c r="D486" s="334" t="s">
        <v>3200</v>
      </c>
      <c r="E486" t="str">
        <f t="shared" si="37"/>
        <v>640108320102599</v>
      </c>
      <c r="F486" t="str">
        <f t="shared" si="38"/>
        <v>0</v>
      </c>
      <c r="G486" t="e">
        <f>+VLOOKUP(L486,BG!$D$10:$F$68,3,FALSE)</f>
        <v>#REF!</v>
      </c>
      <c r="H486" s="334" t="s">
        <v>3232</v>
      </c>
      <c r="I486" s="620">
        <v>-3801286406</v>
      </c>
      <c r="J486" s="296">
        <f t="shared" si="36"/>
        <v>-3801286.406</v>
      </c>
      <c r="K486" t="e">
        <f>+VLOOKUP(D486,#REF!,4,0)</f>
        <v>#REF!</v>
      </c>
      <c r="L486" t="e">
        <f>VLOOKUP(D486,#REF!,5,0)</f>
        <v>#REF!</v>
      </c>
      <c r="M486" t="e">
        <f>VLOOKUP(D486,#REF!,6,0)</f>
        <v>#REF!</v>
      </c>
      <c r="N486" t="e">
        <f>VLOOKUP(D486,#REF!,7,0)</f>
        <v>#REF!</v>
      </c>
      <c r="P486" t="str">
        <f t="shared" si="39"/>
        <v>83201</v>
      </c>
      <c r="Q486" t="str">
        <f t="shared" si="40"/>
        <v>64</v>
      </c>
    </row>
    <row r="487" spans="1:17" hidden="1" x14ac:dyDescent="0.3">
      <c r="A487" s="556" t="s">
        <v>3179</v>
      </c>
      <c r="B487" s="332">
        <v>6</v>
      </c>
      <c r="C487" s="609">
        <v>641083201026990</v>
      </c>
      <c r="D487" s="427" t="s">
        <v>3201</v>
      </c>
      <c r="E487" t="str">
        <f t="shared" si="37"/>
        <v>640108320102699</v>
      </c>
      <c r="F487" t="str">
        <f t="shared" si="38"/>
        <v>0</v>
      </c>
      <c r="G487" t="e">
        <f>+VLOOKUP(L487,BG!$D$10:$F$68,3,FALSE)</f>
        <v>#REF!</v>
      </c>
      <c r="H487" s="427" t="s">
        <v>3233</v>
      </c>
      <c r="I487" s="619">
        <v>-1894403051</v>
      </c>
      <c r="J487" s="296">
        <f t="shared" si="36"/>
        <v>-1894403.051</v>
      </c>
      <c r="K487" t="e">
        <f>+VLOOKUP(D487,#REF!,4,0)</f>
        <v>#REF!</v>
      </c>
      <c r="L487" t="e">
        <f>VLOOKUP(D487,#REF!,5,0)</f>
        <v>#REF!</v>
      </c>
      <c r="M487" t="e">
        <f>VLOOKUP(D487,#REF!,6,0)</f>
        <v>#REF!</v>
      </c>
      <c r="N487" t="e">
        <f>VLOOKUP(D487,#REF!,7,0)</f>
        <v>#REF!</v>
      </c>
      <c r="P487" t="str">
        <f t="shared" si="39"/>
        <v>83201</v>
      </c>
      <c r="Q487" t="str">
        <f t="shared" si="40"/>
        <v>64</v>
      </c>
    </row>
    <row r="488" spans="1:17" x14ac:dyDescent="0.3">
      <c r="A488" s="556" t="s">
        <v>3179</v>
      </c>
      <c r="B488" s="333">
        <v>6</v>
      </c>
      <c r="C488" s="610">
        <v>651083406000990</v>
      </c>
      <c r="D488" s="334" t="s">
        <v>2046</v>
      </c>
      <c r="E488" t="str">
        <f t="shared" si="37"/>
        <v>650108340600099</v>
      </c>
      <c r="F488" t="str">
        <f t="shared" si="38"/>
        <v>0</v>
      </c>
      <c r="G488" t="e">
        <f>+VLOOKUP(L488,BG!$D$10:$F$68,3,FALSE)</f>
        <v>#REF!</v>
      </c>
      <c r="H488" s="334" t="s">
        <v>2190</v>
      </c>
      <c r="I488" s="620">
        <v>-1164654783</v>
      </c>
      <c r="J488" s="296">
        <f t="shared" si="36"/>
        <v>-1164654.7830000001</v>
      </c>
      <c r="K488" t="e">
        <f>+VLOOKUP(D488,#REF!,4,0)</f>
        <v>#REF!</v>
      </c>
      <c r="L488" t="e">
        <f>VLOOKUP(D488,#REF!,5,0)</f>
        <v>#REF!</v>
      </c>
      <c r="M488" t="e">
        <f>+L488</f>
        <v>#REF!</v>
      </c>
      <c r="N488" t="e">
        <f>VLOOKUP(D488,#REF!,7,0)</f>
        <v>#REF!</v>
      </c>
      <c r="P488" t="str">
        <f t="shared" si="39"/>
        <v>83406</v>
      </c>
      <c r="Q488" t="str">
        <f t="shared" si="40"/>
        <v>65</v>
      </c>
    </row>
    <row r="489" spans="1:17" x14ac:dyDescent="0.3">
      <c r="A489" s="556" t="s">
        <v>3179</v>
      </c>
      <c r="B489" s="332">
        <v>6</v>
      </c>
      <c r="C489" s="609">
        <v>711070502000010</v>
      </c>
      <c r="D489" s="427" t="s">
        <v>1150</v>
      </c>
      <c r="E489" t="str">
        <f t="shared" si="37"/>
        <v>710107050200001</v>
      </c>
      <c r="F489" t="str">
        <f t="shared" si="38"/>
        <v>0</v>
      </c>
      <c r="G489" t="e">
        <f>+VLOOKUP(L489,BG!$D$10:$F$68,3,FALSE)</f>
        <v>#REF!</v>
      </c>
      <c r="H489" s="427" t="s">
        <v>2191</v>
      </c>
      <c r="I489" s="619">
        <v>4978242754</v>
      </c>
      <c r="J489" s="296">
        <f t="shared" si="36"/>
        <v>4978242.7539999997</v>
      </c>
      <c r="K489" t="e">
        <f>+VLOOKUP(D489,#REF!,4,0)</f>
        <v>#REF!</v>
      </c>
      <c r="L489" t="e">
        <f>VLOOKUP(D489,#REF!,5,0)</f>
        <v>#REF!</v>
      </c>
      <c r="M489" t="s">
        <v>3252</v>
      </c>
      <c r="N489" t="e">
        <f>VLOOKUP(D489,#REF!,7,0)</f>
        <v>#REF!</v>
      </c>
      <c r="P489" t="str">
        <f t="shared" si="39"/>
        <v>70502</v>
      </c>
      <c r="Q489" t="str">
        <f t="shared" si="40"/>
        <v>71</v>
      </c>
    </row>
    <row r="490" spans="1:17" hidden="1" x14ac:dyDescent="0.3">
      <c r="A490" s="556" t="s">
        <v>3179</v>
      </c>
      <c r="B490" s="333">
        <v>6</v>
      </c>
      <c r="C490" s="610">
        <v>711070502000990</v>
      </c>
      <c r="D490" s="334" t="s">
        <v>1151</v>
      </c>
      <c r="E490" t="str">
        <f t="shared" si="37"/>
        <v>710107050200099</v>
      </c>
      <c r="F490" t="str">
        <f t="shared" si="38"/>
        <v>0</v>
      </c>
      <c r="G490" t="e">
        <f>+VLOOKUP(L490,BG!$D$10:$F$68,3,FALSE)</f>
        <v>#REF!</v>
      </c>
      <c r="H490" s="334" t="s">
        <v>1152</v>
      </c>
      <c r="I490" s="620">
        <v>660826469</v>
      </c>
      <c r="J490" s="296">
        <f t="shared" si="36"/>
        <v>660826.46900000004</v>
      </c>
      <c r="K490" t="e">
        <f>+VLOOKUP(D490,#REF!,4,0)</f>
        <v>#REF!</v>
      </c>
      <c r="L490" t="e">
        <f>VLOOKUP(D490,#REF!,5,0)</f>
        <v>#REF!</v>
      </c>
      <c r="M490" t="e">
        <f>VLOOKUP(D490,#REF!,6,0)</f>
        <v>#REF!</v>
      </c>
      <c r="N490" t="e">
        <f>VLOOKUP(D490,#REF!,7,0)</f>
        <v>#REF!</v>
      </c>
      <c r="P490" t="str">
        <f t="shared" si="39"/>
        <v>70502</v>
      </c>
      <c r="Q490" t="str">
        <f t="shared" si="40"/>
        <v>71</v>
      </c>
    </row>
    <row r="491" spans="1:17" x14ac:dyDescent="0.3">
      <c r="A491" s="556" t="s">
        <v>3179</v>
      </c>
      <c r="B491" s="332">
        <v>6</v>
      </c>
      <c r="C491" s="609">
        <v>711070502001990</v>
      </c>
      <c r="D491" s="427" t="s">
        <v>1154</v>
      </c>
      <c r="E491" t="str">
        <f t="shared" si="37"/>
        <v>710107050200199</v>
      </c>
      <c r="F491" t="str">
        <f t="shared" si="38"/>
        <v>0</v>
      </c>
      <c r="G491" t="e">
        <f>+VLOOKUP(L491,BG!$D$10:$F$68,3,FALSE)</f>
        <v>#REF!</v>
      </c>
      <c r="H491" s="427" t="s">
        <v>2191</v>
      </c>
      <c r="I491" s="619">
        <v>42822347185</v>
      </c>
      <c r="J491" s="296">
        <f t="shared" si="36"/>
        <v>42822347.185000002</v>
      </c>
      <c r="K491" t="e">
        <f>+VLOOKUP(D491,#REF!,4,0)</f>
        <v>#REF!</v>
      </c>
      <c r="L491" t="e">
        <f>VLOOKUP(D491,#REF!,5,0)</f>
        <v>#REF!</v>
      </c>
      <c r="M491" t="s">
        <v>3252</v>
      </c>
      <c r="N491" t="e">
        <f>VLOOKUP(D491,#REF!,7,0)</f>
        <v>#REF!</v>
      </c>
      <c r="P491" t="str">
        <f t="shared" si="39"/>
        <v>70502</v>
      </c>
      <c r="Q491" t="str">
        <f t="shared" si="40"/>
        <v>71</v>
      </c>
    </row>
    <row r="492" spans="1:17" x14ac:dyDescent="0.3">
      <c r="A492" s="556" t="s">
        <v>3179</v>
      </c>
      <c r="B492" s="333">
        <v>6</v>
      </c>
      <c r="C492" s="610">
        <v>711070502002990</v>
      </c>
      <c r="D492" s="334" t="s">
        <v>1155</v>
      </c>
      <c r="E492" t="str">
        <f t="shared" si="37"/>
        <v>710107050200299</v>
      </c>
      <c r="F492" t="str">
        <f t="shared" si="38"/>
        <v>0</v>
      </c>
      <c r="G492" t="e">
        <f>+VLOOKUP(L492,BG!$D$10:$F$68,3,FALSE)</f>
        <v>#REF!</v>
      </c>
      <c r="H492" s="334" t="s">
        <v>2192</v>
      </c>
      <c r="I492" s="620">
        <v>4438313</v>
      </c>
      <c r="J492" s="296">
        <f t="shared" si="36"/>
        <v>4438.3130000000001</v>
      </c>
      <c r="K492" t="e">
        <f>+VLOOKUP(D492,#REF!,4,0)</f>
        <v>#REF!</v>
      </c>
      <c r="L492" t="e">
        <f>VLOOKUP(D492,#REF!,5,0)</f>
        <v>#REF!</v>
      </c>
      <c r="M492" t="s">
        <v>3252</v>
      </c>
      <c r="N492" t="e">
        <f>VLOOKUP(D492,#REF!,7,0)</f>
        <v>#REF!</v>
      </c>
      <c r="P492" t="str">
        <f t="shared" si="39"/>
        <v>70502</v>
      </c>
      <c r="Q492" t="str">
        <f t="shared" si="40"/>
        <v>71</v>
      </c>
    </row>
    <row r="493" spans="1:17" hidden="1" x14ac:dyDescent="0.3">
      <c r="A493" s="556" t="s">
        <v>3179</v>
      </c>
      <c r="B493" s="332">
        <v>6</v>
      </c>
      <c r="C493" s="609">
        <v>711070502003990</v>
      </c>
      <c r="D493" s="427" t="s">
        <v>1289</v>
      </c>
      <c r="E493" t="str">
        <f t="shared" si="37"/>
        <v>710107050200399</v>
      </c>
      <c r="F493" t="str">
        <f t="shared" si="38"/>
        <v>0</v>
      </c>
      <c r="G493" t="e">
        <f>+VLOOKUP(L493,BG!$D$10:$F$68,3,FALSE)</f>
        <v>#REF!</v>
      </c>
      <c r="H493" s="427" t="s">
        <v>2193</v>
      </c>
      <c r="I493" s="619">
        <v>1454389204</v>
      </c>
      <c r="J493" s="296">
        <f t="shared" si="36"/>
        <v>1454389.2039999999</v>
      </c>
      <c r="K493" t="e">
        <f>+VLOOKUP(D493,#REF!,4,0)</f>
        <v>#REF!</v>
      </c>
      <c r="L493" t="e">
        <f>VLOOKUP(D493,#REF!,5,0)</f>
        <v>#REF!</v>
      </c>
      <c r="M493" t="s">
        <v>3252</v>
      </c>
      <c r="N493" t="e">
        <f>VLOOKUP(D493,#REF!,7,0)</f>
        <v>#REF!</v>
      </c>
      <c r="P493" t="str">
        <f t="shared" si="39"/>
        <v>70502</v>
      </c>
      <c r="Q493" t="str">
        <f t="shared" si="40"/>
        <v>71</v>
      </c>
    </row>
    <row r="494" spans="1:17" x14ac:dyDescent="0.3">
      <c r="A494" s="556" t="s">
        <v>3179</v>
      </c>
      <c r="B494" s="333">
        <v>6</v>
      </c>
      <c r="C494" s="610">
        <v>711070502005990</v>
      </c>
      <c r="D494" s="334" t="s">
        <v>1290</v>
      </c>
      <c r="E494" t="str">
        <f t="shared" si="37"/>
        <v>710107050200599</v>
      </c>
      <c r="F494" t="str">
        <f t="shared" si="38"/>
        <v>0</v>
      </c>
      <c r="G494" t="e">
        <f>+VLOOKUP(L494,BG!$D$10:$F$68,3,FALSE)</f>
        <v>#REF!</v>
      </c>
      <c r="H494" s="334" t="s">
        <v>2194</v>
      </c>
      <c r="I494" s="620">
        <v>1196309987</v>
      </c>
      <c r="J494" s="296">
        <f t="shared" si="36"/>
        <v>1196309.987</v>
      </c>
      <c r="K494" t="e">
        <f>+VLOOKUP(D494,#REF!,4,0)</f>
        <v>#REF!</v>
      </c>
      <c r="L494" t="e">
        <f>VLOOKUP(D494,#REF!,5,0)</f>
        <v>#REF!</v>
      </c>
      <c r="M494" t="s">
        <v>3252</v>
      </c>
      <c r="N494" t="e">
        <f>VLOOKUP(D494,#REF!,7,0)</f>
        <v>#REF!</v>
      </c>
      <c r="P494" t="str">
        <f t="shared" si="39"/>
        <v>70502</v>
      </c>
      <c r="Q494" t="str">
        <f t="shared" si="40"/>
        <v>71</v>
      </c>
    </row>
    <row r="495" spans="1:17" hidden="1" x14ac:dyDescent="0.3">
      <c r="A495" s="556" t="s">
        <v>3179</v>
      </c>
      <c r="B495" s="332">
        <v>6</v>
      </c>
      <c r="C495" s="609">
        <v>711070502006990</v>
      </c>
      <c r="D495" s="427" t="s">
        <v>2047</v>
      </c>
      <c r="E495" t="str">
        <f t="shared" si="37"/>
        <v>710107050200699</v>
      </c>
      <c r="F495" t="str">
        <f t="shared" si="38"/>
        <v>0</v>
      </c>
      <c r="G495" t="e">
        <f>+VLOOKUP(L495,BG!$D$10:$F$68,3,FALSE)</f>
        <v>#REF!</v>
      </c>
      <c r="H495" s="427" t="s">
        <v>2195</v>
      </c>
      <c r="I495" s="619">
        <v>45634484</v>
      </c>
      <c r="J495" s="296">
        <f t="shared" si="36"/>
        <v>45634.483999999997</v>
      </c>
      <c r="K495" t="e">
        <f>+VLOOKUP(D495,#REF!,4,0)</f>
        <v>#REF!</v>
      </c>
      <c r="L495" t="e">
        <f>VLOOKUP(D495,#REF!,5,0)</f>
        <v>#REF!</v>
      </c>
      <c r="M495" t="s">
        <v>3252</v>
      </c>
      <c r="N495" t="e">
        <f>VLOOKUP(D495,#REF!,7,0)</f>
        <v>#REF!</v>
      </c>
      <c r="P495" t="str">
        <f t="shared" si="39"/>
        <v>70502</v>
      </c>
      <c r="Q495" t="str">
        <f t="shared" si="40"/>
        <v>71</v>
      </c>
    </row>
    <row r="496" spans="1:17" x14ac:dyDescent="0.3">
      <c r="A496" s="556" t="s">
        <v>3179</v>
      </c>
      <c r="B496" s="333">
        <v>6</v>
      </c>
      <c r="C496" s="610">
        <v>711070503001990</v>
      </c>
      <c r="D496" s="334" t="s">
        <v>1291</v>
      </c>
      <c r="E496" t="str">
        <f t="shared" si="37"/>
        <v>710107050300199</v>
      </c>
      <c r="F496" t="str">
        <f t="shared" si="38"/>
        <v>0</v>
      </c>
      <c r="G496" t="e">
        <f>+VLOOKUP(L496,BG!$D$10:$F$68,3,FALSE)</f>
        <v>#REF!</v>
      </c>
      <c r="H496" s="334" t="s">
        <v>2196</v>
      </c>
      <c r="I496" s="620">
        <v>17413858097</v>
      </c>
      <c r="J496" s="296">
        <f t="shared" si="36"/>
        <v>17413858.096999999</v>
      </c>
      <c r="K496" t="e">
        <f>+VLOOKUP(D496,#REF!,4,0)</f>
        <v>#REF!</v>
      </c>
      <c r="L496" t="e">
        <f>VLOOKUP(D496,#REF!,5,0)</f>
        <v>#REF!</v>
      </c>
      <c r="M496" t="s">
        <v>3252</v>
      </c>
      <c r="N496" t="e">
        <f>VLOOKUP(D496,#REF!,7,0)</f>
        <v>#REF!</v>
      </c>
      <c r="P496" t="str">
        <f t="shared" si="39"/>
        <v>70503</v>
      </c>
      <c r="Q496" t="str">
        <f t="shared" si="40"/>
        <v>71</v>
      </c>
    </row>
    <row r="497" spans="1:17" hidden="1" x14ac:dyDescent="0.3">
      <c r="A497" s="556" t="s">
        <v>3179</v>
      </c>
      <c r="B497" s="332">
        <v>6</v>
      </c>
      <c r="C497" s="609">
        <v>711070503002990</v>
      </c>
      <c r="D497" s="427" t="s">
        <v>2048</v>
      </c>
      <c r="E497" t="str">
        <f t="shared" si="37"/>
        <v>710107050300299</v>
      </c>
      <c r="F497" t="str">
        <f t="shared" si="38"/>
        <v>0</v>
      </c>
      <c r="G497" t="e">
        <f>+VLOOKUP(L497,BG!$D$10:$F$68,3,FALSE)</f>
        <v>#REF!</v>
      </c>
      <c r="H497" s="427" t="s">
        <v>2197</v>
      </c>
      <c r="I497" s="619">
        <v>881785025</v>
      </c>
      <c r="J497" s="296">
        <f t="shared" si="36"/>
        <v>881785.02500000002</v>
      </c>
      <c r="K497" t="e">
        <f>+VLOOKUP(D497,#REF!,4,0)</f>
        <v>#REF!</v>
      </c>
      <c r="L497" t="e">
        <f>VLOOKUP(D497,#REF!,5,0)</f>
        <v>#REF!</v>
      </c>
      <c r="M497" t="e">
        <f>VLOOKUP(D497,#REF!,6,0)</f>
        <v>#REF!</v>
      </c>
      <c r="N497" t="e">
        <f>VLOOKUP(D497,#REF!,7,0)</f>
        <v>#REF!</v>
      </c>
      <c r="P497" t="str">
        <f t="shared" si="39"/>
        <v>70503</v>
      </c>
      <c r="Q497" t="str">
        <f t="shared" si="40"/>
        <v>71</v>
      </c>
    </row>
    <row r="498" spans="1:17" hidden="1" x14ac:dyDescent="0.3">
      <c r="A498" s="556" t="s">
        <v>3179</v>
      </c>
      <c r="B498" s="333">
        <v>6</v>
      </c>
      <c r="C498" s="610">
        <v>712071902001990</v>
      </c>
      <c r="D498" s="334" t="s">
        <v>2049</v>
      </c>
      <c r="E498" t="str">
        <f t="shared" si="37"/>
        <v>710207190200199</v>
      </c>
      <c r="F498" t="str">
        <f t="shared" si="38"/>
        <v>0</v>
      </c>
      <c r="G498" t="e">
        <f>+VLOOKUP(L498,BG!$D$10:$F$68,3,FALSE)</f>
        <v>#REF!</v>
      </c>
      <c r="H498" s="334" t="s">
        <v>1492</v>
      </c>
      <c r="I498" s="620">
        <v>348684415</v>
      </c>
      <c r="J498" s="296">
        <f t="shared" si="36"/>
        <v>348684.41499999998</v>
      </c>
      <c r="K498" t="e">
        <f>+VLOOKUP(D498,#REF!,4,0)</f>
        <v>#REF!</v>
      </c>
      <c r="L498" t="e">
        <f>VLOOKUP(D498,#REF!,5,0)</f>
        <v>#REF!</v>
      </c>
      <c r="M498" t="e">
        <f>VLOOKUP(D498,#REF!,6,0)</f>
        <v>#REF!</v>
      </c>
      <c r="N498" t="e">
        <f>VLOOKUP(D498,#REF!,7,0)</f>
        <v>#REF!</v>
      </c>
      <c r="P498" t="str">
        <f t="shared" si="39"/>
        <v>71902</v>
      </c>
      <c r="Q498" t="str">
        <f t="shared" si="40"/>
        <v>71</v>
      </c>
    </row>
    <row r="499" spans="1:17" hidden="1" x14ac:dyDescent="0.3">
      <c r="A499" s="556" t="s">
        <v>3179</v>
      </c>
      <c r="B499" s="332">
        <v>7</v>
      </c>
      <c r="C499" s="609">
        <v>712072102001990</v>
      </c>
      <c r="D499" s="427" t="s">
        <v>1373</v>
      </c>
      <c r="E499" t="str">
        <f t="shared" si="37"/>
        <v>710207210200199</v>
      </c>
      <c r="F499" t="str">
        <f t="shared" si="38"/>
        <v>0</v>
      </c>
      <c r="G499" t="e">
        <f>+VLOOKUP(L499,BG!$D$10:$F$68,3,FALSE)</f>
        <v>#REF!</v>
      </c>
      <c r="H499" s="427" t="s">
        <v>1413</v>
      </c>
      <c r="I499" s="619">
        <v>365749</v>
      </c>
      <c r="J499" s="296">
        <f t="shared" si="36"/>
        <v>365.74900000000002</v>
      </c>
      <c r="K499" t="e">
        <f>+VLOOKUP(D499,#REF!,4,0)</f>
        <v>#REF!</v>
      </c>
      <c r="L499" t="e">
        <f>VLOOKUP(D499,#REF!,5,0)</f>
        <v>#REF!</v>
      </c>
      <c r="M499" t="e">
        <f>VLOOKUP(D499,#REF!,6,0)</f>
        <v>#REF!</v>
      </c>
      <c r="N499" t="e">
        <f>VLOOKUP(D499,#REF!,7,0)</f>
        <v>#REF!</v>
      </c>
      <c r="P499" t="str">
        <f t="shared" si="39"/>
        <v>72102</v>
      </c>
      <c r="Q499" t="str">
        <f t="shared" si="40"/>
        <v>71</v>
      </c>
    </row>
    <row r="500" spans="1:17" x14ac:dyDescent="0.3">
      <c r="A500" s="556" t="s">
        <v>3179</v>
      </c>
      <c r="B500" s="333">
        <v>6</v>
      </c>
      <c r="C500" s="610">
        <v>712072102009990</v>
      </c>
      <c r="D500" s="334" t="s">
        <v>1375</v>
      </c>
      <c r="E500" t="str">
        <f t="shared" si="37"/>
        <v>710207210200999</v>
      </c>
      <c r="F500" t="str">
        <f t="shared" si="38"/>
        <v>0</v>
      </c>
      <c r="G500" t="e">
        <f>+VLOOKUP(L500,BG!$D$10:$F$68,3,FALSE)</f>
        <v>#REF!</v>
      </c>
      <c r="H500" s="334" t="s">
        <v>1410</v>
      </c>
      <c r="I500" s="620">
        <v>14539858255</v>
      </c>
      <c r="J500" s="296">
        <f t="shared" si="36"/>
        <v>14539858.255000001</v>
      </c>
      <c r="K500" t="e">
        <f>+VLOOKUP(D500,#REF!,4,0)</f>
        <v>#REF!</v>
      </c>
      <c r="L500" t="e">
        <f>VLOOKUP(D500,#REF!,5,0)</f>
        <v>#REF!</v>
      </c>
      <c r="M500" t="s">
        <v>3252</v>
      </c>
      <c r="N500" t="e">
        <f>VLOOKUP(D500,#REF!,7,0)</f>
        <v>#REF!</v>
      </c>
      <c r="P500" t="str">
        <f t="shared" si="39"/>
        <v>72102</v>
      </c>
      <c r="Q500" t="str">
        <f t="shared" si="40"/>
        <v>71</v>
      </c>
    </row>
    <row r="501" spans="1:17" hidden="1" x14ac:dyDescent="0.3">
      <c r="A501" s="556" t="s">
        <v>3179</v>
      </c>
      <c r="B501" s="332">
        <v>6</v>
      </c>
      <c r="C501" s="609">
        <v>712072302000990</v>
      </c>
      <c r="D501" s="427" t="s">
        <v>1292</v>
      </c>
      <c r="E501" t="str">
        <f t="shared" si="37"/>
        <v>710207230200099</v>
      </c>
      <c r="F501" t="str">
        <f t="shared" si="38"/>
        <v>0</v>
      </c>
      <c r="G501" t="e">
        <f>+VLOOKUP(L501,BG!$D$10:$F$68,3,FALSE)</f>
        <v>#REF!</v>
      </c>
      <c r="H501" s="427" t="s">
        <v>1293</v>
      </c>
      <c r="I501" s="619">
        <v>24612725</v>
      </c>
      <c r="J501" s="296">
        <f t="shared" si="36"/>
        <v>24612.724999999999</v>
      </c>
      <c r="K501" t="e">
        <f>+VLOOKUP(D501,#REF!,4,0)</f>
        <v>#REF!</v>
      </c>
      <c r="L501" t="e">
        <f>VLOOKUP(D501,#REF!,5,0)</f>
        <v>#REF!</v>
      </c>
      <c r="M501" t="s">
        <v>3254</v>
      </c>
      <c r="N501" t="e">
        <f>VLOOKUP(D501,#REF!,7,0)</f>
        <v>#REF!</v>
      </c>
      <c r="P501" t="str">
        <f t="shared" si="39"/>
        <v>72302</v>
      </c>
      <c r="Q501" t="str">
        <f t="shared" si="40"/>
        <v>71</v>
      </c>
    </row>
    <row r="502" spans="1:17" hidden="1" x14ac:dyDescent="0.3">
      <c r="A502" s="556" t="s">
        <v>3179</v>
      </c>
      <c r="B502" s="333">
        <v>6</v>
      </c>
      <c r="C502" s="610">
        <v>712072302001990</v>
      </c>
      <c r="D502" s="334" t="s">
        <v>1294</v>
      </c>
      <c r="E502" t="str">
        <f t="shared" si="37"/>
        <v>710207230200199</v>
      </c>
      <c r="F502" t="str">
        <f t="shared" si="38"/>
        <v>0</v>
      </c>
      <c r="G502" t="e">
        <f>+VLOOKUP(L502,BG!$D$10:$F$68,3,FALSE)</f>
        <v>#REF!</v>
      </c>
      <c r="H502" s="334" t="s">
        <v>1295</v>
      </c>
      <c r="I502" s="620">
        <v>61170060</v>
      </c>
      <c r="J502" s="296">
        <f t="shared" si="36"/>
        <v>61170.06</v>
      </c>
      <c r="K502" t="e">
        <f>+VLOOKUP(D502,#REF!,4,0)</f>
        <v>#REF!</v>
      </c>
      <c r="L502" t="e">
        <f>VLOOKUP(D502,#REF!,5,0)</f>
        <v>#REF!</v>
      </c>
      <c r="M502" t="s">
        <v>3254</v>
      </c>
      <c r="N502" t="e">
        <f>VLOOKUP(D502,#REF!,7,0)</f>
        <v>#REF!</v>
      </c>
      <c r="P502" t="str">
        <f t="shared" si="39"/>
        <v>72302</v>
      </c>
      <c r="Q502" t="str">
        <f t="shared" si="40"/>
        <v>71</v>
      </c>
    </row>
    <row r="503" spans="1:17" hidden="1" x14ac:dyDescent="0.3">
      <c r="A503" s="556" t="s">
        <v>3179</v>
      </c>
      <c r="B503" s="332">
        <v>6</v>
      </c>
      <c r="C503" s="609">
        <v>712079701002990</v>
      </c>
      <c r="D503" s="427" t="s">
        <v>1156</v>
      </c>
      <c r="E503" t="str">
        <f t="shared" si="37"/>
        <v>710207970100299</v>
      </c>
      <c r="F503" t="str">
        <f t="shared" si="38"/>
        <v>0</v>
      </c>
      <c r="G503" t="e">
        <f>+VLOOKUP(L503,BG!$D$10:$F$68,3,FALSE)</f>
        <v>#REF!</v>
      </c>
      <c r="H503" s="427" t="s">
        <v>1157</v>
      </c>
      <c r="I503" s="619">
        <v>343506635</v>
      </c>
      <c r="J503" s="296">
        <f t="shared" si="36"/>
        <v>343506.63500000001</v>
      </c>
      <c r="K503" t="e">
        <f>+VLOOKUP(D503,#REF!,4,0)</f>
        <v>#REF!</v>
      </c>
      <c r="L503" t="e">
        <f>VLOOKUP(D503,#REF!,5,0)</f>
        <v>#REF!</v>
      </c>
      <c r="M503" t="s">
        <v>3252</v>
      </c>
      <c r="N503" t="e">
        <f>VLOOKUP(D503,#REF!,7,0)</f>
        <v>#REF!</v>
      </c>
      <c r="P503" t="str">
        <f t="shared" si="39"/>
        <v>79701</v>
      </c>
      <c r="Q503" t="str">
        <f t="shared" si="40"/>
        <v>71</v>
      </c>
    </row>
    <row r="504" spans="1:17" x14ac:dyDescent="0.3">
      <c r="A504" s="556" t="s">
        <v>3179</v>
      </c>
      <c r="B504" s="333">
        <v>6</v>
      </c>
      <c r="C504" s="610">
        <v>714073902000990</v>
      </c>
      <c r="D504" s="334" t="s">
        <v>1158</v>
      </c>
      <c r="E504" t="str">
        <f t="shared" si="37"/>
        <v>710407390200099</v>
      </c>
      <c r="F504" t="str">
        <f t="shared" si="38"/>
        <v>0</v>
      </c>
      <c r="G504" t="e">
        <f>+VLOOKUP(L504,BG!$D$10:$F$68,3,FALSE)</f>
        <v>#REF!</v>
      </c>
      <c r="H504" s="334" t="s">
        <v>1118</v>
      </c>
      <c r="I504" s="620">
        <v>87696938204</v>
      </c>
      <c r="J504" s="296">
        <f t="shared" si="36"/>
        <v>87696938.203999996</v>
      </c>
      <c r="K504" t="e">
        <f>+VLOOKUP(D504,#REF!,4,0)</f>
        <v>#REF!</v>
      </c>
      <c r="L504" t="e">
        <f>VLOOKUP(D504,#REF!,5,0)</f>
        <v>#REF!</v>
      </c>
      <c r="M504" t="e">
        <f>+L504</f>
        <v>#REF!</v>
      </c>
      <c r="N504" t="e">
        <f>VLOOKUP(D504,#REF!,7,0)</f>
        <v>#REF!</v>
      </c>
      <c r="P504" t="str">
        <f t="shared" si="39"/>
        <v>73902</v>
      </c>
      <c r="Q504" t="str">
        <f t="shared" si="40"/>
        <v>71</v>
      </c>
    </row>
    <row r="505" spans="1:17" x14ac:dyDescent="0.3">
      <c r="A505" s="556" t="s">
        <v>3179</v>
      </c>
      <c r="B505" s="332">
        <v>7</v>
      </c>
      <c r="C505" s="609">
        <v>714073902001990</v>
      </c>
      <c r="D505" s="427" t="s">
        <v>1159</v>
      </c>
      <c r="E505" t="str">
        <f t="shared" si="37"/>
        <v>710407390200199</v>
      </c>
      <c r="F505" t="str">
        <f t="shared" si="38"/>
        <v>0</v>
      </c>
      <c r="G505" t="e">
        <f>+VLOOKUP(L505,BG!$D$10:$F$68,3,FALSE)</f>
        <v>#REF!</v>
      </c>
      <c r="H505" s="427" t="s">
        <v>1118</v>
      </c>
      <c r="I505" s="619">
        <v>2003637914</v>
      </c>
      <c r="J505" s="296">
        <f t="shared" si="36"/>
        <v>2003637.9140000001</v>
      </c>
      <c r="K505" t="e">
        <f>+VLOOKUP(D505,#REF!,4,0)</f>
        <v>#REF!</v>
      </c>
      <c r="L505" t="e">
        <f>VLOOKUP(D505,#REF!,5,0)</f>
        <v>#REF!</v>
      </c>
      <c r="M505" t="e">
        <f>+L505</f>
        <v>#REF!</v>
      </c>
      <c r="N505" t="e">
        <f>VLOOKUP(D505,#REF!,7,0)</f>
        <v>#REF!</v>
      </c>
      <c r="P505" t="str">
        <f t="shared" si="39"/>
        <v>73902</v>
      </c>
      <c r="Q505" t="str">
        <f t="shared" si="40"/>
        <v>71</v>
      </c>
    </row>
    <row r="506" spans="1:17" x14ac:dyDescent="0.3">
      <c r="A506" s="556" t="s">
        <v>3179</v>
      </c>
      <c r="B506" s="333">
        <v>6</v>
      </c>
      <c r="C506" s="610">
        <v>714073903000990</v>
      </c>
      <c r="D506" s="334" t="s">
        <v>2050</v>
      </c>
      <c r="E506" t="str">
        <f t="shared" si="37"/>
        <v>710407390300099</v>
      </c>
      <c r="F506" t="str">
        <f t="shared" si="38"/>
        <v>0</v>
      </c>
      <c r="G506" t="e">
        <f>+VLOOKUP(L506,BG!$D$10:$F$68,3,FALSE)</f>
        <v>#REF!</v>
      </c>
      <c r="H506" s="334" t="s">
        <v>2198</v>
      </c>
      <c r="I506" s="620">
        <v>53453151</v>
      </c>
      <c r="J506" s="296">
        <f t="shared" si="36"/>
        <v>53453.150999999998</v>
      </c>
      <c r="K506" t="e">
        <f>+VLOOKUP(D506,#REF!,4,0)</f>
        <v>#REF!</v>
      </c>
      <c r="L506" t="e">
        <f>VLOOKUP(D506,#REF!,5,0)</f>
        <v>#REF!</v>
      </c>
      <c r="M506" t="e">
        <f>+L506</f>
        <v>#REF!</v>
      </c>
      <c r="N506" t="e">
        <f>VLOOKUP(D506,#REF!,7,0)</f>
        <v>#REF!</v>
      </c>
      <c r="P506" t="str">
        <f t="shared" si="39"/>
        <v>73903</v>
      </c>
      <c r="Q506" t="str">
        <f t="shared" si="40"/>
        <v>71</v>
      </c>
    </row>
    <row r="507" spans="1:17" x14ac:dyDescent="0.3">
      <c r="A507" s="556" t="s">
        <v>3179</v>
      </c>
      <c r="B507" s="332">
        <v>6</v>
      </c>
      <c r="C507" s="609">
        <v>714073904000990</v>
      </c>
      <c r="D507" s="427" t="s">
        <v>1160</v>
      </c>
      <c r="E507" t="str">
        <f t="shared" si="37"/>
        <v>710407390400099</v>
      </c>
      <c r="F507" t="str">
        <f t="shared" si="38"/>
        <v>0</v>
      </c>
      <c r="G507" t="e">
        <f>+VLOOKUP(L507,BG!$D$10:$F$68,3,FALSE)</f>
        <v>#REF!</v>
      </c>
      <c r="H507" s="427" t="s">
        <v>1161</v>
      </c>
      <c r="I507" s="619">
        <v>707224826</v>
      </c>
      <c r="J507" s="296">
        <f t="shared" si="36"/>
        <v>707224.826</v>
      </c>
      <c r="K507" t="e">
        <f>+VLOOKUP(D507,#REF!,4,0)</f>
        <v>#REF!</v>
      </c>
      <c r="L507" t="e">
        <f>VLOOKUP(D507,#REF!,5,0)</f>
        <v>#REF!</v>
      </c>
      <c r="M507" t="e">
        <f>+L507</f>
        <v>#REF!</v>
      </c>
      <c r="N507" t="e">
        <f>VLOOKUP(D507,#REF!,7,0)</f>
        <v>#REF!</v>
      </c>
      <c r="P507" t="str">
        <f t="shared" si="39"/>
        <v>73904</v>
      </c>
      <c r="Q507" t="str">
        <f t="shared" si="40"/>
        <v>71</v>
      </c>
    </row>
    <row r="508" spans="1:17" x14ac:dyDescent="0.3">
      <c r="A508" s="556" t="s">
        <v>3179</v>
      </c>
      <c r="B508" s="333">
        <v>6</v>
      </c>
      <c r="C508" s="610">
        <v>714073906000990</v>
      </c>
      <c r="D508" s="334" t="s">
        <v>1162</v>
      </c>
      <c r="E508" t="str">
        <f t="shared" si="37"/>
        <v>710407390600099</v>
      </c>
      <c r="F508" t="str">
        <f t="shared" si="38"/>
        <v>0</v>
      </c>
      <c r="G508" t="e">
        <f>+VLOOKUP(L508,BG!$D$10:$F$68,3,FALSE)</f>
        <v>#REF!</v>
      </c>
      <c r="H508" s="334" t="s">
        <v>1163</v>
      </c>
      <c r="I508" s="620">
        <v>79106680711</v>
      </c>
      <c r="J508" s="296">
        <f t="shared" si="36"/>
        <v>79106680.710999995</v>
      </c>
      <c r="K508" t="e">
        <f>+VLOOKUP(D508,#REF!,4,0)</f>
        <v>#REF!</v>
      </c>
      <c r="L508" t="e">
        <f>VLOOKUP(D508,#REF!,5,0)</f>
        <v>#REF!</v>
      </c>
      <c r="M508" t="e">
        <f>+L508</f>
        <v>#REF!</v>
      </c>
      <c r="N508" t="e">
        <f>VLOOKUP(D508,#REF!,7,0)</f>
        <v>#REF!</v>
      </c>
      <c r="P508" t="str">
        <f t="shared" si="39"/>
        <v>73906</v>
      </c>
      <c r="Q508" t="str">
        <f t="shared" si="40"/>
        <v>71</v>
      </c>
    </row>
    <row r="509" spans="1:17" x14ac:dyDescent="0.3">
      <c r="A509" s="556" t="s">
        <v>3179</v>
      </c>
      <c r="B509" s="332">
        <v>6</v>
      </c>
      <c r="C509" s="609">
        <v>714073907000990</v>
      </c>
      <c r="D509" s="427" t="s">
        <v>3202</v>
      </c>
      <c r="E509" t="str">
        <f t="shared" si="37"/>
        <v>710407390700099</v>
      </c>
      <c r="F509" t="str">
        <f t="shared" si="38"/>
        <v>0</v>
      </c>
      <c r="G509" t="e">
        <f>+VLOOKUP(L509,BG!$D$10:$F$68,3,FALSE)</f>
        <v>#REF!</v>
      </c>
      <c r="H509" s="427" t="s">
        <v>3234</v>
      </c>
      <c r="I509" s="619">
        <v>197</v>
      </c>
      <c r="J509" s="296">
        <f t="shared" si="36"/>
        <v>0.19700000000000001</v>
      </c>
      <c r="K509" t="e">
        <f>+VLOOKUP(D509,#REF!,4,0)</f>
        <v>#REF!</v>
      </c>
      <c r="L509" t="e">
        <f>VLOOKUP(D509,#REF!,5,0)</f>
        <v>#REF!</v>
      </c>
      <c r="M509" t="s">
        <v>3252</v>
      </c>
      <c r="N509" t="e">
        <f>VLOOKUP(D509,#REF!,7,0)</f>
        <v>#REF!</v>
      </c>
      <c r="P509" t="str">
        <f t="shared" si="39"/>
        <v>73907</v>
      </c>
      <c r="Q509" t="str">
        <f t="shared" si="40"/>
        <v>71</v>
      </c>
    </row>
    <row r="510" spans="1:17" x14ac:dyDescent="0.3">
      <c r="A510" s="556" t="s">
        <v>3179</v>
      </c>
      <c r="B510" s="333">
        <v>6</v>
      </c>
      <c r="C510" s="610">
        <v>714073908000990</v>
      </c>
      <c r="D510" s="334" t="s">
        <v>1164</v>
      </c>
      <c r="E510" t="str">
        <f t="shared" si="37"/>
        <v>710407390800099</v>
      </c>
      <c r="F510" t="str">
        <f t="shared" si="38"/>
        <v>0</v>
      </c>
      <c r="G510" t="e">
        <f>+VLOOKUP(L510,BG!$D$10:$F$68,3,FALSE)</f>
        <v>#REF!</v>
      </c>
      <c r="H510" s="334" t="s">
        <v>1165</v>
      </c>
      <c r="I510" s="620">
        <v>6558268522</v>
      </c>
      <c r="J510" s="296">
        <f t="shared" si="36"/>
        <v>6558268.5219999999</v>
      </c>
      <c r="K510" t="e">
        <f>+VLOOKUP(D510,#REF!,4,0)</f>
        <v>#REF!</v>
      </c>
      <c r="L510" t="e">
        <f>VLOOKUP(D510,#REF!,5,0)</f>
        <v>#REF!</v>
      </c>
      <c r="M510" t="e">
        <f>+L510</f>
        <v>#REF!</v>
      </c>
      <c r="N510" t="e">
        <f>VLOOKUP(D510,#REF!,7,0)</f>
        <v>#REF!</v>
      </c>
      <c r="P510" t="str">
        <f t="shared" si="39"/>
        <v>73908</v>
      </c>
      <c r="Q510" t="str">
        <f t="shared" si="40"/>
        <v>71</v>
      </c>
    </row>
    <row r="511" spans="1:17" x14ac:dyDescent="0.3">
      <c r="A511" s="556" t="s">
        <v>3179</v>
      </c>
      <c r="B511" s="332">
        <v>6</v>
      </c>
      <c r="C511" s="609">
        <v>715074302000990</v>
      </c>
      <c r="D511" s="427" t="s">
        <v>1376</v>
      </c>
      <c r="E511" t="str">
        <f t="shared" si="37"/>
        <v>710507430200099</v>
      </c>
      <c r="F511" t="str">
        <f t="shared" si="38"/>
        <v>0</v>
      </c>
      <c r="G511" t="e">
        <f>+VLOOKUP(L511,BG!$D$10:$F$68,3,FALSE)</f>
        <v>#REF!</v>
      </c>
      <c r="H511" s="427" t="s">
        <v>1450</v>
      </c>
      <c r="I511" s="619">
        <v>63812781722</v>
      </c>
      <c r="J511" s="296">
        <f t="shared" si="36"/>
        <v>63812781.722000003</v>
      </c>
      <c r="K511" t="e">
        <f>+VLOOKUP(D511,#REF!,4,0)</f>
        <v>#REF!</v>
      </c>
      <c r="L511" t="e">
        <f>VLOOKUP(D511,#REF!,5,0)</f>
        <v>#REF!</v>
      </c>
      <c r="M511" t="s">
        <v>3255</v>
      </c>
      <c r="N511" t="e">
        <f>VLOOKUP(D511,#REF!,7,0)</f>
        <v>#REF!</v>
      </c>
      <c r="P511" t="str">
        <f t="shared" si="39"/>
        <v>74302</v>
      </c>
      <c r="Q511" t="str">
        <f t="shared" si="40"/>
        <v>71</v>
      </c>
    </row>
    <row r="512" spans="1:17" hidden="1" x14ac:dyDescent="0.3">
      <c r="A512" s="556" t="s">
        <v>3179</v>
      </c>
      <c r="B512" s="333">
        <v>6</v>
      </c>
      <c r="C512" s="610">
        <v>715074701000980</v>
      </c>
      <c r="D512" s="334" t="s">
        <v>2051</v>
      </c>
      <c r="E512" t="str">
        <f t="shared" si="37"/>
        <v>710507470100098</v>
      </c>
      <c r="F512" t="str">
        <f t="shared" si="38"/>
        <v>0</v>
      </c>
      <c r="G512" t="e">
        <f>+VLOOKUP(L512,BG!$D$10:$F$68,3,FALSE)</f>
        <v>#REF!</v>
      </c>
      <c r="H512" s="334" t="s">
        <v>1166</v>
      </c>
      <c r="I512" s="620">
        <v>149069681</v>
      </c>
      <c r="J512" s="296">
        <f t="shared" si="36"/>
        <v>149069.68100000001</v>
      </c>
      <c r="K512" t="e">
        <f>+VLOOKUP(D512,#REF!,4,0)</f>
        <v>#REF!</v>
      </c>
      <c r="L512" t="e">
        <f>VLOOKUP(D512,#REF!,5,0)</f>
        <v>#REF!</v>
      </c>
      <c r="M512" t="e">
        <f>+L512</f>
        <v>#REF!</v>
      </c>
      <c r="N512" t="e">
        <f>VLOOKUP(D512,#REF!,7,0)</f>
        <v>#REF!</v>
      </c>
      <c r="P512" t="str">
        <f t="shared" si="39"/>
        <v>74701</v>
      </c>
      <c r="Q512" t="str">
        <f t="shared" si="40"/>
        <v>71</v>
      </c>
    </row>
    <row r="513" spans="1:17" hidden="1" x14ac:dyDescent="0.3">
      <c r="A513" s="556" t="s">
        <v>3179</v>
      </c>
      <c r="B513" s="332">
        <v>6</v>
      </c>
      <c r="C513" s="609">
        <v>715074701000990</v>
      </c>
      <c r="D513" s="427" t="s">
        <v>1167</v>
      </c>
      <c r="E513" t="str">
        <f t="shared" si="37"/>
        <v>710507470100099</v>
      </c>
      <c r="F513" t="str">
        <f t="shared" si="38"/>
        <v>0</v>
      </c>
      <c r="G513" t="e">
        <f>+VLOOKUP(L513,BG!$D$10:$F$68,3,FALSE)</f>
        <v>#REF!</v>
      </c>
      <c r="H513" s="427" t="s">
        <v>1166</v>
      </c>
      <c r="I513" s="619">
        <v>387528508</v>
      </c>
      <c r="J513" s="296">
        <f t="shared" si="36"/>
        <v>387528.50799999997</v>
      </c>
      <c r="K513" t="e">
        <f>+VLOOKUP(D513,#REF!,4,0)</f>
        <v>#REF!</v>
      </c>
      <c r="L513" t="e">
        <f>VLOOKUP(D513,#REF!,5,0)</f>
        <v>#REF!</v>
      </c>
      <c r="M513" t="e">
        <f>+L513</f>
        <v>#REF!</v>
      </c>
      <c r="N513" t="e">
        <f>VLOOKUP(D513,#REF!,7,0)</f>
        <v>#REF!</v>
      </c>
      <c r="P513" t="str">
        <f t="shared" si="39"/>
        <v>74701</v>
      </c>
      <c r="Q513" t="str">
        <f t="shared" si="40"/>
        <v>71</v>
      </c>
    </row>
    <row r="514" spans="1:17" hidden="1" x14ac:dyDescent="0.3">
      <c r="A514" s="556" t="s">
        <v>3179</v>
      </c>
      <c r="B514" s="333">
        <v>6</v>
      </c>
      <c r="C514" s="610">
        <v>721075702007990</v>
      </c>
      <c r="D514" s="334" t="s">
        <v>1296</v>
      </c>
      <c r="E514" t="str">
        <f t="shared" si="37"/>
        <v>720107570200799</v>
      </c>
      <c r="F514" t="str">
        <f t="shared" si="38"/>
        <v>0</v>
      </c>
      <c r="G514" t="e">
        <f>+VLOOKUP(L514,BG!$D$10:$F$68,3,FALSE)</f>
        <v>#REF!</v>
      </c>
      <c r="H514" s="334" t="s">
        <v>1297</v>
      </c>
      <c r="I514" s="620">
        <v>2814598</v>
      </c>
      <c r="J514" s="296">
        <f t="shared" ref="J514:J577" si="41">I514/1000</f>
        <v>2814.598</v>
      </c>
      <c r="K514" t="e">
        <f>+VLOOKUP(D514,#REF!,4,0)</f>
        <v>#REF!</v>
      </c>
      <c r="L514" t="e">
        <f>VLOOKUP(D514,#REF!,5,0)</f>
        <v>#REF!</v>
      </c>
      <c r="M514" t="s">
        <v>3254</v>
      </c>
      <c r="N514" t="e">
        <f>VLOOKUP(D514,#REF!,7,0)</f>
        <v>#REF!</v>
      </c>
      <c r="P514" t="str">
        <f t="shared" si="39"/>
        <v>75702</v>
      </c>
      <c r="Q514" t="str">
        <f t="shared" si="40"/>
        <v>72</v>
      </c>
    </row>
    <row r="515" spans="1:17" hidden="1" x14ac:dyDescent="0.3">
      <c r="A515" s="556" t="s">
        <v>3179</v>
      </c>
      <c r="B515" s="332">
        <v>6</v>
      </c>
      <c r="C515" s="609">
        <v>721075702008990</v>
      </c>
      <c r="D515" s="427" t="s">
        <v>1168</v>
      </c>
      <c r="E515" t="str">
        <f t="shared" si="37"/>
        <v>720107570200899</v>
      </c>
      <c r="F515" t="str">
        <f t="shared" si="38"/>
        <v>0</v>
      </c>
      <c r="G515" t="e">
        <f>+VLOOKUP(L515,BG!$D$10:$F$68,3,FALSE)</f>
        <v>#REF!</v>
      </c>
      <c r="H515" s="427" t="s">
        <v>1169</v>
      </c>
      <c r="I515" s="619">
        <v>4552251215</v>
      </c>
      <c r="J515" s="296">
        <f t="shared" si="41"/>
        <v>4552251.2149999999</v>
      </c>
      <c r="K515" t="e">
        <f>+VLOOKUP(D515,#REF!,4,0)</f>
        <v>#REF!</v>
      </c>
      <c r="L515" t="e">
        <f>VLOOKUP(D515,#REF!,5,0)</f>
        <v>#REF!</v>
      </c>
      <c r="M515" t="e">
        <f>VLOOKUP(D515,#REF!,6,0)</f>
        <v>#REF!</v>
      </c>
      <c r="N515" t="e">
        <f>VLOOKUP(D515,#REF!,7,0)</f>
        <v>#REF!</v>
      </c>
      <c r="P515" t="str">
        <f t="shared" si="39"/>
        <v>75702</v>
      </c>
      <c r="Q515" t="str">
        <f t="shared" si="40"/>
        <v>72</v>
      </c>
    </row>
    <row r="516" spans="1:17" hidden="1" x14ac:dyDescent="0.3">
      <c r="A516" s="556" t="s">
        <v>3179</v>
      </c>
      <c r="B516" s="333">
        <v>6</v>
      </c>
      <c r="C516" s="610">
        <v>721075702010990</v>
      </c>
      <c r="D516" s="334" t="s">
        <v>1170</v>
      </c>
      <c r="E516" t="str">
        <f t="shared" si="37"/>
        <v>720107570201099</v>
      </c>
      <c r="F516" t="str">
        <f t="shared" si="38"/>
        <v>0</v>
      </c>
      <c r="G516" t="e">
        <f>+VLOOKUP(L516,BG!$D$10:$F$68,3,FALSE)</f>
        <v>#REF!</v>
      </c>
      <c r="H516" s="334" t="s">
        <v>1171</v>
      </c>
      <c r="I516" s="620">
        <v>2202029236</v>
      </c>
      <c r="J516" s="296">
        <f t="shared" si="41"/>
        <v>2202029.236</v>
      </c>
      <c r="K516" t="e">
        <f>+VLOOKUP(D516,#REF!,4,0)</f>
        <v>#REF!</v>
      </c>
      <c r="L516" t="e">
        <f>VLOOKUP(D516,#REF!,5,0)</f>
        <v>#REF!</v>
      </c>
      <c r="M516" t="e">
        <f>VLOOKUP(D516,#REF!,6,0)</f>
        <v>#REF!</v>
      </c>
      <c r="N516" t="e">
        <f>VLOOKUP(D516,#REF!,7,0)</f>
        <v>#REF!</v>
      </c>
      <c r="P516" t="str">
        <f t="shared" si="39"/>
        <v>75702</v>
      </c>
      <c r="Q516" t="str">
        <f t="shared" si="40"/>
        <v>72</v>
      </c>
    </row>
    <row r="517" spans="1:17" hidden="1" x14ac:dyDescent="0.3">
      <c r="A517" s="556" t="s">
        <v>3179</v>
      </c>
      <c r="B517" s="332">
        <v>6</v>
      </c>
      <c r="C517" s="609">
        <v>721075702020990</v>
      </c>
      <c r="D517" s="427" t="s">
        <v>2052</v>
      </c>
      <c r="E517" t="str">
        <f t="shared" ref="E517:E580" si="42">+MID(D517,3,2)&amp;+MID(D517,6,1)&amp;+MID(D517,8,2)&amp;+MID(D517,11,3)&amp;+MID(D517,17,2)&amp;+MID(D517,20,3)&amp;+MID(D517,24,2)</f>
        <v>720107570202099</v>
      </c>
      <c r="F517" t="str">
        <f t="shared" ref="F517:F580" si="43">MID(E517,3,1)</f>
        <v>0</v>
      </c>
      <c r="G517" t="e">
        <f>+VLOOKUP(L517,BG!$D$10:$F$68,3,FALSE)</f>
        <v>#REF!</v>
      </c>
      <c r="H517" s="427" t="s">
        <v>3235</v>
      </c>
      <c r="I517" s="619">
        <v>148619551</v>
      </c>
      <c r="J517" s="296">
        <f t="shared" si="41"/>
        <v>148619.55100000001</v>
      </c>
      <c r="K517" t="e">
        <f>+VLOOKUP(D517,#REF!,4,0)</f>
        <v>#REF!</v>
      </c>
      <c r="L517" t="e">
        <f>VLOOKUP(D517,#REF!,5,0)</f>
        <v>#REF!</v>
      </c>
      <c r="M517" t="e">
        <f>VLOOKUP(D517,#REF!,6,0)</f>
        <v>#REF!</v>
      </c>
      <c r="N517" t="e">
        <f>VLOOKUP(D517,#REF!,7,0)</f>
        <v>#REF!</v>
      </c>
      <c r="P517" t="str">
        <f t="shared" ref="P517:P580" si="44">MID(E517,6,5)</f>
        <v>75702</v>
      </c>
      <c r="Q517" t="str">
        <f t="shared" ref="Q517:Q580" si="45">+LEFT(E517,2)</f>
        <v>72</v>
      </c>
    </row>
    <row r="518" spans="1:17" x14ac:dyDescent="0.3">
      <c r="A518" s="556" t="s">
        <v>3179</v>
      </c>
      <c r="B518" s="333">
        <v>6</v>
      </c>
      <c r="C518" s="610">
        <v>721075702040990</v>
      </c>
      <c r="D518" s="334" t="s">
        <v>2053</v>
      </c>
      <c r="E518" t="str">
        <f t="shared" si="42"/>
        <v>720107570204099</v>
      </c>
      <c r="F518" t="str">
        <f t="shared" si="43"/>
        <v>0</v>
      </c>
      <c r="G518" t="e">
        <f>+VLOOKUP(L518,BG!$D$10:$F$68,3,FALSE)</f>
        <v>#REF!</v>
      </c>
      <c r="H518" s="334" t="s">
        <v>2200</v>
      </c>
      <c r="I518" s="620">
        <v>56570523</v>
      </c>
      <c r="J518" s="296">
        <f t="shared" si="41"/>
        <v>56570.523000000001</v>
      </c>
      <c r="K518" t="e">
        <f>+VLOOKUP(D518,#REF!,4,0)</f>
        <v>#REF!</v>
      </c>
      <c r="L518" t="e">
        <f>VLOOKUP(D518,#REF!,5,0)</f>
        <v>#REF!</v>
      </c>
      <c r="M518" t="e">
        <f>VLOOKUP(D518,#REF!,6,0)</f>
        <v>#REF!</v>
      </c>
      <c r="N518" t="e">
        <f>VLOOKUP(D518,#REF!,7,0)</f>
        <v>#REF!</v>
      </c>
      <c r="P518" t="str">
        <f t="shared" si="44"/>
        <v>75702</v>
      </c>
      <c r="Q518" t="str">
        <f t="shared" si="45"/>
        <v>72</v>
      </c>
    </row>
    <row r="519" spans="1:17" hidden="1" x14ac:dyDescent="0.3">
      <c r="A519" s="556" t="s">
        <v>3179</v>
      </c>
      <c r="B519" s="332">
        <v>6</v>
      </c>
      <c r="C519" s="609">
        <v>721075702042990</v>
      </c>
      <c r="D519" s="427" t="s">
        <v>1172</v>
      </c>
      <c r="E519" t="str">
        <f t="shared" si="42"/>
        <v>720107570204299</v>
      </c>
      <c r="F519" t="str">
        <f t="shared" si="43"/>
        <v>0</v>
      </c>
      <c r="G519" t="e">
        <f>+VLOOKUP(L519,BG!$D$10:$F$68,3,FALSE)</f>
        <v>#REF!</v>
      </c>
      <c r="H519" s="427" t="s">
        <v>1173</v>
      </c>
      <c r="I519" s="619">
        <v>54324164</v>
      </c>
      <c r="J519" s="296">
        <f t="shared" si="41"/>
        <v>54324.163999999997</v>
      </c>
      <c r="K519" t="e">
        <f>+VLOOKUP(D519,#REF!,4,0)</f>
        <v>#REF!</v>
      </c>
      <c r="L519" t="e">
        <f>VLOOKUP(D519,#REF!,5,0)</f>
        <v>#REF!</v>
      </c>
      <c r="M519" t="e">
        <f>VLOOKUP(D519,#REF!,6,0)</f>
        <v>#REF!</v>
      </c>
      <c r="N519" t="e">
        <f>VLOOKUP(D519,#REF!,7,0)</f>
        <v>#REF!</v>
      </c>
      <c r="P519" t="str">
        <f t="shared" si="44"/>
        <v>75702</v>
      </c>
      <c r="Q519" t="str">
        <f t="shared" si="45"/>
        <v>72</v>
      </c>
    </row>
    <row r="520" spans="1:17" hidden="1" x14ac:dyDescent="0.3">
      <c r="A520" s="556" t="s">
        <v>3179</v>
      </c>
      <c r="B520" s="333">
        <v>6</v>
      </c>
      <c r="C520" s="610">
        <v>721075702044990</v>
      </c>
      <c r="D520" s="334" t="s">
        <v>1298</v>
      </c>
      <c r="E520" t="str">
        <f t="shared" si="42"/>
        <v>720107570204499</v>
      </c>
      <c r="F520" t="str">
        <f t="shared" si="43"/>
        <v>0</v>
      </c>
      <c r="G520" t="e">
        <f>+VLOOKUP(L520,BG!$D$10:$F$68,3,FALSE)</f>
        <v>#REF!</v>
      </c>
      <c r="H520" s="334" t="s">
        <v>1299</v>
      </c>
      <c r="I520" s="620">
        <v>267067864</v>
      </c>
      <c r="J520" s="296">
        <f t="shared" si="41"/>
        <v>267067.864</v>
      </c>
      <c r="K520" t="e">
        <f>+VLOOKUP(D520,#REF!,4,0)</f>
        <v>#REF!</v>
      </c>
      <c r="L520" t="e">
        <f>VLOOKUP(D520,#REF!,5,0)</f>
        <v>#REF!</v>
      </c>
      <c r="M520" t="e">
        <f>VLOOKUP(D520,#REF!,6,0)</f>
        <v>#REF!</v>
      </c>
      <c r="N520" t="e">
        <f>VLOOKUP(D520,#REF!,7,0)</f>
        <v>#REF!</v>
      </c>
      <c r="P520" t="str">
        <f t="shared" si="44"/>
        <v>75702</v>
      </c>
      <c r="Q520" t="str">
        <f t="shared" si="45"/>
        <v>72</v>
      </c>
    </row>
    <row r="521" spans="1:17" x14ac:dyDescent="0.3">
      <c r="A521" s="556" t="s">
        <v>3179</v>
      </c>
      <c r="B521" s="332">
        <v>6</v>
      </c>
      <c r="C521" s="609">
        <v>731075902001990</v>
      </c>
      <c r="D521" s="427" t="s">
        <v>1174</v>
      </c>
      <c r="E521" t="str">
        <f t="shared" si="42"/>
        <v>730107590200199</v>
      </c>
      <c r="F521" t="str">
        <f t="shared" si="43"/>
        <v>0</v>
      </c>
      <c r="G521" t="e">
        <f>+VLOOKUP(L521,BG!$D$10:$F$68,3,FALSE)</f>
        <v>#REF!</v>
      </c>
      <c r="H521" s="427" t="s">
        <v>1175</v>
      </c>
      <c r="I521" s="619">
        <v>1472202228</v>
      </c>
      <c r="J521" s="296">
        <f t="shared" si="41"/>
        <v>1472202.2279999999</v>
      </c>
      <c r="K521" t="e">
        <f>+VLOOKUP(D521,#REF!,4,0)</f>
        <v>#REF!</v>
      </c>
      <c r="L521" t="e">
        <f>VLOOKUP(D521,#REF!,5,0)</f>
        <v>#REF!</v>
      </c>
      <c r="M521" t="e">
        <f>VLOOKUP(D521,#REF!,6,0)</f>
        <v>#REF!</v>
      </c>
      <c r="N521" t="e">
        <f>VLOOKUP(D521,#REF!,7,0)</f>
        <v>#REF!</v>
      </c>
      <c r="P521" t="str">
        <f t="shared" si="44"/>
        <v>75902</v>
      </c>
      <c r="Q521" t="str">
        <f t="shared" si="45"/>
        <v>73</v>
      </c>
    </row>
    <row r="522" spans="1:17" hidden="1" x14ac:dyDescent="0.3">
      <c r="A522" s="556" t="s">
        <v>3179</v>
      </c>
      <c r="B522" s="333">
        <v>6</v>
      </c>
      <c r="C522" s="610">
        <v>731075902002990</v>
      </c>
      <c r="D522" s="334" t="s">
        <v>2054</v>
      </c>
      <c r="E522" t="str">
        <f t="shared" si="42"/>
        <v>730107590200299</v>
      </c>
      <c r="F522" t="str">
        <f t="shared" si="43"/>
        <v>0</v>
      </c>
      <c r="G522" t="e">
        <f>+VLOOKUP(L522,BG!$D$10:$F$68,3,FALSE)</f>
        <v>#REF!</v>
      </c>
      <c r="H522" s="334" t="s">
        <v>2201</v>
      </c>
      <c r="I522" s="620">
        <v>10000000</v>
      </c>
      <c r="J522" s="296">
        <f t="shared" si="41"/>
        <v>10000</v>
      </c>
      <c r="K522" t="e">
        <f>+VLOOKUP(D522,#REF!,4,0)</f>
        <v>#REF!</v>
      </c>
      <c r="L522" t="e">
        <f>VLOOKUP(D522,#REF!,5,0)</f>
        <v>#REF!</v>
      </c>
      <c r="M522" t="e">
        <f>VLOOKUP(D522,#REF!,6,0)</f>
        <v>#REF!</v>
      </c>
      <c r="N522" t="e">
        <f>VLOOKUP(D522,#REF!,7,0)</f>
        <v>#REF!</v>
      </c>
      <c r="P522" t="str">
        <f t="shared" si="44"/>
        <v>75902</v>
      </c>
      <c r="Q522" t="str">
        <f t="shared" si="45"/>
        <v>73</v>
      </c>
    </row>
    <row r="523" spans="1:17" hidden="1" x14ac:dyDescent="0.3">
      <c r="A523" s="556" t="s">
        <v>3179</v>
      </c>
      <c r="B523" s="332">
        <v>6</v>
      </c>
      <c r="C523" s="609">
        <v>731075904001990</v>
      </c>
      <c r="D523" s="427" t="s">
        <v>1300</v>
      </c>
      <c r="E523" t="str">
        <f t="shared" si="42"/>
        <v>730107590400199</v>
      </c>
      <c r="F523" t="str">
        <f t="shared" si="43"/>
        <v>0</v>
      </c>
      <c r="G523" t="e">
        <f>+VLOOKUP(L523,BG!$D$10:$F$68,3,FALSE)</f>
        <v>#REF!</v>
      </c>
      <c r="H523" s="427" t="s">
        <v>1301</v>
      </c>
      <c r="I523" s="619">
        <v>1698078106</v>
      </c>
      <c r="J523" s="296">
        <f t="shared" si="41"/>
        <v>1698078.1059999999</v>
      </c>
      <c r="K523" t="e">
        <f>+VLOOKUP(D523,#REF!,4,0)</f>
        <v>#REF!</v>
      </c>
      <c r="L523" t="e">
        <f>VLOOKUP(D523,#REF!,5,0)</f>
        <v>#REF!</v>
      </c>
      <c r="M523" t="e">
        <f>VLOOKUP(D523,#REF!,6,0)</f>
        <v>#REF!</v>
      </c>
      <c r="N523" t="e">
        <f>VLOOKUP(D523,#REF!,7,0)</f>
        <v>#REF!</v>
      </c>
      <c r="P523" t="str">
        <f t="shared" si="44"/>
        <v>75904</v>
      </c>
      <c r="Q523" t="str">
        <f t="shared" si="45"/>
        <v>73</v>
      </c>
    </row>
    <row r="524" spans="1:17" hidden="1" x14ac:dyDescent="0.3">
      <c r="A524" s="556" t="s">
        <v>3179</v>
      </c>
      <c r="B524" s="333">
        <v>6</v>
      </c>
      <c r="C524" s="610">
        <v>731075904006990</v>
      </c>
      <c r="D524" s="334" t="s">
        <v>3203</v>
      </c>
      <c r="E524" t="str">
        <f t="shared" si="42"/>
        <v>730107590400699</v>
      </c>
      <c r="F524" t="str">
        <f t="shared" si="43"/>
        <v>0</v>
      </c>
      <c r="G524" t="e">
        <f>+VLOOKUP(L524,BG!$D$10:$F$68,3,FALSE)</f>
        <v>#REF!</v>
      </c>
      <c r="H524" s="334" t="s">
        <v>3236</v>
      </c>
      <c r="I524" s="620">
        <v>2014302364</v>
      </c>
      <c r="J524" s="296">
        <f t="shared" si="41"/>
        <v>2014302.3640000001</v>
      </c>
      <c r="K524" t="e">
        <f>+VLOOKUP(D524,#REF!,4,0)</f>
        <v>#REF!</v>
      </c>
      <c r="L524" t="e">
        <f>VLOOKUP(D524,#REF!,5,0)</f>
        <v>#REF!</v>
      </c>
      <c r="M524" t="s">
        <v>3253</v>
      </c>
      <c r="N524" t="e">
        <f>VLOOKUP(D524,#REF!,7,0)</f>
        <v>#REF!</v>
      </c>
      <c r="P524" t="str">
        <f t="shared" si="44"/>
        <v>75904</v>
      </c>
      <c r="Q524" t="str">
        <f t="shared" si="45"/>
        <v>73</v>
      </c>
    </row>
    <row r="525" spans="1:17" hidden="1" x14ac:dyDescent="0.3">
      <c r="A525" s="556" t="s">
        <v>3179</v>
      </c>
      <c r="B525" s="332">
        <v>7</v>
      </c>
      <c r="C525" s="609">
        <v>731075906001990</v>
      </c>
      <c r="D525" s="427" t="s">
        <v>1176</v>
      </c>
      <c r="E525" t="str">
        <f t="shared" si="42"/>
        <v>730107590600199</v>
      </c>
      <c r="F525" t="str">
        <f t="shared" si="43"/>
        <v>0</v>
      </c>
      <c r="G525" t="e">
        <f>+VLOOKUP(L525,BG!$D$10:$F$68,3,FALSE)</f>
        <v>#REF!</v>
      </c>
      <c r="H525" s="427" t="s">
        <v>1177</v>
      </c>
      <c r="I525" s="619">
        <v>316783386</v>
      </c>
      <c r="J525" s="296">
        <f t="shared" si="41"/>
        <v>316783.386</v>
      </c>
      <c r="K525" t="e">
        <f>+VLOOKUP(D525,#REF!,4,0)</f>
        <v>#REF!</v>
      </c>
      <c r="L525" t="e">
        <f>VLOOKUP(D525,#REF!,5,0)</f>
        <v>#REF!</v>
      </c>
      <c r="M525" t="e">
        <f>VLOOKUP(D525,#REF!,6,0)</f>
        <v>#REF!</v>
      </c>
      <c r="N525" t="e">
        <f>VLOOKUP(D525,#REF!,7,0)</f>
        <v>#REF!</v>
      </c>
      <c r="P525" t="str">
        <f t="shared" si="44"/>
        <v>75906</v>
      </c>
      <c r="Q525" t="str">
        <f t="shared" si="45"/>
        <v>73</v>
      </c>
    </row>
    <row r="526" spans="1:17" hidden="1" x14ac:dyDescent="0.3">
      <c r="A526" s="556" t="s">
        <v>3179</v>
      </c>
      <c r="B526" s="333">
        <v>6</v>
      </c>
      <c r="C526" s="610">
        <v>731075908000990</v>
      </c>
      <c r="D526" s="334" t="s">
        <v>1179</v>
      </c>
      <c r="E526" t="str">
        <f t="shared" si="42"/>
        <v>730107590800099</v>
      </c>
      <c r="F526" t="str">
        <f t="shared" si="43"/>
        <v>0</v>
      </c>
      <c r="G526" t="e">
        <f>+VLOOKUP(L526,BG!$D$10:$F$68,3,FALSE)</f>
        <v>#REF!</v>
      </c>
      <c r="H526" s="334" t="s">
        <v>1178</v>
      </c>
      <c r="I526" s="620">
        <v>54261392</v>
      </c>
      <c r="J526" s="296">
        <f t="shared" si="41"/>
        <v>54261.392</v>
      </c>
      <c r="K526" t="e">
        <f>+VLOOKUP(D526,#REF!,4,0)</f>
        <v>#REF!</v>
      </c>
      <c r="L526" t="e">
        <f>VLOOKUP(D526,#REF!,5,0)</f>
        <v>#REF!</v>
      </c>
      <c r="M526" t="e">
        <f>VLOOKUP(D526,#REF!,6,0)</f>
        <v>#REF!</v>
      </c>
      <c r="N526" t="e">
        <f>VLOOKUP(D526,#REF!,7,0)</f>
        <v>#REF!</v>
      </c>
      <c r="P526" t="str">
        <f t="shared" si="44"/>
        <v>75908</v>
      </c>
      <c r="Q526" t="str">
        <f t="shared" si="45"/>
        <v>73</v>
      </c>
    </row>
    <row r="527" spans="1:17" hidden="1" x14ac:dyDescent="0.3">
      <c r="A527" s="556" t="s">
        <v>3179</v>
      </c>
      <c r="B527" s="332">
        <v>6</v>
      </c>
      <c r="C527" s="609">
        <v>731075912002990</v>
      </c>
      <c r="D527" s="427" t="s">
        <v>1378</v>
      </c>
      <c r="E527" t="str">
        <f t="shared" si="42"/>
        <v>730107591200299</v>
      </c>
      <c r="F527" t="str">
        <f t="shared" si="43"/>
        <v>0</v>
      </c>
      <c r="G527" t="e">
        <f>+VLOOKUP(L527,BG!$D$10:$F$68,3,FALSE)</f>
        <v>#REF!</v>
      </c>
      <c r="H527" s="427" t="s">
        <v>1411</v>
      </c>
      <c r="I527" s="619">
        <v>15080000</v>
      </c>
      <c r="J527" s="296">
        <f t="shared" si="41"/>
        <v>15080</v>
      </c>
      <c r="K527" t="e">
        <f>+VLOOKUP(D527,#REF!,4,0)</f>
        <v>#REF!</v>
      </c>
      <c r="L527" t="e">
        <f>VLOOKUP(D527,#REF!,5,0)</f>
        <v>#REF!</v>
      </c>
      <c r="M527" t="e">
        <f>VLOOKUP(D527,#REF!,6,0)</f>
        <v>#REF!</v>
      </c>
      <c r="N527" t="e">
        <f>VLOOKUP(D527,#REF!,7,0)</f>
        <v>#REF!</v>
      </c>
      <c r="P527" t="str">
        <f t="shared" si="44"/>
        <v>75912</v>
      </c>
      <c r="Q527" t="str">
        <f t="shared" si="45"/>
        <v>73</v>
      </c>
    </row>
    <row r="528" spans="1:17" hidden="1" x14ac:dyDescent="0.3">
      <c r="A528" s="556" t="s">
        <v>3179</v>
      </c>
      <c r="B528" s="333">
        <v>6</v>
      </c>
      <c r="C528" s="610">
        <v>731075914003990</v>
      </c>
      <c r="D528" s="334" t="s">
        <v>2055</v>
      </c>
      <c r="E528" t="str">
        <f t="shared" si="42"/>
        <v>730107591400399</v>
      </c>
      <c r="F528" t="str">
        <f t="shared" si="43"/>
        <v>0</v>
      </c>
      <c r="G528" t="e">
        <f>+VLOOKUP(L528,BG!$D$10:$F$68,3,FALSE)</f>
        <v>#REF!</v>
      </c>
      <c r="H528" s="334" t="s">
        <v>2202</v>
      </c>
      <c r="I528" s="620">
        <v>109878955</v>
      </c>
      <c r="J528" s="296">
        <f t="shared" si="41"/>
        <v>109878.955</v>
      </c>
      <c r="K528" t="e">
        <f>+VLOOKUP(D528,#REF!,4,0)</f>
        <v>#REF!</v>
      </c>
      <c r="L528" t="e">
        <f>VLOOKUP(D528,#REF!,5,0)</f>
        <v>#REF!</v>
      </c>
      <c r="M528" t="e">
        <f>VLOOKUP(D528,#REF!,6,0)</f>
        <v>#REF!</v>
      </c>
      <c r="N528" t="e">
        <f>VLOOKUP(D528,#REF!,7,0)</f>
        <v>#REF!</v>
      </c>
      <c r="P528" t="str">
        <f t="shared" si="44"/>
        <v>75914</v>
      </c>
      <c r="Q528" t="str">
        <f t="shared" si="45"/>
        <v>73</v>
      </c>
    </row>
    <row r="529" spans="1:17" hidden="1" x14ac:dyDescent="0.3">
      <c r="A529" s="556" t="s">
        <v>3179</v>
      </c>
      <c r="B529" s="332">
        <v>6</v>
      </c>
      <c r="C529" s="609">
        <v>731075914004990</v>
      </c>
      <c r="D529" s="427" t="s">
        <v>2056</v>
      </c>
      <c r="E529" t="str">
        <f t="shared" si="42"/>
        <v>730107591400499</v>
      </c>
      <c r="F529" t="str">
        <f t="shared" si="43"/>
        <v>0</v>
      </c>
      <c r="G529" t="e">
        <f>+VLOOKUP(L529,BG!$D$10:$F$68,3,FALSE)</f>
        <v>#REF!</v>
      </c>
      <c r="H529" s="427" t="s">
        <v>2203</v>
      </c>
      <c r="I529" s="619">
        <v>30932450</v>
      </c>
      <c r="J529" s="296">
        <f t="shared" si="41"/>
        <v>30932.45</v>
      </c>
      <c r="K529" t="e">
        <f>+VLOOKUP(D529,#REF!,4,0)</f>
        <v>#REF!</v>
      </c>
      <c r="L529" t="e">
        <f>VLOOKUP(D529,#REF!,5,0)</f>
        <v>#REF!</v>
      </c>
      <c r="M529" t="e">
        <f>VLOOKUP(D529,#REF!,6,0)</f>
        <v>#REF!</v>
      </c>
      <c r="N529" t="e">
        <f>VLOOKUP(D529,#REF!,7,0)</f>
        <v>#REF!</v>
      </c>
      <c r="P529" t="str">
        <f t="shared" si="44"/>
        <v>75914</v>
      </c>
      <c r="Q529" t="str">
        <f t="shared" si="45"/>
        <v>73</v>
      </c>
    </row>
    <row r="530" spans="1:17" hidden="1" x14ac:dyDescent="0.3">
      <c r="A530" s="556" t="s">
        <v>3179</v>
      </c>
      <c r="B530" s="333">
        <v>6</v>
      </c>
      <c r="C530" s="610">
        <v>731075914008990</v>
      </c>
      <c r="D530" s="334" t="s">
        <v>2057</v>
      </c>
      <c r="E530" t="str">
        <f t="shared" si="42"/>
        <v>730107591400899</v>
      </c>
      <c r="F530" t="str">
        <f t="shared" si="43"/>
        <v>0</v>
      </c>
      <c r="G530" t="e">
        <f>+VLOOKUP(L530,BG!$D$10:$F$68,3,FALSE)</f>
        <v>#REF!</v>
      </c>
      <c r="H530" s="334" t="s">
        <v>2204</v>
      </c>
      <c r="I530" s="620">
        <v>65417067</v>
      </c>
      <c r="J530" s="296">
        <f t="shared" si="41"/>
        <v>65417.067000000003</v>
      </c>
      <c r="K530" t="e">
        <f>+VLOOKUP(D530,#REF!,4,0)</f>
        <v>#REF!</v>
      </c>
      <c r="L530" t="e">
        <f>VLOOKUP(D530,#REF!,5,0)</f>
        <v>#REF!</v>
      </c>
      <c r="M530" t="e">
        <f>VLOOKUP(D530,#REF!,6,0)</f>
        <v>#REF!</v>
      </c>
      <c r="N530" t="e">
        <f>VLOOKUP(D530,#REF!,7,0)</f>
        <v>#REF!</v>
      </c>
      <c r="P530" t="str">
        <f t="shared" si="44"/>
        <v>75914</v>
      </c>
      <c r="Q530" t="str">
        <f t="shared" si="45"/>
        <v>73</v>
      </c>
    </row>
    <row r="531" spans="1:17" hidden="1" x14ac:dyDescent="0.3">
      <c r="A531" s="556" t="s">
        <v>3179</v>
      </c>
      <c r="B531" s="332">
        <v>6</v>
      </c>
      <c r="C531" s="609">
        <v>731075914010990</v>
      </c>
      <c r="D531" s="427" t="s">
        <v>1262</v>
      </c>
      <c r="E531" t="str">
        <f t="shared" si="42"/>
        <v>730107591401099</v>
      </c>
      <c r="F531" t="str">
        <f t="shared" si="43"/>
        <v>0</v>
      </c>
      <c r="G531" t="e">
        <f>+VLOOKUP(L531,BG!$D$10:$F$68,3,FALSE)</f>
        <v>#REF!</v>
      </c>
      <c r="H531" s="427" t="s">
        <v>1263</v>
      </c>
      <c r="I531" s="619">
        <v>3600000</v>
      </c>
      <c r="J531" s="296">
        <f t="shared" si="41"/>
        <v>3600</v>
      </c>
      <c r="K531" t="e">
        <f>+VLOOKUP(D531,#REF!,4,0)</f>
        <v>#REF!</v>
      </c>
      <c r="L531" t="e">
        <f>VLOOKUP(D531,#REF!,5,0)</f>
        <v>#REF!</v>
      </c>
      <c r="M531" t="e">
        <f>VLOOKUP(D531,#REF!,6,0)</f>
        <v>#REF!</v>
      </c>
      <c r="N531" t="e">
        <f>VLOOKUP(D531,#REF!,7,0)</f>
        <v>#REF!</v>
      </c>
      <c r="P531" t="str">
        <f t="shared" si="44"/>
        <v>75914</v>
      </c>
      <c r="Q531" t="str">
        <f t="shared" si="45"/>
        <v>73</v>
      </c>
    </row>
    <row r="532" spans="1:17" hidden="1" x14ac:dyDescent="0.3">
      <c r="A532" s="556" t="s">
        <v>3179</v>
      </c>
      <c r="B532" s="333">
        <v>6</v>
      </c>
      <c r="C532" s="610">
        <v>731075918000990</v>
      </c>
      <c r="D532" s="334" t="s">
        <v>2875</v>
      </c>
      <c r="E532" t="str">
        <f t="shared" si="42"/>
        <v>730107591800099</v>
      </c>
      <c r="F532" t="str">
        <f t="shared" si="43"/>
        <v>0</v>
      </c>
      <c r="G532" t="e">
        <f>+VLOOKUP(L532,BG!$D$10:$F$68,3,FALSE)</f>
        <v>#REF!</v>
      </c>
      <c r="H532" s="334" t="s">
        <v>2890</v>
      </c>
      <c r="I532" s="620">
        <v>328182</v>
      </c>
      <c r="J532" s="296">
        <f t="shared" si="41"/>
        <v>328.18200000000002</v>
      </c>
      <c r="K532" t="e">
        <f>+VLOOKUP(D532,#REF!,4,0)</f>
        <v>#REF!</v>
      </c>
      <c r="L532" t="e">
        <f>VLOOKUP(D532,#REF!,5,0)</f>
        <v>#REF!</v>
      </c>
      <c r="M532" t="e">
        <f>VLOOKUP(D532,#REF!,6,0)</f>
        <v>#REF!</v>
      </c>
      <c r="N532" t="e">
        <f>VLOOKUP(D532,#REF!,7,0)</f>
        <v>#REF!</v>
      </c>
      <c r="P532" t="str">
        <f t="shared" si="44"/>
        <v>75918</v>
      </c>
      <c r="Q532" t="str">
        <f t="shared" si="45"/>
        <v>73</v>
      </c>
    </row>
    <row r="533" spans="1:17" hidden="1" x14ac:dyDescent="0.3">
      <c r="A533" s="556" t="s">
        <v>3179</v>
      </c>
      <c r="B533" s="332">
        <v>7</v>
      </c>
      <c r="C533" s="609">
        <v>731075918005990</v>
      </c>
      <c r="D533" s="427" t="s">
        <v>1180</v>
      </c>
      <c r="E533" t="str">
        <f t="shared" si="42"/>
        <v>730107591800599</v>
      </c>
      <c r="F533" t="str">
        <f t="shared" si="43"/>
        <v>0</v>
      </c>
      <c r="G533" t="e">
        <f>+VLOOKUP(L533,BG!$D$10:$F$68,3,FALSE)</f>
        <v>#REF!</v>
      </c>
      <c r="H533" s="427" t="s">
        <v>1181</v>
      </c>
      <c r="I533" s="619">
        <v>17582418</v>
      </c>
      <c r="J533" s="296">
        <f t="shared" si="41"/>
        <v>17582.418000000001</v>
      </c>
      <c r="K533" t="e">
        <f>+VLOOKUP(D533,#REF!,4,0)</f>
        <v>#REF!</v>
      </c>
      <c r="L533" t="e">
        <f>VLOOKUP(D533,#REF!,5,0)</f>
        <v>#REF!</v>
      </c>
      <c r="M533" t="e">
        <f>VLOOKUP(D533,#REF!,6,0)</f>
        <v>#REF!</v>
      </c>
      <c r="N533" t="e">
        <f>VLOOKUP(D533,#REF!,7,0)</f>
        <v>#REF!</v>
      </c>
      <c r="P533" t="str">
        <f t="shared" si="44"/>
        <v>75918</v>
      </c>
      <c r="Q533" t="str">
        <f t="shared" si="45"/>
        <v>73</v>
      </c>
    </row>
    <row r="534" spans="1:17" hidden="1" x14ac:dyDescent="0.3">
      <c r="A534" s="556" t="s">
        <v>3179</v>
      </c>
      <c r="B534" s="333">
        <v>7</v>
      </c>
      <c r="C534" s="610">
        <v>731075918007990</v>
      </c>
      <c r="D534" s="334" t="s">
        <v>1380</v>
      </c>
      <c r="E534" t="str">
        <f t="shared" si="42"/>
        <v>730107591800799</v>
      </c>
      <c r="F534" t="str">
        <f t="shared" si="43"/>
        <v>0</v>
      </c>
      <c r="G534" t="e">
        <f>+VLOOKUP(L534,BG!$D$10:$F$68,3,FALSE)</f>
        <v>#REF!</v>
      </c>
      <c r="H534" s="334" t="s">
        <v>1451</v>
      </c>
      <c r="I534" s="620">
        <v>91329490</v>
      </c>
      <c r="J534" s="296">
        <f t="shared" si="41"/>
        <v>91329.49</v>
      </c>
      <c r="K534" t="e">
        <f>+VLOOKUP(D534,#REF!,4,0)</f>
        <v>#REF!</v>
      </c>
      <c r="L534" t="e">
        <f>VLOOKUP(D534,#REF!,5,0)</f>
        <v>#REF!</v>
      </c>
      <c r="M534" t="e">
        <f>VLOOKUP(D534,#REF!,6,0)</f>
        <v>#REF!</v>
      </c>
      <c r="N534" t="e">
        <f>VLOOKUP(D534,#REF!,7,0)</f>
        <v>#REF!</v>
      </c>
      <c r="P534" t="str">
        <f t="shared" si="44"/>
        <v>75918</v>
      </c>
      <c r="Q534" t="str">
        <f t="shared" si="45"/>
        <v>73</v>
      </c>
    </row>
    <row r="535" spans="1:17" hidden="1" x14ac:dyDescent="0.3">
      <c r="A535" s="556" t="s">
        <v>3179</v>
      </c>
      <c r="B535" s="332">
        <v>6</v>
      </c>
      <c r="C535" s="609">
        <v>731075918016990</v>
      </c>
      <c r="D535" s="427" t="s">
        <v>2058</v>
      </c>
      <c r="E535" t="str">
        <f t="shared" si="42"/>
        <v>730107591801699</v>
      </c>
      <c r="F535" t="str">
        <f t="shared" si="43"/>
        <v>0</v>
      </c>
      <c r="G535" t="e">
        <f>+VLOOKUP(L535,BG!$D$10:$F$68,3,FALSE)</f>
        <v>#REF!</v>
      </c>
      <c r="H535" s="427" t="s">
        <v>1182</v>
      </c>
      <c r="I535" s="619">
        <v>332861272</v>
      </c>
      <c r="J535" s="296">
        <f t="shared" si="41"/>
        <v>332861.272</v>
      </c>
      <c r="K535" t="e">
        <f>+VLOOKUP(D535,#REF!,4,0)</f>
        <v>#REF!</v>
      </c>
      <c r="L535" t="e">
        <f>VLOOKUP(D535,#REF!,5,0)</f>
        <v>#REF!</v>
      </c>
      <c r="M535" t="e">
        <f>VLOOKUP(D535,#REF!,6,0)</f>
        <v>#REF!</v>
      </c>
      <c r="N535" t="e">
        <f>VLOOKUP(D535,#REF!,7,0)</f>
        <v>#REF!</v>
      </c>
      <c r="P535" t="str">
        <f t="shared" si="44"/>
        <v>75918</v>
      </c>
      <c r="Q535" t="str">
        <f t="shared" si="45"/>
        <v>73</v>
      </c>
    </row>
    <row r="536" spans="1:17" hidden="1" x14ac:dyDescent="0.3">
      <c r="A536" s="556" t="s">
        <v>3179</v>
      </c>
      <c r="B536" s="333">
        <v>6</v>
      </c>
      <c r="C536" s="610">
        <v>731075918020990</v>
      </c>
      <c r="D536" s="334" t="s">
        <v>2059</v>
      </c>
      <c r="E536" t="str">
        <f t="shared" si="42"/>
        <v>730107591802099</v>
      </c>
      <c r="F536" t="str">
        <f t="shared" si="43"/>
        <v>0</v>
      </c>
      <c r="G536" t="e">
        <f>+VLOOKUP(L536,BG!$D$10:$F$68,3,FALSE)</f>
        <v>#REF!</v>
      </c>
      <c r="H536" s="334" t="s">
        <v>1183</v>
      </c>
      <c r="I536" s="620">
        <v>10007273</v>
      </c>
      <c r="J536" s="296">
        <f t="shared" si="41"/>
        <v>10007.272999999999</v>
      </c>
      <c r="K536" t="e">
        <f>+VLOOKUP(D536,#REF!,4,0)</f>
        <v>#REF!</v>
      </c>
      <c r="L536" t="e">
        <f>VLOOKUP(D536,#REF!,5,0)</f>
        <v>#REF!</v>
      </c>
      <c r="M536" t="e">
        <f>VLOOKUP(D536,#REF!,6,0)</f>
        <v>#REF!</v>
      </c>
      <c r="N536" t="e">
        <f>VLOOKUP(D536,#REF!,7,0)</f>
        <v>#REF!</v>
      </c>
      <c r="P536" t="str">
        <f t="shared" si="44"/>
        <v>75918</v>
      </c>
      <c r="Q536" t="str">
        <f t="shared" si="45"/>
        <v>73</v>
      </c>
    </row>
    <row r="537" spans="1:17" hidden="1" x14ac:dyDescent="0.3">
      <c r="A537" s="556" t="s">
        <v>3179</v>
      </c>
      <c r="B537" s="332">
        <v>7</v>
      </c>
      <c r="C537" s="609">
        <v>731075920002990</v>
      </c>
      <c r="D537" s="427" t="s">
        <v>1184</v>
      </c>
      <c r="E537" t="str">
        <f t="shared" si="42"/>
        <v>730107592000299</v>
      </c>
      <c r="F537" t="str">
        <f t="shared" si="43"/>
        <v>0</v>
      </c>
      <c r="G537" t="e">
        <f>+VLOOKUP(L537,BG!$D$10:$F$68,3,FALSE)</f>
        <v>#REF!</v>
      </c>
      <c r="H537" s="427" t="s">
        <v>1185</v>
      </c>
      <c r="I537" s="619">
        <v>661734644</v>
      </c>
      <c r="J537" s="296">
        <f t="shared" si="41"/>
        <v>661734.64399999997</v>
      </c>
      <c r="K537" t="e">
        <f>+VLOOKUP(D537,#REF!,4,0)</f>
        <v>#REF!</v>
      </c>
      <c r="L537" t="e">
        <f>VLOOKUP(D537,#REF!,5,0)</f>
        <v>#REF!</v>
      </c>
      <c r="M537" t="e">
        <f>VLOOKUP(D537,#REF!,6,0)</f>
        <v>#REF!</v>
      </c>
      <c r="N537" t="e">
        <f>VLOOKUP(D537,#REF!,7,0)</f>
        <v>#REF!</v>
      </c>
      <c r="P537" t="str">
        <f t="shared" si="44"/>
        <v>75920</v>
      </c>
      <c r="Q537" t="str">
        <f t="shared" si="45"/>
        <v>73</v>
      </c>
    </row>
    <row r="538" spans="1:17" hidden="1" x14ac:dyDescent="0.3">
      <c r="A538" s="556" t="s">
        <v>3179</v>
      </c>
      <c r="B538" s="333">
        <v>6</v>
      </c>
      <c r="C538" s="610">
        <v>731075922001990</v>
      </c>
      <c r="D538" s="334" t="s">
        <v>1302</v>
      </c>
      <c r="E538" t="str">
        <f t="shared" si="42"/>
        <v>730107592200199</v>
      </c>
      <c r="F538" t="str">
        <f t="shared" si="43"/>
        <v>0</v>
      </c>
      <c r="G538" t="e">
        <f>+VLOOKUP(L538,BG!$D$10:$F$68,3,FALSE)</f>
        <v>#REF!</v>
      </c>
      <c r="H538" s="334" t="s">
        <v>1303</v>
      </c>
      <c r="I538" s="620">
        <v>13642279</v>
      </c>
      <c r="J538" s="296">
        <f t="shared" si="41"/>
        <v>13642.279</v>
      </c>
      <c r="K538" t="e">
        <f>+VLOOKUP(D538,#REF!,4,0)</f>
        <v>#REF!</v>
      </c>
      <c r="L538" t="e">
        <f>VLOOKUP(D538,#REF!,5,0)</f>
        <v>#REF!</v>
      </c>
      <c r="M538" t="e">
        <f>VLOOKUP(D538,#REF!,6,0)</f>
        <v>#REF!</v>
      </c>
      <c r="N538" t="e">
        <f>VLOOKUP(D538,#REF!,7,0)</f>
        <v>#REF!</v>
      </c>
      <c r="P538" t="str">
        <f t="shared" si="44"/>
        <v>75922</v>
      </c>
      <c r="Q538" t="str">
        <f t="shared" si="45"/>
        <v>73</v>
      </c>
    </row>
    <row r="539" spans="1:17" hidden="1" x14ac:dyDescent="0.3">
      <c r="A539" s="556" t="s">
        <v>3179</v>
      </c>
      <c r="B539" s="332">
        <v>6</v>
      </c>
      <c r="C539" s="609">
        <v>731075922003990</v>
      </c>
      <c r="D539" s="427" t="s">
        <v>1304</v>
      </c>
      <c r="E539" t="str">
        <f t="shared" si="42"/>
        <v>730107592200399</v>
      </c>
      <c r="F539" t="str">
        <f t="shared" si="43"/>
        <v>0</v>
      </c>
      <c r="G539" t="e">
        <f>+VLOOKUP(L539,BG!$D$10:$F$68,3,FALSE)</f>
        <v>#REF!</v>
      </c>
      <c r="H539" s="427" t="s">
        <v>1305</v>
      </c>
      <c r="I539" s="619">
        <v>500000</v>
      </c>
      <c r="J539" s="296">
        <f t="shared" si="41"/>
        <v>500</v>
      </c>
      <c r="K539" t="e">
        <f>+VLOOKUP(D539,#REF!,4,0)</f>
        <v>#REF!</v>
      </c>
      <c r="L539" t="e">
        <f>VLOOKUP(D539,#REF!,5,0)</f>
        <v>#REF!</v>
      </c>
      <c r="M539" t="e">
        <f>VLOOKUP(D539,#REF!,6,0)</f>
        <v>#REF!</v>
      </c>
      <c r="N539" t="e">
        <f>VLOOKUP(D539,#REF!,7,0)</f>
        <v>#REF!</v>
      </c>
      <c r="P539" t="str">
        <f t="shared" si="44"/>
        <v>75922</v>
      </c>
      <c r="Q539" t="str">
        <f t="shared" si="45"/>
        <v>73</v>
      </c>
    </row>
    <row r="540" spans="1:17" hidden="1" x14ac:dyDescent="0.3">
      <c r="A540" s="556" t="s">
        <v>3179</v>
      </c>
      <c r="B540" s="333">
        <v>6</v>
      </c>
      <c r="C540" s="610">
        <v>731076102022990</v>
      </c>
      <c r="D540" s="334" t="s">
        <v>2060</v>
      </c>
      <c r="E540" t="str">
        <f t="shared" si="42"/>
        <v>730107610202299</v>
      </c>
      <c r="F540" t="str">
        <f t="shared" si="43"/>
        <v>0</v>
      </c>
      <c r="G540" t="e">
        <f>+VLOOKUP(L540,BG!$D$10:$F$68,3,FALSE)</f>
        <v>#REF!</v>
      </c>
      <c r="H540" s="334" t="s">
        <v>2205</v>
      </c>
      <c r="I540" s="620">
        <v>2249667</v>
      </c>
      <c r="J540" s="296">
        <f t="shared" si="41"/>
        <v>2249.6669999999999</v>
      </c>
      <c r="K540" t="e">
        <f>+VLOOKUP(D540,#REF!,4,0)</f>
        <v>#REF!</v>
      </c>
      <c r="L540" t="e">
        <f>VLOOKUP(D540,#REF!,5,0)</f>
        <v>#REF!</v>
      </c>
      <c r="M540" t="e">
        <f>VLOOKUP(D540,#REF!,6,0)</f>
        <v>#REF!</v>
      </c>
      <c r="N540" t="e">
        <f>VLOOKUP(D540,#REF!,7,0)</f>
        <v>#REF!</v>
      </c>
      <c r="P540" t="str">
        <f t="shared" si="44"/>
        <v>76102</v>
      </c>
      <c r="Q540" t="str">
        <f t="shared" si="45"/>
        <v>73</v>
      </c>
    </row>
    <row r="541" spans="1:17" hidden="1" x14ac:dyDescent="0.3">
      <c r="A541" s="556" t="s">
        <v>3179</v>
      </c>
      <c r="B541" s="332">
        <v>6</v>
      </c>
      <c r="C541" s="609">
        <v>731076104024990</v>
      </c>
      <c r="D541" s="427" t="s">
        <v>1381</v>
      </c>
      <c r="E541" t="str">
        <f t="shared" si="42"/>
        <v>730107610402499</v>
      </c>
      <c r="F541" t="str">
        <f t="shared" si="43"/>
        <v>0</v>
      </c>
      <c r="G541" t="e">
        <f>+VLOOKUP(L541,BG!$D$10:$F$68,3,FALSE)</f>
        <v>#REF!</v>
      </c>
      <c r="H541" s="427" t="s">
        <v>1415</v>
      </c>
      <c r="I541" s="619">
        <v>13277897</v>
      </c>
      <c r="J541" s="296">
        <f t="shared" si="41"/>
        <v>13277.897000000001</v>
      </c>
      <c r="K541" t="e">
        <f>+VLOOKUP(D541,#REF!,4,0)</f>
        <v>#REF!</v>
      </c>
      <c r="L541" t="e">
        <f>VLOOKUP(D541,#REF!,5,0)</f>
        <v>#REF!</v>
      </c>
      <c r="M541" t="e">
        <f>VLOOKUP(D541,#REF!,6,0)</f>
        <v>#REF!</v>
      </c>
      <c r="N541" t="e">
        <f>VLOOKUP(D541,#REF!,7,0)</f>
        <v>#REF!</v>
      </c>
      <c r="P541" t="str">
        <f t="shared" si="44"/>
        <v>76104</v>
      </c>
      <c r="Q541" t="str">
        <f t="shared" si="45"/>
        <v>73</v>
      </c>
    </row>
    <row r="542" spans="1:17" hidden="1" x14ac:dyDescent="0.3">
      <c r="A542" s="556" t="s">
        <v>3179</v>
      </c>
      <c r="B542" s="333">
        <v>6</v>
      </c>
      <c r="C542" s="610">
        <v>731076110000990</v>
      </c>
      <c r="D542" s="334" t="s">
        <v>2061</v>
      </c>
      <c r="E542" t="str">
        <f t="shared" si="42"/>
        <v>730107611000099</v>
      </c>
      <c r="F542" t="str">
        <f t="shared" si="43"/>
        <v>0</v>
      </c>
      <c r="G542" t="e">
        <f>+VLOOKUP(L542,BG!$D$10:$F$68,3,FALSE)</f>
        <v>#REF!</v>
      </c>
      <c r="H542" s="334" t="s">
        <v>2206</v>
      </c>
      <c r="I542" s="620">
        <v>498793246</v>
      </c>
      <c r="J542" s="296">
        <f t="shared" si="41"/>
        <v>498793.24599999998</v>
      </c>
      <c r="K542" t="e">
        <f>+VLOOKUP(D542,#REF!,4,0)</f>
        <v>#REF!</v>
      </c>
      <c r="L542" t="e">
        <f>VLOOKUP(D542,#REF!,5,0)</f>
        <v>#REF!</v>
      </c>
      <c r="M542" t="e">
        <f>VLOOKUP(D542,#REF!,6,0)</f>
        <v>#REF!</v>
      </c>
      <c r="N542" t="e">
        <f>VLOOKUP(D542,#REF!,7,0)</f>
        <v>#REF!</v>
      </c>
      <c r="P542" t="str">
        <f t="shared" si="44"/>
        <v>76110</v>
      </c>
      <c r="Q542" t="str">
        <f t="shared" si="45"/>
        <v>73</v>
      </c>
    </row>
    <row r="543" spans="1:17" hidden="1" x14ac:dyDescent="0.3">
      <c r="A543" s="556" t="s">
        <v>3179</v>
      </c>
      <c r="B543" s="332">
        <v>6</v>
      </c>
      <c r="C543" s="609">
        <v>731076110001990</v>
      </c>
      <c r="D543" s="427" t="s">
        <v>1416</v>
      </c>
      <c r="E543" t="str">
        <f t="shared" si="42"/>
        <v>730107611000199</v>
      </c>
      <c r="F543" t="str">
        <f t="shared" si="43"/>
        <v>0</v>
      </c>
      <c r="G543" t="e">
        <f>+VLOOKUP(L543,BG!$D$10:$F$68,3,FALSE)</f>
        <v>#REF!</v>
      </c>
      <c r="H543" s="427" t="s">
        <v>1306</v>
      </c>
      <c r="I543" s="619">
        <v>278877</v>
      </c>
      <c r="J543" s="296">
        <f t="shared" si="41"/>
        <v>278.87700000000001</v>
      </c>
      <c r="K543" t="e">
        <f>+VLOOKUP(D543,#REF!,4,0)</f>
        <v>#REF!</v>
      </c>
      <c r="L543" t="e">
        <f>VLOOKUP(D543,#REF!,5,0)</f>
        <v>#REF!</v>
      </c>
      <c r="M543" t="e">
        <f>VLOOKUP(D543,#REF!,6,0)</f>
        <v>#REF!</v>
      </c>
      <c r="N543" t="e">
        <f>VLOOKUP(D543,#REF!,7,0)</f>
        <v>#REF!</v>
      </c>
      <c r="P543" t="str">
        <f t="shared" si="44"/>
        <v>76110</v>
      </c>
      <c r="Q543" t="str">
        <f t="shared" si="45"/>
        <v>73</v>
      </c>
    </row>
    <row r="544" spans="1:17" hidden="1" x14ac:dyDescent="0.3">
      <c r="A544" s="556" t="s">
        <v>3179</v>
      </c>
      <c r="B544" s="333">
        <v>7</v>
      </c>
      <c r="C544" s="610">
        <v>731076110005990</v>
      </c>
      <c r="D544" s="334" t="s">
        <v>1348</v>
      </c>
      <c r="E544" t="str">
        <f t="shared" si="42"/>
        <v>730107611000599</v>
      </c>
      <c r="F544" t="str">
        <f t="shared" si="43"/>
        <v>0</v>
      </c>
      <c r="G544" t="e">
        <f>+VLOOKUP(L544,BG!$D$10:$F$68,3,FALSE)</f>
        <v>#REF!</v>
      </c>
      <c r="H544" s="334" t="s">
        <v>1349</v>
      </c>
      <c r="I544" s="620">
        <v>18078922</v>
      </c>
      <c r="J544" s="296">
        <f t="shared" si="41"/>
        <v>18078.921999999999</v>
      </c>
      <c r="K544" t="e">
        <f>+VLOOKUP(D544,#REF!,4,0)</f>
        <v>#REF!</v>
      </c>
      <c r="L544" t="e">
        <f>VLOOKUP(D544,#REF!,5,0)</f>
        <v>#REF!</v>
      </c>
      <c r="M544" t="e">
        <f>VLOOKUP(D544,#REF!,6,0)</f>
        <v>#REF!</v>
      </c>
      <c r="N544" t="e">
        <f>VLOOKUP(D544,#REF!,7,0)</f>
        <v>#REF!</v>
      </c>
      <c r="P544" t="str">
        <f t="shared" si="44"/>
        <v>76110</v>
      </c>
      <c r="Q544" t="str">
        <f t="shared" si="45"/>
        <v>73</v>
      </c>
    </row>
    <row r="545" spans="1:17" hidden="1" x14ac:dyDescent="0.3">
      <c r="A545" s="556" t="s">
        <v>3179</v>
      </c>
      <c r="B545" s="332">
        <v>6</v>
      </c>
      <c r="C545" s="609">
        <v>731076110039990</v>
      </c>
      <c r="D545" s="427" t="s">
        <v>2062</v>
      </c>
      <c r="E545" t="str">
        <f t="shared" si="42"/>
        <v>730107611003999</v>
      </c>
      <c r="F545" t="str">
        <f t="shared" si="43"/>
        <v>0</v>
      </c>
      <c r="G545" t="e">
        <f>+VLOOKUP(L545,BG!$D$10:$F$68,3,FALSE)</f>
        <v>#REF!</v>
      </c>
      <c r="H545" s="427" t="s">
        <v>2207</v>
      </c>
      <c r="I545" s="619">
        <v>25215080</v>
      </c>
      <c r="J545" s="296">
        <f t="shared" si="41"/>
        <v>25215.08</v>
      </c>
      <c r="K545" t="e">
        <f>+VLOOKUP(D545,#REF!,4,0)</f>
        <v>#REF!</v>
      </c>
      <c r="L545" t="e">
        <f>VLOOKUP(D545,#REF!,5,0)</f>
        <v>#REF!</v>
      </c>
      <c r="M545" t="e">
        <f>VLOOKUP(D545,#REF!,6,0)</f>
        <v>#REF!</v>
      </c>
      <c r="N545" t="e">
        <f>VLOOKUP(D545,#REF!,7,0)</f>
        <v>#REF!</v>
      </c>
      <c r="P545" t="str">
        <f t="shared" si="44"/>
        <v>76110</v>
      </c>
      <c r="Q545" t="str">
        <f t="shared" si="45"/>
        <v>73</v>
      </c>
    </row>
    <row r="546" spans="1:17" hidden="1" x14ac:dyDescent="0.3">
      <c r="A546" s="556" t="s">
        <v>3179</v>
      </c>
      <c r="B546" s="333">
        <v>6</v>
      </c>
      <c r="C546" s="610">
        <v>731076302001990</v>
      </c>
      <c r="D546" s="334" t="s">
        <v>1307</v>
      </c>
      <c r="E546" t="str">
        <f t="shared" si="42"/>
        <v>730107630200199</v>
      </c>
      <c r="F546" t="str">
        <f t="shared" si="43"/>
        <v>0</v>
      </c>
      <c r="G546" t="e">
        <f>+VLOOKUP(L546,BG!$D$10:$F$68,3,FALSE)</f>
        <v>#REF!</v>
      </c>
      <c r="H546" s="334" t="s">
        <v>1308</v>
      </c>
      <c r="I546" s="620">
        <v>407725632</v>
      </c>
      <c r="J546" s="296">
        <f t="shared" si="41"/>
        <v>407725.63199999998</v>
      </c>
      <c r="K546" t="e">
        <f>+VLOOKUP(D546,#REF!,4,0)</f>
        <v>#REF!</v>
      </c>
      <c r="L546" t="e">
        <f>VLOOKUP(D546,#REF!,5,0)</f>
        <v>#REF!</v>
      </c>
      <c r="M546" t="e">
        <f>+L546</f>
        <v>#REF!</v>
      </c>
      <c r="N546" t="e">
        <f>VLOOKUP(D546,#REF!,7,0)</f>
        <v>#REF!</v>
      </c>
      <c r="P546" t="str">
        <f t="shared" si="44"/>
        <v>76302</v>
      </c>
      <c r="Q546" t="str">
        <f t="shared" si="45"/>
        <v>73</v>
      </c>
    </row>
    <row r="547" spans="1:17" hidden="1" x14ac:dyDescent="0.3">
      <c r="A547" s="556" t="s">
        <v>3179</v>
      </c>
      <c r="B547" s="332">
        <v>6</v>
      </c>
      <c r="C547" s="609">
        <v>731076304000990</v>
      </c>
      <c r="D547" s="427" t="s">
        <v>1309</v>
      </c>
      <c r="E547" t="str">
        <f t="shared" si="42"/>
        <v>730107630400099</v>
      </c>
      <c r="F547" t="str">
        <f t="shared" si="43"/>
        <v>0</v>
      </c>
      <c r="G547" t="e">
        <f>+VLOOKUP(L547,BG!$D$10:$F$68,3,FALSE)</f>
        <v>#REF!</v>
      </c>
      <c r="H547" s="427" t="s">
        <v>1310</v>
      </c>
      <c r="I547" s="619">
        <v>275231848</v>
      </c>
      <c r="J547" s="296">
        <f t="shared" si="41"/>
        <v>275231.848</v>
      </c>
      <c r="K547" t="e">
        <f>+VLOOKUP(D547,#REF!,4,0)</f>
        <v>#REF!</v>
      </c>
      <c r="L547" t="e">
        <f>VLOOKUP(D547,#REF!,5,0)</f>
        <v>#REF!</v>
      </c>
      <c r="M547" t="e">
        <f t="shared" ref="M547:M552" si="46">+L547</f>
        <v>#REF!</v>
      </c>
      <c r="N547" t="e">
        <f>VLOOKUP(D547,#REF!,7,0)</f>
        <v>#REF!</v>
      </c>
      <c r="P547" t="str">
        <f t="shared" si="44"/>
        <v>76304</v>
      </c>
      <c r="Q547" t="str">
        <f t="shared" si="45"/>
        <v>73</v>
      </c>
    </row>
    <row r="548" spans="1:17" hidden="1" x14ac:dyDescent="0.3">
      <c r="A548" s="556" t="s">
        <v>3179</v>
      </c>
      <c r="B548" s="333">
        <v>6</v>
      </c>
      <c r="C548" s="610">
        <v>731076304003990</v>
      </c>
      <c r="D548" s="334" t="s">
        <v>1870</v>
      </c>
      <c r="E548" t="str">
        <f t="shared" si="42"/>
        <v>730107630400399</v>
      </c>
      <c r="F548" t="str">
        <f t="shared" si="43"/>
        <v>0</v>
      </c>
      <c r="G548" t="e">
        <f>+VLOOKUP(L548,BG!$D$10:$F$68,3,FALSE)</f>
        <v>#REF!</v>
      </c>
      <c r="H548" s="334" t="s">
        <v>949</v>
      </c>
      <c r="I548" s="620">
        <v>28787195</v>
      </c>
      <c r="J548" s="296">
        <f t="shared" si="41"/>
        <v>28787.195</v>
      </c>
      <c r="K548" t="e">
        <f>+VLOOKUP(D548,#REF!,4,0)</f>
        <v>#REF!</v>
      </c>
      <c r="L548" t="e">
        <f>VLOOKUP(D548,#REF!,5,0)</f>
        <v>#REF!</v>
      </c>
      <c r="M548" t="e">
        <f t="shared" si="46"/>
        <v>#REF!</v>
      </c>
      <c r="N548" t="e">
        <f>VLOOKUP(D548,#REF!,7,0)</f>
        <v>#REF!</v>
      </c>
      <c r="P548" t="str">
        <f t="shared" si="44"/>
        <v>76304</v>
      </c>
      <c r="Q548" t="str">
        <f t="shared" si="45"/>
        <v>73</v>
      </c>
    </row>
    <row r="549" spans="1:17" hidden="1" x14ac:dyDescent="0.3">
      <c r="A549" s="556" t="s">
        <v>3179</v>
      </c>
      <c r="B549" s="332">
        <v>6</v>
      </c>
      <c r="C549" s="609">
        <v>731076304006990</v>
      </c>
      <c r="D549" s="427" t="s">
        <v>1311</v>
      </c>
      <c r="E549" t="str">
        <f t="shared" si="42"/>
        <v>730107630400699</v>
      </c>
      <c r="F549" t="str">
        <f t="shared" si="43"/>
        <v>0</v>
      </c>
      <c r="G549" t="e">
        <f>+VLOOKUP(L549,BG!$D$10:$F$68,3,FALSE)</f>
        <v>#REF!</v>
      </c>
      <c r="H549" s="427" t="s">
        <v>1312</v>
      </c>
      <c r="I549" s="619">
        <v>16675344</v>
      </c>
      <c r="J549" s="296">
        <f t="shared" si="41"/>
        <v>16675.344000000001</v>
      </c>
      <c r="K549" t="e">
        <f>+VLOOKUP(D549,#REF!,4,0)</f>
        <v>#REF!</v>
      </c>
      <c r="L549" t="e">
        <f>VLOOKUP(D549,#REF!,5,0)</f>
        <v>#REF!</v>
      </c>
      <c r="M549" t="e">
        <f t="shared" si="46"/>
        <v>#REF!</v>
      </c>
      <c r="N549" t="e">
        <f>VLOOKUP(D549,#REF!,7,0)</f>
        <v>#REF!</v>
      </c>
      <c r="P549" t="str">
        <f t="shared" si="44"/>
        <v>76304</v>
      </c>
      <c r="Q549" t="str">
        <f t="shared" si="45"/>
        <v>73</v>
      </c>
    </row>
    <row r="550" spans="1:17" hidden="1" x14ac:dyDescent="0.3">
      <c r="A550" s="556" t="s">
        <v>3179</v>
      </c>
      <c r="B550" s="333">
        <v>6</v>
      </c>
      <c r="C550" s="610">
        <v>731076306000990</v>
      </c>
      <c r="D550" s="334" t="s">
        <v>1313</v>
      </c>
      <c r="E550" t="str">
        <f t="shared" si="42"/>
        <v>730107630600099</v>
      </c>
      <c r="F550" t="str">
        <f t="shared" si="43"/>
        <v>0</v>
      </c>
      <c r="G550" t="e">
        <f>+VLOOKUP(L550,BG!$D$10:$F$68,3,FALSE)</f>
        <v>#REF!</v>
      </c>
      <c r="H550" s="334" t="s">
        <v>961</v>
      </c>
      <c r="I550" s="620">
        <v>1384035431</v>
      </c>
      <c r="J550" s="296">
        <f t="shared" si="41"/>
        <v>1384035.4310000001</v>
      </c>
      <c r="K550" t="e">
        <f>+VLOOKUP(D550,#REF!,4,0)</f>
        <v>#REF!</v>
      </c>
      <c r="L550" t="e">
        <f>VLOOKUP(D550,#REF!,5,0)</f>
        <v>#REF!</v>
      </c>
      <c r="M550" t="e">
        <f t="shared" si="46"/>
        <v>#REF!</v>
      </c>
      <c r="N550" t="e">
        <f>VLOOKUP(D550,#REF!,7,0)</f>
        <v>#REF!</v>
      </c>
      <c r="P550" t="str">
        <f t="shared" si="44"/>
        <v>76306</v>
      </c>
      <c r="Q550" t="str">
        <f t="shared" si="45"/>
        <v>73</v>
      </c>
    </row>
    <row r="551" spans="1:17" hidden="1" x14ac:dyDescent="0.3">
      <c r="A551" s="556" t="s">
        <v>3179</v>
      </c>
      <c r="B551" s="332">
        <v>6</v>
      </c>
      <c r="C551" s="609">
        <v>731076308000990</v>
      </c>
      <c r="D551" s="427" t="s">
        <v>1314</v>
      </c>
      <c r="E551" t="str">
        <f t="shared" si="42"/>
        <v>730107630800099</v>
      </c>
      <c r="F551" t="str">
        <f t="shared" si="43"/>
        <v>0</v>
      </c>
      <c r="G551" t="e">
        <f>+VLOOKUP(L551,BG!$D$10:$F$68,3,FALSE)</f>
        <v>#REF!</v>
      </c>
      <c r="H551" s="427" t="s">
        <v>966</v>
      </c>
      <c r="I551" s="619">
        <v>41532553</v>
      </c>
      <c r="J551" s="296">
        <f t="shared" si="41"/>
        <v>41532.553</v>
      </c>
      <c r="K551" t="e">
        <f>+VLOOKUP(D551,#REF!,4,0)</f>
        <v>#REF!</v>
      </c>
      <c r="L551" t="e">
        <f>VLOOKUP(D551,#REF!,5,0)</f>
        <v>#REF!</v>
      </c>
      <c r="M551" t="e">
        <f t="shared" si="46"/>
        <v>#REF!</v>
      </c>
      <c r="N551" t="e">
        <f>VLOOKUP(D551,#REF!,7,0)</f>
        <v>#REF!</v>
      </c>
      <c r="P551" t="str">
        <f t="shared" si="44"/>
        <v>76308</v>
      </c>
      <c r="Q551" t="str">
        <f t="shared" si="45"/>
        <v>73</v>
      </c>
    </row>
    <row r="552" spans="1:17" hidden="1" x14ac:dyDescent="0.3">
      <c r="A552" s="556" t="s">
        <v>3179</v>
      </c>
      <c r="B552" s="333">
        <v>6</v>
      </c>
      <c r="C552" s="610">
        <v>731076310000990</v>
      </c>
      <c r="D552" s="334" t="s">
        <v>1315</v>
      </c>
      <c r="E552" t="str">
        <f t="shared" si="42"/>
        <v>730107631000099</v>
      </c>
      <c r="F552" t="str">
        <f t="shared" si="43"/>
        <v>0</v>
      </c>
      <c r="G552" t="e">
        <f>+VLOOKUP(L552,BG!$D$10:$F$68,3,FALSE)</f>
        <v>#REF!</v>
      </c>
      <c r="H552" s="334" t="s">
        <v>971</v>
      </c>
      <c r="I552" s="620">
        <v>19991365</v>
      </c>
      <c r="J552" s="296">
        <f t="shared" si="41"/>
        <v>19991.365000000002</v>
      </c>
      <c r="K552" t="e">
        <f>+VLOOKUP(D552,#REF!,4,0)</f>
        <v>#REF!</v>
      </c>
      <c r="L552" t="e">
        <f>VLOOKUP(D552,#REF!,5,0)</f>
        <v>#REF!</v>
      </c>
      <c r="M552" t="e">
        <f t="shared" si="46"/>
        <v>#REF!</v>
      </c>
      <c r="N552" t="e">
        <f>VLOOKUP(D552,#REF!,7,0)</f>
        <v>#REF!</v>
      </c>
      <c r="P552" t="str">
        <f t="shared" si="44"/>
        <v>76310</v>
      </c>
      <c r="Q552" t="str">
        <f t="shared" si="45"/>
        <v>73</v>
      </c>
    </row>
    <row r="553" spans="1:17" hidden="1" x14ac:dyDescent="0.3">
      <c r="A553" s="556" t="s">
        <v>3179</v>
      </c>
      <c r="B553" s="332">
        <v>6</v>
      </c>
      <c r="C553" s="609">
        <v>731076702001990</v>
      </c>
      <c r="D553" s="427" t="s">
        <v>1186</v>
      </c>
      <c r="E553" t="str">
        <f t="shared" si="42"/>
        <v>730107670200199</v>
      </c>
      <c r="F553" t="str">
        <f t="shared" si="43"/>
        <v>0</v>
      </c>
      <c r="G553" t="e">
        <f>+VLOOKUP(L553,BG!$D$10:$F$68,3,FALSE)</f>
        <v>#REF!</v>
      </c>
      <c r="H553" s="427" t="s">
        <v>1187</v>
      </c>
      <c r="I553" s="461">
        <v>2487928006</v>
      </c>
      <c r="J553" s="296">
        <f t="shared" si="41"/>
        <v>2487928.0060000001</v>
      </c>
      <c r="K553" t="e">
        <f>+VLOOKUP(D553,#REF!,4,0)</f>
        <v>#REF!</v>
      </c>
      <c r="L553" t="e">
        <f>VLOOKUP(D553,#REF!,5,0)</f>
        <v>#REF!</v>
      </c>
      <c r="M553" t="e">
        <f>+L553</f>
        <v>#REF!</v>
      </c>
      <c r="N553" t="e">
        <f>VLOOKUP(D553,#REF!,7,0)</f>
        <v>#REF!</v>
      </c>
      <c r="P553" t="str">
        <f t="shared" si="44"/>
        <v>76702</v>
      </c>
      <c r="Q553" t="str">
        <f t="shared" si="45"/>
        <v>73</v>
      </c>
    </row>
    <row r="554" spans="1:17" hidden="1" x14ac:dyDescent="0.3">
      <c r="A554" s="556" t="s">
        <v>3179</v>
      </c>
      <c r="B554" s="333">
        <v>6</v>
      </c>
      <c r="C554" s="610">
        <v>731076702003990</v>
      </c>
      <c r="D554" s="334" t="s">
        <v>2602</v>
      </c>
      <c r="E554" t="str">
        <f t="shared" si="42"/>
        <v>730107670200399</v>
      </c>
      <c r="F554" t="str">
        <f t="shared" si="43"/>
        <v>0</v>
      </c>
      <c r="G554" t="e">
        <f>+VLOOKUP(L554,BG!$D$10:$F$68,3,FALSE)</f>
        <v>#REF!</v>
      </c>
      <c r="H554" s="334" t="s">
        <v>2603</v>
      </c>
      <c r="I554" s="620">
        <v>625300888</v>
      </c>
      <c r="J554" s="296">
        <f t="shared" si="41"/>
        <v>625300.88800000004</v>
      </c>
      <c r="K554" t="e">
        <f>+VLOOKUP(D554,#REF!,4,0)</f>
        <v>#REF!</v>
      </c>
      <c r="L554" t="e">
        <f>VLOOKUP(D554,#REF!,5,0)</f>
        <v>#REF!</v>
      </c>
      <c r="M554" t="e">
        <f>VLOOKUP(D554,#REF!,6,0)</f>
        <v>#REF!</v>
      </c>
      <c r="N554" t="e">
        <f>VLOOKUP(D554,#REF!,7,0)</f>
        <v>#REF!</v>
      </c>
      <c r="P554" t="str">
        <f t="shared" si="44"/>
        <v>76702</v>
      </c>
      <c r="Q554" t="str">
        <f t="shared" si="45"/>
        <v>73</v>
      </c>
    </row>
    <row r="555" spans="1:17" hidden="1" x14ac:dyDescent="0.3">
      <c r="A555" s="556" t="s">
        <v>3179</v>
      </c>
      <c r="B555" s="332">
        <v>6</v>
      </c>
      <c r="C555" s="609">
        <v>731076704000990</v>
      </c>
      <c r="D555" s="427" t="s">
        <v>1188</v>
      </c>
      <c r="E555" t="str">
        <f t="shared" si="42"/>
        <v>730107670400099</v>
      </c>
      <c r="F555" t="str">
        <f t="shared" si="43"/>
        <v>0</v>
      </c>
      <c r="G555" t="e">
        <f>+VLOOKUP(L555,BG!$D$10:$F$68,3,FALSE)</f>
        <v>#REF!</v>
      </c>
      <c r="H555" s="427" t="s">
        <v>986</v>
      </c>
      <c r="I555" s="619">
        <v>614375938</v>
      </c>
      <c r="J555" s="296">
        <f t="shared" si="41"/>
        <v>614375.93799999997</v>
      </c>
      <c r="K555" t="e">
        <f>+VLOOKUP(D555,#REF!,4,0)</f>
        <v>#REF!</v>
      </c>
      <c r="L555" t="e">
        <f>VLOOKUP(D555,#REF!,5,0)</f>
        <v>#REF!</v>
      </c>
      <c r="M555" t="e">
        <f>VLOOKUP(D555,#REF!,6,0)</f>
        <v>#REF!</v>
      </c>
      <c r="N555" t="e">
        <f>VLOOKUP(D555,#REF!,7,0)</f>
        <v>#REF!</v>
      </c>
      <c r="P555" t="str">
        <f t="shared" si="44"/>
        <v>76704</v>
      </c>
      <c r="Q555" t="str">
        <f t="shared" si="45"/>
        <v>73</v>
      </c>
    </row>
    <row r="556" spans="1:17" hidden="1" x14ac:dyDescent="0.3">
      <c r="A556" s="556" t="s">
        <v>3179</v>
      </c>
      <c r="B556" s="333">
        <v>6</v>
      </c>
      <c r="C556" s="610">
        <v>731076706000990</v>
      </c>
      <c r="D556" s="334" t="s">
        <v>2063</v>
      </c>
      <c r="E556" t="str">
        <f t="shared" si="42"/>
        <v>730107670600099</v>
      </c>
      <c r="F556" t="str">
        <f t="shared" si="43"/>
        <v>0</v>
      </c>
      <c r="G556" t="e">
        <f>+VLOOKUP(L556,BG!$D$10:$F$68,3,FALSE)</f>
        <v>#REF!</v>
      </c>
      <c r="H556" s="334" t="s">
        <v>2208</v>
      </c>
      <c r="I556" s="620">
        <v>316164074</v>
      </c>
      <c r="J556" s="296">
        <f t="shared" si="41"/>
        <v>316164.07400000002</v>
      </c>
      <c r="K556" t="e">
        <f>+VLOOKUP(D556,#REF!,4,0)</f>
        <v>#REF!</v>
      </c>
      <c r="L556" t="e">
        <f>VLOOKUP(D556,#REF!,5,0)</f>
        <v>#REF!</v>
      </c>
      <c r="M556" t="e">
        <f>+L556</f>
        <v>#REF!</v>
      </c>
      <c r="N556" t="e">
        <f>VLOOKUP(D556,#REF!,7,0)</f>
        <v>#REF!</v>
      </c>
      <c r="P556" t="str">
        <f t="shared" si="44"/>
        <v>76706</v>
      </c>
      <c r="Q556" t="str">
        <f t="shared" si="45"/>
        <v>73</v>
      </c>
    </row>
    <row r="557" spans="1:17" hidden="1" x14ac:dyDescent="0.3">
      <c r="A557" s="556" t="s">
        <v>3179</v>
      </c>
      <c r="B557" s="332">
        <v>6</v>
      </c>
      <c r="C557" s="609">
        <v>731076706002990</v>
      </c>
      <c r="D557" s="427" t="s">
        <v>1189</v>
      </c>
      <c r="E557" t="str">
        <f t="shared" si="42"/>
        <v>730107670600299</v>
      </c>
      <c r="F557" t="str">
        <f t="shared" si="43"/>
        <v>0</v>
      </c>
      <c r="G557" t="e">
        <f>+VLOOKUP(L557,BG!$D$10:$F$68,3,FALSE)</f>
        <v>#REF!</v>
      </c>
      <c r="H557" s="427" t="s">
        <v>1190</v>
      </c>
      <c r="I557" s="619">
        <v>3413310987</v>
      </c>
      <c r="J557" s="296">
        <f t="shared" si="41"/>
        <v>3413310.9870000002</v>
      </c>
      <c r="K557" t="e">
        <f>+VLOOKUP(D557,#REF!,4,0)</f>
        <v>#REF!</v>
      </c>
      <c r="L557" t="e">
        <f>VLOOKUP(D557,#REF!,5,0)</f>
        <v>#REF!</v>
      </c>
      <c r="M557" t="e">
        <f>+L557</f>
        <v>#REF!</v>
      </c>
      <c r="N557" t="e">
        <f>VLOOKUP(D557,#REF!,7,0)</f>
        <v>#REF!</v>
      </c>
      <c r="P557" t="str">
        <f t="shared" si="44"/>
        <v>76706</v>
      </c>
      <c r="Q557" t="str">
        <f t="shared" si="45"/>
        <v>73</v>
      </c>
    </row>
    <row r="558" spans="1:17" hidden="1" x14ac:dyDescent="0.3">
      <c r="A558" s="556" t="s">
        <v>3179</v>
      </c>
      <c r="B558" s="333">
        <v>6</v>
      </c>
      <c r="C558" s="610">
        <v>731076902000990</v>
      </c>
      <c r="D558" s="334" t="s">
        <v>1344</v>
      </c>
      <c r="E558" t="str">
        <f t="shared" si="42"/>
        <v>730107690200099</v>
      </c>
      <c r="F558" t="str">
        <f t="shared" si="43"/>
        <v>0</v>
      </c>
      <c r="G558" t="e">
        <f>+VLOOKUP(L558,BG!$D$10:$F$68,3,FALSE)</f>
        <v>#REF!</v>
      </c>
      <c r="H558" s="334" t="s">
        <v>1399</v>
      </c>
      <c r="I558" s="620">
        <v>2731016872</v>
      </c>
      <c r="J558" s="296">
        <f t="shared" si="41"/>
        <v>2731016.872</v>
      </c>
      <c r="K558" t="e">
        <f>+VLOOKUP(D558,#REF!,4,0)</f>
        <v>#REF!</v>
      </c>
      <c r="L558" t="e">
        <f>VLOOKUP(D558,#REF!,5,0)</f>
        <v>#REF!</v>
      </c>
      <c r="M558" t="e">
        <f>VLOOKUP(D558,#REF!,6,0)</f>
        <v>#REF!</v>
      </c>
      <c r="N558" t="e">
        <f>VLOOKUP(D558,#REF!,7,0)</f>
        <v>#REF!</v>
      </c>
      <c r="P558" t="str">
        <f t="shared" si="44"/>
        <v>76902</v>
      </c>
      <c r="Q558" t="str">
        <f t="shared" si="45"/>
        <v>73</v>
      </c>
    </row>
    <row r="559" spans="1:17" hidden="1" x14ac:dyDescent="0.3">
      <c r="A559" s="556" t="s">
        <v>3179</v>
      </c>
      <c r="B559" s="332">
        <v>6</v>
      </c>
      <c r="C559" s="609">
        <v>731076906016990</v>
      </c>
      <c r="D559" s="427" t="s">
        <v>1341</v>
      </c>
      <c r="E559" t="str">
        <f t="shared" si="42"/>
        <v>730107690601699</v>
      </c>
      <c r="F559" t="str">
        <f t="shared" si="43"/>
        <v>0</v>
      </c>
      <c r="G559" t="e">
        <f>+VLOOKUP(L559,BG!$D$10:$F$68,3,FALSE)</f>
        <v>#REF!</v>
      </c>
      <c r="H559" s="427" t="s">
        <v>1342</v>
      </c>
      <c r="I559" s="619">
        <v>48127605</v>
      </c>
      <c r="J559" s="296">
        <f t="shared" si="41"/>
        <v>48127.605000000003</v>
      </c>
      <c r="K559" t="e">
        <f>+VLOOKUP(D559,#REF!,4,0)</f>
        <v>#REF!</v>
      </c>
      <c r="L559" t="e">
        <f>VLOOKUP(D559,#REF!,5,0)</f>
        <v>#REF!</v>
      </c>
      <c r="M559" t="e">
        <f>VLOOKUP(D559,#REF!,6,0)</f>
        <v>#REF!</v>
      </c>
      <c r="N559" t="e">
        <f>VLOOKUP(D559,#REF!,7,0)</f>
        <v>#REF!</v>
      </c>
      <c r="P559" t="str">
        <f t="shared" si="44"/>
        <v>76906</v>
      </c>
      <c r="Q559" t="str">
        <f t="shared" si="45"/>
        <v>73</v>
      </c>
    </row>
    <row r="560" spans="1:17" hidden="1" x14ac:dyDescent="0.3">
      <c r="A560" s="556" t="s">
        <v>3179</v>
      </c>
      <c r="B560" s="333">
        <v>6</v>
      </c>
      <c r="C560" s="610">
        <v>731076906017990</v>
      </c>
      <c r="D560" s="334" t="s">
        <v>2064</v>
      </c>
      <c r="E560" t="str">
        <f t="shared" si="42"/>
        <v>730107690601799</v>
      </c>
      <c r="F560" t="str">
        <f t="shared" si="43"/>
        <v>0</v>
      </c>
      <c r="G560" t="e">
        <f>+VLOOKUP(L560,BG!$D$10:$F$68,3,FALSE)</f>
        <v>#REF!</v>
      </c>
      <c r="H560" s="334" t="s">
        <v>2209</v>
      </c>
      <c r="I560" s="620">
        <v>138247765</v>
      </c>
      <c r="J560" s="296">
        <f t="shared" si="41"/>
        <v>138247.76500000001</v>
      </c>
      <c r="K560" t="e">
        <f>+VLOOKUP(D560,#REF!,4,0)</f>
        <v>#REF!</v>
      </c>
      <c r="L560" t="e">
        <f>VLOOKUP(D560,#REF!,5,0)</f>
        <v>#REF!</v>
      </c>
      <c r="M560" t="e">
        <f>VLOOKUP(D560,#REF!,6,0)</f>
        <v>#REF!</v>
      </c>
      <c r="N560" t="e">
        <f>VLOOKUP(D560,#REF!,7,0)</f>
        <v>#REF!</v>
      </c>
      <c r="P560" t="str">
        <f t="shared" si="44"/>
        <v>76906</v>
      </c>
      <c r="Q560" t="str">
        <f t="shared" si="45"/>
        <v>73</v>
      </c>
    </row>
    <row r="561" spans="1:17" hidden="1" x14ac:dyDescent="0.3">
      <c r="A561" s="556" t="s">
        <v>3179</v>
      </c>
      <c r="B561" s="332">
        <v>6</v>
      </c>
      <c r="C561" s="609">
        <v>731076910001990</v>
      </c>
      <c r="D561" s="427" t="s">
        <v>1350</v>
      </c>
      <c r="E561" t="str">
        <f t="shared" si="42"/>
        <v>730107691000199</v>
      </c>
      <c r="F561" t="str">
        <f t="shared" si="43"/>
        <v>0</v>
      </c>
      <c r="G561" t="e">
        <f>+VLOOKUP(L561,BG!$D$10:$F$68,3,FALSE)</f>
        <v>#REF!</v>
      </c>
      <c r="H561" s="427" t="s">
        <v>1351</v>
      </c>
      <c r="I561" s="619">
        <v>249086323</v>
      </c>
      <c r="J561" s="296">
        <f t="shared" si="41"/>
        <v>249086.323</v>
      </c>
      <c r="K561" t="e">
        <f>+VLOOKUP(D561,#REF!,4,0)</f>
        <v>#REF!</v>
      </c>
      <c r="L561" t="e">
        <f>VLOOKUP(D561,#REF!,5,0)</f>
        <v>#REF!</v>
      </c>
      <c r="M561" t="e">
        <f>VLOOKUP(D561,#REF!,6,0)</f>
        <v>#REF!</v>
      </c>
      <c r="N561" t="e">
        <f>VLOOKUP(D561,#REF!,7,0)</f>
        <v>#REF!</v>
      </c>
      <c r="P561" t="str">
        <f t="shared" si="44"/>
        <v>76910</v>
      </c>
      <c r="Q561" t="str">
        <f t="shared" si="45"/>
        <v>73</v>
      </c>
    </row>
    <row r="562" spans="1:17" hidden="1" x14ac:dyDescent="0.3">
      <c r="A562" s="556" t="s">
        <v>3179</v>
      </c>
      <c r="B562" s="333">
        <v>6</v>
      </c>
      <c r="C562" s="610">
        <v>731076910002990</v>
      </c>
      <c r="D562" s="334" t="s">
        <v>1191</v>
      </c>
      <c r="E562" t="str">
        <f t="shared" si="42"/>
        <v>730107691000299</v>
      </c>
      <c r="F562" t="str">
        <f t="shared" si="43"/>
        <v>0</v>
      </c>
      <c r="G562" t="e">
        <f>+VLOOKUP(L562,BG!$D$10:$F$68,3,FALSE)</f>
        <v>#REF!</v>
      </c>
      <c r="H562" s="334" t="s">
        <v>1192</v>
      </c>
      <c r="I562" s="620">
        <v>1304336811</v>
      </c>
      <c r="J562" s="296">
        <f t="shared" si="41"/>
        <v>1304336.811</v>
      </c>
      <c r="K562" t="e">
        <f>+VLOOKUP(D562,#REF!,4,0)</f>
        <v>#REF!</v>
      </c>
      <c r="L562" t="e">
        <f>VLOOKUP(D562,#REF!,5,0)</f>
        <v>#REF!</v>
      </c>
      <c r="M562" t="e">
        <f>VLOOKUP(D562,#REF!,6,0)</f>
        <v>#REF!</v>
      </c>
      <c r="N562" t="e">
        <f>VLOOKUP(D562,#REF!,7,0)</f>
        <v>#REF!</v>
      </c>
      <c r="P562" t="str">
        <f t="shared" si="44"/>
        <v>76910</v>
      </c>
      <c r="Q562" t="str">
        <f t="shared" si="45"/>
        <v>73</v>
      </c>
    </row>
    <row r="563" spans="1:17" hidden="1" x14ac:dyDescent="0.3">
      <c r="A563" s="556" t="s">
        <v>3179</v>
      </c>
      <c r="B563" s="332">
        <v>6</v>
      </c>
      <c r="C563" s="609">
        <v>731076910004990</v>
      </c>
      <c r="D563" s="427" t="s">
        <v>1382</v>
      </c>
      <c r="E563" t="str">
        <f t="shared" si="42"/>
        <v>730107691000499</v>
      </c>
      <c r="F563" t="str">
        <f t="shared" si="43"/>
        <v>0</v>
      </c>
      <c r="G563" t="e">
        <f>+VLOOKUP(L563,BG!$D$10:$F$68,3,FALSE)</f>
        <v>#REF!</v>
      </c>
      <c r="H563" s="427" t="s">
        <v>1452</v>
      </c>
      <c r="I563" s="619">
        <v>499818</v>
      </c>
      <c r="J563" s="296">
        <f t="shared" si="41"/>
        <v>499.81799999999998</v>
      </c>
      <c r="K563" t="e">
        <f>+VLOOKUP(D563,#REF!,4,0)</f>
        <v>#REF!</v>
      </c>
      <c r="L563" t="e">
        <f>VLOOKUP(D563,#REF!,5,0)</f>
        <v>#REF!</v>
      </c>
      <c r="M563" t="e">
        <f>VLOOKUP(D563,#REF!,6,0)</f>
        <v>#REF!</v>
      </c>
      <c r="N563" t="e">
        <f>VLOOKUP(D563,#REF!,7,0)</f>
        <v>#REF!</v>
      </c>
      <c r="P563" t="str">
        <f t="shared" si="44"/>
        <v>76910</v>
      </c>
      <c r="Q563" t="str">
        <f t="shared" si="45"/>
        <v>73</v>
      </c>
    </row>
    <row r="564" spans="1:17" hidden="1" x14ac:dyDescent="0.3">
      <c r="A564" s="556" t="s">
        <v>3179</v>
      </c>
      <c r="B564" s="333">
        <v>6</v>
      </c>
      <c r="C564" s="610">
        <v>731076910005990</v>
      </c>
      <c r="D564" s="334" t="s">
        <v>2604</v>
      </c>
      <c r="E564" t="str">
        <f t="shared" si="42"/>
        <v>730107691000599</v>
      </c>
      <c r="F564" t="str">
        <f t="shared" si="43"/>
        <v>0</v>
      </c>
      <c r="G564" t="e">
        <f>+VLOOKUP(L564,BG!$D$10:$F$68,3,FALSE)</f>
        <v>#REF!</v>
      </c>
      <c r="H564" s="334" t="s">
        <v>2605</v>
      </c>
      <c r="I564" s="620">
        <v>18594987</v>
      </c>
      <c r="J564" s="296">
        <f t="shared" si="41"/>
        <v>18594.987000000001</v>
      </c>
      <c r="K564" t="e">
        <f>+VLOOKUP(D564,#REF!,4,0)</f>
        <v>#REF!</v>
      </c>
      <c r="L564" t="e">
        <f>VLOOKUP(D564,#REF!,5,0)</f>
        <v>#REF!</v>
      </c>
      <c r="M564" t="e">
        <f>VLOOKUP(D564,#REF!,6,0)</f>
        <v>#REF!</v>
      </c>
      <c r="N564" t="e">
        <f>VLOOKUP(D564,#REF!,7,0)</f>
        <v>#REF!</v>
      </c>
      <c r="P564" t="str">
        <f t="shared" si="44"/>
        <v>76910</v>
      </c>
      <c r="Q564" t="str">
        <f t="shared" si="45"/>
        <v>73</v>
      </c>
    </row>
    <row r="565" spans="1:17" hidden="1" x14ac:dyDescent="0.3">
      <c r="A565" s="556" t="s">
        <v>3179</v>
      </c>
      <c r="B565" s="332">
        <v>6</v>
      </c>
      <c r="C565" s="609">
        <v>731076910007990</v>
      </c>
      <c r="D565" s="427" t="s">
        <v>1352</v>
      </c>
      <c r="E565" t="str">
        <f t="shared" si="42"/>
        <v>730107691000799</v>
      </c>
      <c r="F565" t="str">
        <f t="shared" si="43"/>
        <v>0</v>
      </c>
      <c r="G565" t="e">
        <f>+VLOOKUP(L565,BG!$D$10:$F$68,3,FALSE)</f>
        <v>#REF!</v>
      </c>
      <c r="H565" s="427" t="s">
        <v>1353</v>
      </c>
      <c r="I565" s="619">
        <v>16420070</v>
      </c>
      <c r="J565" s="296">
        <f t="shared" si="41"/>
        <v>16420.07</v>
      </c>
      <c r="K565" t="e">
        <f>+VLOOKUP(D565,#REF!,4,0)</f>
        <v>#REF!</v>
      </c>
      <c r="L565" t="e">
        <f>VLOOKUP(D565,#REF!,5,0)</f>
        <v>#REF!</v>
      </c>
      <c r="M565" t="e">
        <f>VLOOKUP(D565,#REF!,6,0)</f>
        <v>#REF!</v>
      </c>
      <c r="N565" t="e">
        <f>VLOOKUP(D565,#REF!,7,0)</f>
        <v>#REF!</v>
      </c>
      <c r="P565" t="str">
        <f t="shared" si="44"/>
        <v>76910</v>
      </c>
      <c r="Q565" t="str">
        <f t="shared" si="45"/>
        <v>73</v>
      </c>
    </row>
    <row r="566" spans="1:17" hidden="1" x14ac:dyDescent="0.3">
      <c r="A566" s="556" t="s">
        <v>3179</v>
      </c>
      <c r="B566" s="333">
        <v>6</v>
      </c>
      <c r="C566" s="610">
        <v>731076910008990</v>
      </c>
      <c r="D566" s="334" t="s">
        <v>1318</v>
      </c>
      <c r="E566" t="str">
        <f t="shared" si="42"/>
        <v>730107691000899</v>
      </c>
      <c r="F566" t="str">
        <f t="shared" si="43"/>
        <v>0</v>
      </c>
      <c r="G566" t="e">
        <f>+VLOOKUP(L566,BG!$D$10:$F$68,3,FALSE)</f>
        <v>#REF!</v>
      </c>
      <c r="H566" s="334" t="s">
        <v>1319</v>
      </c>
      <c r="I566" s="620">
        <v>151332318</v>
      </c>
      <c r="J566" s="296">
        <f t="shared" si="41"/>
        <v>151332.318</v>
      </c>
      <c r="K566" t="e">
        <f>+VLOOKUP(D566,#REF!,4,0)</f>
        <v>#REF!</v>
      </c>
      <c r="L566" t="e">
        <f>VLOOKUP(D566,#REF!,5,0)</f>
        <v>#REF!</v>
      </c>
      <c r="M566" t="e">
        <f>VLOOKUP(D566,#REF!,6,0)</f>
        <v>#REF!</v>
      </c>
      <c r="N566" t="e">
        <f>VLOOKUP(D566,#REF!,7,0)</f>
        <v>#REF!</v>
      </c>
      <c r="P566" t="str">
        <f t="shared" si="44"/>
        <v>76910</v>
      </c>
      <c r="Q566" t="str">
        <f t="shared" si="45"/>
        <v>73</v>
      </c>
    </row>
    <row r="567" spans="1:17" x14ac:dyDescent="0.3">
      <c r="A567" s="556" t="s">
        <v>3179</v>
      </c>
      <c r="B567" s="332">
        <v>6</v>
      </c>
      <c r="C567" s="609">
        <v>731076914000990</v>
      </c>
      <c r="D567" s="427" t="s">
        <v>1193</v>
      </c>
      <c r="E567" t="str">
        <f t="shared" si="42"/>
        <v>730107691400099</v>
      </c>
      <c r="F567" t="str">
        <f t="shared" si="43"/>
        <v>0</v>
      </c>
      <c r="G567" t="e">
        <f>+VLOOKUP(L567,BG!$D$10:$F$68,3,FALSE)</f>
        <v>#REF!</v>
      </c>
      <c r="H567" s="427" t="s">
        <v>1194</v>
      </c>
      <c r="I567" s="619">
        <v>1163554444</v>
      </c>
      <c r="J567" s="296">
        <f t="shared" si="41"/>
        <v>1163554.4439999999</v>
      </c>
      <c r="K567" t="e">
        <f>+VLOOKUP(D567,#REF!,4,0)</f>
        <v>#REF!</v>
      </c>
      <c r="L567" t="e">
        <f>VLOOKUP(D567,#REF!,5,0)</f>
        <v>#REF!</v>
      </c>
      <c r="M567" t="e">
        <f>VLOOKUP(D567,#REF!,6,0)</f>
        <v>#REF!</v>
      </c>
      <c r="N567" t="e">
        <f>VLOOKUP(D567,#REF!,7,0)</f>
        <v>#REF!</v>
      </c>
      <c r="P567" t="str">
        <f t="shared" si="44"/>
        <v>76914</v>
      </c>
      <c r="Q567" t="str">
        <f t="shared" si="45"/>
        <v>73</v>
      </c>
    </row>
    <row r="568" spans="1:17" x14ac:dyDescent="0.3">
      <c r="A568" s="556" t="s">
        <v>3179</v>
      </c>
      <c r="B568" s="333">
        <v>6</v>
      </c>
      <c r="C568" s="610">
        <v>731076914001990</v>
      </c>
      <c r="D568" s="334" t="s">
        <v>2065</v>
      </c>
      <c r="E568" t="str">
        <f t="shared" si="42"/>
        <v>730107691400199</v>
      </c>
      <c r="F568" t="str">
        <f t="shared" si="43"/>
        <v>0</v>
      </c>
      <c r="G568" t="e">
        <f>+VLOOKUP(L568,BG!$D$10:$F$68,3,FALSE)</f>
        <v>#REF!</v>
      </c>
      <c r="H568" s="334" t="s">
        <v>2210</v>
      </c>
      <c r="I568" s="620">
        <v>147412500</v>
      </c>
      <c r="J568" s="296">
        <f t="shared" si="41"/>
        <v>147412.5</v>
      </c>
      <c r="K568" t="e">
        <f>+VLOOKUP(D568,#REF!,4,0)</f>
        <v>#REF!</v>
      </c>
      <c r="L568" t="e">
        <f>VLOOKUP(D568,#REF!,5,0)</f>
        <v>#REF!</v>
      </c>
      <c r="M568" t="e">
        <f>VLOOKUP(D568,#REF!,6,0)</f>
        <v>#REF!</v>
      </c>
      <c r="N568" t="e">
        <f>VLOOKUP(D568,#REF!,7,0)</f>
        <v>#REF!</v>
      </c>
      <c r="P568" t="str">
        <f t="shared" si="44"/>
        <v>76914</v>
      </c>
      <c r="Q568" t="str">
        <f t="shared" si="45"/>
        <v>73</v>
      </c>
    </row>
    <row r="569" spans="1:17" x14ac:dyDescent="0.3">
      <c r="A569" s="556" t="s">
        <v>3179</v>
      </c>
      <c r="B569" s="332">
        <v>6</v>
      </c>
      <c r="C569" s="609">
        <v>731077102001990</v>
      </c>
      <c r="D569" s="427" t="s">
        <v>1195</v>
      </c>
      <c r="E569" t="str">
        <f t="shared" si="42"/>
        <v>730107710200199</v>
      </c>
      <c r="F569" t="str">
        <f t="shared" si="43"/>
        <v>0</v>
      </c>
      <c r="G569" t="e">
        <f>+VLOOKUP(L569,BG!$D$10:$F$68,3,FALSE)</f>
        <v>#REF!</v>
      </c>
      <c r="H569" s="427" t="s">
        <v>1196</v>
      </c>
      <c r="I569" s="619">
        <v>776652211</v>
      </c>
      <c r="J569" s="296">
        <f t="shared" si="41"/>
        <v>776652.21100000001</v>
      </c>
      <c r="K569" t="e">
        <f>+VLOOKUP(D569,#REF!,4,0)</f>
        <v>#REF!</v>
      </c>
      <c r="L569" t="e">
        <f>VLOOKUP(D569,#REF!,5,0)</f>
        <v>#REF!</v>
      </c>
      <c r="M569" t="e">
        <f>VLOOKUP(D569,#REF!,6,0)</f>
        <v>#REF!</v>
      </c>
      <c r="N569" t="e">
        <f>VLOOKUP(D569,#REF!,7,0)</f>
        <v>#REF!</v>
      </c>
      <c r="P569" t="str">
        <f t="shared" si="44"/>
        <v>77102</v>
      </c>
      <c r="Q569" t="str">
        <f t="shared" si="45"/>
        <v>73</v>
      </c>
    </row>
    <row r="570" spans="1:17" hidden="1" x14ac:dyDescent="0.3">
      <c r="A570" s="556" t="s">
        <v>3179</v>
      </c>
      <c r="B570" s="333">
        <v>6</v>
      </c>
      <c r="C570" s="610">
        <v>731077102002990</v>
      </c>
      <c r="D570" s="334" t="s">
        <v>1197</v>
      </c>
      <c r="E570" t="str">
        <f t="shared" si="42"/>
        <v>730107710200299</v>
      </c>
      <c r="F570" t="str">
        <f t="shared" si="43"/>
        <v>0</v>
      </c>
      <c r="G570" t="e">
        <f>+VLOOKUP(L570,BG!$D$10:$F$68,3,FALSE)</f>
        <v>#REF!</v>
      </c>
      <c r="H570" s="334" t="s">
        <v>1198</v>
      </c>
      <c r="I570" s="620">
        <v>273223796</v>
      </c>
      <c r="J570" s="296">
        <f t="shared" si="41"/>
        <v>273223.79599999997</v>
      </c>
      <c r="K570" t="e">
        <f>+VLOOKUP(D570,#REF!,4,0)</f>
        <v>#REF!</v>
      </c>
      <c r="L570" t="e">
        <f>VLOOKUP(D570,#REF!,5,0)</f>
        <v>#REF!</v>
      </c>
      <c r="M570" t="e">
        <f>VLOOKUP(D570,#REF!,6,0)</f>
        <v>#REF!</v>
      </c>
      <c r="N570" t="e">
        <f>VLOOKUP(D570,#REF!,7,0)</f>
        <v>#REF!</v>
      </c>
      <c r="P570" t="str">
        <f t="shared" si="44"/>
        <v>77102</v>
      </c>
      <c r="Q570" t="str">
        <f t="shared" si="45"/>
        <v>73</v>
      </c>
    </row>
    <row r="571" spans="1:17" x14ac:dyDescent="0.3">
      <c r="A571" s="556" t="s">
        <v>3179</v>
      </c>
      <c r="B571" s="332">
        <v>6</v>
      </c>
      <c r="C571" s="609">
        <v>731077102004990</v>
      </c>
      <c r="D571" s="427" t="s">
        <v>1199</v>
      </c>
      <c r="E571" t="str">
        <f t="shared" si="42"/>
        <v>730107710200499</v>
      </c>
      <c r="F571" t="str">
        <f t="shared" si="43"/>
        <v>0</v>
      </c>
      <c r="G571" t="e">
        <f>+VLOOKUP(L571,BG!$D$10:$F$68,3,FALSE)</f>
        <v>#REF!</v>
      </c>
      <c r="H571" s="427" t="s">
        <v>1200</v>
      </c>
      <c r="I571" s="619">
        <v>7936836</v>
      </c>
      <c r="J571" s="296">
        <f t="shared" si="41"/>
        <v>7936.8360000000002</v>
      </c>
      <c r="K571" t="e">
        <f>+VLOOKUP(D571,#REF!,4,0)</f>
        <v>#REF!</v>
      </c>
      <c r="L571" t="e">
        <f>VLOOKUP(D571,#REF!,5,0)</f>
        <v>#REF!</v>
      </c>
      <c r="M571" t="e">
        <f>VLOOKUP(D571,#REF!,6,0)</f>
        <v>#REF!</v>
      </c>
      <c r="N571" t="e">
        <f>VLOOKUP(D571,#REF!,7,0)</f>
        <v>#REF!</v>
      </c>
      <c r="P571" t="str">
        <f t="shared" si="44"/>
        <v>77102</v>
      </c>
      <c r="Q571" t="str">
        <f t="shared" si="45"/>
        <v>73</v>
      </c>
    </row>
    <row r="572" spans="1:17" hidden="1" x14ac:dyDescent="0.3">
      <c r="A572" s="556" t="s">
        <v>3179</v>
      </c>
      <c r="B572" s="333">
        <v>6</v>
      </c>
      <c r="C572" s="610">
        <v>731077104402010</v>
      </c>
      <c r="D572" s="334" t="s">
        <v>1383</v>
      </c>
      <c r="E572" t="str">
        <f t="shared" si="42"/>
        <v>730107710440201</v>
      </c>
      <c r="F572" t="str">
        <f t="shared" si="43"/>
        <v>0</v>
      </c>
      <c r="G572" t="e">
        <f>+VLOOKUP(L572,BG!$D$10:$F$68,3,FALSE)</f>
        <v>#REF!</v>
      </c>
      <c r="H572" s="334" t="s">
        <v>1396</v>
      </c>
      <c r="I572" s="620">
        <v>2219605</v>
      </c>
      <c r="J572" s="296">
        <f t="shared" si="41"/>
        <v>2219.605</v>
      </c>
      <c r="K572" t="e">
        <f>+VLOOKUP(D572,#REF!,4,0)</f>
        <v>#REF!</v>
      </c>
      <c r="L572" t="e">
        <f>VLOOKUP(D572,#REF!,5,0)</f>
        <v>#REF!</v>
      </c>
      <c r="M572" t="e">
        <f>VLOOKUP(D572,#REF!,6,0)</f>
        <v>#REF!</v>
      </c>
      <c r="N572" t="e">
        <f>VLOOKUP(D572,#REF!,7,0)</f>
        <v>#REF!</v>
      </c>
      <c r="P572" t="str">
        <f t="shared" si="44"/>
        <v>77104</v>
      </c>
      <c r="Q572" t="str">
        <f t="shared" si="45"/>
        <v>73</v>
      </c>
    </row>
    <row r="573" spans="1:17" hidden="1" x14ac:dyDescent="0.3">
      <c r="A573" s="556" t="s">
        <v>3179</v>
      </c>
      <c r="B573" s="332">
        <v>6</v>
      </c>
      <c r="C573" s="609">
        <v>731077104402990</v>
      </c>
      <c r="D573" s="427" t="s">
        <v>1384</v>
      </c>
      <c r="E573" t="str">
        <f t="shared" si="42"/>
        <v>730107710440299</v>
      </c>
      <c r="F573" t="str">
        <f t="shared" si="43"/>
        <v>0</v>
      </c>
      <c r="G573" t="e">
        <f>+VLOOKUP(L573,BG!$D$10:$F$68,3,FALSE)</f>
        <v>#REF!</v>
      </c>
      <c r="H573" s="427" t="s">
        <v>1397</v>
      </c>
      <c r="I573" s="619">
        <v>2917656</v>
      </c>
      <c r="J573" s="296">
        <f t="shared" si="41"/>
        <v>2917.6559999999999</v>
      </c>
      <c r="K573" t="e">
        <f>+VLOOKUP(D573,#REF!,4,0)</f>
        <v>#REF!</v>
      </c>
      <c r="L573" t="e">
        <f>VLOOKUP(D573,#REF!,5,0)</f>
        <v>#REF!</v>
      </c>
      <c r="M573" t="e">
        <f>VLOOKUP(D573,#REF!,6,0)</f>
        <v>#REF!</v>
      </c>
      <c r="N573" t="e">
        <f>VLOOKUP(D573,#REF!,7,0)</f>
        <v>#REF!</v>
      </c>
      <c r="P573" t="str">
        <f t="shared" si="44"/>
        <v>77104</v>
      </c>
      <c r="Q573" t="str">
        <f t="shared" si="45"/>
        <v>73</v>
      </c>
    </row>
    <row r="574" spans="1:17" hidden="1" x14ac:dyDescent="0.3">
      <c r="A574" s="556" t="s">
        <v>3179</v>
      </c>
      <c r="B574" s="333">
        <v>6</v>
      </c>
      <c r="C574" s="610">
        <v>731077104404990</v>
      </c>
      <c r="D574" s="334" t="s">
        <v>2606</v>
      </c>
      <c r="E574" t="str">
        <f t="shared" si="42"/>
        <v>730107710440499</v>
      </c>
      <c r="F574" t="str">
        <f t="shared" si="43"/>
        <v>0</v>
      </c>
      <c r="G574" t="e">
        <f>+VLOOKUP(L574,BG!$D$10:$F$68,3,FALSE)</f>
        <v>#REF!</v>
      </c>
      <c r="H574" s="334" t="s">
        <v>2607</v>
      </c>
      <c r="I574" s="620">
        <v>30540279</v>
      </c>
      <c r="J574" s="296">
        <f t="shared" si="41"/>
        <v>30540.278999999999</v>
      </c>
      <c r="K574" t="e">
        <f>+VLOOKUP(D574,#REF!,4,0)</f>
        <v>#REF!</v>
      </c>
      <c r="L574" t="e">
        <f>VLOOKUP(D574,#REF!,5,0)</f>
        <v>#REF!</v>
      </c>
      <c r="M574" t="e">
        <f>VLOOKUP(D574,#REF!,6,0)</f>
        <v>#REF!</v>
      </c>
      <c r="N574" t="e">
        <f>VLOOKUP(D574,#REF!,7,0)</f>
        <v>#REF!</v>
      </c>
      <c r="P574" t="str">
        <f t="shared" si="44"/>
        <v>77104</v>
      </c>
      <c r="Q574" t="str">
        <f t="shared" si="45"/>
        <v>73</v>
      </c>
    </row>
    <row r="575" spans="1:17" hidden="1" x14ac:dyDescent="0.3">
      <c r="A575" s="556" t="s">
        <v>3179</v>
      </c>
      <c r="B575" s="332">
        <v>6</v>
      </c>
      <c r="C575" s="609">
        <v>731077106000990</v>
      </c>
      <c r="D575" s="427" t="s">
        <v>1385</v>
      </c>
      <c r="E575" t="str">
        <f t="shared" si="42"/>
        <v>730107710600099</v>
      </c>
      <c r="F575" t="str">
        <f t="shared" si="43"/>
        <v>0</v>
      </c>
      <c r="G575" t="e">
        <f>+VLOOKUP(L575,BG!$D$10:$F$68,3,FALSE)</f>
        <v>#REF!</v>
      </c>
      <c r="H575" s="427" t="s">
        <v>1400</v>
      </c>
      <c r="I575" s="619">
        <v>74409194</v>
      </c>
      <c r="J575" s="296">
        <f t="shared" si="41"/>
        <v>74409.194000000003</v>
      </c>
      <c r="K575" t="e">
        <f>+VLOOKUP(D575,#REF!,4,0)</f>
        <v>#REF!</v>
      </c>
      <c r="L575" t="e">
        <f>VLOOKUP(D575,#REF!,5,0)</f>
        <v>#REF!</v>
      </c>
      <c r="M575" t="e">
        <f>VLOOKUP(D575,#REF!,6,0)</f>
        <v>#REF!</v>
      </c>
      <c r="N575" t="e">
        <f>VLOOKUP(D575,#REF!,7,0)</f>
        <v>#REF!</v>
      </c>
      <c r="P575" t="str">
        <f t="shared" si="44"/>
        <v>77106</v>
      </c>
      <c r="Q575" t="str">
        <f t="shared" si="45"/>
        <v>73</v>
      </c>
    </row>
    <row r="576" spans="1:17" hidden="1" x14ac:dyDescent="0.3">
      <c r="A576" s="556" t="s">
        <v>3179</v>
      </c>
      <c r="B576" s="333">
        <v>6</v>
      </c>
      <c r="C576" s="610">
        <v>731077106008990</v>
      </c>
      <c r="D576" s="334" t="s">
        <v>1320</v>
      </c>
      <c r="E576" t="str">
        <f t="shared" si="42"/>
        <v>730107710600899</v>
      </c>
      <c r="F576" t="str">
        <f t="shared" si="43"/>
        <v>0</v>
      </c>
      <c r="G576" t="e">
        <f>+VLOOKUP(L576,BG!$D$10:$F$68,3,FALSE)</f>
        <v>#REF!</v>
      </c>
      <c r="H576" s="334" t="s">
        <v>1321</v>
      </c>
      <c r="I576" s="620">
        <v>6660992</v>
      </c>
      <c r="J576" s="296">
        <f t="shared" si="41"/>
        <v>6660.9920000000002</v>
      </c>
      <c r="K576" t="e">
        <f>+VLOOKUP(D576,#REF!,4,0)</f>
        <v>#REF!</v>
      </c>
      <c r="L576" t="e">
        <f>VLOOKUP(D576,#REF!,5,0)</f>
        <v>#REF!</v>
      </c>
      <c r="M576" t="e">
        <f>VLOOKUP(D576,#REF!,6,0)</f>
        <v>#REF!</v>
      </c>
      <c r="N576" t="e">
        <f>VLOOKUP(D576,#REF!,7,0)</f>
        <v>#REF!</v>
      </c>
      <c r="P576" t="str">
        <f t="shared" si="44"/>
        <v>77106</v>
      </c>
      <c r="Q576" t="str">
        <f t="shared" si="45"/>
        <v>73</v>
      </c>
    </row>
    <row r="577" spans="1:17" hidden="1" x14ac:dyDescent="0.3">
      <c r="A577" s="556" t="s">
        <v>3179</v>
      </c>
      <c r="B577" s="332">
        <v>6</v>
      </c>
      <c r="C577" s="609">
        <v>731077106010990</v>
      </c>
      <c r="D577" s="427" t="s">
        <v>1386</v>
      </c>
      <c r="E577" t="str">
        <f t="shared" si="42"/>
        <v>730107710601099</v>
      </c>
      <c r="F577" t="str">
        <f t="shared" si="43"/>
        <v>0</v>
      </c>
      <c r="G577" t="e">
        <f>+VLOOKUP(L577,BG!$D$10:$F$68,3,FALSE)</f>
        <v>#REF!</v>
      </c>
      <c r="H577" s="427" t="s">
        <v>1497</v>
      </c>
      <c r="I577" s="619">
        <v>2128464</v>
      </c>
      <c r="J577" s="296">
        <f t="shared" si="41"/>
        <v>2128.4639999999999</v>
      </c>
      <c r="K577" t="e">
        <f>+VLOOKUP(D577,#REF!,4,0)</f>
        <v>#REF!</v>
      </c>
      <c r="L577" t="e">
        <f>VLOOKUP(D577,#REF!,5,0)</f>
        <v>#REF!</v>
      </c>
      <c r="M577" t="e">
        <f>VLOOKUP(D577,#REF!,6,0)</f>
        <v>#REF!</v>
      </c>
      <c r="N577" t="e">
        <f>VLOOKUP(D577,#REF!,7,0)</f>
        <v>#REF!</v>
      </c>
      <c r="P577" t="str">
        <f t="shared" si="44"/>
        <v>77106</v>
      </c>
      <c r="Q577" t="str">
        <f t="shared" si="45"/>
        <v>73</v>
      </c>
    </row>
    <row r="578" spans="1:17" hidden="1" x14ac:dyDescent="0.3">
      <c r="A578" s="556" t="s">
        <v>3179</v>
      </c>
      <c r="B578" s="333">
        <v>6</v>
      </c>
      <c r="C578" s="610">
        <v>731077108001990</v>
      </c>
      <c r="D578" s="334" t="s">
        <v>1202</v>
      </c>
      <c r="E578" t="str">
        <f t="shared" si="42"/>
        <v>730107710800199</v>
      </c>
      <c r="F578" t="str">
        <f t="shared" si="43"/>
        <v>0</v>
      </c>
      <c r="G578" t="e">
        <f>+VLOOKUP(L578,BG!$D$10:$F$68,3,FALSE)</f>
        <v>#REF!</v>
      </c>
      <c r="H578" s="334" t="s">
        <v>1203</v>
      </c>
      <c r="I578" s="620">
        <v>105539386</v>
      </c>
      <c r="J578" s="296">
        <f t="shared" ref="J578:J641" si="47">I578/1000</f>
        <v>105539.386</v>
      </c>
      <c r="K578" t="e">
        <f>+VLOOKUP(D578,#REF!,4,0)</f>
        <v>#REF!</v>
      </c>
      <c r="L578" t="e">
        <f>VLOOKUP(D578,#REF!,5,0)</f>
        <v>#REF!</v>
      </c>
      <c r="M578" t="e">
        <f>VLOOKUP(D578,#REF!,6,0)</f>
        <v>#REF!</v>
      </c>
      <c r="N578" t="e">
        <f>VLOOKUP(D578,#REF!,7,0)</f>
        <v>#REF!</v>
      </c>
      <c r="P578" t="str">
        <f t="shared" si="44"/>
        <v>77108</v>
      </c>
      <c r="Q578" t="str">
        <f t="shared" si="45"/>
        <v>73</v>
      </c>
    </row>
    <row r="579" spans="1:17" hidden="1" x14ac:dyDescent="0.3">
      <c r="A579" s="556" t="s">
        <v>3179</v>
      </c>
      <c r="B579" s="332">
        <v>6</v>
      </c>
      <c r="C579" s="609">
        <v>731077108002990</v>
      </c>
      <c r="D579" s="427" t="s">
        <v>1204</v>
      </c>
      <c r="E579" t="str">
        <f t="shared" si="42"/>
        <v>730107710800299</v>
      </c>
      <c r="F579" t="str">
        <f t="shared" si="43"/>
        <v>0</v>
      </c>
      <c r="G579" t="e">
        <f>+VLOOKUP(L579,BG!$D$10:$F$68,3,FALSE)</f>
        <v>#REF!</v>
      </c>
      <c r="H579" s="427" t="s">
        <v>1205</v>
      </c>
      <c r="I579" s="619">
        <v>909091</v>
      </c>
      <c r="J579" s="296">
        <f t="shared" si="47"/>
        <v>909.09100000000001</v>
      </c>
      <c r="K579" t="e">
        <f>+VLOOKUP(D579,#REF!,4,0)</f>
        <v>#REF!</v>
      </c>
      <c r="L579" t="e">
        <f>VLOOKUP(D579,#REF!,5,0)</f>
        <v>#REF!</v>
      </c>
      <c r="M579" t="e">
        <f>VLOOKUP(D579,#REF!,6,0)</f>
        <v>#REF!</v>
      </c>
      <c r="N579" t="e">
        <f>VLOOKUP(D579,#REF!,7,0)</f>
        <v>#REF!</v>
      </c>
      <c r="P579" t="str">
        <f t="shared" si="44"/>
        <v>77108</v>
      </c>
      <c r="Q579" t="str">
        <f t="shared" si="45"/>
        <v>73</v>
      </c>
    </row>
    <row r="580" spans="1:17" hidden="1" x14ac:dyDescent="0.3">
      <c r="A580" s="556" t="s">
        <v>3179</v>
      </c>
      <c r="B580" s="333">
        <v>6</v>
      </c>
      <c r="C580" s="610">
        <v>731077108004990</v>
      </c>
      <c r="D580" s="334" t="s">
        <v>1322</v>
      </c>
      <c r="E580" t="str">
        <f t="shared" si="42"/>
        <v>730107710800499</v>
      </c>
      <c r="F580" t="str">
        <f t="shared" si="43"/>
        <v>0</v>
      </c>
      <c r="G580" t="e">
        <f>+VLOOKUP(L580,BG!$D$10:$F$68,3,FALSE)</f>
        <v>#REF!</v>
      </c>
      <c r="H580" s="334" t="s">
        <v>1323</v>
      </c>
      <c r="I580" s="620">
        <v>1454546</v>
      </c>
      <c r="J580" s="296">
        <f t="shared" si="47"/>
        <v>1454.546</v>
      </c>
      <c r="K580" t="e">
        <f>+VLOOKUP(D580,#REF!,4,0)</f>
        <v>#REF!</v>
      </c>
      <c r="L580" t="e">
        <f>VLOOKUP(D580,#REF!,5,0)</f>
        <v>#REF!</v>
      </c>
      <c r="M580" t="e">
        <f>VLOOKUP(D580,#REF!,6,0)</f>
        <v>#REF!</v>
      </c>
      <c r="N580" t="e">
        <f>VLOOKUP(D580,#REF!,7,0)</f>
        <v>#REF!</v>
      </c>
      <c r="P580" t="str">
        <f t="shared" si="44"/>
        <v>77108</v>
      </c>
      <c r="Q580" t="str">
        <f t="shared" si="45"/>
        <v>73</v>
      </c>
    </row>
    <row r="581" spans="1:17" hidden="1" x14ac:dyDescent="0.3">
      <c r="A581" s="556" t="s">
        <v>3179</v>
      </c>
      <c r="B581" s="332">
        <v>6</v>
      </c>
      <c r="C581" s="609">
        <v>731077108006990</v>
      </c>
      <c r="D581" s="427" t="s">
        <v>1324</v>
      </c>
      <c r="E581" t="str">
        <f t="shared" ref="E581:E644" si="48">+MID(D581,3,2)&amp;+MID(D581,6,1)&amp;+MID(D581,8,2)&amp;+MID(D581,11,3)&amp;+MID(D581,17,2)&amp;+MID(D581,20,3)&amp;+MID(D581,24,2)</f>
        <v>730107710800699</v>
      </c>
      <c r="F581" t="str">
        <f t="shared" ref="F581:F644" si="49">MID(E581,3,1)</f>
        <v>0</v>
      </c>
      <c r="G581" t="e">
        <f>+VLOOKUP(L581,BG!$D$10:$F$68,3,FALSE)</f>
        <v>#REF!</v>
      </c>
      <c r="H581" s="427" t="s">
        <v>1325</v>
      </c>
      <c r="I581" s="619">
        <v>595000</v>
      </c>
      <c r="J581" s="296">
        <f t="shared" si="47"/>
        <v>595</v>
      </c>
      <c r="K581" t="e">
        <f>+VLOOKUP(D581,#REF!,4,0)</f>
        <v>#REF!</v>
      </c>
      <c r="L581" t="e">
        <f>VLOOKUP(D581,#REF!,5,0)</f>
        <v>#REF!</v>
      </c>
      <c r="M581" t="e">
        <f>VLOOKUP(D581,#REF!,6,0)</f>
        <v>#REF!</v>
      </c>
      <c r="N581" t="e">
        <f>VLOOKUP(D581,#REF!,7,0)</f>
        <v>#REF!</v>
      </c>
      <c r="P581" t="str">
        <f t="shared" ref="P581:P644" si="50">MID(E581,6,5)</f>
        <v>77108</v>
      </c>
      <c r="Q581" t="str">
        <f t="shared" ref="Q581:Q644" si="51">+LEFT(E581,2)</f>
        <v>73</v>
      </c>
    </row>
    <row r="582" spans="1:17" hidden="1" x14ac:dyDescent="0.3">
      <c r="A582" s="556" t="s">
        <v>3179</v>
      </c>
      <c r="B582" s="333">
        <v>6</v>
      </c>
      <c r="C582" s="610">
        <v>731077108007990</v>
      </c>
      <c r="D582" s="334" t="s">
        <v>1387</v>
      </c>
      <c r="E582" t="str">
        <f t="shared" si="48"/>
        <v>730107710800799</v>
      </c>
      <c r="F582" t="str">
        <f t="shared" si="49"/>
        <v>0</v>
      </c>
      <c r="G582" t="e">
        <f>+VLOOKUP(L582,BG!$D$10:$F$68,3,FALSE)</f>
        <v>#REF!</v>
      </c>
      <c r="H582" s="334" t="s">
        <v>1581</v>
      </c>
      <c r="I582" s="620">
        <v>110909096</v>
      </c>
      <c r="J582" s="296">
        <f t="shared" si="47"/>
        <v>110909.09600000001</v>
      </c>
      <c r="K582" t="e">
        <f>+VLOOKUP(D582,#REF!,4,0)</f>
        <v>#REF!</v>
      </c>
      <c r="L582" t="e">
        <f>VLOOKUP(D582,#REF!,5,0)</f>
        <v>#REF!</v>
      </c>
      <c r="M582" t="e">
        <f>VLOOKUP(D582,#REF!,6,0)</f>
        <v>#REF!</v>
      </c>
      <c r="N582" t="e">
        <f>VLOOKUP(D582,#REF!,7,0)</f>
        <v>#REF!</v>
      </c>
      <c r="P582" t="str">
        <f t="shared" si="50"/>
        <v>77108</v>
      </c>
      <c r="Q582" t="str">
        <f t="shared" si="51"/>
        <v>73</v>
      </c>
    </row>
    <row r="583" spans="1:17" hidden="1" x14ac:dyDescent="0.3">
      <c r="A583" s="556" t="s">
        <v>3179</v>
      </c>
      <c r="B583" s="332">
        <v>6</v>
      </c>
      <c r="C583" s="609">
        <v>731077108012990</v>
      </c>
      <c r="D583" s="427" t="s">
        <v>2876</v>
      </c>
      <c r="E583" t="str">
        <f t="shared" si="48"/>
        <v>730107710801299</v>
      </c>
      <c r="F583" t="str">
        <f t="shared" si="49"/>
        <v>0</v>
      </c>
      <c r="G583" t="e">
        <f>+VLOOKUP(L583,BG!$D$10:$F$68,3,FALSE)</f>
        <v>#REF!</v>
      </c>
      <c r="H583" s="427" t="s">
        <v>1580</v>
      </c>
      <c r="I583" s="619">
        <v>29092</v>
      </c>
      <c r="J583" s="296">
        <f t="shared" si="47"/>
        <v>29.091999999999999</v>
      </c>
      <c r="K583" t="e">
        <f>+VLOOKUP(D583,#REF!,4,0)</f>
        <v>#REF!</v>
      </c>
      <c r="L583" t="e">
        <f>VLOOKUP(D583,#REF!,5,0)</f>
        <v>#REF!</v>
      </c>
      <c r="M583" t="e">
        <f>VLOOKUP(D583,#REF!,6,0)</f>
        <v>#REF!</v>
      </c>
      <c r="N583" t="e">
        <f>VLOOKUP(D583,#REF!,7,0)</f>
        <v>#REF!</v>
      </c>
      <c r="P583" t="str">
        <f t="shared" si="50"/>
        <v>77108</v>
      </c>
      <c r="Q583" t="str">
        <f t="shared" si="51"/>
        <v>73</v>
      </c>
    </row>
    <row r="584" spans="1:17" hidden="1" x14ac:dyDescent="0.3">
      <c r="A584" s="556" t="s">
        <v>3179</v>
      </c>
      <c r="B584" s="333">
        <v>6</v>
      </c>
      <c r="C584" s="610">
        <v>731077108803990</v>
      </c>
      <c r="D584" s="334" t="s">
        <v>2066</v>
      </c>
      <c r="E584" t="str">
        <f t="shared" si="48"/>
        <v>730107710880399</v>
      </c>
      <c r="F584" t="str">
        <f t="shared" si="49"/>
        <v>0</v>
      </c>
      <c r="G584" t="e">
        <f>+VLOOKUP(L584,BG!$D$10:$F$68,3,FALSE)</f>
        <v>#REF!</v>
      </c>
      <c r="H584" s="334" t="s">
        <v>2211</v>
      </c>
      <c r="I584" s="620">
        <v>85206750</v>
      </c>
      <c r="J584" s="296">
        <f t="shared" si="47"/>
        <v>85206.75</v>
      </c>
      <c r="K584" t="e">
        <f>+VLOOKUP(D584,#REF!,4,0)</f>
        <v>#REF!</v>
      </c>
      <c r="L584" t="e">
        <f>VLOOKUP(D584,#REF!,5,0)</f>
        <v>#REF!</v>
      </c>
      <c r="M584" t="e">
        <f>VLOOKUP(D584,#REF!,6,0)</f>
        <v>#REF!</v>
      </c>
      <c r="N584" t="e">
        <f>VLOOKUP(D584,#REF!,7,0)</f>
        <v>#REF!</v>
      </c>
      <c r="P584" t="str">
        <f t="shared" si="50"/>
        <v>77108</v>
      </c>
      <c r="Q584" t="str">
        <f t="shared" si="51"/>
        <v>73</v>
      </c>
    </row>
    <row r="585" spans="1:17" hidden="1" x14ac:dyDescent="0.3">
      <c r="A585" s="556" t="s">
        <v>3179</v>
      </c>
      <c r="B585" s="332">
        <v>6</v>
      </c>
      <c r="C585" s="609">
        <v>731077110000990</v>
      </c>
      <c r="D585" s="427" t="s">
        <v>1388</v>
      </c>
      <c r="E585" t="str">
        <f t="shared" si="48"/>
        <v>730107711000099</v>
      </c>
      <c r="F585" t="str">
        <f t="shared" si="49"/>
        <v>0</v>
      </c>
      <c r="G585" t="e">
        <f>+VLOOKUP(L585,BG!$D$10:$F$68,3,FALSE)</f>
        <v>#REF!</v>
      </c>
      <c r="H585" s="427" t="s">
        <v>1582</v>
      </c>
      <c r="I585" s="619">
        <v>47763508</v>
      </c>
      <c r="J585" s="296">
        <f t="shared" si="47"/>
        <v>47763.508000000002</v>
      </c>
      <c r="K585" t="e">
        <f>+VLOOKUP(D585,#REF!,4,0)</f>
        <v>#REF!</v>
      </c>
      <c r="L585" t="e">
        <f>VLOOKUP(D585,#REF!,5,0)</f>
        <v>#REF!</v>
      </c>
      <c r="M585" t="e">
        <f>VLOOKUP(D585,#REF!,6,0)</f>
        <v>#REF!</v>
      </c>
      <c r="N585" t="e">
        <f>VLOOKUP(D585,#REF!,7,0)</f>
        <v>#REF!</v>
      </c>
      <c r="P585" t="str">
        <f t="shared" si="50"/>
        <v>77110</v>
      </c>
      <c r="Q585" t="str">
        <f t="shared" si="51"/>
        <v>73</v>
      </c>
    </row>
    <row r="586" spans="1:17" hidden="1" x14ac:dyDescent="0.3">
      <c r="A586" s="556" t="s">
        <v>3179</v>
      </c>
      <c r="B586" s="333">
        <v>6</v>
      </c>
      <c r="C586" s="610">
        <v>731077112001990</v>
      </c>
      <c r="D586" s="334" t="s">
        <v>1206</v>
      </c>
      <c r="E586" t="str">
        <f t="shared" si="48"/>
        <v>730107711200199</v>
      </c>
      <c r="F586" t="str">
        <f t="shared" si="49"/>
        <v>0</v>
      </c>
      <c r="G586" t="e">
        <f>+VLOOKUP(L586,BG!$D$10:$F$68,3,FALSE)</f>
        <v>#REF!</v>
      </c>
      <c r="H586" s="334" t="s">
        <v>1207</v>
      </c>
      <c r="I586" s="620">
        <v>28365459</v>
      </c>
      <c r="J586" s="296">
        <f t="shared" si="47"/>
        <v>28365.458999999999</v>
      </c>
      <c r="K586" t="e">
        <f>+VLOOKUP(D586,#REF!,4,0)</f>
        <v>#REF!</v>
      </c>
      <c r="L586" t="e">
        <f>VLOOKUP(D586,#REF!,5,0)</f>
        <v>#REF!</v>
      </c>
      <c r="M586" t="e">
        <f>VLOOKUP(D586,#REF!,6,0)</f>
        <v>#REF!</v>
      </c>
      <c r="N586" t="e">
        <f>VLOOKUP(D586,#REF!,7,0)</f>
        <v>#REF!</v>
      </c>
      <c r="P586" t="str">
        <f t="shared" si="50"/>
        <v>77112</v>
      </c>
      <c r="Q586" t="str">
        <f t="shared" si="51"/>
        <v>73</v>
      </c>
    </row>
    <row r="587" spans="1:17" hidden="1" x14ac:dyDescent="0.3">
      <c r="A587" s="556" t="s">
        <v>3179</v>
      </c>
      <c r="B587" s="332">
        <v>7</v>
      </c>
      <c r="C587" s="609">
        <v>731077112002990</v>
      </c>
      <c r="D587" s="427" t="s">
        <v>1208</v>
      </c>
      <c r="E587" t="str">
        <f t="shared" si="48"/>
        <v>730107711200299</v>
      </c>
      <c r="F587" t="str">
        <f t="shared" si="49"/>
        <v>0</v>
      </c>
      <c r="G587" t="e">
        <f>+VLOOKUP(L587,BG!$D$10:$F$68,3,FALSE)</f>
        <v>#REF!</v>
      </c>
      <c r="H587" s="427" t="s">
        <v>1209</v>
      </c>
      <c r="I587" s="619">
        <v>20925495</v>
      </c>
      <c r="J587" s="296">
        <f t="shared" si="47"/>
        <v>20925.494999999999</v>
      </c>
      <c r="K587" t="e">
        <f>+VLOOKUP(D587,#REF!,4,0)</f>
        <v>#REF!</v>
      </c>
      <c r="L587" t="e">
        <f>VLOOKUP(D587,#REF!,5,0)</f>
        <v>#REF!</v>
      </c>
      <c r="M587" t="e">
        <f>VLOOKUP(D587,#REF!,6,0)</f>
        <v>#REF!</v>
      </c>
      <c r="N587" t="e">
        <f>VLOOKUP(D587,#REF!,7,0)</f>
        <v>#REF!</v>
      </c>
      <c r="P587" t="str">
        <f t="shared" si="50"/>
        <v>77112</v>
      </c>
      <c r="Q587" t="str">
        <f t="shared" si="51"/>
        <v>73</v>
      </c>
    </row>
    <row r="588" spans="1:17" hidden="1" x14ac:dyDescent="0.3">
      <c r="A588" s="556" t="s">
        <v>3179</v>
      </c>
      <c r="B588" s="333">
        <v>6</v>
      </c>
      <c r="C588" s="610">
        <v>731077114001990</v>
      </c>
      <c r="D588" s="334" t="s">
        <v>1211</v>
      </c>
      <c r="E588" t="str">
        <f t="shared" si="48"/>
        <v>730107711400199</v>
      </c>
      <c r="F588" t="str">
        <f t="shared" si="49"/>
        <v>0</v>
      </c>
      <c r="G588" t="e">
        <f>+VLOOKUP(L588,BG!$D$10:$F$68,3,FALSE)</f>
        <v>#REF!</v>
      </c>
      <c r="H588" s="334" t="s">
        <v>1210</v>
      </c>
      <c r="I588" s="620">
        <v>59198009</v>
      </c>
      <c r="J588" s="296">
        <f t="shared" si="47"/>
        <v>59198.008999999998</v>
      </c>
      <c r="K588" t="e">
        <f>+VLOOKUP(D588,#REF!,4,0)</f>
        <v>#REF!</v>
      </c>
      <c r="L588" t="e">
        <f>VLOOKUP(D588,#REF!,5,0)</f>
        <v>#REF!</v>
      </c>
      <c r="M588" t="e">
        <f>VLOOKUP(D588,#REF!,6,0)</f>
        <v>#REF!</v>
      </c>
      <c r="N588" t="e">
        <f>VLOOKUP(D588,#REF!,7,0)</f>
        <v>#REF!</v>
      </c>
      <c r="P588" t="str">
        <f t="shared" si="50"/>
        <v>77114</v>
      </c>
      <c r="Q588" t="str">
        <f t="shared" si="51"/>
        <v>73</v>
      </c>
    </row>
    <row r="589" spans="1:17" hidden="1" x14ac:dyDescent="0.3">
      <c r="A589" s="556" t="s">
        <v>3179</v>
      </c>
      <c r="B589" s="332">
        <v>6</v>
      </c>
      <c r="C589" s="609">
        <v>731077116006990</v>
      </c>
      <c r="D589" s="427" t="s">
        <v>1326</v>
      </c>
      <c r="E589" t="str">
        <f t="shared" si="48"/>
        <v>730107711600699</v>
      </c>
      <c r="F589" t="str">
        <f t="shared" si="49"/>
        <v>0</v>
      </c>
      <c r="G589" t="e">
        <f>+VLOOKUP(L589,BG!$D$10:$F$68,3,FALSE)</f>
        <v>#REF!</v>
      </c>
      <c r="H589" s="427" t="s">
        <v>1327</v>
      </c>
      <c r="I589" s="619">
        <v>32034637</v>
      </c>
      <c r="J589" s="296">
        <f t="shared" si="47"/>
        <v>32034.636999999999</v>
      </c>
      <c r="K589" t="e">
        <f>+VLOOKUP(D589,#REF!,4,0)</f>
        <v>#REF!</v>
      </c>
      <c r="L589" t="e">
        <f>VLOOKUP(D589,#REF!,5,0)</f>
        <v>#REF!</v>
      </c>
      <c r="M589" t="e">
        <f>VLOOKUP(D589,#REF!,6,0)</f>
        <v>#REF!</v>
      </c>
      <c r="N589" t="e">
        <f>VLOOKUP(D589,#REF!,7,0)</f>
        <v>#REF!</v>
      </c>
      <c r="P589" t="str">
        <f t="shared" si="50"/>
        <v>77116</v>
      </c>
      <c r="Q589" t="str">
        <f t="shared" si="51"/>
        <v>73</v>
      </c>
    </row>
    <row r="590" spans="1:17" hidden="1" x14ac:dyDescent="0.3">
      <c r="A590" s="556" t="s">
        <v>3179</v>
      </c>
      <c r="B590" s="333">
        <v>7</v>
      </c>
      <c r="C590" s="610">
        <v>731077116007990</v>
      </c>
      <c r="D590" s="334" t="s">
        <v>1328</v>
      </c>
      <c r="E590" t="str">
        <f t="shared" si="48"/>
        <v>730107711600799</v>
      </c>
      <c r="F590" t="str">
        <f t="shared" si="49"/>
        <v>0</v>
      </c>
      <c r="G590" t="e">
        <f>+VLOOKUP(L590,BG!$D$10:$F$68,3,FALSE)</f>
        <v>#REF!</v>
      </c>
      <c r="H590" s="334" t="s">
        <v>1329</v>
      </c>
      <c r="I590" s="620">
        <v>76966471</v>
      </c>
      <c r="J590" s="296">
        <f t="shared" si="47"/>
        <v>76966.471000000005</v>
      </c>
      <c r="K590" t="e">
        <f>+VLOOKUP(D590,#REF!,4,0)</f>
        <v>#REF!</v>
      </c>
      <c r="L590" t="e">
        <f>VLOOKUP(D590,#REF!,5,0)</f>
        <v>#REF!</v>
      </c>
      <c r="M590" t="e">
        <f>VLOOKUP(D590,#REF!,6,0)</f>
        <v>#REF!</v>
      </c>
      <c r="N590" t="e">
        <f>VLOOKUP(D590,#REF!,7,0)</f>
        <v>#REF!</v>
      </c>
      <c r="P590" t="str">
        <f t="shared" si="50"/>
        <v>77116</v>
      </c>
      <c r="Q590" t="str">
        <f t="shared" si="51"/>
        <v>73</v>
      </c>
    </row>
    <row r="591" spans="1:17" hidden="1" x14ac:dyDescent="0.3">
      <c r="A591" s="556" t="s">
        <v>3179</v>
      </c>
      <c r="B591" s="332">
        <v>7</v>
      </c>
      <c r="C591" s="609">
        <v>731077116014990</v>
      </c>
      <c r="D591" s="427" t="s">
        <v>1212</v>
      </c>
      <c r="E591" t="str">
        <f t="shared" si="48"/>
        <v>730107711601499</v>
      </c>
      <c r="F591" t="str">
        <f t="shared" si="49"/>
        <v>0</v>
      </c>
      <c r="G591" t="e">
        <f>+VLOOKUP(L591,BG!$D$10:$F$68,3,FALSE)</f>
        <v>#REF!</v>
      </c>
      <c r="H591" s="427" t="s">
        <v>1213</v>
      </c>
      <c r="I591" s="619">
        <v>194629072</v>
      </c>
      <c r="J591" s="296">
        <f t="shared" si="47"/>
        <v>194629.07199999999</v>
      </c>
      <c r="K591" t="e">
        <f>+VLOOKUP(D591,#REF!,4,0)</f>
        <v>#REF!</v>
      </c>
      <c r="L591" t="e">
        <f>VLOOKUP(D591,#REF!,5,0)</f>
        <v>#REF!</v>
      </c>
      <c r="M591" t="e">
        <f>VLOOKUP(D591,#REF!,6,0)</f>
        <v>#REF!</v>
      </c>
      <c r="N591" t="e">
        <f>VLOOKUP(D591,#REF!,7,0)</f>
        <v>#REF!</v>
      </c>
      <c r="P591" t="str">
        <f t="shared" si="50"/>
        <v>77116</v>
      </c>
      <c r="Q591" t="str">
        <f t="shared" si="51"/>
        <v>73</v>
      </c>
    </row>
    <row r="592" spans="1:17" hidden="1" x14ac:dyDescent="0.3">
      <c r="A592" s="556" t="s">
        <v>3179</v>
      </c>
      <c r="B592" s="333">
        <v>6</v>
      </c>
      <c r="C592" s="610">
        <v>731077118001990</v>
      </c>
      <c r="D592" s="334" t="s">
        <v>1214</v>
      </c>
      <c r="E592" t="str">
        <f t="shared" si="48"/>
        <v>730107711800199</v>
      </c>
      <c r="F592" t="str">
        <f t="shared" si="49"/>
        <v>0</v>
      </c>
      <c r="G592" t="e">
        <f>+VLOOKUP(L592,BG!$D$10:$F$68,3,FALSE)</f>
        <v>#REF!</v>
      </c>
      <c r="H592" s="334" t="s">
        <v>1215</v>
      </c>
      <c r="I592" s="620">
        <v>11964636</v>
      </c>
      <c r="J592" s="296">
        <f t="shared" si="47"/>
        <v>11964.636</v>
      </c>
      <c r="K592" t="e">
        <f>+VLOOKUP(D592,#REF!,4,0)</f>
        <v>#REF!</v>
      </c>
      <c r="L592" t="e">
        <f>VLOOKUP(D592,#REF!,5,0)</f>
        <v>#REF!</v>
      </c>
      <c r="M592" t="e">
        <f>VLOOKUP(D592,#REF!,6,0)</f>
        <v>#REF!</v>
      </c>
      <c r="N592" t="e">
        <f>VLOOKUP(D592,#REF!,7,0)</f>
        <v>#REF!</v>
      </c>
      <c r="P592" t="str">
        <f t="shared" si="50"/>
        <v>77118</v>
      </c>
      <c r="Q592" t="str">
        <f t="shared" si="51"/>
        <v>73</v>
      </c>
    </row>
    <row r="593" spans="1:17" hidden="1" x14ac:dyDescent="0.3">
      <c r="A593" s="556" t="s">
        <v>3179</v>
      </c>
      <c r="B593" s="332">
        <v>6</v>
      </c>
      <c r="C593" s="609">
        <v>731077120010990</v>
      </c>
      <c r="D593" s="427" t="s">
        <v>1216</v>
      </c>
      <c r="E593" t="str">
        <f t="shared" si="48"/>
        <v>730107712001099</v>
      </c>
      <c r="F593" t="str">
        <f t="shared" si="49"/>
        <v>0</v>
      </c>
      <c r="G593" t="e">
        <f>+VLOOKUP(L593,BG!$D$10:$F$68,3,FALSE)</f>
        <v>#REF!</v>
      </c>
      <c r="H593" s="427" t="s">
        <v>1217</v>
      </c>
      <c r="I593" s="619">
        <v>9200000</v>
      </c>
      <c r="J593" s="296">
        <f t="shared" si="47"/>
        <v>9200</v>
      </c>
      <c r="K593" t="e">
        <f>+VLOOKUP(D593,#REF!,4,0)</f>
        <v>#REF!</v>
      </c>
      <c r="L593" t="e">
        <f>VLOOKUP(D593,#REF!,5,0)</f>
        <v>#REF!</v>
      </c>
      <c r="M593" t="e">
        <f>VLOOKUP(D593,#REF!,6,0)</f>
        <v>#REF!</v>
      </c>
      <c r="N593" t="e">
        <f>VLOOKUP(D593,#REF!,7,0)</f>
        <v>#REF!</v>
      </c>
      <c r="P593" t="str">
        <f t="shared" si="50"/>
        <v>77120</v>
      </c>
      <c r="Q593" t="str">
        <f t="shared" si="51"/>
        <v>73</v>
      </c>
    </row>
    <row r="594" spans="1:17" hidden="1" x14ac:dyDescent="0.3">
      <c r="A594" s="556" t="s">
        <v>3179</v>
      </c>
      <c r="B594" s="333">
        <v>6</v>
      </c>
      <c r="C594" s="610">
        <v>731077122001990</v>
      </c>
      <c r="D594" s="334" t="s">
        <v>1218</v>
      </c>
      <c r="E594" t="str">
        <f t="shared" si="48"/>
        <v>730107712200199</v>
      </c>
      <c r="F594" t="str">
        <f t="shared" si="49"/>
        <v>0</v>
      </c>
      <c r="G594" t="e">
        <f>+VLOOKUP(L594,BG!$D$10:$F$68,3,FALSE)</f>
        <v>#REF!</v>
      </c>
      <c r="H594" s="334" t="s">
        <v>1219</v>
      </c>
      <c r="I594" s="620">
        <v>5121818</v>
      </c>
      <c r="J594" s="296">
        <f t="shared" si="47"/>
        <v>5121.8180000000002</v>
      </c>
      <c r="K594" t="e">
        <f>+VLOOKUP(D594,#REF!,4,0)</f>
        <v>#REF!</v>
      </c>
      <c r="L594" t="e">
        <f>VLOOKUP(D594,#REF!,5,0)</f>
        <v>#REF!</v>
      </c>
      <c r="M594" t="e">
        <f>VLOOKUP(D594,#REF!,6,0)</f>
        <v>#REF!</v>
      </c>
      <c r="N594" t="e">
        <f>VLOOKUP(D594,#REF!,7,0)</f>
        <v>#REF!</v>
      </c>
      <c r="P594" t="str">
        <f t="shared" si="50"/>
        <v>77122</v>
      </c>
      <c r="Q594" t="str">
        <f t="shared" si="51"/>
        <v>73</v>
      </c>
    </row>
    <row r="595" spans="1:17" hidden="1" x14ac:dyDescent="0.3">
      <c r="A595" s="556" t="s">
        <v>3179</v>
      </c>
      <c r="B595" s="332">
        <v>6</v>
      </c>
      <c r="C595" s="609">
        <v>731077122002990</v>
      </c>
      <c r="D595" s="427" t="s">
        <v>2067</v>
      </c>
      <c r="E595" t="str">
        <f t="shared" si="48"/>
        <v>730107712200299</v>
      </c>
      <c r="F595" t="str">
        <f t="shared" si="49"/>
        <v>0</v>
      </c>
      <c r="G595" t="e">
        <f>+VLOOKUP(L595,BG!$D$10:$F$68,3,FALSE)</f>
        <v>#REF!</v>
      </c>
      <c r="H595" s="427" t="s">
        <v>2212</v>
      </c>
      <c r="I595" s="619">
        <v>29894904</v>
      </c>
      <c r="J595" s="296">
        <f t="shared" si="47"/>
        <v>29894.903999999999</v>
      </c>
      <c r="K595" t="e">
        <f>+VLOOKUP(D595,#REF!,4,0)</f>
        <v>#REF!</v>
      </c>
      <c r="L595" t="e">
        <f>VLOOKUP(D595,#REF!,5,0)</f>
        <v>#REF!</v>
      </c>
      <c r="M595" t="e">
        <f>VLOOKUP(D595,#REF!,6,0)</f>
        <v>#REF!</v>
      </c>
      <c r="N595" t="e">
        <f>VLOOKUP(D595,#REF!,7,0)</f>
        <v>#REF!</v>
      </c>
      <c r="P595" t="str">
        <f t="shared" si="50"/>
        <v>77122</v>
      </c>
      <c r="Q595" t="str">
        <f t="shared" si="51"/>
        <v>73</v>
      </c>
    </row>
    <row r="596" spans="1:17" hidden="1" x14ac:dyDescent="0.3">
      <c r="A596" s="556" t="s">
        <v>3179</v>
      </c>
      <c r="B596" s="333">
        <v>6</v>
      </c>
      <c r="C596" s="610">
        <v>731077126001990</v>
      </c>
      <c r="D596" s="334" t="s">
        <v>1220</v>
      </c>
      <c r="E596" t="str">
        <f t="shared" si="48"/>
        <v>730107712600199</v>
      </c>
      <c r="F596" t="str">
        <f t="shared" si="49"/>
        <v>0</v>
      </c>
      <c r="G596" t="e">
        <f>+VLOOKUP(L596,BG!$D$10:$F$68,3,FALSE)</f>
        <v>#REF!</v>
      </c>
      <c r="H596" s="334" t="s">
        <v>1221</v>
      </c>
      <c r="I596" s="620">
        <v>8040013</v>
      </c>
      <c r="J596" s="296">
        <f t="shared" si="47"/>
        <v>8040.0129999999999</v>
      </c>
      <c r="K596" t="e">
        <f>+VLOOKUP(D596,#REF!,4,0)</f>
        <v>#REF!</v>
      </c>
      <c r="L596" t="e">
        <f>VLOOKUP(D596,#REF!,5,0)</f>
        <v>#REF!</v>
      </c>
      <c r="M596" t="e">
        <f>VLOOKUP(D596,#REF!,6,0)</f>
        <v>#REF!</v>
      </c>
      <c r="N596" t="e">
        <f>VLOOKUP(D596,#REF!,7,0)</f>
        <v>#REF!</v>
      </c>
      <c r="P596" t="str">
        <f t="shared" si="50"/>
        <v>77126</v>
      </c>
      <c r="Q596" t="str">
        <f t="shared" si="51"/>
        <v>73</v>
      </c>
    </row>
    <row r="597" spans="1:17" hidden="1" x14ac:dyDescent="0.3">
      <c r="A597" s="556" t="s">
        <v>3179</v>
      </c>
      <c r="B597" s="332">
        <v>6</v>
      </c>
      <c r="C597" s="609">
        <v>731077128001990</v>
      </c>
      <c r="D597" s="427" t="s">
        <v>1330</v>
      </c>
      <c r="E597" t="str">
        <f t="shared" si="48"/>
        <v>730107712800199</v>
      </c>
      <c r="F597" t="str">
        <f t="shared" si="49"/>
        <v>0</v>
      </c>
      <c r="G597" t="e">
        <f>+VLOOKUP(L597,BG!$D$10:$F$68,3,FALSE)</f>
        <v>#REF!</v>
      </c>
      <c r="H597" s="427" t="s">
        <v>1331</v>
      </c>
      <c r="I597" s="619">
        <v>85200</v>
      </c>
      <c r="J597" s="296">
        <f t="shared" si="47"/>
        <v>85.2</v>
      </c>
      <c r="K597" t="e">
        <f>+VLOOKUP(D597,#REF!,4,0)</f>
        <v>#REF!</v>
      </c>
      <c r="L597" t="e">
        <f>VLOOKUP(D597,#REF!,5,0)</f>
        <v>#REF!</v>
      </c>
      <c r="M597" t="e">
        <f>VLOOKUP(D597,#REF!,6,0)</f>
        <v>#REF!</v>
      </c>
      <c r="N597" t="e">
        <f>VLOOKUP(D597,#REF!,7,0)</f>
        <v>#REF!</v>
      </c>
      <c r="P597" t="str">
        <f t="shared" si="50"/>
        <v>77128</v>
      </c>
      <c r="Q597" t="str">
        <f t="shared" si="51"/>
        <v>73</v>
      </c>
    </row>
    <row r="598" spans="1:17" hidden="1" x14ac:dyDescent="0.3">
      <c r="A598" s="556" t="s">
        <v>3179</v>
      </c>
      <c r="B598" s="333">
        <v>6</v>
      </c>
      <c r="C598" s="610">
        <v>731077128006990</v>
      </c>
      <c r="D598" s="334" t="s">
        <v>2068</v>
      </c>
      <c r="E598" t="str">
        <f t="shared" si="48"/>
        <v>730107712800699</v>
      </c>
      <c r="F598" t="str">
        <f t="shared" si="49"/>
        <v>0</v>
      </c>
      <c r="G598" t="e">
        <f>+VLOOKUP(L598,BG!$D$10:$F$68,3,FALSE)</f>
        <v>#REF!</v>
      </c>
      <c r="H598" s="334" t="s">
        <v>2213</v>
      </c>
      <c r="I598" s="620">
        <v>10305966</v>
      </c>
      <c r="J598" s="296">
        <f t="shared" si="47"/>
        <v>10305.966</v>
      </c>
      <c r="K598" t="e">
        <f>+VLOOKUP(D598,#REF!,4,0)</f>
        <v>#REF!</v>
      </c>
      <c r="L598" t="e">
        <f>VLOOKUP(D598,#REF!,5,0)</f>
        <v>#REF!</v>
      </c>
      <c r="M598" t="e">
        <f>VLOOKUP(D598,#REF!,6,0)</f>
        <v>#REF!</v>
      </c>
      <c r="N598" t="e">
        <f>VLOOKUP(D598,#REF!,7,0)</f>
        <v>#REF!</v>
      </c>
      <c r="P598" t="str">
        <f t="shared" si="50"/>
        <v>77128</v>
      </c>
      <c r="Q598" t="str">
        <f t="shared" si="51"/>
        <v>73</v>
      </c>
    </row>
    <row r="599" spans="1:17" hidden="1" x14ac:dyDescent="0.3">
      <c r="A599" s="556" t="s">
        <v>3179</v>
      </c>
      <c r="B599" s="332">
        <v>6</v>
      </c>
      <c r="C599" s="609">
        <v>731077128008990</v>
      </c>
      <c r="D599" s="427" t="s">
        <v>2069</v>
      </c>
      <c r="E599" t="str">
        <f t="shared" si="48"/>
        <v>730107712800899</v>
      </c>
      <c r="F599" t="str">
        <f t="shared" si="49"/>
        <v>0</v>
      </c>
      <c r="G599" t="e">
        <f>+VLOOKUP(L599,BG!$D$10:$F$68,3,FALSE)</f>
        <v>#REF!</v>
      </c>
      <c r="H599" s="427" t="s">
        <v>1332</v>
      </c>
      <c r="I599" s="619">
        <v>22138523</v>
      </c>
      <c r="J599" s="296">
        <f t="shared" si="47"/>
        <v>22138.523000000001</v>
      </c>
      <c r="K599" t="e">
        <f>+VLOOKUP(D599,#REF!,4,0)</f>
        <v>#REF!</v>
      </c>
      <c r="L599" t="e">
        <f>VLOOKUP(D599,#REF!,5,0)</f>
        <v>#REF!</v>
      </c>
      <c r="M599" t="e">
        <f>VLOOKUP(D599,#REF!,6,0)</f>
        <v>#REF!</v>
      </c>
      <c r="N599" t="e">
        <f>VLOOKUP(D599,#REF!,7,0)</f>
        <v>#REF!</v>
      </c>
      <c r="P599" t="str">
        <f t="shared" si="50"/>
        <v>77128</v>
      </c>
      <c r="Q599" t="str">
        <f t="shared" si="51"/>
        <v>73</v>
      </c>
    </row>
    <row r="600" spans="1:17" hidden="1" x14ac:dyDescent="0.3">
      <c r="A600" s="556" t="s">
        <v>3179</v>
      </c>
      <c r="B600" s="333">
        <v>6</v>
      </c>
      <c r="C600" s="610">
        <v>731077130000990</v>
      </c>
      <c r="D600" s="334" t="s">
        <v>1223</v>
      </c>
      <c r="E600" t="str">
        <f t="shared" si="48"/>
        <v>730107713000099</v>
      </c>
      <c r="F600" t="str">
        <f t="shared" si="49"/>
        <v>0</v>
      </c>
      <c r="G600" t="e">
        <f>+VLOOKUP(L600,BG!$D$10:$F$68,3,FALSE)</f>
        <v>#REF!</v>
      </c>
      <c r="H600" s="334" t="s">
        <v>1224</v>
      </c>
      <c r="I600" s="620">
        <v>1258536</v>
      </c>
      <c r="J600" s="296">
        <f t="shared" si="47"/>
        <v>1258.5360000000001</v>
      </c>
      <c r="K600" t="e">
        <f>+VLOOKUP(D600,#REF!,4,0)</f>
        <v>#REF!</v>
      </c>
      <c r="L600" t="e">
        <f>VLOOKUP(D600,#REF!,5,0)</f>
        <v>#REF!</v>
      </c>
      <c r="M600" t="e">
        <f>VLOOKUP(D600,#REF!,6,0)</f>
        <v>#REF!</v>
      </c>
      <c r="N600" t="e">
        <f>VLOOKUP(D600,#REF!,7,0)</f>
        <v>#REF!</v>
      </c>
      <c r="P600" t="str">
        <f t="shared" si="50"/>
        <v>77130</v>
      </c>
      <c r="Q600" t="str">
        <f t="shared" si="51"/>
        <v>73</v>
      </c>
    </row>
    <row r="601" spans="1:17" hidden="1" x14ac:dyDescent="0.3">
      <c r="A601" s="556" t="s">
        <v>3179</v>
      </c>
      <c r="B601" s="332">
        <v>6</v>
      </c>
      <c r="C601" s="609">
        <v>731077130001990</v>
      </c>
      <c r="D601" s="427" t="s">
        <v>1389</v>
      </c>
      <c r="E601" t="str">
        <f t="shared" si="48"/>
        <v>730107713000199</v>
      </c>
      <c r="F601" t="str">
        <f t="shared" si="49"/>
        <v>0</v>
      </c>
      <c r="G601" t="e">
        <f>+VLOOKUP(L601,BG!$D$10:$F$68,3,FALSE)</f>
        <v>#REF!</v>
      </c>
      <c r="H601" s="427" t="s">
        <v>1222</v>
      </c>
      <c r="I601" s="619">
        <v>142635351</v>
      </c>
      <c r="J601" s="296">
        <f t="shared" si="47"/>
        <v>142635.351</v>
      </c>
      <c r="K601" t="e">
        <f>+VLOOKUP(D601,#REF!,4,0)</f>
        <v>#REF!</v>
      </c>
      <c r="L601" t="e">
        <f>VLOOKUP(D601,#REF!,5,0)</f>
        <v>#REF!</v>
      </c>
      <c r="M601" t="e">
        <f>VLOOKUP(D601,#REF!,6,0)</f>
        <v>#REF!</v>
      </c>
      <c r="N601" t="e">
        <f>VLOOKUP(D601,#REF!,7,0)</f>
        <v>#REF!</v>
      </c>
      <c r="P601" t="str">
        <f t="shared" si="50"/>
        <v>77130</v>
      </c>
      <c r="Q601" t="str">
        <f t="shared" si="51"/>
        <v>73</v>
      </c>
    </row>
    <row r="602" spans="1:17" s="297" customFormat="1" x14ac:dyDescent="0.3">
      <c r="A602" s="556" t="s">
        <v>3179</v>
      </c>
      <c r="B602" s="602">
        <v>6</v>
      </c>
      <c r="C602" s="616">
        <v>731077130007990</v>
      </c>
      <c r="D602" s="608" t="s">
        <v>1225</v>
      </c>
      <c r="E602" s="297" t="str">
        <f t="shared" si="48"/>
        <v>730107713000799</v>
      </c>
      <c r="F602" s="297" t="str">
        <f t="shared" si="49"/>
        <v>0</v>
      </c>
      <c r="G602" t="e">
        <f>+VLOOKUP(L602,BG!$D$10:$F$68,3,FALSE)</f>
        <v>#REF!</v>
      </c>
      <c r="H602" s="608" t="s">
        <v>1226</v>
      </c>
      <c r="I602" s="629">
        <v>5163905</v>
      </c>
      <c r="J602" s="466">
        <f t="shared" si="47"/>
        <v>5163.9049999999997</v>
      </c>
      <c r="K602" s="297" t="e">
        <f>+VLOOKUP(D602,#REF!,4,0)</f>
        <v>#REF!</v>
      </c>
      <c r="L602" s="297" t="e">
        <f>VLOOKUP(D602,#REF!,5,0)</f>
        <v>#REF!</v>
      </c>
      <c r="M602" s="297" t="e">
        <f>VLOOKUP(D602,#REF!,6,0)</f>
        <v>#REF!</v>
      </c>
      <c r="N602" s="297" t="e">
        <f>VLOOKUP(D602,#REF!,7,0)</f>
        <v>#REF!</v>
      </c>
      <c r="P602" t="str">
        <f t="shared" si="50"/>
        <v>77130</v>
      </c>
      <c r="Q602" t="str">
        <f t="shared" si="51"/>
        <v>73</v>
      </c>
    </row>
    <row r="603" spans="1:17" hidden="1" x14ac:dyDescent="0.3">
      <c r="A603" s="556" t="s">
        <v>3179</v>
      </c>
      <c r="B603" s="332">
        <v>6</v>
      </c>
      <c r="C603" s="609">
        <v>731077130011990</v>
      </c>
      <c r="D603" s="427" t="s">
        <v>1390</v>
      </c>
      <c r="E603" t="str">
        <f t="shared" si="48"/>
        <v>730107713001199</v>
      </c>
      <c r="F603" t="str">
        <f t="shared" si="49"/>
        <v>0</v>
      </c>
      <c r="G603" t="e">
        <f>+VLOOKUP(L603,BG!$D$10:$F$68,3,FALSE)</f>
        <v>#REF!</v>
      </c>
      <c r="H603" s="427" t="s">
        <v>1583</v>
      </c>
      <c r="I603" s="619">
        <v>300000</v>
      </c>
      <c r="J603" s="296">
        <f t="shared" si="47"/>
        <v>300</v>
      </c>
      <c r="K603" t="e">
        <f>+VLOOKUP(D603,#REF!,4,0)</f>
        <v>#REF!</v>
      </c>
      <c r="L603" t="e">
        <f>VLOOKUP(D603,#REF!,5,0)</f>
        <v>#REF!</v>
      </c>
      <c r="M603" t="e">
        <f>VLOOKUP(D603,#REF!,6,0)</f>
        <v>#REF!</v>
      </c>
      <c r="N603" t="e">
        <f>VLOOKUP(D603,#REF!,7,0)</f>
        <v>#REF!</v>
      </c>
      <c r="P603" t="str">
        <f t="shared" si="50"/>
        <v>77130</v>
      </c>
      <c r="Q603" t="str">
        <f t="shared" si="51"/>
        <v>73</v>
      </c>
    </row>
    <row r="604" spans="1:17" hidden="1" x14ac:dyDescent="0.3">
      <c r="A604" s="556" t="s">
        <v>3179</v>
      </c>
      <c r="B604" s="333">
        <v>6</v>
      </c>
      <c r="C604" s="610">
        <v>731077130016990</v>
      </c>
      <c r="D604" s="334" t="s">
        <v>1333</v>
      </c>
      <c r="E604" t="str">
        <f t="shared" si="48"/>
        <v>730107713001699</v>
      </c>
      <c r="F604" t="str">
        <f t="shared" si="49"/>
        <v>0</v>
      </c>
      <c r="G604" t="e">
        <f>+VLOOKUP(L604,BG!$D$10:$F$68,3,FALSE)</f>
        <v>#REF!</v>
      </c>
      <c r="H604" s="334" t="s">
        <v>2214</v>
      </c>
      <c r="I604" s="620">
        <v>8243220</v>
      </c>
      <c r="J604" s="296">
        <f t="shared" si="47"/>
        <v>8243.2199999999993</v>
      </c>
      <c r="K604" t="e">
        <f>+VLOOKUP(D604,#REF!,4,0)</f>
        <v>#REF!</v>
      </c>
      <c r="L604" t="e">
        <f>VLOOKUP(D604,#REF!,5,0)</f>
        <v>#REF!</v>
      </c>
      <c r="M604" t="e">
        <f>VLOOKUP(D604,#REF!,6,0)</f>
        <v>#REF!</v>
      </c>
      <c r="N604" t="e">
        <f>VLOOKUP(D604,#REF!,7,0)</f>
        <v>#REF!</v>
      </c>
      <c r="P604" t="str">
        <f t="shared" si="50"/>
        <v>77130</v>
      </c>
      <c r="Q604" t="str">
        <f t="shared" si="51"/>
        <v>73</v>
      </c>
    </row>
    <row r="605" spans="1:17" hidden="1" x14ac:dyDescent="0.3">
      <c r="A605" s="556" t="s">
        <v>3179</v>
      </c>
      <c r="B605" s="332">
        <v>6</v>
      </c>
      <c r="C605" s="609">
        <v>731077132006990</v>
      </c>
      <c r="D605" s="427" t="s">
        <v>2070</v>
      </c>
      <c r="E605" t="str">
        <f t="shared" si="48"/>
        <v>730107713200699</v>
      </c>
      <c r="F605" t="str">
        <f t="shared" si="49"/>
        <v>0</v>
      </c>
      <c r="G605" t="e">
        <f>+VLOOKUP(L605,BG!$D$10:$F$68,3,FALSE)</f>
        <v>#REF!</v>
      </c>
      <c r="H605" s="427" t="s">
        <v>2215</v>
      </c>
      <c r="I605" s="619">
        <v>195487307</v>
      </c>
      <c r="J605" s="296">
        <f t="shared" si="47"/>
        <v>195487.307</v>
      </c>
      <c r="K605" t="e">
        <f>+VLOOKUP(D605,#REF!,4,0)</f>
        <v>#REF!</v>
      </c>
      <c r="L605" t="e">
        <f>VLOOKUP(D605,#REF!,5,0)</f>
        <v>#REF!</v>
      </c>
      <c r="M605" t="e">
        <f>VLOOKUP(D605,#REF!,6,0)</f>
        <v>#REF!</v>
      </c>
      <c r="N605" t="e">
        <f>VLOOKUP(D605,#REF!,7,0)</f>
        <v>#REF!</v>
      </c>
      <c r="P605" t="str">
        <f t="shared" si="50"/>
        <v>77132</v>
      </c>
      <c r="Q605" t="str">
        <f t="shared" si="51"/>
        <v>73</v>
      </c>
    </row>
    <row r="606" spans="1:17" hidden="1" x14ac:dyDescent="0.3">
      <c r="A606" s="556" t="s">
        <v>3179</v>
      </c>
      <c r="B606" s="333">
        <v>6</v>
      </c>
      <c r="C606" s="610">
        <v>731077132008990</v>
      </c>
      <c r="D606" s="334" t="s">
        <v>2071</v>
      </c>
      <c r="E606" t="str">
        <f t="shared" si="48"/>
        <v>730107713200899</v>
      </c>
      <c r="F606" t="str">
        <f t="shared" si="49"/>
        <v>0</v>
      </c>
      <c r="G606" t="e">
        <f>+VLOOKUP(L606,BG!$D$10:$F$68,3,FALSE)</f>
        <v>#REF!</v>
      </c>
      <c r="H606" s="334" t="s">
        <v>1227</v>
      </c>
      <c r="I606" s="620">
        <v>44738980</v>
      </c>
      <c r="J606" s="296">
        <f t="shared" si="47"/>
        <v>44738.98</v>
      </c>
      <c r="K606" t="e">
        <f>+VLOOKUP(D606,#REF!,4,0)</f>
        <v>#REF!</v>
      </c>
      <c r="L606" t="e">
        <f>VLOOKUP(D606,#REF!,5,0)</f>
        <v>#REF!</v>
      </c>
      <c r="M606" t="e">
        <f>VLOOKUP(D606,#REF!,6,0)</f>
        <v>#REF!</v>
      </c>
      <c r="N606" t="e">
        <f>VLOOKUP(D606,#REF!,7,0)</f>
        <v>#REF!</v>
      </c>
      <c r="P606" t="str">
        <f t="shared" si="50"/>
        <v>77132</v>
      </c>
      <c r="Q606" t="str">
        <f t="shared" si="51"/>
        <v>73</v>
      </c>
    </row>
    <row r="607" spans="1:17" hidden="1" x14ac:dyDescent="0.3">
      <c r="A607" s="556" t="s">
        <v>3179</v>
      </c>
      <c r="B607" s="332">
        <v>6</v>
      </c>
      <c r="C607" s="609">
        <v>731077140000990</v>
      </c>
      <c r="D607" s="427" t="s">
        <v>1355</v>
      </c>
      <c r="E607" t="str">
        <f t="shared" si="48"/>
        <v>730107714000099</v>
      </c>
      <c r="F607" t="str">
        <f t="shared" si="49"/>
        <v>0</v>
      </c>
      <c r="G607" t="e">
        <f>+VLOOKUP(L607,BG!$D$10:$F$68,3,FALSE)</f>
        <v>#REF!</v>
      </c>
      <c r="H607" s="427" t="s">
        <v>1354</v>
      </c>
      <c r="I607" s="619">
        <v>206762903</v>
      </c>
      <c r="J607" s="296">
        <f t="shared" si="47"/>
        <v>206762.90299999999</v>
      </c>
      <c r="K607" t="e">
        <f>+VLOOKUP(D607,#REF!,4,0)</f>
        <v>#REF!</v>
      </c>
      <c r="L607" t="e">
        <f>VLOOKUP(D607,#REF!,5,0)</f>
        <v>#REF!</v>
      </c>
      <c r="M607" t="e">
        <f>VLOOKUP(D607,#REF!,6,0)</f>
        <v>#REF!</v>
      </c>
      <c r="N607" t="e">
        <f>VLOOKUP(D607,#REF!,7,0)</f>
        <v>#REF!</v>
      </c>
      <c r="P607" t="str">
        <f t="shared" si="50"/>
        <v>77140</v>
      </c>
      <c r="Q607" t="str">
        <f t="shared" si="51"/>
        <v>73</v>
      </c>
    </row>
    <row r="608" spans="1:17" hidden="1" x14ac:dyDescent="0.3">
      <c r="A608" s="556" t="s">
        <v>3179</v>
      </c>
      <c r="B608" s="333">
        <v>6</v>
      </c>
      <c r="C608" s="610">
        <v>731077144001010</v>
      </c>
      <c r="D608" s="334" t="s">
        <v>1391</v>
      </c>
      <c r="E608" t="str">
        <f t="shared" si="48"/>
        <v>730107714400101</v>
      </c>
      <c r="F608" t="str">
        <f t="shared" si="49"/>
        <v>0</v>
      </c>
      <c r="G608" t="e">
        <f>+VLOOKUP(L608,BG!$D$10:$F$68,3,FALSE)</f>
        <v>#REF!</v>
      </c>
      <c r="H608" s="334" t="s">
        <v>1453</v>
      </c>
      <c r="I608" s="620">
        <v>330566850</v>
      </c>
      <c r="J608" s="296">
        <f t="shared" si="47"/>
        <v>330566.84999999998</v>
      </c>
      <c r="K608" t="e">
        <f>+VLOOKUP(D608,#REF!,4,0)</f>
        <v>#REF!</v>
      </c>
      <c r="L608" t="e">
        <f>VLOOKUP(D608,#REF!,5,0)</f>
        <v>#REF!</v>
      </c>
      <c r="M608" t="e">
        <f>VLOOKUP(D608,#REF!,6,0)</f>
        <v>#REF!</v>
      </c>
      <c r="N608" t="e">
        <f>VLOOKUP(D608,#REF!,7,0)</f>
        <v>#REF!</v>
      </c>
      <c r="P608" t="str">
        <f t="shared" si="50"/>
        <v>77144</v>
      </c>
      <c r="Q608" t="str">
        <f t="shared" si="51"/>
        <v>73</v>
      </c>
    </row>
    <row r="609" spans="1:17" s="297" customFormat="1" hidden="1" x14ac:dyDescent="0.3">
      <c r="A609" s="556" t="s">
        <v>3179</v>
      </c>
      <c r="B609" s="604">
        <v>6</v>
      </c>
      <c r="C609" s="617">
        <v>731077144002990</v>
      </c>
      <c r="D609" s="479" t="s">
        <v>1228</v>
      </c>
      <c r="E609" s="297" t="str">
        <f t="shared" si="48"/>
        <v>730107714400299</v>
      </c>
      <c r="F609" s="297" t="str">
        <f t="shared" si="49"/>
        <v>0</v>
      </c>
      <c r="G609" t="e">
        <f>+VLOOKUP(L609,BG!$D$10:$F$68,3,FALSE)</f>
        <v>#REF!</v>
      </c>
      <c r="H609" s="479" t="s">
        <v>1229</v>
      </c>
      <c r="I609" s="630">
        <v>47741115</v>
      </c>
      <c r="J609" s="466">
        <f t="shared" si="47"/>
        <v>47741.114999999998</v>
      </c>
      <c r="K609" s="297" t="e">
        <f>+VLOOKUP(D609,#REF!,4,0)</f>
        <v>#REF!</v>
      </c>
      <c r="L609" s="297" t="e">
        <f>VLOOKUP(D609,#REF!,5,0)</f>
        <v>#REF!</v>
      </c>
      <c r="M609" s="297" t="e">
        <f>VLOOKUP(D609,#REF!,6,0)</f>
        <v>#REF!</v>
      </c>
      <c r="N609" s="297" t="e">
        <f>VLOOKUP(D609,#REF!,7,0)</f>
        <v>#REF!</v>
      </c>
      <c r="P609" t="str">
        <f t="shared" si="50"/>
        <v>77144</v>
      </c>
      <c r="Q609" t="str">
        <f t="shared" si="51"/>
        <v>73</v>
      </c>
    </row>
    <row r="610" spans="1:17" hidden="1" x14ac:dyDescent="0.3">
      <c r="A610" s="556" t="s">
        <v>3179</v>
      </c>
      <c r="B610" s="333">
        <v>6</v>
      </c>
      <c r="C610" s="610">
        <v>731077144003990</v>
      </c>
      <c r="D610" s="334" t="s">
        <v>1230</v>
      </c>
      <c r="E610" t="str">
        <f t="shared" si="48"/>
        <v>730107714400399</v>
      </c>
      <c r="F610" t="str">
        <f t="shared" si="49"/>
        <v>0</v>
      </c>
      <c r="G610" t="e">
        <f>+VLOOKUP(L610,BG!$D$10:$F$68,3,FALSE)</f>
        <v>#REF!</v>
      </c>
      <c r="H610" s="334" t="s">
        <v>1231</v>
      </c>
      <c r="I610" s="620">
        <v>1102306442</v>
      </c>
      <c r="J610" s="296">
        <f t="shared" si="47"/>
        <v>1102306.442</v>
      </c>
      <c r="K610" t="e">
        <f>+VLOOKUP(D610,#REF!,4,0)</f>
        <v>#REF!</v>
      </c>
      <c r="L610" t="e">
        <f>VLOOKUP(D610,#REF!,5,0)</f>
        <v>#REF!</v>
      </c>
      <c r="M610" t="e">
        <f>VLOOKUP(D610,#REF!,6,0)</f>
        <v>#REF!</v>
      </c>
      <c r="N610" t="e">
        <f>VLOOKUP(D610,#REF!,7,0)</f>
        <v>#REF!</v>
      </c>
      <c r="P610" t="str">
        <f t="shared" si="50"/>
        <v>77144</v>
      </c>
      <c r="Q610" t="str">
        <f t="shared" si="51"/>
        <v>73</v>
      </c>
    </row>
    <row r="611" spans="1:17" hidden="1" x14ac:dyDescent="0.3">
      <c r="A611" s="556" t="s">
        <v>3179</v>
      </c>
      <c r="B611" s="332">
        <v>6</v>
      </c>
      <c r="C611" s="609">
        <v>731077144004990</v>
      </c>
      <c r="D611" s="427" t="s">
        <v>1335</v>
      </c>
      <c r="E611" t="str">
        <f t="shared" si="48"/>
        <v>730107714400499</v>
      </c>
      <c r="F611" t="str">
        <f t="shared" si="49"/>
        <v>0</v>
      </c>
      <c r="G611" t="e">
        <f>+VLOOKUP(L611,BG!$D$10:$F$68,3,FALSE)</f>
        <v>#REF!</v>
      </c>
      <c r="H611" s="427" t="s">
        <v>1336</v>
      </c>
      <c r="I611" s="619">
        <v>1099999</v>
      </c>
      <c r="J611" s="296">
        <f t="shared" si="47"/>
        <v>1099.999</v>
      </c>
      <c r="K611" t="e">
        <f>+VLOOKUP(D611,#REF!,4,0)</f>
        <v>#REF!</v>
      </c>
      <c r="L611" t="e">
        <f>VLOOKUP(D611,#REF!,5,0)</f>
        <v>#REF!</v>
      </c>
      <c r="M611" t="e">
        <f>VLOOKUP(D611,#REF!,6,0)</f>
        <v>#REF!</v>
      </c>
      <c r="N611" t="e">
        <f>VLOOKUP(D611,#REF!,7,0)</f>
        <v>#REF!</v>
      </c>
      <c r="P611" t="str">
        <f t="shared" si="50"/>
        <v>77144</v>
      </c>
      <c r="Q611" t="str">
        <f t="shared" si="51"/>
        <v>73</v>
      </c>
    </row>
    <row r="612" spans="1:17" s="297" customFormat="1" x14ac:dyDescent="0.3">
      <c r="A612" s="556" t="s">
        <v>3179</v>
      </c>
      <c r="B612" s="602">
        <v>6</v>
      </c>
      <c r="C612" s="616">
        <v>731077144009990</v>
      </c>
      <c r="D612" s="608" t="s">
        <v>1337</v>
      </c>
      <c r="E612" s="297" t="str">
        <f t="shared" si="48"/>
        <v>730107714400999</v>
      </c>
      <c r="F612" s="297" t="str">
        <f t="shared" si="49"/>
        <v>0</v>
      </c>
      <c r="G612" t="e">
        <f>+VLOOKUP(L612,BG!$D$10:$F$68,3,FALSE)</f>
        <v>#REF!</v>
      </c>
      <c r="H612" s="608" t="s">
        <v>1338</v>
      </c>
      <c r="I612" s="629">
        <v>56141041</v>
      </c>
      <c r="J612" s="466">
        <f t="shared" si="47"/>
        <v>56141.040999999997</v>
      </c>
      <c r="K612" s="297" t="e">
        <f>+VLOOKUP(D612,#REF!,4,0)</f>
        <v>#REF!</v>
      </c>
      <c r="L612" s="297" t="e">
        <f>VLOOKUP(D612,#REF!,5,0)</f>
        <v>#REF!</v>
      </c>
      <c r="M612" s="297" t="e">
        <f>VLOOKUP(D612,#REF!,6,0)</f>
        <v>#REF!</v>
      </c>
      <c r="N612" s="297" t="e">
        <f>VLOOKUP(D612,#REF!,7,0)</f>
        <v>#REF!</v>
      </c>
      <c r="P612" t="str">
        <f t="shared" si="50"/>
        <v>77144</v>
      </c>
      <c r="Q612" t="str">
        <f t="shared" si="51"/>
        <v>73</v>
      </c>
    </row>
    <row r="613" spans="1:17" s="297" customFormat="1" x14ac:dyDescent="0.3">
      <c r="A613" s="556" t="s">
        <v>3179</v>
      </c>
      <c r="B613" s="604">
        <v>6</v>
      </c>
      <c r="C613" s="617">
        <v>731077144014990</v>
      </c>
      <c r="D613" s="479" t="s">
        <v>1232</v>
      </c>
      <c r="E613" s="297" t="str">
        <f t="shared" si="48"/>
        <v>730107714401499</v>
      </c>
      <c r="F613" s="297" t="str">
        <f t="shared" si="49"/>
        <v>0</v>
      </c>
      <c r="G613" t="e">
        <f>+VLOOKUP(L613,BG!$D$10:$F$68,3,FALSE)</f>
        <v>#REF!</v>
      </c>
      <c r="H613" s="479" t="s">
        <v>1233</v>
      </c>
      <c r="I613" s="630">
        <v>456958415</v>
      </c>
      <c r="J613" s="466">
        <f t="shared" si="47"/>
        <v>456958.41499999998</v>
      </c>
      <c r="K613" s="297" t="e">
        <f>+VLOOKUP(D613,#REF!,4,0)</f>
        <v>#REF!</v>
      </c>
      <c r="L613" s="297" t="e">
        <f>VLOOKUP(D613,#REF!,5,0)</f>
        <v>#REF!</v>
      </c>
      <c r="M613" s="297" t="e">
        <f>VLOOKUP(D613,#REF!,6,0)</f>
        <v>#REF!</v>
      </c>
      <c r="N613" s="297" t="e">
        <f>VLOOKUP(D613,#REF!,7,0)</f>
        <v>#REF!</v>
      </c>
      <c r="P613" t="str">
        <f t="shared" si="50"/>
        <v>77144</v>
      </c>
      <c r="Q613" t="str">
        <f t="shared" si="51"/>
        <v>73</v>
      </c>
    </row>
    <row r="614" spans="1:17" hidden="1" x14ac:dyDescent="0.3">
      <c r="A614" s="556" t="s">
        <v>3179</v>
      </c>
      <c r="B614" s="333">
        <v>6</v>
      </c>
      <c r="C614" s="610">
        <v>731077144019990</v>
      </c>
      <c r="D614" s="334" t="s">
        <v>1234</v>
      </c>
      <c r="E614" t="str">
        <f t="shared" si="48"/>
        <v>730107714401999</v>
      </c>
      <c r="F614" t="str">
        <f t="shared" si="49"/>
        <v>0</v>
      </c>
      <c r="G614" t="e">
        <f>+VLOOKUP(L614,BG!$D$10:$F$68,3,FALSE)</f>
        <v>#REF!</v>
      </c>
      <c r="H614" s="334" t="s">
        <v>1235</v>
      </c>
      <c r="I614" s="620">
        <v>28740788</v>
      </c>
      <c r="J614" s="296">
        <f t="shared" si="47"/>
        <v>28740.788</v>
      </c>
      <c r="K614" t="e">
        <f>+VLOOKUP(D614,#REF!,4,0)</f>
        <v>#REF!</v>
      </c>
      <c r="L614" t="e">
        <f>VLOOKUP(D614,#REF!,5,0)</f>
        <v>#REF!</v>
      </c>
      <c r="M614" t="e">
        <f>VLOOKUP(D614,#REF!,6,0)</f>
        <v>#REF!</v>
      </c>
      <c r="N614" t="e">
        <f>VLOOKUP(D614,#REF!,7,0)</f>
        <v>#REF!</v>
      </c>
      <c r="P614" t="str">
        <f t="shared" si="50"/>
        <v>77144</v>
      </c>
      <c r="Q614" t="str">
        <f t="shared" si="51"/>
        <v>73</v>
      </c>
    </row>
    <row r="615" spans="1:17" hidden="1" x14ac:dyDescent="0.3">
      <c r="A615" s="556" t="s">
        <v>3179</v>
      </c>
      <c r="B615" s="332">
        <v>6</v>
      </c>
      <c r="C615" s="609">
        <v>731077144023990</v>
      </c>
      <c r="D615" s="427" t="s">
        <v>1236</v>
      </c>
      <c r="E615" t="str">
        <f t="shared" si="48"/>
        <v>730107714402399</v>
      </c>
      <c r="F615" t="str">
        <f t="shared" si="49"/>
        <v>0</v>
      </c>
      <c r="G615" t="e">
        <f>+VLOOKUP(L615,BG!$D$10:$F$68,3,FALSE)</f>
        <v>#REF!</v>
      </c>
      <c r="H615" s="427" t="s">
        <v>1237</v>
      </c>
      <c r="I615" s="619">
        <v>160000</v>
      </c>
      <c r="J615" s="296">
        <f t="shared" si="47"/>
        <v>160</v>
      </c>
      <c r="K615" t="e">
        <f>+VLOOKUP(D615,#REF!,4,0)</f>
        <v>#REF!</v>
      </c>
      <c r="L615" t="e">
        <f>VLOOKUP(D615,#REF!,5,0)</f>
        <v>#REF!</v>
      </c>
      <c r="M615" t="e">
        <f>VLOOKUP(D615,#REF!,6,0)</f>
        <v>#REF!</v>
      </c>
      <c r="N615" t="e">
        <f>VLOOKUP(D615,#REF!,7,0)</f>
        <v>#REF!</v>
      </c>
      <c r="P615" t="str">
        <f t="shared" si="50"/>
        <v>77144</v>
      </c>
      <c r="Q615" t="str">
        <f t="shared" si="51"/>
        <v>73</v>
      </c>
    </row>
    <row r="616" spans="1:17" hidden="1" x14ac:dyDescent="0.3">
      <c r="A616" s="556" t="s">
        <v>3179</v>
      </c>
      <c r="B616">
        <v>6</v>
      </c>
      <c r="C616" s="618">
        <v>731077144027990</v>
      </c>
      <c r="D616" s="331" t="s">
        <v>2072</v>
      </c>
      <c r="E616" t="str">
        <f t="shared" si="48"/>
        <v>730107714402799</v>
      </c>
      <c r="F616" t="str">
        <f t="shared" si="49"/>
        <v>0</v>
      </c>
      <c r="G616" t="e">
        <f>+VLOOKUP(L616,BG!$D$10:$F$68,3,FALSE)</f>
        <v>#REF!</v>
      </c>
      <c r="H616" s="331" t="s">
        <v>1201</v>
      </c>
      <c r="I616" s="631">
        <v>6401400</v>
      </c>
      <c r="J616" s="296">
        <f t="shared" si="47"/>
        <v>6401.4</v>
      </c>
      <c r="K616" t="e">
        <f>+VLOOKUP(D616,#REF!,4,0)</f>
        <v>#REF!</v>
      </c>
      <c r="L616" t="e">
        <f>VLOOKUP(D616,#REF!,5,0)</f>
        <v>#REF!</v>
      </c>
      <c r="M616" t="e">
        <f>VLOOKUP(D616,#REF!,6,0)</f>
        <v>#REF!</v>
      </c>
      <c r="N616" t="e">
        <f>VLOOKUP(D616,#REF!,7,0)</f>
        <v>#REF!</v>
      </c>
      <c r="P616" t="str">
        <f t="shared" si="50"/>
        <v>77144</v>
      </c>
      <c r="Q616" t="str">
        <f t="shared" si="51"/>
        <v>73</v>
      </c>
    </row>
    <row r="617" spans="1:17" hidden="1" x14ac:dyDescent="0.3">
      <c r="A617" s="556" t="s">
        <v>3179</v>
      </c>
      <c r="B617">
        <v>6</v>
      </c>
      <c r="C617" s="618">
        <v>731077144028990</v>
      </c>
      <c r="D617" s="331" t="s">
        <v>1392</v>
      </c>
      <c r="E617" t="str">
        <f t="shared" si="48"/>
        <v>730107714402899</v>
      </c>
      <c r="F617" t="str">
        <f t="shared" si="49"/>
        <v>0</v>
      </c>
      <c r="G617" t="e">
        <f>+VLOOKUP(L617,BG!$D$10:$F$68,3,FALSE)</f>
        <v>#REF!</v>
      </c>
      <c r="H617" s="331" t="s">
        <v>1584</v>
      </c>
      <c r="I617" s="631">
        <v>600000</v>
      </c>
      <c r="J617" s="296">
        <f t="shared" si="47"/>
        <v>600</v>
      </c>
      <c r="K617" t="e">
        <f>+VLOOKUP(D617,#REF!,4,0)</f>
        <v>#REF!</v>
      </c>
      <c r="L617" t="e">
        <f>VLOOKUP(D617,#REF!,5,0)</f>
        <v>#REF!</v>
      </c>
      <c r="M617" t="e">
        <f>VLOOKUP(D617,#REF!,6,0)</f>
        <v>#REF!</v>
      </c>
      <c r="N617" t="e">
        <f>VLOOKUP(D617,#REF!,7,0)</f>
        <v>#REF!</v>
      </c>
      <c r="P617" t="str">
        <f t="shared" si="50"/>
        <v>77144</v>
      </c>
      <c r="Q617" t="str">
        <f t="shared" si="51"/>
        <v>73</v>
      </c>
    </row>
    <row r="618" spans="1:17" hidden="1" x14ac:dyDescent="0.3">
      <c r="A618" s="556" t="s">
        <v>3179</v>
      </c>
      <c r="B618">
        <v>6</v>
      </c>
      <c r="C618" s="618">
        <v>731077144038990</v>
      </c>
      <c r="D618" s="331" t="s">
        <v>1238</v>
      </c>
      <c r="E618" t="str">
        <f t="shared" si="48"/>
        <v>730107714403899</v>
      </c>
      <c r="F618" t="str">
        <f t="shared" si="49"/>
        <v>0</v>
      </c>
      <c r="G618" t="e">
        <f>+VLOOKUP(L618,BG!$D$10:$F$68,3,FALSE)</f>
        <v>#REF!</v>
      </c>
      <c r="H618" s="331" t="s">
        <v>1239</v>
      </c>
      <c r="I618" s="631">
        <v>61303380</v>
      </c>
      <c r="J618" s="296">
        <f t="shared" si="47"/>
        <v>61303.38</v>
      </c>
      <c r="K618" t="e">
        <f>+VLOOKUP(D618,#REF!,4,0)</f>
        <v>#REF!</v>
      </c>
      <c r="L618" t="e">
        <f>VLOOKUP(D618,#REF!,5,0)</f>
        <v>#REF!</v>
      </c>
      <c r="M618" t="e">
        <f>VLOOKUP(D618,#REF!,6,0)</f>
        <v>#REF!</v>
      </c>
      <c r="N618" t="e">
        <f>VLOOKUP(D618,#REF!,7,0)</f>
        <v>#REF!</v>
      </c>
      <c r="P618" t="str">
        <f t="shared" si="50"/>
        <v>77144</v>
      </c>
      <c r="Q618" t="str">
        <f t="shared" si="51"/>
        <v>73</v>
      </c>
    </row>
    <row r="619" spans="1:17" x14ac:dyDescent="0.3">
      <c r="A619" s="556" t="s">
        <v>3179</v>
      </c>
      <c r="B619">
        <v>6</v>
      </c>
      <c r="C619" s="618">
        <v>731077144039990</v>
      </c>
      <c r="D619" s="331" t="s">
        <v>3204</v>
      </c>
      <c r="E619" t="str">
        <f t="shared" si="48"/>
        <v>730107714403999</v>
      </c>
      <c r="F619" t="str">
        <f t="shared" si="49"/>
        <v>0</v>
      </c>
      <c r="G619" t="e">
        <f>+VLOOKUP(L619,BG!$D$10:$F$68,3,FALSE)</f>
        <v>#REF!</v>
      </c>
      <c r="H619" s="331" t="s">
        <v>3237</v>
      </c>
      <c r="I619" s="631">
        <v>550366667</v>
      </c>
      <c r="J619" s="296">
        <f t="shared" si="47"/>
        <v>550366.66700000002</v>
      </c>
      <c r="K619" t="e">
        <f>+VLOOKUP(D619,#REF!,4,0)</f>
        <v>#REF!</v>
      </c>
      <c r="L619" t="e">
        <f>VLOOKUP(D619,#REF!,5,0)</f>
        <v>#REF!</v>
      </c>
      <c r="M619" t="s">
        <v>3253</v>
      </c>
      <c r="N619" t="e">
        <f>VLOOKUP(D619,#REF!,7,0)</f>
        <v>#REF!</v>
      </c>
      <c r="P619" t="str">
        <f t="shared" si="50"/>
        <v>77144</v>
      </c>
      <c r="Q619" t="str">
        <f t="shared" si="51"/>
        <v>73</v>
      </c>
    </row>
    <row r="620" spans="1:17" hidden="1" x14ac:dyDescent="0.3">
      <c r="A620" s="556" t="s">
        <v>3179</v>
      </c>
      <c r="B620">
        <v>6</v>
      </c>
      <c r="C620" s="618">
        <v>731077144074990</v>
      </c>
      <c r="D620" s="331" t="s">
        <v>2073</v>
      </c>
      <c r="E620" t="str">
        <f t="shared" si="48"/>
        <v>730107714407499</v>
      </c>
      <c r="F620" t="str">
        <f t="shared" si="49"/>
        <v>0</v>
      </c>
      <c r="G620" t="e">
        <f>+VLOOKUP(L620,BG!$D$10:$F$68,3,FALSE)</f>
        <v>#REF!</v>
      </c>
      <c r="H620" s="331" t="s">
        <v>2216</v>
      </c>
      <c r="I620" s="631">
        <v>20702260</v>
      </c>
      <c r="J620" s="296">
        <f t="shared" si="47"/>
        <v>20702.259999999998</v>
      </c>
      <c r="K620" t="e">
        <f>+VLOOKUP(D620,#REF!,4,0)</f>
        <v>#REF!</v>
      </c>
      <c r="L620" t="e">
        <f>VLOOKUP(D620,#REF!,5,0)</f>
        <v>#REF!</v>
      </c>
      <c r="M620" t="e">
        <f>VLOOKUP(D620,#REF!,6,0)</f>
        <v>#REF!</v>
      </c>
      <c r="N620" t="e">
        <f>VLOOKUP(D620,#REF!,7,0)</f>
        <v>#REF!</v>
      </c>
      <c r="P620" t="str">
        <f t="shared" si="50"/>
        <v>77144</v>
      </c>
      <c r="Q620" t="str">
        <f t="shared" si="51"/>
        <v>73</v>
      </c>
    </row>
    <row r="621" spans="1:17" hidden="1" x14ac:dyDescent="0.3">
      <c r="A621" s="556" t="s">
        <v>3179</v>
      </c>
      <c r="B621">
        <v>6</v>
      </c>
      <c r="C621" s="618">
        <v>731077144077990</v>
      </c>
      <c r="D621" s="331" t="s">
        <v>1393</v>
      </c>
      <c r="E621" t="str">
        <f t="shared" si="48"/>
        <v>730107714407799</v>
      </c>
      <c r="F621" t="str">
        <f t="shared" si="49"/>
        <v>0</v>
      </c>
      <c r="G621" t="e">
        <f>+VLOOKUP(L621,BG!$D$10:$F$68,3,FALSE)</f>
        <v>#REF!</v>
      </c>
      <c r="H621" s="331" t="s">
        <v>1412</v>
      </c>
      <c r="I621" s="631">
        <v>2367261</v>
      </c>
      <c r="J621" s="296">
        <f t="shared" si="47"/>
        <v>2367.261</v>
      </c>
      <c r="K621" t="e">
        <f>+VLOOKUP(D621,#REF!,4,0)</f>
        <v>#REF!</v>
      </c>
      <c r="L621" t="e">
        <f>VLOOKUP(D621,#REF!,5,0)</f>
        <v>#REF!</v>
      </c>
      <c r="M621" t="e">
        <f>VLOOKUP(D621,#REF!,6,0)</f>
        <v>#REF!</v>
      </c>
      <c r="N621" t="e">
        <f>VLOOKUP(D621,#REF!,7,0)</f>
        <v>#REF!</v>
      </c>
      <c r="P621" t="str">
        <f t="shared" si="50"/>
        <v>77144</v>
      </c>
      <c r="Q621" t="str">
        <f t="shared" si="51"/>
        <v>73</v>
      </c>
    </row>
    <row r="622" spans="1:17" hidden="1" x14ac:dyDescent="0.3">
      <c r="A622" s="556" t="s">
        <v>3179</v>
      </c>
      <c r="B622">
        <v>6</v>
      </c>
      <c r="C622" s="618">
        <v>731077144079990</v>
      </c>
      <c r="D622" s="331" t="s">
        <v>1240</v>
      </c>
      <c r="E622" t="str">
        <f t="shared" si="48"/>
        <v>730107714407999</v>
      </c>
      <c r="F622" t="str">
        <f t="shared" si="49"/>
        <v>0</v>
      </c>
      <c r="G622" t="e">
        <f>+VLOOKUP(L622,BG!$D$10:$F$68,3,FALSE)</f>
        <v>#REF!</v>
      </c>
      <c r="H622" s="331" t="s">
        <v>1241</v>
      </c>
      <c r="I622" s="631">
        <v>278789016</v>
      </c>
      <c r="J622" s="296">
        <f t="shared" si="47"/>
        <v>278789.016</v>
      </c>
      <c r="K622" t="e">
        <f>+VLOOKUP(D622,#REF!,4,0)</f>
        <v>#REF!</v>
      </c>
      <c r="L622" t="e">
        <f>VLOOKUP(D622,#REF!,5,0)</f>
        <v>#REF!</v>
      </c>
      <c r="M622" t="s">
        <v>1460</v>
      </c>
      <c r="N622" t="e">
        <f>VLOOKUP(D622,#REF!,7,0)</f>
        <v>#REF!</v>
      </c>
      <c r="P622" t="str">
        <f t="shared" si="50"/>
        <v>77144</v>
      </c>
      <c r="Q622" t="str">
        <f t="shared" si="51"/>
        <v>73</v>
      </c>
    </row>
    <row r="623" spans="1:17" hidden="1" x14ac:dyDescent="0.3">
      <c r="A623" s="556" t="s">
        <v>3179</v>
      </c>
      <c r="B623">
        <v>6</v>
      </c>
      <c r="C623" s="618">
        <v>731077144081990</v>
      </c>
      <c r="D623" s="331" t="s">
        <v>1356</v>
      </c>
      <c r="E623" t="str">
        <f t="shared" si="48"/>
        <v>730107714408199</v>
      </c>
      <c r="F623" t="str">
        <f t="shared" si="49"/>
        <v>0</v>
      </c>
      <c r="G623" t="e">
        <f>+VLOOKUP(L623,BG!$D$10:$F$68,3,FALSE)</f>
        <v>#REF!</v>
      </c>
      <c r="H623" s="331" t="s">
        <v>1357</v>
      </c>
      <c r="I623" s="631">
        <v>4197236783</v>
      </c>
      <c r="J623" s="296">
        <f t="shared" si="47"/>
        <v>4197236.7829999998</v>
      </c>
      <c r="K623" t="e">
        <f>+VLOOKUP(D623,#REF!,4,0)</f>
        <v>#REF!</v>
      </c>
      <c r="L623" t="e">
        <f>VLOOKUP(D623,#REF!,5,0)</f>
        <v>#REF!</v>
      </c>
      <c r="M623" t="s">
        <v>1460</v>
      </c>
      <c r="N623" t="e">
        <f>VLOOKUP(D623,#REF!,7,0)</f>
        <v>#REF!</v>
      </c>
      <c r="P623" t="str">
        <f t="shared" si="50"/>
        <v>77144</v>
      </c>
      <c r="Q623" t="str">
        <f t="shared" si="51"/>
        <v>73</v>
      </c>
    </row>
    <row r="624" spans="1:17" hidden="1" x14ac:dyDescent="0.3">
      <c r="A624" s="556" t="s">
        <v>3179</v>
      </c>
      <c r="B624">
        <v>6</v>
      </c>
      <c r="C624" s="618">
        <v>731077144085990</v>
      </c>
      <c r="D624" s="331" t="s">
        <v>2799</v>
      </c>
      <c r="E624" t="str">
        <f t="shared" si="48"/>
        <v>730107714408599</v>
      </c>
      <c r="F624" t="str">
        <f t="shared" si="49"/>
        <v>0</v>
      </c>
      <c r="G624" t="e">
        <f>+VLOOKUP(L624,BG!$D$10:$F$68,3,FALSE)</f>
        <v>#REF!</v>
      </c>
      <c r="H624" s="331" t="s">
        <v>2800</v>
      </c>
      <c r="I624" s="631">
        <v>525510641</v>
      </c>
      <c r="J624" s="296">
        <f t="shared" si="47"/>
        <v>525510.64099999995</v>
      </c>
      <c r="K624" t="e">
        <f>+VLOOKUP(D624,#REF!,4,0)</f>
        <v>#REF!</v>
      </c>
      <c r="L624" t="e">
        <f>VLOOKUP(D624,#REF!,5,0)</f>
        <v>#REF!</v>
      </c>
      <c r="M624" t="e">
        <f>+L624</f>
        <v>#REF!</v>
      </c>
      <c r="N624" t="e">
        <f>VLOOKUP(D624,#REF!,7,0)</f>
        <v>#REF!</v>
      </c>
      <c r="P624" t="str">
        <f t="shared" si="50"/>
        <v>77144</v>
      </c>
      <c r="Q624" t="str">
        <f t="shared" si="51"/>
        <v>73</v>
      </c>
    </row>
    <row r="625" spans="1:17" hidden="1" x14ac:dyDescent="0.3">
      <c r="A625" s="556" t="s">
        <v>3179</v>
      </c>
      <c r="B625">
        <v>7</v>
      </c>
      <c r="C625" s="618">
        <v>731077144605990</v>
      </c>
      <c r="D625" s="331" t="s">
        <v>1242</v>
      </c>
      <c r="E625" t="str">
        <f t="shared" si="48"/>
        <v>730107714460599</v>
      </c>
      <c r="F625" t="str">
        <f t="shared" si="49"/>
        <v>0</v>
      </c>
      <c r="G625" t="e">
        <f>+VLOOKUP(L625,BG!$D$10:$F$68,3,FALSE)</f>
        <v>#REF!</v>
      </c>
      <c r="H625" s="331" t="s">
        <v>1243</v>
      </c>
      <c r="I625" s="631">
        <v>1093721333</v>
      </c>
      <c r="J625" s="296">
        <f t="shared" si="47"/>
        <v>1093721.3330000001</v>
      </c>
      <c r="K625" t="e">
        <f>+VLOOKUP(D625,#REF!,4,0)</f>
        <v>#REF!</v>
      </c>
      <c r="L625" t="e">
        <f>VLOOKUP(D625,#REF!,5,0)</f>
        <v>#REF!</v>
      </c>
      <c r="M625" t="e">
        <f>VLOOKUP(D625,#REF!,6,0)</f>
        <v>#REF!</v>
      </c>
      <c r="N625" t="e">
        <f>VLOOKUP(D625,#REF!,7,0)</f>
        <v>#REF!</v>
      </c>
      <c r="P625" t="str">
        <f t="shared" si="50"/>
        <v>77144</v>
      </c>
      <c r="Q625" t="str">
        <f t="shared" si="51"/>
        <v>73</v>
      </c>
    </row>
    <row r="626" spans="1:17" hidden="1" x14ac:dyDescent="0.3">
      <c r="A626" s="556" t="s">
        <v>3179</v>
      </c>
      <c r="B626">
        <v>6</v>
      </c>
      <c r="C626" s="618">
        <v>731077144702990</v>
      </c>
      <c r="D626" s="331" t="s">
        <v>1244</v>
      </c>
      <c r="E626" t="str">
        <f t="shared" si="48"/>
        <v>730107714470299</v>
      </c>
      <c r="F626" t="str">
        <f t="shared" si="49"/>
        <v>0</v>
      </c>
      <c r="G626" t="e">
        <f>+VLOOKUP(L626,BG!$D$10:$F$68,3,FALSE)</f>
        <v>#REF!</v>
      </c>
      <c r="H626" s="331" t="s">
        <v>1245</v>
      </c>
      <c r="I626" s="631">
        <v>2845080228</v>
      </c>
      <c r="J626" s="296">
        <f t="shared" si="47"/>
        <v>2845080.2280000001</v>
      </c>
      <c r="K626" t="e">
        <f>+VLOOKUP(D626,#REF!,4,0)</f>
        <v>#REF!</v>
      </c>
      <c r="L626" t="e">
        <f>VLOOKUP(D626,#REF!,5,0)</f>
        <v>#REF!</v>
      </c>
      <c r="M626" t="e">
        <f>VLOOKUP(D626,#REF!,6,0)</f>
        <v>#REF!</v>
      </c>
      <c r="N626" t="e">
        <f>VLOOKUP(D626,#REF!,7,0)</f>
        <v>#REF!</v>
      </c>
      <c r="P626" t="str">
        <f t="shared" si="50"/>
        <v>77144</v>
      </c>
      <c r="Q626" t="str">
        <f t="shared" si="51"/>
        <v>73</v>
      </c>
    </row>
    <row r="627" spans="1:17" hidden="1" x14ac:dyDescent="0.3">
      <c r="A627" s="556" t="s">
        <v>3179</v>
      </c>
      <c r="B627">
        <v>6</v>
      </c>
      <c r="C627" s="618">
        <v>731077144708990</v>
      </c>
      <c r="D627" s="331" t="s">
        <v>2074</v>
      </c>
      <c r="E627" t="str">
        <f t="shared" si="48"/>
        <v>730107714470899</v>
      </c>
      <c r="F627" t="str">
        <f t="shared" si="49"/>
        <v>0</v>
      </c>
      <c r="G627" t="e">
        <f>+VLOOKUP(L627,BG!$D$10:$F$68,3,FALSE)</f>
        <v>#REF!</v>
      </c>
      <c r="H627" s="331" t="s">
        <v>1246</v>
      </c>
      <c r="I627" s="631">
        <v>477973371</v>
      </c>
      <c r="J627" s="296">
        <f t="shared" si="47"/>
        <v>477973.37099999998</v>
      </c>
      <c r="K627" t="e">
        <f>+VLOOKUP(D627,#REF!,4,0)</f>
        <v>#REF!</v>
      </c>
      <c r="L627" t="e">
        <f>VLOOKUP(D627,#REF!,5,0)</f>
        <v>#REF!</v>
      </c>
      <c r="M627" t="e">
        <f>VLOOKUP(D627,#REF!,6,0)</f>
        <v>#REF!</v>
      </c>
      <c r="N627" t="e">
        <f>VLOOKUP(D627,#REF!,7,0)</f>
        <v>#REF!</v>
      </c>
      <c r="P627" t="str">
        <f t="shared" si="50"/>
        <v>77144</v>
      </c>
      <c r="Q627" t="str">
        <f t="shared" si="51"/>
        <v>73</v>
      </c>
    </row>
    <row r="628" spans="1:17" hidden="1" x14ac:dyDescent="0.3">
      <c r="A628" s="556" t="s">
        <v>3179</v>
      </c>
      <c r="B628">
        <v>6</v>
      </c>
      <c r="C628" s="618">
        <v>731077144709990</v>
      </c>
      <c r="D628" s="331" t="s">
        <v>2075</v>
      </c>
      <c r="E628" t="str">
        <f t="shared" si="48"/>
        <v>730107714470999</v>
      </c>
      <c r="F628" t="str">
        <f t="shared" si="49"/>
        <v>0</v>
      </c>
      <c r="G628" t="e">
        <f>+VLOOKUP(L628,BG!$D$10:$F$68,3,FALSE)</f>
        <v>#REF!</v>
      </c>
      <c r="H628" s="331" t="s">
        <v>2217</v>
      </c>
      <c r="I628" s="631">
        <v>2169169655</v>
      </c>
      <c r="J628" s="296">
        <f t="shared" si="47"/>
        <v>2169169.6549999998</v>
      </c>
      <c r="K628" t="e">
        <f>+VLOOKUP(D628,#REF!,4,0)</f>
        <v>#REF!</v>
      </c>
      <c r="L628" t="e">
        <f>VLOOKUP(D628,#REF!,5,0)</f>
        <v>#REF!</v>
      </c>
      <c r="M628" t="e">
        <f>VLOOKUP(D628,#REF!,6,0)</f>
        <v>#REF!</v>
      </c>
      <c r="N628" t="e">
        <f>VLOOKUP(D628,#REF!,7,0)</f>
        <v>#REF!</v>
      </c>
      <c r="P628" t="str">
        <f t="shared" si="50"/>
        <v>77144</v>
      </c>
      <c r="Q628" t="str">
        <f t="shared" si="51"/>
        <v>73</v>
      </c>
    </row>
    <row r="629" spans="1:17" hidden="1" x14ac:dyDescent="0.3">
      <c r="A629" s="556" t="s">
        <v>3179</v>
      </c>
      <c r="B629">
        <v>6</v>
      </c>
      <c r="C629" s="618">
        <v>731077144710990</v>
      </c>
      <c r="D629" s="331" t="s">
        <v>2076</v>
      </c>
      <c r="E629" t="str">
        <f t="shared" si="48"/>
        <v>730107714471099</v>
      </c>
      <c r="F629" t="str">
        <f t="shared" si="49"/>
        <v>0</v>
      </c>
      <c r="G629" t="e">
        <f>+VLOOKUP(L629,BG!$D$10:$F$68,3,FALSE)</f>
        <v>#REF!</v>
      </c>
      <c r="H629" s="331" t="s">
        <v>2218</v>
      </c>
      <c r="I629" s="631">
        <v>385565962</v>
      </c>
      <c r="J629" s="296">
        <f t="shared" si="47"/>
        <v>385565.962</v>
      </c>
      <c r="K629" t="e">
        <f>+VLOOKUP(D629,#REF!,4,0)</f>
        <v>#REF!</v>
      </c>
      <c r="L629" t="e">
        <f>VLOOKUP(D629,#REF!,5,0)</f>
        <v>#REF!</v>
      </c>
      <c r="M629" t="e">
        <f>VLOOKUP(D629,#REF!,6,0)</f>
        <v>#REF!</v>
      </c>
      <c r="N629" t="e">
        <f>VLOOKUP(D629,#REF!,7,0)</f>
        <v>#REF!</v>
      </c>
      <c r="P629" t="str">
        <f t="shared" si="50"/>
        <v>77144</v>
      </c>
      <c r="Q629" t="str">
        <f t="shared" si="51"/>
        <v>73</v>
      </c>
    </row>
    <row r="630" spans="1:17" hidden="1" x14ac:dyDescent="0.3">
      <c r="A630" s="556" t="s">
        <v>3179</v>
      </c>
      <c r="B630">
        <v>6</v>
      </c>
      <c r="C630" s="618">
        <v>731077144712990</v>
      </c>
      <c r="D630" s="331" t="s">
        <v>2077</v>
      </c>
      <c r="E630" t="str">
        <f t="shared" si="48"/>
        <v>730107714471299</v>
      </c>
      <c r="F630" t="str">
        <f t="shared" si="49"/>
        <v>0</v>
      </c>
      <c r="G630" t="e">
        <f>+VLOOKUP(L630,BG!$D$10:$F$68,3,FALSE)</f>
        <v>#REF!</v>
      </c>
      <c r="H630" s="331" t="s">
        <v>2219</v>
      </c>
      <c r="I630" s="631">
        <v>47673128</v>
      </c>
      <c r="J630" s="296">
        <f t="shared" si="47"/>
        <v>47673.127999999997</v>
      </c>
      <c r="K630" t="e">
        <f>+VLOOKUP(D630,#REF!,4,0)</f>
        <v>#REF!</v>
      </c>
      <c r="L630" t="e">
        <f>VLOOKUP(D630,#REF!,5,0)</f>
        <v>#REF!</v>
      </c>
      <c r="M630" t="e">
        <f>VLOOKUP(D630,#REF!,6,0)</f>
        <v>#REF!</v>
      </c>
      <c r="N630" t="e">
        <f>VLOOKUP(D630,#REF!,7,0)</f>
        <v>#REF!</v>
      </c>
      <c r="P630" t="str">
        <f t="shared" si="50"/>
        <v>77144</v>
      </c>
      <c r="Q630" t="str">
        <f t="shared" si="51"/>
        <v>73</v>
      </c>
    </row>
    <row r="631" spans="1:17" x14ac:dyDescent="0.3">
      <c r="A631" s="556" t="s">
        <v>3179</v>
      </c>
      <c r="B631">
        <v>6</v>
      </c>
      <c r="C631" s="618">
        <v>731077144714990</v>
      </c>
      <c r="D631" s="331" t="s">
        <v>2078</v>
      </c>
      <c r="E631" t="str">
        <f t="shared" si="48"/>
        <v>730107714471499</v>
      </c>
      <c r="F631" t="str">
        <f t="shared" si="49"/>
        <v>0</v>
      </c>
      <c r="G631" t="e">
        <f>+VLOOKUP(L631,BG!$D$10:$F$68,3,FALSE)</f>
        <v>#REF!</v>
      </c>
      <c r="H631" s="331" t="s">
        <v>1358</v>
      </c>
      <c r="I631" s="631">
        <v>16718182</v>
      </c>
      <c r="J631" s="296">
        <f t="shared" si="47"/>
        <v>16718.182000000001</v>
      </c>
      <c r="K631" t="e">
        <f>+VLOOKUP(D631,#REF!,4,0)</f>
        <v>#REF!</v>
      </c>
      <c r="L631" t="e">
        <f>VLOOKUP(D631,#REF!,5,0)</f>
        <v>#REF!</v>
      </c>
      <c r="M631" t="e">
        <f>VLOOKUP(D631,#REF!,6,0)</f>
        <v>#REF!</v>
      </c>
      <c r="N631" t="e">
        <f>VLOOKUP(D631,#REF!,7,0)</f>
        <v>#REF!</v>
      </c>
      <c r="P631" t="str">
        <f t="shared" si="50"/>
        <v>77144</v>
      </c>
      <c r="Q631" t="str">
        <f t="shared" si="51"/>
        <v>73</v>
      </c>
    </row>
    <row r="632" spans="1:17" hidden="1" x14ac:dyDescent="0.3">
      <c r="A632" s="556" t="s">
        <v>3179</v>
      </c>
      <c r="B632">
        <v>6</v>
      </c>
      <c r="C632" s="618">
        <v>731077144718990</v>
      </c>
      <c r="D632" s="331" t="s">
        <v>2080</v>
      </c>
      <c r="E632" t="str">
        <f t="shared" si="48"/>
        <v>730107714471899</v>
      </c>
      <c r="F632" t="str">
        <f t="shared" si="49"/>
        <v>0</v>
      </c>
      <c r="G632" t="e">
        <f>+VLOOKUP(L632,BG!$D$10:$F$68,3,FALSE)</f>
        <v>#REF!</v>
      </c>
      <c r="H632" s="331" t="s">
        <v>2221</v>
      </c>
      <c r="I632" s="631">
        <v>18518182</v>
      </c>
      <c r="J632" s="296">
        <f t="shared" si="47"/>
        <v>18518.182000000001</v>
      </c>
      <c r="K632" t="e">
        <f>+VLOOKUP(D632,#REF!,4,0)</f>
        <v>#REF!</v>
      </c>
      <c r="L632" t="e">
        <f>VLOOKUP(D632,#REF!,5,0)</f>
        <v>#REF!</v>
      </c>
      <c r="M632" t="e">
        <f>VLOOKUP(D632,#REF!,6,0)</f>
        <v>#REF!</v>
      </c>
      <c r="N632" t="e">
        <f>VLOOKUP(D632,#REF!,7,0)</f>
        <v>#REF!</v>
      </c>
      <c r="P632" t="str">
        <f t="shared" si="50"/>
        <v>77144</v>
      </c>
      <c r="Q632" t="str">
        <f t="shared" si="51"/>
        <v>73</v>
      </c>
    </row>
    <row r="633" spans="1:17" hidden="1" x14ac:dyDescent="0.3">
      <c r="A633" s="556" t="s">
        <v>3179</v>
      </c>
      <c r="B633">
        <v>6</v>
      </c>
      <c r="C633" s="618">
        <v>731077144720990</v>
      </c>
      <c r="D633" s="331" t="s">
        <v>2081</v>
      </c>
      <c r="E633" t="str">
        <f t="shared" si="48"/>
        <v>730107714472099</v>
      </c>
      <c r="F633" t="str">
        <f t="shared" si="49"/>
        <v>0</v>
      </c>
      <c r="G633" t="e">
        <f>+VLOOKUP(L633,BG!$D$10:$F$68,3,FALSE)</f>
        <v>#REF!</v>
      </c>
      <c r="H633" s="331" t="s">
        <v>2222</v>
      </c>
      <c r="I633" s="631">
        <v>134162531</v>
      </c>
      <c r="J633" s="296">
        <f t="shared" si="47"/>
        <v>134162.53099999999</v>
      </c>
      <c r="K633" t="e">
        <f>+VLOOKUP(D633,#REF!,4,0)</f>
        <v>#REF!</v>
      </c>
      <c r="L633" t="e">
        <f>VLOOKUP(D633,#REF!,5,0)</f>
        <v>#REF!</v>
      </c>
      <c r="M633" t="e">
        <f>VLOOKUP(D633,#REF!,6,0)</f>
        <v>#REF!</v>
      </c>
      <c r="N633" t="e">
        <f>VLOOKUP(D633,#REF!,7,0)</f>
        <v>#REF!</v>
      </c>
      <c r="P633" t="str">
        <f t="shared" si="50"/>
        <v>77144</v>
      </c>
      <c r="Q633" t="str">
        <f t="shared" si="51"/>
        <v>73</v>
      </c>
    </row>
    <row r="634" spans="1:17" hidden="1" x14ac:dyDescent="0.3">
      <c r="A634" s="556" t="s">
        <v>3179</v>
      </c>
      <c r="B634">
        <v>6</v>
      </c>
      <c r="C634" s="618">
        <v>731077302001990</v>
      </c>
      <c r="D634" s="331" t="s">
        <v>1359</v>
      </c>
      <c r="E634" t="str">
        <f t="shared" si="48"/>
        <v>730107730200199</v>
      </c>
      <c r="F634" t="str">
        <f t="shared" si="49"/>
        <v>0</v>
      </c>
      <c r="G634" t="e">
        <f>+VLOOKUP(L634,BG!$D$10:$F$68,3,FALSE)</f>
        <v>#REF!</v>
      </c>
      <c r="H634" s="331" t="s">
        <v>1360</v>
      </c>
      <c r="I634" s="631">
        <v>120000000</v>
      </c>
      <c r="J634" s="296">
        <f t="shared" si="47"/>
        <v>120000</v>
      </c>
      <c r="K634" t="e">
        <f>+VLOOKUP(D634,#REF!,4,0)</f>
        <v>#REF!</v>
      </c>
      <c r="L634" t="e">
        <f>VLOOKUP(D634,#REF!,5,0)</f>
        <v>#REF!</v>
      </c>
      <c r="M634" t="e">
        <f>VLOOKUP(D634,#REF!,6,0)</f>
        <v>#REF!</v>
      </c>
      <c r="N634" t="e">
        <f>VLOOKUP(D634,#REF!,7,0)</f>
        <v>#REF!</v>
      </c>
      <c r="P634" t="str">
        <f t="shared" si="50"/>
        <v>77302</v>
      </c>
      <c r="Q634" t="str">
        <f t="shared" si="51"/>
        <v>73</v>
      </c>
    </row>
    <row r="635" spans="1:17" x14ac:dyDescent="0.3">
      <c r="A635" s="556" t="s">
        <v>3179</v>
      </c>
      <c r="B635">
        <v>6</v>
      </c>
      <c r="C635" s="618">
        <v>731077302004990</v>
      </c>
      <c r="D635" s="331" t="s">
        <v>2082</v>
      </c>
      <c r="E635" t="str">
        <f t="shared" si="48"/>
        <v>730107730200499</v>
      </c>
      <c r="F635" t="str">
        <f t="shared" si="49"/>
        <v>0</v>
      </c>
      <c r="G635" t="e">
        <f>+VLOOKUP(L635,BG!$D$10:$F$68,3,FALSE)</f>
        <v>#REF!</v>
      </c>
      <c r="H635" s="331" t="s">
        <v>2223</v>
      </c>
      <c r="I635" s="631">
        <v>4510000</v>
      </c>
      <c r="J635" s="296">
        <f t="shared" si="47"/>
        <v>4510</v>
      </c>
      <c r="K635" t="e">
        <f>+VLOOKUP(D635,#REF!,4,0)</f>
        <v>#REF!</v>
      </c>
      <c r="L635" t="e">
        <f>VLOOKUP(D635,#REF!,5,0)</f>
        <v>#REF!</v>
      </c>
      <c r="M635" t="e">
        <f>VLOOKUP(D635,#REF!,6,0)</f>
        <v>#REF!</v>
      </c>
      <c r="N635" t="e">
        <f>VLOOKUP(D635,#REF!,7,0)</f>
        <v>#REF!</v>
      </c>
      <c r="P635" t="str">
        <f t="shared" si="50"/>
        <v>77302</v>
      </c>
      <c r="Q635" t="str">
        <f t="shared" si="51"/>
        <v>73</v>
      </c>
    </row>
    <row r="636" spans="1:17" hidden="1" x14ac:dyDescent="0.3">
      <c r="A636" s="556" t="s">
        <v>3179</v>
      </c>
      <c r="B636">
        <v>6</v>
      </c>
      <c r="C636" s="618">
        <v>731077502000990</v>
      </c>
      <c r="D636" s="331" t="s">
        <v>1248</v>
      </c>
      <c r="E636" t="str">
        <f t="shared" si="48"/>
        <v>730107750200099</v>
      </c>
      <c r="F636" t="str">
        <f t="shared" si="49"/>
        <v>0</v>
      </c>
      <c r="G636" t="e">
        <f>+VLOOKUP(L636,BG!$D$10:$F$68,3,FALSE)</f>
        <v>#REF!</v>
      </c>
      <c r="H636" s="331" t="s">
        <v>1133</v>
      </c>
      <c r="I636" s="631">
        <v>218</v>
      </c>
      <c r="J636" s="296">
        <f t="shared" si="47"/>
        <v>0.218</v>
      </c>
      <c r="K636" t="e">
        <f>+VLOOKUP(D636,#REF!,4,0)</f>
        <v>#REF!</v>
      </c>
      <c r="L636" t="e">
        <f>VLOOKUP(D636,#REF!,5,0)</f>
        <v>#REF!</v>
      </c>
      <c r="M636" t="e">
        <f t="shared" ref="M636:M641" si="52">+L636</f>
        <v>#REF!</v>
      </c>
      <c r="N636" t="e">
        <f>VLOOKUP(D636,#REF!,7,0)</f>
        <v>#REF!</v>
      </c>
      <c r="P636" t="str">
        <f t="shared" si="50"/>
        <v>77502</v>
      </c>
      <c r="Q636" t="str">
        <f t="shared" si="51"/>
        <v>73</v>
      </c>
    </row>
    <row r="637" spans="1:17" x14ac:dyDescent="0.3">
      <c r="A637" s="556" t="s">
        <v>3179</v>
      </c>
      <c r="B637">
        <v>6</v>
      </c>
      <c r="C637" s="618">
        <v>732077904000990</v>
      </c>
      <c r="D637" s="331" t="s">
        <v>1249</v>
      </c>
      <c r="E637" t="str">
        <f t="shared" si="48"/>
        <v>730207790400099</v>
      </c>
      <c r="F637" t="str">
        <f t="shared" si="49"/>
        <v>0</v>
      </c>
      <c r="G637" t="e">
        <f>+VLOOKUP(L637,BG!$D$10:$F$68,3,FALSE)</f>
        <v>#REF!</v>
      </c>
      <c r="H637" s="331" t="s">
        <v>1138</v>
      </c>
      <c r="I637" s="631">
        <v>356922320956</v>
      </c>
      <c r="J637" s="296">
        <f t="shared" si="47"/>
        <v>356922320.95599997</v>
      </c>
      <c r="K637" t="e">
        <f>+VLOOKUP(D637,#REF!,4,0)</f>
        <v>#REF!</v>
      </c>
      <c r="L637" t="e">
        <f>VLOOKUP(D637,#REF!,5,0)</f>
        <v>#REF!</v>
      </c>
      <c r="M637" t="e">
        <f t="shared" si="52"/>
        <v>#REF!</v>
      </c>
      <c r="N637" t="e">
        <f>VLOOKUP(D637,#REF!,7,0)</f>
        <v>#REF!</v>
      </c>
      <c r="P637" t="str">
        <f t="shared" si="50"/>
        <v>77904</v>
      </c>
      <c r="Q637" t="str">
        <f t="shared" si="51"/>
        <v>73</v>
      </c>
    </row>
    <row r="638" spans="1:17" hidden="1" x14ac:dyDescent="0.3">
      <c r="A638" s="556" t="s">
        <v>3179</v>
      </c>
      <c r="B638">
        <v>6</v>
      </c>
      <c r="C638" s="618">
        <v>732077906000990</v>
      </c>
      <c r="D638" s="331" t="s">
        <v>1250</v>
      </c>
      <c r="E638" t="str">
        <f t="shared" si="48"/>
        <v>730207790600099</v>
      </c>
      <c r="F638" t="str">
        <f t="shared" si="49"/>
        <v>0</v>
      </c>
      <c r="G638" t="e">
        <f>+VLOOKUP(L638,BG!$D$10:$F$68,3,FALSE)</f>
        <v>#REF!</v>
      </c>
      <c r="H638" s="331" t="s">
        <v>1140</v>
      </c>
      <c r="I638" s="631">
        <v>431400404</v>
      </c>
      <c r="J638" s="296">
        <f t="shared" si="47"/>
        <v>431400.40399999998</v>
      </c>
      <c r="K638" t="e">
        <f>+VLOOKUP(D638,#REF!,4,0)</f>
        <v>#REF!</v>
      </c>
      <c r="L638" t="e">
        <f>VLOOKUP(D638,#REF!,5,0)</f>
        <v>#REF!</v>
      </c>
      <c r="M638" t="e">
        <f t="shared" si="52"/>
        <v>#REF!</v>
      </c>
      <c r="N638" t="e">
        <f>VLOOKUP(D638,#REF!,7,0)</f>
        <v>#REF!</v>
      </c>
      <c r="P638" t="str">
        <f t="shared" si="50"/>
        <v>77906</v>
      </c>
      <c r="Q638" t="str">
        <f t="shared" si="51"/>
        <v>73</v>
      </c>
    </row>
    <row r="639" spans="1:17" x14ac:dyDescent="0.3">
      <c r="A639" s="556" t="s">
        <v>3179</v>
      </c>
      <c r="B639">
        <v>6</v>
      </c>
      <c r="C639" s="618">
        <v>732078102000990</v>
      </c>
      <c r="D639" s="331" t="s">
        <v>1251</v>
      </c>
      <c r="E639" t="str">
        <f t="shared" si="48"/>
        <v>730207810200099</v>
      </c>
      <c r="F639" t="str">
        <f t="shared" si="49"/>
        <v>0</v>
      </c>
      <c r="G639" t="e">
        <f>+VLOOKUP(L639,BG!$D$10:$F$68,3,FALSE)</f>
        <v>#REF!</v>
      </c>
      <c r="H639" s="331" t="s">
        <v>1252</v>
      </c>
      <c r="I639" s="631">
        <v>306748140635</v>
      </c>
      <c r="J639" s="296">
        <f t="shared" si="47"/>
        <v>306748140.63499999</v>
      </c>
      <c r="K639" t="e">
        <f>+VLOOKUP(D639,#REF!,4,0)</f>
        <v>#REF!</v>
      </c>
      <c r="L639" t="e">
        <f>VLOOKUP(D639,#REF!,5,0)</f>
        <v>#REF!</v>
      </c>
      <c r="M639" t="e">
        <f t="shared" si="52"/>
        <v>#REF!</v>
      </c>
      <c r="N639" t="e">
        <f>VLOOKUP(D639,#REF!,7,0)</f>
        <v>#REF!</v>
      </c>
      <c r="P639" t="str">
        <f t="shared" si="50"/>
        <v>78102</v>
      </c>
      <c r="Q639" t="str">
        <f t="shared" si="51"/>
        <v>73</v>
      </c>
    </row>
    <row r="640" spans="1:17" hidden="1" x14ac:dyDescent="0.3">
      <c r="A640" s="556" t="s">
        <v>3179</v>
      </c>
      <c r="B640">
        <v>6</v>
      </c>
      <c r="C640" s="618">
        <v>732078104000990</v>
      </c>
      <c r="D640" s="331" t="s">
        <v>1253</v>
      </c>
      <c r="E640" t="str">
        <f t="shared" si="48"/>
        <v>730207810400099</v>
      </c>
      <c r="F640" t="str">
        <f t="shared" si="49"/>
        <v>0</v>
      </c>
      <c r="G640" t="e">
        <f>+VLOOKUP(L640,BG!$D$10:$F$68,3,FALSE)</f>
        <v>#REF!</v>
      </c>
      <c r="H640" s="331" t="s">
        <v>51</v>
      </c>
      <c r="I640" s="631">
        <v>82148856860</v>
      </c>
      <c r="J640" s="296">
        <f t="shared" si="47"/>
        <v>82148856.859999999</v>
      </c>
      <c r="K640" t="e">
        <f>+VLOOKUP(D640,#REF!,4,0)</f>
        <v>#REF!</v>
      </c>
      <c r="L640" t="e">
        <f>VLOOKUP(D640,#REF!,5,0)</f>
        <v>#REF!</v>
      </c>
      <c r="M640" t="e">
        <f t="shared" si="52"/>
        <v>#REF!</v>
      </c>
      <c r="N640" t="e">
        <f>VLOOKUP(D640,#REF!,7,0)</f>
        <v>#REF!</v>
      </c>
      <c r="P640" t="str">
        <f t="shared" si="50"/>
        <v>78104</v>
      </c>
      <c r="Q640" t="str">
        <f t="shared" si="51"/>
        <v>73</v>
      </c>
    </row>
    <row r="641" spans="1:17" hidden="1" x14ac:dyDescent="0.3">
      <c r="A641" s="556" t="s">
        <v>3179</v>
      </c>
      <c r="B641">
        <v>6</v>
      </c>
      <c r="C641" s="618">
        <v>741079101000990</v>
      </c>
      <c r="D641" s="331" t="s">
        <v>1361</v>
      </c>
      <c r="E641" t="str">
        <f t="shared" si="48"/>
        <v>740107910100099</v>
      </c>
      <c r="F641" t="str">
        <f t="shared" si="49"/>
        <v>0</v>
      </c>
      <c r="G641" t="e">
        <f>+VLOOKUP(L641,BG!$D$10:$F$68,3,FALSE)</f>
        <v>#REF!</v>
      </c>
      <c r="H641" s="331" t="s">
        <v>1362</v>
      </c>
      <c r="I641" s="631">
        <v>42600628</v>
      </c>
      <c r="J641" s="296">
        <f t="shared" si="47"/>
        <v>42600.627999999997</v>
      </c>
      <c r="K641" t="e">
        <f>+VLOOKUP(D641,#REF!,4,0)</f>
        <v>#REF!</v>
      </c>
      <c r="L641" t="e">
        <f>VLOOKUP(D641,#REF!,5,0)</f>
        <v>#REF!</v>
      </c>
      <c r="M641" t="e">
        <f t="shared" si="52"/>
        <v>#REF!</v>
      </c>
      <c r="N641" t="e">
        <f>VLOOKUP(D641,#REF!,7,0)</f>
        <v>#REF!</v>
      </c>
      <c r="P641" t="str">
        <f t="shared" si="50"/>
        <v>79101</v>
      </c>
      <c r="Q641" t="str">
        <f t="shared" si="51"/>
        <v>74</v>
      </c>
    </row>
    <row r="642" spans="1:17" hidden="1" x14ac:dyDescent="0.3">
      <c r="A642" s="556" t="s">
        <v>3179</v>
      </c>
      <c r="B642">
        <v>6</v>
      </c>
      <c r="C642" s="618">
        <v>741079301006990</v>
      </c>
      <c r="D642" s="331" t="s">
        <v>2625</v>
      </c>
      <c r="E642" t="str">
        <f t="shared" si="48"/>
        <v>740107930100699</v>
      </c>
      <c r="F642" t="str">
        <f t="shared" si="49"/>
        <v>0</v>
      </c>
      <c r="G642" t="e">
        <f>+VLOOKUP(L642,BG!$D$10:$F$68,3,FALSE)</f>
        <v>#REF!</v>
      </c>
      <c r="H642" s="331" t="s">
        <v>2630</v>
      </c>
      <c r="I642" s="631">
        <v>1117478271</v>
      </c>
      <c r="J642" s="296">
        <f t="shared" ref="J642:J678" si="53">I642/1000</f>
        <v>1117478.2709999999</v>
      </c>
      <c r="K642" t="e">
        <f>+VLOOKUP(D642,#REF!,4,0)</f>
        <v>#REF!</v>
      </c>
      <c r="L642" t="e">
        <f>VLOOKUP(D642,#REF!,5,0)</f>
        <v>#REF!</v>
      </c>
      <c r="M642" t="s">
        <v>1460</v>
      </c>
      <c r="N642" t="e">
        <f>VLOOKUP(D642,#REF!,7,0)</f>
        <v>#REF!</v>
      </c>
      <c r="P642" t="str">
        <f t="shared" si="50"/>
        <v>79301</v>
      </c>
      <c r="Q642" t="str">
        <f t="shared" si="51"/>
        <v>74</v>
      </c>
    </row>
    <row r="643" spans="1:17" hidden="1" x14ac:dyDescent="0.3">
      <c r="A643" s="556" t="s">
        <v>3179</v>
      </c>
      <c r="B643">
        <v>6</v>
      </c>
      <c r="C643" s="618">
        <v>741079301016990</v>
      </c>
      <c r="D643" s="331" t="s">
        <v>3166</v>
      </c>
      <c r="E643" t="str">
        <f t="shared" si="48"/>
        <v>740107930101699</v>
      </c>
      <c r="F643" t="str">
        <f t="shared" si="49"/>
        <v>0</v>
      </c>
      <c r="G643" t="e">
        <f>+VLOOKUP(L643,BG!$D$10:$F$68,3,FALSE)</f>
        <v>#REF!</v>
      </c>
      <c r="H643" s="331" t="s">
        <v>3170</v>
      </c>
      <c r="I643" s="631">
        <v>6377192196</v>
      </c>
      <c r="J643" s="296">
        <f t="shared" si="53"/>
        <v>6377192.1960000005</v>
      </c>
      <c r="K643" t="e">
        <f>+VLOOKUP(D643,#REF!,4,0)</f>
        <v>#REF!</v>
      </c>
      <c r="L643" t="e">
        <f>VLOOKUP(D643,#REF!,5,0)</f>
        <v>#REF!</v>
      </c>
      <c r="M643" t="s">
        <v>1460</v>
      </c>
      <c r="N643" t="e">
        <f>VLOOKUP(D643,#REF!,7,0)</f>
        <v>#REF!</v>
      </c>
      <c r="P643" t="str">
        <f t="shared" si="50"/>
        <v>79301</v>
      </c>
      <c r="Q643" t="str">
        <f t="shared" si="51"/>
        <v>74</v>
      </c>
    </row>
    <row r="644" spans="1:17" hidden="1" x14ac:dyDescent="0.3">
      <c r="A644" s="556" t="s">
        <v>3179</v>
      </c>
      <c r="B644">
        <v>6</v>
      </c>
      <c r="C644" s="618">
        <v>741079301018990</v>
      </c>
      <c r="D644" s="331" t="s">
        <v>3146</v>
      </c>
      <c r="E644" t="str">
        <f t="shared" si="48"/>
        <v>740107930101899</v>
      </c>
      <c r="F644" t="str">
        <f t="shared" si="49"/>
        <v>0</v>
      </c>
      <c r="G644" t="e">
        <f>+VLOOKUP(L644,BG!$D$10:$F$68,3,FALSE)</f>
        <v>#REF!</v>
      </c>
      <c r="H644" s="331" t="s">
        <v>2954</v>
      </c>
      <c r="I644" s="631">
        <v>320765468</v>
      </c>
      <c r="J644" s="296">
        <f t="shared" si="53"/>
        <v>320765.46799999999</v>
      </c>
      <c r="K644" t="e">
        <f>+VLOOKUP(D644,#REF!,4,0)</f>
        <v>#REF!</v>
      </c>
      <c r="L644" t="e">
        <f>VLOOKUP(D644,#REF!,5,0)</f>
        <v>#REF!</v>
      </c>
      <c r="M644" t="e">
        <f>+L644</f>
        <v>#REF!</v>
      </c>
      <c r="N644" t="e">
        <f>VLOOKUP(D644,#REF!,7,0)</f>
        <v>#REF!</v>
      </c>
      <c r="P644" t="str">
        <f t="shared" si="50"/>
        <v>79301</v>
      </c>
      <c r="Q644" t="str">
        <f t="shared" si="51"/>
        <v>74</v>
      </c>
    </row>
    <row r="645" spans="1:17" x14ac:dyDescent="0.3">
      <c r="A645" s="556" t="s">
        <v>3179</v>
      </c>
      <c r="B645">
        <v>6</v>
      </c>
      <c r="C645" s="618">
        <v>751079506000990</v>
      </c>
      <c r="D645" s="331" t="s">
        <v>2083</v>
      </c>
      <c r="E645" t="str">
        <f t="shared" ref="E645:E678" si="54">+MID(D645,3,2)&amp;+MID(D645,6,1)&amp;+MID(D645,8,2)&amp;+MID(D645,11,3)&amp;+MID(D645,17,2)&amp;+MID(D645,20,3)&amp;+MID(D645,24,2)</f>
        <v>750107950600099</v>
      </c>
      <c r="F645" t="str">
        <f t="shared" ref="F645:F678" si="55">MID(E645,3,1)</f>
        <v>0</v>
      </c>
      <c r="G645" t="e">
        <f>+VLOOKUP(L645,BG!$D$10:$F$68,3,FALSE)</f>
        <v>#REF!</v>
      </c>
      <c r="H645" s="331" t="s">
        <v>2224</v>
      </c>
      <c r="I645" s="631">
        <v>12812090</v>
      </c>
      <c r="J645" s="296">
        <f t="shared" si="53"/>
        <v>12812.09</v>
      </c>
      <c r="K645" t="e">
        <f>+VLOOKUP(D645,#REF!,4,0)</f>
        <v>#REF!</v>
      </c>
      <c r="L645" t="e">
        <f>VLOOKUP(D645,#REF!,5,0)</f>
        <v>#REF!</v>
      </c>
      <c r="M645" t="e">
        <f>+L645</f>
        <v>#REF!</v>
      </c>
      <c r="N645" t="e">
        <f>VLOOKUP(D645,#REF!,7,0)</f>
        <v>#REF!</v>
      </c>
      <c r="P645" t="str">
        <f t="shared" ref="P645:P678" si="56">MID(E645,6,5)</f>
        <v>79506</v>
      </c>
      <c r="Q645" t="str">
        <f t="shared" ref="Q645:Q678" si="57">+LEFT(E645,2)</f>
        <v>75</v>
      </c>
    </row>
    <row r="646" spans="1:17" hidden="1" x14ac:dyDescent="0.3">
      <c r="A646" s="556" t="s">
        <v>3179</v>
      </c>
      <c r="B646">
        <v>7</v>
      </c>
      <c r="C646" s="618">
        <v>751079508001990</v>
      </c>
      <c r="D646" s="331" t="s">
        <v>2878</v>
      </c>
      <c r="E646" t="str">
        <f t="shared" si="54"/>
        <v>750107950800199</v>
      </c>
      <c r="F646" t="str">
        <f t="shared" si="55"/>
        <v>0</v>
      </c>
      <c r="G646" t="e">
        <f>+VLOOKUP(L646,BG!$D$10:$F$68,3,FALSE)</f>
        <v>#REF!</v>
      </c>
      <c r="H646" s="331" t="s">
        <v>1339</v>
      </c>
      <c r="I646" s="631">
        <v>52500000</v>
      </c>
      <c r="J646" s="296">
        <f t="shared" si="53"/>
        <v>52500</v>
      </c>
      <c r="K646" t="e">
        <f>+VLOOKUP(D646,#REF!,4,0)</f>
        <v>#REF!</v>
      </c>
      <c r="L646" t="e">
        <f>VLOOKUP(D646,#REF!,5,0)</f>
        <v>#REF!</v>
      </c>
      <c r="M646" t="e">
        <f>+L646</f>
        <v>#REF!</v>
      </c>
      <c r="N646" t="e">
        <f>VLOOKUP(D646,#REF!,7,0)</f>
        <v>#REF!</v>
      </c>
      <c r="P646" t="str">
        <f t="shared" si="56"/>
        <v>79508</v>
      </c>
      <c r="Q646" t="str">
        <f t="shared" si="57"/>
        <v>75</v>
      </c>
    </row>
    <row r="647" spans="1:17" hidden="1" x14ac:dyDescent="0.3">
      <c r="A647" s="556"/>
      <c r="C647" s="618"/>
      <c r="D647" s="331"/>
      <c r="E647" t="str">
        <f t="shared" si="54"/>
        <v/>
      </c>
      <c r="F647" t="str">
        <f t="shared" si="55"/>
        <v/>
      </c>
      <c r="G647" t="e">
        <f>+VLOOKUP(L647,BG!$D$10:$F$68,3,FALSE)</f>
        <v>#REF!</v>
      </c>
      <c r="H647" s="331"/>
      <c r="I647" s="650"/>
      <c r="J647" s="296">
        <f t="shared" si="53"/>
        <v>0</v>
      </c>
      <c r="K647" t="e">
        <f>+VLOOKUP(D647,#REF!,4,0)</f>
        <v>#REF!</v>
      </c>
      <c r="L647" t="e">
        <f>VLOOKUP(D647,#REF!,5,0)</f>
        <v>#REF!</v>
      </c>
      <c r="M647" t="e">
        <f>VLOOKUP(D647,#REF!,6,0)</f>
        <v>#REF!</v>
      </c>
      <c r="N647" t="e">
        <f>VLOOKUP(D647,#REF!,7,0)</f>
        <v>#REF!</v>
      </c>
      <c r="P647" t="str">
        <f t="shared" si="56"/>
        <v/>
      </c>
      <c r="Q647" t="str">
        <f t="shared" si="57"/>
        <v/>
      </c>
    </row>
    <row r="648" spans="1:17" hidden="1" x14ac:dyDescent="0.3">
      <c r="A648" s="556"/>
      <c r="C648" s="618"/>
      <c r="D648" s="331"/>
      <c r="E648" t="str">
        <f t="shared" si="54"/>
        <v/>
      </c>
      <c r="F648" t="str">
        <f t="shared" si="55"/>
        <v/>
      </c>
      <c r="G648" t="e">
        <f>+VLOOKUP(L648,BG!$D$10:$F$68,3,FALSE)</f>
        <v>#REF!</v>
      </c>
      <c r="H648" s="331"/>
      <c r="I648" s="650"/>
      <c r="J648" s="296">
        <f t="shared" si="53"/>
        <v>0</v>
      </c>
      <c r="K648" t="e">
        <f>+VLOOKUP(D648,#REF!,4,0)</f>
        <v>#REF!</v>
      </c>
      <c r="L648" t="e">
        <f>VLOOKUP(D648,#REF!,5,0)</f>
        <v>#REF!</v>
      </c>
      <c r="M648" t="e">
        <f>VLOOKUP(D648,#REF!,6,0)</f>
        <v>#REF!</v>
      </c>
      <c r="N648" t="e">
        <f>VLOOKUP(D648,#REF!,7,0)</f>
        <v>#REF!</v>
      </c>
      <c r="P648" t="str">
        <f t="shared" si="56"/>
        <v/>
      </c>
      <c r="Q648" t="str">
        <f t="shared" si="57"/>
        <v/>
      </c>
    </row>
    <row r="649" spans="1:17" hidden="1" x14ac:dyDescent="0.3">
      <c r="A649" s="556"/>
      <c r="C649" s="618"/>
      <c r="D649" s="331"/>
      <c r="E649" t="str">
        <f t="shared" si="54"/>
        <v/>
      </c>
      <c r="F649" t="str">
        <f t="shared" si="55"/>
        <v/>
      </c>
      <c r="G649" t="e">
        <f>+VLOOKUP(L649,BG!$D$10:$F$68,3,FALSE)</f>
        <v>#REF!</v>
      </c>
      <c r="H649" s="331"/>
      <c r="I649" s="650"/>
      <c r="J649" s="296">
        <f t="shared" si="53"/>
        <v>0</v>
      </c>
      <c r="K649" t="e">
        <f>+VLOOKUP(D649,#REF!,4,0)</f>
        <v>#REF!</v>
      </c>
      <c r="L649" t="e">
        <f>VLOOKUP(D649,#REF!,5,0)</f>
        <v>#REF!</v>
      </c>
      <c r="M649" t="e">
        <f>VLOOKUP(D649,#REF!,6,0)</f>
        <v>#REF!</v>
      </c>
      <c r="N649" t="e">
        <f>VLOOKUP(D649,#REF!,7,0)</f>
        <v>#REF!</v>
      </c>
      <c r="P649" t="str">
        <f t="shared" si="56"/>
        <v/>
      </c>
      <c r="Q649" t="str">
        <f t="shared" si="57"/>
        <v/>
      </c>
    </row>
    <row r="650" spans="1:17" hidden="1" x14ac:dyDescent="0.3">
      <c r="A650" s="556"/>
      <c r="C650" s="618"/>
      <c r="D650" s="331"/>
      <c r="E650" t="str">
        <f t="shared" si="54"/>
        <v/>
      </c>
      <c r="F650" t="str">
        <f t="shared" si="55"/>
        <v/>
      </c>
      <c r="G650" t="e">
        <f>+VLOOKUP(L650,BG!$D$10:$F$68,3,FALSE)</f>
        <v>#REF!</v>
      </c>
      <c r="H650" s="331"/>
      <c r="I650" s="650"/>
      <c r="J650" s="296">
        <f t="shared" si="53"/>
        <v>0</v>
      </c>
      <c r="K650" t="e">
        <f>+VLOOKUP(D650,#REF!,4,0)</f>
        <v>#REF!</v>
      </c>
      <c r="L650" t="e">
        <f>VLOOKUP(D650,#REF!,5,0)</f>
        <v>#REF!</v>
      </c>
      <c r="M650" t="e">
        <f>VLOOKUP(D650,#REF!,6,0)</f>
        <v>#REF!</v>
      </c>
      <c r="N650" t="e">
        <f>VLOOKUP(D650,#REF!,7,0)</f>
        <v>#REF!</v>
      </c>
      <c r="P650" t="str">
        <f t="shared" si="56"/>
        <v/>
      </c>
      <c r="Q650" t="str">
        <f t="shared" si="57"/>
        <v/>
      </c>
    </row>
    <row r="651" spans="1:17" hidden="1" x14ac:dyDescent="0.3">
      <c r="A651" s="556"/>
      <c r="C651" s="618"/>
      <c r="D651" s="331"/>
      <c r="E651" t="str">
        <f t="shared" si="54"/>
        <v/>
      </c>
      <c r="F651" t="str">
        <f t="shared" si="55"/>
        <v/>
      </c>
      <c r="G651" t="e">
        <f>+VLOOKUP(L651,BG!$D$10:$F$68,3,FALSE)</f>
        <v>#REF!</v>
      </c>
      <c r="H651" s="331"/>
      <c r="I651" s="650"/>
      <c r="J651" s="296">
        <f t="shared" si="53"/>
        <v>0</v>
      </c>
      <c r="K651" t="e">
        <f>+VLOOKUP(D651,#REF!,4,0)</f>
        <v>#REF!</v>
      </c>
      <c r="L651" t="e">
        <f>VLOOKUP(D651,#REF!,5,0)</f>
        <v>#REF!</v>
      </c>
      <c r="M651" t="e">
        <f>VLOOKUP(D651,#REF!,6,0)</f>
        <v>#REF!</v>
      </c>
      <c r="N651" t="e">
        <f>VLOOKUP(D651,#REF!,7,0)</f>
        <v>#REF!</v>
      </c>
      <c r="P651" t="str">
        <f t="shared" si="56"/>
        <v/>
      </c>
      <c r="Q651" t="str">
        <f t="shared" si="57"/>
        <v/>
      </c>
    </row>
    <row r="652" spans="1:17" hidden="1" x14ac:dyDescent="0.3">
      <c r="A652" s="556"/>
      <c r="C652" s="618"/>
      <c r="D652" s="331"/>
      <c r="E652" t="str">
        <f t="shared" si="54"/>
        <v/>
      </c>
      <c r="F652" t="str">
        <f t="shared" si="55"/>
        <v/>
      </c>
      <c r="G652" t="e">
        <f>+VLOOKUP(L652,BG!$D$10:$F$68,3,FALSE)</f>
        <v>#REF!</v>
      </c>
      <c r="H652" s="331"/>
      <c r="I652" s="650"/>
      <c r="J652" s="296">
        <f t="shared" si="53"/>
        <v>0</v>
      </c>
      <c r="K652" t="e">
        <f>+VLOOKUP(D652,#REF!,4,0)</f>
        <v>#REF!</v>
      </c>
      <c r="L652" t="e">
        <f>VLOOKUP(D652,#REF!,5,0)</f>
        <v>#REF!</v>
      </c>
      <c r="M652" t="e">
        <f>VLOOKUP(D652,#REF!,6,0)</f>
        <v>#REF!</v>
      </c>
      <c r="N652" t="e">
        <f>VLOOKUP(D652,#REF!,7,0)</f>
        <v>#REF!</v>
      </c>
      <c r="P652" t="str">
        <f t="shared" si="56"/>
        <v/>
      </c>
      <c r="Q652" t="str">
        <f t="shared" si="57"/>
        <v/>
      </c>
    </row>
    <row r="653" spans="1:17" hidden="1" x14ac:dyDescent="0.3">
      <c r="A653" s="556"/>
      <c r="C653" s="618"/>
      <c r="D653" s="331"/>
      <c r="E653" t="str">
        <f t="shared" si="54"/>
        <v/>
      </c>
      <c r="F653" t="str">
        <f t="shared" si="55"/>
        <v/>
      </c>
      <c r="G653" t="e">
        <f>+VLOOKUP(L653,BG!$D$10:$F$68,3,FALSE)</f>
        <v>#REF!</v>
      </c>
      <c r="H653" s="331"/>
      <c r="I653" s="650"/>
      <c r="J653" s="296">
        <f t="shared" si="53"/>
        <v>0</v>
      </c>
      <c r="K653" t="e">
        <f>+VLOOKUP(D653,#REF!,4,0)</f>
        <v>#REF!</v>
      </c>
      <c r="L653" t="e">
        <f>VLOOKUP(D653,#REF!,5,0)</f>
        <v>#REF!</v>
      </c>
      <c r="M653" t="e">
        <f>VLOOKUP(D653,#REF!,6,0)</f>
        <v>#REF!</v>
      </c>
      <c r="N653" t="e">
        <f>VLOOKUP(D653,#REF!,7,0)</f>
        <v>#REF!</v>
      </c>
      <c r="P653" t="str">
        <f t="shared" si="56"/>
        <v/>
      </c>
      <c r="Q653" t="str">
        <f t="shared" si="57"/>
        <v/>
      </c>
    </row>
    <row r="654" spans="1:17" hidden="1" x14ac:dyDescent="0.3">
      <c r="A654" s="556"/>
      <c r="C654" s="618"/>
      <c r="D654" s="331"/>
      <c r="E654" t="str">
        <f t="shared" si="54"/>
        <v/>
      </c>
      <c r="F654" t="str">
        <f t="shared" si="55"/>
        <v/>
      </c>
      <c r="G654" t="e">
        <f>+VLOOKUP(L654,BG!$D$10:$F$68,3,FALSE)</f>
        <v>#REF!</v>
      </c>
      <c r="H654" s="331"/>
      <c r="I654" s="650"/>
      <c r="J654" s="296">
        <f t="shared" si="53"/>
        <v>0</v>
      </c>
      <c r="K654" t="e">
        <f>+VLOOKUP(D654,#REF!,4,0)</f>
        <v>#REF!</v>
      </c>
      <c r="L654" t="e">
        <f>VLOOKUP(D654,#REF!,5,0)</f>
        <v>#REF!</v>
      </c>
      <c r="M654" t="e">
        <f>VLOOKUP(D654,#REF!,6,0)</f>
        <v>#REF!</v>
      </c>
      <c r="N654" t="e">
        <f>VLOOKUP(D654,#REF!,7,0)</f>
        <v>#REF!</v>
      </c>
      <c r="P654" t="str">
        <f t="shared" si="56"/>
        <v/>
      </c>
      <c r="Q654" t="str">
        <f t="shared" si="57"/>
        <v/>
      </c>
    </row>
    <row r="655" spans="1:17" hidden="1" x14ac:dyDescent="0.3">
      <c r="A655" s="556"/>
      <c r="C655" s="618"/>
      <c r="D655" s="331"/>
      <c r="E655" t="str">
        <f t="shared" si="54"/>
        <v/>
      </c>
      <c r="F655" t="str">
        <f t="shared" si="55"/>
        <v/>
      </c>
      <c r="G655" t="e">
        <f>+VLOOKUP(L655,BG!$D$10:$F$68,3,FALSE)</f>
        <v>#REF!</v>
      </c>
      <c r="H655" s="331"/>
      <c r="I655" s="650"/>
      <c r="J655" s="296">
        <f t="shared" si="53"/>
        <v>0</v>
      </c>
      <c r="K655" t="e">
        <f>+VLOOKUP(D655,#REF!,4,0)</f>
        <v>#REF!</v>
      </c>
      <c r="L655" t="e">
        <f>VLOOKUP(D655,#REF!,5,0)</f>
        <v>#REF!</v>
      </c>
      <c r="M655" t="e">
        <f>VLOOKUP(D655,#REF!,6,0)</f>
        <v>#REF!</v>
      </c>
      <c r="N655" t="e">
        <f>VLOOKUP(D655,#REF!,7,0)</f>
        <v>#REF!</v>
      </c>
      <c r="P655" t="str">
        <f t="shared" si="56"/>
        <v/>
      </c>
      <c r="Q655" t="str">
        <f t="shared" si="57"/>
        <v/>
      </c>
    </row>
    <row r="656" spans="1:17" hidden="1" x14ac:dyDescent="0.3">
      <c r="A656" s="556"/>
      <c r="C656" s="618"/>
      <c r="D656" s="331"/>
      <c r="E656" t="str">
        <f t="shared" si="54"/>
        <v/>
      </c>
      <c r="F656" t="str">
        <f t="shared" si="55"/>
        <v/>
      </c>
      <c r="G656" t="e">
        <f>+VLOOKUP(L656,BG!$D$10:$F$68,3,FALSE)</f>
        <v>#REF!</v>
      </c>
      <c r="H656" s="331"/>
      <c r="I656" s="650"/>
      <c r="J656" s="296">
        <f t="shared" si="53"/>
        <v>0</v>
      </c>
      <c r="K656" t="e">
        <f>+VLOOKUP(D656,#REF!,4,0)</f>
        <v>#REF!</v>
      </c>
      <c r="L656" t="e">
        <f>VLOOKUP(D656,#REF!,5,0)</f>
        <v>#REF!</v>
      </c>
      <c r="M656" t="e">
        <f>VLOOKUP(D656,#REF!,6,0)</f>
        <v>#REF!</v>
      </c>
      <c r="N656" t="e">
        <f>VLOOKUP(D656,#REF!,7,0)</f>
        <v>#REF!</v>
      </c>
      <c r="P656" t="str">
        <f t="shared" si="56"/>
        <v/>
      </c>
      <c r="Q656" t="str">
        <f t="shared" si="57"/>
        <v/>
      </c>
    </row>
    <row r="657" spans="1:17" hidden="1" x14ac:dyDescent="0.3">
      <c r="A657" s="556"/>
      <c r="C657" s="618"/>
      <c r="D657" s="331"/>
      <c r="E657" t="str">
        <f t="shared" si="54"/>
        <v/>
      </c>
      <c r="F657" t="str">
        <f t="shared" si="55"/>
        <v/>
      </c>
      <c r="G657" t="e">
        <f>+VLOOKUP(L657,BG!$D$10:$F$68,3,FALSE)</f>
        <v>#REF!</v>
      </c>
      <c r="H657" s="331"/>
      <c r="I657" s="650"/>
      <c r="J657" s="296">
        <f t="shared" si="53"/>
        <v>0</v>
      </c>
      <c r="K657" t="e">
        <f>+VLOOKUP(D657,#REF!,4,0)</f>
        <v>#REF!</v>
      </c>
      <c r="L657" t="e">
        <f>VLOOKUP(D657,#REF!,5,0)</f>
        <v>#REF!</v>
      </c>
      <c r="M657" t="e">
        <f>VLOOKUP(D657,#REF!,6,0)</f>
        <v>#REF!</v>
      </c>
      <c r="N657" t="e">
        <f>VLOOKUP(D657,#REF!,7,0)</f>
        <v>#REF!</v>
      </c>
      <c r="P657" t="str">
        <f t="shared" si="56"/>
        <v/>
      </c>
      <c r="Q657" t="str">
        <f t="shared" si="57"/>
        <v/>
      </c>
    </row>
    <row r="658" spans="1:17" hidden="1" x14ac:dyDescent="0.3">
      <c r="A658" s="556"/>
      <c r="C658" s="618"/>
      <c r="D658" s="331"/>
      <c r="E658" t="str">
        <f t="shared" si="54"/>
        <v/>
      </c>
      <c r="F658" t="str">
        <f t="shared" si="55"/>
        <v/>
      </c>
      <c r="G658" t="e">
        <f>+VLOOKUP(L658,BG!$D$10:$F$68,3,FALSE)</f>
        <v>#REF!</v>
      </c>
      <c r="H658" s="331"/>
      <c r="I658" s="650"/>
      <c r="J658" s="296">
        <f t="shared" si="53"/>
        <v>0</v>
      </c>
      <c r="K658" t="e">
        <f>+VLOOKUP(D658,#REF!,4,0)</f>
        <v>#REF!</v>
      </c>
      <c r="L658" t="e">
        <f>VLOOKUP(D658,#REF!,5,0)</f>
        <v>#REF!</v>
      </c>
      <c r="M658" t="e">
        <f>VLOOKUP(D658,#REF!,6,0)</f>
        <v>#REF!</v>
      </c>
      <c r="N658" t="e">
        <f>VLOOKUP(D658,#REF!,7,0)</f>
        <v>#REF!</v>
      </c>
      <c r="P658" t="str">
        <f t="shared" si="56"/>
        <v/>
      </c>
      <c r="Q658" t="str">
        <f t="shared" si="57"/>
        <v/>
      </c>
    </row>
    <row r="659" spans="1:17" hidden="1" x14ac:dyDescent="0.3">
      <c r="A659" s="556"/>
      <c r="C659" s="618"/>
      <c r="D659" s="331"/>
      <c r="E659" t="str">
        <f t="shared" si="54"/>
        <v/>
      </c>
      <c r="F659" t="str">
        <f t="shared" si="55"/>
        <v/>
      </c>
      <c r="G659" t="e">
        <f>+VLOOKUP(L659,BG!$D$10:$F$68,3,FALSE)</f>
        <v>#REF!</v>
      </c>
      <c r="H659" s="331"/>
      <c r="I659" s="650"/>
      <c r="J659" s="296">
        <f t="shared" si="53"/>
        <v>0</v>
      </c>
      <c r="K659" t="e">
        <f>+VLOOKUP(D659,#REF!,4,0)</f>
        <v>#REF!</v>
      </c>
      <c r="L659" t="e">
        <f>VLOOKUP(D659,#REF!,5,0)</f>
        <v>#REF!</v>
      </c>
      <c r="M659" t="e">
        <f>VLOOKUP(D659,#REF!,6,0)</f>
        <v>#REF!</v>
      </c>
      <c r="N659" t="e">
        <f>VLOOKUP(D659,#REF!,7,0)</f>
        <v>#REF!</v>
      </c>
      <c r="P659" t="str">
        <f t="shared" si="56"/>
        <v/>
      </c>
      <c r="Q659" t="str">
        <f t="shared" si="57"/>
        <v/>
      </c>
    </row>
    <row r="660" spans="1:17" hidden="1" x14ac:dyDescent="0.3">
      <c r="A660" s="556"/>
      <c r="C660" s="618"/>
      <c r="D660" s="331"/>
      <c r="E660" t="str">
        <f t="shared" si="54"/>
        <v/>
      </c>
      <c r="F660" t="str">
        <f t="shared" si="55"/>
        <v/>
      </c>
      <c r="G660" t="e">
        <f>+VLOOKUP(L660,BG!$D$10:$F$68,3,FALSE)</f>
        <v>#REF!</v>
      </c>
      <c r="H660" s="331"/>
      <c r="I660" s="650"/>
      <c r="J660" s="296">
        <f t="shared" si="53"/>
        <v>0</v>
      </c>
      <c r="K660" t="e">
        <f>+VLOOKUP(D660,#REF!,4,0)</f>
        <v>#REF!</v>
      </c>
      <c r="L660" t="e">
        <f>VLOOKUP(D660,#REF!,5,0)</f>
        <v>#REF!</v>
      </c>
      <c r="M660" t="e">
        <f>VLOOKUP(D660,#REF!,6,0)</f>
        <v>#REF!</v>
      </c>
      <c r="N660" t="e">
        <f>VLOOKUP(D660,#REF!,7,0)</f>
        <v>#REF!</v>
      </c>
      <c r="P660" t="str">
        <f t="shared" si="56"/>
        <v/>
      </c>
      <c r="Q660" t="str">
        <f t="shared" si="57"/>
        <v/>
      </c>
    </row>
    <row r="661" spans="1:17" hidden="1" x14ac:dyDescent="0.3">
      <c r="A661" s="556"/>
      <c r="C661" s="618"/>
      <c r="D661" s="331"/>
      <c r="E661" t="str">
        <f t="shared" si="54"/>
        <v/>
      </c>
      <c r="F661" t="str">
        <f t="shared" si="55"/>
        <v/>
      </c>
      <c r="G661" t="e">
        <f>+VLOOKUP(L661,BG!$D$10:$F$68,3,FALSE)</f>
        <v>#REF!</v>
      </c>
      <c r="H661" s="331"/>
      <c r="I661" s="650"/>
      <c r="J661" s="296">
        <f t="shared" si="53"/>
        <v>0</v>
      </c>
      <c r="K661" t="e">
        <f>+VLOOKUP(D661,#REF!,4,0)</f>
        <v>#REF!</v>
      </c>
      <c r="L661" t="e">
        <f>VLOOKUP(D661,#REF!,5,0)</f>
        <v>#REF!</v>
      </c>
      <c r="M661" t="e">
        <f>VLOOKUP(D661,#REF!,6,0)</f>
        <v>#REF!</v>
      </c>
      <c r="N661" t="e">
        <f>VLOOKUP(D661,#REF!,7,0)</f>
        <v>#REF!</v>
      </c>
      <c r="P661" t="str">
        <f t="shared" si="56"/>
        <v/>
      </c>
      <c r="Q661" t="str">
        <f t="shared" si="57"/>
        <v/>
      </c>
    </row>
    <row r="662" spans="1:17" hidden="1" x14ac:dyDescent="0.3">
      <c r="A662" s="556"/>
      <c r="C662" s="618"/>
      <c r="D662" s="331"/>
      <c r="E662" t="str">
        <f t="shared" si="54"/>
        <v/>
      </c>
      <c r="F662" t="str">
        <f t="shared" si="55"/>
        <v/>
      </c>
      <c r="G662" t="e">
        <f>+VLOOKUP(L662,BG!$D$10:$F$68,3,FALSE)</f>
        <v>#REF!</v>
      </c>
      <c r="H662" s="331"/>
      <c r="I662" s="650"/>
      <c r="J662" s="296">
        <f t="shared" si="53"/>
        <v>0</v>
      </c>
      <c r="K662" t="e">
        <f>+VLOOKUP(D662,#REF!,4,0)</f>
        <v>#REF!</v>
      </c>
      <c r="L662" t="e">
        <f>VLOOKUP(D662,#REF!,5,0)</f>
        <v>#REF!</v>
      </c>
      <c r="M662" t="e">
        <f>VLOOKUP(D662,#REF!,6,0)</f>
        <v>#REF!</v>
      </c>
      <c r="N662" t="e">
        <f>VLOOKUP(D662,#REF!,7,0)</f>
        <v>#REF!</v>
      </c>
      <c r="P662" t="str">
        <f t="shared" si="56"/>
        <v/>
      </c>
      <c r="Q662" t="str">
        <f t="shared" si="57"/>
        <v/>
      </c>
    </row>
    <row r="663" spans="1:17" hidden="1" x14ac:dyDescent="0.3">
      <c r="A663" s="556"/>
      <c r="C663" s="618"/>
      <c r="D663" s="331"/>
      <c r="E663" t="str">
        <f t="shared" si="54"/>
        <v/>
      </c>
      <c r="F663" t="str">
        <f t="shared" si="55"/>
        <v/>
      </c>
      <c r="G663" t="e">
        <f>+VLOOKUP(L663,BG!$D$10:$F$68,3,FALSE)</f>
        <v>#REF!</v>
      </c>
      <c r="H663" s="331"/>
      <c r="I663" s="650"/>
      <c r="J663" s="296">
        <f t="shared" si="53"/>
        <v>0</v>
      </c>
      <c r="K663" t="e">
        <f>+VLOOKUP(D663,#REF!,4,0)</f>
        <v>#REF!</v>
      </c>
      <c r="L663" t="e">
        <f>VLOOKUP(D663,#REF!,5,0)</f>
        <v>#REF!</v>
      </c>
      <c r="M663" t="e">
        <f>VLOOKUP(D663,#REF!,6,0)</f>
        <v>#REF!</v>
      </c>
      <c r="N663" t="e">
        <f>VLOOKUP(D663,#REF!,7,0)</f>
        <v>#REF!</v>
      </c>
      <c r="P663" t="str">
        <f t="shared" si="56"/>
        <v/>
      </c>
      <c r="Q663" t="str">
        <f t="shared" si="57"/>
        <v/>
      </c>
    </row>
    <row r="664" spans="1:17" hidden="1" x14ac:dyDescent="0.3">
      <c r="A664" s="556"/>
      <c r="C664" s="618"/>
      <c r="D664" s="331"/>
      <c r="E664" t="str">
        <f t="shared" si="54"/>
        <v/>
      </c>
      <c r="F664" t="str">
        <f t="shared" si="55"/>
        <v/>
      </c>
      <c r="G664" t="e">
        <f>+VLOOKUP(L664,BG!$D$10:$F$68,3,FALSE)</f>
        <v>#REF!</v>
      </c>
      <c r="H664" s="331"/>
      <c r="I664" s="650"/>
      <c r="J664" s="296">
        <f t="shared" si="53"/>
        <v>0</v>
      </c>
      <c r="K664" t="e">
        <f>+VLOOKUP(D664,#REF!,4,0)</f>
        <v>#REF!</v>
      </c>
      <c r="L664" t="e">
        <f>VLOOKUP(D664,#REF!,5,0)</f>
        <v>#REF!</v>
      </c>
      <c r="M664" t="e">
        <f>VLOOKUP(D664,#REF!,6,0)</f>
        <v>#REF!</v>
      </c>
      <c r="N664" t="e">
        <f>VLOOKUP(D664,#REF!,7,0)</f>
        <v>#REF!</v>
      </c>
      <c r="P664" t="str">
        <f t="shared" si="56"/>
        <v/>
      </c>
      <c r="Q664" t="str">
        <f t="shared" si="57"/>
        <v/>
      </c>
    </row>
    <row r="665" spans="1:17" hidden="1" x14ac:dyDescent="0.3">
      <c r="A665" s="556"/>
      <c r="C665" s="618"/>
      <c r="D665" s="331"/>
      <c r="E665" t="str">
        <f t="shared" si="54"/>
        <v/>
      </c>
      <c r="F665" t="str">
        <f t="shared" si="55"/>
        <v/>
      </c>
      <c r="G665" t="e">
        <f>+VLOOKUP(L665,BG!$D$10:$F$68,3,FALSE)</f>
        <v>#REF!</v>
      </c>
      <c r="H665" s="331"/>
      <c r="I665" s="650"/>
      <c r="J665" s="296">
        <f t="shared" si="53"/>
        <v>0</v>
      </c>
      <c r="K665" t="e">
        <f>+VLOOKUP(D665,#REF!,4,0)</f>
        <v>#REF!</v>
      </c>
      <c r="L665" t="e">
        <f>VLOOKUP(D665,#REF!,5,0)</f>
        <v>#REF!</v>
      </c>
      <c r="M665" t="e">
        <f>VLOOKUP(D665,#REF!,6,0)</f>
        <v>#REF!</v>
      </c>
      <c r="N665" t="e">
        <f>VLOOKUP(D665,#REF!,7,0)</f>
        <v>#REF!</v>
      </c>
      <c r="P665" t="str">
        <f t="shared" si="56"/>
        <v/>
      </c>
      <c r="Q665" t="str">
        <f t="shared" si="57"/>
        <v/>
      </c>
    </row>
    <row r="666" spans="1:17" hidden="1" x14ac:dyDescent="0.3">
      <c r="A666" s="556"/>
      <c r="C666" s="618"/>
      <c r="D666" s="331"/>
      <c r="E666" t="str">
        <f t="shared" si="54"/>
        <v/>
      </c>
      <c r="F666" t="str">
        <f t="shared" si="55"/>
        <v/>
      </c>
      <c r="G666" t="e">
        <f>+VLOOKUP(L666,BG!$D$10:$F$68,3,FALSE)</f>
        <v>#REF!</v>
      </c>
      <c r="H666" s="331"/>
      <c r="I666" s="650"/>
      <c r="J666" s="296">
        <f t="shared" si="53"/>
        <v>0</v>
      </c>
      <c r="K666" t="e">
        <f>+VLOOKUP(D666,#REF!,4,0)</f>
        <v>#REF!</v>
      </c>
      <c r="L666" t="e">
        <f>VLOOKUP(D666,#REF!,5,0)</f>
        <v>#REF!</v>
      </c>
      <c r="M666" t="e">
        <f>VLOOKUP(D666,#REF!,6,0)</f>
        <v>#REF!</v>
      </c>
      <c r="N666" t="e">
        <f>VLOOKUP(D666,#REF!,7,0)</f>
        <v>#REF!</v>
      </c>
      <c r="P666" t="str">
        <f t="shared" si="56"/>
        <v/>
      </c>
      <c r="Q666" t="str">
        <f t="shared" si="57"/>
        <v/>
      </c>
    </row>
    <row r="667" spans="1:17" hidden="1" x14ac:dyDescent="0.3">
      <c r="A667" s="556"/>
      <c r="C667" s="618"/>
      <c r="D667" s="331"/>
      <c r="E667" t="str">
        <f t="shared" si="54"/>
        <v/>
      </c>
      <c r="F667" t="str">
        <f t="shared" si="55"/>
        <v/>
      </c>
      <c r="G667" t="e">
        <f>+VLOOKUP(L667,BG!$D$10:$F$68,3,FALSE)</f>
        <v>#REF!</v>
      </c>
      <c r="H667" s="331"/>
      <c r="I667" s="650"/>
      <c r="J667" s="296">
        <f t="shared" si="53"/>
        <v>0</v>
      </c>
      <c r="K667" t="e">
        <f>+VLOOKUP(D667,#REF!,4,0)</f>
        <v>#REF!</v>
      </c>
      <c r="L667" t="e">
        <f>VLOOKUP(D667,#REF!,5,0)</f>
        <v>#REF!</v>
      </c>
      <c r="M667" t="e">
        <f>VLOOKUP(D667,#REF!,6,0)</f>
        <v>#REF!</v>
      </c>
      <c r="N667" t="e">
        <f>VLOOKUP(D667,#REF!,7,0)</f>
        <v>#REF!</v>
      </c>
      <c r="P667" t="str">
        <f t="shared" si="56"/>
        <v/>
      </c>
      <c r="Q667" t="str">
        <f t="shared" si="57"/>
        <v/>
      </c>
    </row>
    <row r="668" spans="1:17" hidden="1" x14ac:dyDescent="0.3">
      <c r="A668" s="556"/>
      <c r="C668" s="618"/>
      <c r="D668" s="331"/>
      <c r="E668" t="str">
        <f t="shared" si="54"/>
        <v/>
      </c>
      <c r="F668" t="str">
        <f t="shared" si="55"/>
        <v/>
      </c>
      <c r="G668" t="e">
        <f>+VLOOKUP(L668,BG!$D$10:$F$68,3,FALSE)</f>
        <v>#REF!</v>
      </c>
      <c r="H668" s="331"/>
      <c r="I668" s="650"/>
      <c r="J668" s="296">
        <f t="shared" si="53"/>
        <v>0</v>
      </c>
      <c r="K668" t="e">
        <f>+VLOOKUP(D668,#REF!,4,0)</f>
        <v>#REF!</v>
      </c>
      <c r="L668" t="e">
        <f>VLOOKUP(D668,#REF!,5,0)</f>
        <v>#REF!</v>
      </c>
      <c r="M668" t="e">
        <f>VLOOKUP(D668,#REF!,6,0)</f>
        <v>#REF!</v>
      </c>
      <c r="N668" t="e">
        <f>VLOOKUP(D668,#REF!,7,0)</f>
        <v>#REF!</v>
      </c>
      <c r="P668" t="str">
        <f t="shared" si="56"/>
        <v/>
      </c>
      <c r="Q668" t="str">
        <f t="shared" si="57"/>
        <v/>
      </c>
    </row>
    <row r="669" spans="1:17" hidden="1" x14ac:dyDescent="0.3">
      <c r="A669" s="556"/>
      <c r="C669" s="618"/>
      <c r="D669" s="331"/>
      <c r="E669" t="str">
        <f t="shared" si="54"/>
        <v/>
      </c>
      <c r="F669" t="str">
        <f t="shared" si="55"/>
        <v/>
      </c>
      <c r="G669" t="e">
        <f>+VLOOKUP(L669,BG!$D$10:$F$68,3,FALSE)</f>
        <v>#REF!</v>
      </c>
      <c r="H669" s="331"/>
      <c r="I669" s="650"/>
      <c r="J669" s="296">
        <f t="shared" si="53"/>
        <v>0</v>
      </c>
      <c r="K669" t="e">
        <f>+VLOOKUP(D669,#REF!,4,0)</f>
        <v>#REF!</v>
      </c>
      <c r="L669" t="e">
        <f>VLOOKUP(D669,#REF!,5,0)</f>
        <v>#REF!</v>
      </c>
      <c r="M669" t="e">
        <f>VLOOKUP(D669,#REF!,6,0)</f>
        <v>#REF!</v>
      </c>
      <c r="N669" t="e">
        <f>VLOOKUP(D669,#REF!,7,0)</f>
        <v>#REF!</v>
      </c>
      <c r="P669" t="str">
        <f t="shared" si="56"/>
        <v/>
      </c>
      <c r="Q669" t="str">
        <f t="shared" si="57"/>
        <v/>
      </c>
    </row>
    <row r="670" spans="1:17" hidden="1" x14ac:dyDescent="0.3">
      <c r="A670" s="556"/>
      <c r="C670" s="618"/>
      <c r="D670" s="331"/>
      <c r="E670" t="str">
        <f t="shared" si="54"/>
        <v/>
      </c>
      <c r="F670" t="str">
        <f t="shared" si="55"/>
        <v/>
      </c>
      <c r="G670" t="e">
        <f>+VLOOKUP(L670,BG!$D$10:$F$68,3,FALSE)</f>
        <v>#REF!</v>
      </c>
      <c r="H670" s="331"/>
      <c r="I670" s="650"/>
      <c r="J670" s="296">
        <f t="shared" si="53"/>
        <v>0</v>
      </c>
      <c r="K670" t="e">
        <f>+VLOOKUP(D670,#REF!,4,0)</f>
        <v>#REF!</v>
      </c>
      <c r="L670" t="e">
        <f>VLOOKUP(D670,#REF!,5,0)</f>
        <v>#REF!</v>
      </c>
      <c r="M670" t="e">
        <f>VLOOKUP(D670,#REF!,6,0)</f>
        <v>#REF!</v>
      </c>
      <c r="N670" t="e">
        <f>VLOOKUP(D670,#REF!,7,0)</f>
        <v>#REF!</v>
      </c>
      <c r="P670" t="str">
        <f t="shared" si="56"/>
        <v/>
      </c>
      <c r="Q670" t="str">
        <f t="shared" si="57"/>
        <v/>
      </c>
    </row>
    <row r="671" spans="1:17" hidden="1" x14ac:dyDescent="0.3">
      <c r="A671" s="556"/>
      <c r="C671" s="618"/>
      <c r="D671" s="331"/>
      <c r="E671" t="str">
        <f t="shared" si="54"/>
        <v/>
      </c>
      <c r="F671" t="str">
        <f t="shared" si="55"/>
        <v/>
      </c>
      <c r="G671" t="e">
        <f>+VLOOKUP(L671,BG!$D$10:$F$68,3,FALSE)</f>
        <v>#REF!</v>
      </c>
      <c r="H671" s="331"/>
      <c r="I671" s="650"/>
      <c r="J671" s="296">
        <f t="shared" si="53"/>
        <v>0</v>
      </c>
      <c r="K671" t="e">
        <f>+VLOOKUP(D671,#REF!,4,0)</f>
        <v>#REF!</v>
      </c>
      <c r="L671" t="e">
        <f>VLOOKUP(D671,#REF!,5,0)</f>
        <v>#REF!</v>
      </c>
      <c r="M671" t="e">
        <f>VLOOKUP(D671,#REF!,6,0)</f>
        <v>#REF!</v>
      </c>
      <c r="N671" t="e">
        <f>VLOOKUP(D671,#REF!,7,0)</f>
        <v>#REF!</v>
      </c>
      <c r="P671" t="str">
        <f t="shared" si="56"/>
        <v/>
      </c>
      <c r="Q671" t="str">
        <f t="shared" si="57"/>
        <v/>
      </c>
    </row>
    <row r="672" spans="1:17" hidden="1" x14ac:dyDescent="0.3">
      <c r="A672" s="556"/>
      <c r="C672" s="618"/>
      <c r="D672" s="331"/>
      <c r="E672" t="str">
        <f t="shared" si="54"/>
        <v/>
      </c>
      <c r="F672" t="str">
        <f t="shared" si="55"/>
        <v/>
      </c>
      <c r="G672" t="e">
        <f>+VLOOKUP(L672,BG!$D$10:$F$68,3,FALSE)</f>
        <v>#REF!</v>
      </c>
      <c r="H672" s="331"/>
      <c r="I672" s="650"/>
      <c r="J672" s="296">
        <f t="shared" si="53"/>
        <v>0</v>
      </c>
      <c r="K672" t="e">
        <f>+VLOOKUP(D672,#REF!,4,0)</f>
        <v>#REF!</v>
      </c>
      <c r="L672" t="e">
        <f>VLOOKUP(D672,#REF!,5,0)</f>
        <v>#REF!</v>
      </c>
      <c r="M672" t="e">
        <f>VLOOKUP(D672,#REF!,6,0)</f>
        <v>#REF!</v>
      </c>
      <c r="N672" t="e">
        <f>VLOOKUP(D672,#REF!,7,0)</f>
        <v>#REF!</v>
      </c>
      <c r="P672" t="str">
        <f t="shared" si="56"/>
        <v/>
      </c>
      <c r="Q672" t="str">
        <f t="shared" si="57"/>
        <v/>
      </c>
    </row>
    <row r="673" spans="1:17" hidden="1" x14ac:dyDescent="0.3">
      <c r="A673" s="556"/>
      <c r="C673" s="618"/>
      <c r="D673" s="331"/>
      <c r="E673" t="str">
        <f t="shared" si="54"/>
        <v/>
      </c>
      <c r="F673" t="str">
        <f t="shared" si="55"/>
        <v/>
      </c>
      <c r="G673" t="e">
        <f>+VLOOKUP(L673,BG!$D$10:$F$68,3,FALSE)</f>
        <v>#REF!</v>
      </c>
      <c r="H673" s="331"/>
      <c r="I673" s="650"/>
      <c r="J673" s="296">
        <f t="shared" si="53"/>
        <v>0</v>
      </c>
      <c r="K673" t="e">
        <f>+VLOOKUP(D673,#REF!,4,0)</f>
        <v>#REF!</v>
      </c>
      <c r="L673" t="e">
        <f>VLOOKUP(D673,#REF!,5,0)</f>
        <v>#REF!</v>
      </c>
      <c r="M673" t="e">
        <f>VLOOKUP(D673,#REF!,6,0)</f>
        <v>#REF!</v>
      </c>
      <c r="N673" t="e">
        <f>VLOOKUP(D673,#REF!,7,0)</f>
        <v>#REF!</v>
      </c>
      <c r="P673" t="str">
        <f t="shared" si="56"/>
        <v/>
      </c>
      <c r="Q673" t="str">
        <f t="shared" si="57"/>
        <v/>
      </c>
    </row>
    <row r="674" spans="1:17" hidden="1" x14ac:dyDescent="0.3">
      <c r="A674" s="556"/>
      <c r="C674" s="618"/>
      <c r="D674" s="331"/>
      <c r="E674" t="str">
        <f t="shared" si="54"/>
        <v/>
      </c>
      <c r="F674" t="str">
        <f t="shared" si="55"/>
        <v/>
      </c>
      <c r="G674" t="e">
        <f>+VLOOKUP(L674,BG!$D$10:$F$68,3,FALSE)</f>
        <v>#REF!</v>
      </c>
      <c r="H674" s="331"/>
      <c r="I674" s="650"/>
      <c r="J674" s="296">
        <f t="shared" si="53"/>
        <v>0</v>
      </c>
      <c r="K674" t="e">
        <f>+VLOOKUP(D674,#REF!,4,0)</f>
        <v>#REF!</v>
      </c>
      <c r="L674" t="e">
        <f>VLOOKUP(D674,#REF!,5,0)</f>
        <v>#REF!</v>
      </c>
      <c r="M674" t="e">
        <f>VLOOKUP(D674,#REF!,6,0)</f>
        <v>#REF!</v>
      </c>
      <c r="N674" t="e">
        <f>VLOOKUP(D674,#REF!,7,0)</f>
        <v>#REF!</v>
      </c>
      <c r="P674" t="str">
        <f t="shared" si="56"/>
        <v/>
      </c>
      <c r="Q674" t="str">
        <f t="shared" si="57"/>
        <v/>
      </c>
    </row>
    <row r="675" spans="1:17" hidden="1" x14ac:dyDescent="0.3">
      <c r="A675" s="556"/>
      <c r="C675" s="618"/>
      <c r="D675" s="331"/>
      <c r="E675" t="str">
        <f t="shared" si="54"/>
        <v/>
      </c>
      <c r="F675" t="str">
        <f t="shared" si="55"/>
        <v/>
      </c>
      <c r="G675" t="e">
        <f>+VLOOKUP(L675,BG!$D$10:$F$68,3,FALSE)</f>
        <v>#REF!</v>
      </c>
      <c r="H675" s="331"/>
      <c r="I675" s="650"/>
      <c r="J675" s="296">
        <f t="shared" si="53"/>
        <v>0</v>
      </c>
      <c r="K675" t="e">
        <f>+VLOOKUP(D675,#REF!,4,0)</f>
        <v>#REF!</v>
      </c>
      <c r="L675" t="e">
        <f>VLOOKUP(D675,#REF!,5,0)</f>
        <v>#REF!</v>
      </c>
      <c r="M675" t="e">
        <f>VLOOKUP(D675,#REF!,6,0)</f>
        <v>#REF!</v>
      </c>
      <c r="N675" t="e">
        <f>VLOOKUP(D675,#REF!,7,0)</f>
        <v>#REF!</v>
      </c>
      <c r="P675" t="str">
        <f t="shared" si="56"/>
        <v/>
      </c>
      <c r="Q675" t="str">
        <f t="shared" si="57"/>
        <v/>
      </c>
    </row>
    <row r="676" spans="1:17" hidden="1" x14ac:dyDescent="0.3">
      <c r="A676" s="556"/>
      <c r="C676" s="618"/>
      <c r="D676" s="331"/>
      <c r="E676" t="str">
        <f t="shared" si="54"/>
        <v/>
      </c>
      <c r="F676" t="str">
        <f t="shared" si="55"/>
        <v/>
      </c>
      <c r="G676" t="e">
        <f>+VLOOKUP(L676,BG!$D$10:$F$68,3,FALSE)</f>
        <v>#REF!</v>
      </c>
      <c r="H676" s="377"/>
      <c r="I676" s="652"/>
      <c r="J676" s="466">
        <f t="shared" si="53"/>
        <v>0</v>
      </c>
      <c r="K676" t="e">
        <f>+VLOOKUP(D676,#REF!,4,0)</f>
        <v>#REF!</v>
      </c>
      <c r="L676" t="e">
        <f>VLOOKUP(D676,#REF!,5,0)</f>
        <v>#REF!</v>
      </c>
      <c r="M676" t="e">
        <f>VLOOKUP(D676,#REF!,6,0)</f>
        <v>#REF!</v>
      </c>
      <c r="N676" t="e">
        <f>VLOOKUP(D676,#REF!,7,0)</f>
        <v>#REF!</v>
      </c>
      <c r="P676" t="str">
        <f t="shared" si="56"/>
        <v/>
      </c>
      <c r="Q676" t="str">
        <f t="shared" si="57"/>
        <v/>
      </c>
    </row>
    <row r="677" spans="1:17" hidden="1" x14ac:dyDescent="0.3">
      <c r="A677" s="556"/>
      <c r="C677" s="618"/>
      <c r="D677" s="331"/>
      <c r="E677" t="str">
        <f t="shared" si="54"/>
        <v/>
      </c>
      <c r="F677" t="str">
        <f t="shared" si="55"/>
        <v/>
      </c>
      <c r="G677" t="e">
        <f>+VLOOKUP(L677,BG!$D$10:$F$68,3,FALSE)</f>
        <v>#REF!</v>
      </c>
      <c r="H677" s="331"/>
      <c r="I677" s="650"/>
      <c r="J677" s="296">
        <f t="shared" si="53"/>
        <v>0</v>
      </c>
      <c r="K677" t="e">
        <f>+VLOOKUP(D677,#REF!,4,0)</f>
        <v>#REF!</v>
      </c>
      <c r="L677" t="e">
        <f>VLOOKUP(D677,#REF!,5,0)</f>
        <v>#REF!</v>
      </c>
      <c r="M677" t="e">
        <f>VLOOKUP(D677,#REF!,6,0)</f>
        <v>#REF!</v>
      </c>
      <c r="N677" t="e">
        <f>VLOOKUP(D677,#REF!,7,0)</f>
        <v>#REF!</v>
      </c>
      <c r="P677" t="str">
        <f t="shared" si="56"/>
        <v/>
      </c>
      <c r="Q677" t="str">
        <f t="shared" si="57"/>
        <v/>
      </c>
    </row>
    <row r="678" spans="1:17" hidden="1" x14ac:dyDescent="0.3">
      <c r="A678" s="556"/>
      <c r="C678" s="618"/>
      <c r="D678" s="331"/>
      <c r="E678" t="str">
        <f t="shared" si="54"/>
        <v/>
      </c>
      <c r="F678" t="str">
        <f t="shared" si="55"/>
        <v/>
      </c>
      <c r="G678" t="e">
        <f>+VLOOKUP(L678,BG!$D$10:$F$68,3,FALSE)</f>
        <v>#REF!</v>
      </c>
      <c r="H678" s="331"/>
      <c r="I678" s="650"/>
      <c r="J678" s="296">
        <f t="shared" si="53"/>
        <v>0</v>
      </c>
      <c r="K678" t="e">
        <f>+VLOOKUP(D678,#REF!,4,0)</f>
        <v>#REF!</v>
      </c>
      <c r="L678" t="e">
        <f>VLOOKUP(D678,#REF!,5,0)</f>
        <v>#REF!</v>
      </c>
      <c r="M678" t="e">
        <f>VLOOKUP(D678,#REF!,6,0)</f>
        <v>#REF!</v>
      </c>
      <c r="N678" t="e">
        <f>VLOOKUP(D678,#REF!,7,0)</f>
        <v>#REF!</v>
      </c>
      <c r="P678" t="str">
        <f t="shared" si="56"/>
        <v/>
      </c>
      <c r="Q678" t="str">
        <f t="shared" si="57"/>
        <v/>
      </c>
    </row>
  </sheetData>
  <autoFilter ref="A1:Q678" xr:uid="{71C8A7B4-14D9-4536-89B5-03C3505B8304}">
    <filterColumn colId="7">
      <filters>
        <filter val="(Cargos Financieros Docum, a Devengar - Resid)"/>
        <filter val="(Cargos Financieros Documentados a Devengar - Residentes)"/>
        <filter val="(Int.a Deveng.Prest.Direc.Plazo Mayor a 1080 Dias)"/>
        <filter val="(Int.a Deveng.Prest.Directos Plazo 361-1080 Dias)"/>
        <filter val="(Int.a Deveng.Prest.Directos Plazo 91-180 Dias)"/>
        <filter val="(Prevision Coloc.Vencida  -Prestamos Residentes)"/>
        <filter val="(Previsiones p/Riesg.Credit.-Prestamos)"/>
        <filter val="(Previsiones s/Prest,Amortiz. -Mayores 3 Años)"/>
        <filter val="(Previsiones s/Prest,Amortiz. -Men,1 Año)"/>
        <filter val="(Previsiones s/Prest,Amortiz. -Menores 180 Dias)"/>
        <filter val="(Previsiones s/Prest,Amortiz. -Menores 30 Dias)"/>
        <filter val="(Previsiones s/Prest,Amortiz. -Menores 60 Dias)"/>
        <filter val="(Previsiones s/Prest,Amortiz. -Menores 90 Dias)"/>
        <filter val="(Prod. Financ. Docum. a Devengar - Resid. &lt; 1 Aðo)"/>
        <filter val="(Prod. Financ. Docum. a Devengar - Resid. &lt; 180 Dias)"/>
        <filter val="(Prod. Financ. Docum. a Devengar - Resid. &lt; 3 Aðos)"/>
        <filter val="(Prod. Financ. Docum. a Devengar - Resid. &gt; 3 Aðos)"/>
        <filter val="(Productos Financieros Documentados a Devengar - Residentes)"/>
        <filter val="Acciones en Otras Empresas"/>
        <filter val="Alquileres Pagados"/>
        <filter val="Alquileres Pagados Estacionamiento"/>
        <filter val="Anticipos por Compra de Bienes y Servicios -Resid."/>
        <filter val="Basa Cta.Cte. Netel/Pago Express - 100081992"/>
        <filter val="Cajero Fielcorresponsal a Pagar Usd"/>
        <filter val="Carg.Fin.No Doc- Prest Exterior"/>
        <filter val="Carg.Fin.No Doc- s/Cajas de Ahorro Vista -Res."/>
        <filter val="Cargos Financ,No Documentados-Residentes"/>
        <filter val="Cargos Financieros Documentados - Residentes"/>
        <filter val="Cargos Financieros Documentados - Residentes-Irf"/>
        <filter val="Cheques Diferidos Descontados -Mayores de Tres Años"/>
        <filter val="Cheques Diferidos Descontados -Menores de Tres Años"/>
        <filter val="Colocacion Vencida-Residente"/>
        <filter val="Comisiones Pagadas - Vendedores Ext."/>
        <filter val="Constitucion de Prevision  -Prestamos"/>
        <filter val="Cred.Vig. X Inter.Financ.-Sector Financ. - Resid"/>
        <filter val="Cred.Vig. X Inter.Financ.-Sector No Financ.-No Resid."/>
        <filter val="Cred.Vig. X Inter.Financ.-Sector No Financ.-Resid."/>
        <filter val="Creditos Diversos Resid."/>
        <filter val="Creditos en Gestion - Residentes"/>
        <filter val="Creditos en Gestion No Reajustables -Residentes"/>
        <filter val="Creditos en Gestion -Residentes"/>
        <filter val="Creditos Morosos  No Reaj, -Residentes"/>
        <filter val="Creditos Morosos - Prestamos"/>
        <filter val="Creditos Reestructurados -P.Amortiz. -Mayores de Tres Años"/>
        <filter val="Creditos Reestructurados -P.Amortiz. -Menores de Tres Años"/>
        <filter val="Creditos Refinanciados -P.Amortizables -Mayores de Tres Años"/>
        <filter val="Creditos Refinanciados -P.Amortizables -Menores de Tres Años"/>
        <filter val="Creditos Vencidos por Intermed,Financiera -Resid."/>
        <filter val="Creditos Vencidos por Intermediacion Financiera -Res."/>
        <filter val="Creditos Vigentes por Int,Financ.Sect, No Financ.No Res."/>
        <filter val="Creditos Vigentes por Int,Financ.Sect, No Financ.Res."/>
        <filter val="Creditos Vigentes por Int.Financ Sect.Financ.-.Res."/>
        <filter val="Cuota Interes"/>
        <filter val="Desafectacion de Prevision  -Prestamos"/>
        <filter val="Deudores Varios - Operaciones"/>
        <filter val="Deudores Varios Bienes a Integrar"/>
        <filter val="Disponibilidades  - No Residentes"/>
        <filter val="Disponibilidades - No Residentes"/>
        <filter val="Disponibilidades - Residentes"/>
        <filter val="Documentos Descontados  Resid.-Mayores de Tres Años"/>
        <filter val="Documentos Descontados  Resid.-Menores de Tres Años"/>
        <filter val="Eventos de la Empresa"/>
        <filter val="Garantia Alquiler Residentes"/>
        <filter val="Gastos a Recuperar - Residentes"/>
        <filter val="Gestion de Cobranza Prestamos"/>
        <filter val="Honor. Asesores y Consultores"/>
        <filter val="Honor. Asesores y Consultores Costo"/>
        <filter val="Honorarios Tasadores"/>
        <filter val="Impresos Publicit."/>
        <filter val="Ingreso por Acciones en Otras Empresas"/>
        <filter val="Ingresos por Compra de Cartera"/>
        <filter val="Ingresos por Seguros Cob"/>
        <filter val="Ingresos Varios"/>
        <filter val="Ingresos Varios - No Operativos"/>
        <filter val="Int. a Pagar Prest. Directos Plazo 181-360 Dias"/>
        <filter val="Int. a Pagar Prest. Directos Plazo 91-180 Dias"/>
        <filter val="Int. Cobrados s/Prestamos Amortizables"/>
        <filter val="Int.a Pagar Prest.Directos Plazo 361-1080 Dias"/>
        <filter val="Int.a Pagar Prest.Directos Plazo Mayor a 1080 Dias"/>
        <filter val="Interes"/>
        <filter val="Interes Morat.s/Cred.en Gestion"/>
        <filter val="Interes Moratorio y Punitorio"/>
        <filter val="Interes Punitorio"/>
        <filter val="Intereses Caja de Ahorro - Bancos del Pais"/>
        <filter val="Intereses Cobrados Prestamos a Plazo Fijo"/>
        <filter val="Intereses Morarios y Punitorios"/>
        <filter val="Intereses Moratorios"/>
        <filter val="Intereses Pagados Varios"/>
        <filter val="Intereses Prestamos - Directos"/>
        <filter val="Intereses Prestamos - Exterior"/>
        <filter val="Intereses Prestamos - Redescuentos"/>
        <filter val="Mora Prest. Amortizables No Reajustables"/>
        <filter val="Multas,Recargos e Intereses"/>
        <filter val="Multas,Recargos,Intereses"/>
        <filter val="No Reajustables Residentes -Produc.por Colocac."/>
        <filter val="Obligaciones Diversas Resid."/>
        <filter val="Obligaciones Diversas-Residentes"/>
        <filter val="Operaciones a Liquidar Carsa-Cobro Prestamos"/>
        <filter val="Operaciones a Liquidar Documenta - Prestamos"/>
        <filter val="Operaciones a Liquidar Netel - Prestamos"/>
        <filter val="Operaciones a Liquidar Pronet-Cobros de Prestamos"/>
        <filter val="Otras Ganancias Operativas Resid."/>
        <filter val="Otras Perdidas Operativas Resid."/>
        <filter val="Pago a Proveedores en Cuotas Usd"/>
        <filter val="Pago a Proveedores Varios"/>
        <filter val="Pagos a Proveedores en Cuotas"/>
        <filter val="Prest, Plazo Fijo -Resid. -Mayores de Tres Años"/>
        <filter val="Prest, Plazo Fijo -Resid. -Menores de 180 Dias"/>
        <filter val="Prest, Plazo Fijo -Resid. -Menores de Tres Años"/>
        <filter val="Prest, Plazo Fijo -Resid. -Menores de Un Año"/>
        <filter val="Prest,Amortizables -Resid -Mayores de Tres Años"/>
        <filter val="Prest,Amortizables -Resid -Menores de 180 Dias"/>
        <filter val="Prest,Amortizables -Resid -Menores de 60 Dias"/>
        <filter val="Prest,Amortizables -Resid -Menores de Tres Años"/>
        <filter val="Prest,Amortizables -Resid -Menores de Un Año"/>
        <filter val="Prest. Amort. Res.-Corporativo"/>
        <filter val="Prest. Amortizables No Reajustables - Afd"/>
        <filter val="Prest. con Recursos Administrados"/>
        <filter val="Prest. Pf No Reajustables - Corporativos"/>
        <filter val="Prest. Rec. del Exterior Gs"/>
        <filter val="Prest. Rec. del Exterior Usd"/>
        <filter val="Prestamos Al Personal -Mayores de Tres Años"/>
        <filter val="Prestamos Al Personal -Menores de 180 Dias"/>
        <filter val="Prestamos Al Personal -Menores de Tres Años"/>
        <filter val="Prestamos Al Personal -Menores de Un Año"/>
        <filter val="Prestamos Amortizables No Reajustables"/>
        <filter val="Prestamos con Recursos Administrados por la Agencia Financie"/>
        <filter val="Prestamos Directos Plazo 181-360 Dias"/>
        <filter val="Prestamos Directos Plazo 361-1080 Dias"/>
        <filter val="Prestamos Directos Plazo 91-180 Dias"/>
        <filter val="Prestamos Directos Plazo Mayor a 1080 Dias"/>
        <filter val="Prod, Financ,Docum, Cred,Morosos - Residentes"/>
        <filter val="Prod,Fin,Doc,-Resid.-Doc.Descont.-Mayores.3 Años"/>
        <filter val="Prod,Fin,Doc,-Resid.-Doc.Descont.-Men.3 Años"/>
        <filter val="Prod,Fin,Doc,-Resid.-P,Amortizables.-Mayores.3 Años"/>
        <filter val="Prod,Fin,Doc,-Resid.-P,Amortizables.-Men.3 Años"/>
        <filter val="Prod,s/ Documentos Descontados -Residentes"/>
        <filter val="Prod.p/ Prest, Amortizables-No Residentes"/>
        <filter val="Product.Financ.Document.- Residentes"/>
        <filter val="Productos Financ. Document. - Residentes"/>
        <filter val="Productos Financ.Doc. - Resid.&lt; de 3 Aðos"/>
        <filter val="Productos Financ.Documentados - Residentes"/>
        <filter val="Productos Financi. Doc. - Resid. &lt; de 1 Aðo"/>
        <filter val="Productos Financi. Doc. - Resid. &lt; de 180 Dias"/>
        <filter val="Productos Financi. Doc. - Resid. &gt; de 3 Aðos"/>
        <filter val="Productos por Medida Excepcional - Residentes"/>
        <filter val="Productos por Prestamos a Plazo Fijo -No Residentes"/>
        <filter val="Remuneraciones a Directores"/>
        <filter val="Reserva de Revaluo"/>
        <filter val="Reserva Legal"/>
        <filter val="Reservas por Revalorizacion"/>
        <filter val="Residentes"/>
        <filter val="Responsabilidad Social Empresarial"/>
        <filter val="Retencion Cuotas Prestamos - Salarios"/>
        <filter val="Ueno Cta.Cte. 37345003 Gs. Proveedores"/>
      </filters>
    </filterColumn>
  </autoFilter>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9"/>
  </sheetPr>
  <dimension ref="C1:AC18"/>
  <sheetViews>
    <sheetView showGridLines="0" zoomScale="85" zoomScaleNormal="85" workbookViewId="0">
      <selection activeCell="C10" sqref="C10"/>
    </sheetView>
  </sheetViews>
  <sheetFormatPr baseColWidth="10" defaultColWidth="11.44140625" defaultRowHeight="13.2" x14ac:dyDescent="0.25"/>
  <cols>
    <col min="1" max="2" width="2.33203125" style="2" customWidth="1"/>
    <col min="3" max="3" width="51.6640625" style="35" customWidth="1"/>
    <col min="4" max="5" width="15.6640625" style="35" customWidth="1"/>
    <col min="6" max="6" width="2.33203125" style="35" customWidth="1"/>
    <col min="7" max="8" width="11.33203125" style="35"/>
    <col min="9" max="9" width="20.109375" style="35" bestFit="1" customWidth="1"/>
    <col min="10" max="11" width="11.44140625" style="2"/>
    <col min="12" max="12" width="42.109375" style="2" bestFit="1" customWidth="1"/>
    <col min="13" max="13" width="12.88671875" style="2" bestFit="1" customWidth="1"/>
    <col min="14" max="14" width="11.5546875" style="2" bestFit="1" customWidth="1"/>
    <col min="15" max="24" width="11.44140625" style="2"/>
    <col min="25" max="25" width="14.44140625" style="2" bestFit="1" customWidth="1"/>
    <col min="26" max="26" width="11.44140625" style="2"/>
    <col min="27" max="27" width="11.5546875" style="2" bestFit="1" customWidth="1"/>
    <col min="28" max="28" width="14.44140625" style="2" bestFit="1" customWidth="1"/>
    <col min="29" max="29" width="11.5546875" style="2" bestFit="1" customWidth="1"/>
    <col min="30" max="16384" width="11.44140625" style="2"/>
  </cols>
  <sheetData>
    <row r="1" spans="3:29" x14ac:dyDescent="0.25">
      <c r="C1" s="11"/>
      <c r="I1" s="682" t="s">
        <v>88</v>
      </c>
    </row>
    <row r="2" spans="3:29" x14ac:dyDescent="0.25">
      <c r="D2" s="150"/>
    </row>
    <row r="3" spans="3:29" ht="13.8" x14ac:dyDescent="0.25">
      <c r="C3" s="874" t="s">
        <v>1532</v>
      </c>
      <c r="D3" s="874"/>
      <c r="E3" s="874"/>
    </row>
    <row r="4" spans="3:29" s="5" customFormat="1" x14ac:dyDescent="0.25">
      <c r="C4" s="154" t="s">
        <v>190</v>
      </c>
      <c r="D4" s="44"/>
      <c r="E4" s="44"/>
      <c r="F4" s="44"/>
    </row>
    <row r="5" spans="3:29" s="5" customFormat="1" x14ac:dyDescent="0.25">
      <c r="C5" s="18" t="s">
        <v>1424</v>
      </c>
      <c r="D5" s="44"/>
      <c r="E5" s="44"/>
      <c r="F5" s="44"/>
    </row>
    <row r="6" spans="3:29" x14ac:dyDescent="0.25">
      <c r="D6" s="5"/>
      <c r="E6" s="5"/>
    </row>
    <row r="7" spans="3:29" x14ac:dyDescent="0.25">
      <c r="C7" s="7" t="s">
        <v>2</v>
      </c>
      <c r="D7" s="797">
        <v>45382</v>
      </c>
      <c r="E7" s="797">
        <v>45291</v>
      </c>
      <c r="M7" s="277"/>
      <c r="N7" s="277"/>
      <c r="Y7" s="277"/>
      <c r="Z7" s="277"/>
      <c r="AA7" s="277"/>
      <c r="AB7" s="277"/>
      <c r="AC7" s="277"/>
    </row>
    <row r="8" spans="3:29" hidden="1" x14ac:dyDescent="0.25">
      <c r="C8" s="35" t="s">
        <v>2396</v>
      </c>
      <c r="D8" s="27">
        <v>0</v>
      </c>
      <c r="E8" s="27">
        <v>0</v>
      </c>
      <c r="N8" s="335"/>
      <c r="Y8" s="277"/>
      <c r="Z8" s="277"/>
      <c r="AA8" s="277"/>
      <c r="AB8" s="277"/>
      <c r="AC8" s="277"/>
    </row>
    <row r="9" spans="3:29" hidden="1" x14ac:dyDescent="0.25">
      <c r="C9" s="35" t="s">
        <v>2397</v>
      </c>
      <c r="D9" s="27">
        <v>0</v>
      </c>
      <c r="E9" s="27">
        <v>0</v>
      </c>
      <c r="M9" s="277"/>
      <c r="N9" s="277"/>
      <c r="Y9" s="277"/>
      <c r="Z9" s="277"/>
      <c r="AA9" s="277"/>
      <c r="AB9" s="277"/>
      <c r="AC9" s="277"/>
    </row>
    <row r="10" spans="3:29" x14ac:dyDescent="0.25">
      <c r="C10" s="35" t="s">
        <v>3259</v>
      </c>
      <c r="D10" s="27">
        <v>6825562.341</v>
      </c>
      <c r="E10" s="27">
        <v>7931689.2129999995</v>
      </c>
      <c r="M10" s="277"/>
      <c r="N10" s="277"/>
      <c r="Y10" s="277"/>
      <c r="Z10" s="277"/>
      <c r="AA10" s="277"/>
      <c r="AB10" s="277"/>
      <c r="AC10" s="277"/>
    </row>
    <row r="11" spans="3:29" x14ac:dyDescent="0.25">
      <c r="D11" s="27"/>
      <c r="E11" s="27"/>
      <c r="M11" s="277"/>
      <c r="N11" s="277"/>
      <c r="Y11" s="277"/>
      <c r="Z11" s="277"/>
      <c r="AA11" s="277"/>
      <c r="AB11" s="277"/>
      <c r="AC11" s="277"/>
    </row>
    <row r="12" spans="3:29" x14ac:dyDescent="0.25">
      <c r="C12" s="152" t="s">
        <v>0</v>
      </c>
      <c r="D12" s="376">
        <v>6825562.341</v>
      </c>
      <c r="E12" s="376">
        <v>7931689.2129999995</v>
      </c>
      <c r="N12" s="335"/>
      <c r="Y12" s="277"/>
      <c r="Z12" s="277"/>
      <c r="AA12" s="277"/>
      <c r="AB12" s="277"/>
      <c r="AC12" s="277"/>
    </row>
    <row r="13" spans="3:29" x14ac:dyDescent="0.25">
      <c r="M13" s="277"/>
      <c r="N13" s="277"/>
    </row>
    <row r="14" spans="3:29" x14ac:dyDescent="0.25">
      <c r="M14" s="277"/>
      <c r="N14" s="277"/>
    </row>
    <row r="15" spans="3:29" x14ac:dyDescent="0.25">
      <c r="M15" s="277"/>
      <c r="N15" s="277"/>
    </row>
    <row r="16" spans="3:29" x14ac:dyDescent="0.25">
      <c r="N16" s="335"/>
    </row>
    <row r="18" spans="6:6" x14ac:dyDescent="0.25">
      <c r="F18" s="2"/>
    </row>
  </sheetData>
  <mergeCells count="1">
    <mergeCell ref="C3:E3"/>
  </mergeCells>
  <hyperlinks>
    <hyperlink ref="I1" location="BG!A1" display="BG" xr:uid="{00000000-0004-0000-15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9"/>
  </sheetPr>
  <dimension ref="C1:H20"/>
  <sheetViews>
    <sheetView showGridLines="0" zoomScale="85" zoomScaleNormal="85" workbookViewId="0">
      <selection activeCell="J6" sqref="J6"/>
    </sheetView>
  </sheetViews>
  <sheetFormatPr baseColWidth="10" defaultColWidth="11.33203125" defaultRowHeight="13.2" x14ac:dyDescent="0.25"/>
  <cols>
    <col min="1" max="2" width="2.33203125" style="2" customWidth="1"/>
    <col min="3" max="3" width="54.5546875" style="35" customWidth="1"/>
    <col min="4" max="5" width="15.6640625" style="35" customWidth="1"/>
    <col min="6" max="6" width="2.33203125" style="35" customWidth="1"/>
    <col min="7" max="8" width="11.33203125" style="35"/>
    <col min="9" max="16384" width="11.33203125" style="2"/>
  </cols>
  <sheetData>
    <row r="1" spans="3:6" x14ac:dyDescent="0.25">
      <c r="C1" s="11"/>
      <c r="F1" s="149" t="s">
        <v>88</v>
      </c>
    </row>
    <row r="3" spans="3:6" ht="13.8" x14ac:dyDescent="0.25">
      <c r="C3" s="874" t="s">
        <v>1517</v>
      </c>
      <c r="D3" s="874"/>
      <c r="E3" s="874"/>
    </row>
    <row r="4" spans="3:6" x14ac:dyDescent="0.25">
      <c r="C4" s="93" t="s">
        <v>190</v>
      </c>
    </row>
    <row r="5" spans="3:6" x14ac:dyDescent="0.25">
      <c r="D5" s="5"/>
      <c r="E5" s="5"/>
    </row>
    <row r="6" spans="3:6" x14ac:dyDescent="0.25">
      <c r="C6" s="345" t="s">
        <v>2</v>
      </c>
      <c r="D6" s="797">
        <v>45382</v>
      </c>
      <c r="E6" s="797">
        <v>45291</v>
      </c>
    </row>
    <row r="7" spans="3:6" x14ac:dyDescent="0.25">
      <c r="C7" s="90" t="s">
        <v>1044</v>
      </c>
      <c r="D7" s="27">
        <v>0</v>
      </c>
      <c r="E7" s="27">
        <v>0</v>
      </c>
    </row>
    <row r="8" spans="3:6" x14ac:dyDescent="0.25">
      <c r="C8" s="90" t="s">
        <v>1045</v>
      </c>
      <c r="D8" s="27">
        <v>0</v>
      </c>
      <c r="E8" s="27">
        <v>0</v>
      </c>
    </row>
    <row r="9" spans="3:6" x14ac:dyDescent="0.25">
      <c r="C9" s="90" t="s">
        <v>1047</v>
      </c>
      <c r="D9" s="27">
        <v>0</v>
      </c>
      <c r="E9" s="27">
        <v>0</v>
      </c>
    </row>
    <row r="10" spans="3:6" x14ac:dyDescent="0.25">
      <c r="C10" s="90" t="s">
        <v>3404</v>
      </c>
      <c r="D10" s="27">
        <v>0</v>
      </c>
      <c r="E10" s="27">
        <v>0</v>
      </c>
    </row>
    <row r="11" spans="3:6" x14ac:dyDescent="0.25">
      <c r="C11" s="90" t="s">
        <v>1394</v>
      </c>
      <c r="D11" s="27">
        <v>2350889.2080000001</v>
      </c>
      <c r="E11" s="27">
        <v>2422227.02</v>
      </c>
    </row>
    <row r="12" spans="3:6" x14ac:dyDescent="0.25">
      <c r="C12" s="90" t="s">
        <v>1060</v>
      </c>
      <c r="D12" s="27">
        <v>0</v>
      </c>
      <c r="E12" s="27">
        <v>0</v>
      </c>
    </row>
    <row r="13" spans="3:6" x14ac:dyDescent="0.25">
      <c r="C13" s="90" t="s">
        <v>1061</v>
      </c>
      <c r="D13" s="27">
        <v>0</v>
      </c>
      <c r="E13" s="27">
        <v>0</v>
      </c>
    </row>
    <row r="14" spans="3:6" x14ac:dyDescent="0.25">
      <c r="C14" s="90" t="s">
        <v>1063</v>
      </c>
      <c r="D14" s="27">
        <v>0</v>
      </c>
      <c r="E14" s="27">
        <v>0</v>
      </c>
    </row>
    <row r="15" spans="3:6" x14ac:dyDescent="0.25">
      <c r="C15" s="90" t="s">
        <v>1064</v>
      </c>
      <c r="D15" s="27">
        <v>0</v>
      </c>
      <c r="E15" s="27">
        <v>0</v>
      </c>
    </row>
    <row r="16" spans="3:6" x14ac:dyDescent="0.25">
      <c r="C16" s="2" t="s">
        <v>1565</v>
      </c>
      <c r="D16" s="27">
        <v>0</v>
      </c>
      <c r="E16" s="27">
        <v>0</v>
      </c>
    </row>
    <row r="17" spans="3:6" x14ac:dyDescent="0.25">
      <c r="C17" s="11" t="s">
        <v>0</v>
      </c>
      <c r="D17" s="700">
        <v>2350889.2080000001</v>
      </c>
      <c r="E17" s="346">
        <v>2422227.02</v>
      </c>
    </row>
    <row r="20" spans="3:6" x14ac:dyDescent="0.25">
      <c r="F20" s="2"/>
    </row>
  </sheetData>
  <mergeCells count="1">
    <mergeCell ref="C3:E3"/>
  </mergeCells>
  <hyperlinks>
    <hyperlink ref="F1" location="BG!A1" display="BG" xr:uid="{00000000-0004-0000-16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9"/>
  </sheetPr>
  <dimension ref="C1:F25"/>
  <sheetViews>
    <sheetView showGridLines="0" zoomScale="85" zoomScaleNormal="85" workbookViewId="0">
      <selection activeCell="H6" sqref="H6"/>
    </sheetView>
  </sheetViews>
  <sheetFormatPr baseColWidth="10" defaultColWidth="11.44140625" defaultRowHeight="13.2" x14ac:dyDescent="0.25"/>
  <cols>
    <col min="1" max="2" width="2.33203125" style="2" customWidth="1"/>
    <col min="3" max="3" width="54.5546875" style="2" customWidth="1"/>
    <col min="4" max="5" width="15.6640625" style="2" customWidth="1"/>
    <col min="6" max="6" width="3.33203125" style="2" bestFit="1" customWidth="1"/>
    <col min="7" max="16384" width="11.44140625" style="2"/>
  </cols>
  <sheetData>
    <row r="1" spans="3:6" x14ac:dyDescent="0.25">
      <c r="C1" s="11"/>
      <c r="F1" s="156" t="s">
        <v>88</v>
      </c>
    </row>
    <row r="2" spans="3:6" x14ac:dyDescent="0.25">
      <c r="D2" s="77"/>
    </row>
    <row r="3" spans="3:6" ht="13.8" x14ac:dyDescent="0.25">
      <c r="C3" s="874" t="s">
        <v>1546</v>
      </c>
      <c r="D3" s="874"/>
      <c r="E3" s="246"/>
    </row>
    <row r="4" spans="3:6" x14ac:dyDescent="0.25">
      <c r="C4" s="932" t="s">
        <v>190</v>
      </c>
      <c r="D4" s="932"/>
    </row>
    <row r="5" spans="3:6" x14ac:dyDescent="0.25">
      <c r="C5" s="18" t="s">
        <v>1425</v>
      </c>
    </row>
    <row r="6" spans="3:6" x14ac:dyDescent="0.25">
      <c r="C6" s="18"/>
    </row>
    <row r="7" spans="3:6" x14ac:dyDescent="0.25">
      <c r="C7" s="157" t="s">
        <v>1504</v>
      </c>
    </row>
    <row r="8" spans="3:6" x14ac:dyDescent="0.25">
      <c r="C8" s="157"/>
    </row>
    <row r="9" spans="3:6" x14ac:dyDescent="0.25">
      <c r="C9" s="13" t="s">
        <v>2</v>
      </c>
      <c r="D9" s="797">
        <v>45382</v>
      </c>
      <c r="E9" s="797">
        <v>45291</v>
      </c>
    </row>
    <row r="10" spans="3:6" hidden="1" x14ac:dyDescent="0.25">
      <c r="C10" s="5" t="s">
        <v>1004</v>
      </c>
      <c r="D10" s="82">
        <v>0</v>
      </c>
      <c r="E10" s="82">
        <v>0</v>
      </c>
    </row>
    <row r="11" spans="3:6" x14ac:dyDescent="0.25">
      <c r="C11" s="5" t="s">
        <v>1459</v>
      </c>
      <c r="D11" s="82">
        <v>1218760211.8329992</v>
      </c>
      <c r="E11" s="426">
        <v>237919407.05299994</v>
      </c>
    </row>
    <row r="12" spans="3:6" hidden="1" x14ac:dyDescent="0.25">
      <c r="C12" s="5" t="s">
        <v>1340</v>
      </c>
      <c r="D12" s="82">
        <v>0</v>
      </c>
      <c r="E12" s="426">
        <v>0</v>
      </c>
    </row>
    <row r="13" spans="3:6" x14ac:dyDescent="0.25">
      <c r="C13" s="5"/>
      <c r="D13" s="82"/>
      <c r="E13" s="82"/>
    </row>
    <row r="14" spans="3:6" s="5" customFormat="1" x14ac:dyDescent="0.25">
      <c r="C14" s="16" t="s">
        <v>10</v>
      </c>
      <c r="D14" s="256">
        <v>1218760211.8329992</v>
      </c>
      <c r="E14" s="256">
        <v>237919407.05299994</v>
      </c>
    </row>
    <row r="15" spans="3:6" s="5" customFormat="1" x14ac:dyDescent="0.25">
      <c r="C15" s="16"/>
      <c r="D15" s="84"/>
      <c r="E15" s="82"/>
    </row>
    <row r="16" spans="3:6" s="5" customFormat="1" x14ac:dyDescent="0.25">
      <c r="C16" s="157" t="s">
        <v>1505</v>
      </c>
      <c r="D16" s="84"/>
      <c r="E16" s="85"/>
    </row>
    <row r="18" spans="3:5" x14ac:dyDescent="0.25">
      <c r="C18" s="13" t="s">
        <v>2</v>
      </c>
      <c r="D18" s="797">
        <v>45382</v>
      </c>
      <c r="E18" s="797">
        <v>44561</v>
      </c>
    </row>
    <row r="19" spans="3:5" x14ac:dyDescent="0.25">
      <c r="C19" s="14" t="s">
        <v>12</v>
      </c>
      <c r="D19" s="82">
        <v>0</v>
      </c>
      <c r="E19" s="82">
        <v>0</v>
      </c>
    </row>
    <row r="20" spans="3:5" x14ac:dyDescent="0.25">
      <c r="C20" s="5" t="s">
        <v>1458</v>
      </c>
      <c r="D20" s="82">
        <v>0</v>
      </c>
      <c r="E20" s="82">
        <v>0</v>
      </c>
    </row>
    <row r="21" spans="3:5" x14ac:dyDescent="0.25">
      <c r="C21" s="5" t="s">
        <v>95</v>
      </c>
      <c r="D21" s="82">
        <v>0</v>
      </c>
      <c r="E21" s="82">
        <v>0</v>
      </c>
    </row>
    <row r="22" spans="3:5" x14ac:dyDescent="0.25">
      <c r="C22" s="65"/>
      <c r="D22" s="82"/>
    </row>
    <row r="23" spans="3:5" x14ac:dyDescent="0.25">
      <c r="C23" s="16" t="s">
        <v>10</v>
      </c>
      <c r="D23" s="261">
        <v>0</v>
      </c>
      <c r="E23" s="261">
        <v>0</v>
      </c>
    </row>
    <row r="24" spans="3:5" x14ac:dyDescent="0.25">
      <c r="C24" s="5"/>
      <c r="D24" s="5"/>
      <c r="E24" s="5"/>
    </row>
    <row r="25" spans="3:5" x14ac:dyDescent="0.25">
      <c r="C25" s="16"/>
      <c r="D25" s="5"/>
      <c r="E25" s="9"/>
    </row>
  </sheetData>
  <mergeCells count="2">
    <mergeCell ref="C4:D4"/>
    <mergeCell ref="C3:D3"/>
  </mergeCells>
  <hyperlinks>
    <hyperlink ref="F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9"/>
  </sheetPr>
  <dimension ref="C1:G17"/>
  <sheetViews>
    <sheetView showGridLines="0" zoomScale="85" zoomScaleNormal="85" workbookViewId="0">
      <selection activeCell="E3" sqref="E3"/>
    </sheetView>
  </sheetViews>
  <sheetFormatPr baseColWidth="10" defaultColWidth="11.44140625" defaultRowHeight="13.2" x14ac:dyDescent="0.25"/>
  <cols>
    <col min="1" max="2" width="2.33203125" style="2" customWidth="1"/>
    <col min="3" max="3" width="54.5546875" style="2" customWidth="1"/>
    <col min="4" max="5" width="15.6640625" style="2" customWidth="1"/>
    <col min="6" max="6" width="2.33203125" style="2" customWidth="1"/>
    <col min="7" max="7" width="10.6640625" style="2" customWidth="1"/>
    <col min="8" max="16384" width="11.44140625" style="2"/>
  </cols>
  <sheetData>
    <row r="1" spans="3:7" x14ac:dyDescent="0.25">
      <c r="C1" s="11"/>
      <c r="F1" s="156" t="s">
        <v>88</v>
      </c>
    </row>
    <row r="3" spans="3:7" ht="13.8" x14ac:dyDescent="0.25">
      <c r="C3" s="874" t="s">
        <v>1518</v>
      </c>
      <c r="D3" s="874"/>
      <c r="E3" s="246"/>
      <c r="G3" s="55"/>
    </row>
    <row r="4" spans="3:7" x14ac:dyDescent="0.25">
      <c r="C4" s="932" t="s">
        <v>190</v>
      </c>
      <c r="D4" s="932"/>
    </row>
    <row r="5" spans="3:7" x14ac:dyDescent="0.25">
      <c r="C5" s="18" t="s">
        <v>1426</v>
      </c>
    </row>
    <row r="7" spans="3:7" x14ac:dyDescent="0.25">
      <c r="C7" s="13" t="s">
        <v>2</v>
      </c>
      <c r="D7" s="797">
        <v>45382</v>
      </c>
      <c r="E7" s="797">
        <v>45291</v>
      </c>
    </row>
    <row r="8" spans="3:7" x14ac:dyDescent="0.25">
      <c r="C8" s="2" t="s">
        <v>650</v>
      </c>
      <c r="D8" s="27">
        <v>387753000</v>
      </c>
      <c r="E8" s="27">
        <v>387751000</v>
      </c>
    </row>
    <row r="9" spans="3:7" x14ac:dyDescent="0.25">
      <c r="C9" s="2" t="s">
        <v>1267</v>
      </c>
      <c r="D9" s="27">
        <v>92107.975999999995</v>
      </c>
      <c r="E9" s="27">
        <v>94107.975999999995</v>
      </c>
    </row>
    <row r="11" spans="3:7" x14ac:dyDescent="0.25">
      <c r="C11" s="2" t="s">
        <v>652</v>
      </c>
      <c r="D11" s="27">
        <v>387753</v>
      </c>
      <c r="E11" s="27">
        <v>387751</v>
      </c>
    </row>
    <row r="12" spans="3:7" x14ac:dyDescent="0.25">
      <c r="C12" s="2" t="s">
        <v>651</v>
      </c>
      <c r="D12" s="27">
        <v>1000000</v>
      </c>
      <c r="E12" s="27">
        <v>1000000</v>
      </c>
    </row>
    <row r="13" spans="3:7" x14ac:dyDescent="0.25">
      <c r="D13" s="27"/>
      <c r="E13" s="27"/>
    </row>
    <row r="14" spans="3:7" x14ac:dyDescent="0.25">
      <c r="C14" s="11"/>
      <c r="D14" s="86"/>
      <c r="E14" s="86"/>
    </row>
    <row r="17" spans="4:4" x14ac:dyDescent="0.25">
      <c r="D17" s="27"/>
    </row>
  </sheetData>
  <mergeCells count="2">
    <mergeCell ref="C4:D4"/>
    <mergeCell ref="C3:D3"/>
  </mergeCells>
  <hyperlinks>
    <hyperlink ref="F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9"/>
  </sheetPr>
  <dimension ref="C1:H38"/>
  <sheetViews>
    <sheetView showGridLines="0" zoomScale="85" zoomScaleNormal="85" workbookViewId="0">
      <selection activeCell="I11" sqref="I11"/>
    </sheetView>
  </sheetViews>
  <sheetFormatPr baseColWidth="10" defaultColWidth="11.44140625" defaultRowHeight="13.2" x14ac:dyDescent="0.25"/>
  <cols>
    <col min="1" max="2" width="2.33203125" style="2" customWidth="1"/>
    <col min="3" max="3" width="30" style="35" customWidth="1"/>
    <col min="4" max="5" width="15.6640625" style="35" customWidth="1"/>
    <col min="6" max="6" width="2.33203125" style="35" customWidth="1"/>
    <col min="7" max="7" width="14.6640625" style="35" customWidth="1"/>
    <col min="8" max="8" width="11.33203125" style="35"/>
    <col min="9" max="16384" width="11.44140625" style="2"/>
  </cols>
  <sheetData>
    <row r="1" spans="3:8" x14ac:dyDescent="0.25">
      <c r="C1" s="11"/>
      <c r="G1" s="149" t="s">
        <v>88</v>
      </c>
    </row>
    <row r="2" spans="3:8" x14ac:dyDescent="0.25">
      <c r="H2" s="5"/>
    </row>
    <row r="3" spans="3:8" ht="13.8" x14ac:dyDescent="0.25">
      <c r="C3" s="874" t="s">
        <v>1519</v>
      </c>
      <c r="D3" s="874"/>
      <c r="E3" s="246"/>
      <c r="H3" s="5"/>
    </row>
    <row r="4" spans="3:8" x14ac:dyDescent="0.25">
      <c r="C4" s="932" t="s">
        <v>190</v>
      </c>
      <c r="D4" s="932"/>
      <c r="H4" s="5"/>
    </row>
    <row r="5" spans="3:8" x14ac:dyDescent="0.25">
      <c r="C5" s="18" t="s">
        <v>1427</v>
      </c>
      <c r="D5" s="2"/>
      <c r="E5" s="5"/>
    </row>
    <row r="6" spans="3:8" x14ac:dyDescent="0.25">
      <c r="D6" s="5"/>
      <c r="E6" s="5"/>
    </row>
    <row r="7" spans="3:8" x14ac:dyDescent="0.25">
      <c r="D7" s="5"/>
      <c r="E7" s="5"/>
    </row>
    <row r="8" spans="3:8" x14ac:dyDescent="0.25">
      <c r="C8" s="13" t="s">
        <v>2</v>
      </c>
      <c r="D8" s="797">
        <v>45382</v>
      </c>
      <c r="E8" s="797">
        <v>45291</v>
      </c>
    </row>
    <row r="9" spans="3:8" x14ac:dyDescent="0.25">
      <c r="C9" s="157"/>
    </row>
    <row r="10" spans="3:8" x14ac:dyDescent="0.25">
      <c r="C10" s="158" t="s">
        <v>1538</v>
      </c>
      <c r="D10" s="159">
        <v>2686623.3309999998</v>
      </c>
      <c r="E10" s="159">
        <v>2686623.3309999998</v>
      </c>
    </row>
    <row r="11" spans="3:8" x14ac:dyDescent="0.25">
      <c r="C11" s="152"/>
      <c r="D11" s="151"/>
    </row>
    <row r="12" spans="3:8" x14ac:dyDescent="0.25">
      <c r="C12" s="934" t="s">
        <v>1537</v>
      </c>
      <c r="D12" s="934"/>
      <c r="E12" s="934"/>
    </row>
    <row r="13" spans="3:8" x14ac:dyDescent="0.25">
      <c r="C13" s="934"/>
      <c r="D13" s="934"/>
      <c r="E13" s="934"/>
    </row>
    <row r="14" spans="3:8" x14ac:dyDescent="0.25">
      <c r="C14" s="152"/>
      <c r="D14" s="151"/>
    </row>
    <row r="15" spans="3:8" x14ac:dyDescent="0.25">
      <c r="C15" s="152"/>
      <c r="D15" s="151"/>
    </row>
    <row r="16" spans="3:8" x14ac:dyDescent="0.25">
      <c r="C16" s="158" t="s">
        <v>1539</v>
      </c>
      <c r="D16" s="159">
        <v>15446640.130000001</v>
      </c>
      <c r="E16" s="159">
        <v>15446640.130000001</v>
      </c>
    </row>
    <row r="17" spans="3:6" x14ac:dyDescent="0.25">
      <c r="C17" s="152"/>
      <c r="D17" s="151"/>
    </row>
    <row r="18" spans="3:6" ht="12.75" customHeight="1" x14ac:dyDescent="0.25">
      <c r="C18" s="933" t="s">
        <v>1542</v>
      </c>
      <c r="D18" s="933"/>
      <c r="E18" s="933"/>
    </row>
    <row r="19" spans="3:6" x14ac:dyDescent="0.25">
      <c r="C19" s="933"/>
      <c r="D19" s="933"/>
      <c r="E19" s="933"/>
      <c r="F19" s="2"/>
    </row>
    <row r="20" spans="3:6" x14ac:dyDescent="0.25">
      <c r="C20" s="933"/>
      <c r="D20" s="933"/>
      <c r="E20" s="933"/>
    </row>
    <row r="21" spans="3:6" x14ac:dyDescent="0.25">
      <c r="C21" s="933"/>
      <c r="D21" s="933"/>
      <c r="E21" s="933"/>
    </row>
    <row r="22" spans="3:6" x14ac:dyDescent="0.25">
      <c r="C22" s="933"/>
      <c r="D22" s="933"/>
      <c r="E22" s="933"/>
    </row>
    <row r="23" spans="3:6" x14ac:dyDescent="0.25">
      <c r="C23" s="251"/>
      <c r="D23" s="251"/>
      <c r="E23" s="251"/>
    </row>
    <row r="24" spans="3:6" x14ac:dyDescent="0.25">
      <c r="C24" s="152"/>
      <c r="D24" s="151"/>
    </row>
    <row r="25" spans="3:6" x14ac:dyDescent="0.25">
      <c r="C25" s="158" t="s">
        <v>1540</v>
      </c>
      <c r="D25" s="159">
        <v>0</v>
      </c>
      <c r="E25" s="159">
        <v>0</v>
      </c>
    </row>
    <row r="26" spans="3:6" x14ac:dyDescent="0.25">
      <c r="C26" s="152"/>
      <c r="D26" s="151"/>
    </row>
    <row r="27" spans="3:6" x14ac:dyDescent="0.25">
      <c r="C27" s="152"/>
      <c r="D27" s="151"/>
    </row>
    <row r="28" spans="3:6" x14ac:dyDescent="0.25">
      <c r="C28" s="158" t="s">
        <v>1541</v>
      </c>
      <c r="D28" s="159">
        <v>0</v>
      </c>
      <c r="E28" s="159">
        <v>0</v>
      </c>
    </row>
    <row r="29" spans="3:6" x14ac:dyDescent="0.25">
      <c r="D29" s="151"/>
    </row>
    <row r="30" spans="3:6" x14ac:dyDescent="0.25">
      <c r="D30" s="151"/>
    </row>
    <row r="31" spans="3:6" x14ac:dyDescent="0.25">
      <c r="C31" s="158" t="s">
        <v>2720</v>
      </c>
      <c r="D31" s="159">
        <v>1429066.3689999999</v>
      </c>
      <c r="E31" s="159">
        <v>1429066.3689999999</v>
      </c>
    </row>
    <row r="32" spans="3:6" x14ac:dyDescent="0.25">
      <c r="D32" s="151"/>
    </row>
    <row r="33" spans="4:4" x14ac:dyDescent="0.25">
      <c r="D33" s="151"/>
    </row>
    <row r="34" spans="4:4" x14ac:dyDescent="0.25">
      <c r="D34" s="151"/>
    </row>
    <row r="35" spans="4:4" x14ac:dyDescent="0.25">
      <c r="D35" s="151"/>
    </row>
    <row r="36" spans="4:4" x14ac:dyDescent="0.25">
      <c r="D36" s="151"/>
    </row>
    <row r="37" spans="4:4" x14ac:dyDescent="0.25">
      <c r="D37" s="151"/>
    </row>
    <row r="38" spans="4:4" x14ac:dyDescent="0.25">
      <c r="D38" s="151"/>
    </row>
  </sheetData>
  <mergeCells count="4">
    <mergeCell ref="C18:E22"/>
    <mergeCell ref="C4:D4"/>
    <mergeCell ref="C3:D3"/>
    <mergeCell ref="C12:E13"/>
  </mergeCells>
  <hyperlinks>
    <hyperlink ref="G1" location="BG!A1" display="BG" xr:uid="{00000000-0004-0000-19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9"/>
  </sheetPr>
  <dimension ref="C1:AA15"/>
  <sheetViews>
    <sheetView showGridLines="0" zoomScale="85" zoomScaleNormal="85" workbookViewId="0">
      <selection activeCell="O16" sqref="O16"/>
    </sheetView>
  </sheetViews>
  <sheetFormatPr baseColWidth="10" defaultColWidth="11.33203125" defaultRowHeight="14.4" x14ac:dyDescent="0.3"/>
  <cols>
    <col min="1" max="2" width="2.33203125" customWidth="1"/>
    <col min="3" max="3" width="54.5546875" style="17" customWidth="1"/>
    <col min="4" max="5" width="15.6640625" style="17" customWidth="1"/>
    <col min="6" max="6" width="2.33203125" style="17" customWidth="1"/>
    <col min="7" max="27" width="11.33203125" style="17"/>
  </cols>
  <sheetData>
    <row r="1" spans="3:8" x14ac:dyDescent="0.3">
      <c r="C1" s="11"/>
      <c r="H1" s="45" t="s">
        <v>88</v>
      </c>
    </row>
    <row r="4" spans="3:8" x14ac:dyDescent="0.3">
      <c r="C4" s="874" t="s">
        <v>1520</v>
      </c>
      <c r="D4" s="874"/>
      <c r="E4" s="874"/>
      <c r="G4" s="55"/>
      <c r="H4" s="56"/>
    </row>
    <row r="5" spans="3:8" x14ac:dyDescent="0.3">
      <c r="C5" s="145" t="s">
        <v>190</v>
      </c>
    </row>
    <row r="6" spans="3:8" x14ac:dyDescent="0.3">
      <c r="E6" s="57"/>
    </row>
    <row r="7" spans="3:8" x14ac:dyDescent="0.3">
      <c r="C7" s="13" t="s">
        <v>2</v>
      </c>
      <c r="D7" s="797">
        <v>45382</v>
      </c>
      <c r="E7" s="797">
        <v>45291</v>
      </c>
    </row>
    <row r="8" spans="3:8" x14ac:dyDescent="0.3">
      <c r="C8" s="46" t="s">
        <v>1417</v>
      </c>
    </row>
    <row r="10" spans="3:8" ht="15" thickBot="1" x14ac:dyDescent="0.35">
      <c r="C10" s="6" t="s">
        <v>192</v>
      </c>
      <c r="D10" s="163">
        <v>0</v>
      </c>
      <c r="E10" s="163">
        <v>0</v>
      </c>
      <c r="F10" s="436"/>
    </row>
    <row r="11" spans="3:8" ht="15" thickTop="1" x14ac:dyDescent="0.3"/>
    <row r="15" spans="3:8" x14ac:dyDescent="0.3">
      <c r="F15"/>
    </row>
  </sheetData>
  <mergeCells count="1">
    <mergeCell ref="C4:E4"/>
  </mergeCells>
  <hyperlinks>
    <hyperlink ref="H1" location="BG!A1" display="BG" xr:uid="{00000000-0004-0000-1A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theme="9"/>
  </sheetPr>
  <dimension ref="C1:I19"/>
  <sheetViews>
    <sheetView showGridLines="0" zoomScale="85" zoomScaleNormal="85" workbookViewId="0">
      <selection activeCell="C11" sqref="C11"/>
    </sheetView>
  </sheetViews>
  <sheetFormatPr baseColWidth="10" defaultColWidth="11.44140625" defaultRowHeight="13.2" x14ac:dyDescent="0.25"/>
  <cols>
    <col min="1" max="2" width="2.33203125" style="2" customWidth="1"/>
    <col min="3" max="3" width="54.6640625" style="5" customWidth="1"/>
    <col min="4" max="5" width="15.6640625" style="5" customWidth="1"/>
    <col min="6" max="6" width="2.33203125" style="5" customWidth="1"/>
    <col min="7" max="7" width="14.6640625" style="5" customWidth="1"/>
    <col min="8" max="9" width="11.33203125" style="5"/>
    <col min="10" max="16384" width="11.44140625" style="2"/>
  </cols>
  <sheetData>
    <row r="1" spans="3:7" x14ac:dyDescent="0.25">
      <c r="C1" s="11"/>
      <c r="G1" s="161" t="s">
        <v>88</v>
      </c>
    </row>
    <row r="2" spans="3:7" x14ac:dyDescent="0.25">
      <c r="D2" s="162"/>
      <c r="E2" s="162"/>
    </row>
    <row r="3" spans="3:7" ht="13.8" x14ac:dyDescent="0.25">
      <c r="C3" s="874" t="s">
        <v>1533</v>
      </c>
      <c r="D3" s="874"/>
      <c r="E3" s="246"/>
    </row>
    <row r="4" spans="3:7" x14ac:dyDescent="0.25">
      <c r="C4" s="932" t="s">
        <v>190</v>
      </c>
      <c r="D4" s="932"/>
    </row>
    <row r="5" spans="3:7" x14ac:dyDescent="0.25">
      <c r="C5" s="18" t="s">
        <v>1428</v>
      </c>
      <c r="D5" s="2"/>
    </row>
    <row r="7" spans="3:7" x14ac:dyDescent="0.25">
      <c r="C7" s="13" t="s">
        <v>2</v>
      </c>
      <c r="D7" s="797">
        <v>45382</v>
      </c>
      <c r="E7" s="797">
        <v>45291</v>
      </c>
    </row>
    <row r="8" spans="3:7" x14ac:dyDescent="0.25">
      <c r="C8" s="5" t="s">
        <v>1489</v>
      </c>
      <c r="D8" s="82">
        <v>23594022.933999956</v>
      </c>
      <c r="E8" s="82">
        <v>0</v>
      </c>
    </row>
    <row r="9" spans="3:7" x14ac:dyDescent="0.25">
      <c r="C9" s="5" t="s">
        <v>1429</v>
      </c>
      <c r="D9" s="82">
        <v>3663745.9909999999</v>
      </c>
      <c r="E9" s="82">
        <v>23594022.934</v>
      </c>
    </row>
    <row r="10" spans="3:7" x14ac:dyDescent="0.25">
      <c r="D10" s="82"/>
      <c r="E10" s="82"/>
    </row>
    <row r="11" spans="3:7" x14ac:dyDescent="0.25">
      <c r="C11" s="6" t="s">
        <v>192</v>
      </c>
      <c r="D11" s="263">
        <v>27257768.924999956</v>
      </c>
      <c r="E11" s="263">
        <v>23594022.934</v>
      </c>
    </row>
    <row r="14" spans="3:7" x14ac:dyDescent="0.25">
      <c r="D14" s="82"/>
    </row>
    <row r="19" spans="6:6" x14ac:dyDescent="0.25">
      <c r="F19" s="2"/>
    </row>
  </sheetData>
  <mergeCells count="2">
    <mergeCell ref="C4:D4"/>
    <mergeCell ref="C3:D3"/>
  </mergeCells>
  <hyperlinks>
    <hyperlink ref="G1" location="BG!A1" display="BG" xr:uid="{00000000-0004-0000-1B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theme="9"/>
  </sheetPr>
  <dimension ref="C1:AJ16"/>
  <sheetViews>
    <sheetView showGridLines="0" zoomScale="85" zoomScaleNormal="85" workbookViewId="0">
      <selection activeCell="L27" sqref="L27"/>
    </sheetView>
  </sheetViews>
  <sheetFormatPr baseColWidth="10" defaultColWidth="11.33203125" defaultRowHeight="14.4" x14ac:dyDescent="0.3"/>
  <cols>
    <col min="1" max="2" width="2.33203125" customWidth="1"/>
    <col min="3" max="3" width="54.5546875" style="17" customWidth="1"/>
    <col min="4" max="5" width="15.6640625" style="17" customWidth="1"/>
    <col min="6" max="6" width="2.33203125" style="17" customWidth="1"/>
    <col min="7" max="8" width="11.33203125" style="17"/>
    <col min="9" max="36" width="11.33203125" style="36"/>
  </cols>
  <sheetData>
    <row r="1" spans="3:8" x14ac:dyDescent="0.3">
      <c r="C1" s="11"/>
      <c r="H1" s="45" t="s">
        <v>88</v>
      </c>
    </row>
    <row r="4" spans="3:8" x14ac:dyDescent="0.3">
      <c r="C4" s="874" t="s">
        <v>1521</v>
      </c>
      <c r="D4" s="874"/>
      <c r="E4" s="874"/>
      <c r="G4" s="55"/>
      <c r="H4" s="56"/>
    </row>
    <row r="5" spans="3:8" x14ac:dyDescent="0.3">
      <c r="C5" s="145" t="s">
        <v>190</v>
      </c>
      <c r="D5" s="57"/>
      <c r="E5" s="57"/>
    </row>
    <row r="6" spans="3:8" x14ac:dyDescent="0.3">
      <c r="D6" s="219"/>
      <c r="E6" s="219"/>
    </row>
    <row r="7" spans="3:8" x14ac:dyDescent="0.3">
      <c r="C7" s="13" t="s">
        <v>2</v>
      </c>
      <c r="D7" s="797">
        <v>45382</v>
      </c>
      <c r="E7" s="797">
        <v>45291</v>
      </c>
    </row>
    <row r="8" spans="3:8" x14ac:dyDescent="0.3">
      <c r="C8" s="17" t="s">
        <v>1417</v>
      </c>
    </row>
    <row r="10" spans="3:8" ht="15" thickBot="1" x14ac:dyDescent="0.35">
      <c r="C10" s="6" t="s">
        <v>192</v>
      </c>
      <c r="D10" s="163">
        <v>0</v>
      </c>
      <c r="E10" s="163">
        <v>0</v>
      </c>
    </row>
    <row r="11" spans="3:8" ht="15" thickTop="1" x14ac:dyDescent="0.3"/>
    <row r="16" spans="3:8" x14ac:dyDescent="0.3">
      <c r="F16"/>
    </row>
  </sheetData>
  <mergeCells count="1">
    <mergeCell ref="C4:E4"/>
  </mergeCells>
  <hyperlinks>
    <hyperlink ref="H1" location="BG!A1" display="BG" xr:uid="{00000000-0004-0000-1C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theme="9"/>
  </sheetPr>
  <dimension ref="C1:F32"/>
  <sheetViews>
    <sheetView showGridLines="0" zoomScale="85" zoomScaleNormal="85" workbookViewId="0">
      <selection activeCell="K29" sqref="K29"/>
    </sheetView>
  </sheetViews>
  <sheetFormatPr baseColWidth="10" defaultColWidth="11.44140625" defaultRowHeight="13.2" x14ac:dyDescent="0.25"/>
  <cols>
    <col min="1" max="2" width="2.33203125" style="2" customWidth="1"/>
    <col min="3" max="3" width="51" style="35" bestFit="1" customWidth="1"/>
    <col min="4" max="5" width="15.6640625" style="35" customWidth="1"/>
    <col min="6" max="6" width="2.33203125" style="35" customWidth="1"/>
    <col min="7" max="16384" width="11.44140625" style="2"/>
  </cols>
  <sheetData>
    <row r="1" spans="3:6" x14ac:dyDescent="0.25">
      <c r="C1" s="11"/>
      <c r="E1" s="682" t="s">
        <v>96</v>
      </c>
    </row>
    <row r="3" spans="3:6" ht="13.8" x14ac:dyDescent="0.25">
      <c r="C3" s="874" t="s">
        <v>2637</v>
      </c>
      <c r="D3" s="874"/>
      <c r="E3" s="246"/>
    </row>
    <row r="4" spans="3:6" x14ac:dyDescent="0.25">
      <c r="C4" s="93" t="s">
        <v>190</v>
      </c>
    </row>
    <row r="5" spans="3:6" x14ac:dyDescent="0.25">
      <c r="C5" s="18" t="s">
        <v>1437</v>
      </c>
    </row>
    <row r="6" spans="3:6" x14ac:dyDescent="0.25">
      <c r="D6" s="5"/>
      <c r="E6" s="5"/>
    </row>
    <row r="7" spans="3:6" x14ac:dyDescent="0.25">
      <c r="C7" s="13" t="s">
        <v>2</v>
      </c>
      <c r="D7" s="797">
        <v>45382</v>
      </c>
      <c r="E7" s="797">
        <v>45016</v>
      </c>
      <c r="F7" s="5"/>
    </row>
    <row r="8" spans="3:6" x14ac:dyDescent="0.25">
      <c r="C8" s="5" t="s">
        <v>1090</v>
      </c>
      <c r="D8" s="307">
        <v>1235448.0899999999</v>
      </c>
      <c r="E8" s="489">
        <v>58680</v>
      </c>
      <c r="F8" s="5"/>
    </row>
    <row r="9" spans="3:6" x14ac:dyDescent="0.25">
      <c r="C9" s="5" t="s">
        <v>1109</v>
      </c>
      <c r="D9" s="307">
        <v>5.45</v>
      </c>
      <c r="E9" s="489">
        <v>36217</v>
      </c>
      <c r="F9" s="5"/>
    </row>
    <row r="10" spans="3:6" x14ac:dyDescent="0.25">
      <c r="C10" s="5" t="s">
        <v>1097</v>
      </c>
      <c r="D10" s="307">
        <v>65.825999999999993</v>
      </c>
      <c r="E10" s="489">
        <v>827134</v>
      </c>
      <c r="F10" s="5"/>
    </row>
    <row r="11" spans="3:6" x14ac:dyDescent="0.25">
      <c r="C11" s="5" t="s">
        <v>1103</v>
      </c>
      <c r="D11" s="307">
        <v>643216.701</v>
      </c>
      <c r="E11" s="489">
        <v>12874141</v>
      </c>
      <c r="F11" s="5"/>
    </row>
    <row r="12" spans="3:6" ht="13.2" hidden="1" customHeight="1" x14ac:dyDescent="0.25">
      <c r="C12" s="5" t="s">
        <v>1448</v>
      </c>
      <c r="D12" s="307">
        <v>0</v>
      </c>
      <c r="E12" s="489" t="s">
        <v>3461</v>
      </c>
      <c r="F12" s="5"/>
    </row>
    <row r="13" spans="3:6" x14ac:dyDescent="0.25">
      <c r="C13" s="5" t="s">
        <v>1496</v>
      </c>
      <c r="D13" s="307">
        <v>0</v>
      </c>
      <c r="E13" s="489">
        <v>96</v>
      </c>
      <c r="F13" s="5"/>
    </row>
    <row r="14" spans="3:6" ht="13.2" hidden="1" customHeight="1" x14ac:dyDescent="0.25">
      <c r="C14" s="5" t="s">
        <v>1347</v>
      </c>
      <c r="D14" s="307">
        <v>0</v>
      </c>
      <c r="E14" s="489" t="s">
        <v>3461</v>
      </c>
      <c r="F14" s="5"/>
    </row>
    <row r="15" spans="3:6" x14ac:dyDescent="0.25">
      <c r="C15" s="5" t="s">
        <v>1115</v>
      </c>
      <c r="D15" s="307">
        <v>2152.4470000000001</v>
      </c>
      <c r="E15" s="489">
        <v>37378</v>
      </c>
      <c r="F15" s="5"/>
    </row>
    <row r="16" spans="3:6" x14ac:dyDescent="0.25">
      <c r="C16" s="5" t="s">
        <v>2409</v>
      </c>
      <c r="D16" s="307">
        <v>94.284999999999997</v>
      </c>
      <c r="E16" s="489">
        <v>59</v>
      </c>
      <c r="F16" s="5"/>
    </row>
    <row r="17" spans="3:6" ht="13.2" hidden="1" customHeight="1" x14ac:dyDescent="0.25">
      <c r="C17" s="2" t="s">
        <v>1127</v>
      </c>
      <c r="D17" s="307">
        <v>0</v>
      </c>
      <c r="E17" s="489" t="s">
        <v>3461</v>
      </c>
      <c r="F17" s="5"/>
    </row>
    <row r="18" spans="3:6" ht="13.2" hidden="1" customHeight="1" x14ac:dyDescent="0.25">
      <c r="C18" s="2" t="s">
        <v>1128</v>
      </c>
      <c r="D18" s="307">
        <v>0</v>
      </c>
      <c r="E18" s="489" t="s">
        <v>3461</v>
      </c>
      <c r="F18" s="5"/>
    </row>
    <row r="19" spans="3:6" ht="13.2" hidden="1" customHeight="1" x14ac:dyDescent="0.25">
      <c r="C19" s="2" t="s">
        <v>1285</v>
      </c>
      <c r="D19" s="307">
        <v>0</v>
      </c>
      <c r="E19" s="489" t="s">
        <v>3461</v>
      </c>
      <c r="F19" s="5"/>
    </row>
    <row r="20" spans="3:6" x14ac:dyDescent="0.25">
      <c r="C20" s="2" t="s">
        <v>2410</v>
      </c>
      <c r="D20" s="307">
        <v>0</v>
      </c>
      <c r="E20" s="489">
        <v>3737</v>
      </c>
      <c r="F20" s="5"/>
    </row>
    <row r="21" spans="3:6" x14ac:dyDescent="0.25">
      <c r="C21" s="2" t="s">
        <v>3401</v>
      </c>
      <c r="D21" s="307">
        <v>10340446.466</v>
      </c>
      <c r="E21" s="489">
        <v>23493165</v>
      </c>
      <c r="F21" s="5"/>
    </row>
    <row r="22" spans="3:6" ht="13.2" hidden="1" customHeight="1" x14ac:dyDescent="0.25">
      <c r="C22" s="2" t="s">
        <v>1865</v>
      </c>
      <c r="D22" s="307">
        <v>0</v>
      </c>
      <c r="E22" s="489" t="s">
        <v>3461</v>
      </c>
      <c r="F22" s="5"/>
    </row>
    <row r="23" spans="3:6" ht="13.2" hidden="1" customHeight="1" x14ac:dyDescent="0.25">
      <c r="C23" s="2" t="s">
        <v>2413</v>
      </c>
      <c r="D23" s="307">
        <v>0</v>
      </c>
      <c r="E23" s="489" t="s">
        <v>3461</v>
      </c>
      <c r="F23" s="5"/>
    </row>
    <row r="24" spans="3:6" ht="14.4" x14ac:dyDescent="0.3">
      <c r="C24" t="s">
        <v>2408</v>
      </c>
      <c r="D24" s="307">
        <v>29351.305999999997</v>
      </c>
      <c r="E24" s="489">
        <v>434773</v>
      </c>
      <c r="F24" s="5"/>
    </row>
    <row r="25" spans="3:6" x14ac:dyDescent="0.25">
      <c r="C25" s="5" t="s">
        <v>2608</v>
      </c>
      <c r="D25" s="307">
        <v>2361.433</v>
      </c>
      <c r="E25" s="489">
        <v>42973</v>
      </c>
      <c r="F25" s="5"/>
    </row>
    <row r="26" spans="3:6" x14ac:dyDescent="0.25">
      <c r="C26" s="6" t="s">
        <v>0</v>
      </c>
      <c r="D26" s="264">
        <v>12253142.004000001</v>
      </c>
      <c r="E26" s="264">
        <v>37808354</v>
      </c>
    </row>
    <row r="27" spans="3:6" x14ac:dyDescent="0.25">
      <c r="C27" s="65"/>
      <c r="D27" s="82"/>
      <c r="E27" s="82"/>
      <c r="F27" s="5"/>
    </row>
    <row r="28" spans="3:6" x14ac:dyDescent="0.25">
      <c r="D28" s="151"/>
      <c r="E28" s="151"/>
      <c r="F28" s="5"/>
    </row>
    <row r="29" spans="3:6" x14ac:dyDescent="0.25">
      <c r="C29" s="5"/>
      <c r="D29" s="82"/>
      <c r="E29" s="82"/>
      <c r="F29" s="5"/>
    </row>
    <row r="30" spans="3:6" x14ac:dyDescent="0.25">
      <c r="D30" s="151"/>
      <c r="E30" s="151"/>
    </row>
    <row r="32" spans="3:6" x14ac:dyDescent="0.25">
      <c r="E32" s="291"/>
    </row>
  </sheetData>
  <mergeCells count="1">
    <mergeCell ref="C3:D3"/>
  </mergeCells>
  <hyperlinks>
    <hyperlink ref="E1" location="ER!A1" display="ER" xr:uid="{7E57C9B2-EC83-45D6-960A-9D264D382E8C}"/>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theme="9"/>
  </sheetPr>
  <dimension ref="C1:AG19"/>
  <sheetViews>
    <sheetView showGridLines="0" zoomScale="85" zoomScaleNormal="85" workbookViewId="0">
      <selection activeCell="C14" sqref="C14"/>
    </sheetView>
  </sheetViews>
  <sheetFormatPr baseColWidth="10" defaultColWidth="11.33203125" defaultRowHeight="13.2" x14ac:dyDescent="0.25"/>
  <cols>
    <col min="1" max="2" width="2.33203125" style="2" customWidth="1"/>
    <col min="3" max="3" width="54.5546875" style="35" customWidth="1"/>
    <col min="4" max="5" width="15.6640625" style="35" customWidth="1"/>
    <col min="6" max="6" width="2.33203125" style="35" customWidth="1"/>
    <col min="7" max="33" width="11.33203125" style="35"/>
    <col min="34" max="16384" width="11.33203125" style="2"/>
  </cols>
  <sheetData>
    <row r="1" spans="3:33" x14ac:dyDescent="0.25">
      <c r="C1" s="11"/>
      <c r="G1" s="149" t="s">
        <v>96</v>
      </c>
    </row>
    <row r="2" spans="3:33" x14ac:dyDescent="0.25">
      <c r="D2" s="164">
        <v>45382</v>
      </c>
    </row>
    <row r="3" spans="3:33" ht="13.8" x14ac:dyDescent="0.25">
      <c r="C3" s="874" t="s">
        <v>1522</v>
      </c>
      <c r="D3" s="874"/>
      <c r="E3" s="874"/>
      <c r="I3" s="5"/>
      <c r="J3" s="5"/>
      <c r="K3" s="5"/>
      <c r="L3" s="5"/>
      <c r="M3" s="5"/>
      <c r="N3" s="5"/>
      <c r="O3" s="5"/>
      <c r="P3" s="5"/>
      <c r="Q3" s="5"/>
      <c r="R3" s="5"/>
      <c r="S3" s="5"/>
      <c r="T3" s="5"/>
      <c r="U3" s="5"/>
      <c r="V3" s="5"/>
      <c r="W3" s="5"/>
      <c r="X3" s="5"/>
      <c r="Y3" s="5"/>
      <c r="Z3" s="5"/>
      <c r="AA3" s="5"/>
      <c r="AB3" s="5"/>
      <c r="AC3" s="5"/>
      <c r="AD3" s="5"/>
      <c r="AE3" s="5"/>
      <c r="AF3" s="5"/>
      <c r="AG3" s="5"/>
    </row>
    <row r="4" spans="3:33" x14ac:dyDescent="0.25">
      <c r="C4" s="200" t="s">
        <v>160</v>
      </c>
      <c r="D4" s="199"/>
    </row>
    <row r="5" spans="3:33" x14ac:dyDescent="0.25">
      <c r="D5" s="935"/>
      <c r="E5" s="935"/>
    </row>
    <row r="6" spans="3:33" x14ac:dyDescent="0.25">
      <c r="D6" s="935"/>
      <c r="E6" s="935"/>
    </row>
    <row r="7" spans="3:33" x14ac:dyDescent="0.25">
      <c r="C7" s="6" t="s">
        <v>97</v>
      </c>
      <c r="D7" s="729">
        <v>45382</v>
      </c>
      <c r="E7" s="729">
        <v>45017</v>
      </c>
      <c r="F7" s="5"/>
      <c r="G7" s="5"/>
      <c r="H7" s="5"/>
      <c r="I7" s="5"/>
      <c r="J7" s="5"/>
      <c r="K7" s="5"/>
      <c r="L7" s="5"/>
      <c r="M7" s="5"/>
      <c r="N7" s="5"/>
      <c r="O7" s="5"/>
      <c r="P7" s="5"/>
      <c r="Q7" s="5"/>
      <c r="R7" s="5"/>
      <c r="S7" s="5"/>
      <c r="T7" s="5"/>
      <c r="U7" s="5"/>
      <c r="V7" s="5"/>
      <c r="W7" s="5"/>
      <c r="X7" s="5"/>
      <c r="Y7" s="5"/>
      <c r="Z7" s="5"/>
      <c r="AA7" s="5"/>
      <c r="AB7" s="5"/>
      <c r="AC7" s="5"/>
      <c r="AD7" s="5"/>
      <c r="AE7" s="5"/>
      <c r="AF7" s="5"/>
      <c r="AG7" s="5"/>
    </row>
    <row r="8" spans="3:33" x14ac:dyDescent="0.25">
      <c r="C8" s="6" t="s">
        <v>655</v>
      </c>
      <c r="D8" s="165"/>
      <c r="E8" s="165"/>
      <c r="F8" s="5"/>
      <c r="G8" s="5"/>
      <c r="H8" s="5"/>
      <c r="I8" s="5"/>
      <c r="J8" s="5"/>
      <c r="K8" s="5"/>
      <c r="L8" s="5"/>
      <c r="M8" s="5"/>
      <c r="N8" s="5"/>
      <c r="O8" s="5"/>
      <c r="P8" s="5"/>
      <c r="Q8" s="5"/>
      <c r="R8" s="5"/>
      <c r="S8" s="5"/>
      <c r="T8" s="5"/>
      <c r="U8" s="5"/>
      <c r="V8" s="5"/>
      <c r="W8" s="5"/>
      <c r="X8" s="5"/>
      <c r="Y8" s="5"/>
      <c r="Z8" s="5"/>
      <c r="AA8" s="5"/>
      <c r="AB8" s="5"/>
      <c r="AC8" s="5"/>
      <c r="AD8" s="5"/>
      <c r="AE8" s="5"/>
      <c r="AF8" s="5"/>
      <c r="AG8" s="5"/>
    </row>
    <row r="9" spans="3:33" x14ac:dyDescent="0.25">
      <c r="C9" s="6" t="s">
        <v>656</v>
      </c>
      <c r="D9" s="82">
        <v>0</v>
      </c>
      <c r="E9" s="190"/>
      <c r="F9" s="5"/>
      <c r="G9" s="5"/>
      <c r="H9" s="5"/>
      <c r="I9" s="5"/>
      <c r="J9" s="5"/>
      <c r="K9" s="5"/>
      <c r="L9" s="5"/>
      <c r="M9" s="5"/>
      <c r="N9" s="5"/>
      <c r="O9" s="5"/>
      <c r="P9" s="5"/>
      <c r="Q9" s="5"/>
      <c r="R9" s="5"/>
      <c r="S9" s="5"/>
      <c r="T9" s="5"/>
      <c r="U9" s="5"/>
      <c r="V9" s="5"/>
      <c r="W9" s="5"/>
      <c r="X9" s="5"/>
      <c r="Y9" s="5"/>
      <c r="Z9" s="5"/>
      <c r="AA9" s="5"/>
      <c r="AB9" s="5"/>
      <c r="AC9" s="5"/>
      <c r="AD9" s="5"/>
      <c r="AE9" s="5"/>
      <c r="AF9" s="5"/>
      <c r="AG9" s="5"/>
    </row>
    <row r="10" spans="3:33" x14ac:dyDescent="0.25">
      <c r="C10" s="5" t="s">
        <v>162</v>
      </c>
      <c r="D10" s="82">
        <v>0</v>
      </c>
      <c r="E10" s="82"/>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row>
    <row r="11" spans="3:33" x14ac:dyDescent="0.25">
      <c r="C11" s="191" t="s">
        <v>163</v>
      </c>
      <c r="D11" s="82">
        <v>0</v>
      </c>
      <c r="E11" s="82"/>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row>
    <row r="12" spans="3:33" x14ac:dyDescent="0.25">
      <c r="C12" s="191" t="s">
        <v>164</v>
      </c>
      <c r="D12" s="82">
        <v>0</v>
      </c>
      <c r="E12" s="82"/>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row>
    <row r="13" spans="3:33" x14ac:dyDescent="0.25">
      <c r="C13" s="191" t="s">
        <v>165</v>
      </c>
      <c r="D13" s="82">
        <v>0</v>
      </c>
      <c r="E13" s="82"/>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3:33" x14ac:dyDescent="0.25">
      <c r="C14" s="176"/>
      <c r="D14" s="82"/>
      <c r="E14" s="82"/>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row>
    <row r="15" spans="3:33" ht="13.8" thickBot="1" x14ac:dyDescent="0.3">
      <c r="C15" s="6" t="s">
        <v>166</v>
      </c>
      <c r="D15" s="83">
        <v>0</v>
      </c>
      <c r="E15" s="83">
        <v>0</v>
      </c>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row>
    <row r="16" spans="3:33" ht="13.8" thickTop="1" x14ac:dyDescent="0.25">
      <c r="C16" s="5"/>
      <c r="D16" s="82"/>
      <c r="E16" s="82"/>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row>
    <row r="17" spans="4:6" x14ac:dyDescent="0.25">
      <c r="D17" s="151"/>
      <c r="E17" s="151"/>
    </row>
    <row r="18" spans="4:6" x14ac:dyDescent="0.25">
      <c r="D18" s="151"/>
      <c r="E18" s="151"/>
    </row>
    <row r="19" spans="4:6" x14ac:dyDescent="0.25">
      <c r="F19" s="2"/>
    </row>
  </sheetData>
  <mergeCells count="3">
    <mergeCell ref="D5:E5"/>
    <mergeCell ref="D6:E6"/>
    <mergeCell ref="C3:E3"/>
  </mergeCells>
  <hyperlinks>
    <hyperlink ref="G1" location="ER!A1" display="ER" xr:uid="{00000000-0004-0000-1E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DFA3-2EC4-4A9B-94EF-3468435941D8}">
  <sheetPr filterMode="1"/>
  <dimension ref="A1:Q610"/>
  <sheetViews>
    <sheetView topLeftCell="C212" zoomScale="70" zoomScaleNormal="70" workbookViewId="0">
      <selection activeCell="I6" sqref="I6:I265"/>
    </sheetView>
  </sheetViews>
  <sheetFormatPr baseColWidth="10" defaultColWidth="11.44140625" defaultRowHeight="14.4" x14ac:dyDescent="0.3"/>
  <cols>
    <col min="1" max="1" width="12" style="555" bestFit="1" customWidth="1"/>
    <col min="2" max="2" width="10.33203125" bestFit="1" customWidth="1"/>
    <col min="3" max="3" width="23" bestFit="1" customWidth="1"/>
    <col min="4" max="4" width="32.88671875" bestFit="1" customWidth="1"/>
    <col min="5" max="5" width="25.33203125" bestFit="1" customWidth="1"/>
    <col min="6" max="6" width="11.5546875" bestFit="1" customWidth="1"/>
    <col min="7" max="7" width="10.33203125" bestFit="1" customWidth="1"/>
    <col min="8" max="8" width="63.88671875" bestFit="1" customWidth="1"/>
    <col min="9" max="9" width="19.33203125" style="276" bestFit="1" customWidth="1"/>
    <col min="10" max="10" width="21.5546875" style="444" bestFit="1" customWidth="1"/>
    <col min="11" max="11" width="48.88671875" bestFit="1" customWidth="1"/>
    <col min="12" max="12" width="78.5546875" bestFit="1" customWidth="1"/>
    <col min="13" max="13" width="21.5546875" bestFit="1" customWidth="1"/>
    <col min="14" max="14" width="13.5546875" bestFit="1" customWidth="1"/>
    <col min="15" max="15" width="43" bestFit="1" customWidth="1"/>
    <col min="16" max="16" width="17.88671875" bestFit="1" customWidth="1"/>
    <col min="17" max="17" width="13.44140625" bestFit="1" customWidth="1"/>
  </cols>
  <sheetData>
    <row r="1" spans="1:17" ht="17.25" customHeight="1" x14ac:dyDescent="0.3">
      <c r="A1" s="555" t="s">
        <v>677</v>
      </c>
      <c r="B1" t="s">
        <v>678</v>
      </c>
      <c r="C1" s="331" t="s">
        <v>679</v>
      </c>
      <c r="D1" t="s">
        <v>680</v>
      </c>
      <c r="E1" t="s">
        <v>1733</v>
      </c>
      <c r="F1" t="s">
        <v>1732</v>
      </c>
      <c r="G1" t="s">
        <v>1855</v>
      </c>
      <c r="H1" t="s">
        <v>681</v>
      </c>
      <c r="I1" s="381" t="s">
        <v>685</v>
      </c>
      <c r="J1" s="644" t="s">
        <v>1867</v>
      </c>
      <c r="K1" s="296" t="s">
        <v>2390</v>
      </c>
      <c r="L1" s="296" t="s">
        <v>1585</v>
      </c>
      <c r="M1" s="296" t="s">
        <v>2391</v>
      </c>
      <c r="N1" s="296" t="s">
        <v>1868</v>
      </c>
      <c r="O1" s="275" t="s">
        <v>683</v>
      </c>
      <c r="P1" s="362" t="s">
        <v>2406</v>
      </c>
      <c r="Q1" s="513" t="s">
        <v>3151</v>
      </c>
    </row>
    <row r="2" spans="1:17" hidden="1" x14ac:dyDescent="0.3">
      <c r="C2" s="331"/>
      <c r="H2" s="334" t="s">
        <v>686</v>
      </c>
      <c r="I2" s="632">
        <v>21921791.43</v>
      </c>
      <c r="J2" s="296">
        <f t="shared" ref="J2:J65" si="0">I2/1000</f>
        <v>21921.791430000001</v>
      </c>
      <c r="K2" s="552"/>
      <c r="L2" s="296"/>
      <c r="M2" s="296"/>
      <c r="N2" s="296"/>
      <c r="O2" s="382">
        <f>+I2</f>
        <v>21921791.43</v>
      </c>
      <c r="P2" s="296"/>
    </row>
    <row r="3" spans="1:17" hidden="1" x14ac:dyDescent="0.3">
      <c r="C3" s="331"/>
      <c r="H3" s="334" t="s">
        <v>1003</v>
      </c>
      <c r="I3" s="632">
        <v>-35398121.630000003</v>
      </c>
      <c r="J3" s="296">
        <f t="shared" si="0"/>
        <v>-35398.121630000001</v>
      </c>
      <c r="K3" s="552"/>
      <c r="L3" s="296"/>
      <c r="M3" s="296"/>
      <c r="N3" s="296"/>
      <c r="O3" s="382">
        <f>+I3</f>
        <v>-35398121.630000003</v>
      </c>
    </row>
    <row r="4" spans="1:17" hidden="1" x14ac:dyDescent="0.3">
      <c r="C4" s="331"/>
      <c r="H4" s="334" t="s">
        <v>2619</v>
      </c>
      <c r="I4" s="295">
        <v>-425962346156</v>
      </c>
      <c r="J4" s="296">
        <f t="shared" si="0"/>
        <v>-425962346.15600002</v>
      </c>
      <c r="K4" s="552"/>
      <c r="L4" s="296"/>
      <c r="M4" s="296"/>
      <c r="N4" s="296"/>
      <c r="O4" s="395"/>
    </row>
    <row r="5" spans="1:17" hidden="1" x14ac:dyDescent="0.3">
      <c r="A5" s="556" t="s">
        <v>3334</v>
      </c>
      <c r="B5" s="332">
        <v>7</v>
      </c>
      <c r="C5" s="609">
        <v>111010102001991</v>
      </c>
      <c r="D5" s="427" t="s">
        <v>687</v>
      </c>
      <c r="E5" t="str">
        <f t="shared" ref="E5:E68" si="1">+MID(D5,3,2)&amp;+MID(D5,6,1)&amp;+MID(D5,8,2)&amp;+MID(D5,11,3)&amp;+MID(D5,17,2)&amp;+MID(D5,20,3)&amp;+MID(D5,24,2)</f>
        <v>111101010200199</v>
      </c>
      <c r="F5" s="297" t="str">
        <f t="shared" ref="F5:F68" si="2">MID(E5,3,1)</f>
        <v>1</v>
      </c>
      <c r="G5" t="e">
        <f>+VLOOKUP(L5,BG!$D$10:$F$68,3,FALSE)</f>
        <v>#REF!</v>
      </c>
      <c r="H5" s="427" t="s">
        <v>688</v>
      </c>
      <c r="I5" s="332">
        <v>32084741</v>
      </c>
      <c r="J5" s="296">
        <f t="shared" si="0"/>
        <v>32084.741000000002</v>
      </c>
      <c r="K5" t="e">
        <f>+VLOOKUP(D5,#REF!,4,0)</f>
        <v>#REF!</v>
      </c>
      <c r="L5" t="e">
        <f>VLOOKUP(D5,#REF!,5,0)</f>
        <v>#REF!</v>
      </c>
      <c r="M5" t="e">
        <f>VLOOKUP(D5,#REF!,6,0)</f>
        <v>#REF!</v>
      </c>
      <c r="N5" t="e">
        <f>VLOOKUP(D5,#REF!,7,0)</f>
        <v>#REF!</v>
      </c>
      <c r="P5" t="str">
        <f t="shared" ref="P5:P6" si="3">MID(E5,6,5)</f>
        <v>10102</v>
      </c>
      <c r="Q5" t="str">
        <f t="shared" ref="Q5:Q6" si="4">+LEFT(E5,2)</f>
        <v>11</v>
      </c>
    </row>
    <row r="6" spans="1:17" x14ac:dyDescent="0.3">
      <c r="A6" s="556" t="s">
        <v>3334</v>
      </c>
      <c r="B6" s="333">
        <v>7</v>
      </c>
      <c r="C6" s="610">
        <v>111010102506011</v>
      </c>
      <c r="D6" s="334" t="s">
        <v>690</v>
      </c>
      <c r="E6" t="str">
        <f t="shared" si="1"/>
        <v>111101010250601</v>
      </c>
      <c r="F6" t="str">
        <f t="shared" si="2"/>
        <v>1</v>
      </c>
      <c r="G6" t="e">
        <f>+VLOOKUP(L6,BG!$D$10:$F$68,3,FALSE)</f>
        <v>#REF!</v>
      </c>
      <c r="H6" s="334" t="s">
        <v>689</v>
      </c>
      <c r="I6" s="295">
        <v>4497149</v>
      </c>
      <c r="J6" s="296">
        <f t="shared" si="0"/>
        <v>4497.1490000000003</v>
      </c>
      <c r="K6" t="e">
        <f>+VLOOKUP(D6,#REF!,4,0)</f>
        <v>#REF!</v>
      </c>
      <c r="L6" t="e">
        <f>VLOOKUP(D6,#REF!,5,0)</f>
        <v>#REF!</v>
      </c>
      <c r="M6" t="e">
        <f>VLOOKUP(D6,#REF!,6,0)</f>
        <v>#REF!</v>
      </c>
      <c r="N6" t="e">
        <f>VLOOKUP(D6,#REF!,7,0)</f>
        <v>#REF!</v>
      </c>
      <c r="P6" t="str">
        <f t="shared" si="3"/>
        <v>10102</v>
      </c>
      <c r="Q6" t="str">
        <f t="shared" si="4"/>
        <v>11</v>
      </c>
    </row>
    <row r="7" spans="1:17" hidden="1" x14ac:dyDescent="0.3">
      <c r="A7" s="556" t="s">
        <v>3334</v>
      </c>
      <c r="B7" s="332">
        <v>7</v>
      </c>
      <c r="C7" s="609">
        <v>112010902002991</v>
      </c>
      <c r="D7" s="427" t="s">
        <v>691</v>
      </c>
      <c r="E7" t="str">
        <f t="shared" si="1"/>
        <v>111201090200299</v>
      </c>
      <c r="F7" t="str">
        <f t="shared" si="2"/>
        <v>1</v>
      </c>
      <c r="G7" t="e">
        <f>+VLOOKUP(L7,BG!$D$10:$F$68,3,FALSE)</f>
        <v>#REF!</v>
      </c>
      <c r="H7" s="427" t="s">
        <v>3205</v>
      </c>
      <c r="I7" s="332">
        <v>120902801</v>
      </c>
      <c r="J7" s="296">
        <f t="shared" si="0"/>
        <v>120902.80100000001</v>
      </c>
      <c r="K7" t="e">
        <f>+VLOOKUP(D7,#REF!,4,0)</f>
        <v>#REF!</v>
      </c>
      <c r="L7" t="e">
        <f>VLOOKUP(D7,#REF!,5,0)</f>
        <v>#REF!</v>
      </c>
      <c r="M7" t="e">
        <f>VLOOKUP(D7,#REF!,6,0)</f>
        <v>#REF!</v>
      </c>
      <c r="N7" t="e">
        <f>VLOOKUP(D7,#REF!,7,0)</f>
        <v>#REF!</v>
      </c>
      <c r="P7" t="str">
        <f t="shared" ref="P7:P70" si="5">MID(E7,6,5)</f>
        <v>10902</v>
      </c>
      <c r="Q7" t="str">
        <f t="shared" ref="Q7:Q70" si="6">+LEFT(E7,2)</f>
        <v>11</v>
      </c>
    </row>
    <row r="8" spans="1:17" hidden="1" x14ac:dyDescent="0.3">
      <c r="A8" s="556" t="s">
        <v>3334</v>
      </c>
      <c r="B8" s="333">
        <v>7</v>
      </c>
      <c r="C8" s="610">
        <v>112010902214991</v>
      </c>
      <c r="D8" s="334" t="s">
        <v>1874</v>
      </c>
      <c r="E8" t="str">
        <f t="shared" si="1"/>
        <v>111201090221499</v>
      </c>
      <c r="F8" t="str">
        <f t="shared" si="2"/>
        <v>1</v>
      </c>
      <c r="G8" t="e">
        <f>+VLOOKUP(L8,BG!$D$10:$F$68,3,FALSE)</f>
        <v>#REF!</v>
      </c>
      <c r="H8" s="334" t="s">
        <v>2084</v>
      </c>
      <c r="I8" s="333">
        <v>13903609</v>
      </c>
      <c r="J8" s="296">
        <f t="shared" si="0"/>
        <v>13903.609</v>
      </c>
      <c r="K8" t="e">
        <f>+VLOOKUP(D8,#REF!,4,0)</f>
        <v>#REF!</v>
      </c>
      <c r="L8" t="e">
        <f>VLOOKUP(D8,#REF!,5,0)</f>
        <v>#REF!</v>
      </c>
      <c r="M8" t="e">
        <f>VLOOKUP(D8,#REF!,6,0)</f>
        <v>#REF!</v>
      </c>
      <c r="N8" t="e">
        <f>VLOOKUP(D8,#REF!,7,0)</f>
        <v>#REF!</v>
      </c>
      <c r="P8" t="str">
        <f t="shared" si="5"/>
        <v>10902</v>
      </c>
      <c r="Q8" t="str">
        <f t="shared" si="6"/>
        <v>11</v>
      </c>
    </row>
    <row r="9" spans="1:17" x14ac:dyDescent="0.3">
      <c r="A9" s="556" t="s">
        <v>3334</v>
      </c>
      <c r="B9" s="332">
        <v>7</v>
      </c>
      <c r="C9" s="609">
        <v>112010903001011</v>
      </c>
      <c r="D9" s="427" t="s">
        <v>1875</v>
      </c>
      <c r="E9" t="str">
        <f t="shared" si="1"/>
        <v>111201090300101</v>
      </c>
      <c r="F9" t="str">
        <f t="shared" si="2"/>
        <v>1</v>
      </c>
      <c r="G9" t="e">
        <f>+VLOOKUP(L9,BG!$D$10:$F$68,3,FALSE)</f>
        <v>#REF!</v>
      </c>
      <c r="H9" s="427" t="s">
        <v>2085</v>
      </c>
      <c r="I9" s="294">
        <v>1228178069</v>
      </c>
      <c r="J9" s="296">
        <f t="shared" si="0"/>
        <v>1228178.0689999999</v>
      </c>
      <c r="K9" t="e">
        <f>+VLOOKUP(D9,#REF!,4,0)</f>
        <v>#REF!</v>
      </c>
      <c r="L9" t="e">
        <f>VLOOKUP(D9,#REF!,5,0)</f>
        <v>#REF!</v>
      </c>
      <c r="M9" t="e">
        <f>VLOOKUP(D9,#REF!,6,0)</f>
        <v>#REF!</v>
      </c>
      <c r="N9" t="e">
        <f>VLOOKUP(D9,#REF!,7,0)</f>
        <v>#REF!</v>
      </c>
      <c r="P9" t="str">
        <f t="shared" si="5"/>
        <v>10903</v>
      </c>
      <c r="Q9" t="str">
        <f t="shared" si="6"/>
        <v>11</v>
      </c>
    </row>
    <row r="10" spans="1:17" hidden="1" x14ac:dyDescent="0.3">
      <c r="A10" s="556" t="s">
        <v>3334</v>
      </c>
      <c r="B10" s="333">
        <v>7</v>
      </c>
      <c r="C10" s="610">
        <v>112010904006991</v>
      </c>
      <c r="D10" s="334" t="s">
        <v>694</v>
      </c>
      <c r="E10" t="str">
        <f t="shared" si="1"/>
        <v>111201090400699</v>
      </c>
      <c r="F10" t="str">
        <f t="shared" si="2"/>
        <v>1</v>
      </c>
      <c r="G10" t="e">
        <f>+VLOOKUP(L10,BG!$D$10:$F$68,3,FALSE)</f>
        <v>#REF!</v>
      </c>
      <c r="H10" s="334" t="s">
        <v>695</v>
      </c>
      <c r="I10" s="333">
        <v>32949004</v>
      </c>
      <c r="J10" s="296">
        <f t="shared" si="0"/>
        <v>32949.004000000001</v>
      </c>
      <c r="K10" t="e">
        <f>+VLOOKUP(D10,#REF!,4,0)</f>
        <v>#REF!</v>
      </c>
      <c r="L10" t="e">
        <f>VLOOKUP(D10,#REF!,5,0)</f>
        <v>#REF!</v>
      </c>
      <c r="M10" t="e">
        <f>VLOOKUP(D10,#REF!,6,0)</f>
        <v>#REF!</v>
      </c>
      <c r="N10" t="e">
        <f>VLOOKUP(D10,#REF!,7,0)</f>
        <v>#REF!</v>
      </c>
      <c r="P10" t="str">
        <f t="shared" si="5"/>
        <v>10904</v>
      </c>
      <c r="Q10" t="str">
        <f t="shared" si="6"/>
        <v>11</v>
      </c>
    </row>
    <row r="11" spans="1:17" x14ac:dyDescent="0.3">
      <c r="A11" s="556" t="s">
        <v>3334</v>
      </c>
      <c r="B11" s="332">
        <v>7</v>
      </c>
      <c r="C11" s="609">
        <v>112010904009011</v>
      </c>
      <c r="D11" s="427" t="s">
        <v>696</v>
      </c>
      <c r="E11" t="str">
        <f t="shared" si="1"/>
        <v>111201090400901</v>
      </c>
      <c r="F11" t="str">
        <f t="shared" si="2"/>
        <v>1</v>
      </c>
      <c r="G11" t="e">
        <f>+VLOOKUP(L11,BG!$D$10:$F$68,3,FALSE)</f>
        <v>#REF!</v>
      </c>
      <c r="H11" s="427" t="s">
        <v>697</v>
      </c>
      <c r="I11" s="294">
        <v>1074567</v>
      </c>
      <c r="J11" s="296">
        <f t="shared" si="0"/>
        <v>1074.567</v>
      </c>
      <c r="K11" t="e">
        <f>+VLOOKUP(D11,#REF!,4,0)</f>
        <v>#REF!</v>
      </c>
      <c r="L11" t="e">
        <f>VLOOKUP(D11,#REF!,5,0)</f>
        <v>#REF!</v>
      </c>
      <c r="M11" t="e">
        <f>VLOOKUP(D11,#REF!,6,0)</f>
        <v>#REF!</v>
      </c>
      <c r="N11" t="e">
        <f>VLOOKUP(D11,#REF!,7,0)</f>
        <v>#REF!</v>
      </c>
      <c r="P11" t="str">
        <f t="shared" si="5"/>
        <v>10904</v>
      </c>
      <c r="Q11" t="str">
        <f t="shared" si="6"/>
        <v>11</v>
      </c>
    </row>
    <row r="12" spans="1:17" hidden="1" x14ac:dyDescent="0.3">
      <c r="A12" s="556" t="s">
        <v>3334</v>
      </c>
      <c r="B12" s="333">
        <v>7</v>
      </c>
      <c r="C12" s="610">
        <v>112010904010991</v>
      </c>
      <c r="D12" s="334" t="s">
        <v>1877</v>
      </c>
      <c r="E12" t="str">
        <f t="shared" si="1"/>
        <v>111201090401099</v>
      </c>
      <c r="F12" t="str">
        <f t="shared" si="2"/>
        <v>1</v>
      </c>
      <c r="G12" t="e">
        <f>+VLOOKUP(L12,BG!$D$10:$F$68,3,FALSE)</f>
        <v>#REF!</v>
      </c>
      <c r="H12" s="334" t="s">
        <v>2086</v>
      </c>
      <c r="I12" s="333">
        <v>398236108</v>
      </c>
      <c r="J12" s="296">
        <f t="shared" si="0"/>
        <v>398236.10800000001</v>
      </c>
      <c r="K12" t="e">
        <f>+VLOOKUP(D12,#REF!,4,0)</f>
        <v>#REF!</v>
      </c>
      <c r="L12" t="e">
        <f>VLOOKUP(D12,#REF!,5,0)</f>
        <v>#REF!</v>
      </c>
      <c r="M12" t="e">
        <f>VLOOKUP(D12,#REF!,6,0)</f>
        <v>#REF!</v>
      </c>
      <c r="N12" t="e">
        <f>VLOOKUP(D12,#REF!,7,0)</f>
        <v>#REF!</v>
      </c>
      <c r="P12" t="str">
        <f t="shared" si="5"/>
        <v>10904</v>
      </c>
      <c r="Q12" t="str">
        <f t="shared" si="6"/>
        <v>11</v>
      </c>
    </row>
    <row r="13" spans="1:17" hidden="1" x14ac:dyDescent="0.3">
      <c r="A13" s="556" t="s">
        <v>3334</v>
      </c>
      <c r="B13" s="332">
        <v>7</v>
      </c>
      <c r="C13" s="609">
        <v>112010904016991</v>
      </c>
      <c r="D13" s="427" t="s">
        <v>2419</v>
      </c>
      <c r="E13" t="str">
        <f t="shared" si="1"/>
        <v>111201090401699</v>
      </c>
      <c r="F13" t="str">
        <f t="shared" si="2"/>
        <v>1</v>
      </c>
      <c r="G13" t="e">
        <f>+VLOOKUP(L13,BG!$D$10:$F$68,3,FALSE)</f>
        <v>#REF!</v>
      </c>
      <c r="H13" s="427" t="s">
        <v>698</v>
      </c>
      <c r="I13" s="332">
        <v>8101075</v>
      </c>
      <c r="J13" s="296">
        <f t="shared" si="0"/>
        <v>8101.0749999999998</v>
      </c>
      <c r="K13" t="e">
        <f>+VLOOKUP(D13,#REF!,4,0)</f>
        <v>#REF!</v>
      </c>
      <c r="L13" t="e">
        <f>VLOOKUP(D13,#REF!,5,0)</f>
        <v>#REF!</v>
      </c>
      <c r="M13" t="e">
        <f>VLOOKUP(D13,#REF!,6,0)</f>
        <v>#REF!</v>
      </c>
      <c r="N13" t="e">
        <f>VLOOKUP(D13,#REF!,7,0)</f>
        <v>#REF!</v>
      </c>
      <c r="P13" t="str">
        <f t="shared" si="5"/>
        <v>10904</v>
      </c>
      <c r="Q13" t="str">
        <f t="shared" si="6"/>
        <v>11</v>
      </c>
    </row>
    <row r="14" spans="1:17" hidden="1" x14ac:dyDescent="0.3">
      <c r="A14" s="556" t="s">
        <v>3334</v>
      </c>
      <c r="B14" s="333">
        <v>7</v>
      </c>
      <c r="C14" s="610">
        <v>112010904022991</v>
      </c>
      <c r="D14" s="334" t="s">
        <v>1880</v>
      </c>
      <c r="E14" t="str">
        <f t="shared" si="1"/>
        <v>111201090402299</v>
      </c>
      <c r="F14" t="str">
        <f t="shared" si="2"/>
        <v>1</v>
      </c>
      <c r="G14" t="e">
        <f>+VLOOKUP(L14,BG!$D$10:$F$68,3,FALSE)</f>
        <v>#REF!</v>
      </c>
      <c r="H14" s="334" t="s">
        <v>701</v>
      </c>
      <c r="I14" s="333">
        <v>1369825</v>
      </c>
      <c r="J14" s="296">
        <f t="shared" si="0"/>
        <v>1369.825</v>
      </c>
      <c r="K14" t="e">
        <f>+VLOOKUP(D14,#REF!,4,0)</f>
        <v>#REF!</v>
      </c>
      <c r="L14" t="e">
        <f>VLOOKUP(D14,#REF!,5,0)</f>
        <v>#REF!</v>
      </c>
      <c r="M14" t="e">
        <f>VLOOKUP(D14,#REF!,6,0)</f>
        <v>#REF!</v>
      </c>
      <c r="N14" t="e">
        <f>VLOOKUP(D14,#REF!,7,0)</f>
        <v>#REF!</v>
      </c>
      <c r="P14" t="str">
        <f t="shared" si="5"/>
        <v>10904</v>
      </c>
      <c r="Q14" t="str">
        <f t="shared" si="6"/>
        <v>11</v>
      </c>
    </row>
    <row r="15" spans="1:17" hidden="1" x14ac:dyDescent="0.3">
      <c r="A15" s="556" t="s">
        <v>3334</v>
      </c>
      <c r="B15" s="332">
        <v>7</v>
      </c>
      <c r="C15" s="609">
        <v>112010904025991</v>
      </c>
      <c r="D15" s="427" t="s">
        <v>702</v>
      </c>
      <c r="E15" t="str">
        <f t="shared" si="1"/>
        <v>111201090402599</v>
      </c>
      <c r="F15" t="str">
        <f t="shared" si="2"/>
        <v>1</v>
      </c>
      <c r="G15" t="e">
        <f>+VLOOKUP(L15,BG!$D$10:$F$68,3,FALSE)</f>
        <v>#REF!</v>
      </c>
      <c r="H15" s="427" t="s">
        <v>703</v>
      </c>
      <c r="I15" s="332">
        <v>16781415</v>
      </c>
      <c r="J15" s="296">
        <f t="shared" si="0"/>
        <v>16781.415000000001</v>
      </c>
      <c r="K15" t="e">
        <f>+VLOOKUP(D15,#REF!,4,0)</f>
        <v>#REF!</v>
      </c>
      <c r="L15" t="e">
        <f>VLOOKUP(D15,#REF!,5,0)</f>
        <v>#REF!</v>
      </c>
      <c r="M15" t="e">
        <f>VLOOKUP(D15,#REF!,6,0)</f>
        <v>#REF!</v>
      </c>
      <c r="N15" t="e">
        <f>VLOOKUP(D15,#REF!,7,0)</f>
        <v>#REF!</v>
      </c>
      <c r="P15" t="str">
        <f t="shared" si="5"/>
        <v>10904</v>
      </c>
      <c r="Q15" t="str">
        <f t="shared" si="6"/>
        <v>11</v>
      </c>
    </row>
    <row r="16" spans="1:17" hidden="1" x14ac:dyDescent="0.3">
      <c r="A16" s="556" t="s">
        <v>3334</v>
      </c>
      <c r="B16" s="333">
        <v>7</v>
      </c>
      <c r="C16" s="610">
        <v>112010904026991</v>
      </c>
      <c r="D16" s="334" t="s">
        <v>704</v>
      </c>
      <c r="E16" t="str">
        <f t="shared" si="1"/>
        <v>111201090402699</v>
      </c>
      <c r="F16" t="str">
        <f t="shared" si="2"/>
        <v>1</v>
      </c>
      <c r="G16" t="e">
        <f>+VLOOKUP(L16,BG!$D$10:$F$68,3,FALSE)</f>
        <v>#REF!</v>
      </c>
      <c r="H16" s="334" t="s">
        <v>705</v>
      </c>
      <c r="I16" s="333">
        <v>167469</v>
      </c>
      <c r="J16" s="296">
        <f t="shared" si="0"/>
        <v>167.46899999999999</v>
      </c>
      <c r="K16" t="e">
        <f>+VLOOKUP(D16,#REF!,4,0)</f>
        <v>#REF!</v>
      </c>
      <c r="L16" t="e">
        <f>VLOOKUP(D16,#REF!,5,0)</f>
        <v>#REF!</v>
      </c>
      <c r="M16" t="e">
        <f>VLOOKUP(D16,#REF!,6,0)</f>
        <v>#REF!</v>
      </c>
      <c r="N16" t="e">
        <f>VLOOKUP(D16,#REF!,7,0)</f>
        <v>#REF!</v>
      </c>
      <c r="P16" t="str">
        <f t="shared" si="5"/>
        <v>10904</v>
      </c>
      <c r="Q16" t="str">
        <f t="shared" si="6"/>
        <v>11</v>
      </c>
    </row>
    <row r="17" spans="1:17" x14ac:dyDescent="0.3">
      <c r="A17" s="556" t="s">
        <v>3334</v>
      </c>
      <c r="B17" s="332">
        <v>7</v>
      </c>
      <c r="C17" s="609">
        <v>112010904037011</v>
      </c>
      <c r="D17" s="427" t="s">
        <v>2656</v>
      </c>
      <c r="E17" t="str">
        <f t="shared" si="1"/>
        <v>111201090403701</v>
      </c>
      <c r="F17" t="str">
        <f t="shared" si="2"/>
        <v>1</v>
      </c>
      <c r="G17" t="e">
        <f>+VLOOKUP(L17,BG!$D$10:$F$68,3,FALSE)</f>
        <v>#REF!</v>
      </c>
      <c r="H17" s="427" t="s">
        <v>3366</v>
      </c>
      <c r="I17" s="294">
        <v>14491112</v>
      </c>
      <c r="J17" s="296">
        <f t="shared" si="0"/>
        <v>14491.111999999999</v>
      </c>
      <c r="K17" t="e">
        <f>+VLOOKUP(D17,#REF!,4,0)</f>
        <v>#REF!</v>
      </c>
      <c r="L17" t="e">
        <f>VLOOKUP(D17,#REF!,5,0)</f>
        <v>#REF!</v>
      </c>
      <c r="M17" t="e">
        <f>VLOOKUP(D17,#REF!,6,0)</f>
        <v>#REF!</v>
      </c>
      <c r="N17" t="e">
        <f>VLOOKUP(D17,#REF!,7,0)</f>
        <v>#REF!</v>
      </c>
      <c r="P17" t="str">
        <f t="shared" si="5"/>
        <v>10904</v>
      </c>
      <c r="Q17" t="str">
        <f t="shared" si="6"/>
        <v>11</v>
      </c>
    </row>
    <row r="18" spans="1:17" hidden="1" x14ac:dyDescent="0.3">
      <c r="A18" s="556" t="s">
        <v>3334</v>
      </c>
      <c r="B18" s="333">
        <v>7</v>
      </c>
      <c r="C18" s="610">
        <v>112010904037991</v>
      </c>
      <c r="D18" s="334" t="s">
        <v>2721</v>
      </c>
      <c r="E18" t="str">
        <f t="shared" si="1"/>
        <v>111201090403799</v>
      </c>
      <c r="F18" t="str">
        <f t="shared" si="2"/>
        <v>1</v>
      </c>
      <c r="G18" t="e">
        <f>+VLOOKUP(L18,BG!$D$10:$F$68,3,FALSE)</f>
        <v>#REF!</v>
      </c>
      <c r="H18" s="334" t="s">
        <v>3206</v>
      </c>
      <c r="I18" s="333">
        <v>51469220</v>
      </c>
      <c r="J18" s="296">
        <f t="shared" si="0"/>
        <v>51469.22</v>
      </c>
      <c r="K18" t="e">
        <f>+VLOOKUP(D18,#REF!,4,0)</f>
        <v>#REF!</v>
      </c>
      <c r="L18" t="e">
        <f>VLOOKUP(D18,#REF!,5,0)</f>
        <v>#REF!</v>
      </c>
      <c r="M18" t="e">
        <f>VLOOKUP(D18,#REF!,6,0)</f>
        <v>#REF!</v>
      </c>
      <c r="N18" t="e">
        <f>VLOOKUP(D18,#REF!,7,0)</f>
        <v>#REF!</v>
      </c>
      <c r="P18" t="str">
        <f t="shared" si="5"/>
        <v>10904</v>
      </c>
      <c r="Q18" t="str">
        <f t="shared" si="6"/>
        <v>11</v>
      </c>
    </row>
    <row r="19" spans="1:17" hidden="1" x14ac:dyDescent="0.3">
      <c r="A19" s="556" t="s">
        <v>3334</v>
      </c>
      <c r="B19" s="332">
        <v>7</v>
      </c>
      <c r="C19" s="609">
        <v>112010904038991</v>
      </c>
      <c r="D19" s="427" t="s">
        <v>2657</v>
      </c>
      <c r="E19" t="str">
        <f t="shared" si="1"/>
        <v>111201090403899</v>
      </c>
      <c r="F19" t="str">
        <f t="shared" si="2"/>
        <v>1</v>
      </c>
      <c r="G19" t="e">
        <f>+VLOOKUP(L19,BG!$D$10:$F$68,3,FALSE)</f>
        <v>#REF!</v>
      </c>
      <c r="H19" s="427" t="s">
        <v>3207</v>
      </c>
      <c r="I19" s="332">
        <v>61228689</v>
      </c>
      <c r="J19" s="296">
        <f t="shared" si="0"/>
        <v>61228.688999999998</v>
      </c>
      <c r="K19" t="e">
        <f>+VLOOKUP(D19,#REF!,4,0)</f>
        <v>#REF!</v>
      </c>
      <c r="L19" t="e">
        <f>VLOOKUP(D19,#REF!,5,0)</f>
        <v>#REF!</v>
      </c>
      <c r="M19" t="e">
        <f>VLOOKUP(D19,#REF!,6,0)</f>
        <v>#REF!</v>
      </c>
      <c r="N19" t="e">
        <f>VLOOKUP(D19,#REF!,7,0)</f>
        <v>#REF!</v>
      </c>
      <c r="P19" t="str">
        <f t="shared" si="5"/>
        <v>10904</v>
      </c>
      <c r="Q19" t="str">
        <f t="shared" si="6"/>
        <v>11</v>
      </c>
    </row>
    <row r="20" spans="1:17" hidden="1" x14ac:dyDescent="0.3">
      <c r="A20" s="556" t="s">
        <v>3334</v>
      </c>
      <c r="B20" s="333">
        <v>7</v>
      </c>
      <c r="C20" s="610">
        <v>112010904039991</v>
      </c>
      <c r="D20" s="334" t="s">
        <v>706</v>
      </c>
      <c r="E20" t="str">
        <f t="shared" si="1"/>
        <v>111201090403999</v>
      </c>
      <c r="F20" t="str">
        <f t="shared" si="2"/>
        <v>1</v>
      </c>
      <c r="G20" t="e">
        <f>+VLOOKUP(L20,BG!$D$10:$F$68,3,FALSE)</f>
        <v>#REF!</v>
      </c>
      <c r="H20" s="334" t="s">
        <v>707</v>
      </c>
      <c r="I20" s="333">
        <v>14163</v>
      </c>
      <c r="J20" s="296">
        <f t="shared" si="0"/>
        <v>14.163</v>
      </c>
      <c r="K20" t="e">
        <f>+VLOOKUP(D20,#REF!,4,0)</f>
        <v>#REF!</v>
      </c>
      <c r="L20" t="e">
        <f>VLOOKUP(D20,#REF!,5,0)</f>
        <v>#REF!</v>
      </c>
      <c r="M20" t="e">
        <f>VLOOKUP(D20,#REF!,6,0)</f>
        <v>#REF!</v>
      </c>
      <c r="N20" t="e">
        <f>VLOOKUP(D20,#REF!,7,0)</f>
        <v>#REF!</v>
      </c>
      <c r="P20" t="str">
        <f t="shared" si="5"/>
        <v>10904</v>
      </c>
      <c r="Q20" t="str">
        <f t="shared" si="6"/>
        <v>11</v>
      </c>
    </row>
    <row r="21" spans="1:17" hidden="1" x14ac:dyDescent="0.3">
      <c r="A21" s="556" t="s">
        <v>3334</v>
      </c>
      <c r="B21" s="332">
        <v>7</v>
      </c>
      <c r="C21" s="609">
        <v>112010904045991</v>
      </c>
      <c r="D21" s="427" t="s">
        <v>711</v>
      </c>
      <c r="E21" t="str">
        <f t="shared" si="1"/>
        <v>111201090404599</v>
      </c>
      <c r="F21" t="str">
        <f t="shared" si="2"/>
        <v>1</v>
      </c>
      <c r="G21" t="e">
        <f>+VLOOKUP(L21,BG!$D$10:$F$68,3,FALSE)</f>
        <v>#REF!</v>
      </c>
      <c r="H21" s="427" t="s">
        <v>712</v>
      </c>
      <c r="I21" s="332">
        <v>2550933</v>
      </c>
      <c r="J21" s="296">
        <f t="shared" si="0"/>
        <v>2550.933</v>
      </c>
      <c r="K21" t="e">
        <f>+VLOOKUP(D21,#REF!,4,0)</f>
        <v>#REF!</v>
      </c>
      <c r="L21" t="e">
        <f>VLOOKUP(D21,#REF!,5,0)</f>
        <v>#REF!</v>
      </c>
      <c r="M21" t="e">
        <f>VLOOKUP(D21,#REF!,6,0)</f>
        <v>#REF!</v>
      </c>
      <c r="N21" t="e">
        <f>VLOOKUP(D21,#REF!,7,0)</f>
        <v>#REF!</v>
      </c>
      <c r="P21" t="str">
        <f t="shared" si="5"/>
        <v>10904</v>
      </c>
      <c r="Q21" t="str">
        <f t="shared" si="6"/>
        <v>11</v>
      </c>
    </row>
    <row r="22" spans="1:17" hidden="1" x14ac:dyDescent="0.3">
      <c r="A22" s="556" t="s">
        <v>3334</v>
      </c>
      <c r="B22" s="333">
        <v>7</v>
      </c>
      <c r="C22" s="610">
        <v>112010904049991</v>
      </c>
      <c r="D22" s="334" t="s">
        <v>713</v>
      </c>
      <c r="E22" t="str">
        <f t="shared" si="1"/>
        <v>111201090404999</v>
      </c>
      <c r="F22" t="str">
        <f t="shared" si="2"/>
        <v>1</v>
      </c>
      <c r="G22" t="e">
        <f>+VLOOKUP(L22,BG!$D$10:$F$68,3,FALSE)</f>
        <v>#REF!</v>
      </c>
      <c r="H22" s="334" t="s">
        <v>714</v>
      </c>
      <c r="I22" s="333">
        <v>60203297</v>
      </c>
      <c r="J22" s="296">
        <f t="shared" si="0"/>
        <v>60203.296999999999</v>
      </c>
      <c r="K22" t="e">
        <f>+VLOOKUP(D22,#REF!,4,0)</f>
        <v>#REF!</v>
      </c>
      <c r="L22" t="e">
        <f>VLOOKUP(D22,#REF!,5,0)</f>
        <v>#REF!</v>
      </c>
      <c r="M22" t="e">
        <f>VLOOKUP(D22,#REF!,6,0)</f>
        <v>#REF!</v>
      </c>
      <c r="N22" t="e">
        <f>VLOOKUP(D22,#REF!,7,0)</f>
        <v>#REF!</v>
      </c>
      <c r="P22" t="str">
        <f t="shared" si="5"/>
        <v>10904</v>
      </c>
      <c r="Q22" t="str">
        <f t="shared" si="6"/>
        <v>11</v>
      </c>
    </row>
    <row r="23" spans="1:17" hidden="1" x14ac:dyDescent="0.3">
      <c r="A23" s="556" t="s">
        <v>3334</v>
      </c>
      <c r="B23" s="332">
        <v>7</v>
      </c>
      <c r="C23" s="609">
        <v>112010904050991</v>
      </c>
      <c r="D23" s="427" t="s">
        <v>715</v>
      </c>
      <c r="E23" t="str">
        <f t="shared" si="1"/>
        <v>111201090405099</v>
      </c>
      <c r="F23" t="str">
        <f t="shared" si="2"/>
        <v>1</v>
      </c>
      <c r="G23" t="e">
        <f>+VLOOKUP(L23,BG!$D$10:$F$68,3,FALSE)</f>
        <v>#REF!</v>
      </c>
      <c r="H23" s="427" t="s">
        <v>716</v>
      </c>
      <c r="I23" s="332">
        <v>182948</v>
      </c>
      <c r="J23" s="296">
        <f t="shared" si="0"/>
        <v>182.94800000000001</v>
      </c>
      <c r="K23" t="e">
        <f>+VLOOKUP(D23,#REF!,4,0)</f>
        <v>#REF!</v>
      </c>
      <c r="L23" t="e">
        <f>VLOOKUP(D23,#REF!,5,0)</f>
        <v>#REF!</v>
      </c>
      <c r="M23" t="e">
        <f>VLOOKUP(D23,#REF!,6,0)</f>
        <v>#REF!</v>
      </c>
      <c r="N23" t="e">
        <f>VLOOKUP(D23,#REF!,7,0)</f>
        <v>#REF!</v>
      </c>
      <c r="P23" t="str">
        <f t="shared" si="5"/>
        <v>10904</v>
      </c>
      <c r="Q23" t="str">
        <f t="shared" si="6"/>
        <v>11</v>
      </c>
    </row>
    <row r="24" spans="1:17" hidden="1" x14ac:dyDescent="0.3">
      <c r="A24" s="556" t="s">
        <v>3334</v>
      </c>
      <c r="B24" s="333">
        <v>7</v>
      </c>
      <c r="C24" s="610">
        <v>112010904051991</v>
      </c>
      <c r="D24" s="334" t="s">
        <v>717</v>
      </c>
      <c r="E24" t="str">
        <f t="shared" si="1"/>
        <v>111201090405199</v>
      </c>
      <c r="F24" t="str">
        <f t="shared" si="2"/>
        <v>1</v>
      </c>
      <c r="G24" t="e">
        <f>+VLOOKUP(L24,BG!$D$10:$F$68,3,FALSE)</f>
        <v>#REF!</v>
      </c>
      <c r="H24" s="334" t="s">
        <v>718</v>
      </c>
      <c r="I24" s="333">
        <v>13470</v>
      </c>
      <c r="J24" s="296">
        <f t="shared" si="0"/>
        <v>13.47</v>
      </c>
      <c r="K24" t="e">
        <f>+VLOOKUP(D24,#REF!,4,0)</f>
        <v>#REF!</v>
      </c>
      <c r="L24" t="e">
        <f>VLOOKUP(D24,#REF!,5,0)</f>
        <v>#REF!</v>
      </c>
      <c r="M24" t="e">
        <f>VLOOKUP(D24,#REF!,6,0)</f>
        <v>#REF!</v>
      </c>
      <c r="N24" t="e">
        <f>VLOOKUP(D24,#REF!,7,0)</f>
        <v>#REF!</v>
      </c>
      <c r="P24" t="str">
        <f t="shared" si="5"/>
        <v>10904</v>
      </c>
      <c r="Q24" t="str">
        <f t="shared" si="6"/>
        <v>11</v>
      </c>
    </row>
    <row r="25" spans="1:17" hidden="1" x14ac:dyDescent="0.3">
      <c r="A25" s="556" t="s">
        <v>3334</v>
      </c>
      <c r="B25" s="332">
        <v>7</v>
      </c>
      <c r="C25" s="609">
        <v>112010904052991</v>
      </c>
      <c r="D25" s="427" t="s">
        <v>719</v>
      </c>
      <c r="E25" t="str">
        <f t="shared" si="1"/>
        <v>111201090405299</v>
      </c>
      <c r="F25" t="str">
        <f t="shared" si="2"/>
        <v>1</v>
      </c>
      <c r="G25" t="e">
        <f>+VLOOKUP(L25,BG!$D$10:$F$68,3,FALSE)</f>
        <v>#REF!</v>
      </c>
      <c r="H25" s="427" t="s">
        <v>720</v>
      </c>
      <c r="I25" s="332">
        <v>38848004</v>
      </c>
      <c r="J25" s="296">
        <f t="shared" si="0"/>
        <v>38848.004000000001</v>
      </c>
      <c r="K25" t="e">
        <f>+VLOOKUP(D25,#REF!,4,0)</f>
        <v>#REF!</v>
      </c>
      <c r="L25" t="e">
        <f>VLOOKUP(D25,#REF!,5,0)</f>
        <v>#REF!</v>
      </c>
      <c r="M25" t="e">
        <f>VLOOKUP(D25,#REF!,6,0)</f>
        <v>#REF!</v>
      </c>
      <c r="N25" t="e">
        <f>VLOOKUP(D25,#REF!,7,0)</f>
        <v>#REF!</v>
      </c>
      <c r="P25" t="str">
        <f t="shared" si="5"/>
        <v>10904</v>
      </c>
      <c r="Q25" t="str">
        <f t="shared" si="6"/>
        <v>11</v>
      </c>
    </row>
    <row r="26" spans="1:17" x14ac:dyDescent="0.3">
      <c r="A26" s="556" t="s">
        <v>3334</v>
      </c>
      <c r="B26" s="333">
        <v>7</v>
      </c>
      <c r="C26" s="610">
        <v>112010904055011</v>
      </c>
      <c r="D26" s="334" t="s">
        <v>725</v>
      </c>
      <c r="E26" t="str">
        <f t="shared" si="1"/>
        <v>111201090405501</v>
      </c>
      <c r="F26" t="str">
        <f t="shared" si="2"/>
        <v>1</v>
      </c>
      <c r="G26" t="e">
        <f>+VLOOKUP(L26,BG!$D$10:$F$68,3,FALSE)</f>
        <v>#REF!</v>
      </c>
      <c r="H26" s="334" t="s">
        <v>726</v>
      </c>
      <c r="I26" s="295">
        <v>21905366</v>
      </c>
      <c r="J26" s="296">
        <f t="shared" si="0"/>
        <v>21905.366000000002</v>
      </c>
      <c r="K26" t="e">
        <f>+VLOOKUP(D26,#REF!,4,0)</f>
        <v>#REF!</v>
      </c>
      <c r="L26" t="e">
        <f>VLOOKUP(D26,#REF!,5,0)</f>
        <v>#REF!</v>
      </c>
      <c r="M26" t="e">
        <f>VLOOKUP(D26,#REF!,6,0)</f>
        <v>#REF!</v>
      </c>
      <c r="N26" t="e">
        <f>VLOOKUP(D26,#REF!,7,0)</f>
        <v>#REF!</v>
      </c>
      <c r="P26" t="str">
        <f t="shared" si="5"/>
        <v>10904</v>
      </c>
      <c r="Q26" t="str">
        <f t="shared" si="6"/>
        <v>11</v>
      </c>
    </row>
    <row r="27" spans="1:17" x14ac:dyDescent="0.3">
      <c r="A27" s="556" t="s">
        <v>3334</v>
      </c>
      <c r="B27" s="332">
        <v>7</v>
      </c>
      <c r="C27" s="609">
        <v>112010904056011</v>
      </c>
      <c r="D27" s="427" t="s">
        <v>727</v>
      </c>
      <c r="E27" t="str">
        <f t="shared" si="1"/>
        <v>111201090405601</v>
      </c>
      <c r="F27" t="str">
        <f t="shared" si="2"/>
        <v>1</v>
      </c>
      <c r="G27" t="e">
        <f>+VLOOKUP(L27,BG!$D$10:$F$68,3,FALSE)</f>
        <v>#REF!</v>
      </c>
      <c r="H27" s="427" t="s">
        <v>2762</v>
      </c>
      <c r="I27" s="294">
        <v>15830</v>
      </c>
      <c r="J27" s="296">
        <f t="shared" si="0"/>
        <v>15.83</v>
      </c>
      <c r="K27" t="e">
        <f>+VLOOKUP(D27,#REF!,4,0)</f>
        <v>#REF!</v>
      </c>
      <c r="L27" t="e">
        <f>VLOOKUP(D27,#REF!,5,0)</f>
        <v>#REF!</v>
      </c>
      <c r="M27" t="e">
        <f>VLOOKUP(D27,#REF!,6,0)</f>
        <v>#REF!</v>
      </c>
      <c r="N27" t="e">
        <f>VLOOKUP(D27,#REF!,7,0)</f>
        <v>#REF!</v>
      </c>
      <c r="P27" t="str">
        <f t="shared" si="5"/>
        <v>10904</v>
      </c>
      <c r="Q27" t="str">
        <f t="shared" si="6"/>
        <v>11</v>
      </c>
    </row>
    <row r="28" spans="1:17" x14ac:dyDescent="0.3">
      <c r="A28" s="556" t="s">
        <v>3334</v>
      </c>
      <c r="B28" s="333">
        <v>7</v>
      </c>
      <c r="C28" s="610">
        <v>112010904059011</v>
      </c>
      <c r="D28" s="334" t="s">
        <v>729</v>
      </c>
      <c r="E28" t="str">
        <f t="shared" si="1"/>
        <v>111201090405901</v>
      </c>
      <c r="F28" t="str">
        <f t="shared" si="2"/>
        <v>1</v>
      </c>
      <c r="G28" t="e">
        <f>+VLOOKUP(L28,BG!$D$10:$F$68,3,FALSE)</f>
        <v>#REF!</v>
      </c>
      <c r="H28" s="334" t="s">
        <v>730</v>
      </c>
      <c r="I28" s="295">
        <v>172691</v>
      </c>
      <c r="J28" s="296">
        <f t="shared" si="0"/>
        <v>172.691</v>
      </c>
      <c r="K28" t="e">
        <f>+VLOOKUP(D28,#REF!,4,0)</f>
        <v>#REF!</v>
      </c>
      <c r="L28" t="e">
        <f>VLOOKUP(D28,#REF!,5,0)</f>
        <v>#REF!</v>
      </c>
      <c r="M28" t="e">
        <f>VLOOKUP(D28,#REF!,6,0)</f>
        <v>#REF!</v>
      </c>
      <c r="N28" t="e">
        <f>VLOOKUP(D28,#REF!,7,0)</f>
        <v>#REF!</v>
      </c>
      <c r="P28" t="str">
        <f t="shared" si="5"/>
        <v>10904</v>
      </c>
      <c r="Q28" t="str">
        <f t="shared" si="6"/>
        <v>11</v>
      </c>
    </row>
    <row r="29" spans="1:17" x14ac:dyDescent="0.3">
      <c r="A29" s="556" t="s">
        <v>3334</v>
      </c>
      <c r="B29" s="332">
        <v>7</v>
      </c>
      <c r="C29" s="609">
        <v>112010904063011</v>
      </c>
      <c r="D29" s="427" t="s">
        <v>738</v>
      </c>
      <c r="E29" t="str">
        <f t="shared" si="1"/>
        <v>111201090406301</v>
      </c>
      <c r="F29" t="str">
        <f t="shared" si="2"/>
        <v>1</v>
      </c>
      <c r="G29" t="e">
        <f>+VLOOKUP(L29,BG!$D$10:$F$68,3,FALSE)</f>
        <v>#REF!</v>
      </c>
      <c r="H29" s="427" t="s">
        <v>739</v>
      </c>
      <c r="I29" s="294">
        <v>576</v>
      </c>
      <c r="J29" s="296">
        <f t="shared" si="0"/>
        <v>0.57599999999999996</v>
      </c>
      <c r="K29" t="e">
        <f>+VLOOKUP(D29,#REF!,4,0)</f>
        <v>#REF!</v>
      </c>
      <c r="L29" t="e">
        <f>VLOOKUP(D29,#REF!,5,0)</f>
        <v>#REF!</v>
      </c>
      <c r="M29" t="e">
        <f>VLOOKUP(D29,#REF!,6,0)</f>
        <v>#REF!</v>
      </c>
      <c r="N29" t="e">
        <f>VLOOKUP(D29,#REF!,7,0)</f>
        <v>#REF!</v>
      </c>
      <c r="P29" t="str">
        <f t="shared" si="5"/>
        <v>10904</v>
      </c>
      <c r="Q29" t="str">
        <f t="shared" si="6"/>
        <v>11</v>
      </c>
    </row>
    <row r="30" spans="1:17" hidden="1" x14ac:dyDescent="0.3">
      <c r="A30" s="556" t="s">
        <v>3334</v>
      </c>
      <c r="B30" s="333">
        <v>7</v>
      </c>
      <c r="C30" s="610">
        <v>112010904063991</v>
      </c>
      <c r="D30" s="334" t="s">
        <v>740</v>
      </c>
      <c r="E30" t="str">
        <f t="shared" si="1"/>
        <v>111201090406399</v>
      </c>
      <c r="F30" t="str">
        <f t="shared" si="2"/>
        <v>1</v>
      </c>
      <c r="G30" t="e">
        <f>+VLOOKUP(L30,BG!$D$10:$F$68,3,FALSE)</f>
        <v>#REF!</v>
      </c>
      <c r="H30" s="334" t="s">
        <v>741</v>
      </c>
      <c r="I30" s="333">
        <v>7550</v>
      </c>
      <c r="J30" s="296">
        <f t="shared" si="0"/>
        <v>7.55</v>
      </c>
      <c r="K30" t="e">
        <f>+VLOOKUP(D30,#REF!,4,0)</f>
        <v>#REF!</v>
      </c>
      <c r="L30" t="e">
        <f>VLOOKUP(D30,#REF!,5,0)</f>
        <v>#REF!</v>
      </c>
      <c r="M30" t="e">
        <f>VLOOKUP(D30,#REF!,6,0)</f>
        <v>#REF!</v>
      </c>
      <c r="N30" t="e">
        <f>VLOOKUP(D30,#REF!,7,0)</f>
        <v>#REF!</v>
      </c>
      <c r="P30" t="str">
        <f t="shared" si="5"/>
        <v>10904</v>
      </c>
      <c r="Q30" t="str">
        <f t="shared" si="6"/>
        <v>11</v>
      </c>
    </row>
    <row r="31" spans="1:17" hidden="1" x14ac:dyDescent="0.3">
      <c r="A31" s="556" t="s">
        <v>3334</v>
      </c>
      <c r="B31" s="332">
        <v>7</v>
      </c>
      <c r="C31" s="609">
        <v>112010904065991</v>
      </c>
      <c r="D31" s="427" t="s">
        <v>742</v>
      </c>
      <c r="E31" t="str">
        <f t="shared" si="1"/>
        <v>111201090406599</v>
      </c>
      <c r="F31" t="str">
        <f t="shared" si="2"/>
        <v>1</v>
      </c>
      <c r="G31" t="e">
        <f>+VLOOKUP(L31,BG!$D$10:$F$68,3,FALSE)</f>
        <v>#REF!</v>
      </c>
      <c r="H31" s="427" t="s">
        <v>743</v>
      </c>
      <c r="I31" s="332">
        <v>6766513</v>
      </c>
      <c r="J31" s="296">
        <f t="shared" si="0"/>
        <v>6766.5129999999999</v>
      </c>
      <c r="K31" t="e">
        <f>+VLOOKUP(D31,#REF!,4,0)</f>
        <v>#REF!</v>
      </c>
      <c r="L31" t="e">
        <f>VLOOKUP(D31,#REF!,5,0)</f>
        <v>#REF!</v>
      </c>
      <c r="M31" t="e">
        <f>VLOOKUP(D31,#REF!,6,0)</f>
        <v>#REF!</v>
      </c>
      <c r="N31" t="e">
        <f>VLOOKUP(D31,#REF!,7,0)</f>
        <v>#REF!</v>
      </c>
      <c r="P31" t="str">
        <f t="shared" si="5"/>
        <v>10904</v>
      </c>
      <c r="Q31" t="str">
        <f t="shared" si="6"/>
        <v>11</v>
      </c>
    </row>
    <row r="32" spans="1:17" hidden="1" x14ac:dyDescent="0.3">
      <c r="A32" s="556" t="s">
        <v>3334</v>
      </c>
      <c r="B32" s="333">
        <v>7</v>
      </c>
      <c r="C32" s="610">
        <v>112010904069991</v>
      </c>
      <c r="D32" s="334" t="s">
        <v>746</v>
      </c>
      <c r="E32" t="str">
        <f t="shared" si="1"/>
        <v>111201090406999</v>
      </c>
      <c r="F32" t="str">
        <f t="shared" si="2"/>
        <v>1</v>
      </c>
      <c r="G32" t="e">
        <f>+VLOOKUP(L32,BG!$D$10:$F$68,3,FALSE)</f>
        <v>#REF!</v>
      </c>
      <c r="H32" s="334" t="s">
        <v>747</v>
      </c>
      <c r="I32" s="333">
        <v>458982</v>
      </c>
      <c r="J32" s="296">
        <f t="shared" si="0"/>
        <v>458.98200000000003</v>
      </c>
      <c r="K32" t="e">
        <f>+VLOOKUP(D32,#REF!,4,0)</f>
        <v>#REF!</v>
      </c>
      <c r="L32" t="e">
        <f>VLOOKUP(D32,#REF!,5,0)</f>
        <v>#REF!</v>
      </c>
      <c r="M32" t="e">
        <f>VLOOKUP(D32,#REF!,6,0)</f>
        <v>#REF!</v>
      </c>
      <c r="N32" t="e">
        <f>VLOOKUP(D32,#REF!,7,0)</f>
        <v>#REF!</v>
      </c>
      <c r="P32" t="str">
        <f t="shared" si="5"/>
        <v>10904</v>
      </c>
      <c r="Q32" t="str">
        <f t="shared" si="6"/>
        <v>11</v>
      </c>
    </row>
    <row r="33" spans="1:17" hidden="1" x14ac:dyDescent="0.3">
      <c r="A33" s="556" t="s">
        <v>3334</v>
      </c>
      <c r="B33" s="332">
        <v>7</v>
      </c>
      <c r="C33" s="609">
        <v>112010904070991</v>
      </c>
      <c r="D33" s="427" t="s">
        <v>748</v>
      </c>
      <c r="E33" t="str">
        <f t="shared" si="1"/>
        <v>111201090407099</v>
      </c>
      <c r="F33" t="str">
        <f t="shared" si="2"/>
        <v>1</v>
      </c>
      <c r="G33" t="e">
        <f>+VLOOKUP(L33,BG!$D$10:$F$68,3,FALSE)</f>
        <v>#REF!</v>
      </c>
      <c r="H33" s="427" t="s">
        <v>3208</v>
      </c>
      <c r="I33" s="332">
        <v>2611639</v>
      </c>
      <c r="J33" s="296">
        <f t="shared" si="0"/>
        <v>2611.6390000000001</v>
      </c>
      <c r="K33" t="e">
        <f>+VLOOKUP(D33,#REF!,4,0)</f>
        <v>#REF!</v>
      </c>
      <c r="L33" t="e">
        <f>VLOOKUP(D33,#REF!,5,0)</f>
        <v>#REF!</v>
      </c>
      <c r="M33" t="e">
        <f>VLOOKUP(D33,#REF!,6,0)</f>
        <v>#REF!</v>
      </c>
      <c r="N33" t="e">
        <f>VLOOKUP(D33,#REF!,7,0)</f>
        <v>#REF!</v>
      </c>
      <c r="P33" t="str">
        <f t="shared" si="5"/>
        <v>10904</v>
      </c>
      <c r="Q33" t="str">
        <f t="shared" si="6"/>
        <v>11</v>
      </c>
    </row>
    <row r="34" spans="1:17" x14ac:dyDescent="0.3">
      <c r="A34" s="556" t="s">
        <v>3334</v>
      </c>
      <c r="B34" s="333">
        <v>7</v>
      </c>
      <c r="C34" s="610">
        <v>112010904071011</v>
      </c>
      <c r="D34" s="334" t="s">
        <v>750</v>
      </c>
      <c r="E34" t="str">
        <f t="shared" si="1"/>
        <v>111201090407101</v>
      </c>
      <c r="F34" t="str">
        <f t="shared" si="2"/>
        <v>1</v>
      </c>
      <c r="G34" t="e">
        <f>+VLOOKUP(L34,BG!$D$10:$F$68,3,FALSE)</f>
        <v>#REF!</v>
      </c>
      <c r="H34" s="334" t="s">
        <v>751</v>
      </c>
      <c r="I34" s="295">
        <v>288</v>
      </c>
      <c r="J34" s="296">
        <f t="shared" si="0"/>
        <v>0.28799999999999998</v>
      </c>
      <c r="K34" t="e">
        <f>+VLOOKUP(D34,#REF!,4,0)</f>
        <v>#REF!</v>
      </c>
      <c r="L34" t="e">
        <f>VLOOKUP(D34,#REF!,5,0)</f>
        <v>#REF!</v>
      </c>
      <c r="M34" t="e">
        <f>VLOOKUP(D34,#REF!,6,0)</f>
        <v>#REF!</v>
      </c>
      <c r="N34" t="e">
        <f>VLOOKUP(D34,#REF!,7,0)</f>
        <v>#REF!</v>
      </c>
      <c r="P34" t="str">
        <f t="shared" si="5"/>
        <v>10904</v>
      </c>
      <c r="Q34" t="str">
        <f t="shared" si="6"/>
        <v>11</v>
      </c>
    </row>
    <row r="35" spans="1:17" x14ac:dyDescent="0.3">
      <c r="A35" s="556" t="s">
        <v>3334</v>
      </c>
      <c r="B35" s="332">
        <v>7</v>
      </c>
      <c r="C35" s="609">
        <v>112010904073011</v>
      </c>
      <c r="D35" s="427" t="s">
        <v>754</v>
      </c>
      <c r="E35" t="str">
        <f t="shared" si="1"/>
        <v>111201090407301</v>
      </c>
      <c r="F35" t="str">
        <f t="shared" si="2"/>
        <v>1</v>
      </c>
      <c r="G35" t="e">
        <f>+VLOOKUP(L35,BG!$D$10:$F$68,3,FALSE)</f>
        <v>#REF!</v>
      </c>
      <c r="H35" s="427" t="s">
        <v>755</v>
      </c>
      <c r="I35" s="294">
        <v>1092843</v>
      </c>
      <c r="J35" s="296">
        <f t="shared" si="0"/>
        <v>1092.8430000000001</v>
      </c>
      <c r="K35" t="e">
        <f>+VLOOKUP(D35,#REF!,4,0)</f>
        <v>#REF!</v>
      </c>
      <c r="L35" t="e">
        <f>VLOOKUP(D35,#REF!,5,0)</f>
        <v>#REF!</v>
      </c>
      <c r="M35" t="e">
        <f>VLOOKUP(D35,#REF!,6,0)</f>
        <v>#REF!</v>
      </c>
      <c r="N35" t="e">
        <f>VLOOKUP(D35,#REF!,7,0)</f>
        <v>#REF!</v>
      </c>
      <c r="P35" t="str">
        <f t="shared" si="5"/>
        <v>10904</v>
      </c>
      <c r="Q35" t="str">
        <f t="shared" si="6"/>
        <v>11</v>
      </c>
    </row>
    <row r="36" spans="1:17" x14ac:dyDescent="0.3">
      <c r="A36" s="556" t="s">
        <v>3334</v>
      </c>
      <c r="B36" s="333">
        <v>7</v>
      </c>
      <c r="C36" s="610">
        <v>112010904075011</v>
      </c>
      <c r="D36" s="334" t="s">
        <v>756</v>
      </c>
      <c r="E36" t="str">
        <f t="shared" si="1"/>
        <v>111201090407501</v>
      </c>
      <c r="F36" t="str">
        <f t="shared" si="2"/>
        <v>1</v>
      </c>
      <c r="G36" t="e">
        <f>+VLOOKUP(L36,BG!$D$10:$F$68,3,FALSE)</f>
        <v>#REF!</v>
      </c>
      <c r="H36" s="334" t="s">
        <v>757</v>
      </c>
      <c r="I36" s="295">
        <v>12186701</v>
      </c>
      <c r="J36" s="296">
        <f t="shared" si="0"/>
        <v>12186.700999999999</v>
      </c>
      <c r="K36" t="e">
        <f>+VLOOKUP(D36,#REF!,4,0)</f>
        <v>#REF!</v>
      </c>
      <c r="L36" t="e">
        <f>VLOOKUP(D36,#REF!,5,0)</f>
        <v>#REF!</v>
      </c>
      <c r="M36" t="e">
        <f>VLOOKUP(D36,#REF!,6,0)</f>
        <v>#REF!</v>
      </c>
      <c r="N36" t="e">
        <f>VLOOKUP(D36,#REF!,7,0)</f>
        <v>#REF!</v>
      </c>
      <c r="P36" t="str">
        <f t="shared" si="5"/>
        <v>10904</v>
      </c>
      <c r="Q36" t="str">
        <f t="shared" si="6"/>
        <v>11</v>
      </c>
    </row>
    <row r="37" spans="1:17" hidden="1" x14ac:dyDescent="0.3">
      <c r="A37" s="556" t="s">
        <v>3334</v>
      </c>
      <c r="B37" s="332">
        <v>7</v>
      </c>
      <c r="C37" s="609">
        <v>112010904086991</v>
      </c>
      <c r="D37" s="427" t="s">
        <v>760</v>
      </c>
      <c r="E37" t="str">
        <f t="shared" si="1"/>
        <v>111201090408699</v>
      </c>
      <c r="F37" t="str">
        <f t="shared" si="2"/>
        <v>1</v>
      </c>
      <c r="G37" t="e">
        <f>+VLOOKUP(L37,BG!$D$10:$F$68,3,FALSE)</f>
        <v>#REF!</v>
      </c>
      <c r="H37" s="427" t="s">
        <v>761</v>
      </c>
      <c r="I37" s="332">
        <v>7499558</v>
      </c>
      <c r="J37" s="296">
        <f t="shared" si="0"/>
        <v>7499.558</v>
      </c>
      <c r="K37" t="e">
        <f>+VLOOKUP(D37,#REF!,4,0)</f>
        <v>#REF!</v>
      </c>
      <c r="L37" t="e">
        <f>VLOOKUP(D37,#REF!,5,0)</f>
        <v>#REF!</v>
      </c>
      <c r="M37" t="e">
        <f>VLOOKUP(D37,#REF!,6,0)</f>
        <v>#REF!</v>
      </c>
      <c r="N37" t="e">
        <f>VLOOKUP(D37,#REF!,7,0)</f>
        <v>#REF!</v>
      </c>
      <c r="P37" t="str">
        <f t="shared" si="5"/>
        <v>10904</v>
      </c>
      <c r="Q37" t="str">
        <f t="shared" si="6"/>
        <v>11</v>
      </c>
    </row>
    <row r="38" spans="1:17" x14ac:dyDescent="0.3">
      <c r="A38" s="556" t="s">
        <v>3334</v>
      </c>
      <c r="B38" s="333">
        <v>7</v>
      </c>
      <c r="C38" s="610">
        <v>112010904099011</v>
      </c>
      <c r="D38" s="334" t="s">
        <v>2781</v>
      </c>
      <c r="E38" t="str">
        <f t="shared" si="1"/>
        <v>111201090409901</v>
      </c>
      <c r="F38" t="str">
        <f t="shared" si="2"/>
        <v>1</v>
      </c>
      <c r="G38" t="e">
        <f>+VLOOKUP(L38,BG!$D$10:$F$68,3,FALSE)</f>
        <v>#REF!</v>
      </c>
      <c r="H38" s="334" t="s">
        <v>3209</v>
      </c>
      <c r="I38" s="295">
        <v>26983</v>
      </c>
      <c r="J38" s="296">
        <f t="shared" si="0"/>
        <v>26.983000000000001</v>
      </c>
      <c r="K38" t="e">
        <f>+VLOOKUP(D38,#REF!,4,0)</f>
        <v>#REF!</v>
      </c>
      <c r="L38" t="e">
        <f>VLOOKUP(D38,#REF!,5,0)</f>
        <v>#REF!</v>
      </c>
      <c r="M38" t="e">
        <f>VLOOKUP(D38,#REF!,6,0)</f>
        <v>#REF!</v>
      </c>
      <c r="N38" t="e">
        <f>VLOOKUP(D38,#REF!,7,0)</f>
        <v>#REF!</v>
      </c>
      <c r="P38" t="str">
        <f t="shared" si="5"/>
        <v>10904</v>
      </c>
      <c r="Q38" t="str">
        <f t="shared" si="6"/>
        <v>11</v>
      </c>
    </row>
    <row r="39" spans="1:17" x14ac:dyDescent="0.3">
      <c r="A39" s="556" t="s">
        <v>3334</v>
      </c>
      <c r="B39" s="332">
        <v>7</v>
      </c>
      <c r="C39" s="609">
        <v>112010904101011</v>
      </c>
      <c r="D39" s="427" t="s">
        <v>2961</v>
      </c>
      <c r="E39" t="str">
        <f t="shared" si="1"/>
        <v>111201090410101</v>
      </c>
      <c r="F39" t="str">
        <f t="shared" si="2"/>
        <v>1</v>
      </c>
      <c r="G39" t="e">
        <f>+VLOOKUP(L39,BG!$D$10:$F$68,3,FALSE)</f>
        <v>#REF!</v>
      </c>
      <c r="H39" s="427" t="s">
        <v>2916</v>
      </c>
      <c r="I39" s="294">
        <v>11958821</v>
      </c>
      <c r="J39" s="296">
        <f t="shared" si="0"/>
        <v>11958.821</v>
      </c>
      <c r="K39" t="e">
        <f>+VLOOKUP(D39,#REF!,4,0)</f>
        <v>#REF!</v>
      </c>
      <c r="L39" t="e">
        <f>VLOOKUP(D39,#REF!,5,0)</f>
        <v>#REF!</v>
      </c>
      <c r="M39" t="e">
        <f>VLOOKUP(D39,#REF!,6,0)</f>
        <v>#REF!</v>
      </c>
      <c r="N39" t="e">
        <f>VLOOKUP(D39,#REF!,7,0)</f>
        <v>#REF!</v>
      </c>
      <c r="P39" t="str">
        <f t="shared" si="5"/>
        <v>10904</v>
      </c>
      <c r="Q39" t="str">
        <f t="shared" si="6"/>
        <v>11</v>
      </c>
    </row>
    <row r="40" spans="1:17" hidden="1" x14ac:dyDescent="0.3">
      <c r="A40" s="556" t="s">
        <v>3334</v>
      </c>
      <c r="B40" s="333">
        <v>7</v>
      </c>
      <c r="C40" s="610">
        <v>112010904101991</v>
      </c>
      <c r="D40" s="334" t="s">
        <v>2963</v>
      </c>
      <c r="E40" t="str">
        <f t="shared" si="1"/>
        <v>111201090410199</v>
      </c>
      <c r="F40" t="str">
        <f t="shared" si="2"/>
        <v>1</v>
      </c>
      <c r="G40" t="e">
        <f>+VLOOKUP(L40,BG!$D$10:$F$68,3,FALSE)</f>
        <v>#REF!</v>
      </c>
      <c r="H40" s="334" t="s">
        <v>2917</v>
      </c>
      <c r="I40" s="333">
        <v>236630684</v>
      </c>
      <c r="J40" s="296">
        <f t="shared" si="0"/>
        <v>236630.68400000001</v>
      </c>
      <c r="K40" t="e">
        <f>+VLOOKUP(D40,#REF!,4,0)</f>
        <v>#REF!</v>
      </c>
      <c r="L40" t="e">
        <f>VLOOKUP(D40,#REF!,5,0)</f>
        <v>#REF!</v>
      </c>
      <c r="M40" t="e">
        <f>VLOOKUP(D40,#REF!,6,0)</f>
        <v>#REF!</v>
      </c>
      <c r="N40" t="e">
        <f>VLOOKUP(D40,#REF!,7,0)</f>
        <v>#REF!</v>
      </c>
      <c r="P40" t="str">
        <f t="shared" si="5"/>
        <v>10904</v>
      </c>
      <c r="Q40" t="str">
        <f t="shared" si="6"/>
        <v>11</v>
      </c>
    </row>
    <row r="41" spans="1:17" x14ac:dyDescent="0.3">
      <c r="A41" s="556" t="s">
        <v>3334</v>
      </c>
      <c r="B41" s="332">
        <v>7</v>
      </c>
      <c r="C41" s="609">
        <v>112010904210011</v>
      </c>
      <c r="D41" s="427" t="s">
        <v>762</v>
      </c>
      <c r="E41" t="str">
        <f t="shared" si="1"/>
        <v>111201090421001</v>
      </c>
      <c r="F41" t="str">
        <f t="shared" si="2"/>
        <v>1</v>
      </c>
      <c r="G41" t="e">
        <f>+VLOOKUP(L41,BG!$D$10:$F$68,3,FALSE)</f>
        <v>#REF!</v>
      </c>
      <c r="H41" s="427" t="s">
        <v>763</v>
      </c>
      <c r="I41" s="294">
        <v>13044757</v>
      </c>
      <c r="J41" s="296">
        <f t="shared" si="0"/>
        <v>13044.757</v>
      </c>
      <c r="K41" t="e">
        <f>+VLOOKUP(D41,#REF!,4,0)</f>
        <v>#REF!</v>
      </c>
      <c r="L41" t="e">
        <f>VLOOKUP(D41,#REF!,5,0)</f>
        <v>#REF!</v>
      </c>
      <c r="M41" t="e">
        <f>VLOOKUP(D41,#REF!,6,0)</f>
        <v>#REF!</v>
      </c>
      <c r="N41" t="e">
        <f>VLOOKUP(D41,#REF!,7,0)</f>
        <v>#REF!</v>
      </c>
      <c r="P41" t="str">
        <f t="shared" si="5"/>
        <v>10904</v>
      </c>
      <c r="Q41" t="str">
        <f t="shared" si="6"/>
        <v>11</v>
      </c>
    </row>
    <row r="42" spans="1:17" x14ac:dyDescent="0.3">
      <c r="A42" s="556" t="s">
        <v>3334</v>
      </c>
      <c r="B42" s="333">
        <v>7</v>
      </c>
      <c r="C42" s="610">
        <v>112010904211011</v>
      </c>
      <c r="D42" s="334" t="s">
        <v>1886</v>
      </c>
      <c r="E42" t="str">
        <f t="shared" si="1"/>
        <v>111201090421101</v>
      </c>
      <c r="F42" t="str">
        <f t="shared" si="2"/>
        <v>1</v>
      </c>
      <c r="G42" t="e">
        <f>+VLOOKUP(L42,BG!$D$10:$F$68,3,FALSE)</f>
        <v>#REF!</v>
      </c>
      <c r="H42" s="334" t="s">
        <v>2676</v>
      </c>
      <c r="I42" s="295">
        <v>235075</v>
      </c>
      <c r="J42" s="296">
        <f t="shared" si="0"/>
        <v>235.07499999999999</v>
      </c>
      <c r="K42" t="e">
        <f>+VLOOKUP(D42,#REF!,4,0)</f>
        <v>#REF!</v>
      </c>
      <c r="L42" t="e">
        <f>VLOOKUP(D42,#REF!,5,0)</f>
        <v>#REF!</v>
      </c>
      <c r="M42" t="e">
        <f>VLOOKUP(D42,#REF!,6,0)</f>
        <v>#REF!</v>
      </c>
      <c r="N42" t="e">
        <f>VLOOKUP(D42,#REF!,7,0)</f>
        <v>#REF!</v>
      </c>
      <c r="P42" t="str">
        <f t="shared" si="5"/>
        <v>10904</v>
      </c>
      <c r="Q42" t="str">
        <f t="shared" si="6"/>
        <v>11</v>
      </c>
    </row>
    <row r="43" spans="1:17" x14ac:dyDescent="0.3">
      <c r="A43" s="556" t="s">
        <v>3334</v>
      </c>
      <c r="B43" s="332">
        <v>7</v>
      </c>
      <c r="C43" s="609">
        <v>112010904422011</v>
      </c>
      <c r="D43" s="427" t="s">
        <v>1887</v>
      </c>
      <c r="E43" t="str">
        <f t="shared" si="1"/>
        <v>111201090442201</v>
      </c>
      <c r="F43" t="str">
        <f t="shared" si="2"/>
        <v>1</v>
      </c>
      <c r="G43" t="e">
        <f>+VLOOKUP(L43,BG!$D$10:$F$68,3,FALSE)</f>
        <v>#REF!</v>
      </c>
      <c r="H43" s="427" t="s">
        <v>2090</v>
      </c>
      <c r="I43" s="294">
        <v>31660</v>
      </c>
      <c r="J43" s="296">
        <f t="shared" si="0"/>
        <v>31.66</v>
      </c>
      <c r="K43" t="e">
        <f>+VLOOKUP(D43,#REF!,4,0)</f>
        <v>#REF!</v>
      </c>
      <c r="L43" t="e">
        <f>VLOOKUP(D43,#REF!,5,0)</f>
        <v>#REF!</v>
      </c>
      <c r="M43" t="e">
        <f>VLOOKUP(D43,#REF!,6,0)</f>
        <v>#REF!</v>
      </c>
      <c r="N43" t="e">
        <f>VLOOKUP(D43,#REF!,7,0)</f>
        <v>#REF!</v>
      </c>
      <c r="P43" t="str">
        <f t="shared" si="5"/>
        <v>10904</v>
      </c>
      <c r="Q43" t="str">
        <f t="shared" si="6"/>
        <v>11</v>
      </c>
    </row>
    <row r="44" spans="1:17" hidden="1" x14ac:dyDescent="0.3">
      <c r="A44" s="556" t="s">
        <v>3334</v>
      </c>
      <c r="B44" s="333">
        <v>7</v>
      </c>
      <c r="C44" s="610">
        <v>112010904422991</v>
      </c>
      <c r="D44" s="334" t="s">
        <v>1888</v>
      </c>
      <c r="E44" t="str">
        <f t="shared" si="1"/>
        <v>111201090442299</v>
      </c>
      <c r="F44" t="str">
        <f t="shared" si="2"/>
        <v>1</v>
      </c>
      <c r="G44" t="e">
        <f>+VLOOKUP(L44,BG!$D$10:$F$68,3,FALSE)</f>
        <v>#REF!</v>
      </c>
      <c r="H44" s="334" t="s">
        <v>2091</v>
      </c>
      <c r="I44" s="333">
        <v>16500</v>
      </c>
      <c r="J44" s="296">
        <f t="shared" si="0"/>
        <v>16.5</v>
      </c>
      <c r="K44" t="e">
        <f>+VLOOKUP(D44,#REF!,4,0)</f>
        <v>#REF!</v>
      </c>
      <c r="L44" t="e">
        <f>VLOOKUP(D44,#REF!,5,0)</f>
        <v>#REF!</v>
      </c>
      <c r="M44" t="e">
        <f>VLOOKUP(D44,#REF!,6,0)</f>
        <v>#REF!</v>
      </c>
      <c r="N44" t="e">
        <f>VLOOKUP(D44,#REF!,7,0)</f>
        <v>#REF!</v>
      </c>
      <c r="P44" t="str">
        <f t="shared" si="5"/>
        <v>10904</v>
      </c>
      <c r="Q44" t="str">
        <f t="shared" si="6"/>
        <v>11</v>
      </c>
    </row>
    <row r="45" spans="1:17" hidden="1" x14ac:dyDescent="0.3">
      <c r="A45" s="556" t="s">
        <v>3334</v>
      </c>
      <c r="B45" s="332">
        <v>7</v>
      </c>
      <c r="C45" s="609">
        <v>112010904428991</v>
      </c>
      <c r="D45" s="427" t="s">
        <v>2423</v>
      </c>
      <c r="E45" t="str">
        <f t="shared" si="1"/>
        <v>111201090442899</v>
      </c>
      <c r="F45" t="str">
        <f t="shared" si="2"/>
        <v>1</v>
      </c>
      <c r="G45" t="e">
        <f>+VLOOKUP(L45,BG!$D$10:$F$68,3,FALSE)</f>
        <v>#REF!</v>
      </c>
      <c r="H45" s="427" t="s">
        <v>2424</v>
      </c>
      <c r="I45" s="332">
        <v>1342541</v>
      </c>
      <c r="J45" s="296">
        <f t="shared" si="0"/>
        <v>1342.5409999999999</v>
      </c>
      <c r="K45" t="e">
        <f>+VLOOKUP(D45,#REF!,4,0)</f>
        <v>#REF!</v>
      </c>
      <c r="L45" t="e">
        <f>VLOOKUP(D45,#REF!,5,0)</f>
        <v>#REF!</v>
      </c>
      <c r="M45" t="e">
        <f>VLOOKUP(D45,#REF!,6,0)</f>
        <v>#REF!</v>
      </c>
      <c r="N45" t="e">
        <f>VLOOKUP(D45,#REF!,7,0)</f>
        <v>#REF!</v>
      </c>
      <c r="P45" t="str">
        <f t="shared" si="5"/>
        <v>10904</v>
      </c>
      <c r="Q45" t="str">
        <f t="shared" si="6"/>
        <v>11</v>
      </c>
    </row>
    <row r="46" spans="1:17" x14ac:dyDescent="0.3">
      <c r="A46" s="556" t="s">
        <v>3334</v>
      </c>
      <c r="B46" s="333">
        <v>7</v>
      </c>
      <c r="C46" s="610">
        <v>112010904435011</v>
      </c>
      <c r="D46" s="334" t="s">
        <v>1891</v>
      </c>
      <c r="E46" t="str">
        <f t="shared" si="1"/>
        <v>111201090443501</v>
      </c>
      <c r="F46" t="str">
        <f t="shared" si="2"/>
        <v>1</v>
      </c>
      <c r="G46" t="e">
        <f>+VLOOKUP(L46,BG!$D$10:$F$68,3,FALSE)</f>
        <v>#REF!</v>
      </c>
      <c r="H46" s="334" t="s">
        <v>2094</v>
      </c>
      <c r="I46" s="295">
        <v>162545</v>
      </c>
      <c r="J46" s="296">
        <f t="shared" si="0"/>
        <v>162.54499999999999</v>
      </c>
      <c r="K46" t="e">
        <f>+VLOOKUP(D46,#REF!,4,0)</f>
        <v>#REF!</v>
      </c>
      <c r="L46" t="e">
        <f>VLOOKUP(D46,#REF!,5,0)</f>
        <v>#REF!</v>
      </c>
      <c r="M46" t="e">
        <f>VLOOKUP(D46,#REF!,6,0)</f>
        <v>#REF!</v>
      </c>
      <c r="N46" t="e">
        <f>VLOOKUP(D46,#REF!,7,0)</f>
        <v>#REF!</v>
      </c>
      <c r="P46" t="str">
        <f t="shared" si="5"/>
        <v>10904</v>
      </c>
      <c r="Q46" t="str">
        <f t="shared" si="6"/>
        <v>11</v>
      </c>
    </row>
    <row r="47" spans="1:17" x14ac:dyDescent="0.3">
      <c r="A47" s="556" t="s">
        <v>3334</v>
      </c>
      <c r="B47" s="332">
        <v>7</v>
      </c>
      <c r="C47" s="609">
        <v>112010904444011</v>
      </c>
      <c r="D47" s="427" t="s">
        <v>2658</v>
      </c>
      <c r="E47" t="str">
        <f t="shared" si="1"/>
        <v>111201090444401</v>
      </c>
      <c r="F47" t="str">
        <f t="shared" si="2"/>
        <v>1</v>
      </c>
      <c r="G47" t="e">
        <f>+VLOOKUP(L47,BG!$D$10:$F$68,3,FALSE)</f>
        <v>#REF!</v>
      </c>
      <c r="H47" s="427" t="s">
        <v>2677</v>
      </c>
      <c r="I47" s="294">
        <v>5037</v>
      </c>
      <c r="J47" s="296">
        <f t="shared" si="0"/>
        <v>5.0369999999999999</v>
      </c>
      <c r="K47" t="e">
        <f>+VLOOKUP(D47,#REF!,4,0)</f>
        <v>#REF!</v>
      </c>
      <c r="L47" t="e">
        <f>VLOOKUP(D47,#REF!,5,0)</f>
        <v>#REF!</v>
      </c>
      <c r="M47" t="e">
        <f>VLOOKUP(D47,#REF!,6,0)</f>
        <v>#REF!</v>
      </c>
      <c r="N47" t="e">
        <f>VLOOKUP(D47,#REF!,7,0)</f>
        <v>#REF!</v>
      </c>
      <c r="P47" t="str">
        <f t="shared" si="5"/>
        <v>10904</v>
      </c>
      <c r="Q47" t="str">
        <f t="shared" si="6"/>
        <v>11</v>
      </c>
    </row>
    <row r="48" spans="1:17" hidden="1" x14ac:dyDescent="0.3">
      <c r="A48" s="556" t="s">
        <v>3334</v>
      </c>
      <c r="B48" s="333">
        <v>7</v>
      </c>
      <c r="C48" s="610">
        <v>112010904444991</v>
      </c>
      <c r="D48" s="334" t="s">
        <v>2722</v>
      </c>
      <c r="E48" t="str">
        <f t="shared" si="1"/>
        <v>111201090444499</v>
      </c>
      <c r="F48" t="str">
        <f t="shared" si="2"/>
        <v>1</v>
      </c>
      <c r="G48" t="e">
        <f>+VLOOKUP(L48,BG!$D$10:$F$68,3,FALSE)</f>
        <v>#REF!</v>
      </c>
      <c r="H48" s="334" t="s">
        <v>2749</v>
      </c>
      <c r="I48" s="333">
        <v>13321</v>
      </c>
      <c r="J48" s="296">
        <f t="shared" si="0"/>
        <v>13.321</v>
      </c>
      <c r="K48" t="e">
        <f>+VLOOKUP(D48,#REF!,4,0)</f>
        <v>#REF!</v>
      </c>
      <c r="L48" t="e">
        <f>VLOOKUP(D48,#REF!,5,0)</f>
        <v>#REF!</v>
      </c>
      <c r="M48" t="e">
        <f>VLOOKUP(D48,#REF!,6,0)</f>
        <v>#REF!</v>
      </c>
      <c r="N48" t="e">
        <f>VLOOKUP(D48,#REF!,7,0)</f>
        <v>#REF!</v>
      </c>
      <c r="P48" t="str">
        <f t="shared" si="5"/>
        <v>10904</v>
      </c>
      <c r="Q48" t="str">
        <f t="shared" si="6"/>
        <v>11</v>
      </c>
    </row>
    <row r="49" spans="1:17" hidden="1" x14ac:dyDescent="0.3">
      <c r="A49" s="556" t="s">
        <v>3334</v>
      </c>
      <c r="B49" s="332">
        <v>7</v>
      </c>
      <c r="C49" s="609">
        <v>112010904468991</v>
      </c>
      <c r="D49" s="427" t="s">
        <v>2427</v>
      </c>
      <c r="E49" t="str">
        <f t="shared" si="1"/>
        <v>111201090446899</v>
      </c>
      <c r="F49" t="str">
        <f t="shared" si="2"/>
        <v>1</v>
      </c>
      <c r="G49" t="e">
        <f>+VLOOKUP(L49,BG!$D$10:$F$68,3,FALSE)</f>
        <v>#REF!</v>
      </c>
      <c r="H49" s="427" t="s">
        <v>2428</v>
      </c>
      <c r="I49" s="332">
        <v>1226709</v>
      </c>
      <c r="J49" s="296">
        <f t="shared" si="0"/>
        <v>1226.7090000000001</v>
      </c>
      <c r="K49" t="e">
        <f>+VLOOKUP(D49,#REF!,4,0)</f>
        <v>#REF!</v>
      </c>
      <c r="L49" t="e">
        <f>VLOOKUP(D49,#REF!,5,0)</f>
        <v>#REF!</v>
      </c>
      <c r="M49" t="e">
        <f>VLOOKUP(D49,#REF!,6,0)</f>
        <v>#REF!</v>
      </c>
      <c r="N49" t="e">
        <f>VLOOKUP(D49,#REF!,7,0)</f>
        <v>#REF!</v>
      </c>
      <c r="P49" t="str">
        <f t="shared" si="5"/>
        <v>10904</v>
      </c>
      <c r="Q49" t="str">
        <f t="shared" si="6"/>
        <v>11</v>
      </c>
    </row>
    <row r="50" spans="1:17" x14ac:dyDescent="0.3">
      <c r="A50" s="556" t="s">
        <v>3334</v>
      </c>
      <c r="B50" s="333">
        <v>7</v>
      </c>
      <c r="C50" s="610">
        <v>112010904474011</v>
      </c>
      <c r="D50" s="334" t="s">
        <v>3335</v>
      </c>
      <c r="E50" t="str">
        <f t="shared" si="1"/>
        <v>111201090447401</v>
      </c>
      <c r="F50" t="str">
        <f t="shared" si="2"/>
        <v>1</v>
      </c>
      <c r="G50" t="e">
        <f>+VLOOKUP(L50,BG!$D$10:$F$68,3,FALSE)</f>
        <v>#REF!</v>
      </c>
      <c r="H50" s="334" t="s">
        <v>3367</v>
      </c>
      <c r="I50" s="295">
        <v>3197294</v>
      </c>
      <c r="J50" s="296">
        <f t="shared" si="0"/>
        <v>3197.2939999999999</v>
      </c>
      <c r="K50" t="e">
        <f>+VLOOKUP(D50,#REF!,4,0)</f>
        <v>#REF!</v>
      </c>
      <c r="L50" t="e">
        <f>VLOOKUP(D50,#REF!,5,0)</f>
        <v>#REF!</v>
      </c>
      <c r="M50" t="e">
        <f>VLOOKUP(D50,#REF!,6,0)</f>
        <v>#REF!</v>
      </c>
      <c r="N50" t="e">
        <f>VLOOKUP(D50,#REF!,7,0)</f>
        <v>#REF!</v>
      </c>
      <c r="P50" t="str">
        <f t="shared" si="5"/>
        <v>10904</v>
      </c>
      <c r="Q50" t="str">
        <f t="shared" si="6"/>
        <v>11</v>
      </c>
    </row>
    <row r="51" spans="1:17" hidden="1" x14ac:dyDescent="0.3">
      <c r="A51" s="556" t="s">
        <v>3334</v>
      </c>
      <c r="B51" s="332">
        <v>7</v>
      </c>
      <c r="C51" s="609">
        <v>131013104000997</v>
      </c>
      <c r="D51" s="427" t="s">
        <v>766</v>
      </c>
      <c r="E51" t="str">
        <f t="shared" si="1"/>
        <v>137101310400099</v>
      </c>
      <c r="F51" t="str">
        <f t="shared" si="2"/>
        <v>7</v>
      </c>
      <c r="G51" t="e">
        <f>+VLOOKUP(L51,BG!$D$10:$F$68,3,FALSE)</f>
        <v>#REF!</v>
      </c>
      <c r="H51" s="427" t="s">
        <v>692</v>
      </c>
      <c r="I51" s="332">
        <v>5503953249</v>
      </c>
      <c r="J51" s="296">
        <f t="shared" si="0"/>
        <v>5503953.2489999998</v>
      </c>
      <c r="K51" t="e">
        <f>+VLOOKUP(D51,#REF!,4,0)</f>
        <v>#REF!</v>
      </c>
      <c r="L51" t="e">
        <f>VLOOKUP(D51,#REF!,5,0)</f>
        <v>#REF!</v>
      </c>
      <c r="M51" t="e">
        <f>VLOOKUP(D51,#REF!,6,0)</f>
        <v>#REF!</v>
      </c>
      <c r="N51" t="e">
        <f>VLOOKUP(D51,#REF!,7,0)</f>
        <v>#REF!</v>
      </c>
      <c r="P51" t="str">
        <f t="shared" si="5"/>
        <v>13104</v>
      </c>
      <c r="Q51" t="str">
        <f t="shared" si="6"/>
        <v>13</v>
      </c>
    </row>
    <row r="52" spans="1:17" hidden="1" x14ac:dyDescent="0.3">
      <c r="A52" s="556" t="s">
        <v>3334</v>
      </c>
      <c r="B52" s="333">
        <v>7</v>
      </c>
      <c r="C52" s="610">
        <v>138016182000997</v>
      </c>
      <c r="D52" s="334" t="s">
        <v>767</v>
      </c>
      <c r="E52" t="str">
        <f t="shared" si="1"/>
        <v>137801618200099</v>
      </c>
      <c r="F52" t="str">
        <f t="shared" si="2"/>
        <v>7</v>
      </c>
      <c r="G52" t="e">
        <f>+VLOOKUP(L52,BG!$D$10:$F$68,3,FALSE)</f>
        <v>#REF!</v>
      </c>
      <c r="H52" s="334" t="s">
        <v>768</v>
      </c>
      <c r="I52" s="333">
        <v>274867425</v>
      </c>
      <c r="J52" s="296">
        <f t="shared" si="0"/>
        <v>274867.42499999999</v>
      </c>
      <c r="K52" t="e">
        <f>+VLOOKUP(D52,#REF!,4,0)</f>
        <v>#REF!</v>
      </c>
      <c r="L52" t="e">
        <f>VLOOKUP(D52,#REF!,5,0)</f>
        <v>#REF!</v>
      </c>
      <c r="M52" t="e">
        <f>VLOOKUP(D52,#REF!,6,0)</f>
        <v>#REF!</v>
      </c>
      <c r="N52" t="e">
        <f>VLOOKUP(D52,#REF!,7,0)</f>
        <v>#REF!</v>
      </c>
      <c r="P52" t="str">
        <f t="shared" si="5"/>
        <v>16182</v>
      </c>
      <c r="Q52" t="str">
        <f t="shared" si="6"/>
        <v>13</v>
      </c>
    </row>
    <row r="53" spans="1:17" hidden="1" x14ac:dyDescent="0.3">
      <c r="A53" s="556" t="s">
        <v>3334</v>
      </c>
      <c r="B53" s="332">
        <v>7</v>
      </c>
      <c r="C53" s="609">
        <v>138016194000997</v>
      </c>
      <c r="D53" s="427" t="s">
        <v>771</v>
      </c>
      <c r="E53" t="str">
        <f t="shared" si="1"/>
        <v>137801619400099</v>
      </c>
      <c r="F53" t="str">
        <f t="shared" si="2"/>
        <v>7</v>
      </c>
      <c r="G53" t="e">
        <f>+VLOOKUP(L53,BG!$D$10:$F$68,3,FALSE)</f>
        <v>#REF!</v>
      </c>
      <c r="H53" s="427" t="s">
        <v>770</v>
      </c>
      <c r="I53" s="332">
        <v>-274867425</v>
      </c>
      <c r="J53" s="296">
        <f t="shared" si="0"/>
        <v>-274867.42499999999</v>
      </c>
      <c r="K53" t="e">
        <f>+VLOOKUP(D53,#REF!,4,0)</f>
        <v>#REF!</v>
      </c>
      <c r="L53" t="e">
        <f>VLOOKUP(D53,#REF!,5,0)</f>
        <v>#REF!</v>
      </c>
      <c r="M53" t="e">
        <f>VLOOKUP(D53,#REF!,6,0)</f>
        <v>#REF!</v>
      </c>
      <c r="N53" t="e">
        <f>VLOOKUP(D53,#REF!,7,0)</f>
        <v>#REF!</v>
      </c>
      <c r="P53" t="str">
        <f t="shared" si="5"/>
        <v>16194</v>
      </c>
      <c r="Q53" t="str">
        <f t="shared" si="6"/>
        <v>13</v>
      </c>
    </row>
    <row r="54" spans="1:17" x14ac:dyDescent="0.3">
      <c r="A54" s="556" t="s">
        <v>3334</v>
      </c>
      <c r="B54" s="333">
        <v>7</v>
      </c>
      <c r="C54" s="610">
        <v>141016902000015</v>
      </c>
      <c r="D54" s="334" t="s">
        <v>773</v>
      </c>
      <c r="E54" t="str">
        <f t="shared" si="1"/>
        <v>145101690200001</v>
      </c>
      <c r="F54" t="str">
        <f t="shared" si="2"/>
        <v>5</v>
      </c>
      <c r="G54" t="e">
        <f>+VLOOKUP(L54,BG!$D$10:$F$68,3,FALSE)</f>
        <v>#REF!</v>
      </c>
      <c r="H54" s="334" t="s">
        <v>774</v>
      </c>
      <c r="I54" s="295">
        <v>509077380</v>
      </c>
      <c r="J54" s="576">
        <f t="shared" si="0"/>
        <v>509077.38</v>
      </c>
      <c r="K54" t="e">
        <f>+VLOOKUP(D54,#REF!,4,0)</f>
        <v>#REF!</v>
      </c>
      <c r="L54" t="e">
        <f>VLOOKUP(D54,#REF!,5,0)</f>
        <v>#REF!</v>
      </c>
      <c r="M54" t="e">
        <f>VLOOKUP(D54,#REF!,6,0)</f>
        <v>#REF!</v>
      </c>
      <c r="N54" t="e">
        <f>VLOOKUP(D54,#REF!,7,0)</f>
        <v>#REF!</v>
      </c>
      <c r="P54" t="str">
        <f t="shared" si="5"/>
        <v>16902</v>
      </c>
      <c r="Q54" t="str">
        <f t="shared" si="6"/>
        <v>14</v>
      </c>
    </row>
    <row r="55" spans="1:17" x14ac:dyDescent="0.3">
      <c r="A55" s="556" t="s">
        <v>3334</v>
      </c>
      <c r="B55" s="332">
        <v>7</v>
      </c>
      <c r="C55" s="609">
        <v>141016902000016</v>
      </c>
      <c r="D55" s="427" t="s">
        <v>1896</v>
      </c>
      <c r="E55" t="str">
        <f t="shared" si="1"/>
        <v>146101690200001</v>
      </c>
      <c r="F55" t="str">
        <f t="shared" si="2"/>
        <v>6</v>
      </c>
      <c r="G55" t="e">
        <f>+VLOOKUP(L55,BG!$D$10:$F$68,3,FALSE)</f>
        <v>#REF!</v>
      </c>
      <c r="H55" s="427" t="s">
        <v>781</v>
      </c>
      <c r="I55" s="294">
        <v>88951756</v>
      </c>
      <c r="J55" s="576">
        <f t="shared" si="0"/>
        <v>88951.755999999994</v>
      </c>
      <c r="K55" t="e">
        <f>+VLOOKUP(D55,#REF!,4,0)</f>
        <v>#REF!</v>
      </c>
      <c r="L55" t="e">
        <f>VLOOKUP(D55,#REF!,5,0)</f>
        <v>#REF!</v>
      </c>
      <c r="M55" t="e">
        <f>VLOOKUP(D55,#REF!,6,0)</f>
        <v>#REF!</v>
      </c>
      <c r="N55" t="e">
        <f>VLOOKUP(D55,#REF!,7,0)</f>
        <v>#REF!</v>
      </c>
      <c r="P55" t="str">
        <f t="shared" si="5"/>
        <v>16902</v>
      </c>
      <c r="Q55" t="str">
        <f t="shared" si="6"/>
        <v>14</v>
      </c>
    </row>
    <row r="56" spans="1:17" x14ac:dyDescent="0.3">
      <c r="A56" s="556" t="s">
        <v>3334</v>
      </c>
      <c r="B56" s="333">
        <v>7</v>
      </c>
      <c r="C56" s="610">
        <v>141016902000017</v>
      </c>
      <c r="D56" s="334" t="s">
        <v>775</v>
      </c>
      <c r="E56" t="str">
        <f t="shared" si="1"/>
        <v>147101690200001</v>
      </c>
      <c r="F56" t="str">
        <f t="shared" si="2"/>
        <v>7</v>
      </c>
      <c r="G56" t="e">
        <f>+VLOOKUP(L56,BG!$D$10:$F$68,3,FALSE)</f>
        <v>#REF!</v>
      </c>
      <c r="H56" s="334" t="s">
        <v>776</v>
      </c>
      <c r="I56" s="295">
        <v>3180650639</v>
      </c>
      <c r="J56" s="576">
        <f t="shared" si="0"/>
        <v>3180650.639</v>
      </c>
      <c r="K56" t="e">
        <f>+VLOOKUP(D56,#REF!,4,0)</f>
        <v>#REF!</v>
      </c>
      <c r="L56" t="e">
        <f>VLOOKUP(D56,#REF!,5,0)</f>
        <v>#REF!</v>
      </c>
      <c r="M56" t="e">
        <f>VLOOKUP(D56,#REF!,6,0)</f>
        <v>#REF!</v>
      </c>
      <c r="N56" t="e">
        <f>VLOOKUP(D56,#REF!,7,0)</f>
        <v>#REF!</v>
      </c>
      <c r="P56" t="str">
        <f t="shared" si="5"/>
        <v>16902</v>
      </c>
      <c r="Q56" t="str">
        <f t="shared" si="6"/>
        <v>14</v>
      </c>
    </row>
    <row r="57" spans="1:17" x14ac:dyDescent="0.3">
      <c r="A57" s="556" t="s">
        <v>3334</v>
      </c>
      <c r="B57" s="332">
        <v>7</v>
      </c>
      <c r="C57" s="609">
        <v>141016902000018</v>
      </c>
      <c r="D57" s="427" t="s">
        <v>777</v>
      </c>
      <c r="E57" t="str">
        <f t="shared" si="1"/>
        <v>148101690200001</v>
      </c>
      <c r="F57" t="str">
        <f t="shared" si="2"/>
        <v>8</v>
      </c>
      <c r="G57" t="e">
        <f>+VLOOKUP(L57,BG!$D$10:$F$68,3,FALSE)</f>
        <v>#REF!</v>
      </c>
      <c r="H57" s="427" t="s">
        <v>778</v>
      </c>
      <c r="I57" s="294">
        <v>10489401982</v>
      </c>
      <c r="J57" s="576">
        <f t="shared" si="0"/>
        <v>10489401.982000001</v>
      </c>
      <c r="K57" t="e">
        <f>+VLOOKUP(D57,#REF!,4,0)</f>
        <v>#REF!</v>
      </c>
      <c r="L57" t="e">
        <f>VLOOKUP(D57,#REF!,5,0)</f>
        <v>#REF!</v>
      </c>
      <c r="M57" t="e">
        <f>VLOOKUP(D57,#REF!,6,0)</f>
        <v>#REF!</v>
      </c>
      <c r="N57" t="e">
        <f>VLOOKUP(D57,#REF!,7,0)</f>
        <v>#REF!</v>
      </c>
      <c r="P57" t="str">
        <f t="shared" si="5"/>
        <v>16902</v>
      </c>
      <c r="Q57" t="str">
        <f t="shared" si="6"/>
        <v>14</v>
      </c>
    </row>
    <row r="58" spans="1:17" hidden="1" x14ac:dyDescent="0.3">
      <c r="A58" s="556" t="s">
        <v>3334</v>
      </c>
      <c r="B58" s="333">
        <v>7</v>
      </c>
      <c r="C58" s="610">
        <v>141016902000995</v>
      </c>
      <c r="D58" s="334" t="s">
        <v>779</v>
      </c>
      <c r="E58" t="str">
        <f t="shared" si="1"/>
        <v>145101690200099</v>
      </c>
      <c r="F58" t="str">
        <f t="shared" si="2"/>
        <v>5</v>
      </c>
      <c r="G58" t="e">
        <f>+VLOOKUP(L58,BG!$D$10:$F$68,3,FALSE)</f>
        <v>#REF!</v>
      </c>
      <c r="H58" s="334" t="s">
        <v>774</v>
      </c>
      <c r="I58" s="333">
        <v>577925712</v>
      </c>
      <c r="J58" s="576">
        <f t="shared" si="0"/>
        <v>577925.71200000006</v>
      </c>
      <c r="K58" t="e">
        <f>+VLOOKUP(D58,#REF!,4,0)</f>
        <v>#REF!</v>
      </c>
      <c r="L58" t="e">
        <f>VLOOKUP(D58,#REF!,5,0)</f>
        <v>#REF!</v>
      </c>
      <c r="M58" t="e">
        <f>VLOOKUP(D58,#REF!,6,0)</f>
        <v>#REF!</v>
      </c>
      <c r="N58" t="e">
        <f>VLOOKUP(D58,#REF!,7,0)</f>
        <v>#REF!</v>
      </c>
      <c r="P58" t="str">
        <f t="shared" si="5"/>
        <v>16902</v>
      </c>
      <c r="Q58" t="str">
        <f t="shared" si="6"/>
        <v>14</v>
      </c>
    </row>
    <row r="59" spans="1:17" hidden="1" x14ac:dyDescent="0.3">
      <c r="A59" s="556" t="s">
        <v>3334</v>
      </c>
      <c r="B59" s="332">
        <v>7</v>
      </c>
      <c r="C59" s="609">
        <v>141016902000997</v>
      </c>
      <c r="D59" s="427" t="s">
        <v>782</v>
      </c>
      <c r="E59" t="str">
        <f t="shared" si="1"/>
        <v>147101690200099</v>
      </c>
      <c r="F59" t="str">
        <f t="shared" si="2"/>
        <v>7</v>
      </c>
      <c r="G59" t="e">
        <f>+VLOOKUP(L59,BG!$D$10:$F$68,3,FALSE)</f>
        <v>#REF!</v>
      </c>
      <c r="H59" s="427" t="s">
        <v>776</v>
      </c>
      <c r="I59" s="332">
        <v>39299167749</v>
      </c>
      <c r="J59" s="576">
        <f t="shared" si="0"/>
        <v>39299167.748999998</v>
      </c>
      <c r="K59" t="e">
        <f>+VLOOKUP(D59,#REF!,4,0)</f>
        <v>#REF!</v>
      </c>
      <c r="L59" t="e">
        <f>VLOOKUP(D59,#REF!,5,0)</f>
        <v>#REF!</v>
      </c>
      <c r="M59" t="e">
        <f>VLOOKUP(D59,#REF!,6,0)</f>
        <v>#REF!</v>
      </c>
      <c r="N59" t="e">
        <f>VLOOKUP(D59,#REF!,7,0)</f>
        <v>#REF!</v>
      </c>
      <c r="P59" t="str">
        <f t="shared" si="5"/>
        <v>16902</v>
      </c>
      <c r="Q59" t="str">
        <f t="shared" si="6"/>
        <v>14</v>
      </c>
    </row>
    <row r="60" spans="1:17" hidden="1" x14ac:dyDescent="0.3">
      <c r="A60" s="556" t="s">
        <v>3334</v>
      </c>
      <c r="B60" s="333">
        <v>7</v>
      </c>
      <c r="C60" s="610">
        <v>141016902000998</v>
      </c>
      <c r="D60" s="334" t="s">
        <v>783</v>
      </c>
      <c r="E60" t="str">
        <f t="shared" si="1"/>
        <v>148101690200099</v>
      </c>
      <c r="F60" t="str">
        <f t="shared" si="2"/>
        <v>8</v>
      </c>
      <c r="G60" t="e">
        <f>+VLOOKUP(L60,BG!$D$10:$F$68,3,FALSE)</f>
        <v>#REF!</v>
      </c>
      <c r="H60" s="334" t="s">
        <v>778</v>
      </c>
      <c r="I60" s="333">
        <v>11275668459</v>
      </c>
      <c r="J60" s="576">
        <f t="shared" si="0"/>
        <v>11275668.459000001</v>
      </c>
      <c r="K60" t="e">
        <f>+VLOOKUP(D60,#REF!,4,0)</f>
        <v>#REF!</v>
      </c>
      <c r="L60" t="e">
        <f>VLOOKUP(D60,#REF!,5,0)</f>
        <v>#REF!</v>
      </c>
      <c r="M60" t="e">
        <f>VLOOKUP(D60,#REF!,6,0)</f>
        <v>#REF!</v>
      </c>
      <c r="N60" t="e">
        <f>VLOOKUP(D60,#REF!,7,0)</f>
        <v>#REF!</v>
      </c>
      <c r="P60" t="str">
        <f t="shared" si="5"/>
        <v>16902</v>
      </c>
      <c r="Q60" t="str">
        <f t="shared" si="6"/>
        <v>14</v>
      </c>
    </row>
    <row r="61" spans="1:17" x14ac:dyDescent="0.3">
      <c r="A61" s="556" t="s">
        <v>3334</v>
      </c>
      <c r="B61" s="332">
        <v>7</v>
      </c>
      <c r="C61" s="609">
        <v>141016902003017</v>
      </c>
      <c r="D61" s="427" t="s">
        <v>2723</v>
      </c>
      <c r="E61" t="str">
        <f t="shared" si="1"/>
        <v>147101690200301</v>
      </c>
      <c r="F61" t="str">
        <f t="shared" si="2"/>
        <v>7</v>
      </c>
      <c r="G61" t="e">
        <f>+VLOOKUP(L61,BG!$D$10:$F$68,3,FALSE)</f>
        <v>#REF!</v>
      </c>
      <c r="H61" s="427" t="s">
        <v>2100</v>
      </c>
      <c r="I61" s="294">
        <v>18907687726</v>
      </c>
      <c r="J61" s="576">
        <f t="shared" si="0"/>
        <v>18907687.726</v>
      </c>
      <c r="K61" t="e">
        <f>+VLOOKUP(D61,#REF!,4,0)</f>
        <v>#REF!</v>
      </c>
      <c r="L61" t="e">
        <f>VLOOKUP(D61,#REF!,5,0)</f>
        <v>#REF!</v>
      </c>
      <c r="M61" t="e">
        <f>VLOOKUP(D61,#REF!,6,0)</f>
        <v>#REF!</v>
      </c>
      <c r="N61" t="e">
        <f>VLOOKUP(D61,#REF!,7,0)</f>
        <v>#REF!</v>
      </c>
      <c r="P61" t="str">
        <f t="shared" si="5"/>
        <v>16902</v>
      </c>
      <c r="Q61" t="str">
        <f t="shared" si="6"/>
        <v>14</v>
      </c>
    </row>
    <row r="62" spans="1:17" hidden="1" x14ac:dyDescent="0.3">
      <c r="A62" s="556" t="s">
        <v>3334</v>
      </c>
      <c r="B62" s="333">
        <v>7</v>
      </c>
      <c r="C62" s="610">
        <v>141016902003997</v>
      </c>
      <c r="D62" s="334" t="s">
        <v>1902</v>
      </c>
      <c r="E62" t="str">
        <f t="shared" si="1"/>
        <v>147101690200399</v>
      </c>
      <c r="F62" t="str">
        <f t="shared" si="2"/>
        <v>7</v>
      </c>
      <c r="G62" t="e">
        <f>+VLOOKUP(L62,BG!$D$10:$F$68,3,FALSE)</f>
        <v>#REF!</v>
      </c>
      <c r="H62" s="334" t="s">
        <v>2100</v>
      </c>
      <c r="I62" s="333">
        <v>18133318408</v>
      </c>
      <c r="J62" s="576">
        <f t="shared" si="0"/>
        <v>18133318.408</v>
      </c>
      <c r="K62" t="e">
        <f>+VLOOKUP(D62,#REF!,4,0)</f>
        <v>#REF!</v>
      </c>
      <c r="L62" t="e">
        <f>VLOOKUP(D62,#REF!,5,0)</f>
        <v>#REF!</v>
      </c>
      <c r="M62" t="e">
        <f>VLOOKUP(D62,#REF!,6,0)</f>
        <v>#REF!</v>
      </c>
      <c r="N62" t="e">
        <f>VLOOKUP(D62,#REF!,7,0)</f>
        <v>#REF!</v>
      </c>
      <c r="P62" t="str">
        <f t="shared" si="5"/>
        <v>16902</v>
      </c>
      <c r="Q62" t="str">
        <f t="shared" si="6"/>
        <v>14</v>
      </c>
    </row>
    <row r="63" spans="1:17" x14ac:dyDescent="0.3">
      <c r="A63" s="556" t="s">
        <v>3334</v>
      </c>
      <c r="B63" s="332">
        <v>7</v>
      </c>
      <c r="C63" s="609">
        <v>141017302000011</v>
      </c>
      <c r="D63" s="427" t="s">
        <v>3336</v>
      </c>
      <c r="E63" t="str">
        <f t="shared" si="1"/>
        <v>141101730200001</v>
      </c>
      <c r="F63" t="str">
        <f t="shared" si="2"/>
        <v>1</v>
      </c>
      <c r="G63" t="e">
        <f>+VLOOKUP(L63,BG!$D$10:$F$68,3,FALSE)</f>
        <v>#REF!</v>
      </c>
      <c r="H63" s="427" t="s">
        <v>772</v>
      </c>
      <c r="I63" s="294">
        <v>805889280</v>
      </c>
      <c r="J63" s="576">
        <f t="shared" si="0"/>
        <v>805889.28</v>
      </c>
      <c r="K63" t="e">
        <f>+VLOOKUP(D63,#REF!,4,0)</f>
        <v>#REF!</v>
      </c>
      <c r="L63" t="e">
        <f>VLOOKUP(D63,#REF!,5,0)</f>
        <v>#REF!</v>
      </c>
      <c r="M63" t="e">
        <f>VLOOKUP(D63,#REF!,6,0)</f>
        <v>#REF!</v>
      </c>
      <c r="N63" t="e">
        <f>VLOOKUP(D63,#REF!,7,0)</f>
        <v>#REF!</v>
      </c>
      <c r="P63" t="str">
        <f t="shared" si="5"/>
        <v>17302</v>
      </c>
      <c r="Q63" t="str">
        <f t="shared" si="6"/>
        <v>14</v>
      </c>
    </row>
    <row r="64" spans="1:17" x14ac:dyDescent="0.3">
      <c r="A64" s="556" t="s">
        <v>3334</v>
      </c>
      <c r="B64" s="333">
        <v>7</v>
      </c>
      <c r="C64" s="610">
        <v>141017302000012</v>
      </c>
      <c r="D64" s="334" t="s">
        <v>3337</v>
      </c>
      <c r="E64" t="str">
        <f t="shared" si="1"/>
        <v>142101730200001</v>
      </c>
      <c r="F64" t="str">
        <f t="shared" si="2"/>
        <v>2</v>
      </c>
      <c r="G64" t="e">
        <f>+VLOOKUP(L64,BG!$D$10:$F$68,3,FALSE)</f>
        <v>#REF!</v>
      </c>
      <c r="H64" s="334" t="s">
        <v>2101</v>
      </c>
      <c r="I64" s="295">
        <v>1559240695</v>
      </c>
      <c r="J64" s="576">
        <f t="shared" si="0"/>
        <v>1559240.6950000001</v>
      </c>
      <c r="K64" t="e">
        <f>+VLOOKUP(D64,#REF!,4,0)</f>
        <v>#REF!</v>
      </c>
      <c r="L64" t="e">
        <f>VLOOKUP(D64,#REF!,5,0)</f>
        <v>#REF!</v>
      </c>
      <c r="M64" t="e">
        <f>VLOOKUP(D64,#REF!,6,0)</f>
        <v>#REF!</v>
      </c>
      <c r="N64" t="e">
        <f>VLOOKUP(D64,#REF!,7,0)</f>
        <v>#REF!</v>
      </c>
      <c r="P64" t="str">
        <f t="shared" si="5"/>
        <v>17302</v>
      </c>
      <c r="Q64" t="str">
        <f t="shared" si="6"/>
        <v>14</v>
      </c>
    </row>
    <row r="65" spans="1:17" x14ac:dyDescent="0.3">
      <c r="A65" s="556" t="s">
        <v>3334</v>
      </c>
      <c r="B65" s="332">
        <v>7</v>
      </c>
      <c r="C65" s="609">
        <v>141017302000013</v>
      </c>
      <c r="D65" s="427" t="s">
        <v>3238</v>
      </c>
      <c r="E65" t="str">
        <f t="shared" si="1"/>
        <v>143101730200001</v>
      </c>
      <c r="F65" t="str">
        <f t="shared" si="2"/>
        <v>3</v>
      </c>
      <c r="G65" t="e">
        <f>+VLOOKUP(L65,BG!$D$10:$F$68,3,FALSE)</f>
        <v>#REF!</v>
      </c>
      <c r="H65" s="427" t="s">
        <v>2102</v>
      </c>
      <c r="I65" s="294">
        <v>1011916314</v>
      </c>
      <c r="J65" s="576">
        <f t="shared" si="0"/>
        <v>1011916.314</v>
      </c>
      <c r="K65" t="e">
        <f>+VLOOKUP(D65,#REF!,4,0)</f>
        <v>#REF!</v>
      </c>
      <c r="L65" t="e">
        <f>VLOOKUP(D65,#REF!,5,0)</f>
        <v>#REF!</v>
      </c>
      <c r="M65" t="e">
        <f>VLOOKUP(D65,#REF!,6,0)</f>
        <v>#REF!</v>
      </c>
      <c r="N65" t="e">
        <f>VLOOKUP(D65,#REF!,7,0)</f>
        <v>#REF!</v>
      </c>
      <c r="P65" t="str">
        <f t="shared" si="5"/>
        <v>17302</v>
      </c>
      <c r="Q65" t="str">
        <f t="shared" si="6"/>
        <v>14</v>
      </c>
    </row>
    <row r="66" spans="1:17" x14ac:dyDescent="0.3">
      <c r="A66" s="556" t="s">
        <v>3334</v>
      </c>
      <c r="B66" s="333">
        <v>7</v>
      </c>
      <c r="C66" s="610">
        <v>141017302000014</v>
      </c>
      <c r="D66" s="334" t="s">
        <v>2631</v>
      </c>
      <c r="E66" t="str">
        <f t="shared" si="1"/>
        <v>144101730200001</v>
      </c>
      <c r="F66" t="str">
        <f t="shared" si="2"/>
        <v>4</v>
      </c>
      <c r="G66" t="e">
        <f>+VLOOKUP(L66,BG!$D$10:$F$68,3,FALSE)</f>
        <v>#REF!</v>
      </c>
      <c r="H66" s="334" t="s">
        <v>788</v>
      </c>
      <c r="I66" s="295">
        <v>385469363</v>
      </c>
      <c r="J66" s="576">
        <f t="shared" ref="J66:J129" si="7">I66/1000</f>
        <v>385469.36300000001</v>
      </c>
      <c r="K66" t="e">
        <f>+VLOOKUP(D66,#REF!,4,0)</f>
        <v>#REF!</v>
      </c>
      <c r="L66" t="e">
        <f>VLOOKUP(D66,#REF!,5,0)</f>
        <v>#REF!</v>
      </c>
      <c r="M66" t="e">
        <f>VLOOKUP(D66,#REF!,6,0)</f>
        <v>#REF!</v>
      </c>
      <c r="N66" t="e">
        <f>VLOOKUP(D66,#REF!,7,0)</f>
        <v>#REF!</v>
      </c>
      <c r="P66" t="str">
        <f t="shared" si="5"/>
        <v>17302</v>
      </c>
      <c r="Q66" t="str">
        <f t="shared" si="6"/>
        <v>14</v>
      </c>
    </row>
    <row r="67" spans="1:17" x14ac:dyDescent="0.3">
      <c r="A67" s="556" t="s">
        <v>3334</v>
      </c>
      <c r="B67" s="332">
        <v>7</v>
      </c>
      <c r="C67" s="609">
        <v>141017302000015</v>
      </c>
      <c r="D67" s="427" t="s">
        <v>1903</v>
      </c>
      <c r="E67" t="str">
        <f t="shared" si="1"/>
        <v>145101730200001</v>
      </c>
      <c r="F67" t="str">
        <f t="shared" si="2"/>
        <v>5</v>
      </c>
      <c r="G67" t="e">
        <f>+VLOOKUP(L67,BG!$D$10:$F$68,3,FALSE)</f>
        <v>#REF!</v>
      </c>
      <c r="H67" s="427" t="s">
        <v>790</v>
      </c>
      <c r="I67" s="294">
        <v>188473182</v>
      </c>
      <c r="J67" s="576">
        <f t="shared" si="7"/>
        <v>188473.182</v>
      </c>
      <c r="K67" t="e">
        <f>+VLOOKUP(D67,#REF!,4,0)</f>
        <v>#REF!</v>
      </c>
      <c r="L67" t="e">
        <f>VLOOKUP(D67,#REF!,5,0)</f>
        <v>#REF!</v>
      </c>
      <c r="M67" t="e">
        <f>VLOOKUP(D67,#REF!,6,0)</f>
        <v>#REF!</v>
      </c>
      <c r="N67" t="e">
        <f>VLOOKUP(D67,#REF!,7,0)</f>
        <v>#REF!</v>
      </c>
      <c r="P67" t="str">
        <f t="shared" si="5"/>
        <v>17302</v>
      </c>
      <c r="Q67" t="str">
        <f t="shared" si="6"/>
        <v>14</v>
      </c>
    </row>
    <row r="68" spans="1:17" x14ac:dyDescent="0.3">
      <c r="A68" s="556" t="s">
        <v>3334</v>
      </c>
      <c r="B68" s="333">
        <v>7</v>
      </c>
      <c r="C68" s="610">
        <v>141017302000016</v>
      </c>
      <c r="D68" s="334" t="s">
        <v>1904</v>
      </c>
      <c r="E68" t="str">
        <f t="shared" si="1"/>
        <v>146101730200001</v>
      </c>
      <c r="F68" t="str">
        <f t="shared" si="2"/>
        <v>6</v>
      </c>
      <c r="G68" t="e">
        <f>+VLOOKUP(L68,BG!$D$10:$F$68,3,FALSE)</f>
        <v>#REF!</v>
      </c>
      <c r="H68" s="334" t="s">
        <v>792</v>
      </c>
      <c r="I68" s="295">
        <v>1160473440</v>
      </c>
      <c r="J68" s="576">
        <f t="shared" si="7"/>
        <v>1160473.44</v>
      </c>
      <c r="K68" t="e">
        <f>+VLOOKUP(D68,#REF!,4,0)</f>
        <v>#REF!</v>
      </c>
      <c r="L68" t="e">
        <f>VLOOKUP(D68,#REF!,5,0)</f>
        <v>#REF!</v>
      </c>
      <c r="M68" t="e">
        <f>VLOOKUP(D68,#REF!,6,0)</f>
        <v>#REF!</v>
      </c>
      <c r="N68" t="e">
        <f>VLOOKUP(D68,#REF!,7,0)</f>
        <v>#REF!</v>
      </c>
      <c r="P68" t="str">
        <f t="shared" si="5"/>
        <v>17302</v>
      </c>
      <c r="Q68" t="str">
        <f t="shared" si="6"/>
        <v>14</v>
      </c>
    </row>
    <row r="69" spans="1:17" x14ac:dyDescent="0.3">
      <c r="A69" s="556" t="s">
        <v>3334</v>
      </c>
      <c r="B69" s="332">
        <v>7</v>
      </c>
      <c r="C69" s="609">
        <v>141017302000017</v>
      </c>
      <c r="D69" s="427" t="s">
        <v>1264</v>
      </c>
      <c r="E69" t="str">
        <f t="shared" ref="E69:E132" si="8">+MID(D69,3,2)&amp;+MID(D69,6,1)&amp;+MID(D69,8,2)&amp;+MID(D69,11,3)&amp;+MID(D69,17,2)&amp;+MID(D69,20,3)&amp;+MID(D69,24,2)</f>
        <v>147101730200001</v>
      </c>
      <c r="F69" t="str">
        <f t="shared" ref="F69:F132" si="9">MID(E69,3,1)</f>
        <v>7</v>
      </c>
      <c r="G69" t="e">
        <f>+VLOOKUP(L69,BG!$D$10:$F$68,3,FALSE)</f>
        <v>#REF!</v>
      </c>
      <c r="H69" s="427" t="s">
        <v>794</v>
      </c>
      <c r="I69" s="294">
        <v>3941434944</v>
      </c>
      <c r="J69" s="576">
        <f t="shared" si="7"/>
        <v>3941434.9440000001</v>
      </c>
      <c r="K69" t="e">
        <f>+VLOOKUP(D69,#REF!,4,0)</f>
        <v>#REF!</v>
      </c>
      <c r="L69" t="e">
        <f>VLOOKUP(D69,#REF!,5,0)</f>
        <v>#REF!</v>
      </c>
      <c r="M69" t="e">
        <f>VLOOKUP(D69,#REF!,6,0)</f>
        <v>#REF!</v>
      </c>
      <c r="N69" t="e">
        <f>VLOOKUP(D69,#REF!,7,0)</f>
        <v>#REF!</v>
      </c>
      <c r="P69" t="str">
        <f t="shared" si="5"/>
        <v>17302</v>
      </c>
      <c r="Q69" t="str">
        <f t="shared" si="6"/>
        <v>14</v>
      </c>
    </row>
    <row r="70" spans="1:17" x14ac:dyDescent="0.3">
      <c r="A70" s="556" t="s">
        <v>3334</v>
      </c>
      <c r="B70" s="333">
        <v>7</v>
      </c>
      <c r="C70" s="610">
        <v>141017302000018</v>
      </c>
      <c r="D70" s="334" t="s">
        <v>785</v>
      </c>
      <c r="E70" t="str">
        <f t="shared" si="8"/>
        <v>148101730200001</v>
      </c>
      <c r="F70" t="str">
        <f t="shared" si="9"/>
        <v>8</v>
      </c>
      <c r="G70" t="e">
        <f>+VLOOKUP(L70,BG!$D$10:$F$68,3,FALSE)</f>
        <v>#REF!</v>
      </c>
      <c r="H70" s="334" t="s">
        <v>786</v>
      </c>
      <c r="I70" s="295">
        <v>51895237955</v>
      </c>
      <c r="J70" s="576">
        <f t="shared" si="7"/>
        <v>51895237.954999998</v>
      </c>
      <c r="K70" t="e">
        <f>+VLOOKUP(D70,#REF!,4,0)</f>
        <v>#REF!</v>
      </c>
      <c r="L70" t="e">
        <f>VLOOKUP(D70,#REF!,5,0)</f>
        <v>#REF!</v>
      </c>
      <c r="M70" t="e">
        <f>VLOOKUP(D70,#REF!,6,0)</f>
        <v>#REF!</v>
      </c>
      <c r="N70" t="e">
        <f>VLOOKUP(D70,#REF!,7,0)</f>
        <v>#REF!</v>
      </c>
      <c r="P70" t="str">
        <f t="shared" si="5"/>
        <v>17302</v>
      </c>
      <c r="Q70" t="str">
        <f t="shared" si="6"/>
        <v>14</v>
      </c>
    </row>
    <row r="71" spans="1:17" hidden="1" x14ac:dyDescent="0.3">
      <c r="A71" s="556" t="s">
        <v>3334</v>
      </c>
      <c r="B71" s="332">
        <v>7</v>
      </c>
      <c r="C71" s="609">
        <v>141017302000991</v>
      </c>
      <c r="D71" s="427" t="s">
        <v>2973</v>
      </c>
      <c r="E71" t="str">
        <f t="shared" si="8"/>
        <v>141101730200099</v>
      </c>
      <c r="F71" t="str">
        <f t="shared" si="9"/>
        <v>1</v>
      </c>
      <c r="G71" t="e">
        <f>+VLOOKUP(L71,BG!$D$10:$F$68,3,FALSE)</f>
        <v>#REF!</v>
      </c>
      <c r="H71" s="427" t="s">
        <v>772</v>
      </c>
      <c r="I71" s="332">
        <v>7724538253</v>
      </c>
      <c r="J71" s="576">
        <f t="shared" si="7"/>
        <v>7724538.2529999996</v>
      </c>
      <c r="K71" t="e">
        <f>+VLOOKUP(D71,#REF!,4,0)</f>
        <v>#REF!</v>
      </c>
      <c r="L71" t="e">
        <f>VLOOKUP(D71,#REF!,5,0)</f>
        <v>#REF!</v>
      </c>
      <c r="M71" t="e">
        <f>VLOOKUP(D71,#REF!,6,0)</f>
        <v>#REF!</v>
      </c>
      <c r="N71" t="e">
        <f>VLOOKUP(D71,#REF!,7,0)</f>
        <v>#REF!</v>
      </c>
      <c r="P71" t="str">
        <f t="shared" ref="P71:P134" si="10">MID(E71,6,5)</f>
        <v>17302</v>
      </c>
      <c r="Q71" t="str">
        <f t="shared" ref="Q71:Q134" si="11">+LEFT(E71,2)</f>
        <v>14</v>
      </c>
    </row>
    <row r="72" spans="1:17" hidden="1" x14ac:dyDescent="0.3">
      <c r="A72" s="556" t="s">
        <v>3334</v>
      </c>
      <c r="B72" s="333">
        <v>7</v>
      </c>
      <c r="C72" s="610">
        <v>141017302000992</v>
      </c>
      <c r="D72" s="334" t="s">
        <v>1905</v>
      </c>
      <c r="E72" t="str">
        <f t="shared" si="8"/>
        <v>142101730200099</v>
      </c>
      <c r="F72" t="str">
        <f t="shared" si="9"/>
        <v>2</v>
      </c>
      <c r="G72" t="e">
        <f>+VLOOKUP(L72,BG!$D$10:$F$68,3,FALSE)</f>
        <v>#REF!</v>
      </c>
      <c r="H72" s="334" t="s">
        <v>2101</v>
      </c>
      <c r="I72" s="333">
        <v>99815559</v>
      </c>
      <c r="J72" s="576">
        <f t="shared" si="7"/>
        <v>99815.558999999994</v>
      </c>
      <c r="K72" t="e">
        <f>+VLOOKUP(D72,#REF!,4,0)</f>
        <v>#REF!</v>
      </c>
      <c r="L72" t="e">
        <f>VLOOKUP(D72,#REF!,5,0)</f>
        <v>#REF!</v>
      </c>
      <c r="M72" t="e">
        <f>VLOOKUP(D72,#REF!,6,0)</f>
        <v>#REF!</v>
      </c>
      <c r="N72" t="e">
        <f>VLOOKUP(D72,#REF!,7,0)</f>
        <v>#REF!</v>
      </c>
      <c r="P72" t="str">
        <f t="shared" si="10"/>
        <v>17302</v>
      </c>
      <c r="Q72" t="str">
        <f t="shared" si="11"/>
        <v>14</v>
      </c>
    </row>
    <row r="73" spans="1:17" hidden="1" x14ac:dyDescent="0.3">
      <c r="A73" s="556" t="s">
        <v>3334</v>
      </c>
      <c r="B73" s="332">
        <v>7</v>
      </c>
      <c r="C73" s="609">
        <v>141017302000993</v>
      </c>
      <c r="D73" s="427" t="s">
        <v>1906</v>
      </c>
      <c r="E73" t="str">
        <f t="shared" si="8"/>
        <v>143101730200099</v>
      </c>
      <c r="F73" t="str">
        <f t="shared" si="9"/>
        <v>3</v>
      </c>
      <c r="G73" t="e">
        <f>+VLOOKUP(L73,BG!$D$10:$F$68,3,FALSE)</f>
        <v>#REF!</v>
      </c>
      <c r="H73" s="427" t="s">
        <v>2102</v>
      </c>
      <c r="I73" s="332">
        <v>6226449157</v>
      </c>
      <c r="J73" s="576">
        <f t="shared" si="7"/>
        <v>6226449.1569999997</v>
      </c>
      <c r="K73" t="e">
        <f>+VLOOKUP(D73,#REF!,4,0)</f>
        <v>#REF!</v>
      </c>
      <c r="L73" t="e">
        <f>VLOOKUP(D73,#REF!,5,0)</f>
        <v>#REF!</v>
      </c>
      <c r="M73" t="e">
        <f>VLOOKUP(D73,#REF!,6,0)</f>
        <v>#REF!</v>
      </c>
      <c r="N73" t="e">
        <f>VLOOKUP(D73,#REF!,7,0)</f>
        <v>#REF!</v>
      </c>
      <c r="P73" t="str">
        <f t="shared" si="10"/>
        <v>17302</v>
      </c>
      <c r="Q73" t="str">
        <f t="shared" si="11"/>
        <v>14</v>
      </c>
    </row>
    <row r="74" spans="1:17" hidden="1" x14ac:dyDescent="0.3">
      <c r="A74" s="556" t="s">
        <v>3334</v>
      </c>
      <c r="B74" s="333">
        <v>7</v>
      </c>
      <c r="C74" s="610">
        <v>141017302000994</v>
      </c>
      <c r="D74" s="334" t="s">
        <v>787</v>
      </c>
      <c r="E74" t="str">
        <f t="shared" si="8"/>
        <v>144101730200099</v>
      </c>
      <c r="F74" t="str">
        <f t="shared" si="9"/>
        <v>4</v>
      </c>
      <c r="G74" t="e">
        <f>+VLOOKUP(L74,BG!$D$10:$F$68,3,FALSE)</f>
        <v>#REF!</v>
      </c>
      <c r="H74" s="334" t="s">
        <v>788</v>
      </c>
      <c r="I74" s="333">
        <v>1127543981</v>
      </c>
      <c r="J74" s="576">
        <f t="shared" si="7"/>
        <v>1127543.9809999999</v>
      </c>
      <c r="K74" t="e">
        <f>+VLOOKUP(D74,#REF!,4,0)</f>
        <v>#REF!</v>
      </c>
      <c r="L74" t="e">
        <f>VLOOKUP(D74,#REF!,5,0)</f>
        <v>#REF!</v>
      </c>
      <c r="M74" t="e">
        <f>VLOOKUP(D74,#REF!,6,0)</f>
        <v>#REF!</v>
      </c>
      <c r="N74" t="e">
        <f>VLOOKUP(D74,#REF!,7,0)</f>
        <v>#REF!</v>
      </c>
      <c r="P74" t="str">
        <f t="shared" si="10"/>
        <v>17302</v>
      </c>
      <c r="Q74" t="str">
        <f t="shared" si="11"/>
        <v>14</v>
      </c>
    </row>
    <row r="75" spans="1:17" hidden="1" x14ac:dyDescent="0.3">
      <c r="A75" s="556" t="s">
        <v>3334</v>
      </c>
      <c r="B75" s="332">
        <v>7</v>
      </c>
      <c r="C75" s="609">
        <v>141017302000995</v>
      </c>
      <c r="D75" s="427" t="s">
        <v>789</v>
      </c>
      <c r="E75" t="str">
        <f t="shared" si="8"/>
        <v>145101730200099</v>
      </c>
      <c r="F75" t="str">
        <f t="shared" si="9"/>
        <v>5</v>
      </c>
      <c r="G75" t="e">
        <f>+VLOOKUP(L75,BG!$D$10:$F$68,3,FALSE)</f>
        <v>#REF!</v>
      </c>
      <c r="H75" s="427" t="s">
        <v>790</v>
      </c>
      <c r="I75" s="332">
        <v>5094811383</v>
      </c>
      <c r="J75" s="576">
        <f t="shared" si="7"/>
        <v>5094811.3830000004</v>
      </c>
      <c r="K75" t="e">
        <f>+VLOOKUP(D75,#REF!,4,0)</f>
        <v>#REF!</v>
      </c>
      <c r="L75" t="e">
        <f>VLOOKUP(D75,#REF!,5,0)</f>
        <v>#REF!</v>
      </c>
      <c r="M75" t="e">
        <f>VLOOKUP(D75,#REF!,6,0)</f>
        <v>#REF!</v>
      </c>
      <c r="N75" t="e">
        <f>VLOOKUP(D75,#REF!,7,0)</f>
        <v>#REF!</v>
      </c>
      <c r="P75" t="str">
        <f t="shared" si="10"/>
        <v>17302</v>
      </c>
      <c r="Q75" t="str">
        <f t="shared" si="11"/>
        <v>14</v>
      </c>
    </row>
    <row r="76" spans="1:17" hidden="1" x14ac:dyDescent="0.3">
      <c r="A76" s="556" t="s">
        <v>3334</v>
      </c>
      <c r="B76" s="333">
        <v>7</v>
      </c>
      <c r="C76" s="610">
        <v>141017302000996</v>
      </c>
      <c r="D76" s="334" t="s">
        <v>791</v>
      </c>
      <c r="E76" t="str">
        <f t="shared" si="8"/>
        <v>146101730200099</v>
      </c>
      <c r="F76" t="str">
        <f t="shared" si="9"/>
        <v>6</v>
      </c>
      <c r="G76" t="e">
        <f>+VLOOKUP(L76,BG!$D$10:$F$68,3,FALSE)</f>
        <v>#REF!</v>
      </c>
      <c r="H76" s="334" t="s">
        <v>792</v>
      </c>
      <c r="I76" s="333">
        <v>3322462035</v>
      </c>
      <c r="J76" s="576">
        <f t="shared" si="7"/>
        <v>3322462.0350000001</v>
      </c>
      <c r="K76" t="e">
        <f>+VLOOKUP(D76,#REF!,4,0)</f>
        <v>#REF!</v>
      </c>
      <c r="L76" t="e">
        <f>VLOOKUP(D76,#REF!,5,0)</f>
        <v>#REF!</v>
      </c>
      <c r="M76" t="e">
        <f>VLOOKUP(D76,#REF!,6,0)</f>
        <v>#REF!</v>
      </c>
      <c r="N76" t="e">
        <f>VLOOKUP(D76,#REF!,7,0)</f>
        <v>#REF!</v>
      </c>
      <c r="P76" t="str">
        <f t="shared" si="10"/>
        <v>17302</v>
      </c>
      <c r="Q76" t="str">
        <f t="shared" si="11"/>
        <v>14</v>
      </c>
    </row>
    <row r="77" spans="1:17" hidden="1" x14ac:dyDescent="0.3">
      <c r="A77" s="556" t="s">
        <v>3334</v>
      </c>
      <c r="B77" s="332">
        <v>7</v>
      </c>
      <c r="C77" s="609">
        <v>141017302000997</v>
      </c>
      <c r="D77" s="427" t="s">
        <v>793</v>
      </c>
      <c r="E77" t="str">
        <f t="shared" si="8"/>
        <v>147101730200099</v>
      </c>
      <c r="F77" t="str">
        <f t="shared" si="9"/>
        <v>7</v>
      </c>
      <c r="G77" t="e">
        <f>+VLOOKUP(L77,BG!$D$10:$F$68,3,FALSE)</f>
        <v>#REF!</v>
      </c>
      <c r="H77" s="427" t="s">
        <v>794</v>
      </c>
      <c r="I77" s="332">
        <v>35402002651</v>
      </c>
      <c r="J77" s="576">
        <f t="shared" si="7"/>
        <v>35402002.651000001</v>
      </c>
      <c r="K77" t="e">
        <f>+VLOOKUP(D77,#REF!,4,0)</f>
        <v>#REF!</v>
      </c>
      <c r="L77" t="e">
        <f>VLOOKUP(D77,#REF!,5,0)</f>
        <v>#REF!</v>
      </c>
      <c r="M77" t="e">
        <f>VLOOKUP(D77,#REF!,6,0)</f>
        <v>#REF!</v>
      </c>
      <c r="N77" t="e">
        <f>VLOOKUP(D77,#REF!,7,0)</f>
        <v>#REF!</v>
      </c>
      <c r="P77" t="str">
        <f t="shared" si="10"/>
        <v>17302</v>
      </c>
      <c r="Q77" t="str">
        <f t="shared" si="11"/>
        <v>14</v>
      </c>
    </row>
    <row r="78" spans="1:17" hidden="1" x14ac:dyDescent="0.3">
      <c r="A78" s="556" t="s">
        <v>3334</v>
      </c>
      <c r="B78" s="333">
        <v>7</v>
      </c>
      <c r="C78" s="610">
        <v>141017302000998</v>
      </c>
      <c r="D78" s="334" t="s">
        <v>795</v>
      </c>
      <c r="E78" t="str">
        <f t="shared" si="8"/>
        <v>148101730200099</v>
      </c>
      <c r="F78" t="str">
        <f t="shared" si="9"/>
        <v>8</v>
      </c>
      <c r="G78" t="e">
        <f>+VLOOKUP(L78,BG!$D$10:$F$68,3,FALSE)</f>
        <v>#REF!</v>
      </c>
      <c r="H78" s="334" t="s">
        <v>786</v>
      </c>
      <c r="I78" s="333">
        <v>301286352648</v>
      </c>
      <c r="J78" s="576">
        <f t="shared" si="7"/>
        <v>301286352.648</v>
      </c>
      <c r="K78" t="e">
        <f>+VLOOKUP(D78,#REF!,4,0)</f>
        <v>#REF!</v>
      </c>
      <c r="L78" t="e">
        <f>VLOOKUP(D78,#REF!,5,0)</f>
        <v>#REF!</v>
      </c>
      <c r="M78" t="e">
        <f>VLOOKUP(D78,#REF!,6,0)</f>
        <v>#REF!</v>
      </c>
      <c r="N78" t="e">
        <f>VLOOKUP(D78,#REF!,7,0)</f>
        <v>#REF!</v>
      </c>
      <c r="P78" t="str">
        <f t="shared" si="10"/>
        <v>17302</v>
      </c>
      <c r="Q78" t="str">
        <f t="shared" si="11"/>
        <v>14</v>
      </c>
    </row>
    <row r="79" spans="1:17" x14ac:dyDescent="0.3">
      <c r="A79" s="556" t="s">
        <v>3334</v>
      </c>
      <c r="B79" s="332">
        <v>7</v>
      </c>
      <c r="C79" s="609">
        <v>141017302003018</v>
      </c>
      <c r="D79" s="427" t="s">
        <v>1908</v>
      </c>
      <c r="E79" t="str">
        <f t="shared" si="8"/>
        <v>148101730200301</v>
      </c>
      <c r="F79" t="str">
        <f t="shared" si="9"/>
        <v>8</v>
      </c>
      <c r="G79" t="e">
        <f>+VLOOKUP(L79,BG!$D$10:$F$68,3,FALSE)</f>
        <v>#REF!</v>
      </c>
      <c r="H79" s="427" t="s">
        <v>772</v>
      </c>
      <c r="I79" s="294">
        <v>1724300851</v>
      </c>
      <c r="J79" s="576">
        <f t="shared" si="7"/>
        <v>1724300.851</v>
      </c>
      <c r="K79" t="e">
        <f>+VLOOKUP(D79,#REF!,4,0)</f>
        <v>#REF!</v>
      </c>
      <c r="L79" t="e">
        <f>VLOOKUP(D79,#REF!,5,0)</f>
        <v>#REF!</v>
      </c>
      <c r="M79" t="e">
        <f>VLOOKUP(D79,#REF!,6,0)</f>
        <v>#REF!</v>
      </c>
      <c r="N79" t="e">
        <f>VLOOKUP(D79,#REF!,7,0)</f>
        <v>#REF!</v>
      </c>
      <c r="P79" t="str">
        <f t="shared" si="10"/>
        <v>17302</v>
      </c>
      <c r="Q79" t="str">
        <f t="shared" si="11"/>
        <v>14</v>
      </c>
    </row>
    <row r="80" spans="1:17" hidden="1" x14ac:dyDescent="0.3">
      <c r="A80" s="556" t="s">
        <v>3334</v>
      </c>
      <c r="B80" s="333">
        <v>7</v>
      </c>
      <c r="C80" s="610">
        <v>141017302003997</v>
      </c>
      <c r="D80" s="334" t="s">
        <v>1910</v>
      </c>
      <c r="E80" t="str">
        <f t="shared" si="8"/>
        <v>147101730200399</v>
      </c>
      <c r="F80" t="str">
        <f t="shared" si="9"/>
        <v>7</v>
      </c>
      <c r="G80" t="e">
        <f>+VLOOKUP(L80,BG!$D$10:$F$68,3,FALSE)</f>
        <v>#REF!</v>
      </c>
      <c r="H80" s="334" t="s">
        <v>772</v>
      </c>
      <c r="I80" s="333">
        <v>141573884</v>
      </c>
      <c r="J80" s="576">
        <f t="shared" si="7"/>
        <v>141573.88399999999</v>
      </c>
      <c r="K80" t="e">
        <f>+VLOOKUP(D80,#REF!,4,0)</f>
        <v>#REF!</v>
      </c>
      <c r="L80" t="e">
        <f>VLOOKUP(D80,#REF!,5,0)</f>
        <v>#REF!</v>
      </c>
      <c r="M80" t="e">
        <f>VLOOKUP(D80,#REF!,6,0)</f>
        <v>#REF!</v>
      </c>
      <c r="N80" t="e">
        <f>VLOOKUP(D80,#REF!,7,0)</f>
        <v>#REF!</v>
      </c>
      <c r="P80" t="str">
        <f t="shared" si="10"/>
        <v>17302</v>
      </c>
      <c r="Q80" t="str">
        <f t="shared" si="11"/>
        <v>14</v>
      </c>
    </row>
    <row r="81" spans="1:17" hidden="1" x14ac:dyDescent="0.3">
      <c r="A81" s="556" t="s">
        <v>3334</v>
      </c>
      <c r="B81" s="332">
        <v>7</v>
      </c>
      <c r="C81" s="609">
        <v>141017302003998</v>
      </c>
      <c r="D81" s="427" t="s">
        <v>1911</v>
      </c>
      <c r="E81" t="str">
        <f t="shared" si="8"/>
        <v>148101730200399</v>
      </c>
      <c r="F81" t="str">
        <f t="shared" si="9"/>
        <v>8</v>
      </c>
      <c r="G81" t="e">
        <f>+VLOOKUP(L81,BG!$D$10:$F$68,3,FALSE)</f>
        <v>#REF!</v>
      </c>
      <c r="H81" s="427" t="s">
        <v>772</v>
      </c>
      <c r="I81" s="332">
        <v>3751926619</v>
      </c>
      <c r="J81" s="576">
        <f t="shared" si="7"/>
        <v>3751926.6189999999</v>
      </c>
      <c r="K81" t="e">
        <f>+VLOOKUP(D81,#REF!,4,0)</f>
        <v>#REF!</v>
      </c>
      <c r="L81" t="e">
        <f>VLOOKUP(D81,#REF!,5,0)</f>
        <v>#REF!</v>
      </c>
      <c r="M81" t="e">
        <f>VLOOKUP(D81,#REF!,6,0)</f>
        <v>#REF!</v>
      </c>
      <c r="N81" t="e">
        <f>VLOOKUP(D81,#REF!,7,0)</f>
        <v>#REF!</v>
      </c>
      <c r="P81" t="str">
        <f t="shared" si="10"/>
        <v>17302</v>
      </c>
      <c r="Q81" t="str">
        <f t="shared" si="11"/>
        <v>14</v>
      </c>
    </row>
    <row r="82" spans="1:17" x14ac:dyDescent="0.3">
      <c r="A82" s="556" t="s">
        <v>3334</v>
      </c>
      <c r="B82" s="333">
        <v>7</v>
      </c>
      <c r="C82" s="610">
        <v>141017304000018</v>
      </c>
      <c r="D82" s="334" t="s">
        <v>799</v>
      </c>
      <c r="E82" t="str">
        <f t="shared" si="8"/>
        <v>148101730400001</v>
      </c>
      <c r="F82" t="str">
        <f t="shared" si="9"/>
        <v>8</v>
      </c>
      <c r="G82" t="e">
        <f>+VLOOKUP(L82,BG!$D$10:$F$68,3,FALSE)</f>
        <v>#REF!</v>
      </c>
      <c r="H82" s="334" t="s">
        <v>800</v>
      </c>
      <c r="I82" s="295">
        <v>263300577</v>
      </c>
      <c r="J82" s="576">
        <f t="shared" si="7"/>
        <v>263300.57699999999</v>
      </c>
      <c r="K82" t="e">
        <f>+VLOOKUP(D82,#REF!,4,0)</f>
        <v>#REF!</v>
      </c>
      <c r="L82" t="e">
        <f>VLOOKUP(D82,#REF!,5,0)</f>
        <v>#REF!</v>
      </c>
      <c r="M82" t="e">
        <f>VLOOKUP(D82,#REF!,6,0)</f>
        <v>#REF!</v>
      </c>
      <c r="N82" t="e">
        <f>VLOOKUP(D82,#REF!,7,0)</f>
        <v>#REF!</v>
      </c>
      <c r="P82" t="str">
        <f t="shared" si="10"/>
        <v>17304</v>
      </c>
      <c r="Q82" t="str">
        <f t="shared" si="11"/>
        <v>14</v>
      </c>
    </row>
    <row r="83" spans="1:17" hidden="1" x14ac:dyDescent="0.3">
      <c r="A83" s="556" t="s">
        <v>3334</v>
      </c>
      <c r="B83" s="332">
        <v>7</v>
      </c>
      <c r="C83" s="609">
        <v>141017304000997</v>
      </c>
      <c r="D83" s="427" t="s">
        <v>805</v>
      </c>
      <c r="E83" t="str">
        <f t="shared" si="8"/>
        <v>147101730400099</v>
      </c>
      <c r="F83" t="str">
        <f t="shared" si="9"/>
        <v>7</v>
      </c>
      <c r="G83" t="e">
        <f>+VLOOKUP(L83,BG!$D$10:$F$68,3,FALSE)</f>
        <v>#REF!</v>
      </c>
      <c r="H83" s="427" t="s">
        <v>798</v>
      </c>
      <c r="I83" s="332">
        <v>10811297</v>
      </c>
      <c r="J83" s="576">
        <f t="shared" si="7"/>
        <v>10811.297</v>
      </c>
      <c r="K83" t="e">
        <f>+VLOOKUP(D83,#REF!,4,0)</f>
        <v>#REF!</v>
      </c>
      <c r="L83" t="e">
        <f>VLOOKUP(D83,#REF!,5,0)</f>
        <v>#REF!</v>
      </c>
      <c r="M83" t="e">
        <f>VLOOKUP(D83,#REF!,6,0)</f>
        <v>#REF!</v>
      </c>
      <c r="N83" t="e">
        <f>VLOOKUP(D83,#REF!,7,0)</f>
        <v>#REF!</v>
      </c>
      <c r="P83" t="str">
        <f t="shared" si="10"/>
        <v>17304</v>
      </c>
      <c r="Q83" t="str">
        <f t="shared" si="11"/>
        <v>14</v>
      </c>
    </row>
    <row r="84" spans="1:17" hidden="1" x14ac:dyDescent="0.3">
      <c r="A84" s="556" t="s">
        <v>3334</v>
      </c>
      <c r="B84" s="333">
        <v>7</v>
      </c>
      <c r="C84" s="610">
        <v>141017304000998</v>
      </c>
      <c r="D84" s="334" t="s">
        <v>806</v>
      </c>
      <c r="E84" t="str">
        <f t="shared" si="8"/>
        <v>148101730400099</v>
      </c>
      <c r="F84" t="str">
        <f t="shared" si="9"/>
        <v>8</v>
      </c>
      <c r="G84" t="e">
        <f>+VLOOKUP(L84,BG!$D$10:$F$68,3,FALSE)</f>
        <v>#REF!</v>
      </c>
      <c r="H84" s="334" t="s">
        <v>800</v>
      </c>
      <c r="I84" s="333">
        <v>313000</v>
      </c>
      <c r="J84" s="576">
        <f t="shared" si="7"/>
        <v>313</v>
      </c>
      <c r="K84" t="e">
        <f>+VLOOKUP(D84,#REF!,4,0)</f>
        <v>#REF!</v>
      </c>
      <c r="L84" t="e">
        <f>VLOOKUP(D84,#REF!,5,0)</f>
        <v>#REF!</v>
      </c>
      <c r="M84" t="e">
        <f>VLOOKUP(D84,#REF!,6,0)</f>
        <v>#REF!</v>
      </c>
      <c r="N84" t="e">
        <f>VLOOKUP(D84,#REF!,7,0)</f>
        <v>#REF!</v>
      </c>
      <c r="P84" t="str">
        <f t="shared" si="10"/>
        <v>17304</v>
      </c>
      <c r="Q84" t="str">
        <f t="shared" si="11"/>
        <v>14</v>
      </c>
    </row>
    <row r="85" spans="1:17" x14ac:dyDescent="0.3">
      <c r="A85" s="556" t="s">
        <v>3334</v>
      </c>
      <c r="B85" s="332">
        <v>7</v>
      </c>
      <c r="C85" s="609">
        <v>141017308000018</v>
      </c>
      <c r="D85" s="427" t="s">
        <v>1912</v>
      </c>
      <c r="E85" t="str">
        <f t="shared" si="8"/>
        <v>148101730800001</v>
      </c>
      <c r="F85" t="str">
        <f t="shared" si="9"/>
        <v>8</v>
      </c>
      <c r="G85" t="e">
        <f>+VLOOKUP(L85,BG!$D$10:$F$68,3,FALSE)</f>
        <v>#REF!</v>
      </c>
      <c r="H85" s="427" t="s">
        <v>808</v>
      </c>
      <c r="I85" s="294">
        <v>1875944749</v>
      </c>
      <c r="J85" s="576">
        <f t="shared" si="7"/>
        <v>1875944.7490000001</v>
      </c>
      <c r="K85" t="e">
        <f>+VLOOKUP(D85,#REF!,4,0)</f>
        <v>#REF!</v>
      </c>
      <c r="L85" t="e">
        <f>VLOOKUP(D85,#REF!,5,0)</f>
        <v>#REF!</v>
      </c>
      <c r="M85" t="e">
        <f>VLOOKUP(D85,#REF!,6,0)</f>
        <v>#REF!</v>
      </c>
      <c r="N85" t="e">
        <f>VLOOKUP(D85,#REF!,7,0)</f>
        <v>#REF!</v>
      </c>
      <c r="P85" t="str">
        <f t="shared" si="10"/>
        <v>17308</v>
      </c>
      <c r="Q85" t="str">
        <f t="shared" si="11"/>
        <v>14</v>
      </c>
    </row>
    <row r="86" spans="1:17" hidden="1" x14ac:dyDescent="0.3">
      <c r="A86" s="556" t="s">
        <v>3334</v>
      </c>
      <c r="B86" s="333">
        <v>7</v>
      </c>
      <c r="C86" s="610">
        <v>141017308000997</v>
      </c>
      <c r="D86" s="334" t="s">
        <v>1913</v>
      </c>
      <c r="E86" t="str">
        <f t="shared" si="8"/>
        <v>147101730800099</v>
      </c>
      <c r="F86" t="str">
        <f t="shared" si="9"/>
        <v>7</v>
      </c>
      <c r="G86" t="e">
        <f>+VLOOKUP(L86,BG!$D$10:$F$68,3,FALSE)</f>
        <v>#REF!</v>
      </c>
      <c r="H86" s="334" t="s">
        <v>2103</v>
      </c>
      <c r="I86" s="333">
        <v>3489490</v>
      </c>
      <c r="J86" s="576">
        <f t="shared" si="7"/>
        <v>3489.49</v>
      </c>
      <c r="K86" t="e">
        <f>+VLOOKUP(D86,#REF!,4,0)</f>
        <v>#REF!</v>
      </c>
      <c r="L86" t="e">
        <f>VLOOKUP(D86,#REF!,5,0)</f>
        <v>#REF!</v>
      </c>
      <c r="M86" t="e">
        <f>VLOOKUP(D86,#REF!,6,0)</f>
        <v>#REF!</v>
      </c>
      <c r="N86" t="e">
        <f>VLOOKUP(D86,#REF!,7,0)</f>
        <v>#REF!</v>
      </c>
      <c r="P86" t="str">
        <f t="shared" si="10"/>
        <v>17308</v>
      </c>
      <c r="Q86" t="str">
        <f t="shared" si="11"/>
        <v>14</v>
      </c>
    </row>
    <row r="87" spans="1:17" hidden="1" x14ac:dyDescent="0.3">
      <c r="A87" s="556" t="s">
        <v>3334</v>
      </c>
      <c r="B87" s="332">
        <v>7</v>
      </c>
      <c r="C87" s="609">
        <v>141017308000998</v>
      </c>
      <c r="D87" s="427" t="s">
        <v>807</v>
      </c>
      <c r="E87" t="str">
        <f t="shared" si="8"/>
        <v>148101730800099</v>
      </c>
      <c r="F87" t="str">
        <f t="shared" si="9"/>
        <v>8</v>
      </c>
      <c r="G87" t="e">
        <f>+VLOOKUP(L87,BG!$D$10:$F$68,3,FALSE)</f>
        <v>#REF!</v>
      </c>
      <c r="H87" s="427" t="s">
        <v>808</v>
      </c>
      <c r="I87" s="332">
        <v>26209893095</v>
      </c>
      <c r="J87" s="576">
        <f t="shared" si="7"/>
        <v>26209893.094999999</v>
      </c>
      <c r="K87" t="e">
        <f>+VLOOKUP(D87,#REF!,4,0)</f>
        <v>#REF!</v>
      </c>
      <c r="L87" t="e">
        <f>VLOOKUP(D87,#REF!,5,0)</f>
        <v>#REF!</v>
      </c>
      <c r="M87" t="e">
        <f>VLOOKUP(D87,#REF!,6,0)</f>
        <v>#REF!</v>
      </c>
      <c r="N87" t="e">
        <f>VLOOKUP(D87,#REF!,7,0)</f>
        <v>#REF!</v>
      </c>
      <c r="P87" t="str">
        <f t="shared" si="10"/>
        <v>17308</v>
      </c>
      <c r="Q87" t="str">
        <f t="shared" si="11"/>
        <v>14</v>
      </c>
    </row>
    <row r="88" spans="1:17" hidden="1" x14ac:dyDescent="0.3">
      <c r="A88" s="556" t="s">
        <v>3334</v>
      </c>
      <c r="B88" s="333">
        <v>7</v>
      </c>
      <c r="C88" s="610">
        <v>141017310000997</v>
      </c>
      <c r="D88" s="334" t="s">
        <v>809</v>
      </c>
      <c r="E88" t="str">
        <f t="shared" si="8"/>
        <v>147101731000099</v>
      </c>
      <c r="F88" t="str">
        <f t="shared" si="9"/>
        <v>7</v>
      </c>
      <c r="G88" t="e">
        <f>+VLOOKUP(L88,BG!$D$10:$F$68,3,FALSE)</f>
        <v>#REF!</v>
      </c>
      <c r="H88" s="334" t="s">
        <v>810</v>
      </c>
      <c r="I88" s="333">
        <v>309522765</v>
      </c>
      <c r="J88" s="576">
        <f t="shared" si="7"/>
        <v>309522.76500000001</v>
      </c>
      <c r="K88" t="e">
        <f>+VLOOKUP(D88,#REF!,4,0)</f>
        <v>#REF!</v>
      </c>
      <c r="L88" t="e">
        <f>VLOOKUP(D88,#REF!,5,0)</f>
        <v>#REF!</v>
      </c>
      <c r="M88" t="e">
        <f>VLOOKUP(D88,#REF!,6,0)</f>
        <v>#REF!</v>
      </c>
      <c r="N88" t="e">
        <f>VLOOKUP(D88,#REF!,7,0)</f>
        <v>#REF!</v>
      </c>
      <c r="P88" t="str">
        <f t="shared" si="10"/>
        <v>17310</v>
      </c>
      <c r="Q88" t="str">
        <f t="shared" si="11"/>
        <v>14</v>
      </c>
    </row>
    <row r="89" spans="1:17" hidden="1" x14ac:dyDescent="0.3">
      <c r="A89" s="556" t="s">
        <v>3334</v>
      </c>
      <c r="B89" s="332">
        <v>7</v>
      </c>
      <c r="C89" s="609">
        <v>141017310000998</v>
      </c>
      <c r="D89" s="427" t="s">
        <v>811</v>
      </c>
      <c r="E89" t="str">
        <f t="shared" si="8"/>
        <v>148101731000099</v>
      </c>
      <c r="F89" t="str">
        <f t="shared" si="9"/>
        <v>8</v>
      </c>
      <c r="G89" t="e">
        <f>+VLOOKUP(L89,BG!$D$10:$F$68,3,FALSE)</f>
        <v>#REF!</v>
      </c>
      <c r="H89" s="427" t="s">
        <v>812</v>
      </c>
      <c r="I89" s="332">
        <v>654197402</v>
      </c>
      <c r="J89" s="576">
        <f t="shared" si="7"/>
        <v>654197.402</v>
      </c>
      <c r="K89" t="e">
        <f>+VLOOKUP(D89,#REF!,4,0)</f>
        <v>#REF!</v>
      </c>
      <c r="L89" t="e">
        <f>VLOOKUP(D89,#REF!,5,0)</f>
        <v>#REF!</v>
      </c>
      <c r="M89" t="e">
        <f>VLOOKUP(D89,#REF!,6,0)</f>
        <v>#REF!</v>
      </c>
      <c r="N89" t="e">
        <f>VLOOKUP(D89,#REF!,7,0)</f>
        <v>#REF!</v>
      </c>
      <c r="P89" t="str">
        <f t="shared" si="10"/>
        <v>17310</v>
      </c>
      <c r="Q89" t="str">
        <f t="shared" si="11"/>
        <v>14</v>
      </c>
    </row>
    <row r="90" spans="1:17" x14ac:dyDescent="0.3">
      <c r="A90" s="556" t="s">
        <v>3334</v>
      </c>
      <c r="B90" s="333">
        <v>7</v>
      </c>
      <c r="C90" s="610">
        <v>141018302002011</v>
      </c>
      <c r="D90" s="334" t="s">
        <v>1254</v>
      </c>
      <c r="E90" t="str">
        <f t="shared" si="8"/>
        <v>141101830200201</v>
      </c>
      <c r="F90" t="str">
        <f t="shared" si="9"/>
        <v>1</v>
      </c>
      <c r="G90" t="e">
        <f>+VLOOKUP(L90,BG!$D$10:$F$68,3,FALSE)</f>
        <v>#REF!</v>
      </c>
      <c r="H90" s="334" t="s">
        <v>814</v>
      </c>
      <c r="I90" s="295">
        <v>107261776</v>
      </c>
      <c r="J90" s="576">
        <f t="shared" si="7"/>
        <v>107261.776</v>
      </c>
      <c r="K90" t="e">
        <f>+VLOOKUP(D90,#REF!,4,0)</f>
        <v>#REF!</v>
      </c>
      <c r="L90" t="e">
        <f>VLOOKUP(D90,#REF!,5,0)</f>
        <v>#REF!</v>
      </c>
      <c r="M90" t="e">
        <f>VLOOKUP(D90,#REF!,6,0)</f>
        <v>#REF!</v>
      </c>
      <c r="N90" t="e">
        <f>VLOOKUP(D90,#REF!,7,0)</f>
        <v>#REF!</v>
      </c>
      <c r="P90" t="str">
        <f t="shared" si="10"/>
        <v>18302</v>
      </c>
      <c r="Q90" t="str">
        <f t="shared" si="11"/>
        <v>14</v>
      </c>
    </row>
    <row r="91" spans="1:17" hidden="1" x14ac:dyDescent="0.3">
      <c r="A91" s="556" t="s">
        <v>3334</v>
      </c>
      <c r="B91" s="332">
        <v>7</v>
      </c>
      <c r="C91" s="609">
        <v>141018302002991</v>
      </c>
      <c r="D91" s="427" t="s">
        <v>813</v>
      </c>
      <c r="E91" t="str">
        <f t="shared" si="8"/>
        <v>141101830200299</v>
      </c>
      <c r="F91" t="str">
        <f t="shared" si="9"/>
        <v>1</v>
      </c>
      <c r="G91" t="e">
        <f>+VLOOKUP(L91,BG!$D$10:$F$68,3,FALSE)</f>
        <v>#REF!</v>
      </c>
      <c r="H91" s="427" t="s">
        <v>814</v>
      </c>
      <c r="I91" s="332">
        <v>17158264832</v>
      </c>
      <c r="J91" s="576">
        <f t="shared" si="7"/>
        <v>17158264.831999999</v>
      </c>
      <c r="K91" t="e">
        <f>+VLOOKUP(D91,#REF!,4,0)</f>
        <v>#REF!</v>
      </c>
      <c r="L91" t="e">
        <f>VLOOKUP(D91,#REF!,5,0)</f>
        <v>#REF!</v>
      </c>
      <c r="M91" t="e">
        <f>VLOOKUP(D91,#REF!,6,0)</f>
        <v>#REF!</v>
      </c>
      <c r="N91" t="e">
        <f>VLOOKUP(D91,#REF!,7,0)</f>
        <v>#REF!</v>
      </c>
      <c r="P91" t="str">
        <f t="shared" si="10"/>
        <v>18302</v>
      </c>
      <c r="Q91" t="str">
        <f t="shared" si="11"/>
        <v>14</v>
      </c>
    </row>
    <row r="92" spans="1:17" hidden="1" x14ac:dyDescent="0.3">
      <c r="A92" s="556" t="s">
        <v>3334</v>
      </c>
      <c r="B92" s="333">
        <v>7</v>
      </c>
      <c r="C92" s="610">
        <v>141020904000997</v>
      </c>
      <c r="D92" s="334" t="s">
        <v>1914</v>
      </c>
      <c r="E92" t="str">
        <f t="shared" si="8"/>
        <v>147102090400099</v>
      </c>
      <c r="F92" t="str">
        <f t="shared" si="9"/>
        <v>7</v>
      </c>
      <c r="G92" t="e">
        <f>+VLOOKUP(L92,BG!$D$10:$F$68,3,FALSE)</f>
        <v>#REF!</v>
      </c>
      <c r="H92" s="334" t="s">
        <v>2104</v>
      </c>
      <c r="I92" s="333">
        <v>53674994</v>
      </c>
      <c r="J92" s="576">
        <f t="shared" si="7"/>
        <v>53674.993999999999</v>
      </c>
      <c r="K92" t="e">
        <f>+VLOOKUP(D92,#REF!,4,0)</f>
        <v>#REF!</v>
      </c>
      <c r="L92" t="e">
        <f>VLOOKUP(D92,#REF!,5,0)</f>
        <v>#REF!</v>
      </c>
      <c r="M92" t="e">
        <f>VLOOKUP(D92,#REF!,6,0)</f>
        <v>#REF!</v>
      </c>
      <c r="N92" t="e">
        <f>VLOOKUP(D92,#REF!,7,0)</f>
        <v>#REF!</v>
      </c>
      <c r="P92" t="str">
        <f t="shared" si="10"/>
        <v>20904</v>
      </c>
      <c r="Q92" t="str">
        <f t="shared" si="11"/>
        <v>14</v>
      </c>
    </row>
    <row r="93" spans="1:17" hidden="1" x14ac:dyDescent="0.3">
      <c r="A93" s="556" t="s">
        <v>3334</v>
      </c>
      <c r="B93" s="332">
        <v>7</v>
      </c>
      <c r="C93" s="609">
        <v>141020904000998</v>
      </c>
      <c r="D93" s="427" t="s">
        <v>1915</v>
      </c>
      <c r="E93" t="str">
        <f t="shared" si="8"/>
        <v>148102090400099</v>
      </c>
      <c r="F93" t="str">
        <f t="shared" si="9"/>
        <v>8</v>
      </c>
      <c r="G93" t="e">
        <f>+VLOOKUP(L93,BG!$D$10:$F$68,3,FALSE)</f>
        <v>#REF!</v>
      </c>
      <c r="H93" s="427" t="s">
        <v>2104</v>
      </c>
      <c r="I93" s="332">
        <v>6948391446</v>
      </c>
      <c r="J93" s="576">
        <f t="shared" si="7"/>
        <v>6948391.4460000005</v>
      </c>
      <c r="K93" t="e">
        <f>+VLOOKUP(D93,#REF!,4,0)</f>
        <v>#REF!</v>
      </c>
      <c r="L93" t="e">
        <f>VLOOKUP(D93,#REF!,5,0)</f>
        <v>#REF!</v>
      </c>
      <c r="M93" t="e">
        <f>VLOOKUP(D93,#REF!,6,0)</f>
        <v>#REF!</v>
      </c>
      <c r="N93" t="e">
        <f>VLOOKUP(D93,#REF!,7,0)</f>
        <v>#REF!</v>
      </c>
      <c r="P93" t="str">
        <f t="shared" si="10"/>
        <v>20904</v>
      </c>
      <c r="Q93" t="str">
        <f t="shared" si="11"/>
        <v>14</v>
      </c>
    </row>
    <row r="94" spans="1:17" x14ac:dyDescent="0.3">
      <c r="A94" s="556" t="s">
        <v>3334</v>
      </c>
      <c r="B94" s="333">
        <v>7</v>
      </c>
      <c r="C94" s="610">
        <v>141035102000017</v>
      </c>
      <c r="D94" s="334" t="s">
        <v>817</v>
      </c>
      <c r="E94" t="str">
        <f t="shared" si="8"/>
        <v>147103510200001</v>
      </c>
      <c r="F94" t="str">
        <f t="shared" si="9"/>
        <v>7</v>
      </c>
      <c r="G94" t="e">
        <f>+VLOOKUP(L94,BG!$D$10:$F$68,3,FALSE)</f>
        <v>#REF!</v>
      </c>
      <c r="H94" s="334" t="s">
        <v>818</v>
      </c>
      <c r="I94" s="295">
        <v>42116205</v>
      </c>
      <c r="J94" s="576">
        <f t="shared" si="7"/>
        <v>42116.205000000002</v>
      </c>
      <c r="K94" t="e">
        <f>+VLOOKUP(D94,#REF!,4,0)</f>
        <v>#REF!</v>
      </c>
      <c r="L94" t="e">
        <f>VLOOKUP(D94,#REF!,5,0)</f>
        <v>#REF!</v>
      </c>
      <c r="M94" t="e">
        <f>VLOOKUP(D94,#REF!,6,0)</f>
        <v>#REF!</v>
      </c>
      <c r="N94" t="e">
        <f>VLOOKUP(D94,#REF!,7,0)</f>
        <v>#REF!</v>
      </c>
      <c r="P94" t="str">
        <f t="shared" si="10"/>
        <v>35102</v>
      </c>
      <c r="Q94" t="str">
        <f t="shared" si="11"/>
        <v>14</v>
      </c>
    </row>
    <row r="95" spans="1:17" x14ac:dyDescent="0.3">
      <c r="A95" s="556" t="s">
        <v>3334</v>
      </c>
      <c r="B95" s="332">
        <v>7</v>
      </c>
      <c r="C95" s="609">
        <v>141035102000018</v>
      </c>
      <c r="D95" s="427" t="s">
        <v>819</v>
      </c>
      <c r="E95" t="str">
        <f t="shared" si="8"/>
        <v>148103510200001</v>
      </c>
      <c r="F95" t="str">
        <f t="shared" si="9"/>
        <v>8</v>
      </c>
      <c r="G95" t="e">
        <f>+VLOOKUP(L95,BG!$D$10:$F$68,3,FALSE)</f>
        <v>#REF!</v>
      </c>
      <c r="H95" s="427" t="s">
        <v>820</v>
      </c>
      <c r="I95" s="294">
        <v>985465444</v>
      </c>
      <c r="J95" s="576">
        <f t="shared" si="7"/>
        <v>985465.44400000002</v>
      </c>
      <c r="K95" t="e">
        <f>+VLOOKUP(D95,#REF!,4,0)</f>
        <v>#REF!</v>
      </c>
      <c r="L95" t="e">
        <f>VLOOKUP(D95,#REF!,5,0)</f>
        <v>#REF!</v>
      </c>
      <c r="M95" t="e">
        <f>VLOOKUP(D95,#REF!,6,0)</f>
        <v>#REF!</v>
      </c>
      <c r="N95" t="e">
        <f>VLOOKUP(D95,#REF!,7,0)</f>
        <v>#REF!</v>
      </c>
      <c r="P95" t="str">
        <f t="shared" si="10"/>
        <v>35102</v>
      </c>
      <c r="Q95" t="str">
        <f t="shared" si="11"/>
        <v>14</v>
      </c>
    </row>
    <row r="96" spans="1:17" hidden="1" x14ac:dyDescent="0.3">
      <c r="A96" s="556" t="s">
        <v>3334</v>
      </c>
      <c r="B96" s="333">
        <v>7</v>
      </c>
      <c r="C96" s="610">
        <v>141035102000998</v>
      </c>
      <c r="D96" s="334" t="s">
        <v>822</v>
      </c>
      <c r="E96" t="str">
        <f t="shared" si="8"/>
        <v>148103510200099</v>
      </c>
      <c r="F96" t="str">
        <f t="shared" si="9"/>
        <v>8</v>
      </c>
      <c r="G96" t="e">
        <f>+VLOOKUP(L96,BG!$D$10:$F$68,3,FALSE)</f>
        <v>#REF!</v>
      </c>
      <c r="H96" s="334" t="s">
        <v>820</v>
      </c>
      <c r="I96" s="333">
        <v>378930067</v>
      </c>
      <c r="J96" s="576">
        <f t="shared" si="7"/>
        <v>378930.06699999998</v>
      </c>
      <c r="K96" t="e">
        <f>+VLOOKUP(D96,#REF!,4,0)</f>
        <v>#REF!</v>
      </c>
      <c r="L96" t="e">
        <f>VLOOKUP(D96,#REF!,5,0)</f>
        <v>#REF!</v>
      </c>
      <c r="M96" t="e">
        <f>VLOOKUP(D96,#REF!,6,0)</f>
        <v>#REF!</v>
      </c>
      <c r="N96" t="e">
        <f>VLOOKUP(D96,#REF!,7,0)</f>
        <v>#REF!</v>
      </c>
      <c r="P96" t="str">
        <f t="shared" si="10"/>
        <v>35102</v>
      </c>
      <c r="Q96" t="str">
        <f t="shared" si="11"/>
        <v>14</v>
      </c>
    </row>
    <row r="97" spans="1:17" x14ac:dyDescent="0.3">
      <c r="A97" s="556" t="s">
        <v>3334</v>
      </c>
      <c r="B97" s="332">
        <v>7</v>
      </c>
      <c r="C97" s="609">
        <v>141040501000018</v>
      </c>
      <c r="D97" s="427" t="s">
        <v>2981</v>
      </c>
      <c r="E97" t="str">
        <f t="shared" si="8"/>
        <v>148104050100001</v>
      </c>
      <c r="F97" t="str">
        <f t="shared" si="9"/>
        <v>8</v>
      </c>
      <c r="G97" t="e">
        <f>+VLOOKUP(L97,BG!$D$10:$F$68,3,FALSE)</f>
        <v>#REF!</v>
      </c>
      <c r="H97" s="427" t="s">
        <v>828</v>
      </c>
      <c r="I97" s="294">
        <v>120000080</v>
      </c>
      <c r="J97" s="576">
        <f t="shared" si="7"/>
        <v>120000.08</v>
      </c>
      <c r="K97" t="e">
        <f>+VLOOKUP(D97,#REF!,4,0)</f>
        <v>#REF!</v>
      </c>
      <c r="L97" t="e">
        <f>VLOOKUP(D97,#REF!,5,0)</f>
        <v>#REF!</v>
      </c>
      <c r="M97" t="e">
        <f>VLOOKUP(D97,#REF!,6,0)</f>
        <v>#REF!</v>
      </c>
      <c r="N97" t="e">
        <f>VLOOKUP(D97,#REF!,7,0)</f>
        <v>#REF!</v>
      </c>
      <c r="P97" t="str">
        <f t="shared" si="10"/>
        <v>40501</v>
      </c>
      <c r="Q97" t="str">
        <f t="shared" si="11"/>
        <v>14</v>
      </c>
    </row>
    <row r="98" spans="1:17" hidden="1" x14ac:dyDescent="0.3">
      <c r="A98" s="556" t="s">
        <v>3334</v>
      </c>
      <c r="B98" s="333">
        <v>7</v>
      </c>
      <c r="C98" s="610">
        <v>141040501000997</v>
      </c>
      <c r="D98" s="334" t="s">
        <v>1257</v>
      </c>
      <c r="E98" t="str">
        <f t="shared" si="8"/>
        <v>147104050100099</v>
      </c>
      <c r="F98" t="str">
        <f t="shared" si="9"/>
        <v>7</v>
      </c>
      <c r="G98" t="e">
        <f>+VLOOKUP(L98,BG!$D$10:$F$68,3,FALSE)</f>
        <v>#REF!</v>
      </c>
      <c r="H98" s="334" t="s">
        <v>1256</v>
      </c>
      <c r="I98" s="333">
        <v>6797952</v>
      </c>
      <c r="J98" s="576">
        <f t="shared" si="7"/>
        <v>6797.9520000000002</v>
      </c>
      <c r="K98" t="e">
        <f>+VLOOKUP(D98,#REF!,4,0)</f>
        <v>#REF!</v>
      </c>
      <c r="L98" t="e">
        <f>VLOOKUP(D98,#REF!,5,0)</f>
        <v>#REF!</v>
      </c>
      <c r="M98" t="e">
        <f>VLOOKUP(D98,#REF!,6,0)</f>
        <v>#REF!</v>
      </c>
      <c r="N98" t="e">
        <f>VLOOKUP(D98,#REF!,7,0)</f>
        <v>#REF!</v>
      </c>
      <c r="P98" t="str">
        <f t="shared" si="10"/>
        <v>40501</v>
      </c>
      <c r="Q98" t="str">
        <f t="shared" si="11"/>
        <v>14</v>
      </c>
    </row>
    <row r="99" spans="1:17" hidden="1" x14ac:dyDescent="0.3">
      <c r="A99" s="556" t="s">
        <v>3334</v>
      </c>
      <c r="B99" s="332">
        <v>7</v>
      </c>
      <c r="C99" s="609">
        <v>141040501000998</v>
      </c>
      <c r="D99" s="427" t="s">
        <v>827</v>
      </c>
      <c r="E99" t="str">
        <f t="shared" si="8"/>
        <v>148104050100099</v>
      </c>
      <c r="F99" t="str">
        <f t="shared" si="9"/>
        <v>8</v>
      </c>
      <c r="G99" t="e">
        <f>+VLOOKUP(L99,BG!$D$10:$F$68,3,FALSE)</f>
        <v>#REF!</v>
      </c>
      <c r="H99" s="427" t="s">
        <v>828</v>
      </c>
      <c r="I99" s="332">
        <v>6345900916</v>
      </c>
      <c r="J99" s="576">
        <f t="shared" si="7"/>
        <v>6345900.9160000002</v>
      </c>
      <c r="K99" t="e">
        <f>+VLOOKUP(D99,#REF!,4,0)</f>
        <v>#REF!</v>
      </c>
      <c r="L99" t="e">
        <f>VLOOKUP(D99,#REF!,5,0)</f>
        <v>#REF!</v>
      </c>
      <c r="M99" t="e">
        <f>VLOOKUP(D99,#REF!,6,0)</f>
        <v>#REF!</v>
      </c>
      <c r="N99" t="e">
        <f>VLOOKUP(D99,#REF!,7,0)</f>
        <v>#REF!</v>
      </c>
      <c r="P99" t="str">
        <f t="shared" si="10"/>
        <v>40501</v>
      </c>
      <c r="Q99" t="str">
        <f t="shared" si="11"/>
        <v>14</v>
      </c>
    </row>
    <row r="100" spans="1:17" hidden="1" x14ac:dyDescent="0.3">
      <c r="A100" s="556" t="s">
        <v>3334</v>
      </c>
      <c r="B100" s="333">
        <v>7</v>
      </c>
      <c r="C100" s="610">
        <v>141044302000997</v>
      </c>
      <c r="D100" s="334" t="s">
        <v>1917</v>
      </c>
      <c r="E100" t="str">
        <f t="shared" si="8"/>
        <v>147104430200099</v>
      </c>
      <c r="F100" t="str">
        <f t="shared" si="9"/>
        <v>7</v>
      </c>
      <c r="G100" t="e">
        <f>+VLOOKUP(L100,BG!$D$10:$F$68,3,FALSE)</f>
        <v>#REF!</v>
      </c>
      <c r="H100" s="334" t="s">
        <v>2106</v>
      </c>
      <c r="I100" s="333">
        <v>26430287</v>
      </c>
      <c r="J100" s="576">
        <f t="shared" si="7"/>
        <v>26430.287</v>
      </c>
      <c r="K100" t="e">
        <f>+VLOOKUP(D100,#REF!,4,0)</f>
        <v>#REF!</v>
      </c>
      <c r="L100" t="e">
        <f>VLOOKUP(D100,#REF!,5,0)</f>
        <v>#REF!</v>
      </c>
      <c r="M100" t="e">
        <f>VLOOKUP(D100,#REF!,6,0)</f>
        <v>#REF!</v>
      </c>
      <c r="N100" t="e">
        <f>VLOOKUP(D100,#REF!,7,0)</f>
        <v>#REF!</v>
      </c>
      <c r="P100" t="str">
        <f t="shared" si="10"/>
        <v>44302</v>
      </c>
      <c r="Q100" t="str">
        <f t="shared" si="11"/>
        <v>14</v>
      </c>
    </row>
    <row r="101" spans="1:17" hidden="1" x14ac:dyDescent="0.3">
      <c r="A101" s="556" t="s">
        <v>3334</v>
      </c>
      <c r="B101" s="332">
        <v>7</v>
      </c>
      <c r="C101" s="609">
        <v>141044302000998</v>
      </c>
      <c r="D101" s="427" t="s">
        <v>3158</v>
      </c>
      <c r="E101" t="str">
        <f t="shared" si="8"/>
        <v>148104430200099</v>
      </c>
      <c r="F101" t="str">
        <f t="shared" si="9"/>
        <v>8</v>
      </c>
      <c r="G101" t="e">
        <f>+VLOOKUP(L101,BG!$D$10:$F$68,3,FALSE)</f>
        <v>#REF!</v>
      </c>
      <c r="H101" s="427" t="s">
        <v>3167</v>
      </c>
      <c r="I101" s="332">
        <v>85732703</v>
      </c>
      <c r="J101" s="576">
        <f t="shared" si="7"/>
        <v>85732.702999999994</v>
      </c>
      <c r="K101" t="e">
        <f>+VLOOKUP(D101,#REF!,4,0)</f>
        <v>#REF!</v>
      </c>
      <c r="L101" t="e">
        <f>VLOOKUP(D101,#REF!,5,0)</f>
        <v>#REF!</v>
      </c>
      <c r="M101" t="e">
        <f>VLOOKUP(D101,#REF!,6,0)</f>
        <v>#REF!</v>
      </c>
      <c r="N101" t="e">
        <f>VLOOKUP(D101,#REF!,7,0)</f>
        <v>#REF!</v>
      </c>
      <c r="P101" t="str">
        <f t="shared" si="10"/>
        <v>44302</v>
      </c>
      <c r="Q101" t="str">
        <f t="shared" si="11"/>
        <v>14</v>
      </c>
    </row>
    <row r="102" spans="1:17" x14ac:dyDescent="0.3">
      <c r="A102" s="556" t="s">
        <v>3334</v>
      </c>
      <c r="B102" s="333">
        <v>7</v>
      </c>
      <c r="C102" s="610">
        <v>148022582000012</v>
      </c>
      <c r="D102" s="334" t="s">
        <v>1918</v>
      </c>
      <c r="E102" t="str">
        <f t="shared" si="8"/>
        <v>142802258200001</v>
      </c>
      <c r="F102" t="str">
        <f t="shared" si="9"/>
        <v>2</v>
      </c>
      <c r="G102" t="e">
        <f>+VLOOKUP(L102,BG!$D$10:$F$68,3,FALSE)</f>
        <v>#REF!</v>
      </c>
      <c r="H102" s="334" t="s">
        <v>829</v>
      </c>
      <c r="I102" s="295">
        <v>14930538</v>
      </c>
      <c r="J102" s="576">
        <f t="shared" si="7"/>
        <v>14930.538</v>
      </c>
      <c r="K102" t="e">
        <f>+VLOOKUP(D102,#REF!,4,0)</f>
        <v>#REF!</v>
      </c>
      <c r="L102" t="e">
        <f>VLOOKUP(D102,#REF!,5,0)</f>
        <v>#REF!</v>
      </c>
      <c r="M102" t="e">
        <f>VLOOKUP(D102,#REF!,6,0)</f>
        <v>#REF!</v>
      </c>
      <c r="N102" t="e">
        <f>VLOOKUP(D102,#REF!,7,0)</f>
        <v>#REF!</v>
      </c>
      <c r="P102" t="str">
        <f t="shared" si="10"/>
        <v>22582</v>
      </c>
      <c r="Q102" t="str">
        <f t="shared" si="11"/>
        <v>14</v>
      </c>
    </row>
    <row r="103" spans="1:17" x14ac:dyDescent="0.3">
      <c r="A103" s="556" t="s">
        <v>3334</v>
      </c>
      <c r="B103" s="332">
        <v>7</v>
      </c>
      <c r="C103" s="609">
        <v>148022582000013</v>
      </c>
      <c r="D103" s="427" t="s">
        <v>1919</v>
      </c>
      <c r="E103" t="str">
        <f t="shared" si="8"/>
        <v>143802258200001</v>
      </c>
      <c r="F103" t="str">
        <f t="shared" si="9"/>
        <v>3</v>
      </c>
      <c r="G103" t="e">
        <f>+VLOOKUP(L103,BG!$D$10:$F$68,3,FALSE)</f>
        <v>#REF!</v>
      </c>
      <c r="H103" s="427" t="s">
        <v>830</v>
      </c>
      <c r="I103" s="294">
        <v>24435714</v>
      </c>
      <c r="J103" s="576">
        <f t="shared" si="7"/>
        <v>24435.714</v>
      </c>
      <c r="K103" t="e">
        <f>+VLOOKUP(D103,#REF!,4,0)</f>
        <v>#REF!</v>
      </c>
      <c r="L103" t="e">
        <f>VLOOKUP(D103,#REF!,5,0)</f>
        <v>#REF!</v>
      </c>
      <c r="M103" t="e">
        <f>VLOOKUP(D103,#REF!,6,0)</f>
        <v>#REF!</v>
      </c>
      <c r="N103" t="e">
        <f>VLOOKUP(D103,#REF!,7,0)</f>
        <v>#REF!</v>
      </c>
      <c r="P103" t="str">
        <f t="shared" si="10"/>
        <v>22582</v>
      </c>
      <c r="Q103" t="str">
        <f t="shared" si="11"/>
        <v>14</v>
      </c>
    </row>
    <row r="104" spans="1:17" x14ac:dyDescent="0.3">
      <c r="A104" s="556" t="s">
        <v>3334</v>
      </c>
      <c r="B104" s="333">
        <v>7</v>
      </c>
      <c r="C104" s="610">
        <v>148022582000014</v>
      </c>
      <c r="D104" s="334" t="s">
        <v>831</v>
      </c>
      <c r="E104" t="str">
        <f t="shared" si="8"/>
        <v>144802258200001</v>
      </c>
      <c r="F104" t="str">
        <f t="shared" si="9"/>
        <v>4</v>
      </c>
      <c r="G104" t="e">
        <f>+VLOOKUP(L104,BG!$D$10:$F$68,3,FALSE)</f>
        <v>#REF!</v>
      </c>
      <c r="H104" s="334" t="s">
        <v>832</v>
      </c>
      <c r="I104" s="295">
        <v>3115626</v>
      </c>
      <c r="J104" s="576">
        <f t="shared" si="7"/>
        <v>3115.6260000000002</v>
      </c>
      <c r="K104" t="e">
        <f>+VLOOKUP(D104,#REF!,4,0)</f>
        <v>#REF!</v>
      </c>
      <c r="L104" t="e">
        <f>VLOOKUP(D104,#REF!,5,0)</f>
        <v>#REF!</v>
      </c>
      <c r="M104" t="e">
        <f>VLOOKUP(D104,#REF!,6,0)</f>
        <v>#REF!</v>
      </c>
      <c r="N104" t="e">
        <f>VLOOKUP(D104,#REF!,7,0)</f>
        <v>#REF!</v>
      </c>
      <c r="P104" t="str">
        <f t="shared" si="10"/>
        <v>22582</v>
      </c>
      <c r="Q104" t="str">
        <f t="shared" si="11"/>
        <v>14</v>
      </c>
    </row>
    <row r="105" spans="1:17" x14ac:dyDescent="0.3">
      <c r="A105" s="556" t="s">
        <v>3334</v>
      </c>
      <c r="B105" s="332">
        <v>7</v>
      </c>
      <c r="C105" s="609">
        <v>148022582000015</v>
      </c>
      <c r="D105" s="427" t="s">
        <v>833</v>
      </c>
      <c r="E105" t="str">
        <f t="shared" si="8"/>
        <v>145802258200001</v>
      </c>
      <c r="F105" t="str">
        <f t="shared" si="9"/>
        <v>5</v>
      </c>
      <c r="G105" t="e">
        <f>+VLOOKUP(L105,BG!$D$10:$F$68,3,FALSE)</f>
        <v>#REF!</v>
      </c>
      <c r="H105" s="427" t="s">
        <v>834</v>
      </c>
      <c r="I105" s="294">
        <v>32795736</v>
      </c>
      <c r="J105" s="576">
        <f t="shared" si="7"/>
        <v>32795.735999999997</v>
      </c>
      <c r="K105" t="e">
        <f>+VLOOKUP(D105,#REF!,4,0)</f>
        <v>#REF!</v>
      </c>
      <c r="L105" t="e">
        <f>VLOOKUP(D105,#REF!,5,0)</f>
        <v>#REF!</v>
      </c>
      <c r="M105" t="e">
        <f>VLOOKUP(D105,#REF!,6,0)</f>
        <v>#REF!</v>
      </c>
      <c r="N105" t="e">
        <f>VLOOKUP(D105,#REF!,7,0)</f>
        <v>#REF!</v>
      </c>
      <c r="P105" t="str">
        <f t="shared" si="10"/>
        <v>22582</v>
      </c>
      <c r="Q105" t="str">
        <f t="shared" si="11"/>
        <v>14</v>
      </c>
    </row>
    <row r="106" spans="1:17" x14ac:dyDescent="0.3">
      <c r="A106" s="556" t="s">
        <v>3334</v>
      </c>
      <c r="B106" s="333">
        <v>7</v>
      </c>
      <c r="C106" s="610">
        <v>148022582000016</v>
      </c>
      <c r="D106" s="334" t="s">
        <v>835</v>
      </c>
      <c r="E106" t="str">
        <f t="shared" si="8"/>
        <v>146802258200001</v>
      </c>
      <c r="F106" t="str">
        <f t="shared" si="9"/>
        <v>6</v>
      </c>
      <c r="G106" t="e">
        <f>+VLOOKUP(L106,BG!$D$10:$F$68,3,FALSE)</f>
        <v>#REF!</v>
      </c>
      <c r="H106" s="334" t="s">
        <v>836</v>
      </c>
      <c r="I106" s="295">
        <v>78002455</v>
      </c>
      <c r="J106" s="576">
        <f t="shared" si="7"/>
        <v>78002.455000000002</v>
      </c>
      <c r="K106" t="e">
        <f>+VLOOKUP(D106,#REF!,4,0)</f>
        <v>#REF!</v>
      </c>
      <c r="L106" t="e">
        <f>VLOOKUP(D106,#REF!,5,0)</f>
        <v>#REF!</v>
      </c>
      <c r="M106" t="e">
        <f>VLOOKUP(D106,#REF!,6,0)</f>
        <v>#REF!</v>
      </c>
      <c r="N106" t="e">
        <f>VLOOKUP(D106,#REF!,7,0)</f>
        <v>#REF!</v>
      </c>
      <c r="P106" t="str">
        <f t="shared" si="10"/>
        <v>22582</v>
      </c>
      <c r="Q106" t="str">
        <f t="shared" si="11"/>
        <v>14</v>
      </c>
    </row>
    <row r="107" spans="1:17" x14ac:dyDescent="0.3">
      <c r="A107" s="556" t="s">
        <v>3334</v>
      </c>
      <c r="B107" s="332">
        <v>7</v>
      </c>
      <c r="C107" s="609">
        <v>148022582000017</v>
      </c>
      <c r="D107" s="427" t="s">
        <v>837</v>
      </c>
      <c r="E107" t="str">
        <f t="shared" si="8"/>
        <v>147802258200001</v>
      </c>
      <c r="F107" t="str">
        <f t="shared" si="9"/>
        <v>7</v>
      </c>
      <c r="G107" t="e">
        <f>+VLOOKUP(L107,BG!$D$10:$F$68,3,FALSE)</f>
        <v>#REF!</v>
      </c>
      <c r="H107" s="427" t="s">
        <v>838</v>
      </c>
      <c r="I107" s="294">
        <v>414833306</v>
      </c>
      <c r="J107" s="576">
        <f t="shared" si="7"/>
        <v>414833.30599999998</v>
      </c>
      <c r="K107" t="e">
        <f>+VLOOKUP(D107,#REF!,4,0)</f>
        <v>#REF!</v>
      </c>
      <c r="L107" t="e">
        <f>VLOOKUP(D107,#REF!,5,0)</f>
        <v>#REF!</v>
      </c>
      <c r="M107" t="e">
        <f>VLOOKUP(D107,#REF!,6,0)</f>
        <v>#REF!</v>
      </c>
      <c r="N107" t="e">
        <f>VLOOKUP(D107,#REF!,7,0)</f>
        <v>#REF!</v>
      </c>
      <c r="P107" t="str">
        <f t="shared" si="10"/>
        <v>22582</v>
      </c>
      <c r="Q107" t="str">
        <f t="shared" si="11"/>
        <v>14</v>
      </c>
    </row>
    <row r="108" spans="1:17" x14ac:dyDescent="0.3">
      <c r="A108" s="556" t="s">
        <v>3334</v>
      </c>
      <c r="B108" s="333">
        <v>7</v>
      </c>
      <c r="C108" s="610">
        <v>148022582000018</v>
      </c>
      <c r="D108" s="334" t="s">
        <v>839</v>
      </c>
      <c r="E108" t="str">
        <f t="shared" si="8"/>
        <v>148802258200001</v>
      </c>
      <c r="F108" t="str">
        <f t="shared" si="9"/>
        <v>8</v>
      </c>
      <c r="G108" t="e">
        <f>+VLOOKUP(L108,BG!$D$10:$F$68,3,FALSE)</f>
        <v>#REF!</v>
      </c>
      <c r="H108" s="334" t="s">
        <v>840</v>
      </c>
      <c r="I108" s="295">
        <v>11021897641</v>
      </c>
      <c r="J108" s="576">
        <f t="shared" si="7"/>
        <v>11021897.641000001</v>
      </c>
      <c r="K108" t="e">
        <f>+VLOOKUP(D108,#REF!,4,0)</f>
        <v>#REF!</v>
      </c>
      <c r="L108" t="e">
        <f>VLOOKUP(D108,#REF!,5,0)</f>
        <v>#REF!</v>
      </c>
      <c r="M108" t="e">
        <f>VLOOKUP(D108,#REF!,6,0)</f>
        <v>#REF!</v>
      </c>
      <c r="N108" t="e">
        <f>VLOOKUP(D108,#REF!,7,0)</f>
        <v>#REF!</v>
      </c>
      <c r="P108" t="str">
        <f t="shared" si="10"/>
        <v>22582</v>
      </c>
      <c r="Q108" t="str">
        <f t="shared" si="11"/>
        <v>14</v>
      </c>
    </row>
    <row r="109" spans="1:17" hidden="1" x14ac:dyDescent="0.3">
      <c r="A109" s="556" t="s">
        <v>3334</v>
      </c>
      <c r="B109" s="332">
        <v>7</v>
      </c>
      <c r="C109" s="609">
        <v>148022582000991</v>
      </c>
      <c r="D109" s="427" t="s">
        <v>2765</v>
      </c>
      <c r="E109" t="str">
        <f t="shared" si="8"/>
        <v>141802258200099</v>
      </c>
      <c r="F109" t="str">
        <f t="shared" si="9"/>
        <v>1</v>
      </c>
      <c r="G109" t="e">
        <f>+VLOOKUP(L109,BG!$D$10:$F$68,3,FALSE)</f>
        <v>#REF!</v>
      </c>
      <c r="H109" s="427" t="s">
        <v>2681</v>
      </c>
      <c r="I109" s="332">
        <v>531477024</v>
      </c>
      <c r="J109" s="576">
        <f t="shared" si="7"/>
        <v>531477.02399999998</v>
      </c>
      <c r="K109" t="e">
        <f>+VLOOKUP(D109,#REF!,4,0)</f>
        <v>#REF!</v>
      </c>
      <c r="L109" t="e">
        <f>VLOOKUP(D109,#REF!,5,0)</f>
        <v>#REF!</v>
      </c>
      <c r="M109" t="e">
        <f>VLOOKUP(D109,#REF!,6,0)</f>
        <v>#REF!</v>
      </c>
      <c r="N109" t="e">
        <f>VLOOKUP(D109,#REF!,7,0)</f>
        <v>#REF!</v>
      </c>
      <c r="P109" t="str">
        <f t="shared" si="10"/>
        <v>22582</v>
      </c>
      <c r="Q109" t="str">
        <f t="shared" si="11"/>
        <v>14</v>
      </c>
    </row>
    <row r="110" spans="1:17" hidden="1" x14ac:dyDescent="0.3">
      <c r="A110" s="556" t="s">
        <v>3334</v>
      </c>
      <c r="B110" s="333">
        <v>7</v>
      </c>
      <c r="C110" s="610">
        <v>148022582000992</v>
      </c>
      <c r="D110" s="334" t="s">
        <v>841</v>
      </c>
      <c r="E110" t="str">
        <f t="shared" si="8"/>
        <v>142802258200099</v>
      </c>
      <c r="F110" t="str">
        <f t="shared" si="9"/>
        <v>2</v>
      </c>
      <c r="G110" t="e">
        <f>+VLOOKUP(L110,BG!$D$10:$F$68,3,FALSE)</f>
        <v>#REF!</v>
      </c>
      <c r="H110" s="334" t="s">
        <v>829</v>
      </c>
      <c r="I110" s="333">
        <v>5020776</v>
      </c>
      <c r="J110" s="576">
        <f t="shared" si="7"/>
        <v>5020.7759999999998</v>
      </c>
      <c r="K110" t="e">
        <f>+VLOOKUP(D110,#REF!,4,0)</f>
        <v>#REF!</v>
      </c>
      <c r="L110" t="e">
        <f>VLOOKUP(D110,#REF!,5,0)</f>
        <v>#REF!</v>
      </c>
      <c r="M110" t="e">
        <f>VLOOKUP(D110,#REF!,6,0)</f>
        <v>#REF!</v>
      </c>
      <c r="N110" t="e">
        <f>VLOOKUP(D110,#REF!,7,0)</f>
        <v>#REF!</v>
      </c>
      <c r="P110" t="str">
        <f t="shared" si="10"/>
        <v>22582</v>
      </c>
      <c r="Q110" t="str">
        <f t="shared" si="11"/>
        <v>14</v>
      </c>
    </row>
    <row r="111" spans="1:17" hidden="1" x14ac:dyDescent="0.3">
      <c r="A111" s="556" t="s">
        <v>3334</v>
      </c>
      <c r="B111" s="332">
        <v>7</v>
      </c>
      <c r="C111" s="609">
        <v>148022582000993</v>
      </c>
      <c r="D111" s="427" t="s">
        <v>842</v>
      </c>
      <c r="E111" t="str">
        <f t="shared" si="8"/>
        <v>143802258200099</v>
      </c>
      <c r="F111" t="str">
        <f t="shared" si="9"/>
        <v>3</v>
      </c>
      <c r="G111" t="e">
        <f>+VLOOKUP(L111,BG!$D$10:$F$68,3,FALSE)</f>
        <v>#REF!</v>
      </c>
      <c r="H111" s="427" t="s">
        <v>830</v>
      </c>
      <c r="I111" s="332">
        <v>80497612</v>
      </c>
      <c r="J111" s="576">
        <f t="shared" si="7"/>
        <v>80497.611999999994</v>
      </c>
      <c r="K111" t="e">
        <f>+VLOOKUP(D111,#REF!,4,0)</f>
        <v>#REF!</v>
      </c>
      <c r="L111" t="e">
        <f>VLOOKUP(D111,#REF!,5,0)</f>
        <v>#REF!</v>
      </c>
      <c r="M111" t="e">
        <f>VLOOKUP(D111,#REF!,6,0)</f>
        <v>#REF!</v>
      </c>
      <c r="N111" t="e">
        <f>VLOOKUP(D111,#REF!,7,0)</f>
        <v>#REF!</v>
      </c>
      <c r="P111" t="str">
        <f t="shared" si="10"/>
        <v>22582</v>
      </c>
      <c r="Q111" t="str">
        <f t="shared" si="11"/>
        <v>14</v>
      </c>
    </row>
    <row r="112" spans="1:17" hidden="1" x14ac:dyDescent="0.3">
      <c r="A112" s="556" t="s">
        <v>3334</v>
      </c>
      <c r="B112" s="333">
        <v>7</v>
      </c>
      <c r="C112" s="610">
        <v>148022582000994</v>
      </c>
      <c r="D112" s="334" t="s">
        <v>843</v>
      </c>
      <c r="E112" t="str">
        <f t="shared" si="8"/>
        <v>144802258200099</v>
      </c>
      <c r="F112" t="str">
        <f t="shared" si="9"/>
        <v>4</v>
      </c>
      <c r="G112" t="e">
        <f>+VLOOKUP(L112,BG!$D$10:$F$68,3,FALSE)</f>
        <v>#REF!</v>
      </c>
      <c r="H112" s="334" t="s">
        <v>832</v>
      </c>
      <c r="I112" s="333">
        <v>44501894</v>
      </c>
      <c r="J112" s="576">
        <f t="shared" si="7"/>
        <v>44501.894</v>
      </c>
      <c r="K112" t="e">
        <f>+VLOOKUP(D112,#REF!,4,0)</f>
        <v>#REF!</v>
      </c>
      <c r="L112" t="e">
        <f>VLOOKUP(D112,#REF!,5,0)</f>
        <v>#REF!</v>
      </c>
      <c r="M112" t="e">
        <f>VLOOKUP(D112,#REF!,6,0)</f>
        <v>#REF!</v>
      </c>
      <c r="N112" t="e">
        <f>VLOOKUP(D112,#REF!,7,0)</f>
        <v>#REF!</v>
      </c>
      <c r="P112" t="str">
        <f t="shared" si="10"/>
        <v>22582</v>
      </c>
      <c r="Q112" t="str">
        <f t="shared" si="11"/>
        <v>14</v>
      </c>
    </row>
    <row r="113" spans="1:17" hidden="1" x14ac:dyDescent="0.3">
      <c r="A113" s="556" t="s">
        <v>3334</v>
      </c>
      <c r="B113" s="332">
        <v>7</v>
      </c>
      <c r="C113" s="609">
        <v>148022582000995</v>
      </c>
      <c r="D113" s="427" t="s">
        <v>844</v>
      </c>
      <c r="E113" t="str">
        <f t="shared" si="8"/>
        <v>145802258200099</v>
      </c>
      <c r="F113" t="str">
        <f t="shared" si="9"/>
        <v>5</v>
      </c>
      <c r="G113" t="e">
        <f>+VLOOKUP(L113,BG!$D$10:$F$68,3,FALSE)</f>
        <v>#REF!</v>
      </c>
      <c r="H113" s="427" t="s">
        <v>834</v>
      </c>
      <c r="I113" s="332">
        <v>265580905</v>
      </c>
      <c r="J113" s="576">
        <f t="shared" si="7"/>
        <v>265580.90500000003</v>
      </c>
      <c r="K113" t="e">
        <f>+VLOOKUP(D113,#REF!,4,0)</f>
        <v>#REF!</v>
      </c>
      <c r="L113" t="e">
        <f>VLOOKUP(D113,#REF!,5,0)</f>
        <v>#REF!</v>
      </c>
      <c r="M113" t="e">
        <f>VLOOKUP(D113,#REF!,6,0)</f>
        <v>#REF!</v>
      </c>
      <c r="N113" t="e">
        <f>VLOOKUP(D113,#REF!,7,0)</f>
        <v>#REF!</v>
      </c>
      <c r="P113" t="str">
        <f t="shared" si="10"/>
        <v>22582</v>
      </c>
      <c r="Q113" t="str">
        <f t="shared" si="11"/>
        <v>14</v>
      </c>
    </row>
    <row r="114" spans="1:17" hidden="1" x14ac:dyDescent="0.3">
      <c r="A114" s="556" t="s">
        <v>3334</v>
      </c>
      <c r="B114" s="333">
        <v>7</v>
      </c>
      <c r="C114" s="610">
        <v>148022582000996</v>
      </c>
      <c r="D114" s="334" t="s">
        <v>845</v>
      </c>
      <c r="E114" t="str">
        <f t="shared" si="8"/>
        <v>146802258200099</v>
      </c>
      <c r="F114" t="str">
        <f t="shared" si="9"/>
        <v>6</v>
      </c>
      <c r="G114" t="e">
        <f>+VLOOKUP(L114,BG!$D$10:$F$68,3,FALSE)</f>
        <v>#REF!</v>
      </c>
      <c r="H114" s="334" t="s">
        <v>836</v>
      </c>
      <c r="I114" s="333">
        <v>268377200</v>
      </c>
      <c r="J114" s="576">
        <f t="shared" si="7"/>
        <v>268377.2</v>
      </c>
      <c r="K114" t="e">
        <f>+VLOOKUP(D114,#REF!,4,0)</f>
        <v>#REF!</v>
      </c>
      <c r="L114" t="e">
        <f>VLOOKUP(D114,#REF!,5,0)</f>
        <v>#REF!</v>
      </c>
      <c r="M114" t="e">
        <f>VLOOKUP(D114,#REF!,6,0)</f>
        <v>#REF!</v>
      </c>
      <c r="N114" t="e">
        <f>VLOOKUP(D114,#REF!,7,0)</f>
        <v>#REF!</v>
      </c>
      <c r="P114" t="str">
        <f t="shared" si="10"/>
        <v>22582</v>
      </c>
      <c r="Q114" t="str">
        <f t="shared" si="11"/>
        <v>14</v>
      </c>
    </row>
    <row r="115" spans="1:17" hidden="1" x14ac:dyDescent="0.3">
      <c r="A115" s="556" t="s">
        <v>3334</v>
      </c>
      <c r="B115" s="332">
        <v>7</v>
      </c>
      <c r="C115" s="609">
        <v>148022582000997</v>
      </c>
      <c r="D115" s="427" t="s">
        <v>846</v>
      </c>
      <c r="E115" t="str">
        <f t="shared" si="8"/>
        <v>147802258200099</v>
      </c>
      <c r="F115" t="str">
        <f t="shared" si="9"/>
        <v>7</v>
      </c>
      <c r="G115" t="e">
        <f>+VLOOKUP(L115,BG!$D$10:$F$68,3,FALSE)</f>
        <v>#REF!</v>
      </c>
      <c r="H115" s="427" t="s">
        <v>838</v>
      </c>
      <c r="I115" s="332">
        <v>6956132742</v>
      </c>
      <c r="J115" s="576">
        <f t="shared" si="7"/>
        <v>6956132.7419999996</v>
      </c>
      <c r="K115" t="e">
        <f>+VLOOKUP(D115,#REF!,4,0)</f>
        <v>#REF!</v>
      </c>
      <c r="L115" t="e">
        <f>VLOOKUP(D115,#REF!,5,0)</f>
        <v>#REF!</v>
      </c>
      <c r="M115" t="e">
        <f>VLOOKUP(D115,#REF!,6,0)</f>
        <v>#REF!</v>
      </c>
      <c r="N115" t="e">
        <f>VLOOKUP(D115,#REF!,7,0)</f>
        <v>#REF!</v>
      </c>
      <c r="P115" t="str">
        <f t="shared" si="10"/>
        <v>22582</v>
      </c>
      <c r="Q115" t="str">
        <f t="shared" si="11"/>
        <v>14</v>
      </c>
    </row>
    <row r="116" spans="1:17" hidden="1" x14ac:dyDescent="0.3">
      <c r="A116" s="556" t="s">
        <v>3334</v>
      </c>
      <c r="B116" s="333">
        <v>7</v>
      </c>
      <c r="C116" s="610">
        <v>148022582000998</v>
      </c>
      <c r="D116" s="334" t="s">
        <v>847</v>
      </c>
      <c r="E116" t="str">
        <f t="shared" si="8"/>
        <v>148802258200099</v>
      </c>
      <c r="F116" t="str">
        <f t="shared" si="9"/>
        <v>8</v>
      </c>
      <c r="G116" t="e">
        <f>+VLOOKUP(L116,BG!$D$10:$F$68,3,FALSE)</f>
        <v>#REF!</v>
      </c>
      <c r="H116" s="334" t="s">
        <v>840</v>
      </c>
      <c r="I116" s="333">
        <v>104142513065</v>
      </c>
      <c r="J116" s="466">
        <f t="shared" si="7"/>
        <v>104142513.065</v>
      </c>
      <c r="K116" t="e">
        <f>+VLOOKUP(D116,#REF!,4,0)</f>
        <v>#REF!</v>
      </c>
      <c r="L116" t="e">
        <f>VLOOKUP(D116,#REF!,5,0)</f>
        <v>#REF!</v>
      </c>
      <c r="M116" t="e">
        <f>VLOOKUP(D116,#REF!,6,0)</f>
        <v>#REF!</v>
      </c>
      <c r="N116" t="e">
        <f>VLOOKUP(D116,#REF!,7,0)</f>
        <v>#REF!</v>
      </c>
      <c r="P116" t="str">
        <f t="shared" si="10"/>
        <v>22582</v>
      </c>
      <c r="Q116" t="str">
        <f t="shared" si="11"/>
        <v>14</v>
      </c>
    </row>
    <row r="117" spans="1:17" hidden="1" x14ac:dyDescent="0.3">
      <c r="A117" s="556" t="s">
        <v>3334</v>
      </c>
      <c r="B117" s="332">
        <v>7</v>
      </c>
      <c r="C117" s="609">
        <v>148022582001997</v>
      </c>
      <c r="D117" s="427" t="s">
        <v>1920</v>
      </c>
      <c r="E117" t="str">
        <f t="shared" si="8"/>
        <v>147802258200199</v>
      </c>
      <c r="F117" t="str">
        <f t="shared" si="9"/>
        <v>7</v>
      </c>
      <c r="G117" t="e">
        <f>+VLOOKUP(L117,BG!$D$10:$F$68,3,FALSE)</f>
        <v>#REF!</v>
      </c>
      <c r="H117" s="427" t="s">
        <v>2107</v>
      </c>
      <c r="I117" s="332">
        <v>676145</v>
      </c>
      <c r="J117" s="576">
        <f t="shared" si="7"/>
        <v>676.14499999999998</v>
      </c>
      <c r="K117" t="e">
        <f>+VLOOKUP(D117,#REF!,4,0)</f>
        <v>#REF!</v>
      </c>
      <c r="L117" t="e">
        <f>VLOOKUP(D117,#REF!,5,0)</f>
        <v>#REF!</v>
      </c>
      <c r="M117" t="e">
        <f>VLOOKUP(D117,#REF!,6,0)</f>
        <v>#REF!</v>
      </c>
      <c r="N117" t="e">
        <f>VLOOKUP(D117,#REF!,7,0)</f>
        <v>#REF!</v>
      </c>
      <c r="P117" t="str">
        <f t="shared" si="10"/>
        <v>22582</v>
      </c>
      <c r="Q117" t="str">
        <f t="shared" si="11"/>
        <v>14</v>
      </c>
    </row>
    <row r="118" spans="1:17" hidden="1" x14ac:dyDescent="0.3">
      <c r="A118" s="556" t="s">
        <v>3334</v>
      </c>
      <c r="B118" s="333">
        <v>7</v>
      </c>
      <c r="C118" s="610">
        <v>148022582001998</v>
      </c>
      <c r="D118" s="334" t="s">
        <v>1921</v>
      </c>
      <c r="E118" t="str">
        <f t="shared" si="8"/>
        <v>148802258200199</v>
      </c>
      <c r="F118" t="str">
        <f t="shared" si="9"/>
        <v>8</v>
      </c>
      <c r="G118" t="e">
        <f>+VLOOKUP(L118,BG!$D$10:$F$68,3,FALSE)</f>
        <v>#REF!</v>
      </c>
      <c r="H118" s="334" t="s">
        <v>2108</v>
      </c>
      <c r="I118" s="333">
        <v>495472084</v>
      </c>
      <c r="J118" s="576">
        <f t="shared" si="7"/>
        <v>495472.08399999997</v>
      </c>
      <c r="K118" t="e">
        <f>+VLOOKUP(D118,#REF!,4,0)</f>
        <v>#REF!</v>
      </c>
      <c r="L118" t="e">
        <f>VLOOKUP(D118,#REF!,5,0)</f>
        <v>#REF!</v>
      </c>
      <c r="M118" t="e">
        <f>VLOOKUP(D118,#REF!,6,0)</f>
        <v>#REF!</v>
      </c>
      <c r="N118" t="e">
        <f>VLOOKUP(D118,#REF!,7,0)</f>
        <v>#REF!</v>
      </c>
      <c r="P118" t="str">
        <f t="shared" si="10"/>
        <v>22582</v>
      </c>
      <c r="Q118" t="str">
        <f t="shared" si="11"/>
        <v>14</v>
      </c>
    </row>
    <row r="119" spans="1:17" x14ac:dyDescent="0.3">
      <c r="A119" s="556" t="s">
        <v>3334</v>
      </c>
      <c r="B119" s="332">
        <v>7</v>
      </c>
      <c r="C119" s="609">
        <v>148022582003017</v>
      </c>
      <c r="D119" s="427" t="s">
        <v>1923</v>
      </c>
      <c r="E119" t="str">
        <f t="shared" si="8"/>
        <v>147802258200301</v>
      </c>
      <c r="F119" t="str">
        <f t="shared" si="9"/>
        <v>7</v>
      </c>
      <c r="G119" t="e">
        <f>+VLOOKUP(L119,BG!$D$10:$F$68,3,FALSE)</f>
        <v>#REF!</v>
      </c>
      <c r="H119" s="427" t="s">
        <v>2111</v>
      </c>
      <c r="I119" s="294">
        <v>415020171</v>
      </c>
      <c r="J119" s="576">
        <f t="shared" si="7"/>
        <v>415020.17099999997</v>
      </c>
      <c r="K119" t="e">
        <f>+VLOOKUP(D119,#REF!,4,0)</f>
        <v>#REF!</v>
      </c>
      <c r="L119" t="e">
        <f>VLOOKUP(D119,#REF!,5,0)</f>
        <v>#REF!</v>
      </c>
      <c r="M119" t="e">
        <f>VLOOKUP(D119,#REF!,6,0)</f>
        <v>#REF!</v>
      </c>
      <c r="N119" t="e">
        <f>VLOOKUP(D119,#REF!,7,0)</f>
        <v>#REF!</v>
      </c>
      <c r="P119" t="str">
        <f t="shared" si="10"/>
        <v>22582</v>
      </c>
      <c r="Q119" t="str">
        <f t="shared" si="11"/>
        <v>14</v>
      </c>
    </row>
    <row r="120" spans="1:17" x14ac:dyDescent="0.3">
      <c r="A120" s="556" t="s">
        <v>3334</v>
      </c>
      <c r="B120" s="333">
        <v>7</v>
      </c>
      <c r="C120" s="610">
        <v>148022582003018</v>
      </c>
      <c r="D120" s="334" t="s">
        <v>1924</v>
      </c>
      <c r="E120" t="str">
        <f t="shared" si="8"/>
        <v>148802258200301</v>
      </c>
      <c r="F120" t="str">
        <f t="shared" si="9"/>
        <v>8</v>
      </c>
      <c r="G120" t="e">
        <f>+VLOOKUP(L120,BG!$D$10:$F$68,3,FALSE)</f>
        <v>#REF!</v>
      </c>
      <c r="H120" s="334" t="s">
        <v>2112</v>
      </c>
      <c r="I120" s="295">
        <v>557488300</v>
      </c>
      <c r="J120" s="576">
        <f t="shared" si="7"/>
        <v>557488.30000000005</v>
      </c>
      <c r="K120" t="e">
        <f>+VLOOKUP(D120,#REF!,4,0)</f>
        <v>#REF!</v>
      </c>
      <c r="L120" t="e">
        <f>VLOOKUP(D120,#REF!,5,0)</f>
        <v>#REF!</v>
      </c>
      <c r="M120" t="e">
        <f>VLOOKUP(D120,#REF!,6,0)</f>
        <v>#REF!</v>
      </c>
      <c r="N120" t="e">
        <f>VLOOKUP(D120,#REF!,7,0)</f>
        <v>#REF!</v>
      </c>
      <c r="P120" t="str">
        <f t="shared" si="10"/>
        <v>22582</v>
      </c>
      <c r="Q120" t="str">
        <f t="shared" si="11"/>
        <v>14</v>
      </c>
    </row>
    <row r="121" spans="1:17" hidden="1" x14ac:dyDescent="0.3">
      <c r="A121" s="556" t="s">
        <v>3334</v>
      </c>
      <c r="B121" s="332">
        <v>7</v>
      </c>
      <c r="C121" s="609">
        <v>148022582003997</v>
      </c>
      <c r="D121" s="427" t="s">
        <v>1927</v>
      </c>
      <c r="E121" t="str">
        <f t="shared" si="8"/>
        <v>147802258200399</v>
      </c>
      <c r="F121" t="str">
        <f t="shared" si="9"/>
        <v>7</v>
      </c>
      <c r="G121" t="e">
        <f>+VLOOKUP(L121,BG!$D$10:$F$68,3,FALSE)</f>
        <v>#REF!</v>
      </c>
      <c r="H121" s="427" t="s">
        <v>2111</v>
      </c>
      <c r="I121" s="332">
        <v>203378962</v>
      </c>
      <c r="J121" s="576">
        <f t="shared" si="7"/>
        <v>203378.962</v>
      </c>
      <c r="K121" t="e">
        <f>+VLOOKUP(D121,#REF!,4,0)</f>
        <v>#REF!</v>
      </c>
      <c r="L121" t="e">
        <f>VLOOKUP(D121,#REF!,5,0)</f>
        <v>#REF!</v>
      </c>
      <c r="M121" t="e">
        <f>VLOOKUP(D121,#REF!,6,0)</f>
        <v>#REF!</v>
      </c>
      <c r="N121" t="e">
        <f>VLOOKUP(D121,#REF!,7,0)</f>
        <v>#REF!</v>
      </c>
      <c r="P121" t="str">
        <f t="shared" si="10"/>
        <v>22582</v>
      </c>
      <c r="Q121" t="str">
        <f t="shared" si="11"/>
        <v>14</v>
      </c>
    </row>
    <row r="122" spans="1:17" hidden="1" x14ac:dyDescent="0.3">
      <c r="A122" s="556" t="s">
        <v>3334</v>
      </c>
      <c r="B122" s="333">
        <v>7</v>
      </c>
      <c r="C122" s="610">
        <v>148022582003998</v>
      </c>
      <c r="D122" s="334" t="s">
        <v>1928</v>
      </c>
      <c r="E122" t="str">
        <f t="shared" si="8"/>
        <v>148802258200399</v>
      </c>
      <c r="F122" t="str">
        <f t="shared" si="9"/>
        <v>8</v>
      </c>
      <c r="G122" t="e">
        <f>+VLOOKUP(L122,BG!$D$10:$F$68,3,FALSE)</f>
        <v>#REF!</v>
      </c>
      <c r="H122" s="334" t="s">
        <v>2112</v>
      </c>
      <c r="I122" s="333">
        <v>886918631</v>
      </c>
      <c r="J122" s="576">
        <f t="shared" si="7"/>
        <v>886918.63100000005</v>
      </c>
      <c r="K122" t="e">
        <f>+VLOOKUP(D122,#REF!,4,0)</f>
        <v>#REF!</v>
      </c>
      <c r="L122" t="e">
        <f>VLOOKUP(D122,#REF!,5,0)</f>
        <v>#REF!</v>
      </c>
      <c r="M122" t="e">
        <f>VLOOKUP(D122,#REF!,6,0)</f>
        <v>#REF!</v>
      </c>
      <c r="N122" t="e">
        <f>VLOOKUP(D122,#REF!,7,0)</f>
        <v>#REF!</v>
      </c>
      <c r="P122" t="str">
        <f t="shared" si="10"/>
        <v>22582</v>
      </c>
      <c r="Q122" t="str">
        <f t="shared" si="11"/>
        <v>14</v>
      </c>
    </row>
    <row r="123" spans="1:17" x14ac:dyDescent="0.3">
      <c r="A123" s="556" t="s">
        <v>3334</v>
      </c>
      <c r="B123" s="332">
        <v>7</v>
      </c>
      <c r="C123" s="609">
        <v>148022594000015</v>
      </c>
      <c r="D123" s="427" t="s">
        <v>850</v>
      </c>
      <c r="E123" t="str">
        <f t="shared" si="8"/>
        <v>145802259400001</v>
      </c>
      <c r="F123" t="str">
        <f t="shared" si="9"/>
        <v>5</v>
      </c>
      <c r="G123" t="e">
        <f>+VLOOKUP(L123,BG!$D$10:$F$68,3,FALSE)</f>
        <v>#REF!</v>
      </c>
      <c r="H123" s="427" t="s">
        <v>851</v>
      </c>
      <c r="I123" s="294">
        <v>-6150590</v>
      </c>
      <c r="J123" s="576">
        <f t="shared" si="7"/>
        <v>-6150.59</v>
      </c>
      <c r="K123" t="e">
        <f>+VLOOKUP(D123,#REF!,4,0)</f>
        <v>#REF!</v>
      </c>
      <c r="L123" t="e">
        <f>VLOOKUP(D123,#REF!,5,0)</f>
        <v>#REF!</v>
      </c>
      <c r="M123" t="e">
        <f>VLOOKUP(D123,#REF!,6,0)</f>
        <v>#REF!</v>
      </c>
      <c r="N123" t="e">
        <f>VLOOKUP(D123,#REF!,7,0)</f>
        <v>#REF!</v>
      </c>
      <c r="P123" t="str">
        <f t="shared" si="10"/>
        <v>22594</v>
      </c>
      <c r="Q123" t="str">
        <f t="shared" si="11"/>
        <v>14</v>
      </c>
    </row>
    <row r="124" spans="1:17" x14ac:dyDescent="0.3">
      <c r="A124" s="556" t="s">
        <v>3334</v>
      </c>
      <c r="B124" s="333">
        <v>7</v>
      </c>
      <c r="C124" s="610">
        <v>148022594000018</v>
      </c>
      <c r="D124" s="334" t="s">
        <v>856</v>
      </c>
      <c r="E124" t="str">
        <f t="shared" si="8"/>
        <v>148802259400001</v>
      </c>
      <c r="F124" t="str">
        <f t="shared" si="9"/>
        <v>8</v>
      </c>
      <c r="G124" t="e">
        <f>+VLOOKUP(L124,BG!$D$10:$F$68,3,FALSE)</f>
        <v>#REF!</v>
      </c>
      <c r="H124" s="334" t="s">
        <v>857</v>
      </c>
      <c r="I124" s="295">
        <v>-50430177</v>
      </c>
      <c r="J124" s="576">
        <f t="shared" si="7"/>
        <v>-50430.177000000003</v>
      </c>
      <c r="K124" t="e">
        <f>+VLOOKUP(D124,#REF!,4,0)</f>
        <v>#REF!</v>
      </c>
      <c r="L124" t="e">
        <f>VLOOKUP(D124,#REF!,5,0)</f>
        <v>#REF!</v>
      </c>
      <c r="M124" t="e">
        <f>VLOOKUP(D124,#REF!,6,0)</f>
        <v>#REF!</v>
      </c>
      <c r="N124" t="e">
        <f>VLOOKUP(D124,#REF!,7,0)</f>
        <v>#REF!</v>
      </c>
      <c r="P124" t="str">
        <f t="shared" si="10"/>
        <v>22594</v>
      </c>
      <c r="Q124" t="str">
        <f t="shared" si="11"/>
        <v>14</v>
      </c>
    </row>
    <row r="125" spans="1:17" hidden="1" x14ac:dyDescent="0.3">
      <c r="A125" s="556" t="s">
        <v>3334</v>
      </c>
      <c r="B125" s="332">
        <v>7</v>
      </c>
      <c r="C125" s="609">
        <v>148022594000995</v>
      </c>
      <c r="D125" s="427" t="s">
        <v>860</v>
      </c>
      <c r="E125" t="str">
        <f t="shared" si="8"/>
        <v>145802259400099</v>
      </c>
      <c r="F125" t="str">
        <f t="shared" si="9"/>
        <v>5</v>
      </c>
      <c r="G125" t="e">
        <f>+VLOOKUP(L125,BG!$D$10:$F$68,3,FALSE)</f>
        <v>#REF!</v>
      </c>
      <c r="H125" s="427" t="s">
        <v>851</v>
      </c>
      <c r="I125" s="332">
        <v>-6206763</v>
      </c>
      <c r="J125" s="576">
        <f t="shared" si="7"/>
        <v>-6206.7629999999999</v>
      </c>
      <c r="K125" t="e">
        <f>+VLOOKUP(D125,#REF!,4,0)</f>
        <v>#REF!</v>
      </c>
      <c r="L125" t="e">
        <f>VLOOKUP(D125,#REF!,5,0)</f>
        <v>#REF!</v>
      </c>
      <c r="M125" t="e">
        <f>VLOOKUP(D125,#REF!,6,0)</f>
        <v>#REF!</v>
      </c>
      <c r="N125" t="e">
        <f>VLOOKUP(D125,#REF!,7,0)</f>
        <v>#REF!</v>
      </c>
      <c r="P125" t="str">
        <f t="shared" si="10"/>
        <v>22594</v>
      </c>
      <c r="Q125" t="str">
        <f t="shared" si="11"/>
        <v>14</v>
      </c>
    </row>
    <row r="126" spans="1:17" hidden="1" x14ac:dyDescent="0.3">
      <c r="A126" s="556" t="s">
        <v>3334</v>
      </c>
      <c r="B126" s="333">
        <v>7</v>
      </c>
      <c r="C126" s="610">
        <v>148022594000997</v>
      </c>
      <c r="D126" s="334" t="s">
        <v>862</v>
      </c>
      <c r="E126" t="str">
        <f t="shared" si="8"/>
        <v>147802259400099</v>
      </c>
      <c r="F126" t="str">
        <f t="shared" si="9"/>
        <v>7</v>
      </c>
      <c r="G126" t="e">
        <f>+VLOOKUP(L126,BG!$D$10:$F$68,3,FALSE)</f>
        <v>#REF!</v>
      </c>
      <c r="H126" s="334" t="s">
        <v>855</v>
      </c>
      <c r="I126" s="333">
        <v>-913052759</v>
      </c>
      <c r="J126" s="576">
        <f t="shared" si="7"/>
        <v>-913052.75899999996</v>
      </c>
      <c r="K126" t="e">
        <f>+VLOOKUP(D126,#REF!,4,0)</f>
        <v>#REF!</v>
      </c>
      <c r="L126" t="e">
        <f>VLOOKUP(D126,#REF!,5,0)</f>
        <v>#REF!</v>
      </c>
      <c r="M126" t="e">
        <f>VLOOKUP(D126,#REF!,6,0)</f>
        <v>#REF!</v>
      </c>
      <c r="N126" t="e">
        <f>VLOOKUP(D126,#REF!,7,0)</f>
        <v>#REF!</v>
      </c>
      <c r="P126" t="str">
        <f t="shared" si="10"/>
        <v>22594</v>
      </c>
      <c r="Q126" t="str">
        <f t="shared" si="11"/>
        <v>14</v>
      </c>
    </row>
    <row r="127" spans="1:17" hidden="1" x14ac:dyDescent="0.3">
      <c r="A127" s="556" t="s">
        <v>3334</v>
      </c>
      <c r="B127" s="332">
        <v>7</v>
      </c>
      <c r="C127" s="609">
        <v>148022594000998</v>
      </c>
      <c r="D127" s="427" t="s">
        <v>863</v>
      </c>
      <c r="E127" t="str">
        <f t="shared" si="8"/>
        <v>148802259400099</v>
      </c>
      <c r="F127" t="str">
        <f t="shared" si="9"/>
        <v>8</v>
      </c>
      <c r="G127" t="e">
        <f>+VLOOKUP(L127,BG!$D$10:$F$68,3,FALSE)</f>
        <v>#REF!</v>
      </c>
      <c r="H127" s="427" t="s">
        <v>857</v>
      </c>
      <c r="I127" s="332">
        <v>-12241397339</v>
      </c>
      <c r="J127" s="576">
        <f t="shared" si="7"/>
        <v>-12241397.339</v>
      </c>
      <c r="K127" t="e">
        <f>+VLOOKUP(D127,#REF!,4,0)</f>
        <v>#REF!</v>
      </c>
      <c r="L127" t="e">
        <f>VLOOKUP(D127,#REF!,5,0)</f>
        <v>#REF!</v>
      </c>
      <c r="M127" t="e">
        <f>VLOOKUP(D127,#REF!,6,0)</f>
        <v>#REF!</v>
      </c>
      <c r="N127" t="e">
        <f>VLOOKUP(D127,#REF!,7,0)</f>
        <v>#REF!</v>
      </c>
      <c r="P127" t="str">
        <f t="shared" si="10"/>
        <v>22594</v>
      </c>
      <c r="Q127" t="str">
        <f t="shared" si="11"/>
        <v>14</v>
      </c>
    </row>
    <row r="128" spans="1:17" hidden="1" x14ac:dyDescent="0.3">
      <c r="A128" s="556" t="s">
        <v>3334</v>
      </c>
      <c r="B128" s="333">
        <v>7</v>
      </c>
      <c r="C128" s="610">
        <v>149023192001991</v>
      </c>
      <c r="D128" s="334" t="s">
        <v>2429</v>
      </c>
      <c r="E128" t="str">
        <f t="shared" si="8"/>
        <v>141902319200199</v>
      </c>
      <c r="F128" t="str">
        <f t="shared" si="9"/>
        <v>1</v>
      </c>
      <c r="G128" t="e">
        <f>+VLOOKUP(L128,BG!$D$10:$F$68,3,FALSE)</f>
        <v>#REF!</v>
      </c>
      <c r="H128" s="334" t="s">
        <v>2430</v>
      </c>
      <c r="I128" s="333">
        <v>-34913132</v>
      </c>
      <c r="J128" s="576">
        <f t="shared" si="7"/>
        <v>-34913.131999999998</v>
      </c>
      <c r="K128" t="e">
        <f>+VLOOKUP(D128,#REF!,4,0)</f>
        <v>#REF!</v>
      </c>
      <c r="L128" t="e">
        <f>VLOOKUP(D128,#REF!,5,0)</f>
        <v>#REF!</v>
      </c>
      <c r="M128" t="e">
        <f>VLOOKUP(D128,#REF!,6,0)</f>
        <v>#REF!</v>
      </c>
      <c r="N128" t="e">
        <f>VLOOKUP(D128,#REF!,7,0)</f>
        <v>#REF!</v>
      </c>
      <c r="P128" t="str">
        <f t="shared" si="10"/>
        <v>23192</v>
      </c>
      <c r="Q128" t="str">
        <f t="shared" si="11"/>
        <v>14</v>
      </c>
    </row>
    <row r="129" spans="1:17" hidden="1" x14ac:dyDescent="0.3">
      <c r="A129" s="556" t="s">
        <v>3334</v>
      </c>
      <c r="B129" s="332">
        <v>7</v>
      </c>
      <c r="C129" s="609">
        <v>149023192001992</v>
      </c>
      <c r="D129" s="427" t="s">
        <v>864</v>
      </c>
      <c r="E129" t="str">
        <f t="shared" si="8"/>
        <v>142902319200199</v>
      </c>
      <c r="F129" t="str">
        <f t="shared" si="9"/>
        <v>2</v>
      </c>
      <c r="G129" t="e">
        <f>+VLOOKUP(L129,BG!$D$10:$F$68,3,FALSE)</f>
        <v>#REF!</v>
      </c>
      <c r="H129" s="427" t="s">
        <v>865</v>
      </c>
      <c r="I129" s="332">
        <v>-431175</v>
      </c>
      <c r="J129" s="576">
        <f t="shared" si="7"/>
        <v>-431.17500000000001</v>
      </c>
      <c r="K129" t="e">
        <f>+VLOOKUP(D129,#REF!,4,0)</f>
        <v>#REF!</v>
      </c>
      <c r="L129" t="e">
        <f>VLOOKUP(D129,#REF!,5,0)</f>
        <v>#REF!</v>
      </c>
      <c r="M129" t="e">
        <f>VLOOKUP(D129,#REF!,6,0)</f>
        <v>#REF!</v>
      </c>
      <c r="N129" t="e">
        <f>VLOOKUP(D129,#REF!,7,0)</f>
        <v>#REF!</v>
      </c>
      <c r="P129" t="str">
        <f t="shared" si="10"/>
        <v>23192</v>
      </c>
      <c r="Q129" t="str">
        <f t="shared" si="11"/>
        <v>14</v>
      </c>
    </row>
    <row r="130" spans="1:17" hidden="1" x14ac:dyDescent="0.3">
      <c r="A130" s="556" t="s">
        <v>3334</v>
      </c>
      <c r="B130" s="333">
        <v>7</v>
      </c>
      <c r="C130" s="610">
        <v>149023192001993</v>
      </c>
      <c r="D130" s="334" t="s">
        <v>1935</v>
      </c>
      <c r="E130" t="str">
        <f t="shared" si="8"/>
        <v>143902319200199</v>
      </c>
      <c r="F130" t="str">
        <f t="shared" si="9"/>
        <v>3</v>
      </c>
      <c r="G130" t="e">
        <f>+VLOOKUP(L130,BG!$D$10:$F$68,3,FALSE)</f>
        <v>#REF!</v>
      </c>
      <c r="H130" s="334" t="s">
        <v>2117</v>
      </c>
      <c r="I130" s="333">
        <v>-563199</v>
      </c>
      <c r="J130" s="576">
        <f t="shared" ref="J130:J193" si="12">I130/1000</f>
        <v>-563.19899999999996</v>
      </c>
      <c r="K130" t="e">
        <f>+VLOOKUP(D130,#REF!,4,0)</f>
        <v>#REF!</v>
      </c>
      <c r="L130" t="e">
        <f>VLOOKUP(D130,#REF!,5,0)</f>
        <v>#REF!</v>
      </c>
      <c r="M130" t="e">
        <f>VLOOKUP(D130,#REF!,6,0)</f>
        <v>#REF!</v>
      </c>
      <c r="N130" t="e">
        <f>VLOOKUP(D130,#REF!,7,0)</f>
        <v>#REF!</v>
      </c>
      <c r="P130" t="str">
        <f t="shared" si="10"/>
        <v>23192</v>
      </c>
      <c r="Q130" t="str">
        <f t="shared" si="11"/>
        <v>14</v>
      </c>
    </row>
    <row r="131" spans="1:17" hidden="1" x14ac:dyDescent="0.3">
      <c r="A131" s="556" t="s">
        <v>3334</v>
      </c>
      <c r="B131" s="332">
        <v>7</v>
      </c>
      <c r="C131" s="609">
        <v>149023192001994</v>
      </c>
      <c r="D131" s="427" t="s">
        <v>1936</v>
      </c>
      <c r="E131" t="str">
        <f t="shared" si="8"/>
        <v>144902319200199</v>
      </c>
      <c r="F131" t="str">
        <f t="shared" si="9"/>
        <v>4</v>
      </c>
      <c r="G131" t="e">
        <f>+VLOOKUP(L131,BG!$D$10:$F$68,3,FALSE)</f>
        <v>#REF!</v>
      </c>
      <c r="H131" s="427" t="s">
        <v>2118</v>
      </c>
      <c r="I131" s="332">
        <v>-588351</v>
      </c>
      <c r="J131" s="576">
        <f t="shared" si="12"/>
        <v>-588.351</v>
      </c>
      <c r="K131" t="e">
        <f>+VLOOKUP(D131,#REF!,4,0)</f>
        <v>#REF!</v>
      </c>
      <c r="L131" t="e">
        <f>VLOOKUP(D131,#REF!,5,0)</f>
        <v>#REF!</v>
      </c>
      <c r="M131" t="e">
        <f>VLOOKUP(D131,#REF!,6,0)</f>
        <v>#REF!</v>
      </c>
      <c r="N131" t="e">
        <f>VLOOKUP(D131,#REF!,7,0)</f>
        <v>#REF!</v>
      </c>
      <c r="P131" t="str">
        <f t="shared" si="10"/>
        <v>23192</v>
      </c>
      <c r="Q131" t="str">
        <f t="shared" si="11"/>
        <v>14</v>
      </c>
    </row>
    <row r="132" spans="1:17" hidden="1" x14ac:dyDescent="0.3">
      <c r="A132" s="556" t="s">
        <v>3334</v>
      </c>
      <c r="B132" s="333">
        <v>7</v>
      </c>
      <c r="C132" s="610">
        <v>149023192001995</v>
      </c>
      <c r="D132" s="334" t="s">
        <v>1937</v>
      </c>
      <c r="E132" t="str">
        <f t="shared" si="8"/>
        <v>145902319200199</v>
      </c>
      <c r="F132" t="str">
        <f t="shared" si="9"/>
        <v>5</v>
      </c>
      <c r="G132" t="e">
        <f>+VLOOKUP(L132,BG!$D$10:$F$68,3,FALSE)</f>
        <v>#REF!</v>
      </c>
      <c r="H132" s="334" t="s">
        <v>2119</v>
      </c>
      <c r="I132" s="333">
        <v>-52067</v>
      </c>
      <c r="J132" s="576">
        <f t="shared" si="12"/>
        <v>-52.067</v>
      </c>
      <c r="K132" t="e">
        <f>+VLOOKUP(D132,#REF!,4,0)</f>
        <v>#REF!</v>
      </c>
      <c r="L132" t="e">
        <f>VLOOKUP(D132,#REF!,5,0)</f>
        <v>#REF!</v>
      </c>
      <c r="M132" t="e">
        <f>VLOOKUP(D132,#REF!,6,0)</f>
        <v>#REF!</v>
      </c>
      <c r="N132" t="e">
        <f>VLOOKUP(D132,#REF!,7,0)</f>
        <v>#REF!</v>
      </c>
      <c r="P132" t="str">
        <f t="shared" si="10"/>
        <v>23192</v>
      </c>
      <c r="Q132" t="str">
        <f t="shared" si="11"/>
        <v>14</v>
      </c>
    </row>
    <row r="133" spans="1:17" hidden="1" x14ac:dyDescent="0.3">
      <c r="A133" s="556" t="s">
        <v>3334</v>
      </c>
      <c r="B133" s="332">
        <v>7</v>
      </c>
      <c r="C133" s="609">
        <v>149023192001996</v>
      </c>
      <c r="D133" s="427" t="s">
        <v>1938</v>
      </c>
      <c r="E133" t="str">
        <f t="shared" ref="E133:E196" si="13">+MID(D133,3,2)&amp;+MID(D133,6,1)&amp;+MID(D133,8,2)&amp;+MID(D133,11,3)&amp;+MID(D133,17,2)&amp;+MID(D133,20,3)&amp;+MID(D133,24,2)</f>
        <v>146902319200199</v>
      </c>
      <c r="F133" t="str">
        <f t="shared" ref="F133:F196" si="14">MID(E133,3,1)</f>
        <v>6</v>
      </c>
      <c r="G133" t="e">
        <f>+VLOOKUP(L133,BG!$D$10:$F$68,3,FALSE)</f>
        <v>#REF!</v>
      </c>
      <c r="H133" s="427" t="s">
        <v>2120</v>
      </c>
      <c r="I133" s="332">
        <v>-1173401</v>
      </c>
      <c r="J133" s="576">
        <f t="shared" si="12"/>
        <v>-1173.4010000000001</v>
      </c>
      <c r="K133" t="e">
        <f>+VLOOKUP(D133,#REF!,4,0)</f>
        <v>#REF!</v>
      </c>
      <c r="L133" t="e">
        <f>VLOOKUP(D133,#REF!,5,0)</f>
        <v>#REF!</v>
      </c>
      <c r="M133" t="e">
        <f>VLOOKUP(D133,#REF!,6,0)</f>
        <v>#REF!</v>
      </c>
      <c r="N133" t="e">
        <f>VLOOKUP(D133,#REF!,7,0)</f>
        <v>#REF!</v>
      </c>
      <c r="P133" t="str">
        <f t="shared" si="10"/>
        <v>23192</v>
      </c>
      <c r="Q133" t="str">
        <f t="shared" si="11"/>
        <v>14</v>
      </c>
    </row>
    <row r="134" spans="1:17" hidden="1" x14ac:dyDescent="0.3">
      <c r="A134" s="556" t="s">
        <v>3334</v>
      </c>
      <c r="B134" s="333">
        <v>7</v>
      </c>
      <c r="C134" s="610">
        <v>149023192001997</v>
      </c>
      <c r="D134" s="334" t="s">
        <v>1939</v>
      </c>
      <c r="E134" t="str">
        <f t="shared" si="13"/>
        <v>147902319200199</v>
      </c>
      <c r="F134" t="str">
        <f t="shared" si="14"/>
        <v>7</v>
      </c>
      <c r="G134" t="e">
        <f>+VLOOKUP(L134,BG!$D$10:$F$68,3,FALSE)</f>
        <v>#REF!</v>
      </c>
      <c r="H134" s="334" t="s">
        <v>2121</v>
      </c>
      <c r="I134" s="333">
        <v>-155935185</v>
      </c>
      <c r="J134" s="576">
        <f t="shared" si="12"/>
        <v>-155935.185</v>
      </c>
      <c r="K134" t="e">
        <f>+VLOOKUP(D134,#REF!,4,0)</f>
        <v>#REF!</v>
      </c>
      <c r="L134" t="e">
        <f>VLOOKUP(D134,#REF!,5,0)</f>
        <v>#REF!</v>
      </c>
      <c r="M134" t="e">
        <f>VLOOKUP(D134,#REF!,6,0)</f>
        <v>#REF!</v>
      </c>
      <c r="N134" t="e">
        <f>VLOOKUP(D134,#REF!,7,0)</f>
        <v>#REF!</v>
      </c>
      <c r="P134" t="str">
        <f t="shared" si="10"/>
        <v>23192</v>
      </c>
      <c r="Q134" t="str">
        <f t="shared" si="11"/>
        <v>14</v>
      </c>
    </row>
    <row r="135" spans="1:17" hidden="1" x14ac:dyDescent="0.3">
      <c r="A135" s="556" t="s">
        <v>3334</v>
      </c>
      <c r="B135" s="332">
        <v>7</v>
      </c>
      <c r="C135" s="609">
        <v>149023192001998</v>
      </c>
      <c r="D135" s="427" t="s">
        <v>1940</v>
      </c>
      <c r="E135" t="str">
        <f t="shared" si="13"/>
        <v>148902319200199</v>
      </c>
      <c r="F135" t="str">
        <f t="shared" si="14"/>
        <v>8</v>
      </c>
      <c r="G135" t="e">
        <f>+VLOOKUP(L135,BG!$D$10:$F$68,3,FALSE)</f>
        <v>#REF!</v>
      </c>
      <c r="H135" s="427" t="s">
        <v>2122</v>
      </c>
      <c r="I135" s="332">
        <v>-2074822034</v>
      </c>
      <c r="J135" s="576">
        <f t="shared" si="12"/>
        <v>-2074822.034</v>
      </c>
      <c r="K135" t="e">
        <f>+VLOOKUP(D135,#REF!,4,0)</f>
        <v>#REF!</v>
      </c>
      <c r="L135" t="e">
        <f>VLOOKUP(D135,#REF!,5,0)</f>
        <v>#REF!</v>
      </c>
      <c r="M135" t="e">
        <f>VLOOKUP(D135,#REF!,6,0)</f>
        <v>#REF!</v>
      </c>
      <c r="N135" t="e">
        <f>VLOOKUP(D135,#REF!,7,0)</f>
        <v>#REF!</v>
      </c>
      <c r="P135" t="str">
        <f t="shared" ref="P135:P198" si="15">MID(E135,6,5)</f>
        <v>23192</v>
      </c>
      <c r="Q135" t="str">
        <f t="shared" ref="Q135:Q198" si="16">+LEFT(E135,2)</f>
        <v>14</v>
      </c>
    </row>
    <row r="136" spans="1:17" hidden="1" x14ac:dyDescent="0.3">
      <c r="A136" s="556" t="s">
        <v>3334</v>
      </c>
      <c r="B136" s="333">
        <v>7</v>
      </c>
      <c r="C136" s="610">
        <v>149023194001998</v>
      </c>
      <c r="D136" s="334" t="s">
        <v>1941</v>
      </c>
      <c r="E136" t="str">
        <f t="shared" si="13"/>
        <v>148902319400199</v>
      </c>
      <c r="F136" t="str">
        <f t="shared" si="14"/>
        <v>8</v>
      </c>
      <c r="G136" t="e">
        <f>+VLOOKUP(L136,BG!$D$10:$F$68,3,FALSE)</f>
        <v>#REF!</v>
      </c>
      <c r="H136" s="334" t="s">
        <v>2123</v>
      </c>
      <c r="I136" s="333">
        <v>-31305151513</v>
      </c>
      <c r="J136" s="576">
        <f t="shared" si="12"/>
        <v>-31305151.513</v>
      </c>
      <c r="K136" t="e">
        <f>+VLOOKUP(D136,#REF!,4,0)</f>
        <v>#REF!</v>
      </c>
      <c r="L136" t="e">
        <f>VLOOKUP(D136,#REF!,5,0)</f>
        <v>#REF!</v>
      </c>
      <c r="M136" t="e">
        <f>VLOOKUP(D136,#REF!,6,0)</f>
        <v>#REF!</v>
      </c>
      <c r="N136" t="e">
        <f>VLOOKUP(D136,#REF!,7,0)</f>
        <v>#REF!</v>
      </c>
      <c r="P136" t="str">
        <f t="shared" si="15"/>
        <v>23194</v>
      </c>
      <c r="Q136" t="str">
        <f t="shared" si="16"/>
        <v>14</v>
      </c>
    </row>
    <row r="137" spans="1:17" x14ac:dyDescent="0.3">
      <c r="A137" s="556" t="s">
        <v>3334</v>
      </c>
      <c r="B137" s="332">
        <v>6</v>
      </c>
      <c r="C137" s="609">
        <v>151024102000010</v>
      </c>
      <c r="D137" s="427" t="s">
        <v>1942</v>
      </c>
      <c r="E137" t="str">
        <f t="shared" si="13"/>
        <v>150102410200001</v>
      </c>
      <c r="F137" t="str">
        <f t="shared" si="14"/>
        <v>0</v>
      </c>
      <c r="G137" t="e">
        <f>+VLOOKUP(L137,BG!$D$10:$F$68,3,FALSE)</f>
        <v>#REF!</v>
      </c>
      <c r="H137" s="427" t="s">
        <v>2124</v>
      </c>
      <c r="I137" s="294">
        <v>2057579025</v>
      </c>
      <c r="J137" s="576">
        <f t="shared" si="12"/>
        <v>2057579.0249999999</v>
      </c>
      <c r="K137" t="e">
        <f>+VLOOKUP(D137,#REF!,4,0)</f>
        <v>#REF!</v>
      </c>
      <c r="L137" t="e">
        <f>VLOOKUP(D137,#REF!,5,0)</f>
        <v>#REF!</v>
      </c>
      <c r="M137" t="e">
        <f>VLOOKUP(D137,#REF!,6,0)</f>
        <v>#REF!</v>
      </c>
      <c r="N137" t="e">
        <f>VLOOKUP(D137,#REF!,7,0)</f>
        <v>#REF!</v>
      </c>
      <c r="P137" t="str">
        <f t="shared" si="15"/>
        <v>24102</v>
      </c>
      <c r="Q137" t="str">
        <f t="shared" si="16"/>
        <v>15</v>
      </c>
    </row>
    <row r="138" spans="1:17" hidden="1" x14ac:dyDescent="0.3">
      <c r="A138" s="556" t="s">
        <v>3334</v>
      </c>
      <c r="B138" s="333">
        <v>6</v>
      </c>
      <c r="C138" s="610">
        <v>151024102000990</v>
      </c>
      <c r="D138" s="334" t="s">
        <v>1943</v>
      </c>
      <c r="E138" t="str">
        <f t="shared" si="13"/>
        <v>150102410200099</v>
      </c>
      <c r="F138" t="str">
        <f t="shared" si="14"/>
        <v>0</v>
      </c>
      <c r="G138" t="e">
        <f>+VLOOKUP(L138,BG!$D$10:$F$68,3,FALSE)</f>
        <v>#REF!</v>
      </c>
      <c r="H138" s="334" t="s">
        <v>2124</v>
      </c>
      <c r="I138" s="333">
        <v>330921788</v>
      </c>
      <c r="J138" s="576">
        <f t="shared" si="12"/>
        <v>330921.788</v>
      </c>
      <c r="K138" t="e">
        <f>+VLOOKUP(D138,#REF!,4,0)</f>
        <v>#REF!</v>
      </c>
      <c r="L138" t="e">
        <f>VLOOKUP(D138,#REF!,5,0)</f>
        <v>#REF!</v>
      </c>
      <c r="M138" t="e">
        <f>VLOOKUP(D138,#REF!,6,0)</f>
        <v>#REF!</v>
      </c>
      <c r="N138" t="e">
        <f>VLOOKUP(D138,#REF!,7,0)</f>
        <v>#REF!</v>
      </c>
      <c r="P138" t="str">
        <f t="shared" si="15"/>
        <v>24102</v>
      </c>
      <c r="Q138" t="str">
        <f t="shared" si="16"/>
        <v>15</v>
      </c>
    </row>
    <row r="139" spans="1:17" hidden="1" x14ac:dyDescent="0.3">
      <c r="A139" s="556" t="s">
        <v>3334</v>
      </c>
      <c r="B139" s="332">
        <v>6</v>
      </c>
      <c r="C139" s="609">
        <v>151024102015990</v>
      </c>
      <c r="D139" s="427" t="s">
        <v>2431</v>
      </c>
      <c r="E139" t="str">
        <f t="shared" si="13"/>
        <v>150102410201599</v>
      </c>
      <c r="F139" t="str">
        <f t="shared" si="14"/>
        <v>0</v>
      </c>
      <c r="G139" t="e">
        <f>+VLOOKUP(L139,BG!$D$10:$F$68,3,FALSE)</f>
        <v>#REF!</v>
      </c>
      <c r="H139" s="427" t="s">
        <v>2432</v>
      </c>
      <c r="I139" s="332">
        <v>895036959</v>
      </c>
      <c r="J139" s="576">
        <f t="shared" si="12"/>
        <v>895036.95900000003</v>
      </c>
      <c r="K139" t="e">
        <f>+VLOOKUP(D139,#REF!,4,0)</f>
        <v>#REF!</v>
      </c>
      <c r="L139" t="e">
        <f>VLOOKUP(D139,#REF!,5,0)</f>
        <v>#REF!</v>
      </c>
      <c r="M139" t="e">
        <f>VLOOKUP(D139,#REF!,6,0)</f>
        <v>#REF!</v>
      </c>
      <c r="N139" t="e">
        <f>VLOOKUP(D139,#REF!,7,0)</f>
        <v>#REF!</v>
      </c>
      <c r="P139" t="str">
        <f t="shared" si="15"/>
        <v>24102</v>
      </c>
      <c r="Q139" t="str">
        <f t="shared" si="16"/>
        <v>15</v>
      </c>
    </row>
    <row r="140" spans="1:17" hidden="1" x14ac:dyDescent="0.3">
      <c r="A140" s="556" t="s">
        <v>3334</v>
      </c>
      <c r="B140" s="333">
        <v>6</v>
      </c>
      <c r="C140" s="610">
        <v>151024301013990</v>
      </c>
      <c r="D140" s="334" t="s">
        <v>869</v>
      </c>
      <c r="E140" t="str">
        <f t="shared" si="13"/>
        <v>150102430101399</v>
      </c>
      <c r="F140" t="str">
        <f t="shared" si="14"/>
        <v>0</v>
      </c>
      <c r="G140" t="e">
        <f>+VLOOKUP(L140,BG!$D$10:$F$68,3,FALSE)</f>
        <v>#REF!</v>
      </c>
      <c r="H140" s="334" t="s">
        <v>870</v>
      </c>
      <c r="I140" s="333">
        <v>729714072</v>
      </c>
      <c r="J140" s="576">
        <f t="shared" si="12"/>
        <v>729714.07200000004</v>
      </c>
      <c r="K140" t="e">
        <f>+VLOOKUP(D140,#REF!,4,0)</f>
        <v>#REF!</v>
      </c>
      <c r="L140" t="e">
        <f>VLOOKUP(D140,#REF!,5,0)</f>
        <v>#REF!</v>
      </c>
      <c r="M140" t="e">
        <f>VLOOKUP(D140,#REF!,6,0)</f>
        <v>#REF!</v>
      </c>
      <c r="N140" t="e">
        <f>VLOOKUP(D140,#REF!,7,0)</f>
        <v>#REF!</v>
      </c>
      <c r="P140" t="str">
        <f t="shared" si="15"/>
        <v>24301</v>
      </c>
      <c r="Q140" t="str">
        <f t="shared" si="16"/>
        <v>15</v>
      </c>
    </row>
    <row r="141" spans="1:17" hidden="1" x14ac:dyDescent="0.3">
      <c r="A141" s="556" t="s">
        <v>3334</v>
      </c>
      <c r="B141" s="332">
        <v>6</v>
      </c>
      <c r="C141" s="609">
        <v>151024301014990</v>
      </c>
      <c r="D141" s="427" t="s">
        <v>1945</v>
      </c>
      <c r="E141" t="str">
        <f t="shared" si="13"/>
        <v>150102430101499</v>
      </c>
      <c r="F141" t="str">
        <f t="shared" si="14"/>
        <v>0</v>
      </c>
      <c r="G141" t="e">
        <f>+VLOOKUP(L141,BG!$D$10:$F$68,3,FALSE)</f>
        <v>#REF!</v>
      </c>
      <c r="H141" s="427" t="s">
        <v>2126</v>
      </c>
      <c r="I141" s="332">
        <v>3388841</v>
      </c>
      <c r="J141" s="576">
        <f t="shared" si="12"/>
        <v>3388.8409999999999</v>
      </c>
      <c r="K141" t="e">
        <f>+VLOOKUP(D141,#REF!,4,0)</f>
        <v>#REF!</v>
      </c>
      <c r="L141" t="e">
        <f>VLOOKUP(D141,#REF!,5,0)</f>
        <v>#REF!</v>
      </c>
      <c r="M141" t="e">
        <f>VLOOKUP(D141,#REF!,6,0)</f>
        <v>#REF!</v>
      </c>
      <c r="N141" t="e">
        <f>VLOOKUP(D141,#REF!,7,0)</f>
        <v>#REF!</v>
      </c>
      <c r="P141" t="str">
        <f t="shared" si="15"/>
        <v>24301</v>
      </c>
      <c r="Q141" t="str">
        <f t="shared" si="16"/>
        <v>15</v>
      </c>
    </row>
    <row r="142" spans="1:17" hidden="1" x14ac:dyDescent="0.3">
      <c r="A142" s="556" t="s">
        <v>3334</v>
      </c>
      <c r="B142" s="333">
        <v>6</v>
      </c>
      <c r="C142" s="610">
        <v>151024301017990</v>
      </c>
      <c r="D142" s="334" t="s">
        <v>1946</v>
      </c>
      <c r="E142" t="str">
        <f t="shared" si="13"/>
        <v>150102430101799</v>
      </c>
      <c r="F142" t="str">
        <f t="shared" si="14"/>
        <v>0</v>
      </c>
      <c r="G142" t="e">
        <f>+VLOOKUP(L142,BG!$D$10:$F$68,3,FALSE)</f>
        <v>#REF!</v>
      </c>
      <c r="H142" s="334" t="s">
        <v>2127</v>
      </c>
      <c r="I142" s="333">
        <v>3779454</v>
      </c>
      <c r="J142" s="576">
        <f t="shared" si="12"/>
        <v>3779.4540000000002</v>
      </c>
      <c r="K142" t="e">
        <f>+VLOOKUP(D142,#REF!,4,0)</f>
        <v>#REF!</v>
      </c>
      <c r="L142" t="e">
        <f>VLOOKUP(D142,#REF!,5,0)</f>
        <v>#REF!</v>
      </c>
      <c r="M142" t="e">
        <f>VLOOKUP(D142,#REF!,6,0)</f>
        <v>#REF!</v>
      </c>
      <c r="N142" t="e">
        <f>VLOOKUP(D142,#REF!,7,0)</f>
        <v>#REF!</v>
      </c>
      <c r="P142" t="str">
        <f t="shared" si="15"/>
        <v>24301</v>
      </c>
      <c r="Q142" t="str">
        <f t="shared" si="16"/>
        <v>15</v>
      </c>
    </row>
    <row r="143" spans="1:17" hidden="1" x14ac:dyDescent="0.3">
      <c r="A143" s="556" t="s">
        <v>3334</v>
      </c>
      <c r="B143" s="332">
        <v>6</v>
      </c>
      <c r="C143" s="609">
        <v>151024301023990</v>
      </c>
      <c r="D143" s="427" t="s">
        <v>871</v>
      </c>
      <c r="E143" t="str">
        <f t="shared" si="13"/>
        <v>150102430102399</v>
      </c>
      <c r="F143" t="str">
        <f t="shared" si="14"/>
        <v>0</v>
      </c>
      <c r="G143" t="e">
        <f>+VLOOKUP(L143,BG!$D$10:$F$68,3,FALSE)</f>
        <v>#REF!</v>
      </c>
      <c r="H143" s="427" t="s">
        <v>872</v>
      </c>
      <c r="I143" s="332">
        <v>145446454</v>
      </c>
      <c r="J143" s="576">
        <f t="shared" si="12"/>
        <v>145446.454</v>
      </c>
      <c r="K143" t="e">
        <f>+VLOOKUP(D143,#REF!,4,0)</f>
        <v>#REF!</v>
      </c>
      <c r="L143" t="e">
        <f>VLOOKUP(D143,#REF!,5,0)</f>
        <v>#REF!</v>
      </c>
      <c r="M143" t="e">
        <f>VLOOKUP(D143,#REF!,6,0)</f>
        <v>#REF!</v>
      </c>
      <c r="N143" t="e">
        <f>VLOOKUP(D143,#REF!,7,0)</f>
        <v>#REF!</v>
      </c>
      <c r="P143" t="str">
        <f t="shared" si="15"/>
        <v>24301</v>
      </c>
      <c r="Q143" t="str">
        <f t="shared" si="16"/>
        <v>15</v>
      </c>
    </row>
    <row r="144" spans="1:17" hidden="1" x14ac:dyDescent="0.3">
      <c r="A144" s="556" t="s">
        <v>3334</v>
      </c>
      <c r="B144" s="333">
        <v>6</v>
      </c>
      <c r="C144" s="610">
        <v>151024301024990</v>
      </c>
      <c r="D144" s="334" t="s">
        <v>1947</v>
      </c>
      <c r="E144" t="str">
        <f t="shared" si="13"/>
        <v>150102430102499</v>
      </c>
      <c r="F144" t="str">
        <f t="shared" si="14"/>
        <v>0</v>
      </c>
      <c r="G144" t="e">
        <f>+VLOOKUP(L144,BG!$D$10:$F$68,3,FALSE)</f>
        <v>#REF!</v>
      </c>
      <c r="H144" s="334" t="s">
        <v>2128</v>
      </c>
      <c r="I144" s="333">
        <v>4082619</v>
      </c>
      <c r="J144" s="296">
        <f t="shared" si="12"/>
        <v>4082.6190000000001</v>
      </c>
      <c r="K144" t="e">
        <f>+VLOOKUP(D144,#REF!,4,0)</f>
        <v>#REF!</v>
      </c>
      <c r="L144" t="e">
        <f>VLOOKUP(D144,#REF!,5,0)</f>
        <v>#REF!</v>
      </c>
      <c r="M144" t="e">
        <f>VLOOKUP(D144,#REF!,6,0)</f>
        <v>#REF!</v>
      </c>
      <c r="N144" t="e">
        <f>VLOOKUP(D144,#REF!,7,0)</f>
        <v>#REF!</v>
      </c>
      <c r="P144" t="str">
        <f t="shared" si="15"/>
        <v>24301</v>
      </c>
      <c r="Q144" t="str">
        <f t="shared" si="16"/>
        <v>15</v>
      </c>
    </row>
    <row r="145" spans="1:17" hidden="1" x14ac:dyDescent="0.3">
      <c r="A145" s="556" t="s">
        <v>3334</v>
      </c>
      <c r="B145" s="332">
        <v>6</v>
      </c>
      <c r="C145" s="609">
        <v>151024504012990</v>
      </c>
      <c r="D145" s="427" t="s">
        <v>1948</v>
      </c>
      <c r="E145" t="str">
        <f t="shared" si="13"/>
        <v>150102450401299</v>
      </c>
      <c r="F145" t="str">
        <f t="shared" si="14"/>
        <v>0</v>
      </c>
      <c r="G145" t="e">
        <f>+VLOOKUP(L145,BG!$D$10:$F$68,3,FALSE)</f>
        <v>#REF!</v>
      </c>
      <c r="H145" s="427" t="s">
        <v>2129</v>
      </c>
      <c r="I145" s="332">
        <v>615337</v>
      </c>
      <c r="J145" s="296">
        <f t="shared" si="12"/>
        <v>615.33699999999999</v>
      </c>
      <c r="K145" t="e">
        <f>+VLOOKUP(D145,#REF!,4,0)</f>
        <v>#REF!</v>
      </c>
      <c r="L145" t="e">
        <f>VLOOKUP(D145,#REF!,5,0)</f>
        <v>#REF!</v>
      </c>
      <c r="M145" t="e">
        <f>VLOOKUP(D145,#REF!,6,0)</f>
        <v>#REF!</v>
      </c>
      <c r="N145" t="e">
        <f>VLOOKUP(D145,#REF!,7,0)</f>
        <v>#REF!</v>
      </c>
      <c r="P145" t="str">
        <f t="shared" si="15"/>
        <v>24504</v>
      </c>
      <c r="Q145" t="str">
        <f t="shared" si="16"/>
        <v>15</v>
      </c>
    </row>
    <row r="146" spans="1:17" hidden="1" x14ac:dyDescent="0.3">
      <c r="A146" s="556" t="s">
        <v>3334</v>
      </c>
      <c r="B146" s="333">
        <v>6</v>
      </c>
      <c r="C146" s="610">
        <v>151024702001990</v>
      </c>
      <c r="D146" s="334" t="s">
        <v>1949</v>
      </c>
      <c r="E146" t="str">
        <f t="shared" si="13"/>
        <v>150102470200199</v>
      </c>
      <c r="F146" t="str">
        <f t="shared" si="14"/>
        <v>0</v>
      </c>
      <c r="G146" t="e">
        <f>+VLOOKUP(L146,BG!$D$10:$F$68,3,FALSE)</f>
        <v>#REF!</v>
      </c>
      <c r="H146" s="334" t="s">
        <v>2130</v>
      </c>
      <c r="I146" s="333">
        <v>2928193178</v>
      </c>
      <c r="J146" s="296">
        <f t="shared" si="12"/>
        <v>2928193.1779999998</v>
      </c>
      <c r="K146" t="e">
        <f>+VLOOKUP(D146,#REF!,4,0)</f>
        <v>#REF!</v>
      </c>
      <c r="L146" t="e">
        <f>VLOOKUP(D146,#REF!,5,0)</f>
        <v>#REF!</v>
      </c>
      <c r="M146" t="e">
        <f>VLOOKUP(D146,#REF!,6,0)</f>
        <v>#REF!</v>
      </c>
      <c r="N146" t="e">
        <f>VLOOKUP(D146,#REF!,7,0)</f>
        <v>#REF!</v>
      </c>
      <c r="P146" t="str">
        <f t="shared" si="15"/>
        <v>24702</v>
      </c>
      <c r="Q146" t="str">
        <f t="shared" si="16"/>
        <v>15</v>
      </c>
    </row>
    <row r="147" spans="1:17" hidden="1" x14ac:dyDescent="0.3">
      <c r="A147" s="556" t="s">
        <v>3334</v>
      </c>
      <c r="B147" s="332">
        <v>6</v>
      </c>
      <c r="C147" s="609">
        <v>151024702004990</v>
      </c>
      <c r="D147" s="427" t="s">
        <v>1950</v>
      </c>
      <c r="E147" t="str">
        <f t="shared" si="13"/>
        <v>150102470200499</v>
      </c>
      <c r="F147" t="str">
        <f t="shared" si="14"/>
        <v>0</v>
      </c>
      <c r="G147" t="e">
        <f>+VLOOKUP(L147,BG!$D$10:$F$68,3,FALSE)</f>
        <v>#REF!</v>
      </c>
      <c r="H147" s="427" t="s">
        <v>2131</v>
      </c>
      <c r="I147" s="332">
        <v>213444525</v>
      </c>
      <c r="J147" s="296">
        <f t="shared" si="12"/>
        <v>213444.52499999999</v>
      </c>
      <c r="K147" t="e">
        <f>+VLOOKUP(D147,#REF!,4,0)</f>
        <v>#REF!</v>
      </c>
      <c r="L147" t="e">
        <f>VLOOKUP(D147,#REF!,5,0)</f>
        <v>#REF!</v>
      </c>
      <c r="M147" t="e">
        <f>VLOOKUP(D147,#REF!,6,0)</f>
        <v>#REF!</v>
      </c>
      <c r="N147" t="e">
        <f>VLOOKUP(D147,#REF!,7,0)</f>
        <v>#REF!</v>
      </c>
      <c r="P147" t="str">
        <f t="shared" si="15"/>
        <v>24702</v>
      </c>
      <c r="Q147" t="str">
        <f t="shared" si="16"/>
        <v>15</v>
      </c>
    </row>
    <row r="148" spans="1:17" hidden="1" x14ac:dyDescent="0.3">
      <c r="A148" s="556" t="s">
        <v>3334</v>
      </c>
      <c r="B148" s="333">
        <v>6</v>
      </c>
      <c r="C148" s="610">
        <v>151024901000990</v>
      </c>
      <c r="D148" s="334" t="s">
        <v>3338</v>
      </c>
      <c r="E148" t="str">
        <f t="shared" si="13"/>
        <v>150102490100099</v>
      </c>
      <c r="F148" t="str">
        <f t="shared" si="14"/>
        <v>0</v>
      </c>
      <c r="G148" t="e">
        <f>+VLOOKUP(L148,BG!$D$10:$F$68,3,FALSE)</f>
        <v>#REF!</v>
      </c>
      <c r="H148" s="334" t="s">
        <v>3241</v>
      </c>
      <c r="I148" s="333">
        <v>500000</v>
      </c>
      <c r="J148" s="296">
        <f t="shared" si="12"/>
        <v>500</v>
      </c>
      <c r="K148" t="e">
        <f>+VLOOKUP(D148,#REF!,4,0)</f>
        <v>#REF!</v>
      </c>
      <c r="L148" t="e">
        <f>VLOOKUP(D148,#REF!,5,0)</f>
        <v>#REF!</v>
      </c>
      <c r="M148" t="e">
        <f>VLOOKUP(D148,#REF!,6,0)</f>
        <v>#REF!</v>
      </c>
      <c r="N148" t="e">
        <f>VLOOKUP(D148,#REF!,7,0)</f>
        <v>#REF!</v>
      </c>
      <c r="P148" t="str">
        <f t="shared" si="15"/>
        <v>24901</v>
      </c>
      <c r="Q148" t="str">
        <f t="shared" si="16"/>
        <v>15</v>
      </c>
    </row>
    <row r="149" spans="1:17" x14ac:dyDescent="0.3">
      <c r="A149" s="556" t="s">
        <v>3334</v>
      </c>
      <c r="B149" s="332">
        <v>6</v>
      </c>
      <c r="C149" s="609">
        <v>151025102000010</v>
      </c>
      <c r="D149" s="427" t="s">
        <v>3339</v>
      </c>
      <c r="E149" t="str">
        <f t="shared" si="13"/>
        <v>150102510200001</v>
      </c>
      <c r="F149" t="str">
        <f t="shared" si="14"/>
        <v>0</v>
      </c>
      <c r="G149" t="e">
        <f>+VLOOKUP(L149,BG!$D$10:$F$68,3,FALSE)</f>
        <v>#REF!</v>
      </c>
      <c r="H149" s="427" t="s">
        <v>2751</v>
      </c>
      <c r="I149" s="294">
        <v>179886000</v>
      </c>
      <c r="J149" s="296">
        <f t="shared" si="12"/>
        <v>179886</v>
      </c>
      <c r="K149" t="e">
        <f>+VLOOKUP(D149,#REF!,4,0)</f>
        <v>#REF!</v>
      </c>
      <c r="L149" t="e">
        <f>VLOOKUP(D149,#REF!,5,0)</f>
        <v>#REF!</v>
      </c>
      <c r="M149" t="e">
        <f>VLOOKUP(D149,#REF!,6,0)</f>
        <v>#REF!</v>
      </c>
      <c r="N149" t="e">
        <f>VLOOKUP(D149,#REF!,7,0)</f>
        <v>#REF!</v>
      </c>
      <c r="P149" t="str">
        <f t="shared" si="15"/>
        <v>25102</v>
      </c>
      <c r="Q149" t="str">
        <f t="shared" si="16"/>
        <v>15</v>
      </c>
    </row>
    <row r="150" spans="1:17" hidden="1" x14ac:dyDescent="0.3">
      <c r="A150" s="556" t="s">
        <v>3334</v>
      </c>
      <c r="B150" s="333">
        <v>6</v>
      </c>
      <c r="C150" s="610">
        <v>151025104000990</v>
      </c>
      <c r="D150" s="334" t="s">
        <v>1951</v>
      </c>
      <c r="E150" t="str">
        <f t="shared" si="13"/>
        <v>150102510400099</v>
      </c>
      <c r="F150" t="str">
        <f t="shared" si="14"/>
        <v>0</v>
      </c>
      <c r="G150" t="e">
        <f>+VLOOKUP(L150,BG!$D$10:$F$68,3,FALSE)</f>
        <v>#REF!</v>
      </c>
      <c r="H150" s="334" t="s">
        <v>2132</v>
      </c>
      <c r="I150" s="333">
        <v>2360131199</v>
      </c>
      <c r="J150" s="296">
        <f t="shared" si="12"/>
        <v>2360131.199</v>
      </c>
      <c r="K150" t="e">
        <f>+VLOOKUP(D150,#REF!,4,0)</f>
        <v>#REF!</v>
      </c>
      <c r="L150" t="e">
        <f>VLOOKUP(D150,#REF!,5,0)</f>
        <v>#REF!</v>
      </c>
      <c r="M150" t="e">
        <f>VLOOKUP(D150,#REF!,6,0)</f>
        <v>#REF!</v>
      </c>
      <c r="N150" t="e">
        <f>VLOOKUP(D150,#REF!,7,0)</f>
        <v>#REF!</v>
      </c>
      <c r="P150" t="str">
        <f t="shared" si="15"/>
        <v>25104</v>
      </c>
      <c r="Q150" t="str">
        <f t="shared" si="16"/>
        <v>15</v>
      </c>
    </row>
    <row r="151" spans="1:17" hidden="1" x14ac:dyDescent="0.3">
      <c r="A151" s="556" t="s">
        <v>3334</v>
      </c>
      <c r="B151" s="332">
        <v>6</v>
      </c>
      <c r="C151" s="609">
        <v>151025302002990</v>
      </c>
      <c r="D151" s="427" t="s">
        <v>1952</v>
      </c>
      <c r="E151" t="str">
        <f t="shared" si="13"/>
        <v>150102530200299</v>
      </c>
      <c r="F151" t="str">
        <f t="shared" si="14"/>
        <v>0</v>
      </c>
      <c r="G151" t="e">
        <f>+VLOOKUP(L151,BG!$D$10:$F$68,3,FALSE)</f>
        <v>#REF!</v>
      </c>
      <c r="H151" s="427" t="s">
        <v>2133</v>
      </c>
      <c r="I151" s="332">
        <v>15500000</v>
      </c>
      <c r="J151" s="296">
        <f t="shared" si="12"/>
        <v>15500</v>
      </c>
      <c r="K151" t="e">
        <f>+VLOOKUP(D151,#REF!,4,0)</f>
        <v>#REF!</v>
      </c>
      <c r="L151" t="e">
        <f>VLOOKUP(D151,#REF!,5,0)</f>
        <v>#REF!</v>
      </c>
      <c r="M151" t="e">
        <f>VLOOKUP(D151,#REF!,6,0)</f>
        <v>#REF!</v>
      </c>
      <c r="N151" t="e">
        <f>VLOOKUP(D151,#REF!,7,0)</f>
        <v>#REF!</v>
      </c>
      <c r="P151" t="str">
        <f t="shared" si="15"/>
        <v>25302</v>
      </c>
      <c r="Q151" t="str">
        <f t="shared" si="16"/>
        <v>15</v>
      </c>
    </row>
    <row r="152" spans="1:17" x14ac:dyDescent="0.3">
      <c r="A152" s="556" t="s">
        <v>3334</v>
      </c>
      <c r="B152" s="333">
        <v>6</v>
      </c>
      <c r="C152" s="610">
        <v>151025302003010</v>
      </c>
      <c r="D152" s="334" t="s">
        <v>1953</v>
      </c>
      <c r="E152" t="str">
        <f t="shared" si="13"/>
        <v>150102530200301</v>
      </c>
      <c r="F152" t="str">
        <f t="shared" si="14"/>
        <v>0</v>
      </c>
      <c r="G152" t="e">
        <f>+VLOOKUP(L152,BG!$D$10:$F$68,3,FALSE)</f>
        <v>#REF!</v>
      </c>
      <c r="H152" s="334" t="s">
        <v>2133</v>
      </c>
      <c r="I152" s="295">
        <v>93901931</v>
      </c>
      <c r="J152" s="296">
        <f t="shared" si="12"/>
        <v>93901.930999999997</v>
      </c>
      <c r="K152" t="e">
        <f>+VLOOKUP(D152,#REF!,4,0)</f>
        <v>#REF!</v>
      </c>
      <c r="L152" t="e">
        <f>VLOOKUP(D152,#REF!,5,0)</f>
        <v>#REF!</v>
      </c>
      <c r="M152" t="e">
        <f>VLOOKUP(D152,#REF!,6,0)</f>
        <v>#REF!</v>
      </c>
      <c r="N152" t="e">
        <f>VLOOKUP(D152,#REF!,7,0)</f>
        <v>#REF!</v>
      </c>
      <c r="P152" t="str">
        <f t="shared" si="15"/>
        <v>25302</v>
      </c>
      <c r="Q152" t="str">
        <f t="shared" si="16"/>
        <v>15</v>
      </c>
    </row>
    <row r="153" spans="1:17" hidden="1" x14ac:dyDescent="0.3">
      <c r="A153" s="556" t="s">
        <v>3334</v>
      </c>
      <c r="B153" s="332">
        <v>7</v>
      </c>
      <c r="C153" s="609">
        <v>151025702007990</v>
      </c>
      <c r="D153" s="427" t="s">
        <v>1955</v>
      </c>
      <c r="E153" t="str">
        <f t="shared" si="13"/>
        <v>150102570200799</v>
      </c>
      <c r="F153" t="str">
        <f t="shared" si="14"/>
        <v>0</v>
      </c>
      <c r="G153" t="e">
        <f>+VLOOKUP(L153,BG!$D$10:$F$68,3,FALSE)</f>
        <v>#REF!</v>
      </c>
      <c r="H153" s="427" t="s">
        <v>2135</v>
      </c>
      <c r="I153" s="332">
        <v>1304980040</v>
      </c>
      <c r="J153" s="296">
        <f t="shared" si="12"/>
        <v>1304980.04</v>
      </c>
      <c r="K153" t="e">
        <f>+VLOOKUP(D153,#REF!,4,0)</f>
        <v>#REF!</v>
      </c>
      <c r="L153" t="e">
        <f>VLOOKUP(D153,#REF!,5,0)</f>
        <v>#REF!</v>
      </c>
      <c r="M153" t="e">
        <f>VLOOKUP(D153,#REF!,6,0)</f>
        <v>#REF!</v>
      </c>
      <c r="N153" t="e">
        <f>VLOOKUP(D153,#REF!,7,0)</f>
        <v>#REF!</v>
      </c>
      <c r="P153" t="str">
        <f t="shared" si="15"/>
        <v>25702</v>
      </c>
      <c r="Q153" t="str">
        <f t="shared" si="16"/>
        <v>15</v>
      </c>
    </row>
    <row r="154" spans="1:17" hidden="1" x14ac:dyDescent="0.3">
      <c r="A154" s="556" t="s">
        <v>3334</v>
      </c>
      <c r="B154" s="333">
        <v>6</v>
      </c>
      <c r="C154" s="610">
        <v>151025702025990</v>
      </c>
      <c r="D154" s="334" t="s">
        <v>878</v>
      </c>
      <c r="E154" t="str">
        <f t="shared" si="13"/>
        <v>150102570202599</v>
      </c>
      <c r="F154" t="str">
        <f t="shared" si="14"/>
        <v>0</v>
      </c>
      <c r="G154" t="e">
        <f>+VLOOKUP(L154,BG!$D$10:$F$68,3,FALSE)</f>
        <v>#REF!</v>
      </c>
      <c r="H154" s="334" t="s">
        <v>879</v>
      </c>
      <c r="I154" s="333">
        <v>13923504</v>
      </c>
      <c r="J154" s="296">
        <f t="shared" si="12"/>
        <v>13923.504000000001</v>
      </c>
      <c r="K154" t="e">
        <f>+VLOOKUP(D154,#REF!,4,0)</f>
        <v>#REF!</v>
      </c>
      <c r="L154" t="e">
        <f>VLOOKUP(D154,#REF!,5,0)</f>
        <v>#REF!</v>
      </c>
      <c r="M154" t="e">
        <f>VLOOKUP(D154,#REF!,6,0)</f>
        <v>#REF!</v>
      </c>
      <c r="N154" t="e">
        <f>VLOOKUP(D154,#REF!,7,0)</f>
        <v>#REF!</v>
      </c>
      <c r="P154" t="str">
        <f t="shared" si="15"/>
        <v>25702</v>
      </c>
      <c r="Q154" t="str">
        <f t="shared" si="16"/>
        <v>15</v>
      </c>
    </row>
    <row r="155" spans="1:17" hidden="1" x14ac:dyDescent="0.3">
      <c r="A155" s="556" t="s">
        <v>3334</v>
      </c>
      <c r="B155" s="332">
        <v>6</v>
      </c>
      <c r="C155" s="609">
        <v>151025702032990</v>
      </c>
      <c r="D155" s="427" t="s">
        <v>880</v>
      </c>
      <c r="E155" t="str">
        <f t="shared" si="13"/>
        <v>150102570203299</v>
      </c>
      <c r="F155" t="str">
        <f t="shared" si="14"/>
        <v>0</v>
      </c>
      <c r="G155" t="e">
        <f>+VLOOKUP(L155,BG!$D$10:$F$68,3,FALSE)</f>
        <v>#REF!</v>
      </c>
      <c r="H155" s="427" t="s">
        <v>881</v>
      </c>
      <c r="I155" s="332">
        <v>13210819</v>
      </c>
      <c r="J155" s="296">
        <f t="shared" si="12"/>
        <v>13210.819</v>
      </c>
      <c r="K155" t="e">
        <f>+VLOOKUP(D155,#REF!,4,0)</f>
        <v>#REF!</v>
      </c>
      <c r="L155" t="e">
        <f>VLOOKUP(D155,#REF!,5,0)</f>
        <v>#REF!</v>
      </c>
      <c r="M155" t="e">
        <f>VLOOKUP(D155,#REF!,6,0)</f>
        <v>#REF!</v>
      </c>
      <c r="N155" t="e">
        <f>VLOOKUP(D155,#REF!,7,0)</f>
        <v>#REF!</v>
      </c>
      <c r="P155" t="str">
        <f t="shared" si="15"/>
        <v>25702</v>
      </c>
      <c r="Q155" t="str">
        <f t="shared" si="16"/>
        <v>15</v>
      </c>
    </row>
    <row r="156" spans="1:17" hidden="1" x14ac:dyDescent="0.3">
      <c r="A156" s="556" t="s">
        <v>3334</v>
      </c>
      <c r="B156" s="333">
        <v>6</v>
      </c>
      <c r="C156" s="610">
        <v>151025702043990</v>
      </c>
      <c r="D156" s="334" t="s">
        <v>884</v>
      </c>
      <c r="E156" t="str">
        <f t="shared" si="13"/>
        <v>150102570204399</v>
      </c>
      <c r="F156" t="str">
        <f t="shared" si="14"/>
        <v>0</v>
      </c>
      <c r="G156" t="e">
        <f>+VLOOKUP(L156,BG!$D$10:$F$68,3,FALSE)</f>
        <v>#REF!</v>
      </c>
      <c r="H156" s="334" t="s">
        <v>885</v>
      </c>
      <c r="I156" s="333">
        <v>1554191</v>
      </c>
      <c r="J156" s="296">
        <f t="shared" si="12"/>
        <v>1554.191</v>
      </c>
      <c r="K156" t="e">
        <f>+VLOOKUP(D156,#REF!,4,0)</f>
        <v>#REF!</v>
      </c>
      <c r="L156" t="e">
        <f>VLOOKUP(D156,#REF!,5,0)</f>
        <v>#REF!</v>
      </c>
      <c r="M156" t="e">
        <f>VLOOKUP(D156,#REF!,6,0)</f>
        <v>#REF!</v>
      </c>
      <c r="N156" t="e">
        <f>VLOOKUP(D156,#REF!,7,0)</f>
        <v>#REF!</v>
      </c>
      <c r="P156" t="str">
        <f t="shared" si="15"/>
        <v>25702</v>
      </c>
      <c r="Q156" t="str">
        <f t="shared" si="16"/>
        <v>15</v>
      </c>
    </row>
    <row r="157" spans="1:17" hidden="1" x14ac:dyDescent="0.3">
      <c r="A157" s="556" t="s">
        <v>3334</v>
      </c>
      <c r="B157" s="332">
        <v>6</v>
      </c>
      <c r="C157" s="609">
        <v>151025702045990</v>
      </c>
      <c r="D157" s="427" t="s">
        <v>2621</v>
      </c>
      <c r="E157" t="str">
        <f t="shared" si="13"/>
        <v>150102570204599</v>
      </c>
      <c r="F157" t="str">
        <f t="shared" si="14"/>
        <v>0</v>
      </c>
      <c r="G157" t="e">
        <f>+VLOOKUP(L157,BG!$D$10:$F$68,3,FALSE)</f>
        <v>#REF!</v>
      </c>
      <c r="H157" s="427" t="s">
        <v>2627</v>
      </c>
      <c r="I157" s="332">
        <v>11214399887</v>
      </c>
      <c r="J157" s="296">
        <f t="shared" si="12"/>
        <v>11214399.887</v>
      </c>
      <c r="K157" t="e">
        <f>+VLOOKUP(D157,#REF!,4,0)</f>
        <v>#REF!</v>
      </c>
      <c r="L157" t="e">
        <f>VLOOKUP(D157,#REF!,5,0)</f>
        <v>#REF!</v>
      </c>
      <c r="M157" t="e">
        <f>VLOOKUP(D157,#REF!,6,0)</f>
        <v>#REF!</v>
      </c>
      <c r="N157" t="e">
        <f>VLOOKUP(D157,#REF!,7,0)</f>
        <v>#REF!</v>
      </c>
      <c r="P157" t="str">
        <f t="shared" si="15"/>
        <v>25702</v>
      </c>
      <c r="Q157" t="str">
        <f t="shared" si="16"/>
        <v>15</v>
      </c>
    </row>
    <row r="158" spans="1:17" hidden="1" x14ac:dyDescent="0.3">
      <c r="A158" s="556" t="s">
        <v>3334</v>
      </c>
      <c r="B158" s="333">
        <v>6</v>
      </c>
      <c r="C158" s="610">
        <v>151025702050990</v>
      </c>
      <c r="D158" s="334" t="s">
        <v>2866</v>
      </c>
      <c r="E158" t="str">
        <f t="shared" si="13"/>
        <v>150102570205099</v>
      </c>
      <c r="F158" t="str">
        <f t="shared" si="14"/>
        <v>0</v>
      </c>
      <c r="G158" t="e">
        <f>+VLOOKUP(L158,BG!$D$10:$F$68,3,FALSE)</f>
        <v>#REF!</v>
      </c>
      <c r="H158" s="334" t="s">
        <v>2448</v>
      </c>
      <c r="I158" s="333">
        <v>21303440</v>
      </c>
      <c r="J158" s="296">
        <f t="shared" si="12"/>
        <v>21303.439999999999</v>
      </c>
      <c r="K158" t="e">
        <f>+VLOOKUP(D158,#REF!,4,0)</f>
        <v>#REF!</v>
      </c>
      <c r="L158" t="e">
        <f>VLOOKUP(D158,#REF!,5,0)</f>
        <v>#REF!</v>
      </c>
      <c r="M158" t="e">
        <f>VLOOKUP(D158,#REF!,6,0)</f>
        <v>#REF!</v>
      </c>
      <c r="N158" t="e">
        <f>VLOOKUP(D158,#REF!,7,0)</f>
        <v>#REF!</v>
      </c>
      <c r="P158" t="str">
        <f t="shared" si="15"/>
        <v>25702</v>
      </c>
      <c r="Q158" t="str">
        <f t="shared" si="16"/>
        <v>15</v>
      </c>
    </row>
    <row r="159" spans="1:17" hidden="1" x14ac:dyDescent="0.3">
      <c r="A159" s="556" t="s">
        <v>3334</v>
      </c>
      <c r="B159" s="332">
        <v>6</v>
      </c>
      <c r="C159" s="609">
        <v>151025702053990</v>
      </c>
      <c r="D159" s="427" t="s">
        <v>2868</v>
      </c>
      <c r="E159" t="str">
        <f t="shared" si="13"/>
        <v>150102570205399</v>
      </c>
      <c r="F159" t="str">
        <f t="shared" si="14"/>
        <v>0</v>
      </c>
      <c r="G159" t="e">
        <f>+VLOOKUP(L159,BG!$D$10:$F$68,3,FALSE)</f>
        <v>#REF!</v>
      </c>
      <c r="H159" s="427" t="s">
        <v>2884</v>
      </c>
      <c r="I159" s="332">
        <v>249344490</v>
      </c>
      <c r="J159" s="296">
        <f t="shared" si="12"/>
        <v>249344.49</v>
      </c>
      <c r="K159" t="e">
        <f>+VLOOKUP(D159,#REF!,4,0)</f>
        <v>#REF!</v>
      </c>
      <c r="L159" t="e">
        <f>VLOOKUP(D159,#REF!,5,0)</f>
        <v>#REF!</v>
      </c>
      <c r="M159" t="e">
        <f>VLOOKUP(D159,#REF!,6,0)</f>
        <v>#REF!</v>
      </c>
      <c r="N159" t="e">
        <f>VLOOKUP(D159,#REF!,7,0)</f>
        <v>#REF!</v>
      </c>
      <c r="P159" t="str">
        <f t="shared" si="15"/>
        <v>25702</v>
      </c>
      <c r="Q159" t="str">
        <f t="shared" si="16"/>
        <v>15</v>
      </c>
    </row>
    <row r="160" spans="1:17" hidden="1" x14ac:dyDescent="0.3">
      <c r="A160" s="556" t="s">
        <v>3334</v>
      </c>
      <c r="B160" s="333">
        <v>6</v>
      </c>
      <c r="C160" s="610">
        <v>151025702059990</v>
      </c>
      <c r="D160" s="334" t="s">
        <v>888</v>
      </c>
      <c r="E160" t="str">
        <f t="shared" si="13"/>
        <v>150102570205999</v>
      </c>
      <c r="F160" t="str">
        <f t="shared" si="14"/>
        <v>0</v>
      </c>
      <c r="G160" t="e">
        <f>+VLOOKUP(L160,BG!$D$10:$F$68,3,FALSE)</f>
        <v>#REF!</v>
      </c>
      <c r="H160" s="334" t="s">
        <v>889</v>
      </c>
      <c r="I160" s="333">
        <v>3794837268</v>
      </c>
      <c r="J160" s="296">
        <f t="shared" si="12"/>
        <v>3794837.2680000002</v>
      </c>
      <c r="K160" t="e">
        <f>+VLOOKUP(D160,#REF!,4,0)</f>
        <v>#REF!</v>
      </c>
      <c r="L160" t="e">
        <f>VLOOKUP(D160,#REF!,5,0)</f>
        <v>#REF!</v>
      </c>
      <c r="M160" t="e">
        <f>VLOOKUP(D160,#REF!,6,0)</f>
        <v>#REF!</v>
      </c>
      <c r="N160" t="e">
        <f>VLOOKUP(D160,#REF!,7,0)</f>
        <v>#REF!</v>
      </c>
      <c r="P160" t="str">
        <f t="shared" si="15"/>
        <v>25702</v>
      </c>
      <c r="Q160" t="str">
        <f t="shared" si="16"/>
        <v>15</v>
      </c>
    </row>
    <row r="161" spans="1:17" hidden="1" x14ac:dyDescent="0.3">
      <c r="A161" s="556" t="s">
        <v>3334</v>
      </c>
      <c r="B161" s="332">
        <v>7</v>
      </c>
      <c r="C161" s="609">
        <v>151025702060990</v>
      </c>
      <c r="D161" s="427" t="s">
        <v>890</v>
      </c>
      <c r="E161" t="str">
        <f t="shared" si="13"/>
        <v>150102570206099</v>
      </c>
      <c r="F161" t="str">
        <f t="shared" si="14"/>
        <v>0</v>
      </c>
      <c r="G161" t="e">
        <f>+VLOOKUP(L161,BG!$D$10:$F$68,3,FALSE)</f>
        <v>#REF!</v>
      </c>
      <c r="H161" s="427" t="s">
        <v>891</v>
      </c>
      <c r="I161" s="332">
        <v>69495616</v>
      </c>
      <c r="J161" s="296">
        <f t="shared" si="12"/>
        <v>69495.615999999995</v>
      </c>
      <c r="K161" t="e">
        <f>+VLOOKUP(D161,#REF!,4,0)</f>
        <v>#REF!</v>
      </c>
      <c r="L161" t="e">
        <f>VLOOKUP(D161,#REF!,5,0)</f>
        <v>#REF!</v>
      </c>
      <c r="M161" t="e">
        <f>VLOOKUP(D161,#REF!,6,0)</f>
        <v>#REF!</v>
      </c>
      <c r="N161" t="e">
        <f>VLOOKUP(D161,#REF!,7,0)</f>
        <v>#REF!</v>
      </c>
      <c r="P161" t="str">
        <f t="shared" si="15"/>
        <v>25702</v>
      </c>
      <c r="Q161" t="str">
        <f t="shared" si="16"/>
        <v>15</v>
      </c>
    </row>
    <row r="162" spans="1:17" hidden="1" x14ac:dyDescent="0.3">
      <c r="A162" s="556" t="s">
        <v>3334</v>
      </c>
      <c r="B162" s="333">
        <v>6</v>
      </c>
      <c r="C162" s="610">
        <v>151025702061990</v>
      </c>
      <c r="D162" s="334" t="s">
        <v>892</v>
      </c>
      <c r="E162" t="str">
        <f t="shared" si="13"/>
        <v>150102570206199</v>
      </c>
      <c r="F162" t="str">
        <f t="shared" si="14"/>
        <v>0</v>
      </c>
      <c r="G162" t="e">
        <f>+VLOOKUP(L162,BG!$D$10:$F$68,3,FALSE)</f>
        <v>#REF!</v>
      </c>
      <c r="H162" s="334" t="s">
        <v>893</v>
      </c>
      <c r="I162" s="333">
        <v>15558061</v>
      </c>
      <c r="J162" s="296">
        <f t="shared" si="12"/>
        <v>15558.061</v>
      </c>
      <c r="K162" t="e">
        <f>+VLOOKUP(D162,#REF!,4,0)</f>
        <v>#REF!</v>
      </c>
      <c r="L162" t="e">
        <f>VLOOKUP(D162,#REF!,5,0)</f>
        <v>#REF!</v>
      </c>
      <c r="M162" t="e">
        <f>VLOOKUP(D162,#REF!,6,0)</f>
        <v>#REF!</v>
      </c>
      <c r="N162" t="e">
        <f>VLOOKUP(D162,#REF!,7,0)</f>
        <v>#REF!</v>
      </c>
      <c r="P162" t="str">
        <f t="shared" si="15"/>
        <v>25702</v>
      </c>
      <c r="Q162" t="str">
        <f t="shared" si="16"/>
        <v>15</v>
      </c>
    </row>
    <row r="163" spans="1:17" hidden="1" x14ac:dyDescent="0.3">
      <c r="A163" s="556" t="s">
        <v>3334</v>
      </c>
      <c r="B163" s="332">
        <v>6</v>
      </c>
      <c r="C163" s="609">
        <v>151025702062990</v>
      </c>
      <c r="D163" s="427" t="s">
        <v>894</v>
      </c>
      <c r="E163" t="str">
        <f t="shared" si="13"/>
        <v>150102570206299</v>
      </c>
      <c r="F163" t="str">
        <f t="shared" si="14"/>
        <v>0</v>
      </c>
      <c r="G163" t="e">
        <f>+VLOOKUP(L163,BG!$D$10:$F$68,3,FALSE)</f>
        <v>#REF!</v>
      </c>
      <c r="H163" s="427" t="s">
        <v>895</v>
      </c>
      <c r="I163" s="332">
        <v>14051110</v>
      </c>
      <c r="J163" s="296">
        <f t="shared" si="12"/>
        <v>14051.11</v>
      </c>
      <c r="K163" t="e">
        <f>+VLOOKUP(D163,#REF!,4,0)</f>
        <v>#REF!</v>
      </c>
      <c r="L163" t="e">
        <f>VLOOKUP(D163,#REF!,5,0)</f>
        <v>#REF!</v>
      </c>
      <c r="M163" t="e">
        <f>VLOOKUP(D163,#REF!,6,0)</f>
        <v>#REF!</v>
      </c>
      <c r="N163" t="e">
        <f>VLOOKUP(D163,#REF!,7,0)</f>
        <v>#REF!</v>
      </c>
      <c r="P163" t="str">
        <f t="shared" si="15"/>
        <v>25702</v>
      </c>
      <c r="Q163" t="str">
        <f t="shared" si="16"/>
        <v>15</v>
      </c>
    </row>
    <row r="164" spans="1:17" hidden="1" x14ac:dyDescent="0.3">
      <c r="A164" s="556" t="s">
        <v>3334</v>
      </c>
      <c r="B164" s="333">
        <v>6</v>
      </c>
      <c r="C164" s="610">
        <v>151025702063990</v>
      </c>
      <c r="D164" s="334" t="s">
        <v>896</v>
      </c>
      <c r="E164" t="str">
        <f t="shared" si="13"/>
        <v>150102570206399</v>
      </c>
      <c r="F164" t="str">
        <f t="shared" si="14"/>
        <v>0</v>
      </c>
      <c r="G164" t="e">
        <f>+VLOOKUP(L164,BG!$D$10:$F$68,3,FALSE)</f>
        <v>#REF!</v>
      </c>
      <c r="H164" s="334" t="s">
        <v>897</v>
      </c>
      <c r="I164" s="333">
        <v>74427364</v>
      </c>
      <c r="J164" s="296">
        <f t="shared" si="12"/>
        <v>74427.364000000001</v>
      </c>
      <c r="K164" t="e">
        <f>+VLOOKUP(D164,#REF!,4,0)</f>
        <v>#REF!</v>
      </c>
      <c r="L164" t="e">
        <f>VLOOKUP(D164,#REF!,5,0)</f>
        <v>#REF!</v>
      </c>
      <c r="M164" t="e">
        <f>VLOOKUP(D164,#REF!,6,0)</f>
        <v>#REF!</v>
      </c>
      <c r="N164" t="e">
        <f>VLOOKUP(D164,#REF!,7,0)</f>
        <v>#REF!</v>
      </c>
      <c r="P164" t="str">
        <f t="shared" si="15"/>
        <v>25702</v>
      </c>
      <c r="Q164" t="str">
        <f t="shared" si="16"/>
        <v>15</v>
      </c>
    </row>
    <row r="165" spans="1:17" hidden="1" x14ac:dyDescent="0.3">
      <c r="A165" s="556" t="s">
        <v>3334</v>
      </c>
      <c r="B165" s="332">
        <v>6</v>
      </c>
      <c r="C165" s="609">
        <v>151025702076990</v>
      </c>
      <c r="D165" s="427" t="s">
        <v>2659</v>
      </c>
      <c r="E165" t="str">
        <f t="shared" si="13"/>
        <v>150102570207699</v>
      </c>
      <c r="F165" t="str">
        <f t="shared" si="14"/>
        <v>0</v>
      </c>
      <c r="G165" t="e">
        <f>+VLOOKUP(L165,BG!$D$10:$F$68,3,FALSE)</f>
        <v>#REF!</v>
      </c>
      <c r="H165" s="427" t="s">
        <v>2678</v>
      </c>
      <c r="I165" s="332">
        <v>150000000</v>
      </c>
      <c r="J165" s="296">
        <f t="shared" si="12"/>
        <v>150000</v>
      </c>
      <c r="K165" t="e">
        <f>+VLOOKUP(D165,#REF!,4,0)</f>
        <v>#REF!</v>
      </c>
      <c r="L165" t="e">
        <f>VLOOKUP(D165,#REF!,5,0)</f>
        <v>#REF!</v>
      </c>
      <c r="M165" t="e">
        <f>VLOOKUP(D165,#REF!,6,0)</f>
        <v>#REF!</v>
      </c>
      <c r="N165" t="e">
        <f>VLOOKUP(D165,#REF!,7,0)</f>
        <v>#REF!</v>
      </c>
      <c r="P165" t="str">
        <f t="shared" si="15"/>
        <v>25702</v>
      </c>
      <c r="Q165" t="str">
        <f t="shared" si="16"/>
        <v>15</v>
      </c>
    </row>
    <row r="166" spans="1:17" hidden="1" x14ac:dyDescent="0.3">
      <c r="A166" s="556" t="s">
        <v>3334</v>
      </c>
      <c r="B166" s="333">
        <v>6</v>
      </c>
      <c r="C166" s="610">
        <v>151025702087990</v>
      </c>
      <c r="D166" s="334" t="s">
        <v>898</v>
      </c>
      <c r="E166" t="str">
        <f t="shared" si="13"/>
        <v>150102570208799</v>
      </c>
      <c r="F166" t="str">
        <f t="shared" si="14"/>
        <v>0</v>
      </c>
      <c r="G166" t="e">
        <f>+VLOOKUP(L166,BG!$D$10:$F$68,3,FALSE)</f>
        <v>#REF!</v>
      </c>
      <c r="H166" s="334" t="s">
        <v>899</v>
      </c>
      <c r="I166" s="333">
        <v>16159204405</v>
      </c>
      <c r="J166" s="296">
        <f t="shared" si="12"/>
        <v>16159204.404999999</v>
      </c>
      <c r="K166" t="e">
        <f>+VLOOKUP(D166,#REF!,4,0)</f>
        <v>#REF!</v>
      </c>
      <c r="L166" t="e">
        <f>VLOOKUP(D166,#REF!,5,0)</f>
        <v>#REF!</v>
      </c>
      <c r="M166" t="e">
        <f>VLOOKUP(D166,#REF!,6,0)</f>
        <v>#REF!</v>
      </c>
      <c r="N166" t="e">
        <f>VLOOKUP(D166,#REF!,7,0)</f>
        <v>#REF!</v>
      </c>
      <c r="P166" t="str">
        <f t="shared" si="15"/>
        <v>25702</v>
      </c>
      <c r="Q166" t="str">
        <f t="shared" si="16"/>
        <v>15</v>
      </c>
    </row>
    <row r="167" spans="1:17" hidden="1" x14ac:dyDescent="0.3">
      <c r="A167" s="556" t="s">
        <v>3334</v>
      </c>
      <c r="B167" s="332">
        <v>6</v>
      </c>
      <c r="C167" s="609">
        <v>151025702090990</v>
      </c>
      <c r="D167" s="427" t="s">
        <v>900</v>
      </c>
      <c r="E167" t="str">
        <f t="shared" si="13"/>
        <v>150102570209099</v>
      </c>
      <c r="F167" t="str">
        <f t="shared" si="14"/>
        <v>0</v>
      </c>
      <c r="G167" t="e">
        <f>+VLOOKUP(L167,BG!$D$10:$F$68,3,FALSE)</f>
        <v>#REF!</v>
      </c>
      <c r="H167" s="427" t="s">
        <v>901</v>
      </c>
      <c r="I167" s="332">
        <v>987909019</v>
      </c>
      <c r="J167" s="296">
        <f t="shared" si="12"/>
        <v>987909.01899999997</v>
      </c>
      <c r="K167" t="e">
        <f>+VLOOKUP(D167,#REF!,4,0)</f>
        <v>#REF!</v>
      </c>
      <c r="L167" t="e">
        <f>VLOOKUP(D167,#REF!,5,0)</f>
        <v>#REF!</v>
      </c>
      <c r="M167" t="e">
        <f>VLOOKUP(D167,#REF!,6,0)</f>
        <v>#REF!</v>
      </c>
      <c r="N167" t="e">
        <f>VLOOKUP(D167,#REF!,7,0)</f>
        <v>#REF!</v>
      </c>
      <c r="P167" t="str">
        <f t="shared" si="15"/>
        <v>25702</v>
      </c>
      <c r="Q167" t="str">
        <f t="shared" si="16"/>
        <v>15</v>
      </c>
    </row>
    <row r="168" spans="1:17" hidden="1" x14ac:dyDescent="0.3">
      <c r="A168" s="556" t="s">
        <v>3334</v>
      </c>
      <c r="B168" s="333">
        <v>6</v>
      </c>
      <c r="C168" s="610">
        <v>151025702113990</v>
      </c>
      <c r="D168" s="334" t="s">
        <v>2786</v>
      </c>
      <c r="E168" t="str">
        <f t="shared" si="13"/>
        <v>150102570211399</v>
      </c>
      <c r="F168" t="str">
        <f t="shared" si="14"/>
        <v>0</v>
      </c>
      <c r="G168" t="e">
        <f>+VLOOKUP(L168,BG!$D$10:$F$68,3,FALSE)</f>
        <v>#REF!</v>
      </c>
      <c r="H168" s="334" t="s">
        <v>3211</v>
      </c>
      <c r="I168" s="333">
        <v>659090909</v>
      </c>
      <c r="J168" s="296">
        <f t="shared" si="12"/>
        <v>659090.90899999999</v>
      </c>
      <c r="K168" t="e">
        <f>+VLOOKUP(D168,#REF!,4,0)</f>
        <v>#REF!</v>
      </c>
      <c r="L168" t="e">
        <f>VLOOKUP(D168,#REF!,5,0)</f>
        <v>#REF!</v>
      </c>
      <c r="M168" t="e">
        <f>VLOOKUP(D168,#REF!,6,0)</f>
        <v>#REF!</v>
      </c>
      <c r="N168" t="e">
        <f>VLOOKUP(D168,#REF!,7,0)</f>
        <v>#REF!</v>
      </c>
      <c r="P168" t="str">
        <f t="shared" si="15"/>
        <v>25702</v>
      </c>
      <c r="Q168" t="str">
        <f t="shared" si="16"/>
        <v>15</v>
      </c>
    </row>
    <row r="169" spans="1:17" hidden="1" x14ac:dyDescent="0.3">
      <c r="A169" s="556" t="s">
        <v>3334</v>
      </c>
      <c r="B169" s="332">
        <v>6</v>
      </c>
      <c r="C169" s="609">
        <v>151025702114990</v>
      </c>
      <c r="D169" s="427" t="s">
        <v>3180</v>
      </c>
      <c r="E169" t="str">
        <f t="shared" si="13"/>
        <v>150102570211499</v>
      </c>
      <c r="F169" t="str">
        <f t="shared" si="14"/>
        <v>0</v>
      </c>
      <c r="G169" t="e">
        <f>+VLOOKUP(L169,BG!$D$10:$F$68,3,FALSE)</f>
        <v>#REF!</v>
      </c>
      <c r="H169" s="427" t="s">
        <v>3212</v>
      </c>
      <c r="I169" s="332">
        <v>11022655</v>
      </c>
      <c r="J169" s="296">
        <f t="shared" si="12"/>
        <v>11022.655000000001</v>
      </c>
      <c r="K169" t="e">
        <f>+VLOOKUP(D169,#REF!,4,0)</f>
        <v>#REF!</v>
      </c>
      <c r="L169" t="e">
        <f>VLOOKUP(D169,#REF!,5,0)</f>
        <v>#REF!</v>
      </c>
      <c r="M169" t="e">
        <f>VLOOKUP(D169,#REF!,6,0)</f>
        <v>#REF!</v>
      </c>
      <c r="N169" t="e">
        <f>VLOOKUP(D169,#REF!,7,0)</f>
        <v>#REF!</v>
      </c>
      <c r="P169" t="str">
        <f t="shared" si="15"/>
        <v>25702</v>
      </c>
      <c r="Q169" t="str">
        <f t="shared" si="16"/>
        <v>15</v>
      </c>
    </row>
    <row r="170" spans="1:17" hidden="1" x14ac:dyDescent="0.3">
      <c r="A170" s="556" t="s">
        <v>3334</v>
      </c>
      <c r="B170" s="333">
        <v>6</v>
      </c>
      <c r="C170" s="610">
        <v>151025702119990</v>
      </c>
      <c r="D170" s="334" t="s">
        <v>3340</v>
      </c>
      <c r="E170" t="str">
        <f t="shared" si="13"/>
        <v>150102570211999</v>
      </c>
      <c r="F170" t="str">
        <f t="shared" si="14"/>
        <v>0</v>
      </c>
      <c r="G170" t="e">
        <f>+VLOOKUP(L170,BG!$D$10:$F$68,3,FALSE)</f>
        <v>#REF!</v>
      </c>
      <c r="H170" s="334" t="s">
        <v>3368</v>
      </c>
      <c r="I170" s="333">
        <v>4572182</v>
      </c>
      <c r="J170" s="296">
        <f t="shared" si="12"/>
        <v>4572.1819999999998</v>
      </c>
      <c r="K170" t="e">
        <f>+VLOOKUP(D170,#REF!,4,0)</f>
        <v>#REF!</v>
      </c>
      <c r="L170" t="e">
        <f>VLOOKUP(D170,#REF!,5,0)</f>
        <v>#REF!</v>
      </c>
      <c r="M170" t="e">
        <f>VLOOKUP(D170,#REF!,6,0)</f>
        <v>#REF!</v>
      </c>
      <c r="N170" t="e">
        <f>VLOOKUP(D170,#REF!,7,0)</f>
        <v>#REF!</v>
      </c>
      <c r="P170" t="str">
        <f t="shared" si="15"/>
        <v>25702</v>
      </c>
      <c r="Q170" t="str">
        <f t="shared" si="16"/>
        <v>15</v>
      </c>
    </row>
    <row r="171" spans="1:17" hidden="1" x14ac:dyDescent="0.3">
      <c r="A171" s="556" t="s">
        <v>3334</v>
      </c>
      <c r="B171" s="332">
        <v>6</v>
      </c>
      <c r="C171" s="609">
        <v>151025702122990</v>
      </c>
      <c r="D171" s="427" t="s">
        <v>3341</v>
      </c>
      <c r="E171" t="str">
        <f t="shared" si="13"/>
        <v>150102570212299</v>
      </c>
      <c r="F171" t="str">
        <f t="shared" si="14"/>
        <v>0</v>
      </c>
      <c r="G171" t="e">
        <f>+VLOOKUP(L171,BG!$D$10:$F$68,3,FALSE)</f>
        <v>#REF!</v>
      </c>
      <c r="H171" s="427" t="s">
        <v>3369</v>
      </c>
      <c r="I171" s="332">
        <v>5213955</v>
      </c>
      <c r="J171" s="296">
        <f t="shared" si="12"/>
        <v>5213.9549999999999</v>
      </c>
      <c r="K171" t="e">
        <f>+VLOOKUP(D171,#REF!,4,0)</f>
        <v>#REF!</v>
      </c>
      <c r="L171" t="e">
        <f>VLOOKUP(D171,#REF!,5,0)</f>
        <v>#REF!</v>
      </c>
      <c r="M171" t="e">
        <f>VLOOKUP(D171,#REF!,6,0)</f>
        <v>#REF!</v>
      </c>
      <c r="N171" t="e">
        <f>VLOOKUP(D171,#REF!,7,0)</f>
        <v>#REF!</v>
      </c>
      <c r="P171" t="str">
        <f t="shared" si="15"/>
        <v>25702</v>
      </c>
      <c r="Q171" t="str">
        <f t="shared" si="16"/>
        <v>15</v>
      </c>
    </row>
    <row r="172" spans="1:17" hidden="1" x14ac:dyDescent="0.3">
      <c r="A172" s="556" t="s">
        <v>3334</v>
      </c>
      <c r="B172" s="333">
        <v>6</v>
      </c>
      <c r="C172" s="610">
        <v>151025702149990</v>
      </c>
      <c r="D172" s="334" t="s">
        <v>902</v>
      </c>
      <c r="E172" t="str">
        <f t="shared" si="13"/>
        <v>150102570214999</v>
      </c>
      <c r="F172" t="str">
        <f t="shared" si="14"/>
        <v>0</v>
      </c>
      <c r="G172" t="e">
        <f>+VLOOKUP(L172,BG!$D$10:$F$68,3,FALSE)</f>
        <v>#REF!</v>
      </c>
      <c r="H172" s="334" t="s">
        <v>903</v>
      </c>
      <c r="I172" s="333">
        <v>2279372</v>
      </c>
      <c r="J172" s="296">
        <f t="shared" si="12"/>
        <v>2279.3719999999998</v>
      </c>
      <c r="K172" t="e">
        <f>+VLOOKUP(D172,#REF!,4,0)</f>
        <v>#REF!</v>
      </c>
      <c r="L172" t="e">
        <f>VLOOKUP(D172,#REF!,5,0)</f>
        <v>#REF!</v>
      </c>
      <c r="M172" t="e">
        <f>VLOOKUP(D172,#REF!,6,0)</f>
        <v>#REF!</v>
      </c>
      <c r="N172" t="e">
        <f>VLOOKUP(D172,#REF!,7,0)</f>
        <v>#REF!</v>
      </c>
      <c r="P172" t="str">
        <f t="shared" si="15"/>
        <v>25702</v>
      </c>
      <c r="Q172" t="str">
        <f t="shared" si="16"/>
        <v>15</v>
      </c>
    </row>
    <row r="173" spans="1:17" hidden="1" x14ac:dyDescent="0.3">
      <c r="A173" s="556" t="s">
        <v>3334</v>
      </c>
      <c r="B173" s="332">
        <v>6</v>
      </c>
      <c r="C173" s="609">
        <v>151025702153990</v>
      </c>
      <c r="D173" s="427" t="s">
        <v>2660</v>
      </c>
      <c r="E173" t="str">
        <f t="shared" si="13"/>
        <v>150102570215399</v>
      </c>
      <c r="F173" t="str">
        <f t="shared" si="14"/>
        <v>0</v>
      </c>
      <c r="G173" t="e">
        <f>+VLOOKUP(L173,BG!$D$10:$F$68,3,FALSE)</f>
        <v>#REF!</v>
      </c>
      <c r="H173" s="427" t="s">
        <v>2679</v>
      </c>
      <c r="I173" s="332">
        <v>19653798</v>
      </c>
      <c r="J173" s="296">
        <f t="shared" si="12"/>
        <v>19653.797999999999</v>
      </c>
      <c r="K173" t="e">
        <f>+VLOOKUP(D173,#REF!,4,0)</f>
        <v>#REF!</v>
      </c>
      <c r="L173" t="e">
        <f>VLOOKUP(D173,#REF!,5,0)</f>
        <v>#REF!</v>
      </c>
      <c r="M173" t="e">
        <f>VLOOKUP(D173,#REF!,6,0)</f>
        <v>#REF!</v>
      </c>
      <c r="N173" t="e">
        <f>VLOOKUP(D173,#REF!,7,0)</f>
        <v>#REF!</v>
      </c>
      <c r="P173" t="str">
        <f t="shared" si="15"/>
        <v>25702</v>
      </c>
      <c r="Q173" t="str">
        <f t="shared" si="16"/>
        <v>15</v>
      </c>
    </row>
    <row r="174" spans="1:17" hidden="1" x14ac:dyDescent="0.3">
      <c r="A174" s="556" t="s">
        <v>3334</v>
      </c>
      <c r="B174" s="333">
        <v>6</v>
      </c>
      <c r="C174" s="610">
        <v>151025702154990</v>
      </c>
      <c r="D174" s="334" t="s">
        <v>2661</v>
      </c>
      <c r="E174" t="str">
        <f t="shared" si="13"/>
        <v>150102570215499</v>
      </c>
      <c r="F174" t="str">
        <f t="shared" si="14"/>
        <v>0</v>
      </c>
      <c r="G174" t="e">
        <f>+VLOOKUP(L174,BG!$D$10:$F$68,3,FALSE)</f>
        <v>#REF!</v>
      </c>
      <c r="H174" s="334" t="s">
        <v>2680</v>
      </c>
      <c r="I174" s="333">
        <v>4820566</v>
      </c>
      <c r="J174" s="296">
        <f t="shared" si="12"/>
        <v>4820.5659999999998</v>
      </c>
      <c r="K174" t="e">
        <f>+VLOOKUP(D174,#REF!,4,0)</f>
        <v>#REF!</v>
      </c>
      <c r="L174" t="e">
        <f>VLOOKUP(D174,#REF!,5,0)</f>
        <v>#REF!</v>
      </c>
      <c r="M174" t="e">
        <f>VLOOKUP(D174,#REF!,6,0)</f>
        <v>#REF!</v>
      </c>
      <c r="N174" t="e">
        <f>VLOOKUP(D174,#REF!,7,0)</f>
        <v>#REF!</v>
      </c>
      <c r="P174" t="str">
        <f t="shared" si="15"/>
        <v>25702</v>
      </c>
      <c r="Q174" t="str">
        <f t="shared" si="16"/>
        <v>15</v>
      </c>
    </row>
    <row r="175" spans="1:17" hidden="1" x14ac:dyDescent="0.3">
      <c r="A175" s="556" t="s">
        <v>3334</v>
      </c>
      <c r="B175" s="332">
        <v>6</v>
      </c>
      <c r="C175" s="609">
        <v>151025702157990</v>
      </c>
      <c r="D175" s="427" t="s">
        <v>3159</v>
      </c>
      <c r="E175" t="str">
        <f t="shared" si="13"/>
        <v>150102570215799</v>
      </c>
      <c r="F175" t="str">
        <f t="shared" si="14"/>
        <v>0</v>
      </c>
      <c r="G175" t="e">
        <f>+VLOOKUP(L175,BG!$D$10:$F$68,3,FALSE)</f>
        <v>#REF!</v>
      </c>
      <c r="H175" s="427" t="s">
        <v>3168</v>
      </c>
      <c r="I175" s="332">
        <v>6692806</v>
      </c>
      <c r="J175" s="296">
        <f t="shared" si="12"/>
        <v>6692.8059999999996</v>
      </c>
      <c r="K175" t="e">
        <f>+VLOOKUP(D175,#REF!,4,0)</f>
        <v>#REF!</v>
      </c>
      <c r="L175" t="e">
        <f>VLOOKUP(D175,#REF!,5,0)</f>
        <v>#REF!</v>
      </c>
      <c r="M175" t="e">
        <f>VLOOKUP(D175,#REF!,6,0)</f>
        <v>#REF!</v>
      </c>
      <c r="N175" t="e">
        <f>VLOOKUP(D175,#REF!,7,0)</f>
        <v>#REF!</v>
      </c>
      <c r="P175" t="str">
        <f t="shared" si="15"/>
        <v>25702</v>
      </c>
      <c r="Q175" t="str">
        <f t="shared" si="16"/>
        <v>15</v>
      </c>
    </row>
    <row r="176" spans="1:17" hidden="1" x14ac:dyDescent="0.3">
      <c r="A176" s="556" t="s">
        <v>3334</v>
      </c>
      <c r="B176" s="333">
        <v>6</v>
      </c>
      <c r="C176" s="610">
        <v>151025702158990</v>
      </c>
      <c r="D176" s="334" t="s">
        <v>3239</v>
      </c>
      <c r="E176" t="str">
        <f t="shared" si="13"/>
        <v>150102570215899</v>
      </c>
      <c r="F176" t="str">
        <f t="shared" si="14"/>
        <v>0</v>
      </c>
      <c r="G176" t="e">
        <f>+VLOOKUP(L176,BG!$D$10:$F$68,3,FALSE)</f>
        <v>#REF!</v>
      </c>
      <c r="H176" s="334" t="s">
        <v>3240</v>
      </c>
      <c r="I176" s="333">
        <v>213289782</v>
      </c>
      <c r="J176" s="296">
        <f t="shared" si="12"/>
        <v>213289.78200000001</v>
      </c>
      <c r="K176" t="e">
        <f>+VLOOKUP(D176,#REF!,4,0)</f>
        <v>#REF!</v>
      </c>
      <c r="L176" t="e">
        <f>VLOOKUP(D176,#REF!,5,0)</f>
        <v>#REF!</v>
      </c>
      <c r="M176" t="e">
        <f>VLOOKUP(D176,#REF!,6,0)</f>
        <v>#REF!</v>
      </c>
      <c r="N176" t="e">
        <f>VLOOKUP(D176,#REF!,7,0)</f>
        <v>#REF!</v>
      </c>
      <c r="P176" t="str">
        <f t="shared" si="15"/>
        <v>25702</v>
      </c>
      <c r="Q176" t="str">
        <f t="shared" si="16"/>
        <v>15</v>
      </c>
    </row>
    <row r="177" spans="1:17" hidden="1" x14ac:dyDescent="0.3">
      <c r="A177" s="556" t="s">
        <v>3334</v>
      </c>
      <c r="B177" s="332">
        <v>6</v>
      </c>
      <c r="C177" s="609">
        <v>151025702159990</v>
      </c>
      <c r="D177" s="427" t="s">
        <v>3342</v>
      </c>
      <c r="E177" t="str">
        <f t="shared" si="13"/>
        <v>150102570215999</v>
      </c>
      <c r="F177" t="str">
        <f t="shared" si="14"/>
        <v>0</v>
      </c>
      <c r="G177" t="e">
        <f>+VLOOKUP(L177,BG!$D$10:$F$68,3,FALSE)</f>
        <v>#REF!</v>
      </c>
      <c r="H177" s="427" t="s">
        <v>3370</v>
      </c>
      <c r="I177" s="332">
        <v>21290771278</v>
      </c>
      <c r="J177" s="296">
        <f t="shared" si="12"/>
        <v>21290771.278000001</v>
      </c>
      <c r="K177" t="e">
        <f>+VLOOKUP(D177,#REF!,4,0)</f>
        <v>#REF!</v>
      </c>
      <c r="L177" t="e">
        <f>VLOOKUP(D177,#REF!,5,0)</f>
        <v>#REF!</v>
      </c>
      <c r="M177" t="e">
        <f>VLOOKUP(D177,#REF!,6,0)</f>
        <v>#REF!</v>
      </c>
      <c r="N177" t="e">
        <f>VLOOKUP(D177,#REF!,7,0)</f>
        <v>#REF!</v>
      </c>
      <c r="P177" t="str">
        <f t="shared" si="15"/>
        <v>25702</v>
      </c>
      <c r="Q177" t="str">
        <f t="shared" si="16"/>
        <v>15</v>
      </c>
    </row>
    <row r="178" spans="1:17" x14ac:dyDescent="0.3">
      <c r="A178" s="556" t="s">
        <v>3334</v>
      </c>
      <c r="B178" s="333">
        <v>6</v>
      </c>
      <c r="C178" s="610">
        <v>151025702223010</v>
      </c>
      <c r="D178" s="334" t="s">
        <v>3343</v>
      </c>
      <c r="E178" t="str">
        <f t="shared" si="13"/>
        <v>150102570222301</v>
      </c>
      <c r="F178" t="str">
        <f t="shared" si="14"/>
        <v>0</v>
      </c>
      <c r="G178" t="e">
        <f>+VLOOKUP(L178,BG!$D$10:$F$68,3,FALSE)</f>
        <v>#REF!</v>
      </c>
      <c r="H178" s="334" t="s">
        <v>3371</v>
      </c>
      <c r="I178" s="295">
        <v>1048393525</v>
      </c>
      <c r="J178" s="296">
        <f t="shared" si="12"/>
        <v>1048393.525</v>
      </c>
      <c r="K178" t="e">
        <f>+VLOOKUP(D178,#REF!,4,0)</f>
        <v>#REF!</v>
      </c>
      <c r="L178" t="e">
        <f>VLOOKUP(D178,#REF!,5,0)</f>
        <v>#REF!</v>
      </c>
      <c r="M178" t="e">
        <f>VLOOKUP(D178,#REF!,6,0)</f>
        <v>#REF!</v>
      </c>
      <c r="N178" t="e">
        <f>VLOOKUP(D178,#REF!,7,0)</f>
        <v>#REF!</v>
      </c>
      <c r="P178" t="str">
        <f t="shared" si="15"/>
        <v>25702</v>
      </c>
      <c r="Q178" t="str">
        <f t="shared" si="16"/>
        <v>15</v>
      </c>
    </row>
    <row r="179" spans="1:17" hidden="1" x14ac:dyDescent="0.3">
      <c r="A179" s="556" t="s">
        <v>3334</v>
      </c>
      <c r="B179" s="332">
        <v>6</v>
      </c>
      <c r="C179" s="609">
        <v>151025702268990</v>
      </c>
      <c r="D179" s="427" t="s">
        <v>1957</v>
      </c>
      <c r="E179" t="str">
        <f t="shared" si="13"/>
        <v>150102570226899</v>
      </c>
      <c r="F179" t="str">
        <f t="shared" si="14"/>
        <v>0</v>
      </c>
      <c r="G179" t="e">
        <f>+VLOOKUP(L179,BG!$D$10:$F$68,3,FALSE)</f>
        <v>#REF!</v>
      </c>
      <c r="H179" s="427" t="s">
        <v>2137</v>
      </c>
      <c r="I179" s="332">
        <v>204147176</v>
      </c>
      <c r="J179" s="296">
        <f t="shared" si="12"/>
        <v>204147.17600000001</v>
      </c>
      <c r="K179" t="e">
        <f>+VLOOKUP(D179,#REF!,4,0)</f>
        <v>#REF!</v>
      </c>
      <c r="L179" t="e">
        <f>VLOOKUP(D179,#REF!,5,0)</f>
        <v>#REF!</v>
      </c>
      <c r="M179" t="e">
        <f>VLOOKUP(D179,#REF!,6,0)</f>
        <v>#REF!</v>
      </c>
      <c r="N179" t="e">
        <f>VLOOKUP(D179,#REF!,7,0)</f>
        <v>#REF!</v>
      </c>
      <c r="P179" t="str">
        <f t="shared" si="15"/>
        <v>25702</v>
      </c>
      <c r="Q179" t="str">
        <f t="shared" si="16"/>
        <v>15</v>
      </c>
    </row>
    <row r="180" spans="1:17" hidden="1" x14ac:dyDescent="0.3">
      <c r="A180" s="556" t="s">
        <v>3334</v>
      </c>
      <c r="B180" s="333">
        <v>6</v>
      </c>
      <c r="C180" s="610">
        <v>151025702269990</v>
      </c>
      <c r="D180" s="334" t="s">
        <v>1958</v>
      </c>
      <c r="E180" t="str">
        <f t="shared" si="13"/>
        <v>150102570226999</v>
      </c>
      <c r="F180" t="str">
        <f t="shared" si="14"/>
        <v>0</v>
      </c>
      <c r="G180" t="e">
        <f>+VLOOKUP(L180,BG!$D$10:$F$68,3,FALSE)</f>
        <v>#REF!</v>
      </c>
      <c r="H180" s="334" t="s">
        <v>2138</v>
      </c>
      <c r="I180" s="333">
        <v>102347946</v>
      </c>
      <c r="J180" s="296">
        <f t="shared" si="12"/>
        <v>102347.946</v>
      </c>
      <c r="K180" t="e">
        <f>+VLOOKUP(D180,#REF!,4,0)</f>
        <v>#REF!</v>
      </c>
      <c r="L180" t="e">
        <f>VLOOKUP(D180,#REF!,5,0)</f>
        <v>#REF!</v>
      </c>
      <c r="M180" t="e">
        <f>VLOOKUP(D180,#REF!,6,0)</f>
        <v>#REF!</v>
      </c>
      <c r="N180" t="e">
        <f>VLOOKUP(D180,#REF!,7,0)</f>
        <v>#REF!</v>
      </c>
      <c r="P180" t="str">
        <f t="shared" si="15"/>
        <v>25702</v>
      </c>
      <c r="Q180" t="str">
        <f t="shared" si="16"/>
        <v>15</v>
      </c>
    </row>
    <row r="181" spans="1:17" hidden="1" x14ac:dyDescent="0.3">
      <c r="A181" s="556" t="s">
        <v>3334</v>
      </c>
      <c r="B181" s="332">
        <v>6</v>
      </c>
      <c r="C181" s="609">
        <v>151025702296990</v>
      </c>
      <c r="D181" s="427" t="s">
        <v>2451</v>
      </c>
      <c r="E181" t="str">
        <f t="shared" si="13"/>
        <v>150102570229699</v>
      </c>
      <c r="F181" t="str">
        <f t="shared" si="14"/>
        <v>0</v>
      </c>
      <c r="G181" t="e">
        <f>+VLOOKUP(L181,BG!$D$10:$F$68,3,FALSE)</f>
        <v>#REF!</v>
      </c>
      <c r="H181" s="427" t="s">
        <v>2886</v>
      </c>
      <c r="I181" s="332">
        <v>2965988886</v>
      </c>
      <c r="J181" s="296">
        <f t="shared" si="12"/>
        <v>2965988.8859999999</v>
      </c>
      <c r="K181" t="e">
        <f>+VLOOKUP(D181,#REF!,4,0)</f>
        <v>#REF!</v>
      </c>
      <c r="L181" t="e">
        <f>VLOOKUP(D181,#REF!,5,0)</f>
        <v>#REF!</v>
      </c>
      <c r="M181" t="e">
        <f>VLOOKUP(D181,#REF!,6,0)</f>
        <v>#REF!</v>
      </c>
      <c r="N181" t="e">
        <f>VLOOKUP(D181,#REF!,7,0)</f>
        <v>#REF!</v>
      </c>
      <c r="P181" t="str">
        <f t="shared" si="15"/>
        <v>25702</v>
      </c>
      <c r="Q181" t="str">
        <f t="shared" si="16"/>
        <v>15</v>
      </c>
    </row>
    <row r="182" spans="1:17" x14ac:dyDescent="0.3">
      <c r="A182" s="556" t="s">
        <v>3334</v>
      </c>
      <c r="B182" s="333">
        <v>6</v>
      </c>
      <c r="C182" s="610">
        <v>151025702297010</v>
      </c>
      <c r="D182" s="334" t="s">
        <v>2622</v>
      </c>
      <c r="E182" t="str">
        <f t="shared" si="13"/>
        <v>150102570229701</v>
      </c>
      <c r="F182" t="str">
        <f t="shared" si="14"/>
        <v>0</v>
      </c>
      <c r="G182" t="e">
        <f>+VLOOKUP(L182,BG!$D$10:$F$68,3,FALSE)</f>
        <v>#REF!</v>
      </c>
      <c r="H182" s="334" t="s">
        <v>2788</v>
      </c>
      <c r="I182" s="295">
        <v>3479475607</v>
      </c>
      <c r="J182" s="296">
        <f t="shared" si="12"/>
        <v>3479475.6069999998</v>
      </c>
      <c r="K182" t="e">
        <f>+VLOOKUP(D182,#REF!,4,0)</f>
        <v>#REF!</v>
      </c>
      <c r="L182" t="e">
        <f>VLOOKUP(D182,#REF!,5,0)</f>
        <v>#REF!</v>
      </c>
      <c r="M182" t="e">
        <f>VLOOKUP(D182,#REF!,6,0)</f>
        <v>#REF!</v>
      </c>
      <c r="N182" t="e">
        <f>VLOOKUP(D182,#REF!,7,0)</f>
        <v>#REF!</v>
      </c>
      <c r="P182" t="str">
        <f t="shared" si="15"/>
        <v>25702</v>
      </c>
      <c r="Q182" t="str">
        <f t="shared" si="16"/>
        <v>15</v>
      </c>
    </row>
    <row r="183" spans="1:17" hidden="1" x14ac:dyDescent="0.3">
      <c r="A183" s="556" t="s">
        <v>3334</v>
      </c>
      <c r="B183" s="332">
        <v>6</v>
      </c>
      <c r="C183" s="609">
        <v>151025702300990</v>
      </c>
      <c r="D183" s="427" t="s">
        <v>2735</v>
      </c>
      <c r="E183" t="str">
        <f t="shared" si="13"/>
        <v>150102570230099</v>
      </c>
      <c r="F183" t="str">
        <f t="shared" si="14"/>
        <v>0</v>
      </c>
      <c r="G183" t="e">
        <f>+VLOOKUP(L183,BG!$D$10:$F$68,3,FALSE)</f>
        <v>#REF!</v>
      </c>
      <c r="H183" s="427" t="s">
        <v>2760</v>
      </c>
      <c r="I183" s="332">
        <v>44347775</v>
      </c>
      <c r="J183" s="296">
        <f t="shared" si="12"/>
        <v>44347.775000000001</v>
      </c>
      <c r="K183" t="e">
        <f>+VLOOKUP(D183,#REF!,4,0)</f>
        <v>#REF!</v>
      </c>
      <c r="L183" t="e">
        <f>VLOOKUP(D183,#REF!,5,0)</f>
        <v>#REF!</v>
      </c>
      <c r="M183" t="e">
        <f>VLOOKUP(D183,#REF!,6,0)</f>
        <v>#REF!</v>
      </c>
      <c r="N183" t="e">
        <f>VLOOKUP(D183,#REF!,7,0)</f>
        <v>#REF!</v>
      </c>
      <c r="P183" t="str">
        <f t="shared" si="15"/>
        <v>25702</v>
      </c>
      <c r="Q183" t="str">
        <f t="shared" si="16"/>
        <v>15</v>
      </c>
    </row>
    <row r="184" spans="1:17" hidden="1" x14ac:dyDescent="0.3">
      <c r="A184" s="556" t="s">
        <v>3334</v>
      </c>
      <c r="B184" s="333">
        <v>6</v>
      </c>
      <c r="C184" s="610">
        <v>151025702301990</v>
      </c>
      <c r="D184" s="334" t="s">
        <v>3160</v>
      </c>
      <c r="E184" t="str">
        <f t="shared" si="13"/>
        <v>150102570230199</v>
      </c>
      <c r="F184" t="str">
        <f t="shared" si="14"/>
        <v>0</v>
      </c>
      <c r="G184" t="e">
        <f>+VLOOKUP(L184,BG!$D$10:$F$68,3,FALSE)</f>
        <v>#REF!</v>
      </c>
      <c r="H184" s="334" t="s">
        <v>3214</v>
      </c>
      <c r="I184" s="333">
        <v>20745817</v>
      </c>
      <c r="J184" s="296">
        <f t="shared" si="12"/>
        <v>20745.816999999999</v>
      </c>
      <c r="K184" t="e">
        <f>+VLOOKUP(D184,#REF!,4,0)</f>
        <v>#REF!</v>
      </c>
      <c r="L184" t="e">
        <f>VLOOKUP(D184,#REF!,5,0)</f>
        <v>#REF!</v>
      </c>
      <c r="M184" t="e">
        <f>VLOOKUP(D184,#REF!,6,0)</f>
        <v>#REF!</v>
      </c>
      <c r="N184" t="e">
        <f>VLOOKUP(D184,#REF!,7,0)</f>
        <v>#REF!</v>
      </c>
      <c r="P184" t="str">
        <f t="shared" si="15"/>
        <v>25702</v>
      </c>
      <c r="Q184" t="str">
        <f t="shared" si="16"/>
        <v>15</v>
      </c>
    </row>
    <row r="185" spans="1:17" hidden="1" x14ac:dyDescent="0.3">
      <c r="A185" s="556" t="s">
        <v>3334</v>
      </c>
      <c r="B185" s="332">
        <v>6</v>
      </c>
      <c r="C185" s="609">
        <v>151025702303990</v>
      </c>
      <c r="D185" s="427" t="s">
        <v>3161</v>
      </c>
      <c r="E185" t="str">
        <f t="shared" si="13"/>
        <v>150102570230399</v>
      </c>
      <c r="F185" t="str">
        <f t="shared" si="14"/>
        <v>0</v>
      </c>
      <c r="G185" t="e">
        <f>+VLOOKUP(L185,BG!$D$10:$F$68,3,FALSE)</f>
        <v>#REF!</v>
      </c>
      <c r="H185" s="427" t="s">
        <v>3169</v>
      </c>
      <c r="I185" s="332">
        <v>3050179869</v>
      </c>
      <c r="J185" s="296">
        <f t="shared" si="12"/>
        <v>3050179.8689999999</v>
      </c>
      <c r="K185" t="e">
        <f>+VLOOKUP(D185,#REF!,4,0)</f>
        <v>#REF!</v>
      </c>
      <c r="L185" t="e">
        <f>VLOOKUP(D185,#REF!,5,0)</f>
        <v>#REF!</v>
      </c>
      <c r="M185" t="e">
        <f>VLOOKUP(D185,#REF!,6,0)</f>
        <v>#REF!</v>
      </c>
      <c r="N185" t="e">
        <f>VLOOKUP(D185,#REF!,7,0)</f>
        <v>#REF!</v>
      </c>
      <c r="P185" t="str">
        <f t="shared" si="15"/>
        <v>25702</v>
      </c>
      <c r="Q185" t="str">
        <f t="shared" si="16"/>
        <v>15</v>
      </c>
    </row>
    <row r="186" spans="1:17" x14ac:dyDescent="0.3">
      <c r="A186" s="556" t="s">
        <v>3334</v>
      </c>
      <c r="B186" s="333">
        <v>6</v>
      </c>
      <c r="C186" s="610">
        <v>151025702311010</v>
      </c>
      <c r="D186" s="334" t="s">
        <v>3182</v>
      </c>
      <c r="E186" t="str">
        <f t="shared" si="13"/>
        <v>150102570231101</v>
      </c>
      <c r="F186" t="str">
        <f t="shared" si="14"/>
        <v>0</v>
      </c>
      <c r="G186" t="e">
        <f>+VLOOKUP(L186,BG!$D$10:$F$68,3,FALSE)</f>
        <v>#REF!</v>
      </c>
      <c r="H186" s="334" t="s">
        <v>3216</v>
      </c>
      <c r="I186" s="295">
        <v>273806927</v>
      </c>
      <c r="J186" s="296">
        <f t="shared" si="12"/>
        <v>273806.92700000003</v>
      </c>
      <c r="K186" t="e">
        <f>+VLOOKUP(D186,#REF!,4,0)</f>
        <v>#REF!</v>
      </c>
      <c r="L186" t="e">
        <f>VLOOKUP(D186,#REF!,5,0)</f>
        <v>#REF!</v>
      </c>
      <c r="M186" t="e">
        <f>VLOOKUP(D186,#REF!,6,0)</f>
        <v>#REF!</v>
      </c>
      <c r="N186" t="e">
        <f>VLOOKUP(D186,#REF!,7,0)</f>
        <v>#REF!</v>
      </c>
      <c r="P186" t="str">
        <f t="shared" si="15"/>
        <v>25702</v>
      </c>
      <c r="Q186" t="str">
        <f t="shared" si="16"/>
        <v>15</v>
      </c>
    </row>
    <row r="187" spans="1:17" hidden="1" x14ac:dyDescent="0.3">
      <c r="A187" s="556" t="s">
        <v>3334</v>
      </c>
      <c r="B187" s="332">
        <v>6</v>
      </c>
      <c r="C187" s="609">
        <v>151025704000990</v>
      </c>
      <c r="D187" s="427" t="s">
        <v>2452</v>
      </c>
      <c r="E187" t="str">
        <f t="shared" si="13"/>
        <v>150102570400099</v>
      </c>
      <c r="F187" t="str">
        <f t="shared" si="14"/>
        <v>0</v>
      </c>
      <c r="G187" t="e">
        <f>+VLOOKUP(L187,BG!$D$10:$F$68,3,FALSE)</f>
        <v>#REF!</v>
      </c>
      <c r="H187" s="427" t="s">
        <v>2453</v>
      </c>
      <c r="I187" s="332">
        <v>55403459</v>
      </c>
      <c r="J187" s="296">
        <f t="shared" si="12"/>
        <v>55403.459000000003</v>
      </c>
      <c r="K187" t="e">
        <f>+VLOOKUP(D187,#REF!,4,0)</f>
        <v>#REF!</v>
      </c>
      <c r="L187" t="e">
        <f>VLOOKUP(D187,#REF!,5,0)</f>
        <v>#REF!</v>
      </c>
      <c r="M187" t="e">
        <f>VLOOKUP(D187,#REF!,6,0)</f>
        <v>#REF!</v>
      </c>
      <c r="N187" t="e">
        <f>VLOOKUP(D187,#REF!,7,0)</f>
        <v>#REF!</v>
      </c>
      <c r="P187" t="str">
        <f t="shared" si="15"/>
        <v>25704</v>
      </c>
      <c r="Q187" t="str">
        <f t="shared" si="16"/>
        <v>15</v>
      </c>
    </row>
    <row r="188" spans="1:17" x14ac:dyDescent="0.3">
      <c r="A188" s="556" t="s">
        <v>3334</v>
      </c>
      <c r="B188" s="333">
        <v>6</v>
      </c>
      <c r="C188" s="610">
        <v>151025704001010</v>
      </c>
      <c r="D188" s="334" t="s">
        <v>2454</v>
      </c>
      <c r="E188" t="str">
        <f t="shared" si="13"/>
        <v>150102570400101</v>
      </c>
      <c r="F188" t="str">
        <f t="shared" si="14"/>
        <v>0</v>
      </c>
      <c r="G188" t="e">
        <f>+VLOOKUP(L188,BG!$D$10:$F$68,3,FALSE)</f>
        <v>#REF!</v>
      </c>
      <c r="H188" s="334" t="s">
        <v>2455</v>
      </c>
      <c r="I188" s="295">
        <v>101538391264</v>
      </c>
      <c r="J188" s="296">
        <f t="shared" si="12"/>
        <v>101538391.264</v>
      </c>
      <c r="K188" t="e">
        <f>+VLOOKUP(D188,#REF!,4,0)</f>
        <v>#REF!</v>
      </c>
      <c r="L188" t="e">
        <f>VLOOKUP(D188,#REF!,5,0)</f>
        <v>#REF!</v>
      </c>
      <c r="M188" t="e">
        <f>VLOOKUP(D188,#REF!,6,0)</f>
        <v>#REF!</v>
      </c>
      <c r="N188" t="e">
        <f>VLOOKUP(D188,#REF!,7,0)</f>
        <v>#REF!</v>
      </c>
      <c r="P188" t="str">
        <f t="shared" si="15"/>
        <v>25704</v>
      </c>
      <c r="Q188" t="str">
        <f t="shared" si="16"/>
        <v>15</v>
      </c>
    </row>
    <row r="189" spans="1:17" hidden="1" x14ac:dyDescent="0.3">
      <c r="A189" s="556" t="s">
        <v>3334</v>
      </c>
      <c r="B189" s="332">
        <v>6</v>
      </c>
      <c r="C189" s="609">
        <v>151025704001990</v>
      </c>
      <c r="D189" s="427" t="s">
        <v>2456</v>
      </c>
      <c r="E189" t="str">
        <f t="shared" si="13"/>
        <v>150102570400199</v>
      </c>
      <c r="F189" t="str">
        <f t="shared" si="14"/>
        <v>0</v>
      </c>
      <c r="G189" t="e">
        <f>+VLOOKUP(L189,BG!$D$10:$F$68,3,FALSE)</f>
        <v>#REF!</v>
      </c>
      <c r="H189" s="427" t="s">
        <v>2457</v>
      </c>
      <c r="I189" s="332">
        <v>552965549323</v>
      </c>
      <c r="J189" s="576">
        <f t="shared" si="12"/>
        <v>552965549.32299995</v>
      </c>
      <c r="K189" t="e">
        <f>+VLOOKUP(D189,#REF!,4,0)</f>
        <v>#REF!</v>
      </c>
      <c r="L189" t="e">
        <f>VLOOKUP(D189,#REF!,5,0)</f>
        <v>#REF!</v>
      </c>
      <c r="M189" t="e">
        <f>VLOOKUP(D189,#REF!,6,0)</f>
        <v>#REF!</v>
      </c>
      <c r="N189" t="e">
        <f>VLOOKUP(D189,#REF!,7,0)</f>
        <v>#REF!</v>
      </c>
      <c r="P189" t="str">
        <f t="shared" si="15"/>
        <v>25704</v>
      </c>
      <c r="Q189" t="str">
        <f t="shared" si="16"/>
        <v>15</v>
      </c>
    </row>
    <row r="190" spans="1:17" x14ac:dyDescent="0.3">
      <c r="A190" s="556" t="s">
        <v>3334</v>
      </c>
      <c r="B190" s="333">
        <v>6</v>
      </c>
      <c r="C190" s="610">
        <v>151025704002010</v>
      </c>
      <c r="D190" s="334" t="s">
        <v>2458</v>
      </c>
      <c r="E190" t="str">
        <f t="shared" si="13"/>
        <v>150102570400201</v>
      </c>
      <c r="F190" t="str">
        <f t="shared" si="14"/>
        <v>0</v>
      </c>
      <c r="G190" t="e">
        <f>+VLOOKUP(L190,BG!$D$10:$F$68,3,FALSE)</f>
        <v>#REF!</v>
      </c>
      <c r="H190" s="334" t="s">
        <v>2459</v>
      </c>
      <c r="I190" s="295">
        <v>6297447505</v>
      </c>
      <c r="J190" s="296">
        <f t="shared" si="12"/>
        <v>6297447.5049999999</v>
      </c>
      <c r="K190" t="e">
        <f>+VLOOKUP(D190,#REF!,4,0)</f>
        <v>#REF!</v>
      </c>
      <c r="L190" t="e">
        <f>VLOOKUP(D190,#REF!,5,0)</f>
        <v>#REF!</v>
      </c>
      <c r="M190" t="e">
        <f>VLOOKUP(D190,#REF!,6,0)</f>
        <v>#REF!</v>
      </c>
      <c r="N190" t="e">
        <f>VLOOKUP(D190,#REF!,7,0)</f>
        <v>#REF!</v>
      </c>
      <c r="P190" t="str">
        <f t="shared" si="15"/>
        <v>25704</v>
      </c>
      <c r="Q190" t="str">
        <f t="shared" si="16"/>
        <v>15</v>
      </c>
    </row>
    <row r="191" spans="1:17" hidden="1" x14ac:dyDescent="0.3">
      <c r="A191" s="556" t="s">
        <v>3334</v>
      </c>
      <c r="B191" s="332">
        <v>6</v>
      </c>
      <c r="C191" s="609">
        <v>151025704002990</v>
      </c>
      <c r="D191" s="427" t="s">
        <v>2460</v>
      </c>
      <c r="E191" t="str">
        <f t="shared" si="13"/>
        <v>150102570400299</v>
      </c>
      <c r="F191" t="str">
        <f t="shared" si="14"/>
        <v>0</v>
      </c>
      <c r="G191" t="e">
        <f>+VLOOKUP(L191,BG!$D$10:$F$68,3,FALSE)</f>
        <v>#REF!</v>
      </c>
      <c r="H191" s="427" t="s">
        <v>2461</v>
      </c>
      <c r="I191" s="332">
        <v>-169725305598</v>
      </c>
      <c r="J191" s="296">
        <f t="shared" si="12"/>
        <v>-169725305.59799999</v>
      </c>
      <c r="K191" t="e">
        <f>+VLOOKUP(D191,#REF!,4,0)</f>
        <v>#REF!</v>
      </c>
      <c r="L191" t="e">
        <f>VLOOKUP(D191,#REF!,5,0)</f>
        <v>#REF!</v>
      </c>
      <c r="M191" t="e">
        <f>VLOOKUP(D191,#REF!,6,0)</f>
        <v>#REF!</v>
      </c>
      <c r="N191" t="e">
        <f>VLOOKUP(D191,#REF!,7,0)</f>
        <v>#REF!</v>
      </c>
      <c r="P191" t="str">
        <f t="shared" si="15"/>
        <v>25704</v>
      </c>
      <c r="Q191" t="str">
        <f t="shared" si="16"/>
        <v>15</v>
      </c>
    </row>
    <row r="192" spans="1:17" hidden="1" x14ac:dyDescent="0.3">
      <c r="A192" s="556" t="s">
        <v>3334</v>
      </c>
      <c r="B192" s="333">
        <v>6</v>
      </c>
      <c r="C192" s="610">
        <v>151025704003990</v>
      </c>
      <c r="D192" s="334" t="s">
        <v>2462</v>
      </c>
      <c r="E192" t="str">
        <f t="shared" si="13"/>
        <v>150102570400399</v>
      </c>
      <c r="F192" t="str">
        <f t="shared" si="14"/>
        <v>0</v>
      </c>
      <c r="G192" t="e">
        <f>+VLOOKUP(L192,BG!$D$10:$F$68,3,FALSE)</f>
        <v>#REF!</v>
      </c>
      <c r="H192" s="334" t="s">
        <v>2463</v>
      </c>
      <c r="I192" s="333">
        <v>-491300</v>
      </c>
      <c r="J192" s="296">
        <f t="shared" si="12"/>
        <v>-491.3</v>
      </c>
      <c r="K192" t="e">
        <f>+VLOOKUP(D192,#REF!,4,0)</f>
        <v>#REF!</v>
      </c>
      <c r="L192" t="e">
        <f>VLOOKUP(D192,#REF!,5,0)</f>
        <v>#REF!</v>
      </c>
      <c r="M192" t="e">
        <f>VLOOKUP(D192,#REF!,6,0)</f>
        <v>#REF!</v>
      </c>
      <c r="N192" t="e">
        <f>VLOOKUP(D192,#REF!,7,0)</f>
        <v>#REF!</v>
      </c>
      <c r="P192" t="str">
        <f t="shared" si="15"/>
        <v>25704</v>
      </c>
      <c r="Q192" t="str">
        <f t="shared" si="16"/>
        <v>15</v>
      </c>
    </row>
    <row r="193" spans="1:17" hidden="1" x14ac:dyDescent="0.3">
      <c r="A193" s="556" t="s">
        <v>3334</v>
      </c>
      <c r="B193" s="332">
        <v>6</v>
      </c>
      <c r="C193" s="609">
        <v>151025704004990</v>
      </c>
      <c r="D193" s="427" t="s">
        <v>2464</v>
      </c>
      <c r="E193" t="str">
        <f t="shared" si="13"/>
        <v>150102570400499</v>
      </c>
      <c r="F193" t="str">
        <f t="shared" si="14"/>
        <v>0</v>
      </c>
      <c r="G193" t="e">
        <f>+VLOOKUP(L193,BG!$D$10:$F$68,3,FALSE)</f>
        <v>#REF!</v>
      </c>
      <c r="H193" s="427" t="s">
        <v>2465</v>
      </c>
      <c r="I193" s="332">
        <v>-37761644</v>
      </c>
      <c r="J193" s="296">
        <f t="shared" si="12"/>
        <v>-37761.644</v>
      </c>
      <c r="K193" t="e">
        <f>+VLOOKUP(D193,#REF!,4,0)</f>
        <v>#REF!</v>
      </c>
      <c r="L193" t="e">
        <f>VLOOKUP(D193,#REF!,5,0)</f>
        <v>#REF!</v>
      </c>
      <c r="M193" t="e">
        <f>VLOOKUP(D193,#REF!,6,0)</f>
        <v>#REF!</v>
      </c>
      <c r="N193" t="e">
        <f>VLOOKUP(D193,#REF!,7,0)</f>
        <v>#REF!</v>
      </c>
      <c r="P193" t="str">
        <f t="shared" si="15"/>
        <v>25704</v>
      </c>
      <c r="Q193" t="str">
        <f t="shared" si="16"/>
        <v>15</v>
      </c>
    </row>
    <row r="194" spans="1:17" x14ac:dyDescent="0.3">
      <c r="A194" s="556" t="s">
        <v>3334</v>
      </c>
      <c r="B194" s="333">
        <v>6</v>
      </c>
      <c r="C194" s="610">
        <v>151025704005010</v>
      </c>
      <c r="D194" s="334" t="s">
        <v>2466</v>
      </c>
      <c r="E194" t="str">
        <f t="shared" si="13"/>
        <v>150102570400501</v>
      </c>
      <c r="F194" t="str">
        <f t="shared" si="14"/>
        <v>0</v>
      </c>
      <c r="G194" t="e">
        <f>+VLOOKUP(L194,BG!$D$10:$F$68,3,FALSE)</f>
        <v>#REF!</v>
      </c>
      <c r="H194" s="334" t="s">
        <v>2467</v>
      </c>
      <c r="I194" s="295">
        <v>-552878973</v>
      </c>
      <c r="J194" s="296">
        <f t="shared" ref="J194:J257" si="17">I194/1000</f>
        <v>-552878.973</v>
      </c>
      <c r="K194" t="e">
        <f>+VLOOKUP(D194,#REF!,4,0)</f>
        <v>#REF!</v>
      </c>
      <c r="L194" t="e">
        <f>VLOOKUP(D194,#REF!,5,0)</f>
        <v>#REF!</v>
      </c>
      <c r="M194" t="e">
        <f>VLOOKUP(D194,#REF!,6,0)</f>
        <v>#REF!</v>
      </c>
      <c r="N194" t="e">
        <f>VLOOKUP(D194,#REF!,7,0)</f>
        <v>#REF!</v>
      </c>
      <c r="P194" t="str">
        <f t="shared" si="15"/>
        <v>25704</v>
      </c>
      <c r="Q194" t="str">
        <f t="shared" si="16"/>
        <v>15</v>
      </c>
    </row>
    <row r="195" spans="1:17" hidden="1" x14ac:dyDescent="0.3">
      <c r="A195" s="556" t="s">
        <v>3334</v>
      </c>
      <c r="B195" s="333">
        <v>6</v>
      </c>
      <c r="C195" s="610">
        <v>151025704005990</v>
      </c>
      <c r="D195" s="334" t="s">
        <v>2468</v>
      </c>
      <c r="E195" t="str">
        <f t="shared" si="13"/>
        <v>150102570400599</v>
      </c>
      <c r="F195" t="str">
        <f t="shared" si="14"/>
        <v>0</v>
      </c>
      <c r="G195" t="e">
        <f>+VLOOKUP(L195,BG!$D$10:$F$68,3,FALSE)</f>
        <v>#REF!</v>
      </c>
      <c r="H195" s="427" t="s">
        <v>2467</v>
      </c>
      <c r="I195" s="332">
        <v>-741170541</v>
      </c>
      <c r="J195" s="296">
        <f t="shared" si="17"/>
        <v>-741170.54099999997</v>
      </c>
      <c r="K195" t="e">
        <f>+VLOOKUP(D195,#REF!,4,0)</f>
        <v>#REF!</v>
      </c>
      <c r="L195" t="e">
        <f>VLOOKUP(D195,#REF!,5,0)</f>
        <v>#REF!</v>
      </c>
      <c r="M195" t="e">
        <f>VLOOKUP(D195,#REF!,6,0)</f>
        <v>#REF!</v>
      </c>
      <c r="N195" t="e">
        <f>VLOOKUP(D195,#REF!,7,0)</f>
        <v>#REF!</v>
      </c>
      <c r="P195" t="str">
        <f t="shared" si="15"/>
        <v>25704</v>
      </c>
      <c r="Q195" t="str">
        <f t="shared" si="16"/>
        <v>15</v>
      </c>
    </row>
    <row r="196" spans="1:17" s="297" customFormat="1" x14ac:dyDescent="0.3">
      <c r="A196" s="556" t="s">
        <v>3334</v>
      </c>
      <c r="B196" s="333">
        <v>6</v>
      </c>
      <c r="C196" s="610">
        <v>151025704006010</v>
      </c>
      <c r="D196" s="334" t="s">
        <v>2469</v>
      </c>
      <c r="E196" t="str">
        <f t="shared" si="13"/>
        <v>150102570400601</v>
      </c>
      <c r="F196" t="str">
        <f t="shared" si="14"/>
        <v>0</v>
      </c>
      <c r="G196" t="e">
        <f>+VLOOKUP(L196,BG!$D$10:$F$68,3,FALSE)</f>
        <v>#REF!</v>
      </c>
      <c r="H196" s="334" t="s">
        <v>2470</v>
      </c>
      <c r="I196" s="295">
        <v>18280643626</v>
      </c>
      <c r="J196" s="296">
        <f t="shared" si="17"/>
        <v>18280643.625999998</v>
      </c>
      <c r="K196" t="e">
        <f>+VLOOKUP(D196,#REF!,4,0)</f>
        <v>#REF!</v>
      </c>
      <c r="L196" t="e">
        <f>VLOOKUP(D196,#REF!,5,0)</f>
        <v>#REF!</v>
      </c>
      <c r="M196" t="e">
        <f>VLOOKUP(D196,#REF!,6,0)</f>
        <v>#REF!</v>
      </c>
      <c r="N196" t="e">
        <f>VLOOKUP(D196,#REF!,7,0)</f>
        <v>#REF!</v>
      </c>
      <c r="O196"/>
      <c r="P196" t="str">
        <f t="shared" si="15"/>
        <v>25704</v>
      </c>
      <c r="Q196" t="str">
        <f t="shared" si="16"/>
        <v>15</v>
      </c>
    </row>
    <row r="197" spans="1:17" hidden="1" x14ac:dyDescent="0.3">
      <c r="A197" s="556" t="s">
        <v>3334</v>
      </c>
      <c r="B197" s="333">
        <v>6</v>
      </c>
      <c r="C197" s="610">
        <v>151025704006990</v>
      </c>
      <c r="D197" s="334" t="s">
        <v>2471</v>
      </c>
      <c r="E197" t="str">
        <f t="shared" ref="E197:E260" si="18">+MID(D197,3,2)&amp;+MID(D197,6,1)&amp;+MID(D197,8,2)&amp;+MID(D197,11,3)&amp;+MID(D197,17,2)&amp;+MID(D197,20,3)&amp;+MID(D197,24,2)</f>
        <v>150102570400699</v>
      </c>
      <c r="F197" t="str">
        <f t="shared" ref="F197:F260" si="19">MID(E197,3,1)</f>
        <v>0</v>
      </c>
      <c r="G197" t="e">
        <f>+VLOOKUP(L197,BG!$D$10:$F$68,3,FALSE)</f>
        <v>#REF!</v>
      </c>
      <c r="H197" s="427" t="s">
        <v>2470</v>
      </c>
      <c r="I197" s="332">
        <v>-47125660316</v>
      </c>
      <c r="J197" s="296">
        <f t="shared" si="17"/>
        <v>-47125660.316</v>
      </c>
      <c r="K197" t="e">
        <f>+VLOOKUP(D197,#REF!,4,0)</f>
        <v>#REF!</v>
      </c>
      <c r="L197" t="e">
        <f>VLOOKUP(D197,#REF!,5,0)</f>
        <v>#REF!</v>
      </c>
      <c r="M197" t="e">
        <f>VLOOKUP(D197,#REF!,6,0)</f>
        <v>#REF!</v>
      </c>
      <c r="N197" t="e">
        <f>VLOOKUP(D197,#REF!,7,0)</f>
        <v>#REF!</v>
      </c>
      <c r="P197" t="str">
        <f t="shared" si="15"/>
        <v>25704</v>
      </c>
      <c r="Q197" t="str">
        <f t="shared" si="16"/>
        <v>15</v>
      </c>
    </row>
    <row r="198" spans="1:17" s="297" customFormat="1" x14ac:dyDescent="0.3">
      <c r="A198" s="556" t="s">
        <v>3334</v>
      </c>
      <c r="B198" s="333">
        <v>6</v>
      </c>
      <c r="C198" s="610">
        <v>151025704007010</v>
      </c>
      <c r="D198" s="334" t="s">
        <v>2472</v>
      </c>
      <c r="E198" t="str">
        <f t="shared" si="18"/>
        <v>150102570400701</v>
      </c>
      <c r="F198" t="str">
        <f t="shared" si="19"/>
        <v>0</v>
      </c>
      <c r="G198" t="e">
        <f>+VLOOKUP(L198,BG!$D$10:$F$68,3,FALSE)</f>
        <v>#REF!</v>
      </c>
      <c r="H198" s="334" t="s">
        <v>2473</v>
      </c>
      <c r="I198" s="295">
        <v>4004574138</v>
      </c>
      <c r="J198" s="296">
        <f t="shared" si="17"/>
        <v>4004574.1379999998</v>
      </c>
      <c r="K198" t="e">
        <f>+VLOOKUP(D198,#REF!,4,0)</f>
        <v>#REF!</v>
      </c>
      <c r="L198" t="e">
        <f>VLOOKUP(D198,#REF!,5,0)</f>
        <v>#REF!</v>
      </c>
      <c r="M198" t="e">
        <f>VLOOKUP(D198,#REF!,6,0)</f>
        <v>#REF!</v>
      </c>
      <c r="N198" t="e">
        <f>VLOOKUP(D198,#REF!,7,0)</f>
        <v>#REF!</v>
      </c>
      <c r="O198"/>
      <c r="P198" t="str">
        <f t="shared" si="15"/>
        <v>25704</v>
      </c>
      <c r="Q198" t="str">
        <f t="shared" si="16"/>
        <v>15</v>
      </c>
    </row>
    <row r="199" spans="1:17" s="297" customFormat="1" hidden="1" x14ac:dyDescent="0.3">
      <c r="A199" s="556" t="s">
        <v>3334</v>
      </c>
      <c r="B199" s="332">
        <v>6</v>
      </c>
      <c r="C199" s="609">
        <v>151025704007990</v>
      </c>
      <c r="D199" s="427" t="s">
        <v>2474</v>
      </c>
      <c r="E199" t="str">
        <f t="shared" si="18"/>
        <v>150102570400799</v>
      </c>
      <c r="F199" t="str">
        <f t="shared" si="19"/>
        <v>0</v>
      </c>
      <c r="G199" t="e">
        <f>+VLOOKUP(L199,BG!$D$10:$F$68,3,FALSE)</f>
        <v>#REF!</v>
      </c>
      <c r="H199" s="427" t="s">
        <v>2473</v>
      </c>
      <c r="I199" s="332">
        <v>9364384372</v>
      </c>
      <c r="J199" s="296">
        <f t="shared" si="17"/>
        <v>9364384.3719999995</v>
      </c>
      <c r="K199" t="e">
        <f>+VLOOKUP(D199,#REF!,4,0)</f>
        <v>#REF!</v>
      </c>
      <c r="L199" t="e">
        <f>VLOOKUP(D199,#REF!,5,0)</f>
        <v>#REF!</v>
      </c>
      <c r="M199" t="e">
        <f>VLOOKUP(D199,#REF!,6,0)</f>
        <v>#REF!</v>
      </c>
      <c r="N199" t="e">
        <f>VLOOKUP(D199,#REF!,7,0)</f>
        <v>#REF!</v>
      </c>
      <c r="O199"/>
      <c r="P199" t="str">
        <f t="shared" ref="P199:P262" si="20">MID(E199,6,5)</f>
        <v>25704</v>
      </c>
      <c r="Q199" t="str">
        <f t="shared" ref="Q199:Q262" si="21">+LEFT(E199,2)</f>
        <v>15</v>
      </c>
    </row>
    <row r="200" spans="1:17" x14ac:dyDescent="0.3">
      <c r="A200" s="556" t="s">
        <v>3334</v>
      </c>
      <c r="B200" s="333">
        <v>6</v>
      </c>
      <c r="C200" s="610">
        <v>151025704008010</v>
      </c>
      <c r="D200" s="334" t="s">
        <v>2475</v>
      </c>
      <c r="E200" t="str">
        <f t="shared" si="18"/>
        <v>150102570400801</v>
      </c>
      <c r="F200" t="str">
        <f t="shared" si="19"/>
        <v>0</v>
      </c>
      <c r="G200" t="e">
        <f>+VLOOKUP(L200,BG!$D$10:$F$68,3,FALSE)</f>
        <v>#REF!</v>
      </c>
      <c r="H200" s="334" t="s">
        <v>2476</v>
      </c>
      <c r="I200" s="295">
        <v>-1548430482</v>
      </c>
      <c r="J200" s="296">
        <f t="shared" si="17"/>
        <v>-1548430.4820000001</v>
      </c>
      <c r="K200" t="e">
        <f>+VLOOKUP(D200,#REF!,4,0)</f>
        <v>#REF!</v>
      </c>
      <c r="L200" t="e">
        <f>VLOOKUP(D200,#REF!,5,0)</f>
        <v>#REF!</v>
      </c>
      <c r="M200" t="e">
        <f>VLOOKUP(D200,#REF!,6,0)</f>
        <v>#REF!</v>
      </c>
      <c r="N200" t="e">
        <f>VLOOKUP(D200,#REF!,7,0)</f>
        <v>#REF!</v>
      </c>
      <c r="P200" t="str">
        <f t="shared" si="20"/>
        <v>25704</v>
      </c>
      <c r="Q200" t="str">
        <f t="shared" si="21"/>
        <v>15</v>
      </c>
    </row>
    <row r="201" spans="1:17" hidden="1" x14ac:dyDescent="0.3">
      <c r="A201" s="556" t="s">
        <v>3334</v>
      </c>
      <c r="B201" s="332">
        <v>6</v>
      </c>
      <c r="C201" s="609">
        <v>151025704008990</v>
      </c>
      <c r="D201" s="427" t="s">
        <v>2477</v>
      </c>
      <c r="E201" t="str">
        <f t="shared" si="18"/>
        <v>150102570400899</v>
      </c>
      <c r="F201" t="str">
        <f t="shared" si="19"/>
        <v>0</v>
      </c>
      <c r="G201" t="e">
        <f>+VLOOKUP(L201,BG!$D$10:$F$68,3,FALSE)</f>
        <v>#REF!</v>
      </c>
      <c r="H201" s="427" t="s">
        <v>2478</v>
      </c>
      <c r="I201" s="332">
        <v>2672939731</v>
      </c>
      <c r="J201" s="296">
        <f t="shared" si="17"/>
        <v>2672939.7310000001</v>
      </c>
      <c r="K201" t="e">
        <f>+VLOOKUP(D201,#REF!,4,0)</f>
        <v>#REF!</v>
      </c>
      <c r="L201" t="e">
        <f>VLOOKUP(D201,#REF!,5,0)</f>
        <v>#REF!</v>
      </c>
      <c r="M201" t="e">
        <f>VLOOKUP(D201,#REF!,6,0)</f>
        <v>#REF!</v>
      </c>
      <c r="N201" t="e">
        <f>VLOOKUP(D201,#REF!,7,0)</f>
        <v>#REF!</v>
      </c>
      <c r="P201" t="str">
        <f t="shared" si="20"/>
        <v>25704</v>
      </c>
      <c r="Q201" t="str">
        <f t="shared" si="21"/>
        <v>15</v>
      </c>
    </row>
    <row r="202" spans="1:17" x14ac:dyDescent="0.3">
      <c r="A202" s="556" t="s">
        <v>3334</v>
      </c>
      <c r="B202" s="333">
        <v>6</v>
      </c>
      <c r="C202" s="610">
        <v>151025704009010</v>
      </c>
      <c r="D202" s="334" t="s">
        <v>2479</v>
      </c>
      <c r="E202" t="str">
        <f t="shared" si="18"/>
        <v>150102570400901</v>
      </c>
      <c r="F202" t="str">
        <f t="shared" si="19"/>
        <v>0</v>
      </c>
      <c r="G202" t="e">
        <f>+VLOOKUP(L202,BG!$D$10:$F$68,3,FALSE)</f>
        <v>#REF!</v>
      </c>
      <c r="H202" s="334" t="s">
        <v>2480</v>
      </c>
      <c r="I202" s="295">
        <v>-6584691</v>
      </c>
      <c r="J202" s="296">
        <f t="shared" si="17"/>
        <v>-6584.6909999999998</v>
      </c>
      <c r="K202" t="e">
        <f>+VLOOKUP(D202,#REF!,4,0)</f>
        <v>#REF!</v>
      </c>
      <c r="L202" t="e">
        <f>VLOOKUP(D202,#REF!,5,0)</f>
        <v>#REF!</v>
      </c>
      <c r="M202" t="e">
        <f>VLOOKUP(D202,#REF!,6,0)</f>
        <v>#REF!</v>
      </c>
      <c r="N202" t="e">
        <f>VLOOKUP(D202,#REF!,7,0)</f>
        <v>#REF!</v>
      </c>
      <c r="P202" t="str">
        <f t="shared" si="20"/>
        <v>25704</v>
      </c>
      <c r="Q202" t="str">
        <f t="shared" si="21"/>
        <v>15</v>
      </c>
    </row>
    <row r="203" spans="1:17" hidden="1" x14ac:dyDescent="0.3">
      <c r="A203" s="556" t="s">
        <v>3334</v>
      </c>
      <c r="B203" s="333">
        <v>6</v>
      </c>
      <c r="C203" s="610">
        <v>151025704009990</v>
      </c>
      <c r="D203" s="334" t="s">
        <v>2481</v>
      </c>
      <c r="E203" t="str">
        <f t="shared" si="18"/>
        <v>150102570400999</v>
      </c>
      <c r="F203" t="str">
        <f t="shared" si="19"/>
        <v>0</v>
      </c>
      <c r="G203" t="e">
        <f>+VLOOKUP(L203,BG!$D$10:$F$68,3,FALSE)</f>
        <v>#REF!</v>
      </c>
      <c r="H203" s="427" t="s">
        <v>2480</v>
      </c>
      <c r="I203" s="332">
        <v>1111849348</v>
      </c>
      <c r="J203" s="296">
        <f t="shared" si="17"/>
        <v>1111849.348</v>
      </c>
      <c r="K203" t="e">
        <f>+VLOOKUP(D203,#REF!,4,0)</f>
        <v>#REF!</v>
      </c>
      <c r="L203" t="e">
        <f>VLOOKUP(D203,#REF!,5,0)</f>
        <v>#REF!</v>
      </c>
      <c r="M203" t="e">
        <f>VLOOKUP(D203,#REF!,6,0)</f>
        <v>#REF!</v>
      </c>
      <c r="N203" t="e">
        <f>VLOOKUP(D203,#REF!,7,0)</f>
        <v>#REF!</v>
      </c>
      <c r="P203" t="str">
        <f t="shared" si="20"/>
        <v>25704</v>
      </c>
      <c r="Q203" t="str">
        <f t="shared" si="21"/>
        <v>15</v>
      </c>
    </row>
    <row r="204" spans="1:17" s="297" customFormat="1" hidden="1" x14ac:dyDescent="0.3">
      <c r="A204" s="556" t="s">
        <v>3334</v>
      </c>
      <c r="B204" s="333">
        <v>6</v>
      </c>
      <c r="C204" s="610">
        <v>151025704010990</v>
      </c>
      <c r="D204" s="334" t="s">
        <v>2482</v>
      </c>
      <c r="E204" t="str">
        <f t="shared" si="18"/>
        <v>150102570401099</v>
      </c>
      <c r="F204" t="str">
        <f t="shared" si="19"/>
        <v>0</v>
      </c>
      <c r="G204" t="e">
        <f>+VLOOKUP(L204,BG!$D$10:$F$68,3,FALSE)</f>
        <v>#REF!</v>
      </c>
      <c r="H204" s="334" t="s">
        <v>2483</v>
      </c>
      <c r="I204" s="333">
        <v>1817880</v>
      </c>
      <c r="J204" s="296">
        <f t="shared" si="17"/>
        <v>1817.88</v>
      </c>
      <c r="K204" t="e">
        <f>+VLOOKUP(D204,#REF!,4,0)</f>
        <v>#REF!</v>
      </c>
      <c r="L204" t="e">
        <f>VLOOKUP(D204,#REF!,5,0)</f>
        <v>#REF!</v>
      </c>
      <c r="M204" t="e">
        <f>VLOOKUP(D204,#REF!,6,0)</f>
        <v>#REF!</v>
      </c>
      <c r="N204" t="e">
        <f>VLOOKUP(D204,#REF!,7,0)</f>
        <v>#REF!</v>
      </c>
      <c r="O204"/>
      <c r="P204" t="str">
        <f t="shared" si="20"/>
        <v>25704</v>
      </c>
      <c r="Q204" t="str">
        <f t="shared" si="21"/>
        <v>15</v>
      </c>
    </row>
    <row r="205" spans="1:17" s="297" customFormat="1" x14ac:dyDescent="0.3">
      <c r="A205" s="556" t="s">
        <v>3334</v>
      </c>
      <c r="B205" s="332">
        <v>6</v>
      </c>
      <c r="C205" s="609">
        <v>151025704011010</v>
      </c>
      <c r="D205" s="427" t="s">
        <v>2484</v>
      </c>
      <c r="E205" t="str">
        <f t="shared" si="18"/>
        <v>150102570401101</v>
      </c>
      <c r="F205" t="str">
        <f t="shared" si="19"/>
        <v>0</v>
      </c>
      <c r="G205" t="e">
        <f>+VLOOKUP(L205,BG!$D$10:$F$68,3,FALSE)</f>
        <v>#REF!</v>
      </c>
      <c r="H205" s="427" t="s">
        <v>2485</v>
      </c>
      <c r="I205" s="294">
        <v>-3526197</v>
      </c>
      <c r="J205" s="296">
        <f t="shared" si="17"/>
        <v>-3526.1970000000001</v>
      </c>
      <c r="K205" t="e">
        <f>+VLOOKUP(D205,#REF!,4,0)</f>
        <v>#REF!</v>
      </c>
      <c r="L205" t="e">
        <f>VLOOKUP(D205,#REF!,5,0)</f>
        <v>#REF!</v>
      </c>
      <c r="M205" t="e">
        <f>VLOOKUP(D205,#REF!,6,0)</f>
        <v>#REF!</v>
      </c>
      <c r="N205" t="e">
        <f>VLOOKUP(D205,#REF!,7,0)</f>
        <v>#REF!</v>
      </c>
      <c r="O205"/>
      <c r="P205" t="str">
        <f t="shared" si="20"/>
        <v>25704</v>
      </c>
      <c r="Q205" t="str">
        <f t="shared" si="21"/>
        <v>15</v>
      </c>
    </row>
    <row r="206" spans="1:17" s="297" customFormat="1" hidden="1" x14ac:dyDescent="0.3">
      <c r="A206" s="556" t="s">
        <v>3334</v>
      </c>
      <c r="B206" s="333">
        <v>6</v>
      </c>
      <c r="C206" s="610">
        <v>151025704011990</v>
      </c>
      <c r="D206" s="334" t="s">
        <v>2486</v>
      </c>
      <c r="E206" t="str">
        <f t="shared" si="18"/>
        <v>150102570401199</v>
      </c>
      <c r="F206" t="str">
        <f t="shared" si="19"/>
        <v>0</v>
      </c>
      <c r="G206" t="e">
        <f>+VLOOKUP(L206,BG!$D$10:$F$68,3,FALSE)</f>
        <v>#REF!</v>
      </c>
      <c r="H206" s="334" t="s">
        <v>2485</v>
      </c>
      <c r="I206" s="333">
        <v>-339771473</v>
      </c>
      <c r="J206" s="296">
        <f t="shared" si="17"/>
        <v>-339771.473</v>
      </c>
      <c r="K206" t="e">
        <f>+VLOOKUP(D206,#REF!,4,0)</f>
        <v>#REF!</v>
      </c>
      <c r="L206" t="e">
        <f>VLOOKUP(D206,#REF!,5,0)</f>
        <v>#REF!</v>
      </c>
      <c r="M206" t="e">
        <f>VLOOKUP(D206,#REF!,6,0)</f>
        <v>#REF!</v>
      </c>
      <c r="N206" t="e">
        <f>VLOOKUP(D206,#REF!,7,0)</f>
        <v>#REF!</v>
      </c>
      <c r="O206"/>
      <c r="P206" t="str">
        <f t="shared" si="20"/>
        <v>25704</v>
      </c>
      <c r="Q206" t="str">
        <f t="shared" si="21"/>
        <v>15</v>
      </c>
    </row>
    <row r="207" spans="1:17" s="297" customFormat="1" hidden="1" x14ac:dyDescent="0.3">
      <c r="A207" s="556" t="s">
        <v>3334</v>
      </c>
      <c r="B207" s="332">
        <v>6</v>
      </c>
      <c r="C207" s="609">
        <v>151025704013990</v>
      </c>
      <c r="D207" s="427" t="s">
        <v>2487</v>
      </c>
      <c r="E207" t="str">
        <f t="shared" si="18"/>
        <v>150102570401399</v>
      </c>
      <c r="F207" t="str">
        <f t="shared" si="19"/>
        <v>0</v>
      </c>
      <c r="G207" t="e">
        <f>+VLOOKUP(L207,BG!$D$10:$F$68,3,FALSE)</f>
        <v>#REF!</v>
      </c>
      <c r="H207" s="427" t="s">
        <v>2488</v>
      </c>
      <c r="I207" s="332">
        <v>-7451673</v>
      </c>
      <c r="J207" s="296">
        <f t="shared" si="17"/>
        <v>-7451.6729999999998</v>
      </c>
      <c r="K207" t="e">
        <f>+VLOOKUP(D207,#REF!,4,0)</f>
        <v>#REF!</v>
      </c>
      <c r="L207" t="e">
        <f>VLOOKUP(D207,#REF!,5,0)</f>
        <v>#REF!</v>
      </c>
      <c r="M207" t="e">
        <f>VLOOKUP(D207,#REF!,6,0)</f>
        <v>#REF!</v>
      </c>
      <c r="N207" t="e">
        <f>VLOOKUP(D207,#REF!,7,0)</f>
        <v>#REF!</v>
      </c>
      <c r="O207"/>
      <c r="P207" t="str">
        <f t="shared" si="20"/>
        <v>25704</v>
      </c>
      <c r="Q207" t="str">
        <f t="shared" si="21"/>
        <v>15</v>
      </c>
    </row>
    <row r="208" spans="1:17" s="297" customFormat="1" x14ac:dyDescent="0.3">
      <c r="A208" s="556" t="s">
        <v>3334</v>
      </c>
      <c r="B208" s="333">
        <v>6</v>
      </c>
      <c r="C208" s="610">
        <v>151025704014010</v>
      </c>
      <c r="D208" s="334" t="s">
        <v>2489</v>
      </c>
      <c r="E208" t="str">
        <f t="shared" si="18"/>
        <v>150102570401401</v>
      </c>
      <c r="F208" t="str">
        <f t="shared" si="19"/>
        <v>0</v>
      </c>
      <c r="G208" t="e">
        <f>+VLOOKUP(L208,BG!$D$10:$F$68,3,FALSE)</f>
        <v>#REF!</v>
      </c>
      <c r="H208" s="334" t="s">
        <v>2490</v>
      </c>
      <c r="I208" s="295">
        <v>-493468600</v>
      </c>
      <c r="J208" s="296">
        <f t="shared" si="17"/>
        <v>-493468.6</v>
      </c>
      <c r="K208" t="e">
        <f>+VLOOKUP(D208,#REF!,4,0)</f>
        <v>#REF!</v>
      </c>
      <c r="L208" t="e">
        <f>VLOOKUP(D208,#REF!,5,0)</f>
        <v>#REF!</v>
      </c>
      <c r="M208" t="e">
        <f>VLOOKUP(D208,#REF!,6,0)</f>
        <v>#REF!</v>
      </c>
      <c r="N208" t="e">
        <f>VLOOKUP(D208,#REF!,7,0)</f>
        <v>#REF!</v>
      </c>
      <c r="O208"/>
      <c r="P208" t="str">
        <f t="shared" si="20"/>
        <v>25704</v>
      </c>
      <c r="Q208" t="str">
        <f t="shared" si="21"/>
        <v>15</v>
      </c>
    </row>
    <row r="209" spans="1:17" hidden="1" x14ac:dyDescent="0.3">
      <c r="A209" s="556" t="s">
        <v>3334</v>
      </c>
      <c r="B209" s="332">
        <v>6</v>
      </c>
      <c r="C209" s="609">
        <v>151025704014990</v>
      </c>
      <c r="D209" s="427" t="s">
        <v>2491</v>
      </c>
      <c r="E209" t="str">
        <f t="shared" si="18"/>
        <v>150102570401499</v>
      </c>
      <c r="F209" t="str">
        <f t="shared" si="19"/>
        <v>0</v>
      </c>
      <c r="G209" t="e">
        <f>+VLOOKUP(L209,BG!$D$10:$F$68,3,FALSE)</f>
        <v>#REF!</v>
      </c>
      <c r="H209" s="427" t="s">
        <v>2488</v>
      </c>
      <c r="I209" s="332">
        <v>4020949192</v>
      </c>
      <c r="J209" s="296">
        <f t="shared" si="17"/>
        <v>4020949.1919999998</v>
      </c>
      <c r="K209" t="e">
        <f>+VLOOKUP(D209,#REF!,4,0)</f>
        <v>#REF!</v>
      </c>
      <c r="L209" t="e">
        <f>VLOOKUP(D209,#REF!,5,0)</f>
        <v>#REF!</v>
      </c>
      <c r="M209" t="e">
        <f>VLOOKUP(D209,#REF!,6,0)</f>
        <v>#REF!</v>
      </c>
      <c r="N209" t="e">
        <f>VLOOKUP(D209,#REF!,7,0)</f>
        <v>#REF!</v>
      </c>
      <c r="P209" t="str">
        <f t="shared" si="20"/>
        <v>25704</v>
      </c>
      <c r="Q209" t="str">
        <f t="shared" si="21"/>
        <v>15</v>
      </c>
    </row>
    <row r="210" spans="1:17" x14ac:dyDescent="0.3">
      <c r="A210" s="556" t="s">
        <v>3334</v>
      </c>
      <c r="B210" s="333">
        <v>6</v>
      </c>
      <c r="C210" s="610">
        <v>151025704015010</v>
      </c>
      <c r="D210" s="334" t="s">
        <v>2492</v>
      </c>
      <c r="E210" t="str">
        <f t="shared" si="18"/>
        <v>150102570401501</v>
      </c>
      <c r="F210" t="str">
        <f t="shared" si="19"/>
        <v>0</v>
      </c>
      <c r="G210" t="e">
        <f>+VLOOKUP(L210,BG!$D$10:$F$68,3,FALSE)</f>
        <v>#REF!</v>
      </c>
      <c r="H210" s="334" t="s">
        <v>2493</v>
      </c>
      <c r="I210" s="295">
        <v>-5223889</v>
      </c>
      <c r="J210" s="296">
        <f t="shared" si="17"/>
        <v>-5223.8890000000001</v>
      </c>
      <c r="K210" t="e">
        <f>+VLOOKUP(D210,#REF!,4,0)</f>
        <v>#REF!</v>
      </c>
      <c r="L210" t="e">
        <f>VLOOKUP(D210,#REF!,5,0)</f>
        <v>#REF!</v>
      </c>
      <c r="M210" t="e">
        <f>VLOOKUP(D210,#REF!,6,0)</f>
        <v>#REF!</v>
      </c>
      <c r="N210" t="e">
        <f>VLOOKUP(D210,#REF!,7,0)</f>
        <v>#REF!</v>
      </c>
      <c r="P210" t="str">
        <f t="shared" si="20"/>
        <v>25704</v>
      </c>
      <c r="Q210" t="str">
        <f t="shared" si="21"/>
        <v>15</v>
      </c>
    </row>
    <row r="211" spans="1:17" s="297" customFormat="1" hidden="1" x14ac:dyDescent="0.3">
      <c r="A211" s="556" t="s">
        <v>3334</v>
      </c>
      <c r="B211" s="332">
        <v>6</v>
      </c>
      <c r="C211" s="609">
        <v>151025704015990</v>
      </c>
      <c r="D211" s="427" t="s">
        <v>2494</v>
      </c>
      <c r="E211" t="str">
        <f t="shared" si="18"/>
        <v>150102570401599</v>
      </c>
      <c r="F211" t="str">
        <f t="shared" si="19"/>
        <v>0</v>
      </c>
      <c r="G211" t="e">
        <f>+VLOOKUP(L211,BG!$D$10:$F$68,3,FALSE)</f>
        <v>#REF!</v>
      </c>
      <c r="H211" s="427" t="s">
        <v>2493</v>
      </c>
      <c r="I211" s="332">
        <v>16440891436</v>
      </c>
      <c r="J211" s="296">
        <f t="shared" si="17"/>
        <v>16440891.436000001</v>
      </c>
      <c r="K211" t="e">
        <f>+VLOOKUP(D211,#REF!,4,0)</f>
        <v>#REF!</v>
      </c>
      <c r="L211" t="e">
        <f>VLOOKUP(D211,#REF!,5,0)</f>
        <v>#REF!</v>
      </c>
      <c r="M211" t="e">
        <f>VLOOKUP(D211,#REF!,6,0)</f>
        <v>#REF!</v>
      </c>
      <c r="N211" t="e">
        <f>VLOOKUP(D211,#REF!,7,0)</f>
        <v>#REF!</v>
      </c>
      <c r="O211"/>
      <c r="P211" t="str">
        <f t="shared" si="20"/>
        <v>25704</v>
      </c>
      <c r="Q211" t="str">
        <f t="shared" si="21"/>
        <v>15</v>
      </c>
    </row>
    <row r="212" spans="1:17" s="297" customFormat="1" x14ac:dyDescent="0.3">
      <c r="A212" s="556" t="s">
        <v>3334</v>
      </c>
      <c r="B212" s="333">
        <v>6</v>
      </c>
      <c r="C212" s="610">
        <v>151025704016010</v>
      </c>
      <c r="D212" s="334" t="s">
        <v>2495</v>
      </c>
      <c r="E212" t="str">
        <f t="shared" si="18"/>
        <v>150102570401601</v>
      </c>
      <c r="F212" t="str">
        <f t="shared" si="19"/>
        <v>0</v>
      </c>
      <c r="G212" t="e">
        <f>+VLOOKUP(L212,BG!$D$10:$F$68,3,FALSE)</f>
        <v>#REF!</v>
      </c>
      <c r="H212" s="334" t="s">
        <v>2496</v>
      </c>
      <c r="I212" s="295">
        <v>-1900191655</v>
      </c>
      <c r="J212" s="296">
        <f t="shared" si="17"/>
        <v>-1900191.655</v>
      </c>
      <c r="K212" t="e">
        <f>+VLOOKUP(D212,#REF!,4,0)</f>
        <v>#REF!</v>
      </c>
      <c r="L212" t="e">
        <f>VLOOKUP(D212,#REF!,5,0)</f>
        <v>#REF!</v>
      </c>
      <c r="M212" t="e">
        <f>VLOOKUP(D212,#REF!,6,0)</f>
        <v>#REF!</v>
      </c>
      <c r="N212" t="e">
        <f>VLOOKUP(D212,#REF!,7,0)</f>
        <v>#REF!</v>
      </c>
      <c r="O212"/>
      <c r="P212" t="str">
        <f t="shared" si="20"/>
        <v>25704</v>
      </c>
      <c r="Q212" t="str">
        <f t="shared" si="21"/>
        <v>15</v>
      </c>
    </row>
    <row r="213" spans="1:17" s="297" customFormat="1" hidden="1" x14ac:dyDescent="0.3">
      <c r="A213" s="556" t="s">
        <v>3334</v>
      </c>
      <c r="B213" s="332">
        <v>6</v>
      </c>
      <c r="C213" s="609">
        <v>151025704016990</v>
      </c>
      <c r="D213" s="427" t="s">
        <v>2497</v>
      </c>
      <c r="E213" t="str">
        <f t="shared" si="18"/>
        <v>150102570401699</v>
      </c>
      <c r="F213" t="str">
        <f t="shared" si="19"/>
        <v>0</v>
      </c>
      <c r="G213" t="e">
        <f>+VLOOKUP(L213,BG!$D$10:$F$68,3,FALSE)</f>
        <v>#REF!</v>
      </c>
      <c r="H213" s="427" t="s">
        <v>2496</v>
      </c>
      <c r="I213" s="332">
        <v>4636182974</v>
      </c>
      <c r="J213" s="296">
        <f t="shared" si="17"/>
        <v>4636182.9740000004</v>
      </c>
      <c r="K213" t="e">
        <f>+VLOOKUP(D213,#REF!,4,0)</f>
        <v>#REF!</v>
      </c>
      <c r="L213" t="e">
        <f>VLOOKUP(D213,#REF!,5,0)</f>
        <v>#REF!</v>
      </c>
      <c r="M213" t="e">
        <f>VLOOKUP(D213,#REF!,6,0)</f>
        <v>#REF!</v>
      </c>
      <c r="N213" t="e">
        <f>VLOOKUP(D213,#REF!,7,0)</f>
        <v>#REF!</v>
      </c>
      <c r="O213"/>
      <c r="P213" t="str">
        <f t="shared" si="20"/>
        <v>25704</v>
      </c>
      <c r="Q213" t="str">
        <f t="shared" si="21"/>
        <v>15</v>
      </c>
    </row>
    <row r="214" spans="1:17" s="297" customFormat="1" hidden="1" x14ac:dyDescent="0.3">
      <c r="A214" s="556" t="s">
        <v>3334</v>
      </c>
      <c r="B214" s="333">
        <v>6</v>
      </c>
      <c r="C214" s="610">
        <v>151025704017990</v>
      </c>
      <c r="D214" s="334" t="s">
        <v>2498</v>
      </c>
      <c r="E214" t="str">
        <f t="shared" si="18"/>
        <v>150102570401799</v>
      </c>
      <c r="F214" t="str">
        <f t="shared" si="19"/>
        <v>0</v>
      </c>
      <c r="G214" t="e">
        <f>+VLOOKUP(L214,BG!$D$10:$F$68,3,FALSE)</f>
        <v>#REF!</v>
      </c>
      <c r="H214" s="334" t="s">
        <v>2499</v>
      </c>
      <c r="I214" s="333">
        <v>995305092</v>
      </c>
      <c r="J214" s="296">
        <f t="shared" si="17"/>
        <v>995305.09199999995</v>
      </c>
      <c r="K214" t="e">
        <f>+VLOOKUP(D214,#REF!,4,0)</f>
        <v>#REF!</v>
      </c>
      <c r="L214" t="e">
        <f>VLOOKUP(D214,#REF!,5,0)</f>
        <v>#REF!</v>
      </c>
      <c r="M214" t="e">
        <f>VLOOKUP(D214,#REF!,6,0)</f>
        <v>#REF!</v>
      </c>
      <c r="N214" t="e">
        <f>VLOOKUP(D214,#REF!,7,0)</f>
        <v>#REF!</v>
      </c>
      <c r="O214"/>
      <c r="P214" t="str">
        <f t="shared" si="20"/>
        <v>25704</v>
      </c>
      <c r="Q214" t="str">
        <f t="shared" si="21"/>
        <v>15</v>
      </c>
    </row>
    <row r="215" spans="1:17" x14ac:dyDescent="0.3">
      <c r="A215" s="556" t="s">
        <v>3334</v>
      </c>
      <c r="B215" s="332">
        <v>6</v>
      </c>
      <c r="C215" s="609">
        <v>151025704018010</v>
      </c>
      <c r="D215" s="427" t="s">
        <v>2500</v>
      </c>
      <c r="E215" t="str">
        <f t="shared" si="18"/>
        <v>150102570401801</v>
      </c>
      <c r="F215" t="str">
        <f t="shared" si="19"/>
        <v>0</v>
      </c>
      <c r="G215" t="e">
        <f>+VLOOKUP(L215,BG!$D$10:$F$68,3,FALSE)</f>
        <v>#REF!</v>
      </c>
      <c r="H215" s="427" t="s">
        <v>2490</v>
      </c>
      <c r="I215" s="294">
        <v>38806021829</v>
      </c>
      <c r="J215" s="296">
        <f t="shared" si="17"/>
        <v>38806021.829000004</v>
      </c>
      <c r="K215" t="e">
        <f>+VLOOKUP(D215,#REF!,4,0)</f>
        <v>#REF!</v>
      </c>
      <c r="L215" t="e">
        <f>VLOOKUP(D215,#REF!,5,0)</f>
        <v>#REF!</v>
      </c>
      <c r="M215" t="e">
        <f>VLOOKUP(D215,#REF!,6,0)</f>
        <v>#REF!</v>
      </c>
      <c r="N215" t="e">
        <f>VLOOKUP(D215,#REF!,7,0)</f>
        <v>#REF!</v>
      </c>
      <c r="P215" t="str">
        <f t="shared" si="20"/>
        <v>25704</v>
      </c>
      <c r="Q215" t="str">
        <f t="shared" si="21"/>
        <v>15</v>
      </c>
    </row>
    <row r="216" spans="1:17" hidden="1" x14ac:dyDescent="0.3">
      <c r="A216" s="556" t="s">
        <v>3334</v>
      </c>
      <c r="B216" s="333">
        <v>6</v>
      </c>
      <c r="C216" s="610">
        <v>151025704018990</v>
      </c>
      <c r="D216" s="334" t="s">
        <v>2501</v>
      </c>
      <c r="E216" t="str">
        <f t="shared" si="18"/>
        <v>150102570401899</v>
      </c>
      <c r="F216" t="str">
        <f t="shared" si="19"/>
        <v>0</v>
      </c>
      <c r="G216" t="e">
        <f>+VLOOKUP(L216,BG!$D$10:$F$68,3,FALSE)</f>
        <v>#REF!</v>
      </c>
      <c r="H216" s="334" t="s">
        <v>2488</v>
      </c>
      <c r="I216" s="333">
        <v>23575414814</v>
      </c>
      <c r="J216" s="296">
        <f t="shared" si="17"/>
        <v>23575414.813999999</v>
      </c>
      <c r="K216" t="e">
        <f>+VLOOKUP(D216,#REF!,4,0)</f>
        <v>#REF!</v>
      </c>
      <c r="L216" t="e">
        <f>VLOOKUP(D216,#REF!,5,0)</f>
        <v>#REF!</v>
      </c>
      <c r="M216" t="e">
        <f>VLOOKUP(D216,#REF!,6,0)</f>
        <v>#REF!</v>
      </c>
      <c r="N216" t="e">
        <f>VLOOKUP(D216,#REF!,7,0)</f>
        <v>#REF!</v>
      </c>
      <c r="P216" t="str">
        <f t="shared" si="20"/>
        <v>25704</v>
      </c>
      <c r="Q216" t="str">
        <f t="shared" si="21"/>
        <v>15</v>
      </c>
    </row>
    <row r="217" spans="1:17" s="297" customFormat="1" x14ac:dyDescent="0.3">
      <c r="A217" s="556" t="s">
        <v>3334</v>
      </c>
      <c r="B217" s="332">
        <v>6</v>
      </c>
      <c r="C217" s="609">
        <v>151025704019010</v>
      </c>
      <c r="D217" s="427" t="s">
        <v>2502</v>
      </c>
      <c r="E217" t="str">
        <f t="shared" si="18"/>
        <v>150102570401901</v>
      </c>
      <c r="F217" t="str">
        <f t="shared" si="19"/>
        <v>0</v>
      </c>
      <c r="G217" t="e">
        <f>+VLOOKUP(L217,BG!$D$10:$F$68,3,FALSE)</f>
        <v>#REF!</v>
      </c>
      <c r="H217" s="427" t="s">
        <v>2490</v>
      </c>
      <c r="I217" s="294">
        <v>-3582394936</v>
      </c>
      <c r="J217" s="296">
        <f t="shared" si="17"/>
        <v>-3582394.9360000002</v>
      </c>
      <c r="K217" t="e">
        <f>+VLOOKUP(D217,#REF!,4,0)</f>
        <v>#REF!</v>
      </c>
      <c r="L217" t="e">
        <f>VLOOKUP(D217,#REF!,5,0)</f>
        <v>#REF!</v>
      </c>
      <c r="M217" t="e">
        <f>VLOOKUP(D217,#REF!,6,0)</f>
        <v>#REF!</v>
      </c>
      <c r="N217" t="e">
        <f>VLOOKUP(D217,#REF!,7,0)</f>
        <v>#REF!</v>
      </c>
      <c r="O217"/>
      <c r="P217" t="str">
        <f t="shared" si="20"/>
        <v>25704</v>
      </c>
      <c r="Q217" t="str">
        <f t="shared" si="21"/>
        <v>15</v>
      </c>
    </row>
    <row r="218" spans="1:17" hidden="1" x14ac:dyDescent="0.3">
      <c r="A218" s="556" t="s">
        <v>3334</v>
      </c>
      <c r="B218" s="333">
        <v>6</v>
      </c>
      <c r="C218" s="610">
        <v>151025704019990</v>
      </c>
      <c r="D218" s="334" t="s">
        <v>2503</v>
      </c>
      <c r="E218" t="str">
        <f t="shared" si="18"/>
        <v>150102570401999</v>
      </c>
      <c r="F218" t="str">
        <f t="shared" si="19"/>
        <v>0</v>
      </c>
      <c r="G218" t="e">
        <f>+VLOOKUP(L218,BG!$D$10:$F$68,3,FALSE)</f>
        <v>#REF!</v>
      </c>
      <c r="H218" s="334" t="s">
        <v>2488</v>
      </c>
      <c r="I218" s="333">
        <v>-15915406334</v>
      </c>
      <c r="J218" s="296">
        <f t="shared" si="17"/>
        <v>-15915406.334000001</v>
      </c>
      <c r="K218" t="e">
        <f>+VLOOKUP(D218,#REF!,4,0)</f>
        <v>#REF!</v>
      </c>
      <c r="L218" t="e">
        <f>VLOOKUP(D218,#REF!,5,0)</f>
        <v>#REF!</v>
      </c>
      <c r="M218" t="e">
        <f>VLOOKUP(D218,#REF!,6,0)</f>
        <v>#REF!</v>
      </c>
      <c r="N218" t="e">
        <f>VLOOKUP(D218,#REF!,7,0)</f>
        <v>#REF!</v>
      </c>
      <c r="P218" t="str">
        <f t="shared" si="20"/>
        <v>25704</v>
      </c>
      <c r="Q218" t="str">
        <f t="shared" si="21"/>
        <v>15</v>
      </c>
    </row>
    <row r="219" spans="1:17" x14ac:dyDescent="0.3">
      <c r="A219" s="556" t="s">
        <v>3334</v>
      </c>
      <c r="B219" s="332">
        <v>6</v>
      </c>
      <c r="C219" s="609">
        <v>151025704020010</v>
      </c>
      <c r="D219" s="427" t="s">
        <v>2504</v>
      </c>
      <c r="E219" t="str">
        <f t="shared" si="18"/>
        <v>150102570402001</v>
      </c>
      <c r="F219" t="str">
        <f t="shared" si="19"/>
        <v>0</v>
      </c>
      <c r="G219" t="e">
        <f>+VLOOKUP(L219,BG!$D$10:$F$68,3,FALSE)</f>
        <v>#REF!</v>
      </c>
      <c r="H219" s="427" t="s">
        <v>2490</v>
      </c>
      <c r="I219" s="294">
        <v>-129953187132</v>
      </c>
      <c r="J219" s="296">
        <f t="shared" si="17"/>
        <v>-129953187.132</v>
      </c>
      <c r="K219" t="e">
        <f>+VLOOKUP(D219,#REF!,4,0)</f>
        <v>#REF!</v>
      </c>
      <c r="L219" t="e">
        <f>VLOOKUP(D219,#REF!,5,0)</f>
        <v>#REF!</v>
      </c>
      <c r="M219" t="e">
        <f>VLOOKUP(D219,#REF!,6,0)</f>
        <v>#REF!</v>
      </c>
      <c r="N219" t="e">
        <f>VLOOKUP(D219,#REF!,7,0)</f>
        <v>#REF!</v>
      </c>
      <c r="P219" t="str">
        <f t="shared" si="20"/>
        <v>25704</v>
      </c>
      <c r="Q219" t="str">
        <f t="shared" si="21"/>
        <v>15</v>
      </c>
    </row>
    <row r="220" spans="1:17" hidden="1" x14ac:dyDescent="0.3">
      <c r="A220" s="556" t="s">
        <v>3334</v>
      </c>
      <c r="B220" s="333">
        <v>7</v>
      </c>
      <c r="C220" s="610">
        <v>151025704020990</v>
      </c>
      <c r="D220" s="334" t="s">
        <v>2505</v>
      </c>
      <c r="E220" t="str">
        <f t="shared" si="18"/>
        <v>150102570402099</v>
      </c>
      <c r="F220" t="str">
        <f t="shared" si="19"/>
        <v>0</v>
      </c>
      <c r="G220" t="e">
        <f>+VLOOKUP(L220,BG!$D$10:$F$68,3,FALSE)</f>
        <v>#REF!</v>
      </c>
      <c r="H220" s="334" t="s">
        <v>2506</v>
      </c>
      <c r="I220" s="333">
        <v>-595871170709</v>
      </c>
      <c r="J220" s="296">
        <f t="shared" si="17"/>
        <v>-595871170.70899999</v>
      </c>
      <c r="K220" t="e">
        <f>+VLOOKUP(D220,#REF!,4,0)</f>
        <v>#REF!</v>
      </c>
      <c r="L220" t="e">
        <f>VLOOKUP(D220,#REF!,5,0)</f>
        <v>#REF!</v>
      </c>
      <c r="M220" t="e">
        <f>VLOOKUP(D220,#REF!,6,0)</f>
        <v>#REF!</v>
      </c>
      <c r="N220" t="e">
        <f>VLOOKUP(D220,#REF!,7,0)</f>
        <v>#REF!</v>
      </c>
      <c r="P220" t="str">
        <f t="shared" si="20"/>
        <v>25704</v>
      </c>
      <c r="Q220" t="str">
        <f t="shared" si="21"/>
        <v>15</v>
      </c>
    </row>
    <row r="221" spans="1:17" x14ac:dyDescent="0.3">
      <c r="A221" s="556" t="s">
        <v>3334</v>
      </c>
      <c r="B221" s="332">
        <v>6</v>
      </c>
      <c r="C221" s="609">
        <v>151025704021010</v>
      </c>
      <c r="D221" s="427" t="s">
        <v>2507</v>
      </c>
      <c r="E221" t="str">
        <f t="shared" si="18"/>
        <v>150102570402101</v>
      </c>
      <c r="F221" t="str">
        <f t="shared" si="19"/>
        <v>0</v>
      </c>
      <c r="G221" t="e">
        <f>+VLOOKUP(L221,BG!$D$10:$F$68,3,FALSE)</f>
        <v>#REF!</v>
      </c>
      <c r="H221" s="427" t="s">
        <v>2490</v>
      </c>
      <c r="I221" s="294">
        <v>-41467609</v>
      </c>
      <c r="J221" s="296">
        <f t="shared" si="17"/>
        <v>-41467.608999999997</v>
      </c>
      <c r="K221" t="e">
        <f>+VLOOKUP(D221,#REF!,4,0)</f>
        <v>#REF!</v>
      </c>
      <c r="L221" t="e">
        <f>VLOOKUP(D221,#REF!,5,0)</f>
        <v>#REF!</v>
      </c>
      <c r="M221" t="e">
        <f>VLOOKUP(D221,#REF!,6,0)</f>
        <v>#REF!</v>
      </c>
      <c r="N221" t="e">
        <f>VLOOKUP(D221,#REF!,7,0)</f>
        <v>#REF!</v>
      </c>
      <c r="P221" t="str">
        <f t="shared" si="20"/>
        <v>25704</v>
      </c>
      <c r="Q221" t="str">
        <f t="shared" si="21"/>
        <v>15</v>
      </c>
    </row>
    <row r="222" spans="1:17" hidden="1" x14ac:dyDescent="0.3">
      <c r="A222" s="556" t="s">
        <v>3334</v>
      </c>
      <c r="B222" s="333">
        <v>6</v>
      </c>
      <c r="C222" s="610">
        <v>151025704021990</v>
      </c>
      <c r="D222" s="334" t="s">
        <v>2508</v>
      </c>
      <c r="E222" t="str">
        <f t="shared" si="18"/>
        <v>150102570402199</v>
      </c>
      <c r="F222" t="str">
        <f t="shared" si="19"/>
        <v>0</v>
      </c>
      <c r="G222" t="e">
        <f>+VLOOKUP(L222,BG!$D$10:$F$68,3,FALSE)</f>
        <v>#REF!</v>
      </c>
      <c r="H222" s="334" t="s">
        <v>2488</v>
      </c>
      <c r="I222" s="333">
        <v>10563765415</v>
      </c>
      <c r="J222" s="296">
        <f t="shared" si="17"/>
        <v>10563765.414999999</v>
      </c>
      <c r="K222" t="e">
        <f>+VLOOKUP(D222,#REF!,4,0)</f>
        <v>#REF!</v>
      </c>
      <c r="L222" t="e">
        <f>VLOOKUP(D222,#REF!,5,0)</f>
        <v>#REF!</v>
      </c>
      <c r="M222" t="e">
        <f>VLOOKUP(D222,#REF!,6,0)</f>
        <v>#REF!</v>
      </c>
      <c r="N222" t="e">
        <f>VLOOKUP(D222,#REF!,7,0)</f>
        <v>#REF!</v>
      </c>
      <c r="P222" t="str">
        <f t="shared" si="20"/>
        <v>25704</v>
      </c>
      <c r="Q222" t="str">
        <f t="shared" si="21"/>
        <v>15</v>
      </c>
    </row>
    <row r="223" spans="1:17" hidden="1" x14ac:dyDescent="0.3">
      <c r="A223" s="556" t="s">
        <v>3334</v>
      </c>
      <c r="B223" s="332">
        <v>7</v>
      </c>
      <c r="C223" s="609">
        <v>151025704022990</v>
      </c>
      <c r="D223" s="427" t="s">
        <v>2509</v>
      </c>
      <c r="E223" t="str">
        <f t="shared" si="18"/>
        <v>150102570402299</v>
      </c>
      <c r="F223" t="str">
        <f t="shared" si="19"/>
        <v>0</v>
      </c>
      <c r="G223" t="e">
        <f>+VLOOKUP(L223,BG!$D$10:$F$68,3,FALSE)</f>
        <v>#REF!</v>
      </c>
      <c r="H223" s="427" t="s">
        <v>2488</v>
      </c>
      <c r="I223" s="332">
        <v>-546471625</v>
      </c>
      <c r="J223" s="296">
        <f t="shared" si="17"/>
        <v>-546471.625</v>
      </c>
      <c r="K223" t="e">
        <f>+VLOOKUP(D223,#REF!,4,0)</f>
        <v>#REF!</v>
      </c>
      <c r="L223" t="e">
        <f>VLOOKUP(D223,#REF!,5,0)</f>
        <v>#REF!</v>
      </c>
      <c r="M223" t="e">
        <f>VLOOKUP(D223,#REF!,6,0)</f>
        <v>#REF!</v>
      </c>
      <c r="N223" t="e">
        <f>VLOOKUP(D223,#REF!,7,0)</f>
        <v>#REF!</v>
      </c>
      <c r="P223" t="str">
        <f t="shared" si="20"/>
        <v>25704</v>
      </c>
      <c r="Q223" t="str">
        <f t="shared" si="21"/>
        <v>15</v>
      </c>
    </row>
    <row r="224" spans="1:17" x14ac:dyDescent="0.3">
      <c r="A224" s="556" t="s">
        <v>3334</v>
      </c>
      <c r="B224" s="333">
        <v>6</v>
      </c>
      <c r="C224" s="610">
        <v>151025704023010</v>
      </c>
      <c r="D224" s="334" t="s">
        <v>2510</v>
      </c>
      <c r="E224" t="str">
        <f t="shared" si="18"/>
        <v>150102570402301</v>
      </c>
      <c r="F224" t="str">
        <f t="shared" si="19"/>
        <v>0</v>
      </c>
      <c r="G224" t="e">
        <f>+VLOOKUP(L224,BG!$D$10:$F$68,3,FALSE)</f>
        <v>#REF!</v>
      </c>
      <c r="H224" s="334" t="s">
        <v>2490</v>
      </c>
      <c r="I224" s="295">
        <v>-467601785</v>
      </c>
      <c r="J224" s="296">
        <f t="shared" si="17"/>
        <v>-467601.78499999997</v>
      </c>
      <c r="K224" t="e">
        <f>+VLOOKUP(D224,#REF!,4,0)</f>
        <v>#REF!</v>
      </c>
      <c r="L224" t="e">
        <f>VLOOKUP(D224,#REF!,5,0)</f>
        <v>#REF!</v>
      </c>
      <c r="M224" t="e">
        <f>VLOOKUP(D224,#REF!,6,0)</f>
        <v>#REF!</v>
      </c>
      <c r="N224" t="e">
        <f>VLOOKUP(D224,#REF!,7,0)</f>
        <v>#REF!</v>
      </c>
      <c r="P224" t="str">
        <f t="shared" si="20"/>
        <v>25704</v>
      </c>
      <c r="Q224" t="str">
        <f t="shared" si="21"/>
        <v>15</v>
      </c>
    </row>
    <row r="225" spans="1:17" hidden="1" x14ac:dyDescent="0.3">
      <c r="A225" s="556" t="s">
        <v>3334</v>
      </c>
      <c r="B225" s="332">
        <v>6</v>
      </c>
      <c r="C225" s="609">
        <v>151025704023990</v>
      </c>
      <c r="D225" s="427" t="s">
        <v>2511</v>
      </c>
      <c r="E225" t="str">
        <f t="shared" si="18"/>
        <v>150102570402399</v>
      </c>
      <c r="F225" t="str">
        <f t="shared" si="19"/>
        <v>0</v>
      </c>
      <c r="G225" t="e">
        <f>+VLOOKUP(L225,BG!$D$10:$F$68,3,FALSE)</f>
        <v>#REF!</v>
      </c>
      <c r="H225" s="427" t="s">
        <v>2488</v>
      </c>
      <c r="I225" s="332">
        <v>6586277655</v>
      </c>
      <c r="J225" s="296">
        <f t="shared" si="17"/>
        <v>6586277.6550000003</v>
      </c>
      <c r="K225" t="e">
        <f>+VLOOKUP(D225,#REF!,4,0)</f>
        <v>#REF!</v>
      </c>
      <c r="L225" t="e">
        <f>VLOOKUP(D225,#REF!,5,0)</f>
        <v>#REF!</v>
      </c>
      <c r="M225" t="e">
        <f>VLOOKUP(D225,#REF!,6,0)</f>
        <v>#REF!</v>
      </c>
      <c r="N225" t="e">
        <f>VLOOKUP(D225,#REF!,7,0)</f>
        <v>#REF!</v>
      </c>
      <c r="P225" t="str">
        <f t="shared" si="20"/>
        <v>25704</v>
      </c>
      <c r="Q225" t="str">
        <f t="shared" si="21"/>
        <v>15</v>
      </c>
    </row>
    <row r="226" spans="1:17" hidden="1" x14ac:dyDescent="0.3">
      <c r="A226" s="556" t="s">
        <v>3334</v>
      </c>
      <c r="B226" s="333">
        <v>6</v>
      </c>
      <c r="C226" s="610">
        <v>151025704024990</v>
      </c>
      <c r="D226" s="334" t="s">
        <v>2512</v>
      </c>
      <c r="E226" t="str">
        <f t="shared" si="18"/>
        <v>150102570402499</v>
      </c>
      <c r="F226" t="str">
        <f t="shared" si="19"/>
        <v>0</v>
      </c>
      <c r="G226" t="e">
        <f>+VLOOKUP(L226,BG!$D$10:$F$68,3,FALSE)</f>
        <v>#REF!</v>
      </c>
      <c r="H226" s="334" t="s">
        <v>2488</v>
      </c>
      <c r="I226" s="333">
        <v>-468623002</v>
      </c>
      <c r="J226" s="296">
        <f t="shared" si="17"/>
        <v>-468623.00199999998</v>
      </c>
      <c r="K226" t="e">
        <f>+VLOOKUP(D226,#REF!,4,0)</f>
        <v>#REF!</v>
      </c>
      <c r="L226" t="e">
        <f>VLOOKUP(D226,#REF!,5,0)</f>
        <v>#REF!</v>
      </c>
      <c r="M226" t="e">
        <f>VLOOKUP(D226,#REF!,6,0)</f>
        <v>#REF!</v>
      </c>
      <c r="N226" t="e">
        <f>VLOOKUP(D226,#REF!,7,0)</f>
        <v>#REF!</v>
      </c>
      <c r="P226" t="str">
        <f t="shared" si="20"/>
        <v>25704</v>
      </c>
      <c r="Q226" t="str">
        <f t="shared" si="21"/>
        <v>15</v>
      </c>
    </row>
    <row r="227" spans="1:17" hidden="1" x14ac:dyDescent="0.3">
      <c r="A227" s="556" t="s">
        <v>3334</v>
      </c>
      <c r="B227" s="332">
        <v>6</v>
      </c>
      <c r="C227" s="609">
        <v>151025704025990</v>
      </c>
      <c r="D227" s="427" t="s">
        <v>2513</v>
      </c>
      <c r="E227" t="str">
        <f t="shared" si="18"/>
        <v>150102570402599</v>
      </c>
      <c r="F227" t="str">
        <f t="shared" si="19"/>
        <v>0</v>
      </c>
      <c r="G227" t="e">
        <f>+VLOOKUP(L227,BG!$D$10:$F$68,3,FALSE)</f>
        <v>#REF!</v>
      </c>
      <c r="H227" s="427" t="s">
        <v>2488</v>
      </c>
      <c r="I227" s="332">
        <v>-1242788707</v>
      </c>
      <c r="J227" s="296">
        <f t="shared" si="17"/>
        <v>-1242788.7069999999</v>
      </c>
      <c r="K227" t="e">
        <f>+VLOOKUP(D227,#REF!,4,0)</f>
        <v>#REF!</v>
      </c>
      <c r="L227" t="e">
        <f>VLOOKUP(D227,#REF!,5,0)</f>
        <v>#REF!</v>
      </c>
      <c r="M227" t="e">
        <f>VLOOKUP(D227,#REF!,6,0)</f>
        <v>#REF!</v>
      </c>
      <c r="N227" t="e">
        <f>VLOOKUP(D227,#REF!,7,0)</f>
        <v>#REF!</v>
      </c>
      <c r="P227" t="str">
        <f t="shared" si="20"/>
        <v>25704</v>
      </c>
      <c r="Q227" t="str">
        <f t="shared" si="21"/>
        <v>15</v>
      </c>
    </row>
    <row r="228" spans="1:17" hidden="1" x14ac:dyDescent="0.3">
      <c r="A228" s="556" t="s">
        <v>3334</v>
      </c>
      <c r="B228" s="333">
        <v>6</v>
      </c>
      <c r="C228" s="610">
        <v>151025704026990</v>
      </c>
      <c r="D228" s="334" t="s">
        <v>2514</v>
      </c>
      <c r="E228" t="str">
        <f t="shared" si="18"/>
        <v>150102570402699</v>
      </c>
      <c r="F228" t="str">
        <f t="shared" si="19"/>
        <v>0</v>
      </c>
      <c r="G228" t="e">
        <f>+VLOOKUP(L228,BG!$D$10:$F$68,3,FALSE)</f>
        <v>#REF!</v>
      </c>
      <c r="H228" s="334" t="s">
        <v>2488</v>
      </c>
      <c r="I228" s="333">
        <v>-1218728937</v>
      </c>
      <c r="J228" s="296">
        <f t="shared" si="17"/>
        <v>-1218728.9369999999</v>
      </c>
      <c r="K228" t="e">
        <f>+VLOOKUP(D228,#REF!,4,0)</f>
        <v>#REF!</v>
      </c>
      <c r="L228" t="e">
        <f>VLOOKUP(D228,#REF!,5,0)</f>
        <v>#REF!</v>
      </c>
      <c r="M228" t="e">
        <f>VLOOKUP(D228,#REF!,6,0)</f>
        <v>#REF!</v>
      </c>
      <c r="N228" t="e">
        <f>VLOOKUP(D228,#REF!,7,0)</f>
        <v>#REF!</v>
      </c>
      <c r="P228" t="str">
        <f t="shared" si="20"/>
        <v>25704</v>
      </c>
      <c r="Q228" t="str">
        <f t="shared" si="21"/>
        <v>15</v>
      </c>
    </row>
    <row r="229" spans="1:17" hidden="1" x14ac:dyDescent="0.3">
      <c r="A229" s="556" t="s">
        <v>3334</v>
      </c>
      <c r="B229" s="332">
        <v>6</v>
      </c>
      <c r="C229" s="609">
        <v>151025704027990</v>
      </c>
      <c r="D229" s="427" t="s">
        <v>2515</v>
      </c>
      <c r="E229" t="str">
        <f t="shared" si="18"/>
        <v>150102570402799</v>
      </c>
      <c r="F229" t="str">
        <f t="shared" si="19"/>
        <v>0</v>
      </c>
      <c r="G229" t="e">
        <f>+VLOOKUP(L229,BG!$D$10:$F$68,3,FALSE)</f>
        <v>#REF!</v>
      </c>
      <c r="H229" s="427" t="s">
        <v>2488</v>
      </c>
      <c r="I229" s="332">
        <v>-100767202</v>
      </c>
      <c r="J229" s="296">
        <f t="shared" si="17"/>
        <v>-100767.202</v>
      </c>
      <c r="K229" t="e">
        <f>+VLOOKUP(D229,#REF!,4,0)</f>
        <v>#REF!</v>
      </c>
      <c r="L229" t="e">
        <f>VLOOKUP(D229,#REF!,5,0)</f>
        <v>#REF!</v>
      </c>
      <c r="M229" t="e">
        <f>VLOOKUP(D229,#REF!,6,0)</f>
        <v>#REF!</v>
      </c>
      <c r="N229" t="e">
        <f>VLOOKUP(D229,#REF!,7,0)</f>
        <v>#REF!</v>
      </c>
      <c r="P229" t="str">
        <f t="shared" si="20"/>
        <v>25704</v>
      </c>
      <c r="Q229" t="str">
        <f t="shared" si="21"/>
        <v>15</v>
      </c>
    </row>
    <row r="230" spans="1:17" hidden="1" x14ac:dyDescent="0.3">
      <c r="A230" s="556" t="s">
        <v>3334</v>
      </c>
      <c r="B230" s="333">
        <v>6</v>
      </c>
      <c r="C230" s="610">
        <v>151025704028990</v>
      </c>
      <c r="D230" s="334" t="s">
        <v>2516</v>
      </c>
      <c r="E230" t="str">
        <f t="shared" si="18"/>
        <v>150102570402899</v>
      </c>
      <c r="F230" t="str">
        <f t="shared" si="19"/>
        <v>0</v>
      </c>
      <c r="G230" t="e">
        <f>+VLOOKUP(L230,BG!$D$10:$F$68,3,FALSE)</f>
        <v>#REF!</v>
      </c>
      <c r="H230" s="334" t="s">
        <v>2488</v>
      </c>
      <c r="I230" s="333">
        <v>-581536735</v>
      </c>
      <c r="J230" s="296">
        <f t="shared" si="17"/>
        <v>-581536.73499999999</v>
      </c>
      <c r="K230" t="e">
        <f>+VLOOKUP(D230,#REF!,4,0)</f>
        <v>#REF!</v>
      </c>
      <c r="L230" t="e">
        <f>VLOOKUP(D230,#REF!,5,0)</f>
        <v>#REF!</v>
      </c>
      <c r="M230" t="e">
        <f>VLOOKUP(D230,#REF!,6,0)</f>
        <v>#REF!</v>
      </c>
      <c r="N230" t="e">
        <f>VLOOKUP(D230,#REF!,7,0)</f>
        <v>#REF!</v>
      </c>
      <c r="P230" t="str">
        <f t="shared" si="20"/>
        <v>25704</v>
      </c>
      <c r="Q230" t="str">
        <f t="shared" si="21"/>
        <v>15</v>
      </c>
    </row>
    <row r="231" spans="1:17" hidden="1" x14ac:dyDescent="0.3">
      <c r="A231" s="556" t="s">
        <v>3334</v>
      </c>
      <c r="B231" s="332">
        <v>6</v>
      </c>
      <c r="C231" s="609">
        <v>151025704029990</v>
      </c>
      <c r="D231" s="427" t="s">
        <v>2517</v>
      </c>
      <c r="E231" t="str">
        <f t="shared" si="18"/>
        <v>150102570402999</v>
      </c>
      <c r="F231" t="str">
        <f t="shared" si="19"/>
        <v>0</v>
      </c>
      <c r="G231" t="e">
        <f>+VLOOKUP(L231,BG!$D$10:$F$68,3,FALSE)</f>
        <v>#REF!</v>
      </c>
      <c r="H231" s="427" t="s">
        <v>2488</v>
      </c>
      <c r="I231" s="332">
        <v>-389113747</v>
      </c>
      <c r="J231" s="296">
        <f t="shared" si="17"/>
        <v>-389113.74699999997</v>
      </c>
      <c r="K231" t="e">
        <f>+VLOOKUP(D231,#REF!,4,0)</f>
        <v>#REF!</v>
      </c>
      <c r="L231" t="e">
        <f>VLOOKUP(D231,#REF!,5,0)</f>
        <v>#REF!</v>
      </c>
      <c r="M231" t="e">
        <f>VLOOKUP(D231,#REF!,6,0)</f>
        <v>#REF!</v>
      </c>
      <c r="N231" t="e">
        <f>VLOOKUP(D231,#REF!,7,0)</f>
        <v>#REF!</v>
      </c>
      <c r="P231" t="str">
        <f t="shared" si="20"/>
        <v>25704</v>
      </c>
      <c r="Q231" t="str">
        <f t="shared" si="21"/>
        <v>15</v>
      </c>
    </row>
    <row r="232" spans="1:17" x14ac:dyDescent="0.3">
      <c r="A232" s="556" t="s">
        <v>3334</v>
      </c>
      <c r="B232" s="333">
        <v>6</v>
      </c>
      <c r="C232" s="610">
        <v>151025704030010</v>
      </c>
      <c r="D232" s="334" t="s">
        <v>2518</v>
      </c>
      <c r="E232" t="str">
        <f t="shared" si="18"/>
        <v>150102570403001</v>
      </c>
      <c r="F232" t="str">
        <f t="shared" si="19"/>
        <v>0</v>
      </c>
      <c r="G232" t="e">
        <f>+VLOOKUP(L232,BG!$D$10:$F$68,3,FALSE)</f>
        <v>#REF!</v>
      </c>
      <c r="H232" s="334" t="s">
        <v>2490</v>
      </c>
      <c r="I232" s="295">
        <v>798873726</v>
      </c>
      <c r="J232" s="296">
        <f t="shared" si="17"/>
        <v>798873.72600000002</v>
      </c>
      <c r="K232" t="e">
        <f>+VLOOKUP(D232,#REF!,4,0)</f>
        <v>#REF!</v>
      </c>
      <c r="L232" t="e">
        <f>VLOOKUP(D232,#REF!,5,0)</f>
        <v>#REF!</v>
      </c>
      <c r="M232" t="e">
        <f>VLOOKUP(D232,#REF!,6,0)</f>
        <v>#REF!</v>
      </c>
      <c r="N232" t="e">
        <f>VLOOKUP(D232,#REF!,7,0)</f>
        <v>#REF!</v>
      </c>
      <c r="P232" t="str">
        <f t="shared" si="20"/>
        <v>25704</v>
      </c>
      <c r="Q232" t="str">
        <f t="shared" si="21"/>
        <v>15</v>
      </c>
    </row>
    <row r="233" spans="1:17" hidden="1" x14ac:dyDescent="0.3">
      <c r="A233" s="556" t="s">
        <v>3334</v>
      </c>
      <c r="B233" s="332">
        <v>6</v>
      </c>
      <c r="C233" s="609">
        <v>151025704030990</v>
      </c>
      <c r="D233" s="427" t="s">
        <v>2519</v>
      </c>
      <c r="E233" t="str">
        <f t="shared" si="18"/>
        <v>150102570403099</v>
      </c>
      <c r="F233" t="str">
        <f t="shared" si="19"/>
        <v>0</v>
      </c>
      <c r="G233" t="e">
        <f>+VLOOKUP(L233,BG!$D$10:$F$68,3,FALSE)</f>
        <v>#REF!</v>
      </c>
      <c r="H233" s="427" t="s">
        <v>2488</v>
      </c>
      <c r="I233" s="332">
        <v>135727838102</v>
      </c>
      <c r="J233" s="296">
        <f t="shared" si="17"/>
        <v>135727838.102</v>
      </c>
      <c r="K233" t="e">
        <f>+VLOOKUP(D233,#REF!,4,0)</f>
        <v>#REF!</v>
      </c>
      <c r="L233" t="e">
        <f>VLOOKUP(D233,#REF!,5,0)</f>
        <v>#REF!</v>
      </c>
      <c r="M233" t="e">
        <f>VLOOKUP(D233,#REF!,6,0)</f>
        <v>#REF!</v>
      </c>
      <c r="N233" t="e">
        <f>VLOOKUP(D233,#REF!,7,0)</f>
        <v>#REF!</v>
      </c>
      <c r="P233" t="str">
        <f t="shared" si="20"/>
        <v>25704</v>
      </c>
      <c r="Q233" t="str">
        <f t="shared" si="21"/>
        <v>15</v>
      </c>
    </row>
    <row r="234" spans="1:17" hidden="1" x14ac:dyDescent="0.3">
      <c r="A234" s="556" t="s">
        <v>3334</v>
      </c>
      <c r="B234" s="333">
        <v>6</v>
      </c>
      <c r="C234" s="610">
        <v>151025704031990</v>
      </c>
      <c r="D234" s="334" t="s">
        <v>2520</v>
      </c>
      <c r="E234" t="str">
        <f t="shared" si="18"/>
        <v>150102570403199</v>
      </c>
      <c r="F234" t="str">
        <f t="shared" si="19"/>
        <v>0</v>
      </c>
      <c r="G234" t="e">
        <f>+VLOOKUP(L234,BG!$D$10:$F$68,3,FALSE)</f>
        <v>#REF!</v>
      </c>
      <c r="H234" s="334" t="s">
        <v>2488</v>
      </c>
      <c r="I234" s="333">
        <v>935578726</v>
      </c>
      <c r="J234" s="296">
        <f t="shared" si="17"/>
        <v>935578.72600000002</v>
      </c>
      <c r="K234" t="e">
        <f>+VLOOKUP(D234,#REF!,4,0)</f>
        <v>#REF!</v>
      </c>
      <c r="L234" t="e">
        <f>VLOOKUP(D234,#REF!,5,0)</f>
        <v>#REF!</v>
      </c>
      <c r="M234" t="e">
        <f>VLOOKUP(D234,#REF!,6,0)</f>
        <v>#REF!</v>
      </c>
      <c r="N234" t="e">
        <f>VLOOKUP(D234,#REF!,7,0)</f>
        <v>#REF!</v>
      </c>
      <c r="P234" t="str">
        <f t="shared" si="20"/>
        <v>25704</v>
      </c>
      <c r="Q234" t="str">
        <f t="shared" si="21"/>
        <v>15</v>
      </c>
    </row>
    <row r="235" spans="1:17" hidden="1" x14ac:dyDescent="0.3">
      <c r="A235" s="556" t="s">
        <v>3334</v>
      </c>
      <c r="B235" s="332">
        <v>7</v>
      </c>
      <c r="C235" s="609">
        <v>151025704032990</v>
      </c>
      <c r="D235" s="427" t="s">
        <v>2521</v>
      </c>
      <c r="E235" t="str">
        <f t="shared" si="18"/>
        <v>150102570403299</v>
      </c>
      <c r="F235" t="str">
        <f t="shared" si="19"/>
        <v>0</v>
      </c>
      <c r="G235" t="e">
        <f>+VLOOKUP(L235,BG!$D$10:$F$68,3,FALSE)</f>
        <v>#REF!</v>
      </c>
      <c r="H235" s="427" t="s">
        <v>2488</v>
      </c>
      <c r="I235" s="332">
        <v>22626599471</v>
      </c>
      <c r="J235" s="296">
        <f t="shared" si="17"/>
        <v>22626599.471000001</v>
      </c>
      <c r="K235" t="e">
        <f>+VLOOKUP(D235,#REF!,4,0)</f>
        <v>#REF!</v>
      </c>
      <c r="L235" t="e">
        <f>VLOOKUP(D235,#REF!,5,0)</f>
        <v>#REF!</v>
      </c>
      <c r="M235" t="e">
        <f>VLOOKUP(D235,#REF!,6,0)</f>
        <v>#REF!</v>
      </c>
      <c r="N235" t="e">
        <f>VLOOKUP(D235,#REF!,7,0)</f>
        <v>#REF!</v>
      </c>
      <c r="P235" t="str">
        <f t="shared" si="20"/>
        <v>25704</v>
      </c>
      <c r="Q235" t="str">
        <f t="shared" si="21"/>
        <v>15</v>
      </c>
    </row>
    <row r="236" spans="1:17" x14ac:dyDescent="0.3">
      <c r="A236" s="556" t="s">
        <v>3334</v>
      </c>
      <c r="B236" s="333">
        <v>6</v>
      </c>
      <c r="C236" s="610">
        <v>151025704033010</v>
      </c>
      <c r="D236" s="334" t="s">
        <v>2522</v>
      </c>
      <c r="E236" t="str">
        <f t="shared" si="18"/>
        <v>150102570403301</v>
      </c>
      <c r="F236" t="str">
        <f t="shared" si="19"/>
        <v>0</v>
      </c>
      <c r="G236" t="e">
        <f>+VLOOKUP(L236,BG!$D$10:$F$68,3,FALSE)</f>
        <v>#REF!</v>
      </c>
      <c r="H236" s="334" t="s">
        <v>2490</v>
      </c>
      <c r="I236" s="295">
        <v>40882709424</v>
      </c>
      <c r="J236" s="296">
        <f t="shared" si="17"/>
        <v>40882709.424000002</v>
      </c>
      <c r="K236" t="e">
        <f>+VLOOKUP(D236,#REF!,4,0)</f>
        <v>#REF!</v>
      </c>
      <c r="L236" t="e">
        <f>VLOOKUP(D236,#REF!,5,0)</f>
        <v>#REF!</v>
      </c>
      <c r="M236" t="e">
        <f>VLOOKUP(D236,#REF!,6,0)</f>
        <v>#REF!</v>
      </c>
      <c r="N236" t="e">
        <f>VLOOKUP(D236,#REF!,7,0)</f>
        <v>#REF!</v>
      </c>
      <c r="P236" t="str">
        <f t="shared" si="20"/>
        <v>25704</v>
      </c>
      <c r="Q236" t="str">
        <f t="shared" si="21"/>
        <v>15</v>
      </c>
    </row>
    <row r="237" spans="1:17" hidden="1" x14ac:dyDescent="0.3">
      <c r="A237" s="556" t="s">
        <v>3334</v>
      </c>
      <c r="B237" s="332">
        <v>6</v>
      </c>
      <c r="C237" s="609">
        <v>151025704033990</v>
      </c>
      <c r="D237" s="427" t="s">
        <v>2523</v>
      </c>
      <c r="E237" t="str">
        <f t="shared" si="18"/>
        <v>150102570403399</v>
      </c>
      <c r="F237" t="str">
        <f t="shared" si="19"/>
        <v>0</v>
      </c>
      <c r="G237" t="e">
        <f>+VLOOKUP(L237,BG!$D$10:$F$68,3,FALSE)</f>
        <v>#REF!</v>
      </c>
      <c r="H237" s="427" t="s">
        <v>2488</v>
      </c>
      <c r="I237" s="332">
        <v>17398195127</v>
      </c>
      <c r="J237" s="296">
        <f t="shared" si="17"/>
        <v>17398195.127</v>
      </c>
      <c r="K237" t="e">
        <f>+VLOOKUP(D237,#REF!,4,0)</f>
        <v>#REF!</v>
      </c>
      <c r="L237" t="e">
        <f>VLOOKUP(D237,#REF!,5,0)</f>
        <v>#REF!</v>
      </c>
      <c r="M237" t="e">
        <f>VLOOKUP(D237,#REF!,6,0)</f>
        <v>#REF!</v>
      </c>
      <c r="N237" t="e">
        <f>VLOOKUP(D237,#REF!,7,0)</f>
        <v>#REF!</v>
      </c>
      <c r="P237" t="str">
        <f t="shared" si="20"/>
        <v>25704</v>
      </c>
      <c r="Q237" t="str">
        <f t="shared" si="21"/>
        <v>15</v>
      </c>
    </row>
    <row r="238" spans="1:17" x14ac:dyDescent="0.3">
      <c r="A238" s="556" t="s">
        <v>3334</v>
      </c>
      <c r="B238" s="333">
        <v>6</v>
      </c>
      <c r="C238" s="610">
        <v>151025704034010</v>
      </c>
      <c r="D238" s="334" t="s">
        <v>2524</v>
      </c>
      <c r="E238" t="str">
        <f t="shared" si="18"/>
        <v>150102570403401</v>
      </c>
      <c r="F238" t="str">
        <f t="shared" si="19"/>
        <v>0</v>
      </c>
      <c r="G238" t="e">
        <f>+VLOOKUP(L238,BG!$D$10:$F$68,3,FALSE)</f>
        <v>#REF!</v>
      </c>
      <c r="H238" s="334" t="s">
        <v>2490</v>
      </c>
      <c r="I238" s="295">
        <v>-38463512338</v>
      </c>
      <c r="J238" s="296">
        <f t="shared" si="17"/>
        <v>-38463512.338</v>
      </c>
      <c r="K238" t="e">
        <f>+VLOOKUP(D238,#REF!,4,0)</f>
        <v>#REF!</v>
      </c>
      <c r="L238" t="e">
        <f>VLOOKUP(D238,#REF!,5,0)</f>
        <v>#REF!</v>
      </c>
      <c r="M238" t="e">
        <f>VLOOKUP(D238,#REF!,6,0)</f>
        <v>#REF!</v>
      </c>
      <c r="N238" t="e">
        <f>VLOOKUP(D238,#REF!,7,0)</f>
        <v>#REF!</v>
      </c>
      <c r="P238" t="str">
        <f t="shared" si="20"/>
        <v>25704</v>
      </c>
      <c r="Q238" t="str">
        <f t="shared" si="21"/>
        <v>15</v>
      </c>
    </row>
    <row r="239" spans="1:17" hidden="1" x14ac:dyDescent="0.3">
      <c r="A239" s="556" t="s">
        <v>3334</v>
      </c>
      <c r="B239" s="332">
        <v>6</v>
      </c>
      <c r="C239" s="609">
        <v>151025704034990</v>
      </c>
      <c r="D239" s="427" t="s">
        <v>2525</v>
      </c>
      <c r="E239" t="str">
        <f t="shared" si="18"/>
        <v>150102570403499</v>
      </c>
      <c r="F239" t="str">
        <f t="shared" si="19"/>
        <v>0</v>
      </c>
      <c r="G239" t="e">
        <f>+VLOOKUP(L239,BG!$D$10:$F$68,3,FALSE)</f>
        <v>#REF!</v>
      </c>
      <c r="H239" s="427" t="s">
        <v>2490</v>
      </c>
      <c r="I239" s="332">
        <v>-23490899914</v>
      </c>
      <c r="J239" s="296">
        <f t="shared" si="17"/>
        <v>-23490899.914000001</v>
      </c>
      <c r="K239" t="e">
        <f>+VLOOKUP(D239,#REF!,4,0)</f>
        <v>#REF!</v>
      </c>
      <c r="L239" t="e">
        <f>VLOOKUP(D239,#REF!,5,0)</f>
        <v>#REF!</v>
      </c>
      <c r="M239" t="e">
        <f>VLOOKUP(D239,#REF!,6,0)</f>
        <v>#REF!</v>
      </c>
      <c r="N239" t="e">
        <f>VLOOKUP(D239,#REF!,7,0)</f>
        <v>#REF!</v>
      </c>
      <c r="P239" t="str">
        <f t="shared" si="20"/>
        <v>25704</v>
      </c>
      <c r="Q239" t="str">
        <f t="shared" si="21"/>
        <v>15</v>
      </c>
    </row>
    <row r="240" spans="1:17" x14ac:dyDescent="0.3">
      <c r="A240" s="556" t="s">
        <v>3334</v>
      </c>
      <c r="B240" s="333">
        <v>6</v>
      </c>
      <c r="C240" s="610">
        <v>151025704035010</v>
      </c>
      <c r="D240" s="334" t="s">
        <v>2526</v>
      </c>
      <c r="E240" t="str">
        <f t="shared" si="18"/>
        <v>150102570403501</v>
      </c>
      <c r="F240" t="str">
        <f t="shared" si="19"/>
        <v>0</v>
      </c>
      <c r="G240" t="e">
        <f>+VLOOKUP(L240,BG!$D$10:$F$68,3,FALSE)</f>
        <v>#REF!</v>
      </c>
      <c r="H240" s="334" t="s">
        <v>2490</v>
      </c>
      <c r="I240" s="295">
        <v>-33589204140</v>
      </c>
      <c r="J240" s="296">
        <f t="shared" si="17"/>
        <v>-33589204.140000001</v>
      </c>
      <c r="K240" t="e">
        <f>+VLOOKUP(D240,#REF!,4,0)</f>
        <v>#REF!</v>
      </c>
      <c r="L240" t="e">
        <f>VLOOKUP(D240,#REF!,5,0)</f>
        <v>#REF!</v>
      </c>
      <c r="M240" t="e">
        <f>VLOOKUP(D240,#REF!,6,0)</f>
        <v>#REF!</v>
      </c>
      <c r="N240" t="e">
        <f>VLOOKUP(D240,#REF!,7,0)</f>
        <v>#REF!</v>
      </c>
      <c r="P240" t="str">
        <f t="shared" si="20"/>
        <v>25704</v>
      </c>
      <c r="Q240" t="str">
        <f t="shared" si="21"/>
        <v>15</v>
      </c>
    </row>
    <row r="241" spans="1:17" hidden="1" x14ac:dyDescent="0.3">
      <c r="A241" s="556" t="s">
        <v>3334</v>
      </c>
      <c r="B241" s="332">
        <v>6</v>
      </c>
      <c r="C241" s="609">
        <v>151025704035990</v>
      </c>
      <c r="D241" s="427" t="s">
        <v>2527</v>
      </c>
      <c r="E241" t="str">
        <f t="shared" si="18"/>
        <v>150102570403599</v>
      </c>
      <c r="F241" t="str">
        <f t="shared" si="19"/>
        <v>0</v>
      </c>
      <c r="G241" t="e">
        <f>+VLOOKUP(L241,BG!$D$10:$F$68,3,FALSE)</f>
        <v>#REF!</v>
      </c>
      <c r="H241" s="427" t="s">
        <v>2490</v>
      </c>
      <c r="I241" s="332">
        <v>48258378115</v>
      </c>
      <c r="J241" s="296">
        <f t="shared" si="17"/>
        <v>48258378.115000002</v>
      </c>
      <c r="K241" t="e">
        <f>+VLOOKUP(D241,#REF!,4,0)</f>
        <v>#REF!</v>
      </c>
      <c r="L241" t="e">
        <f>VLOOKUP(D241,#REF!,5,0)</f>
        <v>#REF!</v>
      </c>
      <c r="M241" t="e">
        <f>VLOOKUP(D241,#REF!,6,0)</f>
        <v>#REF!</v>
      </c>
      <c r="N241" t="e">
        <f>VLOOKUP(D241,#REF!,7,0)</f>
        <v>#REF!</v>
      </c>
      <c r="P241" t="str">
        <f t="shared" si="20"/>
        <v>25704</v>
      </c>
      <c r="Q241" t="str">
        <f t="shared" si="21"/>
        <v>15</v>
      </c>
    </row>
    <row r="242" spans="1:17" hidden="1" x14ac:dyDescent="0.3">
      <c r="A242" s="556" t="s">
        <v>3334</v>
      </c>
      <c r="B242" s="333">
        <v>6</v>
      </c>
      <c r="C242" s="610">
        <v>151025704037990</v>
      </c>
      <c r="D242" s="334" t="s">
        <v>3076</v>
      </c>
      <c r="E242" t="str">
        <f t="shared" si="18"/>
        <v>150102570403799</v>
      </c>
      <c r="F242" t="str">
        <f t="shared" si="19"/>
        <v>0</v>
      </c>
      <c r="G242" t="e">
        <f>+VLOOKUP(L242,BG!$D$10:$F$68,3,FALSE)</f>
        <v>#REF!</v>
      </c>
      <c r="H242" s="334" t="s">
        <v>2490</v>
      </c>
      <c r="I242" s="333">
        <v>13589793</v>
      </c>
      <c r="J242" s="296">
        <f t="shared" si="17"/>
        <v>13589.793</v>
      </c>
      <c r="K242" t="e">
        <f>+VLOOKUP(D242,#REF!,4,0)</f>
        <v>#REF!</v>
      </c>
      <c r="L242" t="e">
        <f>VLOOKUP(D242,#REF!,5,0)</f>
        <v>#REF!</v>
      </c>
      <c r="M242" t="e">
        <f>VLOOKUP(D242,#REF!,6,0)</f>
        <v>#REF!</v>
      </c>
      <c r="N242" t="e">
        <f>VLOOKUP(D242,#REF!,7,0)</f>
        <v>#REF!</v>
      </c>
      <c r="P242" t="str">
        <f t="shared" si="20"/>
        <v>25704</v>
      </c>
      <c r="Q242" t="str">
        <f t="shared" si="21"/>
        <v>15</v>
      </c>
    </row>
    <row r="243" spans="1:17" x14ac:dyDescent="0.3">
      <c r="A243" s="556" t="s">
        <v>3334</v>
      </c>
      <c r="B243" s="332">
        <v>6</v>
      </c>
      <c r="C243" s="609">
        <v>151025704099010</v>
      </c>
      <c r="D243" s="427" t="s">
        <v>2528</v>
      </c>
      <c r="E243" t="str">
        <f t="shared" si="18"/>
        <v>150102570409901</v>
      </c>
      <c r="F243" t="str">
        <f t="shared" si="19"/>
        <v>0</v>
      </c>
      <c r="G243" t="e">
        <f>+VLOOKUP(L243,BG!$D$10:$F$68,3,FALSE)</f>
        <v>#REF!</v>
      </c>
      <c r="H243" s="427" t="s">
        <v>2490</v>
      </c>
      <c r="I243" s="294">
        <v>-989085</v>
      </c>
      <c r="J243" s="296">
        <f t="shared" si="17"/>
        <v>-989.08500000000004</v>
      </c>
      <c r="K243" t="e">
        <f>+VLOOKUP(D243,#REF!,4,0)</f>
        <v>#REF!</v>
      </c>
      <c r="L243" t="e">
        <f>VLOOKUP(D243,#REF!,5,0)</f>
        <v>#REF!</v>
      </c>
      <c r="M243" t="e">
        <f>VLOOKUP(D243,#REF!,6,0)</f>
        <v>#REF!</v>
      </c>
      <c r="N243" t="e">
        <f>VLOOKUP(D243,#REF!,7,0)</f>
        <v>#REF!</v>
      </c>
      <c r="P243" t="str">
        <f t="shared" si="20"/>
        <v>25704</v>
      </c>
      <c r="Q243" t="str">
        <f t="shared" si="21"/>
        <v>15</v>
      </c>
    </row>
    <row r="244" spans="1:17" hidden="1" x14ac:dyDescent="0.3">
      <c r="A244" s="556" t="s">
        <v>3334</v>
      </c>
      <c r="B244" s="333">
        <v>6</v>
      </c>
      <c r="C244" s="610">
        <v>151025704099990</v>
      </c>
      <c r="D244" s="334" t="s">
        <v>2529</v>
      </c>
      <c r="E244" t="str">
        <f t="shared" si="18"/>
        <v>150102570409999</v>
      </c>
      <c r="F244" t="str">
        <f t="shared" si="19"/>
        <v>0</v>
      </c>
      <c r="G244" t="e">
        <f>+VLOOKUP(L244,BG!$D$10:$F$68,3,FALSE)</f>
        <v>#REF!</v>
      </c>
      <c r="H244" s="334" t="s">
        <v>2488</v>
      </c>
      <c r="I244" s="333">
        <v>-147790568</v>
      </c>
      <c r="J244" s="296">
        <f t="shared" si="17"/>
        <v>-147790.568</v>
      </c>
      <c r="K244" t="e">
        <f>+VLOOKUP(D244,#REF!,4,0)</f>
        <v>#REF!</v>
      </c>
      <c r="L244" t="e">
        <f>VLOOKUP(D244,#REF!,5,0)</f>
        <v>#REF!</v>
      </c>
      <c r="M244" t="e">
        <f>VLOOKUP(D244,#REF!,6,0)</f>
        <v>#REF!</v>
      </c>
      <c r="N244" t="e">
        <f>VLOOKUP(D244,#REF!,7,0)</f>
        <v>#REF!</v>
      </c>
      <c r="P244" t="str">
        <f t="shared" si="20"/>
        <v>25704</v>
      </c>
      <c r="Q244" t="str">
        <f t="shared" si="21"/>
        <v>15</v>
      </c>
    </row>
    <row r="245" spans="1:17" x14ac:dyDescent="0.3">
      <c r="A245" s="556" t="s">
        <v>3334</v>
      </c>
      <c r="B245" s="332">
        <v>6</v>
      </c>
      <c r="C245" s="609">
        <v>161026502001010</v>
      </c>
      <c r="D245" s="427" t="s">
        <v>1363</v>
      </c>
      <c r="E245" t="str">
        <f t="shared" si="18"/>
        <v>160102650200101</v>
      </c>
      <c r="F245" t="str">
        <f t="shared" si="19"/>
        <v>0</v>
      </c>
      <c r="G245" t="e">
        <f>+VLOOKUP(L245,BG!$D$10:$F$68,3,FALSE)</f>
        <v>#REF!</v>
      </c>
      <c r="H245" s="427" t="s">
        <v>905</v>
      </c>
      <c r="I245" s="294">
        <v>177558635</v>
      </c>
      <c r="J245" s="296">
        <f t="shared" si="17"/>
        <v>177558.63500000001</v>
      </c>
      <c r="K245" t="e">
        <f>+VLOOKUP(D245,#REF!,4,0)</f>
        <v>#REF!</v>
      </c>
      <c r="L245" t="e">
        <f>VLOOKUP(D245,#REF!,5,0)</f>
        <v>#REF!</v>
      </c>
      <c r="M245" t="e">
        <f>VLOOKUP(D245,#REF!,6,0)</f>
        <v>#REF!</v>
      </c>
      <c r="N245" t="e">
        <f>VLOOKUP(D245,#REF!,7,0)</f>
        <v>#REF!</v>
      </c>
      <c r="P245" t="str">
        <f t="shared" si="20"/>
        <v>26502</v>
      </c>
      <c r="Q245" t="str">
        <f t="shared" si="21"/>
        <v>16</v>
      </c>
    </row>
    <row r="246" spans="1:17" s="297" customFormat="1" hidden="1" x14ac:dyDescent="0.3">
      <c r="A246" s="556" t="s">
        <v>3334</v>
      </c>
      <c r="B246" s="333">
        <v>6</v>
      </c>
      <c r="C246" s="610">
        <v>161026502001990</v>
      </c>
      <c r="D246" s="334" t="s">
        <v>904</v>
      </c>
      <c r="E246" t="str">
        <f t="shared" si="18"/>
        <v>160102650200199</v>
      </c>
      <c r="F246" t="str">
        <f t="shared" si="19"/>
        <v>0</v>
      </c>
      <c r="G246" t="e">
        <f>+VLOOKUP(L246,BG!$D$10:$F$68,3,FALSE)</f>
        <v>#REF!</v>
      </c>
      <c r="H246" s="334" t="s">
        <v>905</v>
      </c>
      <c r="I246" s="333">
        <v>17242630533</v>
      </c>
      <c r="J246" s="296">
        <f t="shared" si="17"/>
        <v>17242630.533</v>
      </c>
      <c r="K246" t="e">
        <f>+VLOOKUP(D246,#REF!,4,0)</f>
        <v>#REF!</v>
      </c>
      <c r="L246" t="e">
        <f>VLOOKUP(D246,#REF!,5,0)</f>
        <v>#REF!</v>
      </c>
      <c r="M246" t="e">
        <f>VLOOKUP(D246,#REF!,6,0)</f>
        <v>#REF!</v>
      </c>
      <c r="N246" t="e">
        <f>VLOOKUP(D246,#REF!,7,0)</f>
        <v>#REF!</v>
      </c>
      <c r="O246"/>
      <c r="P246" t="str">
        <f t="shared" si="20"/>
        <v>26502</v>
      </c>
      <c r="Q246" t="str">
        <f t="shared" si="21"/>
        <v>16</v>
      </c>
    </row>
    <row r="247" spans="1:17" hidden="1" x14ac:dyDescent="0.3">
      <c r="A247" s="556" t="s">
        <v>3334</v>
      </c>
      <c r="B247" s="332">
        <v>6</v>
      </c>
      <c r="C247" s="609">
        <v>161026502003990</v>
      </c>
      <c r="D247" s="427" t="s">
        <v>906</v>
      </c>
      <c r="E247" t="str">
        <f t="shared" si="18"/>
        <v>160102650200399</v>
      </c>
      <c r="F247" t="str">
        <f t="shared" si="19"/>
        <v>0</v>
      </c>
      <c r="G247" t="e">
        <f>+VLOOKUP(L247,BG!$D$10:$F$68,3,FALSE)</f>
        <v>#REF!</v>
      </c>
      <c r="H247" s="427" t="s">
        <v>907</v>
      </c>
      <c r="I247" s="332">
        <v>361213556</v>
      </c>
      <c r="J247" s="296">
        <f t="shared" si="17"/>
        <v>361213.55599999998</v>
      </c>
      <c r="K247" t="e">
        <f>+VLOOKUP(D247,#REF!,4,0)</f>
        <v>#REF!</v>
      </c>
      <c r="L247" t="e">
        <f>VLOOKUP(D247,#REF!,5,0)</f>
        <v>#REF!</v>
      </c>
      <c r="M247" t="e">
        <f>VLOOKUP(D247,#REF!,6,0)</f>
        <v>#REF!</v>
      </c>
      <c r="N247" t="e">
        <f>VLOOKUP(D247,#REF!,7,0)</f>
        <v>#REF!</v>
      </c>
      <c r="P247" t="str">
        <f t="shared" si="20"/>
        <v>26502</v>
      </c>
      <c r="Q247" t="str">
        <f t="shared" si="21"/>
        <v>16</v>
      </c>
    </row>
    <row r="248" spans="1:17" hidden="1" x14ac:dyDescent="0.3">
      <c r="A248" s="556" t="s">
        <v>3334</v>
      </c>
      <c r="B248" s="333">
        <v>6</v>
      </c>
      <c r="C248" s="610">
        <v>161026504000990</v>
      </c>
      <c r="D248" s="334" t="s">
        <v>2736</v>
      </c>
      <c r="E248" t="str">
        <f t="shared" si="18"/>
        <v>160102650400099</v>
      </c>
      <c r="F248" t="str">
        <f t="shared" si="19"/>
        <v>0</v>
      </c>
      <c r="G248" t="e">
        <f>+VLOOKUP(L248,BG!$D$10:$F$68,3,FALSE)</f>
        <v>#REF!</v>
      </c>
      <c r="H248" s="334" t="s">
        <v>2761</v>
      </c>
      <c r="I248" s="333">
        <v>291175474</v>
      </c>
      <c r="J248" s="296">
        <f t="shared" si="17"/>
        <v>291175.47399999999</v>
      </c>
      <c r="K248" t="e">
        <f>+VLOOKUP(D248,#REF!,4,0)</f>
        <v>#REF!</v>
      </c>
      <c r="L248" t="e">
        <f>VLOOKUP(D248,#REF!,5,0)</f>
        <v>#REF!</v>
      </c>
      <c r="M248" t="e">
        <f>VLOOKUP(D248,#REF!,6,0)</f>
        <v>#REF!</v>
      </c>
      <c r="N248" t="e">
        <f>VLOOKUP(D248,#REF!,7,0)</f>
        <v>#REF!</v>
      </c>
      <c r="P248" t="str">
        <f t="shared" si="20"/>
        <v>26504</v>
      </c>
      <c r="Q248" t="str">
        <f t="shared" si="21"/>
        <v>16</v>
      </c>
    </row>
    <row r="249" spans="1:17" hidden="1" x14ac:dyDescent="0.3">
      <c r="A249" s="556" t="s">
        <v>3334</v>
      </c>
      <c r="B249" s="332">
        <v>6</v>
      </c>
      <c r="C249" s="609">
        <v>161026902000990</v>
      </c>
      <c r="D249" s="427" t="s">
        <v>2789</v>
      </c>
      <c r="E249" t="str">
        <f t="shared" si="18"/>
        <v>160102690200099</v>
      </c>
      <c r="F249" t="str">
        <f t="shared" si="19"/>
        <v>0</v>
      </c>
      <c r="G249" t="e">
        <f>+VLOOKUP(L249,BG!$D$10:$F$68,3,FALSE)</f>
        <v>#REF!</v>
      </c>
      <c r="H249" s="427" t="s">
        <v>2790</v>
      </c>
      <c r="I249" s="332">
        <v>664132084</v>
      </c>
      <c r="J249" s="296">
        <f t="shared" si="17"/>
        <v>664132.08400000003</v>
      </c>
      <c r="K249" t="e">
        <f>+VLOOKUP(D249,#REF!,4,0)</f>
        <v>#REF!</v>
      </c>
      <c r="L249" t="e">
        <f>VLOOKUP(D249,#REF!,5,0)</f>
        <v>#REF!</v>
      </c>
      <c r="M249" t="e">
        <f>VLOOKUP(D249,#REF!,6,0)</f>
        <v>#REF!</v>
      </c>
      <c r="N249" t="e">
        <f>VLOOKUP(D249,#REF!,7,0)</f>
        <v>#REF!</v>
      </c>
      <c r="P249" t="str">
        <f t="shared" si="20"/>
        <v>26902</v>
      </c>
      <c r="Q249" t="str">
        <f t="shared" si="21"/>
        <v>16</v>
      </c>
    </row>
    <row r="250" spans="1:17" x14ac:dyDescent="0.3">
      <c r="A250" s="556" t="s">
        <v>3334</v>
      </c>
      <c r="B250" s="333">
        <v>6</v>
      </c>
      <c r="C250" s="610">
        <v>161026902001010</v>
      </c>
      <c r="D250" s="334" t="s">
        <v>2530</v>
      </c>
      <c r="E250" t="str">
        <f t="shared" si="18"/>
        <v>160102690200101</v>
      </c>
      <c r="F250" t="str">
        <f t="shared" si="19"/>
        <v>0</v>
      </c>
      <c r="G250" t="e">
        <f>+VLOOKUP(L250,BG!$D$10:$F$68,3,FALSE)</f>
        <v>#REF!</v>
      </c>
      <c r="H250" s="334" t="s">
        <v>2531</v>
      </c>
      <c r="I250" s="295">
        <v>21672703057</v>
      </c>
      <c r="J250" s="296">
        <f t="shared" si="17"/>
        <v>21672703.057</v>
      </c>
      <c r="K250" t="e">
        <f>+VLOOKUP(D250,#REF!,4,0)</f>
        <v>#REF!</v>
      </c>
      <c r="L250" t="e">
        <f>VLOOKUP(D250,#REF!,5,0)</f>
        <v>#REF!</v>
      </c>
      <c r="M250" t="e">
        <f>VLOOKUP(D250,#REF!,6,0)</f>
        <v>#REF!</v>
      </c>
      <c r="N250" t="e">
        <f>VLOOKUP(D250,#REF!,7,0)</f>
        <v>#REF!</v>
      </c>
      <c r="P250" t="str">
        <f t="shared" si="20"/>
        <v>26902</v>
      </c>
      <c r="Q250" t="str">
        <f t="shared" si="21"/>
        <v>16</v>
      </c>
    </row>
    <row r="251" spans="1:17" hidden="1" x14ac:dyDescent="0.3">
      <c r="A251" s="556" t="s">
        <v>3334</v>
      </c>
      <c r="B251" s="332">
        <v>6</v>
      </c>
      <c r="C251" s="609">
        <v>161026902001990</v>
      </c>
      <c r="D251" s="427" t="s">
        <v>908</v>
      </c>
      <c r="E251" t="str">
        <f t="shared" si="18"/>
        <v>160102690200199</v>
      </c>
      <c r="F251" t="str">
        <f t="shared" si="19"/>
        <v>0</v>
      </c>
      <c r="G251" t="e">
        <f>+VLOOKUP(L251,BG!$D$10:$F$68,3,FALSE)</f>
        <v>#REF!</v>
      </c>
      <c r="H251" s="427" t="s">
        <v>909</v>
      </c>
      <c r="I251" s="332">
        <v>30236813290</v>
      </c>
      <c r="J251" s="296">
        <f t="shared" si="17"/>
        <v>30236813.289999999</v>
      </c>
      <c r="K251" t="e">
        <f>+VLOOKUP(D251,#REF!,4,0)</f>
        <v>#REF!</v>
      </c>
      <c r="L251" t="e">
        <f>VLOOKUP(D251,#REF!,5,0)</f>
        <v>#REF!</v>
      </c>
      <c r="M251" t="e">
        <f>VLOOKUP(D251,#REF!,6,0)</f>
        <v>#REF!</v>
      </c>
      <c r="N251" t="e">
        <f>VLOOKUP(D251,#REF!,7,0)</f>
        <v>#REF!</v>
      </c>
      <c r="P251" t="str">
        <f t="shared" si="20"/>
        <v>26902</v>
      </c>
      <c r="Q251" t="str">
        <f t="shared" si="21"/>
        <v>16</v>
      </c>
    </row>
    <row r="252" spans="1:17" hidden="1" x14ac:dyDescent="0.3">
      <c r="A252" s="556" t="s">
        <v>3334</v>
      </c>
      <c r="B252" s="333">
        <v>6</v>
      </c>
      <c r="C252" s="610">
        <v>161026902003990</v>
      </c>
      <c r="D252" s="334" t="s">
        <v>910</v>
      </c>
      <c r="E252" t="str">
        <f t="shared" si="18"/>
        <v>160102690200399</v>
      </c>
      <c r="F252" t="str">
        <f t="shared" si="19"/>
        <v>0</v>
      </c>
      <c r="G252" t="e">
        <f>+VLOOKUP(L252,BG!$D$10:$F$68,3,FALSE)</f>
        <v>#REF!</v>
      </c>
      <c r="H252" s="334" t="s">
        <v>911</v>
      </c>
      <c r="I252" s="333">
        <v>3213907782</v>
      </c>
      <c r="J252" s="296">
        <f t="shared" si="17"/>
        <v>3213907.7820000001</v>
      </c>
      <c r="K252" t="e">
        <f>+VLOOKUP(D252,#REF!,4,0)</f>
        <v>#REF!</v>
      </c>
      <c r="L252" t="e">
        <f>VLOOKUP(D252,#REF!,5,0)</f>
        <v>#REF!</v>
      </c>
      <c r="M252" t="e">
        <f>VLOOKUP(D252,#REF!,6,0)</f>
        <v>#REF!</v>
      </c>
      <c r="N252" t="e">
        <f>VLOOKUP(D252,#REF!,7,0)</f>
        <v>#REF!</v>
      </c>
      <c r="P252" t="str">
        <f t="shared" si="20"/>
        <v>26902</v>
      </c>
      <c r="Q252" t="str">
        <f t="shared" si="21"/>
        <v>16</v>
      </c>
    </row>
    <row r="253" spans="1:17" hidden="1" x14ac:dyDescent="0.3">
      <c r="A253" s="556" t="s">
        <v>3334</v>
      </c>
      <c r="B253" s="332">
        <v>6</v>
      </c>
      <c r="C253" s="609">
        <v>163027502000990</v>
      </c>
      <c r="D253" s="427" t="s">
        <v>2767</v>
      </c>
      <c r="E253" t="str">
        <f t="shared" si="18"/>
        <v>160302750200099</v>
      </c>
      <c r="F253" t="str">
        <f t="shared" si="19"/>
        <v>0</v>
      </c>
      <c r="G253" t="e">
        <f>+VLOOKUP(L253,BG!$D$10:$F$68,3,FALSE)</f>
        <v>#REF!</v>
      </c>
      <c r="H253" s="427" t="s">
        <v>2769</v>
      </c>
      <c r="I253" s="332">
        <v>10664587949</v>
      </c>
      <c r="J253" s="296">
        <f t="shared" si="17"/>
        <v>10664587.948999999</v>
      </c>
      <c r="K253" t="e">
        <f>+VLOOKUP(D253,#REF!,4,0)</f>
        <v>#REF!</v>
      </c>
      <c r="L253" t="e">
        <f>VLOOKUP(D253,#REF!,5,0)</f>
        <v>#REF!</v>
      </c>
      <c r="M253" t="e">
        <f>VLOOKUP(D253,#REF!,6,0)</f>
        <v>#REF!</v>
      </c>
      <c r="N253" t="e">
        <f>VLOOKUP(D253,#REF!,7,0)</f>
        <v>#REF!</v>
      </c>
      <c r="P253" t="str">
        <f t="shared" si="20"/>
        <v>27502</v>
      </c>
      <c r="Q253" t="str">
        <f t="shared" si="21"/>
        <v>16</v>
      </c>
    </row>
    <row r="254" spans="1:17" x14ac:dyDescent="0.3">
      <c r="A254" s="556" t="s">
        <v>3334</v>
      </c>
      <c r="B254" s="333">
        <v>6</v>
      </c>
      <c r="C254" s="610">
        <v>163027502001010</v>
      </c>
      <c r="D254" s="334" t="s">
        <v>1364</v>
      </c>
      <c r="E254" t="str">
        <f t="shared" si="18"/>
        <v>160302750200101</v>
      </c>
      <c r="F254" t="str">
        <f t="shared" si="19"/>
        <v>0</v>
      </c>
      <c r="G254" t="e">
        <f>+VLOOKUP(L254,BG!$D$10:$F$68,3,FALSE)</f>
        <v>#REF!</v>
      </c>
      <c r="H254" s="334" t="s">
        <v>914</v>
      </c>
      <c r="I254" s="295">
        <v>10472303170</v>
      </c>
      <c r="J254" s="296">
        <f t="shared" si="17"/>
        <v>10472303.17</v>
      </c>
      <c r="K254" t="e">
        <f>+VLOOKUP(D254,#REF!,4,0)</f>
        <v>#REF!</v>
      </c>
      <c r="L254" t="e">
        <f>VLOOKUP(D254,#REF!,5,0)</f>
        <v>#REF!</v>
      </c>
      <c r="M254" t="e">
        <f>VLOOKUP(D254,#REF!,6,0)</f>
        <v>#REF!</v>
      </c>
      <c r="N254" t="e">
        <f>VLOOKUP(D254,#REF!,7,0)</f>
        <v>#REF!</v>
      </c>
      <c r="P254" t="str">
        <f t="shared" si="20"/>
        <v>27502</v>
      </c>
      <c r="Q254" t="str">
        <f t="shared" si="21"/>
        <v>16</v>
      </c>
    </row>
    <row r="255" spans="1:17" hidden="1" x14ac:dyDescent="0.3">
      <c r="A255" s="556" t="s">
        <v>3334</v>
      </c>
      <c r="B255" s="332">
        <v>6</v>
      </c>
      <c r="C255" s="609">
        <v>163027502001990</v>
      </c>
      <c r="D255" s="427" t="s">
        <v>913</v>
      </c>
      <c r="E255" t="str">
        <f t="shared" si="18"/>
        <v>160302750200199</v>
      </c>
      <c r="F255" t="str">
        <f t="shared" si="19"/>
        <v>0</v>
      </c>
      <c r="G255" t="e">
        <f>+VLOOKUP(L255,BG!$D$10:$F$68,3,FALSE)</f>
        <v>#REF!</v>
      </c>
      <c r="H255" s="427" t="s">
        <v>914</v>
      </c>
      <c r="I255" s="332">
        <v>70870823928</v>
      </c>
      <c r="J255" s="296">
        <f t="shared" si="17"/>
        <v>70870823.928000003</v>
      </c>
      <c r="K255" t="e">
        <f>+VLOOKUP(D255,#REF!,4,0)</f>
        <v>#REF!</v>
      </c>
      <c r="L255" t="e">
        <f>VLOOKUP(D255,#REF!,5,0)</f>
        <v>#REF!</v>
      </c>
      <c r="M255" t="e">
        <f>VLOOKUP(D255,#REF!,6,0)</f>
        <v>#REF!</v>
      </c>
      <c r="N255" t="e">
        <f>VLOOKUP(D255,#REF!,7,0)</f>
        <v>#REF!</v>
      </c>
      <c r="P255" t="str">
        <f t="shared" si="20"/>
        <v>27502</v>
      </c>
      <c r="Q255" t="str">
        <f t="shared" si="21"/>
        <v>16</v>
      </c>
    </row>
    <row r="256" spans="1:17" hidden="1" x14ac:dyDescent="0.3">
      <c r="A256" s="556" t="s">
        <v>3334</v>
      </c>
      <c r="B256" s="333">
        <v>6</v>
      </c>
      <c r="C256" s="610">
        <v>163027502003990</v>
      </c>
      <c r="D256" s="334" t="s">
        <v>915</v>
      </c>
      <c r="E256" t="str">
        <f t="shared" si="18"/>
        <v>160302750200399</v>
      </c>
      <c r="F256" t="str">
        <f t="shared" si="19"/>
        <v>0</v>
      </c>
      <c r="G256" t="e">
        <f>+VLOOKUP(L256,BG!$D$10:$F$68,3,FALSE)</f>
        <v>#REF!</v>
      </c>
      <c r="H256" s="334" t="s">
        <v>916</v>
      </c>
      <c r="I256" s="333">
        <v>1</v>
      </c>
      <c r="J256" s="296">
        <f t="shared" si="17"/>
        <v>1E-3</v>
      </c>
      <c r="K256" t="e">
        <f>+VLOOKUP(D256,#REF!,4,0)</f>
        <v>#REF!</v>
      </c>
      <c r="L256" t="e">
        <f>VLOOKUP(D256,#REF!,5,0)</f>
        <v>#REF!</v>
      </c>
      <c r="M256" t="e">
        <f>VLOOKUP(D256,#REF!,6,0)</f>
        <v>#REF!</v>
      </c>
      <c r="N256" t="e">
        <f>VLOOKUP(D256,#REF!,7,0)</f>
        <v>#REF!</v>
      </c>
      <c r="P256" t="str">
        <f t="shared" si="20"/>
        <v>27502</v>
      </c>
      <c r="Q256" t="str">
        <f t="shared" si="21"/>
        <v>16</v>
      </c>
    </row>
    <row r="257" spans="1:17" x14ac:dyDescent="0.3">
      <c r="A257" s="556" t="s">
        <v>3334</v>
      </c>
      <c r="B257" s="332">
        <v>6</v>
      </c>
      <c r="C257" s="609">
        <v>168027782001010</v>
      </c>
      <c r="D257" s="427" t="s">
        <v>1365</v>
      </c>
      <c r="E257" t="str">
        <f t="shared" si="18"/>
        <v>160802778200101</v>
      </c>
      <c r="F257" t="str">
        <f t="shared" si="19"/>
        <v>0</v>
      </c>
      <c r="G257" t="e">
        <f>+VLOOKUP(L257,BG!$D$10:$F$68,3,FALSE)</f>
        <v>#REF!</v>
      </c>
      <c r="H257" s="427" t="s">
        <v>917</v>
      </c>
      <c r="I257" s="294">
        <v>17534640</v>
      </c>
      <c r="J257" s="296">
        <f t="shared" si="17"/>
        <v>17534.64</v>
      </c>
      <c r="K257" t="e">
        <f>+VLOOKUP(D257,#REF!,4,0)</f>
        <v>#REF!</v>
      </c>
      <c r="L257" t="e">
        <f>VLOOKUP(D257,#REF!,5,0)</f>
        <v>#REF!</v>
      </c>
      <c r="M257" t="e">
        <f>VLOOKUP(D257,#REF!,6,0)</f>
        <v>#REF!</v>
      </c>
      <c r="N257" t="e">
        <f>VLOOKUP(D257,#REF!,7,0)</f>
        <v>#REF!</v>
      </c>
      <c r="P257" t="str">
        <f t="shared" si="20"/>
        <v>27782</v>
      </c>
      <c r="Q257" t="str">
        <f t="shared" si="21"/>
        <v>16</v>
      </c>
    </row>
    <row r="258" spans="1:17" hidden="1" x14ac:dyDescent="0.3">
      <c r="A258" s="556" t="s">
        <v>3334</v>
      </c>
      <c r="B258" s="333">
        <v>6</v>
      </c>
      <c r="C258" s="610">
        <v>168027782001990</v>
      </c>
      <c r="D258" s="334" t="s">
        <v>918</v>
      </c>
      <c r="E258" t="str">
        <f t="shared" si="18"/>
        <v>160802778200199</v>
      </c>
      <c r="F258" t="str">
        <f t="shared" si="19"/>
        <v>0</v>
      </c>
      <c r="G258" t="e">
        <f>+VLOOKUP(L258,BG!$D$10:$F$68,3,FALSE)</f>
        <v>#REF!</v>
      </c>
      <c r="H258" s="334" t="s">
        <v>917</v>
      </c>
      <c r="I258" s="333">
        <v>4532166312</v>
      </c>
      <c r="J258" s="296">
        <f t="shared" ref="J258:J321" si="22">I258/1000</f>
        <v>4532166.3119999999</v>
      </c>
      <c r="K258" t="e">
        <f>+VLOOKUP(D258,#REF!,4,0)</f>
        <v>#REF!</v>
      </c>
      <c r="L258" t="e">
        <f>VLOOKUP(D258,#REF!,5,0)</f>
        <v>#REF!</v>
      </c>
      <c r="M258" t="e">
        <f>VLOOKUP(D258,#REF!,6,0)</f>
        <v>#REF!</v>
      </c>
      <c r="N258" t="e">
        <f>VLOOKUP(D258,#REF!,7,0)</f>
        <v>#REF!</v>
      </c>
      <c r="P258" t="str">
        <f t="shared" si="20"/>
        <v>27782</v>
      </c>
      <c r="Q258" t="str">
        <f t="shared" si="21"/>
        <v>16</v>
      </c>
    </row>
    <row r="259" spans="1:17" x14ac:dyDescent="0.3">
      <c r="A259" s="556" t="s">
        <v>3334</v>
      </c>
      <c r="B259" s="332">
        <v>6</v>
      </c>
      <c r="C259" s="609">
        <v>168027982001010</v>
      </c>
      <c r="D259" s="427" t="s">
        <v>2532</v>
      </c>
      <c r="E259" t="str">
        <f t="shared" si="18"/>
        <v>160802798200101</v>
      </c>
      <c r="F259" t="str">
        <f t="shared" si="19"/>
        <v>0</v>
      </c>
      <c r="G259" t="e">
        <f>+VLOOKUP(L259,BG!$D$10:$F$68,3,FALSE)</f>
        <v>#REF!</v>
      </c>
      <c r="H259" s="427" t="s">
        <v>921</v>
      </c>
      <c r="I259" s="294">
        <v>3580297322</v>
      </c>
      <c r="J259" s="296">
        <f t="shared" si="22"/>
        <v>3580297.3220000002</v>
      </c>
      <c r="K259" t="e">
        <f>+VLOOKUP(D259,#REF!,4,0)</f>
        <v>#REF!</v>
      </c>
      <c r="L259" t="e">
        <f>VLOOKUP(D259,#REF!,5,0)</f>
        <v>#REF!</v>
      </c>
      <c r="M259" t="e">
        <f>VLOOKUP(D259,#REF!,6,0)</f>
        <v>#REF!</v>
      </c>
      <c r="N259" t="e">
        <f>VLOOKUP(D259,#REF!,7,0)</f>
        <v>#REF!</v>
      </c>
      <c r="P259" t="str">
        <f t="shared" si="20"/>
        <v>27982</v>
      </c>
      <c r="Q259" t="str">
        <f t="shared" si="21"/>
        <v>16</v>
      </c>
    </row>
    <row r="260" spans="1:17" hidden="1" x14ac:dyDescent="0.3">
      <c r="A260" s="556" t="s">
        <v>3334</v>
      </c>
      <c r="B260" s="333">
        <v>6</v>
      </c>
      <c r="C260" s="610">
        <v>168027982001990</v>
      </c>
      <c r="D260" s="334" t="s">
        <v>922</v>
      </c>
      <c r="E260" t="str">
        <f t="shared" si="18"/>
        <v>160802798200199</v>
      </c>
      <c r="F260" t="str">
        <f t="shared" si="19"/>
        <v>0</v>
      </c>
      <c r="G260" t="e">
        <f>+VLOOKUP(L260,BG!$D$10:$F$68,3,FALSE)</f>
        <v>#REF!</v>
      </c>
      <c r="H260" s="334" t="s">
        <v>921</v>
      </c>
      <c r="I260" s="333">
        <v>12729039370</v>
      </c>
      <c r="J260" s="296">
        <f t="shared" si="22"/>
        <v>12729039.369999999</v>
      </c>
      <c r="K260" t="e">
        <f>+VLOOKUP(D260,#REF!,4,0)</f>
        <v>#REF!</v>
      </c>
      <c r="L260" t="e">
        <f>VLOOKUP(D260,#REF!,5,0)</f>
        <v>#REF!</v>
      </c>
      <c r="M260" t="e">
        <f>VLOOKUP(D260,#REF!,6,0)</f>
        <v>#REF!</v>
      </c>
      <c r="N260" t="e">
        <f>VLOOKUP(D260,#REF!,7,0)</f>
        <v>#REF!</v>
      </c>
      <c r="P260" t="str">
        <f t="shared" si="20"/>
        <v>27982</v>
      </c>
      <c r="Q260" t="str">
        <f t="shared" si="21"/>
        <v>16</v>
      </c>
    </row>
    <row r="261" spans="1:17" s="517" customFormat="1" x14ac:dyDescent="0.3">
      <c r="A261" s="556" t="s">
        <v>3334</v>
      </c>
      <c r="B261" s="515">
        <v>6</v>
      </c>
      <c r="C261" s="611">
        <v>168034782000010</v>
      </c>
      <c r="D261" s="516" t="s">
        <v>3183</v>
      </c>
      <c r="E261" t="str">
        <f t="shared" ref="E261:E324" si="23">+MID(D261,3,2)&amp;+MID(D261,6,1)&amp;+MID(D261,8,2)&amp;+MID(D261,11,3)&amp;+MID(D261,17,2)&amp;+MID(D261,20,3)&amp;+MID(D261,24,2)</f>
        <v>160803478200001</v>
      </c>
      <c r="F261" t="str">
        <f t="shared" ref="F261:F324" si="24">MID(E261,3,1)</f>
        <v>0</v>
      </c>
      <c r="G261" t="e">
        <f>+VLOOKUP(L261,BG!$D$10:$F$68,3,FALSE)</f>
        <v>#REF!</v>
      </c>
      <c r="H261" s="427" t="s">
        <v>926</v>
      </c>
      <c r="I261" s="294">
        <v>39723362</v>
      </c>
      <c r="J261" s="296">
        <f t="shared" si="22"/>
        <v>39723.362000000001</v>
      </c>
      <c r="K261" t="e">
        <f>+VLOOKUP(D261,#REF!,4,0)</f>
        <v>#REF!</v>
      </c>
      <c r="L261" t="e">
        <f>VLOOKUP(D261,#REF!,5,0)</f>
        <v>#REF!</v>
      </c>
      <c r="M261" t="e">
        <f>VLOOKUP(D261,#REF!,6,0)</f>
        <v>#REF!</v>
      </c>
      <c r="N261" t="e">
        <f>VLOOKUP(D261,#REF!,7,0)</f>
        <v>#REF!</v>
      </c>
      <c r="O261"/>
      <c r="P261" t="str">
        <f t="shared" si="20"/>
        <v>34782</v>
      </c>
      <c r="Q261" t="str">
        <f t="shared" si="21"/>
        <v>16</v>
      </c>
    </row>
    <row r="262" spans="1:17" s="428" customFormat="1" hidden="1" x14ac:dyDescent="0.3">
      <c r="A262" s="556" t="s">
        <v>3334</v>
      </c>
      <c r="B262" s="496">
        <v>6</v>
      </c>
      <c r="C262" s="612">
        <v>168034782000990</v>
      </c>
      <c r="D262" s="497" t="s">
        <v>925</v>
      </c>
      <c r="E262" t="str">
        <f t="shared" si="23"/>
        <v>160803478200099</v>
      </c>
      <c r="F262" t="str">
        <f t="shared" si="24"/>
        <v>0</v>
      </c>
      <c r="G262" t="e">
        <f>+VLOOKUP(L262,BG!$D$10:$F$68,3,FALSE)</f>
        <v>#REF!</v>
      </c>
      <c r="H262" s="334" t="s">
        <v>926</v>
      </c>
      <c r="I262" s="333">
        <v>399184</v>
      </c>
      <c r="J262" s="296">
        <f t="shared" si="22"/>
        <v>399.18400000000003</v>
      </c>
      <c r="K262" t="e">
        <f>+VLOOKUP(D262,#REF!,4,0)</f>
        <v>#REF!</v>
      </c>
      <c r="L262" t="e">
        <f>VLOOKUP(D262,#REF!,5,0)</f>
        <v>#REF!</v>
      </c>
      <c r="M262" t="e">
        <f>VLOOKUP(D262,#REF!,6,0)</f>
        <v>#REF!</v>
      </c>
      <c r="N262" t="e">
        <f>VLOOKUP(D262,#REF!,7,0)</f>
        <v>#REF!</v>
      </c>
      <c r="O262"/>
      <c r="P262" t="str">
        <f t="shared" si="20"/>
        <v>34782</v>
      </c>
      <c r="Q262" t="str">
        <f t="shared" si="21"/>
        <v>16</v>
      </c>
    </row>
    <row r="263" spans="1:17" s="297" customFormat="1" x14ac:dyDescent="0.3">
      <c r="A263" s="556" t="s">
        <v>3334</v>
      </c>
      <c r="B263" s="332">
        <v>6</v>
      </c>
      <c r="C263" s="609">
        <v>168034782001010</v>
      </c>
      <c r="D263" s="427" t="s">
        <v>1960</v>
      </c>
      <c r="E263" t="str">
        <f t="shared" si="23"/>
        <v>160803478200101</v>
      </c>
      <c r="F263" t="str">
        <f t="shared" si="24"/>
        <v>0</v>
      </c>
      <c r="G263" t="e">
        <f>+VLOOKUP(L263,BG!$D$10:$F$68,3,FALSE)</f>
        <v>#REF!</v>
      </c>
      <c r="H263" s="427" t="s">
        <v>924</v>
      </c>
      <c r="I263" s="294">
        <v>1598116794</v>
      </c>
      <c r="J263" s="296">
        <f t="shared" si="22"/>
        <v>1598116.794</v>
      </c>
      <c r="K263" t="e">
        <f>+VLOOKUP(D263,#REF!,4,0)</f>
        <v>#REF!</v>
      </c>
      <c r="L263" t="e">
        <f>VLOOKUP(D263,#REF!,5,0)</f>
        <v>#REF!</v>
      </c>
      <c r="M263" t="e">
        <f>VLOOKUP(D263,#REF!,6,0)</f>
        <v>#REF!</v>
      </c>
      <c r="N263" t="e">
        <f>VLOOKUP(D263,#REF!,7,0)</f>
        <v>#REF!</v>
      </c>
      <c r="O263"/>
      <c r="P263" t="str">
        <f t="shared" ref="P263:P326" si="25">MID(E263,6,5)</f>
        <v>34782</v>
      </c>
      <c r="Q263" t="str">
        <f t="shared" ref="Q263:Q326" si="26">+LEFT(E263,2)</f>
        <v>16</v>
      </c>
    </row>
    <row r="264" spans="1:17" s="297" customFormat="1" hidden="1" x14ac:dyDescent="0.3">
      <c r="A264" s="556" t="s">
        <v>3334</v>
      </c>
      <c r="B264" s="333">
        <v>6</v>
      </c>
      <c r="C264" s="610">
        <v>168034782001990</v>
      </c>
      <c r="D264" s="334" t="s">
        <v>927</v>
      </c>
      <c r="E264" t="str">
        <f t="shared" si="23"/>
        <v>160803478200199</v>
      </c>
      <c r="F264" t="str">
        <f t="shared" si="24"/>
        <v>0</v>
      </c>
      <c r="G264" t="e">
        <f>+VLOOKUP(L264,BG!$D$10:$F$68,3,FALSE)</f>
        <v>#REF!</v>
      </c>
      <c r="H264" s="334" t="s">
        <v>924</v>
      </c>
      <c r="I264" s="333">
        <v>15469754033</v>
      </c>
      <c r="J264" s="296">
        <f t="shared" si="22"/>
        <v>15469754.033</v>
      </c>
      <c r="K264" t="e">
        <f>+VLOOKUP(D264,#REF!,4,0)</f>
        <v>#REF!</v>
      </c>
      <c r="L264" t="e">
        <f>VLOOKUP(D264,#REF!,5,0)</f>
        <v>#REF!</v>
      </c>
      <c r="M264" t="e">
        <f>VLOOKUP(D264,#REF!,6,0)</f>
        <v>#REF!</v>
      </c>
      <c r="N264" t="e">
        <f>VLOOKUP(D264,#REF!,7,0)</f>
        <v>#REF!</v>
      </c>
      <c r="O264"/>
      <c r="P264" t="str">
        <f t="shared" si="25"/>
        <v>34782</v>
      </c>
      <c r="Q264" t="str">
        <f t="shared" si="26"/>
        <v>16</v>
      </c>
    </row>
    <row r="265" spans="1:17" s="297" customFormat="1" x14ac:dyDescent="0.3">
      <c r="A265" s="556" t="s">
        <v>3334</v>
      </c>
      <c r="B265" s="332">
        <v>6</v>
      </c>
      <c r="C265" s="609">
        <v>168034794001010</v>
      </c>
      <c r="D265" s="427" t="s">
        <v>2662</v>
      </c>
      <c r="E265" t="str">
        <f t="shared" si="23"/>
        <v>160803479400101</v>
      </c>
      <c r="F265" t="str">
        <f t="shared" si="24"/>
        <v>0</v>
      </c>
      <c r="G265" t="e">
        <f>+VLOOKUP(L265,BG!$D$10:$F$68,3,FALSE)</f>
        <v>#REF!</v>
      </c>
      <c r="H265" s="427" t="s">
        <v>920</v>
      </c>
      <c r="I265" s="294">
        <v>-14855490</v>
      </c>
      <c r="J265" s="296">
        <f t="shared" si="22"/>
        <v>-14855.49</v>
      </c>
      <c r="K265" t="e">
        <f>+VLOOKUP(D265,#REF!,4,0)</f>
        <v>#REF!</v>
      </c>
      <c r="L265" t="e">
        <f>VLOOKUP(D265,#REF!,5,0)</f>
        <v>#REF!</v>
      </c>
      <c r="M265" t="e">
        <f>VLOOKUP(D265,#REF!,6,0)</f>
        <v>#REF!</v>
      </c>
      <c r="N265" t="e">
        <f>VLOOKUP(D265,#REF!,7,0)</f>
        <v>#REF!</v>
      </c>
      <c r="O265"/>
      <c r="P265" t="str">
        <f t="shared" si="25"/>
        <v>34794</v>
      </c>
      <c r="Q265" t="str">
        <f t="shared" si="26"/>
        <v>16</v>
      </c>
    </row>
    <row r="266" spans="1:17" s="517" customFormat="1" hidden="1" x14ac:dyDescent="0.3">
      <c r="A266" s="556" t="s">
        <v>3334</v>
      </c>
      <c r="B266" s="521">
        <v>6</v>
      </c>
      <c r="C266" s="613">
        <v>169028592000990</v>
      </c>
      <c r="D266" s="522" t="s">
        <v>1961</v>
      </c>
      <c r="E266" t="str">
        <f t="shared" si="23"/>
        <v>160902859200099</v>
      </c>
      <c r="F266" t="str">
        <f t="shared" si="24"/>
        <v>0</v>
      </c>
      <c r="G266" t="e">
        <f>+VLOOKUP(L266,BG!$D$10:$F$68,3,FALSE)</f>
        <v>#REF!</v>
      </c>
      <c r="H266" s="334" t="s">
        <v>2140</v>
      </c>
      <c r="I266" s="333">
        <v>-64592603591</v>
      </c>
      <c r="J266" s="296">
        <f t="shared" si="22"/>
        <v>-64592603.590999998</v>
      </c>
      <c r="K266" t="e">
        <f>+VLOOKUP(D266,#REF!,4,0)</f>
        <v>#REF!</v>
      </c>
      <c r="L266" t="e">
        <f>VLOOKUP(D266,#REF!,5,0)</f>
        <v>#REF!</v>
      </c>
      <c r="M266" t="e">
        <f>VLOOKUP(D266,#REF!,6,0)</f>
        <v>#REF!</v>
      </c>
      <c r="N266" t="e">
        <f>VLOOKUP(D266,#REF!,7,0)</f>
        <v>#REF!</v>
      </c>
      <c r="O266"/>
      <c r="P266" t="str">
        <f t="shared" si="25"/>
        <v>28592</v>
      </c>
      <c r="Q266" t="str">
        <f t="shared" si="26"/>
        <v>16</v>
      </c>
    </row>
    <row r="267" spans="1:17" s="297" customFormat="1" hidden="1" x14ac:dyDescent="0.3">
      <c r="A267" s="556" t="s">
        <v>3334</v>
      </c>
      <c r="B267" s="332">
        <v>6</v>
      </c>
      <c r="C267" s="609">
        <v>171029302000990</v>
      </c>
      <c r="D267" s="427" t="s">
        <v>3176</v>
      </c>
      <c r="E267" t="str">
        <f t="shared" si="23"/>
        <v>170102930200099</v>
      </c>
      <c r="F267" t="str">
        <f t="shared" si="24"/>
        <v>0</v>
      </c>
      <c r="G267" t="e">
        <f>+VLOOKUP(L267,BG!$D$10:$F$68,3,FALSE)</f>
        <v>#REF!</v>
      </c>
      <c r="H267" s="427" t="s">
        <v>3174</v>
      </c>
      <c r="I267" s="332">
        <v>33883866625</v>
      </c>
      <c r="J267" s="296">
        <f t="shared" si="22"/>
        <v>33883866.625</v>
      </c>
      <c r="K267" t="e">
        <f>+VLOOKUP(D267,#REF!,4,0)</f>
        <v>#REF!</v>
      </c>
      <c r="L267" t="e">
        <f>VLOOKUP(D267,#REF!,5,0)</f>
        <v>#REF!</v>
      </c>
      <c r="M267" t="e">
        <f>VLOOKUP(D267,#REF!,6,0)</f>
        <v>#REF!</v>
      </c>
      <c r="N267" t="e">
        <f>VLOOKUP(D267,#REF!,7,0)</f>
        <v>#REF!</v>
      </c>
      <c r="O267"/>
      <c r="P267" t="str">
        <f t="shared" si="25"/>
        <v>29302</v>
      </c>
      <c r="Q267" t="str">
        <f t="shared" si="26"/>
        <v>17</v>
      </c>
    </row>
    <row r="268" spans="1:17" s="297" customFormat="1" hidden="1" x14ac:dyDescent="0.3">
      <c r="A268" s="556" t="s">
        <v>3334</v>
      </c>
      <c r="B268" s="333">
        <v>6</v>
      </c>
      <c r="C268" s="610">
        <v>171029302101990</v>
      </c>
      <c r="D268" s="334" t="s">
        <v>1962</v>
      </c>
      <c r="E268" t="str">
        <f t="shared" si="23"/>
        <v>170102930210199</v>
      </c>
      <c r="F268" t="str">
        <f t="shared" si="24"/>
        <v>0</v>
      </c>
      <c r="G268" t="e">
        <f>+VLOOKUP(L268,BG!$D$10:$F$68,3,FALSE)</f>
        <v>#REF!</v>
      </c>
      <c r="H268" s="334" t="s">
        <v>2141</v>
      </c>
      <c r="I268" s="333">
        <v>46138691</v>
      </c>
      <c r="J268" s="296">
        <f t="shared" si="22"/>
        <v>46138.690999999999</v>
      </c>
      <c r="K268" t="e">
        <f>+VLOOKUP(D268,#REF!,4,0)</f>
        <v>#REF!</v>
      </c>
      <c r="L268" t="e">
        <f>VLOOKUP(D268,#REF!,5,0)</f>
        <v>#REF!</v>
      </c>
      <c r="M268" t="e">
        <f>VLOOKUP(D268,#REF!,6,0)</f>
        <v>#REF!</v>
      </c>
      <c r="N268" t="e">
        <f>VLOOKUP(D268,#REF!,7,0)</f>
        <v>#REF!</v>
      </c>
      <c r="O268"/>
      <c r="P268" t="str">
        <f t="shared" si="25"/>
        <v>29302</v>
      </c>
      <c r="Q268" t="str">
        <f t="shared" si="26"/>
        <v>17</v>
      </c>
    </row>
    <row r="269" spans="1:17" s="297" customFormat="1" hidden="1" x14ac:dyDescent="0.3">
      <c r="A269" s="556" t="s">
        <v>3334</v>
      </c>
      <c r="B269" s="332">
        <v>6</v>
      </c>
      <c r="C269" s="609">
        <v>171029304001990</v>
      </c>
      <c r="D269" s="427" t="s">
        <v>930</v>
      </c>
      <c r="E269" t="str">
        <f t="shared" si="23"/>
        <v>170102930400199</v>
      </c>
      <c r="F269" t="str">
        <f t="shared" si="24"/>
        <v>0</v>
      </c>
      <c r="G269" t="e">
        <f>+VLOOKUP(L269,BG!$D$10:$F$68,3,FALSE)</f>
        <v>#REF!</v>
      </c>
      <c r="H269" s="427" t="s">
        <v>931</v>
      </c>
      <c r="I269" s="332">
        <v>84002977465</v>
      </c>
      <c r="J269" s="296">
        <f t="shared" si="22"/>
        <v>84002977.465000004</v>
      </c>
      <c r="K269" t="e">
        <f>+VLOOKUP(D269,#REF!,4,0)</f>
        <v>#REF!</v>
      </c>
      <c r="L269" t="e">
        <f>VLOOKUP(D269,#REF!,5,0)</f>
        <v>#REF!</v>
      </c>
      <c r="M269" t="e">
        <f>VLOOKUP(D269,#REF!,6,0)</f>
        <v>#REF!</v>
      </c>
      <c r="N269" t="e">
        <f>VLOOKUP(D269,#REF!,7,0)</f>
        <v>#REF!</v>
      </c>
      <c r="O269"/>
      <c r="P269" t="str">
        <f t="shared" si="25"/>
        <v>29304</v>
      </c>
      <c r="Q269" t="str">
        <f t="shared" si="26"/>
        <v>17</v>
      </c>
    </row>
    <row r="270" spans="1:17" s="297" customFormat="1" hidden="1" x14ac:dyDescent="0.3">
      <c r="A270" s="556" t="s">
        <v>3334</v>
      </c>
      <c r="B270" s="333">
        <v>6</v>
      </c>
      <c r="C270" s="610">
        <v>172029504020990</v>
      </c>
      <c r="D270" s="334" t="s">
        <v>932</v>
      </c>
      <c r="E270" t="str">
        <f t="shared" si="23"/>
        <v>170202950402099</v>
      </c>
      <c r="F270" t="str">
        <f t="shared" si="24"/>
        <v>0</v>
      </c>
      <c r="G270" t="e">
        <f>+VLOOKUP(L270,BG!$D$10:$F$68,3,FALSE)</f>
        <v>#REF!</v>
      </c>
      <c r="H270" s="334" t="s">
        <v>933</v>
      </c>
      <c r="I270" s="295">
        <f>60102301853-10918772872</f>
        <v>49183528981</v>
      </c>
      <c r="J270" s="276">
        <f t="shared" si="22"/>
        <v>49183528.980999999</v>
      </c>
      <c r="K270" t="e">
        <f>+VLOOKUP(D270,#REF!,4,0)</f>
        <v>#REF!</v>
      </c>
      <c r="L270" t="e">
        <f>VLOOKUP(D270,#REF!,5,0)</f>
        <v>#REF!</v>
      </c>
      <c r="M270" t="e">
        <f>VLOOKUP(D270,#REF!,6,0)</f>
        <v>#REF!</v>
      </c>
      <c r="N270" t="e">
        <f>VLOOKUP(D270,#REF!,7,0)</f>
        <v>#REF!</v>
      </c>
      <c r="O270"/>
      <c r="P270" t="str">
        <f t="shared" si="25"/>
        <v>29504</v>
      </c>
      <c r="Q270" t="str">
        <f t="shared" si="26"/>
        <v>17</v>
      </c>
    </row>
    <row r="271" spans="1:17" s="297" customFormat="1" hidden="1" x14ac:dyDescent="0.3">
      <c r="A271" s="556" t="s">
        <v>3334</v>
      </c>
      <c r="B271" s="332">
        <v>6</v>
      </c>
      <c r="C271" s="609">
        <v>172029504026990</v>
      </c>
      <c r="D271" s="427" t="s">
        <v>3184</v>
      </c>
      <c r="E271" t="str">
        <f t="shared" si="23"/>
        <v>170202950402699</v>
      </c>
      <c r="F271" t="str">
        <f t="shared" si="24"/>
        <v>0</v>
      </c>
      <c r="G271" t="e">
        <f>+VLOOKUP(L271,BG!$D$10:$F$68,3,FALSE)</f>
        <v>#REF!</v>
      </c>
      <c r="H271" s="427" t="s">
        <v>3217</v>
      </c>
      <c r="I271" s="294">
        <f>11224471020+10918772872</f>
        <v>22143243892</v>
      </c>
      <c r="J271" s="276">
        <f t="shared" si="22"/>
        <v>22143243.892000001</v>
      </c>
      <c r="K271" t="e">
        <f>+VLOOKUP(D271,#REF!,4,0)</f>
        <v>#REF!</v>
      </c>
      <c r="L271" t="e">
        <f>VLOOKUP(D271,#REF!,5,0)</f>
        <v>#REF!</v>
      </c>
      <c r="M271" t="e">
        <f>VLOOKUP(D271,#REF!,6,0)</f>
        <v>#REF!</v>
      </c>
      <c r="N271" t="e">
        <f>VLOOKUP(D271,#REF!,7,0)</f>
        <v>#REF!</v>
      </c>
      <c r="O271"/>
      <c r="P271" t="str">
        <f t="shared" si="25"/>
        <v>29504</v>
      </c>
      <c r="Q271" t="str">
        <f t="shared" si="26"/>
        <v>17</v>
      </c>
    </row>
    <row r="272" spans="1:17" s="297" customFormat="1" hidden="1" x14ac:dyDescent="0.3">
      <c r="A272" s="556" t="s">
        <v>3334</v>
      </c>
      <c r="B272" s="333">
        <v>6</v>
      </c>
      <c r="C272" s="610">
        <v>181031902014990</v>
      </c>
      <c r="D272" s="334" t="s">
        <v>935</v>
      </c>
      <c r="E272" t="str">
        <f t="shared" si="23"/>
        <v>180103190201499</v>
      </c>
      <c r="F272" t="str">
        <f t="shared" si="24"/>
        <v>0</v>
      </c>
      <c r="G272" t="e">
        <f>+VLOOKUP(L272,BG!$D$10:$F$68,3,FALSE)</f>
        <v>#REF!</v>
      </c>
      <c r="H272" s="334" t="s">
        <v>936</v>
      </c>
      <c r="I272" s="333">
        <v>6248360979</v>
      </c>
      <c r="J272" s="296">
        <f t="shared" si="22"/>
        <v>6248360.9790000003</v>
      </c>
      <c r="K272" t="e">
        <f>+VLOOKUP(D272,#REF!,4,0)</f>
        <v>#REF!</v>
      </c>
      <c r="L272" t="e">
        <f>VLOOKUP(D272,#REF!,5,0)</f>
        <v>#REF!</v>
      </c>
      <c r="M272" t="e">
        <f>VLOOKUP(D272,#REF!,6,0)</f>
        <v>#REF!</v>
      </c>
      <c r="N272" t="e">
        <f>VLOOKUP(D272,#REF!,7,0)</f>
        <v>#REF!</v>
      </c>
      <c r="O272"/>
      <c r="P272" t="str">
        <f t="shared" si="25"/>
        <v>31902</v>
      </c>
      <c r="Q272" t="str">
        <f t="shared" si="26"/>
        <v>18</v>
      </c>
    </row>
    <row r="273" spans="1:17" s="297" customFormat="1" hidden="1" x14ac:dyDescent="0.3">
      <c r="A273" s="556" t="s">
        <v>3334</v>
      </c>
      <c r="B273" s="332">
        <v>6</v>
      </c>
      <c r="C273" s="609">
        <v>181031902015990</v>
      </c>
      <c r="D273" s="427" t="s">
        <v>937</v>
      </c>
      <c r="E273" t="str">
        <f t="shared" si="23"/>
        <v>180103190201599</v>
      </c>
      <c r="F273" t="str">
        <f t="shared" si="24"/>
        <v>0</v>
      </c>
      <c r="G273" t="e">
        <f>+VLOOKUP(L273,BG!$D$10:$F$68,3,FALSE)</f>
        <v>#REF!</v>
      </c>
      <c r="H273" s="427" t="s">
        <v>938</v>
      </c>
      <c r="I273" s="332">
        <v>3057340003</v>
      </c>
      <c r="J273" s="296">
        <f t="shared" si="22"/>
        <v>3057340.003</v>
      </c>
      <c r="K273" t="e">
        <f>+VLOOKUP(D273,#REF!,4,0)</f>
        <v>#REF!</v>
      </c>
      <c r="L273" t="e">
        <f>VLOOKUP(D273,#REF!,5,0)</f>
        <v>#REF!</v>
      </c>
      <c r="M273" t="e">
        <f>VLOOKUP(D273,#REF!,6,0)</f>
        <v>#REF!</v>
      </c>
      <c r="N273" t="e">
        <f>VLOOKUP(D273,#REF!,7,0)</f>
        <v>#REF!</v>
      </c>
      <c r="O273"/>
      <c r="P273" t="str">
        <f t="shared" si="25"/>
        <v>31902</v>
      </c>
      <c r="Q273" t="str">
        <f t="shared" si="26"/>
        <v>18</v>
      </c>
    </row>
    <row r="274" spans="1:17" s="297" customFormat="1" hidden="1" x14ac:dyDescent="0.3">
      <c r="A274" s="556" t="s">
        <v>3334</v>
      </c>
      <c r="B274" s="333">
        <v>6</v>
      </c>
      <c r="C274" s="610">
        <v>181031904011990</v>
      </c>
      <c r="D274" s="334" t="s">
        <v>939</v>
      </c>
      <c r="E274" t="str">
        <f t="shared" si="23"/>
        <v>180103190401199</v>
      </c>
      <c r="F274" t="str">
        <f t="shared" si="24"/>
        <v>0</v>
      </c>
      <c r="G274" t="e">
        <f>+VLOOKUP(L274,BG!$D$10:$F$68,3,FALSE)</f>
        <v>#REF!</v>
      </c>
      <c r="H274" s="334" t="s">
        <v>940</v>
      </c>
      <c r="I274" s="333">
        <v>4214000000</v>
      </c>
      <c r="J274" s="296">
        <f t="shared" si="22"/>
        <v>4214000</v>
      </c>
      <c r="K274" t="e">
        <f>+VLOOKUP(D274,#REF!,4,0)</f>
        <v>#REF!</v>
      </c>
      <c r="L274" t="e">
        <f>VLOOKUP(D274,#REF!,5,0)</f>
        <v>#REF!</v>
      </c>
      <c r="M274" t="e">
        <f>VLOOKUP(D274,#REF!,6,0)</f>
        <v>#REF!</v>
      </c>
      <c r="N274" t="e">
        <f>VLOOKUP(D274,#REF!,7,0)</f>
        <v>#REF!</v>
      </c>
      <c r="O274"/>
      <c r="P274" t="str">
        <f t="shared" si="25"/>
        <v>31904</v>
      </c>
      <c r="Q274" t="str">
        <f t="shared" si="26"/>
        <v>18</v>
      </c>
    </row>
    <row r="275" spans="1:17" s="297" customFormat="1" hidden="1" x14ac:dyDescent="0.3">
      <c r="A275" s="556" t="s">
        <v>3334</v>
      </c>
      <c r="B275" s="332">
        <v>6</v>
      </c>
      <c r="C275" s="609">
        <v>181031992001990</v>
      </c>
      <c r="D275" s="427" t="s">
        <v>941</v>
      </c>
      <c r="E275" t="str">
        <f t="shared" si="23"/>
        <v>180103199200199</v>
      </c>
      <c r="F275" t="str">
        <f t="shared" si="24"/>
        <v>0</v>
      </c>
      <c r="G275" t="e">
        <f>+VLOOKUP(L275,BG!$D$10:$F$68,3,FALSE)</f>
        <v>#REF!</v>
      </c>
      <c r="H275" s="427" t="s">
        <v>942</v>
      </c>
      <c r="I275" s="332">
        <v>-101911334</v>
      </c>
      <c r="J275" s="296">
        <f t="shared" si="22"/>
        <v>-101911.334</v>
      </c>
      <c r="K275" t="e">
        <f>+VLOOKUP(D275,#REF!,4,0)</f>
        <v>#REF!</v>
      </c>
      <c r="L275" t="e">
        <f>VLOOKUP(D275,#REF!,5,0)</f>
        <v>#REF!</v>
      </c>
      <c r="M275" t="e">
        <f>VLOOKUP(D275,#REF!,6,0)</f>
        <v>#REF!</v>
      </c>
      <c r="N275" t="e">
        <f>VLOOKUP(D275,#REF!,7,0)</f>
        <v>#REF!</v>
      </c>
      <c r="O275"/>
      <c r="P275" t="str">
        <f t="shared" si="25"/>
        <v>31992</v>
      </c>
      <c r="Q275" t="str">
        <f t="shared" si="26"/>
        <v>18</v>
      </c>
    </row>
    <row r="276" spans="1:17" s="297" customFormat="1" hidden="1" x14ac:dyDescent="0.3">
      <c r="A276" s="556" t="s">
        <v>3334</v>
      </c>
      <c r="B276" s="333">
        <v>6</v>
      </c>
      <c r="C276" s="610">
        <v>181031992002990</v>
      </c>
      <c r="D276" s="334" t="s">
        <v>943</v>
      </c>
      <c r="E276" t="str">
        <f t="shared" si="23"/>
        <v>180103199200299</v>
      </c>
      <c r="F276" t="str">
        <f t="shared" si="24"/>
        <v>0</v>
      </c>
      <c r="G276" t="e">
        <f>+VLOOKUP(L276,BG!$D$10:$F$68,3,FALSE)</f>
        <v>#REF!</v>
      </c>
      <c r="H276" s="334" t="s">
        <v>944</v>
      </c>
      <c r="I276" s="333">
        <v>-3055684724</v>
      </c>
      <c r="J276" s="466">
        <f t="shared" si="22"/>
        <v>-3055684.7239999999</v>
      </c>
      <c r="K276" t="e">
        <f>+VLOOKUP(D276,#REF!,4,0)</f>
        <v>#REF!</v>
      </c>
      <c r="L276" t="e">
        <f>VLOOKUP(D276,#REF!,5,0)</f>
        <v>#REF!</v>
      </c>
      <c r="M276" t="e">
        <f>VLOOKUP(D276,#REF!,6,0)</f>
        <v>#REF!</v>
      </c>
      <c r="N276" t="e">
        <f>VLOOKUP(D276,#REF!,7,0)</f>
        <v>#REF!</v>
      </c>
      <c r="O276"/>
      <c r="P276" t="str">
        <f t="shared" si="25"/>
        <v>31992</v>
      </c>
      <c r="Q276" t="str">
        <f t="shared" si="26"/>
        <v>18</v>
      </c>
    </row>
    <row r="277" spans="1:17" s="297" customFormat="1" hidden="1" x14ac:dyDescent="0.3">
      <c r="A277" s="556" t="s">
        <v>3334</v>
      </c>
      <c r="B277" s="332">
        <v>6</v>
      </c>
      <c r="C277" s="609">
        <v>181032102001990</v>
      </c>
      <c r="D277" s="427" t="s">
        <v>946</v>
      </c>
      <c r="E277" t="str">
        <f t="shared" si="23"/>
        <v>180103210200199</v>
      </c>
      <c r="F277" t="str">
        <f t="shared" si="24"/>
        <v>0</v>
      </c>
      <c r="G277" t="e">
        <f>+VLOOKUP(L277,BG!$D$10:$F$68,3,FALSE)</f>
        <v>#REF!</v>
      </c>
      <c r="H277" s="427" t="s">
        <v>947</v>
      </c>
      <c r="I277" s="332">
        <v>7842203084</v>
      </c>
      <c r="J277" s="296">
        <f t="shared" si="22"/>
        <v>7842203.0839999998</v>
      </c>
      <c r="K277" t="e">
        <f>+VLOOKUP(D277,#REF!,4,0)</f>
        <v>#REF!</v>
      </c>
      <c r="L277" t="e">
        <f>VLOOKUP(D277,#REF!,5,0)</f>
        <v>#REF!</v>
      </c>
      <c r="M277" t="e">
        <f>VLOOKUP(D277,#REF!,6,0)</f>
        <v>#REF!</v>
      </c>
      <c r="N277" t="e">
        <f>VLOOKUP(D277,#REF!,7,0)</f>
        <v>#REF!</v>
      </c>
      <c r="O277"/>
      <c r="P277" t="str">
        <f t="shared" si="25"/>
        <v>32102</v>
      </c>
      <c r="Q277" t="str">
        <f t="shared" si="26"/>
        <v>18</v>
      </c>
    </row>
    <row r="278" spans="1:17" s="297" customFormat="1" hidden="1" x14ac:dyDescent="0.3">
      <c r="A278" s="556" t="s">
        <v>3334</v>
      </c>
      <c r="B278" s="333">
        <v>6</v>
      </c>
      <c r="C278" s="610">
        <v>181032102002990</v>
      </c>
      <c r="D278" s="334" t="s">
        <v>948</v>
      </c>
      <c r="E278" t="str">
        <f t="shared" si="23"/>
        <v>180103210200299</v>
      </c>
      <c r="F278" t="str">
        <f t="shared" si="24"/>
        <v>0</v>
      </c>
      <c r="G278" t="e">
        <f>+VLOOKUP(L278,BG!$D$10:$F$68,3,FALSE)</f>
        <v>#REF!</v>
      </c>
      <c r="H278" s="334" t="s">
        <v>949</v>
      </c>
      <c r="I278" s="333">
        <v>320857843</v>
      </c>
      <c r="J278" s="466">
        <f t="shared" si="22"/>
        <v>320857.84299999999</v>
      </c>
      <c r="K278" t="e">
        <f>+VLOOKUP(D278,#REF!,4,0)</f>
        <v>#REF!</v>
      </c>
      <c r="L278" t="e">
        <f>VLOOKUP(D278,#REF!,5,0)</f>
        <v>#REF!</v>
      </c>
      <c r="M278" t="e">
        <f>VLOOKUP(D278,#REF!,6,0)</f>
        <v>#REF!</v>
      </c>
      <c r="N278" t="e">
        <f>VLOOKUP(D278,#REF!,7,0)</f>
        <v>#REF!</v>
      </c>
      <c r="O278"/>
      <c r="P278" t="str">
        <f t="shared" si="25"/>
        <v>32102</v>
      </c>
      <c r="Q278" t="str">
        <f t="shared" si="26"/>
        <v>18</v>
      </c>
    </row>
    <row r="279" spans="1:17" s="297" customFormat="1" hidden="1" x14ac:dyDescent="0.3">
      <c r="A279" s="556" t="s">
        <v>3334</v>
      </c>
      <c r="B279" s="332">
        <v>6</v>
      </c>
      <c r="C279" s="609">
        <v>181032102004990</v>
      </c>
      <c r="D279" s="427" t="s">
        <v>950</v>
      </c>
      <c r="E279" t="str">
        <f t="shared" si="23"/>
        <v>180103210200499</v>
      </c>
      <c r="F279" t="str">
        <f t="shared" si="24"/>
        <v>0</v>
      </c>
      <c r="G279" t="e">
        <f>+VLOOKUP(L279,BG!$D$10:$F$68,3,FALSE)</f>
        <v>#REF!</v>
      </c>
      <c r="H279" s="427" t="s">
        <v>143</v>
      </c>
      <c r="I279" s="332">
        <v>708707495</v>
      </c>
      <c r="J279" s="296">
        <f t="shared" si="22"/>
        <v>708707.495</v>
      </c>
      <c r="K279" t="e">
        <f>+VLOOKUP(D279,#REF!,4,0)</f>
        <v>#REF!</v>
      </c>
      <c r="L279" t="e">
        <f>VLOOKUP(D279,#REF!,5,0)</f>
        <v>#REF!</v>
      </c>
      <c r="M279" t="e">
        <f>VLOOKUP(D279,#REF!,6,0)</f>
        <v>#REF!</v>
      </c>
      <c r="N279" t="e">
        <f>VLOOKUP(D279,#REF!,7,0)</f>
        <v>#REF!</v>
      </c>
      <c r="O279"/>
      <c r="P279" t="str">
        <f t="shared" si="25"/>
        <v>32102</v>
      </c>
      <c r="Q279" t="str">
        <f t="shared" si="26"/>
        <v>18</v>
      </c>
    </row>
    <row r="280" spans="1:17" s="297" customFormat="1" hidden="1" x14ac:dyDescent="0.3">
      <c r="A280" s="556" t="s">
        <v>3334</v>
      </c>
      <c r="B280" s="333">
        <v>6</v>
      </c>
      <c r="C280" s="610">
        <v>181032104001990</v>
      </c>
      <c r="D280" s="334" t="s">
        <v>951</v>
      </c>
      <c r="E280" t="str">
        <f t="shared" si="23"/>
        <v>180103210400199</v>
      </c>
      <c r="F280" t="str">
        <f t="shared" si="24"/>
        <v>0</v>
      </c>
      <c r="G280" t="e">
        <f>+VLOOKUP(L280,BG!$D$10:$F$68,3,FALSE)</f>
        <v>#REF!</v>
      </c>
      <c r="H280" s="334" t="s">
        <v>952</v>
      </c>
      <c r="I280" s="333">
        <v>649869547</v>
      </c>
      <c r="J280" s="296">
        <f t="shared" si="22"/>
        <v>649869.54700000002</v>
      </c>
      <c r="K280" t="e">
        <f>+VLOOKUP(D280,#REF!,4,0)</f>
        <v>#REF!</v>
      </c>
      <c r="L280" t="e">
        <f>VLOOKUP(D280,#REF!,5,0)</f>
        <v>#REF!</v>
      </c>
      <c r="M280" t="e">
        <f>VLOOKUP(D280,#REF!,6,0)</f>
        <v>#REF!</v>
      </c>
      <c r="N280" t="e">
        <f>VLOOKUP(D280,#REF!,7,0)</f>
        <v>#REF!</v>
      </c>
      <c r="O280"/>
      <c r="P280" t="str">
        <f t="shared" si="25"/>
        <v>32104</v>
      </c>
      <c r="Q280" t="str">
        <f t="shared" si="26"/>
        <v>18</v>
      </c>
    </row>
    <row r="281" spans="1:17" s="297" customFormat="1" hidden="1" x14ac:dyDescent="0.3">
      <c r="A281" s="556" t="s">
        <v>3334</v>
      </c>
      <c r="B281" s="332">
        <v>6</v>
      </c>
      <c r="C281" s="609">
        <v>181032192001990</v>
      </c>
      <c r="D281" s="427" t="s">
        <v>953</v>
      </c>
      <c r="E281" t="str">
        <f t="shared" si="23"/>
        <v>180103219200199</v>
      </c>
      <c r="F281" t="str">
        <f t="shared" si="24"/>
        <v>0</v>
      </c>
      <c r="G281" t="e">
        <f>+VLOOKUP(L281,BG!$D$10:$F$68,3,FALSE)</f>
        <v>#REF!</v>
      </c>
      <c r="H281" s="427" t="s">
        <v>954</v>
      </c>
      <c r="I281" s="332">
        <v>-1617653072</v>
      </c>
      <c r="J281" s="296">
        <f t="shared" si="22"/>
        <v>-1617653.0719999999</v>
      </c>
      <c r="K281" t="e">
        <f>+VLOOKUP(D281,#REF!,4,0)</f>
        <v>#REF!</v>
      </c>
      <c r="L281" t="e">
        <f>VLOOKUP(D281,#REF!,5,0)</f>
        <v>#REF!</v>
      </c>
      <c r="M281" t="e">
        <f>VLOOKUP(D281,#REF!,6,0)</f>
        <v>#REF!</v>
      </c>
      <c r="N281" t="e">
        <f>VLOOKUP(D281,#REF!,7,0)</f>
        <v>#REF!</v>
      </c>
      <c r="O281"/>
      <c r="P281" t="str">
        <f t="shared" si="25"/>
        <v>32192</v>
      </c>
      <c r="Q281" t="str">
        <f t="shared" si="26"/>
        <v>18</v>
      </c>
    </row>
    <row r="282" spans="1:17" s="297" customFormat="1" hidden="1" x14ac:dyDescent="0.3">
      <c r="A282" s="556" t="s">
        <v>3334</v>
      </c>
      <c r="B282" s="333">
        <v>6</v>
      </c>
      <c r="C282" s="610">
        <v>181032192002990</v>
      </c>
      <c r="D282" s="334" t="s">
        <v>955</v>
      </c>
      <c r="E282" t="str">
        <f t="shared" si="23"/>
        <v>180103219200299</v>
      </c>
      <c r="F282" t="str">
        <f t="shared" si="24"/>
        <v>0</v>
      </c>
      <c r="G282" t="e">
        <f>+VLOOKUP(L282,BG!$D$10:$F$68,3,FALSE)</f>
        <v>#REF!</v>
      </c>
      <c r="H282" s="334" t="s">
        <v>956</v>
      </c>
      <c r="I282" s="333">
        <v>-206456261</v>
      </c>
      <c r="J282" s="296">
        <f t="shared" si="22"/>
        <v>-206456.261</v>
      </c>
      <c r="K282" t="e">
        <f>+VLOOKUP(D282,#REF!,4,0)</f>
        <v>#REF!</v>
      </c>
      <c r="L282" t="e">
        <f>VLOOKUP(D282,#REF!,5,0)</f>
        <v>#REF!</v>
      </c>
      <c r="M282" t="e">
        <f>VLOOKUP(D282,#REF!,6,0)</f>
        <v>#REF!</v>
      </c>
      <c r="N282" t="e">
        <f>VLOOKUP(D282,#REF!,7,0)</f>
        <v>#REF!</v>
      </c>
      <c r="O282"/>
      <c r="P282" t="str">
        <f t="shared" si="25"/>
        <v>32192</v>
      </c>
      <c r="Q282" t="str">
        <f t="shared" si="26"/>
        <v>18</v>
      </c>
    </row>
    <row r="283" spans="1:17" s="297" customFormat="1" hidden="1" x14ac:dyDescent="0.3">
      <c r="A283" s="556" t="s">
        <v>3334</v>
      </c>
      <c r="B283" s="332">
        <v>6</v>
      </c>
      <c r="C283" s="609">
        <v>181032192004990</v>
      </c>
      <c r="D283" s="427" t="s">
        <v>957</v>
      </c>
      <c r="E283" t="str">
        <f t="shared" si="23"/>
        <v>180103219200499</v>
      </c>
      <c r="F283" t="str">
        <f t="shared" si="24"/>
        <v>0</v>
      </c>
      <c r="G283" t="e">
        <f>+VLOOKUP(L283,BG!$D$10:$F$68,3,FALSE)</f>
        <v>#REF!</v>
      </c>
      <c r="H283" s="427" t="s">
        <v>958</v>
      </c>
      <c r="I283" s="332">
        <v>-502057940</v>
      </c>
      <c r="J283" s="296">
        <f t="shared" si="22"/>
        <v>-502057.94</v>
      </c>
      <c r="K283" t="e">
        <f>+VLOOKUP(D283,#REF!,4,0)</f>
        <v>#REF!</v>
      </c>
      <c r="L283" t="e">
        <f>VLOOKUP(D283,#REF!,5,0)</f>
        <v>#REF!</v>
      </c>
      <c r="M283" t="e">
        <f>VLOOKUP(D283,#REF!,6,0)</f>
        <v>#REF!</v>
      </c>
      <c r="N283" t="e">
        <f>VLOOKUP(D283,#REF!,7,0)</f>
        <v>#REF!</v>
      </c>
      <c r="O283"/>
      <c r="P283" t="str">
        <f t="shared" si="25"/>
        <v>32192</v>
      </c>
      <c r="Q283" t="str">
        <f t="shared" si="26"/>
        <v>18</v>
      </c>
    </row>
    <row r="284" spans="1:17" hidden="1" x14ac:dyDescent="0.3">
      <c r="A284" s="556" t="s">
        <v>3334</v>
      </c>
      <c r="B284" s="333">
        <v>6</v>
      </c>
      <c r="C284" s="610">
        <v>181032194001990</v>
      </c>
      <c r="D284" s="334" t="s">
        <v>960</v>
      </c>
      <c r="E284" t="str">
        <f t="shared" si="23"/>
        <v>180103219400199</v>
      </c>
      <c r="F284" t="str">
        <f t="shared" si="24"/>
        <v>0</v>
      </c>
      <c r="G284" t="e">
        <f>+VLOOKUP(L284,BG!$D$10:$F$68,3,FALSE)</f>
        <v>#REF!</v>
      </c>
      <c r="H284" s="334" t="s">
        <v>959</v>
      </c>
      <c r="I284" s="333">
        <v>-538079758</v>
      </c>
      <c r="J284" s="296">
        <f t="shared" si="22"/>
        <v>-538079.75800000003</v>
      </c>
      <c r="K284" t="e">
        <f>+VLOOKUP(D284,#REF!,4,0)</f>
        <v>#REF!</v>
      </c>
      <c r="L284" t="e">
        <f>VLOOKUP(D284,#REF!,5,0)</f>
        <v>#REF!</v>
      </c>
      <c r="M284" t="e">
        <f>VLOOKUP(D284,#REF!,6,0)</f>
        <v>#REF!</v>
      </c>
      <c r="N284" t="e">
        <f>VLOOKUP(D284,#REF!,7,0)</f>
        <v>#REF!</v>
      </c>
      <c r="P284" t="str">
        <f t="shared" si="25"/>
        <v>32194</v>
      </c>
      <c r="Q284" t="str">
        <f t="shared" si="26"/>
        <v>18</v>
      </c>
    </row>
    <row r="285" spans="1:17" hidden="1" x14ac:dyDescent="0.3">
      <c r="A285" s="556" t="s">
        <v>3334</v>
      </c>
      <c r="B285" s="332">
        <v>6</v>
      </c>
      <c r="C285" s="609">
        <v>181032302001990</v>
      </c>
      <c r="D285" s="427" t="s">
        <v>962</v>
      </c>
      <c r="E285" t="str">
        <f t="shared" si="23"/>
        <v>180103230200199</v>
      </c>
      <c r="F285" t="str">
        <f t="shared" si="24"/>
        <v>0</v>
      </c>
      <c r="G285" t="e">
        <f>+VLOOKUP(L285,BG!$D$10:$F$68,3,FALSE)</f>
        <v>#REF!</v>
      </c>
      <c r="H285" s="427" t="s">
        <v>963</v>
      </c>
      <c r="I285" s="332">
        <v>8676317364</v>
      </c>
      <c r="J285" s="296">
        <f t="shared" si="22"/>
        <v>8676317.3640000001</v>
      </c>
      <c r="K285" t="e">
        <f>+VLOOKUP(D285,#REF!,4,0)</f>
        <v>#REF!</v>
      </c>
      <c r="L285" t="e">
        <f>VLOOKUP(D285,#REF!,5,0)</f>
        <v>#REF!</v>
      </c>
      <c r="M285" t="e">
        <f>VLOOKUP(D285,#REF!,6,0)</f>
        <v>#REF!</v>
      </c>
      <c r="N285" t="e">
        <f>VLOOKUP(D285,#REF!,7,0)</f>
        <v>#REF!</v>
      </c>
      <c r="P285" t="str">
        <f t="shared" si="25"/>
        <v>32302</v>
      </c>
      <c r="Q285" t="str">
        <f t="shared" si="26"/>
        <v>18</v>
      </c>
    </row>
    <row r="286" spans="1:17" hidden="1" x14ac:dyDescent="0.3">
      <c r="A286" s="556" t="s">
        <v>3334</v>
      </c>
      <c r="B286" s="333">
        <v>6</v>
      </c>
      <c r="C286" s="610">
        <v>181032392001990</v>
      </c>
      <c r="D286" s="334" t="s">
        <v>964</v>
      </c>
      <c r="E286" t="str">
        <f t="shared" si="23"/>
        <v>180103239200199</v>
      </c>
      <c r="F286" t="str">
        <f t="shared" si="24"/>
        <v>0</v>
      </c>
      <c r="G286" t="e">
        <f>+VLOOKUP(L286,BG!$D$10:$F$68,3,FALSE)</f>
        <v>#REF!</v>
      </c>
      <c r="H286" s="334" t="s">
        <v>965</v>
      </c>
      <c r="I286" s="333">
        <v>-5076810526</v>
      </c>
      <c r="J286" s="296">
        <f t="shared" si="22"/>
        <v>-5076810.5259999996</v>
      </c>
      <c r="K286" t="e">
        <f>+VLOOKUP(D286,#REF!,4,0)</f>
        <v>#REF!</v>
      </c>
      <c r="L286" t="e">
        <f>VLOOKUP(D286,#REF!,5,0)</f>
        <v>#REF!</v>
      </c>
      <c r="M286" t="e">
        <f>VLOOKUP(D286,#REF!,6,0)</f>
        <v>#REF!</v>
      </c>
      <c r="N286" t="e">
        <f>VLOOKUP(D286,#REF!,7,0)</f>
        <v>#REF!</v>
      </c>
      <c r="P286" t="str">
        <f t="shared" si="25"/>
        <v>32392</v>
      </c>
      <c r="Q286" t="str">
        <f t="shared" si="26"/>
        <v>18</v>
      </c>
    </row>
    <row r="287" spans="1:17" s="664" customFormat="1" hidden="1" x14ac:dyDescent="0.3">
      <c r="A287" s="660" t="s">
        <v>3334</v>
      </c>
      <c r="B287" s="661">
        <v>7</v>
      </c>
      <c r="C287" s="662">
        <v>181032502001990</v>
      </c>
      <c r="D287" s="663" t="s">
        <v>967</v>
      </c>
      <c r="E287" s="664" t="str">
        <f t="shared" si="23"/>
        <v>180103250200199</v>
      </c>
      <c r="F287" s="664" t="str">
        <f t="shared" si="24"/>
        <v>0</v>
      </c>
      <c r="G287" s="664" t="e">
        <f>+VLOOKUP(L287,BG!$D$10:$F$68,3,FALSE)</f>
        <v>#REF!</v>
      </c>
      <c r="H287" s="427" t="s">
        <v>968</v>
      </c>
      <c r="I287" s="332">
        <v>919482343</v>
      </c>
      <c r="J287" s="654">
        <f t="shared" si="22"/>
        <v>919482.34299999999</v>
      </c>
      <c r="K287" s="664" t="e">
        <f>+VLOOKUP(D287,#REF!,4,0)</f>
        <v>#REF!</v>
      </c>
      <c r="L287" t="e">
        <f>VLOOKUP(D287,#REF!,5,0)</f>
        <v>#REF!</v>
      </c>
      <c r="M287" t="e">
        <f>VLOOKUP(D287,#REF!,6,0)</f>
        <v>#REF!</v>
      </c>
      <c r="N287" t="e">
        <f>VLOOKUP(D287,#REF!,7,0)</f>
        <v>#REF!</v>
      </c>
      <c r="P287" t="str">
        <f t="shared" si="25"/>
        <v>32502</v>
      </c>
      <c r="Q287" t="str">
        <f t="shared" si="26"/>
        <v>18</v>
      </c>
    </row>
    <row r="288" spans="1:17" s="664" customFormat="1" hidden="1" x14ac:dyDescent="0.3">
      <c r="A288" s="660" t="s">
        <v>3334</v>
      </c>
      <c r="B288" s="661">
        <v>7</v>
      </c>
      <c r="C288" s="662">
        <v>181032592001990</v>
      </c>
      <c r="D288" s="663" t="s">
        <v>969</v>
      </c>
      <c r="E288" s="664" t="str">
        <f t="shared" si="23"/>
        <v>180103259200199</v>
      </c>
      <c r="F288" s="664" t="str">
        <f t="shared" si="24"/>
        <v>0</v>
      </c>
      <c r="G288" s="664" t="e">
        <f>+VLOOKUP(L288,BG!$D$10:$F$68,3,FALSE)</f>
        <v>#REF!</v>
      </c>
      <c r="H288" s="334" t="s">
        <v>970</v>
      </c>
      <c r="I288" s="333">
        <v>-612740586</v>
      </c>
      <c r="J288" s="654">
        <f t="shared" si="22"/>
        <v>-612740.58600000001</v>
      </c>
      <c r="K288" s="664" t="e">
        <f>+VLOOKUP(D288,#REF!,4,0)</f>
        <v>#REF!</v>
      </c>
      <c r="L288" t="e">
        <f>VLOOKUP(D288,#REF!,5,0)</f>
        <v>#REF!</v>
      </c>
      <c r="M288" t="e">
        <f>VLOOKUP(D288,#REF!,6,0)</f>
        <v>#REF!</v>
      </c>
      <c r="N288" t="e">
        <f>VLOOKUP(D288,#REF!,7,0)</f>
        <v>#REF!</v>
      </c>
      <c r="P288" t="str">
        <f t="shared" si="25"/>
        <v>32592</v>
      </c>
      <c r="Q288" t="str">
        <f t="shared" si="26"/>
        <v>18</v>
      </c>
    </row>
    <row r="289" spans="1:17" s="664" customFormat="1" hidden="1" x14ac:dyDescent="0.3">
      <c r="A289" s="660" t="s">
        <v>3334</v>
      </c>
      <c r="B289" s="661">
        <v>6</v>
      </c>
      <c r="C289" s="662">
        <v>181032702000990</v>
      </c>
      <c r="D289" s="663" t="s">
        <v>972</v>
      </c>
      <c r="E289" s="664" t="str">
        <f t="shared" si="23"/>
        <v>180103270200099</v>
      </c>
      <c r="F289" s="664" t="str">
        <f t="shared" si="24"/>
        <v>0</v>
      </c>
      <c r="G289" s="664" t="e">
        <f>+VLOOKUP(L289,BG!$D$10:$F$68,3,FALSE)</f>
        <v>#REF!</v>
      </c>
      <c r="H289" s="427" t="s">
        <v>973</v>
      </c>
      <c r="I289" s="332">
        <v>184170799</v>
      </c>
      <c r="J289" s="654">
        <f t="shared" si="22"/>
        <v>184170.799</v>
      </c>
      <c r="K289" s="664" t="e">
        <f>+VLOOKUP(D289,#REF!,4,0)</f>
        <v>#REF!</v>
      </c>
      <c r="L289" t="e">
        <f>VLOOKUP(D289,#REF!,5,0)</f>
        <v>#REF!</v>
      </c>
      <c r="M289" t="e">
        <f>VLOOKUP(D289,#REF!,6,0)</f>
        <v>#REF!</v>
      </c>
      <c r="N289" t="e">
        <f>VLOOKUP(D289,#REF!,7,0)</f>
        <v>#REF!</v>
      </c>
      <c r="P289" t="str">
        <f t="shared" si="25"/>
        <v>32702</v>
      </c>
      <c r="Q289" t="str">
        <f t="shared" si="26"/>
        <v>18</v>
      </c>
    </row>
    <row r="290" spans="1:17" s="664" customFormat="1" hidden="1" x14ac:dyDescent="0.3">
      <c r="A290" s="660" t="s">
        <v>3334</v>
      </c>
      <c r="B290" s="661">
        <v>7</v>
      </c>
      <c r="C290" s="662">
        <v>181032792001990</v>
      </c>
      <c r="D290" s="663" t="s">
        <v>974</v>
      </c>
      <c r="E290" s="664" t="str">
        <f t="shared" si="23"/>
        <v>180103279200199</v>
      </c>
      <c r="F290" s="664" t="str">
        <f t="shared" si="24"/>
        <v>0</v>
      </c>
      <c r="G290" s="664" t="e">
        <f>+VLOOKUP(L290,BG!$D$10:$F$68,3,FALSE)</f>
        <v>#REF!</v>
      </c>
      <c r="H290" s="334" t="s">
        <v>975</v>
      </c>
      <c r="I290" s="333">
        <v>-135207188</v>
      </c>
      <c r="J290" s="654">
        <f t="shared" si="22"/>
        <v>-135207.18799999999</v>
      </c>
      <c r="K290" s="664" t="e">
        <f>+VLOOKUP(D290,#REF!,4,0)</f>
        <v>#REF!</v>
      </c>
      <c r="L290" t="e">
        <f>VLOOKUP(D290,#REF!,5,0)</f>
        <v>#REF!</v>
      </c>
      <c r="M290" t="e">
        <f>VLOOKUP(D290,#REF!,6,0)</f>
        <v>#REF!</v>
      </c>
      <c r="N290" t="e">
        <f>VLOOKUP(D290,#REF!,7,0)</f>
        <v>#REF!</v>
      </c>
      <c r="P290" t="str">
        <f t="shared" si="25"/>
        <v>32792</v>
      </c>
      <c r="Q290" t="str">
        <f t="shared" si="26"/>
        <v>18</v>
      </c>
    </row>
    <row r="291" spans="1:17" s="664" customFormat="1" hidden="1" x14ac:dyDescent="0.3">
      <c r="A291" s="660" t="s">
        <v>3334</v>
      </c>
      <c r="B291" s="661">
        <v>6</v>
      </c>
      <c r="C291" s="662">
        <v>191033702001990</v>
      </c>
      <c r="D291" s="663" t="s">
        <v>976</v>
      </c>
      <c r="E291" s="664" t="str">
        <f t="shared" si="23"/>
        <v>190103370200199</v>
      </c>
      <c r="F291" s="664" t="str">
        <f t="shared" si="24"/>
        <v>0</v>
      </c>
      <c r="G291" s="664" t="e">
        <f>+VLOOKUP(L291,BG!$D$10:$F$68,3,FALSE)</f>
        <v>#REF!</v>
      </c>
      <c r="H291" s="427" t="s">
        <v>977</v>
      </c>
      <c r="I291" s="332">
        <v>16518002000</v>
      </c>
      <c r="J291" s="654">
        <f t="shared" si="22"/>
        <v>16518002</v>
      </c>
      <c r="K291" s="664" t="e">
        <f>+VLOOKUP(D291,#REF!,4,0)</f>
        <v>#REF!</v>
      </c>
      <c r="L291" t="e">
        <f>VLOOKUP(D291,#REF!,5,0)</f>
        <v>#REF!</v>
      </c>
      <c r="M291" t="e">
        <f>VLOOKUP(D291,#REF!,6,0)</f>
        <v>#REF!</v>
      </c>
      <c r="N291" t="e">
        <f>VLOOKUP(D291,#REF!,7,0)</f>
        <v>#REF!</v>
      </c>
      <c r="P291" t="str">
        <f t="shared" si="25"/>
        <v>33702</v>
      </c>
      <c r="Q291" t="str">
        <f t="shared" si="26"/>
        <v>19</v>
      </c>
    </row>
    <row r="292" spans="1:17" s="664" customFormat="1" hidden="1" x14ac:dyDescent="0.3">
      <c r="A292" s="660" t="s">
        <v>3334</v>
      </c>
      <c r="B292" s="661">
        <v>6</v>
      </c>
      <c r="C292" s="662">
        <v>191033702022990</v>
      </c>
      <c r="D292" s="663" t="s">
        <v>978</v>
      </c>
      <c r="E292" s="664" t="str">
        <f t="shared" si="23"/>
        <v>190103370202299</v>
      </c>
      <c r="F292" s="664" t="str">
        <f t="shared" si="24"/>
        <v>0</v>
      </c>
      <c r="G292" s="664" t="e">
        <f>+VLOOKUP(L292,BG!$D$10:$F$68,3,FALSE)</f>
        <v>#REF!</v>
      </c>
      <c r="H292" s="334" t="s">
        <v>979</v>
      </c>
      <c r="I292" s="333">
        <v>9447237814</v>
      </c>
      <c r="J292" s="654">
        <f t="shared" si="22"/>
        <v>9447237.8139999993</v>
      </c>
      <c r="K292" s="664" t="e">
        <f>+VLOOKUP(D292,#REF!,4,0)</f>
        <v>#REF!</v>
      </c>
      <c r="L292" t="e">
        <f>VLOOKUP(D292,#REF!,5,0)</f>
        <v>#REF!</v>
      </c>
      <c r="M292" t="e">
        <f>VLOOKUP(D292,#REF!,6,0)</f>
        <v>#REF!</v>
      </c>
      <c r="N292" t="e">
        <f>VLOOKUP(D292,#REF!,7,0)</f>
        <v>#REF!</v>
      </c>
      <c r="P292" t="str">
        <f t="shared" si="25"/>
        <v>33702</v>
      </c>
      <c r="Q292" t="str">
        <f t="shared" si="26"/>
        <v>19</v>
      </c>
    </row>
    <row r="293" spans="1:17" s="664" customFormat="1" hidden="1" x14ac:dyDescent="0.3">
      <c r="A293" s="660" t="s">
        <v>3334</v>
      </c>
      <c r="B293" s="661">
        <v>6</v>
      </c>
      <c r="C293" s="662">
        <v>191033702023990</v>
      </c>
      <c r="D293" s="663" t="s">
        <v>1963</v>
      </c>
      <c r="E293" s="664" t="str">
        <f t="shared" si="23"/>
        <v>190103370202399</v>
      </c>
      <c r="F293" s="664" t="str">
        <f t="shared" si="24"/>
        <v>0</v>
      </c>
      <c r="G293" s="664" t="e">
        <f>+VLOOKUP(L293,BG!$D$10:$F$68,3,FALSE)</f>
        <v>#REF!</v>
      </c>
      <c r="H293" s="427" t="s">
        <v>2142</v>
      </c>
      <c r="I293" s="332">
        <v>2617391073</v>
      </c>
      <c r="J293" s="654">
        <f t="shared" si="22"/>
        <v>2617391.0729999999</v>
      </c>
      <c r="K293" s="664" t="e">
        <f>+VLOOKUP(D293,#REF!,4,0)</f>
        <v>#REF!</v>
      </c>
      <c r="L293" t="e">
        <f>VLOOKUP(D293,#REF!,5,0)</f>
        <v>#REF!</v>
      </c>
      <c r="M293" t="e">
        <f>VLOOKUP(D293,#REF!,6,0)</f>
        <v>#REF!</v>
      </c>
      <c r="N293" t="e">
        <f>VLOOKUP(D293,#REF!,7,0)</f>
        <v>#REF!</v>
      </c>
      <c r="P293" t="str">
        <f t="shared" si="25"/>
        <v>33702</v>
      </c>
      <c r="Q293" t="str">
        <f t="shared" si="26"/>
        <v>19</v>
      </c>
    </row>
    <row r="294" spans="1:17" s="664" customFormat="1" hidden="1" x14ac:dyDescent="0.3">
      <c r="A294" s="660" t="s">
        <v>3334</v>
      </c>
      <c r="B294" s="661">
        <v>6</v>
      </c>
      <c r="C294" s="662">
        <v>191033704000990</v>
      </c>
      <c r="D294" s="663" t="s">
        <v>980</v>
      </c>
      <c r="E294" s="664" t="str">
        <f t="shared" si="23"/>
        <v>190103370400099</v>
      </c>
      <c r="F294" s="664" t="str">
        <f t="shared" si="24"/>
        <v>0</v>
      </c>
      <c r="G294" s="664" t="e">
        <f>+VLOOKUP(L294,BG!$D$10:$F$68,3,FALSE)</f>
        <v>#REF!</v>
      </c>
      <c r="H294" s="334" t="s">
        <v>981</v>
      </c>
      <c r="I294" s="333">
        <v>149801692</v>
      </c>
      <c r="J294" s="654">
        <f t="shared" si="22"/>
        <v>149801.69200000001</v>
      </c>
      <c r="K294" s="664" t="e">
        <f>+VLOOKUP(D294,#REF!,4,0)</f>
        <v>#REF!</v>
      </c>
      <c r="L294" t="e">
        <f>VLOOKUP(D294,#REF!,5,0)</f>
        <v>#REF!</v>
      </c>
      <c r="M294" t="e">
        <f>VLOOKUP(D294,#REF!,6,0)</f>
        <v>#REF!</v>
      </c>
      <c r="N294" t="e">
        <f>VLOOKUP(D294,#REF!,7,0)</f>
        <v>#REF!</v>
      </c>
      <c r="P294" t="str">
        <f t="shared" si="25"/>
        <v>33704</v>
      </c>
      <c r="Q294" t="str">
        <f t="shared" si="26"/>
        <v>19</v>
      </c>
    </row>
    <row r="295" spans="1:17" s="664" customFormat="1" hidden="1" x14ac:dyDescent="0.3">
      <c r="A295" s="660" t="s">
        <v>3334</v>
      </c>
      <c r="B295" s="661">
        <v>6</v>
      </c>
      <c r="C295" s="662">
        <v>191033792000990</v>
      </c>
      <c r="D295" s="663" t="s">
        <v>982</v>
      </c>
      <c r="E295" s="664" t="str">
        <f t="shared" si="23"/>
        <v>190103379200099</v>
      </c>
      <c r="F295" s="664" t="str">
        <f t="shared" si="24"/>
        <v>0</v>
      </c>
      <c r="G295" s="664" t="e">
        <f>+VLOOKUP(L295,BG!$D$10:$F$68,3,FALSE)</f>
        <v>#REF!</v>
      </c>
      <c r="H295" s="427" t="s">
        <v>983</v>
      </c>
      <c r="I295" s="332">
        <v>-5180490788</v>
      </c>
      <c r="J295" s="654">
        <f t="shared" si="22"/>
        <v>-5180490.7879999997</v>
      </c>
      <c r="K295" s="664" t="e">
        <f>+VLOOKUP(D295,#REF!,4,0)</f>
        <v>#REF!</v>
      </c>
      <c r="L295" t="e">
        <f>VLOOKUP(D295,#REF!,5,0)</f>
        <v>#REF!</v>
      </c>
      <c r="M295" t="e">
        <f>VLOOKUP(D295,#REF!,6,0)</f>
        <v>#REF!</v>
      </c>
      <c r="N295" t="e">
        <f>VLOOKUP(D295,#REF!,7,0)</f>
        <v>#REF!</v>
      </c>
      <c r="P295" t="str">
        <f t="shared" si="25"/>
        <v>33792</v>
      </c>
      <c r="Q295" t="str">
        <f t="shared" si="26"/>
        <v>19</v>
      </c>
    </row>
    <row r="296" spans="1:17" s="664" customFormat="1" hidden="1" x14ac:dyDescent="0.3">
      <c r="A296" s="660" t="s">
        <v>3334</v>
      </c>
      <c r="B296" s="661">
        <v>6</v>
      </c>
      <c r="C296" s="662">
        <v>191033792001990</v>
      </c>
      <c r="D296" s="663" t="s">
        <v>2533</v>
      </c>
      <c r="E296" s="664" t="str">
        <f t="shared" si="23"/>
        <v>190103379200199</v>
      </c>
      <c r="F296" s="664" t="str">
        <f t="shared" si="24"/>
        <v>0</v>
      </c>
      <c r="G296" s="664" t="e">
        <f>+VLOOKUP(L296,BG!$D$10:$F$68,3,FALSE)</f>
        <v>#REF!</v>
      </c>
      <c r="H296" s="334" t="s">
        <v>2534</v>
      </c>
      <c r="I296" s="333">
        <v>-1396364483</v>
      </c>
      <c r="J296" s="654">
        <f t="shared" si="22"/>
        <v>-1396364.483</v>
      </c>
      <c r="K296" s="664" t="e">
        <f>+VLOOKUP(D296,#REF!,4,0)</f>
        <v>#REF!</v>
      </c>
      <c r="L296" t="e">
        <f>VLOOKUP(D296,#REF!,5,0)</f>
        <v>#REF!</v>
      </c>
      <c r="M296" t="e">
        <f>VLOOKUP(D296,#REF!,6,0)</f>
        <v>#REF!</v>
      </c>
      <c r="N296" t="e">
        <f>VLOOKUP(D296,#REF!,7,0)</f>
        <v>#REF!</v>
      </c>
      <c r="P296" t="str">
        <f t="shared" si="25"/>
        <v>33792</v>
      </c>
      <c r="Q296" t="str">
        <f t="shared" si="26"/>
        <v>19</v>
      </c>
    </row>
    <row r="297" spans="1:17" s="664" customFormat="1" hidden="1" x14ac:dyDescent="0.3">
      <c r="A297" s="660" t="s">
        <v>3334</v>
      </c>
      <c r="B297" s="661">
        <v>6</v>
      </c>
      <c r="C297" s="662">
        <v>191033794000990</v>
      </c>
      <c r="D297" s="663" t="s">
        <v>985</v>
      </c>
      <c r="E297" s="664" t="str">
        <f t="shared" si="23"/>
        <v>190103379400099</v>
      </c>
      <c r="F297" s="664" t="str">
        <f t="shared" si="24"/>
        <v>0</v>
      </c>
      <c r="G297" s="664" t="e">
        <f>+VLOOKUP(L297,BG!$D$10:$F$68,3,FALSE)</f>
        <v>#REF!</v>
      </c>
      <c r="H297" s="427" t="s">
        <v>984</v>
      </c>
      <c r="I297" s="332">
        <v>-1026211240</v>
      </c>
      <c r="J297" s="654">
        <f t="shared" si="22"/>
        <v>-1026211.24</v>
      </c>
      <c r="K297" s="664" t="e">
        <f>+VLOOKUP(D297,#REF!,4,0)</f>
        <v>#REF!</v>
      </c>
      <c r="L297" t="e">
        <f>VLOOKUP(D297,#REF!,5,0)</f>
        <v>#REF!</v>
      </c>
      <c r="M297" t="e">
        <f>VLOOKUP(D297,#REF!,6,0)</f>
        <v>#REF!</v>
      </c>
      <c r="N297" t="e">
        <f>VLOOKUP(D297,#REF!,7,0)</f>
        <v>#REF!</v>
      </c>
      <c r="P297" t="str">
        <f t="shared" si="25"/>
        <v>33794</v>
      </c>
      <c r="Q297" t="str">
        <f t="shared" si="26"/>
        <v>19</v>
      </c>
    </row>
    <row r="298" spans="1:17" s="664" customFormat="1" hidden="1" x14ac:dyDescent="0.3">
      <c r="A298" s="660" t="s">
        <v>3334</v>
      </c>
      <c r="B298" s="661">
        <v>6</v>
      </c>
      <c r="C298" s="662">
        <v>191033902000990</v>
      </c>
      <c r="D298" s="663" t="s">
        <v>987</v>
      </c>
      <c r="E298" s="664" t="str">
        <f t="shared" si="23"/>
        <v>190103390200099</v>
      </c>
      <c r="F298" s="664" t="str">
        <f t="shared" si="24"/>
        <v>0</v>
      </c>
      <c r="G298" s="664" t="e">
        <f>+VLOOKUP(L298,BG!$D$10:$F$68,3,FALSE)</f>
        <v>#REF!</v>
      </c>
      <c r="H298" s="334" t="s">
        <v>988</v>
      </c>
      <c r="I298" s="333">
        <v>4476185441</v>
      </c>
      <c r="J298" s="654">
        <f t="shared" si="22"/>
        <v>4476185.4409999996</v>
      </c>
      <c r="K298" s="664" t="e">
        <f>+VLOOKUP(D298,#REF!,4,0)</f>
        <v>#REF!</v>
      </c>
      <c r="L298" t="e">
        <f>VLOOKUP(D298,#REF!,5,0)</f>
        <v>#REF!</v>
      </c>
      <c r="M298" t="e">
        <f>VLOOKUP(D298,#REF!,6,0)</f>
        <v>#REF!</v>
      </c>
      <c r="N298" t="e">
        <f>VLOOKUP(D298,#REF!,7,0)</f>
        <v>#REF!</v>
      </c>
      <c r="P298" t="str">
        <f t="shared" si="25"/>
        <v>33902</v>
      </c>
      <c r="Q298" t="str">
        <f t="shared" si="26"/>
        <v>19</v>
      </c>
    </row>
    <row r="299" spans="1:17" s="664" customFormat="1" hidden="1" x14ac:dyDescent="0.3">
      <c r="A299" s="660" t="s">
        <v>3334</v>
      </c>
      <c r="B299" s="661">
        <v>6</v>
      </c>
      <c r="C299" s="662">
        <v>191033992000990</v>
      </c>
      <c r="D299" s="663" t="s">
        <v>989</v>
      </c>
      <c r="E299" s="664" t="str">
        <f t="shared" si="23"/>
        <v>190103399200099</v>
      </c>
      <c r="F299" s="664" t="str">
        <f t="shared" si="24"/>
        <v>0</v>
      </c>
      <c r="G299" s="664" t="e">
        <f>+VLOOKUP(L299,BG!$D$10:$F$68,3,FALSE)</f>
        <v>#REF!</v>
      </c>
      <c r="H299" s="427" t="s">
        <v>990</v>
      </c>
      <c r="I299" s="332">
        <v>-3137595394</v>
      </c>
      <c r="J299" s="654">
        <f t="shared" si="22"/>
        <v>-3137595.3939999999</v>
      </c>
      <c r="K299" s="664" t="e">
        <f>+VLOOKUP(D299,#REF!,4,0)</f>
        <v>#REF!</v>
      </c>
      <c r="L299" t="e">
        <f>VLOOKUP(D299,#REF!,5,0)</f>
        <v>#REF!</v>
      </c>
      <c r="M299" t="e">
        <f>VLOOKUP(D299,#REF!,6,0)</f>
        <v>#REF!</v>
      </c>
      <c r="N299" t="e">
        <f>VLOOKUP(D299,#REF!,7,0)</f>
        <v>#REF!</v>
      </c>
      <c r="P299" t="str">
        <f t="shared" si="25"/>
        <v>33992</v>
      </c>
      <c r="Q299" t="str">
        <f t="shared" si="26"/>
        <v>19</v>
      </c>
    </row>
    <row r="300" spans="1:17" s="664" customFormat="1" hidden="1" x14ac:dyDescent="0.3">
      <c r="A300" s="660" t="s">
        <v>3334</v>
      </c>
      <c r="B300" s="661">
        <v>6</v>
      </c>
      <c r="C300" s="662">
        <v>191034102000990</v>
      </c>
      <c r="D300" s="663" t="s">
        <v>991</v>
      </c>
      <c r="E300" s="664" t="str">
        <f t="shared" si="23"/>
        <v>190103410200099</v>
      </c>
      <c r="F300" s="664" t="str">
        <f t="shared" si="24"/>
        <v>0</v>
      </c>
      <c r="G300" s="664" t="e">
        <f>+VLOOKUP(L300,BG!$D$10:$F$68,3,FALSE)</f>
        <v>#REF!</v>
      </c>
      <c r="H300" s="334" t="s">
        <v>992</v>
      </c>
      <c r="I300" s="333">
        <v>6564359436</v>
      </c>
      <c r="J300" s="654">
        <f t="shared" si="22"/>
        <v>6564359.4359999998</v>
      </c>
      <c r="K300" s="664" t="e">
        <f>+VLOOKUP(D300,#REF!,4,0)</f>
        <v>#REF!</v>
      </c>
      <c r="L300" t="e">
        <f>VLOOKUP(D300,#REF!,5,0)</f>
        <v>#REF!</v>
      </c>
      <c r="M300" t="e">
        <f>VLOOKUP(D300,#REF!,6,0)</f>
        <v>#REF!</v>
      </c>
      <c r="N300" t="e">
        <f>VLOOKUP(D300,#REF!,7,0)</f>
        <v>#REF!</v>
      </c>
      <c r="P300" t="str">
        <f t="shared" si="25"/>
        <v>34102</v>
      </c>
      <c r="Q300" t="str">
        <f t="shared" si="26"/>
        <v>19</v>
      </c>
    </row>
    <row r="301" spans="1:17" s="664" customFormat="1" hidden="1" x14ac:dyDescent="0.3">
      <c r="A301" s="660" t="s">
        <v>3334</v>
      </c>
      <c r="B301" s="661">
        <v>6</v>
      </c>
      <c r="C301" s="662">
        <v>191034102011990</v>
      </c>
      <c r="D301" s="663" t="s">
        <v>993</v>
      </c>
      <c r="E301" s="664" t="str">
        <f t="shared" si="23"/>
        <v>190103410201199</v>
      </c>
      <c r="F301" s="664" t="str">
        <f t="shared" si="24"/>
        <v>0</v>
      </c>
      <c r="G301" s="664" t="e">
        <f>+VLOOKUP(L301,BG!$D$10:$F$68,3,FALSE)</f>
        <v>#REF!</v>
      </c>
      <c r="H301" s="427" t="s">
        <v>994</v>
      </c>
      <c r="I301" s="332">
        <v>4244925034</v>
      </c>
      <c r="J301" s="654">
        <f t="shared" si="22"/>
        <v>4244925.034</v>
      </c>
      <c r="K301" s="664" t="e">
        <f>+VLOOKUP(D301,#REF!,4,0)</f>
        <v>#REF!</v>
      </c>
      <c r="L301" t="e">
        <f>VLOOKUP(D301,#REF!,5,0)</f>
        <v>#REF!</v>
      </c>
      <c r="M301" t="e">
        <f>VLOOKUP(D301,#REF!,6,0)</f>
        <v>#REF!</v>
      </c>
      <c r="N301" t="e">
        <f>VLOOKUP(D301,#REF!,7,0)</f>
        <v>#REF!</v>
      </c>
      <c r="P301" t="str">
        <f t="shared" si="25"/>
        <v>34102</v>
      </c>
      <c r="Q301" t="str">
        <f t="shared" si="26"/>
        <v>19</v>
      </c>
    </row>
    <row r="302" spans="1:17" s="664" customFormat="1" hidden="1" x14ac:dyDescent="0.3">
      <c r="A302" s="660" t="s">
        <v>3334</v>
      </c>
      <c r="B302" s="661">
        <v>6</v>
      </c>
      <c r="C302" s="662">
        <v>191034192000990</v>
      </c>
      <c r="D302" s="663" t="s">
        <v>997</v>
      </c>
      <c r="E302" s="664" t="str">
        <f t="shared" si="23"/>
        <v>190103419200099</v>
      </c>
      <c r="F302" s="664" t="str">
        <f t="shared" si="24"/>
        <v>0</v>
      </c>
      <c r="G302" s="664" t="e">
        <f>+VLOOKUP(L302,BG!$D$10:$F$68,3,FALSE)</f>
        <v>#REF!</v>
      </c>
      <c r="H302" s="334" t="s">
        <v>998</v>
      </c>
      <c r="I302" s="333">
        <v>-6472069052</v>
      </c>
      <c r="J302" s="654">
        <f t="shared" si="22"/>
        <v>-6472069.0520000001</v>
      </c>
      <c r="K302" s="664" t="e">
        <f>+VLOOKUP(D302,#REF!,4,0)</f>
        <v>#REF!</v>
      </c>
      <c r="L302" t="e">
        <f>VLOOKUP(D302,#REF!,5,0)</f>
        <v>#REF!</v>
      </c>
      <c r="M302" t="e">
        <f>VLOOKUP(D302,#REF!,6,0)</f>
        <v>#REF!</v>
      </c>
      <c r="N302" t="e">
        <f>VLOOKUP(D302,#REF!,7,0)</f>
        <v>#REF!</v>
      </c>
      <c r="P302" t="str">
        <f t="shared" si="25"/>
        <v>34192</v>
      </c>
      <c r="Q302" t="str">
        <f t="shared" si="26"/>
        <v>19</v>
      </c>
    </row>
    <row r="303" spans="1:17" s="664" customFormat="1" hidden="1" x14ac:dyDescent="0.3">
      <c r="A303" s="660" t="s">
        <v>3334</v>
      </c>
      <c r="B303" s="661">
        <v>6</v>
      </c>
      <c r="C303" s="662">
        <v>191034192011990</v>
      </c>
      <c r="D303" s="663" t="s">
        <v>999</v>
      </c>
      <c r="E303" s="664" t="str">
        <f t="shared" si="23"/>
        <v>190103419201199</v>
      </c>
      <c r="F303" s="664" t="str">
        <f t="shared" si="24"/>
        <v>0</v>
      </c>
      <c r="G303" s="664" t="e">
        <f>+VLOOKUP(L303,BG!$D$10:$F$68,3,FALSE)</f>
        <v>#REF!</v>
      </c>
      <c r="H303" s="427" t="s">
        <v>1000</v>
      </c>
      <c r="I303" s="332">
        <v>-3711949387</v>
      </c>
      <c r="J303" s="654">
        <f t="shared" si="22"/>
        <v>-3711949.3870000001</v>
      </c>
      <c r="K303" s="664" t="e">
        <f>+VLOOKUP(D303,#REF!,4,0)</f>
        <v>#REF!</v>
      </c>
      <c r="L303" t="e">
        <f>VLOOKUP(D303,#REF!,5,0)</f>
        <v>#REF!</v>
      </c>
      <c r="M303" t="e">
        <f>VLOOKUP(D303,#REF!,6,0)</f>
        <v>#REF!</v>
      </c>
      <c r="N303" t="e">
        <f>VLOOKUP(D303,#REF!,7,0)</f>
        <v>#REF!</v>
      </c>
      <c r="P303" t="str">
        <f t="shared" si="25"/>
        <v>34192</v>
      </c>
      <c r="Q303" t="str">
        <f t="shared" si="26"/>
        <v>19</v>
      </c>
    </row>
    <row r="304" spans="1:17" s="664" customFormat="1" hidden="1" x14ac:dyDescent="0.3">
      <c r="A304" s="660" t="s">
        <v>3334</v>
      </c>
      <c r="B304" s="661">
        <v>7</v>
      </c>
      <c r="C304" s="662">
        <v>214039002000995</v>
      </c>
      <c r="D304" s="663" t="s">
        <v>1968</v>
      </c>
      <c r="E304" s="664" t="str">
        <f t="shared" si="23"/>
        <v>215403900200099</v>
      </c>
      <c r="F304" s="664" t="str">
        <f t="shared" si="24"/>
        <v>5</v>
      </c>
      <c r="G304" s="664" t="e">
        <f>+VLOOKUP(L304,BG!$D$10:$F$68,3,FALSE)</f>
        <v>#REF!</v>
      </c>
      <c r="H304" s="334" t="s">
        <v>2146</v>
      </c>
      <c r="I304" s="333">
        <v>-4701683521</v>
      </c>
      <c r="J304" s="654">
        <f t="shared" si="22"/>
        <v>-4701683.5209999997</v>
      </c>
      <c r="K304" s="664" t="e">
        <f>+VLOOKUP(D304,#REF!,4,0)</f>
        <v>#REF!</v>
      </c>
      <c r="L304" t="e">
        <f>VLOOKUP(D304,#REF!,5,0)</f>
        <v>#REF!</v>
      </c>
      <c r="M304" t="e">
        <f>VLOOKUP(D304,#REF!,6,0)</f>
        <v>#REF!</v>
      </c>
      <c r="N304" t="e">
        <f>VLOOKUP(D304,#REF!,7,0)</f>
        <v>#REF!</v>
      </c>
      <c r="O304" s="664" t="s">
        <v>3399</v>
      </c>
      <c r="P304" t="str">
        <f t="shared" si="25"/>
        <v>39002</v>
      </c>
      <c r="Q304" t="str">
        <f t="shared" si="26"/>
        <v>21</v>
      </c>
    </row>
    <row r="305" spans="1:17" s="664" customFormat="1" hidden="1" x14ac:dyDescent="0.3">
      <c r="A305" s="660" t="s">
        <v>3334</v>
      </c>
      <c r="B305" s="661">
        <v>7</v>
      </c>
      <c r="C305" s="662">
        <v>214039002000996</v>
      </c>
      <c r="D305" s="663" t="s">
        <v>1009</v>
      </c>
      <c r="E305" s="664" t="str">
        <f t="shared" si="23"/>
        <v>216403900200099</v>
      </c>
      <c r="F305" s="664" t="str">
        <f t="shared" si="24"/>
        <v>6</v>
      </c>
      <c r="G305" s="664" t="e">
        <f>+VLOOKUP(L305,BG!$D$10:$F$68,3,FALSE)</f>
        <v>#REF!</v>
      </c>
      <c r="H305" s="427" t="s">
        <v>1006</v>
      </c>
      <c r="I305" s="332">
        <v>-1099919328</v>
      </c>
      <c r="J305" s="654">
        <f t="shared" si="22"/>
        <v>-1099919.328</v>
      </c>
      <c r="K305" s="664" t="e">
        <f>+VLOOKUP(D305,#REF!,4,0)</f>
        <v>#REF!</v>
      </c>
      <c r="L305" t="e">
        <f>VLOOKUP(D305,#REF!,5,0)</f>
        <v>#REF!</v>
      </c>
      <c r="M305" t="e">
        <f>VLOOKUP(D305,#REF!,6,0)</f>
        <v>#REF!</v>
      </c>
      <c r="N305" t="e">
        <f>VLOOKUP(D305,#REF!,7,0)</f>
        <v>#REF!</v>
      </c>
      <c r="O305" s="664" t="s">
        <v>3399</v>
      </c>
      <c r="P305" t="str">
        <f t="shared" si="25"/>
        <v>39002</v>
      </c>
      <c r="Q305" t="str">
        <f t="shared" si="26"/>
        <v>21</v>
      </c>
    </row>
    <row r="306" spans="1:17" s="664" customFormat="1" hidden="1" x14ac:dyDescent="0.3">
      <c r="A306" s="660" t="s">
        <v>3334</v>
      </c>
      <c r="B306" s="661">
        <v>7</v>
      </c>
      <c r="C306" s="662">
        <v>214039002000997</v>
      </c>
      <c r="D306" s="663" t="s">
        <v>1010</v>
      </c>
      <c r="E306" s="664" t="str">
        <f t="shared" si="23"/>
        <v>217403900200099</v>
      </c>
      <c r="F306" s="664" t="str">
        <f t="shared" si="24"/>
        <v>7</v>
      </c>
      <c r="G306" s="664" t="e">
        <f>+VLOOKUP(L306,BG!$D$10:$F$68,3,FALSE)</f>
        <v>#REF!</v>
      </c>
      <c r="H306" s="334" t="s">
        <v>1008</v>
      </c>
      <c r="I306" s="333">
        <v>-2143468955</v>
      </c>
      <c r="J306" s="654">
        <f t="shared" si="22"/>
        <v>-2143468.9550000001</v>
      </c>
      <c r="K306" s="664" t="e">
        <f>+VLOOKUP(D306,#REF!,4,0)</f>
        <v>#REF!</v>
      </c>
      <c r="L306" t="e">
        <f>VLOOKUP(D306,#REF!,5,0)</f>
        <v>#REF!</v>
      </c>
      <c r="M306" t="e">
        <f>VLOOKUP(D306,#REF!,6,0)</f>
        <v>#REF!</v>
      </c>
      <c r="N306" t="e">
        <f>VLOOKUP(D306,#REF!,7,0)</f>
        <v>#REF!</v>
      </c>
      <c r="O306" s="664" t="s">
        <v>3399</v>
      </c>
      <c r="P306" t="str">
        <f t="shared" si="25"/>
        <v>39002</v>
      </c>
      <c r="Q306" t="str">
        <f t="shared" si="26"/>
        <v>21</v>
      </c>
    </row>
    <row r="307" spans="1:17" s="664" customFormat="1" hidden="1" x14ac:dyDescent="0.3">
      <c r="A307" s="660" t="s">
        <v>3334</v>
      </c>
      <c r="B307" s="661">
        <v>7</v>
      </c>
      <c r="C307" s="662">
        <v>214039002000998</v>
      </c>
      <c r="D307" s="663" t="s">
        <v>1011</v>
      </c>
      <c r="E307" s="664" t="str">
        <f t="shared" si="23"/>
        <v>218403900200099</v>
      </c>
      <c r="F307" s="664" t="str">
        <f t="shared" si="24"/>
        <v>8</v>
      </c>
      <c r="G307" s="664" t="e">
        <f>+VLOOKUP(L307,BG!$D$10:$F$68,3,FALSE)</f>
        <v>#REF!</v>
      </c>
      <c r="H307" s="427" t="s">
        <v>1012</v>
      </c>
      <c r="I307" s="332">
        <v>-115716442453</v>
      </c>
      <c r="J307" s="654">
        <f t="shared" si="22"/>
        <v>-115716442.45299999</v>
      </c>
      <c r="K307" s="664" t="e">
        <f>+VLOOKUP(D307,#REF!,4,0)</f>
        <v>#REF!</v>
      </c>
      <c r="L307" t="e">
        <f>VLOOKUP(D307,#REF!,5,0)</f>
        <v>#REF!</v>
      </c>
      <c r="M307" t="e">
        <f>VLOOKUP(D307,#REF!,6,0)</f>
        <v>#REF!</v>
      </c>
      <c r="N307" t="e">
        <f>VLOOKUP(D307,#REF!,7,0)</f>
        <v>#REF!</v>
      </c>
      <c r="O307" s="664" t="s">
        <v>3399</v>
      </c>
      <c r="P307" t="str">
        <f t="shared" si="25"/>
        <v>39002</v>
      </c>
      <c r="Q307" t="str">
        <f t="shared" si="26"/>
        <v>21</v>
      </c>
    </row>
    <row r="308" spans="1:17" s="664" customFormat="1" x14ac:dyDescent="0.3">
      <c r="A308" s="660" t="s">
        <v>3334</v>
      </c>
      <c r="B308" s="661">
        <v>7</v>
      </c>
      <c r="C308" s="662">
        <v>214039003000017</v>
      </c>
      <c r="D308" s="663" t="s">
        <v>1575</v>
      </c>
      <c r="E308" s="664" t="str">
        <f t="shared" si="23"/>
        <v>217403900300001</v>
      </c>
      <c r="F308" s="664" t="str">
        <f t="shared" si="24"/>
        <v>7</v>
      </c>
      <c r="G308" s="664" t="e">
        <f>+VLOOKUP(L308,BG!$D$10:$F$68,3,FALSE)</f>
        <v>#REF!</v>
      </c>
      <c r="H308" s="334" t="s">
        <v>2147</v>
      </c>
      <c r="I308" s="333">
        <v>-16795955820</v>
      </c>
      <c r="J308" s="654">
        <f t="shared" si="22"/>
        <v>-16795955.82</v>
      </c>
      <c r="K308" s="664" t="e">
        <f>+VLOOKUP(D308,#REF!,4,0)</f>
        <v>#REF!</v>
      </c>
      <c r="L308" t="e">
        <f>VLOOKUP(D308,#REF!,5,0)</f>
        <v>#REF!</v>
      </c>
      <c r="M308" t="e">
        <f>VLOOKUP(D308,#REF!,6,0)</f>
        <v>#REF!</v>
      </c>
      <c r="N308" t="e">
        <f>VLOOKUP(D308,#REF!,7,0)</f>
        <v>#REF!</v>
      </c>
      <c r="O308" s="664" t="s">
        <v>3399</v>
      </c>
      <c r="P308" t="str">
        <f t="shared" si="25"/>
        <v>39003</v>
      </c>
      <c r="Q308" t="str">
        <f t="shared" si="26"/>
        <v>21</v>
      </c>
    </row>
    <row r="309" spans="1:17" s="664" customFormat="1" x14ac:dyDescent="0.3">
      <c r="A309" s="660" t="s">
        <v>3334</v>
      </c>
      <c r="B309" s="661">
        <v>7</v>
      </c>
      <c r="C309" s="662">
        <v>214039003000018</v>
      </c>
      <c r="D309" s="663" t="s">
        <v>1576</v>
      </c>
      <c r="E309" s="664" t="str">
        <f t="shared" si="23"/>
        <v>218403900300001</v>
      </c>
      <c r="F309" s="664" t="str">
        <f t="shared" si="24"/>
        <v>8</v>
      </c>
      <c r="G309" s="664" t="e">
        <f>+VLOOKUP(L309,BG!$D$10:$F$68,3,FALSE)</f>
        <v>#REF!</v>
      </c>
      <c r="H309" s="427" t="s">
        <v>2147</v>
      </c>
      <c r="I309" s="332">
        <v>-104333880000</v>
      </c>
      <c r="J309" s="654">
        <f t="shared" si="22"/>
        <v>-104333880</v>
      </c>
      <c r="K309" s="664" t="e">
        <f>+VLOOKUP(D309,#REF!,4,0)</f>
        <v>#REF!</v>
      </c>
      <c r="L309" t="e">
        <f>VLOOKUP(D309,#REF!,5,0)</f>
        <v>#REF!</v>
      </c>
      <c r="M309" t="e">
        <f>VLOOKUP(D309,#REF!,6,0)</f>
        <v>#REF!</v>
      </c>
      <c r="N309" t="e">
        <f>VLOOKUP(D309,#REF!,7,0)</f>
        <v>#REF!</v>
      </c>
      <c r="O309" s="664" t="s">
        <v>3399</v>
      </c>
      <c r="P309" t="str">
        <f t="shared" si="25"/>
        <v>39003</v>
      </c>
      <c r="Q309" t="str">
        <f t="shared" si="26"/>
        <v>21</v>
      </c>
    </row>
    <row r="310" spans="1:17" s="664" customFormat="1" hidden="1" x14ac:dyDescent="0.3">
      <c r="A310" s="660" t="s">
        <v>3334</v>
      </c>
      <c r="B310" s="661">
        <v>7</v>
      </c>
      <c r="C310" s="662">
        <v>214039003000998</v>
      </c>
      <c r="D310" s="663" t="s">
        <v>1013</v>
      </c>
      <c r="E310" s="664" t="str">
        <f t="shared" si="23"/>
        <v>218403900300099</v>
      </c>
      <c r="F310" s="664" t="str">
        <f t="shared" si="24"/>
        <v>8</v>
      </c>
      <c r="G310" s="664" t="e">
        <f>+VLOOKUP(L310,BG!$D$10:$F$68,3,FALSE)</f>
        <v>#REF!</v>
      </c>
      <c r="H310" s="334" t="s">
        <v>1014</v>
      </c>
      <c r="I310" s="333">
        <v>-12681000000</v>
      </c>
      <c r="J310" s="654">
        <f t="shared" si="22"/>
        <v>-12681000</v>
      </c>
      <c r="K310" s="664" t="e">
        <f>+VLOOKUP(D310,#REF!,4,0)</f>
        <v>#REF!</v>
      </c>
      <c r="L310" t="e">
        <f>VLOOKUP(D310,#REF!,5,0)</f>
        <v>#REF!</v>
      </c>
      <c r="M310" t="e">
        <f>VLOOKUP(D310,#REF!,6,0)</f>
        <v>#REF!</v>
      </c>
      <c r="N310" t="e">
        <f>VLOOKUP(D310,#REF!,7,0)</f>
        <v>#REF!</v>
      </c>
      <c r="O310" s="664" t="s">
        <v>3399</v>
      </c>
      <c r="P310" t="str">
        <f t="shared" si="25"/>
        <v>39003</v>
      </c>
      <c r="Q310" t="str">
        <f t="shared" si="26"/>
        <v>21</v>
      </c>
    </row>
    <row r="311" spans="1:17" s="664" customFormat="1" x14ac:dyDescent="0.3">
      <c r="A311" s="660" t="s">
        <v>3334</v>
      </c>
      <c r="B311" s="661">
        <v>7</v>
      </c>
      <c r="C311" s="662">
        <v>214039006000011</v>
      </c>
      <c r="D311" s="663" t="s">
        <v>1969</v>
      </c>
      <c r="E311" s="664" t="str">
        <f t="shared" si="23"/>
        <v>211403900600001</v>
      </c>
      <c r="F311" s="664" t="str">
        <f t="shared" si="24"/>
        <v>1</v>
      </c>
      <c r="G311" s="664" t="e">
        <f>+VLOOKUP(L311,BG!$D$10:$F$68,3,FALSE)</f>
        <v>#REF!</v>
      </c>
      <c r="H311" s="427" t="s">
        <v>2148</v>
      </c>
      <c r="I311" s="332">
        <v>-1263879</v>
      </c>
      <c r="J311" s="654">
        <f t="shared" si="22"/>
        <v>-1263.8789999999999</v>
      </c>
      <c r="K311" s="664" t="e">
        <f>+VLOOKUP(D311,#REF!,4,0)</f>
        <v>#REF!</v>
      </c>
      <c r="L311" t="e">
        <f>VLOOKUP(D311,#REF!,5,0)</f>
        <v>#REF!</v>
      </c>
      <c r="M311" t="e">
        <f>VLOOKUP(D311,#REF!,6,0)</f>
        <v>#REF!</v>
      </c>
      <c r="N311" t="e">
        <f>VLOOKUP(D311,#REF!,7,0)</f>
        <v>#REF!</v>
      </c>
      <c r="O311" s="664" t="s">
        <v>3399</v>
      </c>
      <c r="P311" t="str">
        <f t="shared" si="25"/>
        <v>39006</v>
      </c>
      <c r="Q311" t="str">
        <f t="shared" si="26"/>
        <v>21</v>
      </c>
    </row>
    <row r="312" spans="1:17" s="664" customFormat="1" hidden="1" x14ac:dyDescent="0.3">
      <c r="A312" s="660" t="s">
        <v>3334</v>
      </c>
      <c r="B312" s="661">
        <v>7</v>
      </c>
      <c r="C312" s="662">
        <v>214039006000991</v>
      </c>
      <c r="D312" s="663" t="s">
        <v>1970</v>
      </c>
      <c r="E312" s="664" t="str">
        <f t="shared" si="23"/>
        <v>211403900600099</v>
      </c>
      <c r="F312" s="664" t="str">
        <f t="shared" si="24"/>
        <v>1</v>
      </c>
      <c r="G312" s="664" t="e">
        <f>+VLOOKUP(L312,BG!$D$10:$F$68,3,FALSE)</f>
        <v>#REF!</v>
      </c>
      <c r="H312" s="334" t="s">
        <v>2148</v>
      </c>
      <c r="I312" s="333">
        <v>-900239</v>
      </c>
      <c r="J312" s="654">
        <f t="shared" si="22"/>
        <v>-900.23900000000003</v>
      </c>
      <c r="K312" s="664" t="e">
        <f>+VLOOKUP(D312,#REF!,4,0)</f>
        <v>#REF!</v>
      </c>
      <c r="L312" t="e">
        <f>VLOOKUP(D312,#REF!,5,0)</f>
        <v>#REF!</v>
      </c>
      <c r="M312" t="e">
        <f>VLOOKUP(D312,#REF!,6,0)</f>
        <v>#REF!</v>
      </c>
      <c r="N312" t="e">
        <f>VLOOKUP(D312,#REF!,7,0)</f>
        <v>#REF!</v>
      </c>
      <c r="O312" s="664" t="s">
        <v>3399</v>
      </c>
      <c r="P312" t="str">
        <f t="shared" si="25"/>
        <v>39006</v>
      </c>
      <c r="Q312" t="str">
        <f t="shared" si="26"/>
        <v>21</v>
      </c>
    </row>
    <row r="313" spans="1:17" s="664" customFormat="1" hidden="1" x14ac:dyDescent="0.3">
      <c r="A313" s="660" t="s">
        <v>3334</v>
      </c>
      <c r="B313" s="661">
        <v>7</v>
      </c>
      <c r="C313" s="662">
        <v>214039008000998</v>
      </c>
      <c r="D313" s="663" t="s">
        <v>1495</v>
      </c>
      <c r="E313" s="664" t="str">
        <f t="shared" si="23"/>
        <v>218403900800099</v>
      </c>
      <c r="F313" s="664" t="str">
        <f t="shared" si="24"/>
        <v>8</v>
      </c>
      <c r="G313" s="664" t="e">
        <f>+VLOOKUP(L313,BG!$D$10:$F$68,3,FALSE)</f>
        <v>#REF!</v>
      </c>
      <c r="H313" s="427" t="s">
        <v>2149</v>
      </c>
      <c r="I313" s="332">
        <v>-29306179657</v>
      </c>
      <c r="J313" s="654">
        <f t="shared" si="22"/>
        <v>-29306179.657000002</v>
      </c>
      <c r="K313" s="664" t="e">
        <f>+VLOOKUP(D313,#REF!,4,0)</f>
        <v>#REF!</v>
      </c>
      <c r="L313" t="e">
        <f>VLOOKUP(D313,#REF!,5,0)</f>
        <v>#REF!</v>
      </c>
      <c r="M313" t="e">
        <f>VLOOKUP(D313,#REF!,6,0)</f>
        <v>#REF!</v>
      </c>
      <c r="N313" t="e">
        <f>VLOOKUP(D313,#REF!,7,0)</f>
        <v>#REF!</v>
      </c>
      <c r="O313" s="664" t="s">
        <v>3399</v>
      </c>
      <c r="P313" t="str">
        <f t="shared" si="25"/>
        <v>39008</v>
      </c>
      <c r="Q313" t="str">
        <f t="shared" si="26"/>
        <v>21</v>
      </c>
    </row>
    <row r="314" spans="1:17" s="664" customFormat="1" hidden="1" x14ac:dyDescent="0.3">
      <c r="A314" s="660" t="s">
        <v>3334</v>
      </c>
      <c r="B314" s="661">
        <v>7</v>
      </c>
      <c r="C314" s="662">
        <v>218013482001995</v>
      </c>
      <c r="D314" s="663" t="s">
        <v>1020</v>
      </c>
      <c r="E314" s="664" t="str">
        <f t="shared" si="23"/>
        <v>215801348200199</v>
      </c>
      <c r="F314" s="664" t="str">
        <f t="shared" si="24"/>
        <v>5</v>
      </c>
      <c r="G314" s="664" t="e">
        <f>+VLOOKUP(L314,BG!$D$10:$F$68,3,FALSE)</f>
        <v>#REF!</v>
      </c>
      <c r="H314" s="334" t="s">
        <v>1016</v>
      </c>
      <c r="I314" s="333">
        <v>-155028005</v>
      </c>
      <c r="J314" s="654">
        <f t="shared" si="22"/>
        <v>-155028.005</v>
      </c>
      <c r="K314" s="664" t="e">
        <f>+VLOOKUP(D314,#REF!,4,0)</f>
        <v>#REF!</v>
      </c>
      <c r="L314" t="e">
        <f>VLOOKUP(D314,#REF!,5,0)</f>
        <v>#REF!</v>
      </c>
      <c r="M314" t="e">
        <f>VLOOKUP(D314,#REF!,6,0)</f>
        <v>#REF!</v>
      </c>
      <c r="N314" t="e">
        <f>VLOOKUP(D314,#REF!,7,0)</f>
        <v>#REF!</v>
      </c>
      <c r="P314" t="str">
        <f t="shared" si="25"/>
        <v>13482</v>
      </c>
      <c r="Q314" t="str">
        <f t="shared" si="26"/>
        <v>21</v>
      </c>
    </row>
    <row r="315" spans="1:17" s="664" customFormat="1" hidden="1" x14ac:dyDescent="0.3">
      <c r="A315" s="660" t="s">
        <v>3334</v>
      </c>
      <c r="B315" s="661">
        <v>7</v>
      </c>
      <c r="C315" s="662">
        <v>218013482001996</v>
      </c>
      <c r="D315" s="663" t="s">
        <v>1021</v>
      </c>
      <c r="E315" s="664" t="str">
        <f t="shared" si="23"/>
        <v>216801348200199</v>
      </c>
      <c r="F315" s="664" t="str">
        <f t="shared" si="24"/>
        <v>6</v>
      </c>
      <c r="G315" s="664" t="e">
        <f>+VLOOKUP(L315,BG!$D$10:$F$68,3,FALSE)</f>
        <v>#REF!</v>
      </c>
      <c r="H315" s="427" t="s">
        <v>1017</v>
      </c>
      <c r="I315" s="332">
        <v>-62499526</v>
      </c>
      <c r="J315" s="654">
        <f t="shared" si="22"/>
        <v>-62499.525999999998</v>
      </c>
      <c r="K315" s="664" t="e">
        <f>+VLOOKUP(D315,#REF!,4,0)</f>
        <v>#REF!</v>
      </c>
      <c r="L315" t="e">
        <f>VLOOKUP(D315,#REF!,5,0)</f>
        <v>#REF!</v>
      </c>
      <c r="M315" t="e">
        <f>VLOOKUP(D315,#REF!,6,0)</f>
        <v>#REF!</v>
      </c>
      <c r="N315" t="e">
        <f>VLOOKUP(D315,#REF!,7,0)</f>
        <v>#REF!</v>
      </c>
      <c r="P315" t="str">
        <f t="shared" si="25"/>
        <v>13482</v>
      </c>
      <c r="Q315" t="str">
        <f t="shared" si="26"/>
        <v>21</v>
      </c>
    </row>
    <row r="316" spans="1:17" s="664" customFormat="1" hidden="1" x14ac:dyDescent="0.3">
      <c r="A316" s="660" t="s">
        <v>3334</v>
      </c>
      <c r="B316" s="661">
        <v>7</v>
      </c>
      <c r="C316" s="662">
        <v>218013482001997</v>
      </c>
      <c r="D316" s="663" t="s">
        <v>1022</v>
      </c>
      <c r="E316" s="664" t="str">
        <f t="shared" si="23"/>
        <v>217801348200199</v>
      </c>
      <c r="F316" s="664" t="str">
        <f t="shared" si="24"/>
        <v>7</v>
      </c>
      <c r="G316" s="664" t="e">
        <f>+VLOOKUP(L316,BG!$D$10:$F$68,3,FALSE)</f>
        <v>#REF!</v>
      </c>
      <c r="H316" s="334" t="s">
        <v>1019</v>
      </c>
      <c r="I316" s="333">
        <v>-93897945</v>
      </c>
      <c r="J316" s="654">
        <f t="shared" si="22"/>
        <v>-93897.945000000007</v>
      </c>
      <c r="K316" s="664" t="e">
        <f>+VLOOKUP(D316,#REF!,4,0)</f>
        <v>#REF!</v>
      </c>
      <c r="L316" t="e">
        <f>VLOOKUP(D316,#REF!,5,0)</f>
        <v>#REF!</v>
      </c>
      <c r="M316" t="e">
        <f>VLOOKUP(D316,#REF!,6,0)</f>
        <v>#REF!</v>
      </c>
      <c r="N316" t="e">
        <f>VLOOKUP(D316,#REF!,7,0)</f>
        <v>#REF!</v>
      </c>
      <c r="P316" t="str">
        <f t="shared" si="25"/>
        <v>13482</v>
      </c>
      <c r="Q316" t="str">
        <f t="shared" si="26"/>
        <v>21</v>
      </c>
    </row>
    <row r="317" spans="1:17" s="664" customFormat="1" hidden="1" x14ac:dyDescent="0.3">
      <c r="A317" s="660" t="s">
        <v>3334</v>
      </c>
      <c r="B317" s="661">
        <v>7</v>
      </c>
      <c r="C317" s="662">
        <v>218013482001998</v>
      </c>
      <c r="D317" s="663" t="s">
        <v>1023</v>
      </c>
      <c r="E317" s="664" t="str">
        <f t="shared" si="23"/>
        <v>218801348200199</v>
      </c>
      <c r="F317" s="664" t="str">
        <f t="shared" si="24"/>
        <v>8</v>
      </c>
      <c r="G317" s="664" t="e">
        <f>+VLOOKUP(L317,BG!$D$10:$F$68,3,FALSE)</f>
        <v>#REF!</v>
      </c>
      <c r="H317" s="427" t="s">
        <v>1024</v>
      </c>
      <c r="I317" s="332">
        <v>-39960673141</v>
      </c>
      <c r="J317" s="654">
        <f t="shared" si="22"/>
        <v>-39960673.141000003</v>
      </c>
      <c r="K317" s="664" t="e">
        <f>+VLOOKUP(D317,#REF!,4,0)</f>
        <v>#REF!</v>
      </c>
      <c r="L317" t="e">
        <f>VLOOKUP(D317,#REF!,5,0)</f>
        <v>#REF!</v>
      </c>
      <c r="M317" t="e">
        <f>VLOOKUP(D317,#REF!,6,0)</f>
        <v>#REF!</v>
      </c>
      <c r="N317" t="e">
        <f>VLOOKUP(D317,#REF!,7,0)</f>
        <v>#REF!</v>
      </c>
      <c r="P317" t="str">
        <f t="shared" si="25"/>
        <v>13482</v>
      </c>
      <c r="Q317" t="str">
        <f t="shared" si="26"/>
        <v>21</v>
      </c>
    </row>
    <row r="318" spans="1:17" s="664" customFormat="1" hidden="1" x14ac:dyDescent="0.3">
      <c r="A318" s="660" t="s">
        <v>3334</v>
      </c>
      <c r="B318" s="661">
        <v>7</v>
      </c>
      <c r="C318" s="662">
        <v>218013484000998</v>
      </c>
      <c r="D318" s="663" t="s">
        <v>2538</v>
      </c>
      <c r="E318" s="664" t="str">
        <f t="shared" si="23"/>
        <v>218801348400099</v>
      </c>
      <c r="F318" s="664" t="str">
        <f t="shared" si="24"/>
        <v>8</v>
      </c>
      <c r="G318" s="664" t="e">
        <f>+VLOOKUP(L318,BG!$D$10:$F$68,3,FALSE)</f>
        <v>#REF!</v>
      </c>
      <c r="H318" s="334" t="s">
        <v>2539</v>
      </c>
      <c r="I318" s="333">
        <v>-4612844</v>
      </c>
      <c r="J318" s="654">
        <f t="shared" si="22"/>
        <v>-4612.8440000000001</v>
      </c>
      <c r="K318" s="664" t="e">
        <f>+VLOOKUP(D318,#REF!,4,0)</f>
        <v>#REF!</v>
      </c>
      <c r="L318" t="e">
        <f>VLOOKUP(D318,#REF!,5,0)</f>
        <v>#REF!</v>
      </c>
      <c r="M318" t="e">
        <f>VLOOKUP(D318,#REF!,6,0)</f>
        <v>#REF!</v>
      </c>
      <c r="N318" t="e">
        <f>VLOOKUP(D318,#REF!,7,0)</f>
        <v>#REF!</v>
      </c>
      <c r="P318" t="str">
        <f t="shared" si="25"/>
        <v>13484</v>
      </c>
      <c r="Q318" t="str">
        <f t="shared" si="26"/>
        <v>21</v>
      </c>
    </row>
    <row r="319" spans="1:17" s="664" customFormat="1" x14ac:dyDescent="0.3">
      <c r="A319" s="660" t="s">
        <v>3334</v>
      </c>
      <c r="B319" s="661">
        <v>7</v>
      </c>
      <c r="C319" s="662">
        <v>218013484001017</v>
      </c>
      <c r="D319" s="663" t="s">
        <v>2535</v>
      </c>
      <c r="E319" s="664" t="str">
        <f t="shared" si="23"/>
        <v>217801348400101</v>
      </c>
      <c r="F319" s="664" t="str">
        <f t="shared" si="24"/>
        <v>7</v>
      </c>
      <c r="G319" s="664" t="e">
        <f>+VLOOKUP(L319,BG!$D$10:$F$68,3,FALSE)</f>
        <v>#REF!</v>
      </c>
      <c r="H319" s="427" t="s">
        <v>2536</v>
      </c>
      <c r="I319" s="332">
        <v>-95631787</v>
      </c>
      <c r="J319" s="654">
        <f t="shared" si="22"/>
        <v>-95631.786999999997</v>
      </c>
      <c r="K319" s="664" t="e">
        <f>+VLOOKUP(D319,#REF!,4,0)</f>
        <v>#REF!</v>
      </c>
      <c r="L319" t="e">
        <f>VLOOKUP(D319,#REF!,5,0)</f>
        <v>#REF!</v>
      </c>
      <c r="M319" t="e">
        <f>VLOOKUP(D319,#REF!,6,0)</f>
        <v>#REF!</v>
      </c>
      <c r="N319" t="e">
        <f>VLOOKUP(D319,#REF!,7,0)</f>
        <v>#REF!</v>
      </c>
      <c r="P319" t="str">
        <f t="shared" si="25"/>
        <v>13484</v>
      </c>
      <c r="Q319" t="str">
        <f t="shared" si="26"/>
        <v>21</v>
      </c>
    </row>
    <row r="320" spans="1:17" s="664" customFormat="1" x14ac:dyDescent="0.3">
      <c r="A320" s="660" t="s">
        <v>3334</v>
      </c>
      <c r="B320" s="661">
        <v>7</v>
      </c>
      <c r="C320" s="662">
        <v>218013484001018</v>
      </c>
      <c r="D320" s="663" t="s">
        <v>2540</v>
      </c>
      <c r="E320" s="664" t="str">
        <f t="shared" si="23"/>
        <v>218801348400101</v>
      </c>
      <c r="F320" s="664" t="str">
        <f t="shared" si="24"/>
        <v>8</v>
      </c>
      <c r="G320" s="664" t="e">
        <f>+VLOOKUP(L320,BG!$D$10:$F$68,3,FALSE)</f>
        <v>#REF!</v>
      </c>
      <c r="H320" s="334" t="s">
        <v>2541</v>
      </c>
      <c r="I320" s="333">
        <v>-1458325800</v>
      </c>
      <c r="J320" s="654">
        <f t="shared" si="22"/>
        <v>-1458325.8</v>
      </c>
      <c r="K320" s="664" t="e">
        <f>+VLOOKUP(D320,#REF!,4,0)</f>
        <v>#REF!</v>
      </c>
      <c r="L320" t="e">
        <f>VLOOKUP(D320,#REF!,5,0)</f>
        <v>#REF!</v>
      </c>
      <c r="M320" t="e">
        <f>VLOOKUP(D320,#REF!,6,0)</f>
        <v>#REF!</v>
      </c>
      <c r="N320" t="e">
        <f>VLOOKUP(D320,#REF!,7,0)</f>
        <v>#REF!</v>
      </c>
      <c r="P320" t="str">
        <f t="shared" si="25"/>
        <v>13484</v>
      </c>
      <c r="Q320" t="str">
        <f t="shared" si="26"/>
        <v>21</v>
      </c>
    </row>
    <row r="321" spans="1:17" s="664" customFormat="1" hidden="1" x14ac:dyDescent="0.3">
      <c r="A321" s="660" t="s">
        <v>3334</v>
      </c>
      <c r="B321" s="661">
        <v>7</v>
      </c>
      <c r="C321" s="662">
        <v>218013484001997</v>
      </c>
      <c r="D321" s="663" t="s">
        <v>2537</v>
      </c>
      <c r="E321" s="664" t="str">
        <f t="shared" si="23"/>
        <v>217801348400199</v>
      </c>
      <c r="F321" s="664" t="str">
        <f t="shared" si="24"/>
        <v>7</v>
      </c>
      <c r="G321" s="664" t="e">
        <f>+VLOOKUP(L321,BG!$D$10:$F$68,3,FALSE)</f>
        <v>#REF!</v>
      </c>
      <c r="H321" s="427" t="s">
        <v>2536</v>
      </c>
      <c r="I321" s="332">
        <v>-369138699</v>
      </c>
      <c r="J321" s="654">
        <f t="shared" si="22"/>
        <v>-369138.69900000002</v>
      </c>
      <c r="K321" s="664" t="e">
        <f>+VLOOKUP(D321,#REF!,4,0)</f>
        <v>#REF!</v>
      </c>
      <c r="L321" t="e">
        <f>VLOOKUP(D321,#REF!,5,0)</f>
        <v>#REF!</v>
      </c>
      <c r="M321" t="e">
        <f>VLOOKUP(D321,#REF!,6,0)</f>
        <v>#REF!</v>
      </c>
      <c r="N321" t="e">
        <f>VLOOKUP(D321,#REF!,7,0)</f>
        <v>#REF!</v>
      </c>
      <c r="P321" t="str">
        <f t="shared" si="25"/>
        <v>13484</v>
      </c>
      <c r="Q321" t="str">
        <f t="shared" si="26"/>
        <v>21</v>
      </c>
    </row>
    <row r="322" spans="1:17" s="664" customFormat="1" hidden="1" x14ac:dyDescent="0.3">
      <c r="A322" s="660" t="s">
        <v>3334</v>
      </c>
      <c r="B322" s="661">
        <v>7</v>
      </c>
      <c r="C322" s="662">
        <v>218013492001995</v>
      </c>
      <c r="D322" s="663" t="s">
        <v>1029</v>
      </c>
      <c r="E322" s="664" t="str">
        <f t="shared" si="23"/>
        <v>215801349200199</v>
      </c>
      <c r="F322" s="664" t="str">
        <f t="shared" si="24"/>
        <v>5</v>
      </c>
      <c r="G322" s="664" t="e">
        <f>+VLOOKUP(L322,BG!$D$10:$F$68,3,FALSE)</f>
        <v>#REF!</v>
      </c>
      <c r="H322" s="334" t="s">
        <v>1025</v>
      </c>
      <c r="I322" s="333">
        <v>128463459</v>
      </c>
      <c r="J322" s="654">
        <f t="shared" ref="J322:J385" si="27">I322/1000</f>
        <v>128463.459</v>
      </c>
      <c r="K322" s="664" t="e">
        <f>+VLOOKUP(D322,#REF!,4,0)</f>
        <v>#REF!</v>
      </c>
      <c r="L322" t="e">
        <f>VLOOKUP(D322,#REF!,5,0)</f>
        <v>#REF!</v>
      </c>
      <c r="M322" t="e">
        <f>VLOOKUP(D322,#REF!,6,0)</f>
        <v>#REF!</v>
      </c>
      <c r="N322" t="e">
        <f>VLOOKUP(D322,#REF!,7,0)</f>
        <v>#REF!</v>
      </c>
      <c r="P322" t="str">
        <f t="shared" si="25"/>
        <v>13492</v>
      </c>
      <c r="Q322" t="str">
        <f t="shared" si="26"/>
        <v>21</v>
      </c>
    </row>
    <row r="323" spans="1:17" s="664" customFormat="1" hidden="1" x14ac:dyDescent="0.3">
      <c r="A323" s="660" t="s">
        <v>3334</v>
      </c>
      <c r="B323" s="661">
        <v>7</v>
      </c>
      <c r="C323" s="662">
        <v>218013492001996</v>
      </c>
      <c r="D323" s="663" t="s">
        <v>1030</v>
      </c>
      <c r="E323" s="664" t="str">
        <f t="shared" si="23"/>
        <v>216801349200199</v>
      </c>
      <c r="F323" s="664" t="str">
        <f t="shared" si="24"/>
        <v>6</v>
      </c>
      <c r="G323" s="664" t="e">
        <f>+VLOOKUP(L323,BG!$D$10:$F$68,3,FALSE)</f>
        <v>#REF!</v>
      </c>
      <c r="H323" s="427" t="s">
        <v>1026</v>
      </c>
      <c r="I323" s="332">
        <v>56864323</v>
      </c>
      <c r="J323" s="654">
        <f t="shared" si="27"/>
        <v>56864.322999999997</v>
      </c>
      <c r="K323" s="664" t="e">
        <f>+VLOOKUP(D323,#REF!,4,0)</f>
        <v>#REF!</v>
      </c>
      <c r="L323" t="e">
        <f>VLOOKUP(D323,#REF!,5,0)</f>
        <v>#REF!</v>
      </c>
      <c r="M323" t="e">
        <f>VLOOKUP(D323,#REF!,6,0)</f>
        <v>#REF!</v>
      </c>
      <c r="N323" t="e">
        <f>VLOOKUP(D323,#REF!,7,0)</f>
        <v>#REF!</v>
      </c>
      <c r="P323" t="str">
        <f t="shared" si="25"/>
        <v>13492</v>
      </c>
      <c r="Q323" t="str">
        <f t="shared" si="26"/>
        <v>21</v>
      </c>
    </row>
    <row r="324" spans="1:17" s="664" customFormat="1" hidden="1" x14ac:dyDescent="0.3">
      <c r="A324" s="660" t="s">
        <v>3334</v>
      </c>
      <c r="B324" s="661">
        <v>7</v>
      </c>
      <c r="C324" s="662">
        <v>218013492001997</v>
      </c>
      <c r="D324" s="663" t="s">
        <v>1031</v>
      </c>
      <c r="E324" s="664" t="str">
        <f t="shared" si="23"/>
        <v>217801349200199</v>
      </c>
      <c r="F324" s="664" t="str">
        <f t="shared" si="24"/>
        <v>7</v>
      </c>
      <c r="G324" s="664" t="e">
        <f>+VLOOKUP(L324,BG!$D$10:$F$68,3,FALSE)</f>
        <v>#REF!</v>
      </c>
      <c r="H324" s="334" t="s">
        <v>1028</v>
      </c>
      <c r="I324" s="333">
        <v>45344810</v>
      </c>
      <c r="J324" s="654">
        <f t="shared" si="27"/>
        <v>45344.81</v>
      </c>
      <c r="K324" s="664" t="e">
        <f>+VLOOKUP(D324,#REF!,4,0)</f>
        <v>#REF!</v>
      </c>
      <c r="L324" t="e">
        <f>VLOOKUP(D324,#REF!,5,0)</f>
        <v>#REF!</v>
      </c>
      <c r="M324" t="e">
        <f>VLOOKUP(D324,#REF!,6,0)</f>
        <v>#REF!</v>
      </c>
      <c r="N324" t="e">
        <f>VLOOKUP(D324,#REF!,7,0)</f>
        <v>#REF!</v>
      </c>
      <c r="O324" s="664" t="s">
        <v>3178</v>
      </c>
      <c r="P324" t="str">
        <f t="shared" si="25"/>
        <v>13492</v>
      </c>
      <c r="Q324" t="str">
        <f t="shared" si="26"/>
        <v>21</v>
      </c>
    </row>
    <row r="325" spans="1:17" s="664" customFormat="1" hidden="1" x14ac:dyDescent="0.3">
      <c r="A325" s="660" t="s">
        <v>3334</v>
      </c>
      <c r="B325" s="661">
        <v>7</v>
      </c>
      <c r="C325" s="662">
        <v>218013492001998</v>
      </c>
      <c r="D325" s="663" t="s">
        <v>1032</v>
      </c>
      <c r="E325" s="664" t="str">
        <f t="shared" ref="E325:E388" si="28">+MID(D325,3,2)&amp;+MID(D325,6,1)&amp;+MID(D325,8,2)&amp;+MID(D325,11,3)&amp;+MID(D325,17,2)&amp;+MID(D325,20,3)&amp;+MID(D325,24,2)</f>
        <v>218801349200199</v>
      </c>
      <c r="F325" s="664" t="str">
        <f t="shared" ref="F325:F388" si="29">MID(E325,3,1)</f>
        <v>8</v>
      </c>
      <c r="G325" s="664" t="e">
        <f>+VLOOKUP(L325,BG!$D$10:$F$68,3,FALSE)</f>
        <v>#REF!</v>
      </c>
      <c r="H325" s="427" t="s">
        <v>1033</v>
      </c>
      <c r="I325" s="332">
        <v>38238047475</v>
      </c>
      <c r="J325" s="654">
        <f t="shared" si="27"/>
        <v>38238047.475000001</v>
      </c>
      <c r="K325" s="664" t="e">
        <f>+VLOOKUP(D325,#REF!,4,0)</f>
        <v>#REF!</v>
      </c>
      <c r="L325" t="e">
        <f>VLOOKUP(D325,#REF!,5,0)</f>
        <v>#REF!</v>
      </c>
      <c r="M325" t="e">
        <f>VLOOKUP(D325,#REF!,6,0)</f>
        <v>#REF!</v>
      </c>
      <c r="N325" t="e">
        <f>VLOOKUP(D325,#REF!,7,0)</f>
        <v>#REF!</v>
      </c>
      <c r="O325" s="664" t="s">
        <v>3178</v>
      </c>
      <c r="P325" t="str">
        <f t="shared" si="25"/>
        <v>13492</v>
      </c>
      <c r="Q325" t="str">
        <f t="shared" si="26"/>
        <v>21</v>
      </c>
    </row>
    <row r="326" spans="1:17" s="664" customFormat="1" x14ac:dyDescent="0.3">
      <c r="A326" s="660" t="s">
        <v>3334</v>
      </c>
      <c r="B326" s="661">
        <v>7</v>
      </c>
      <c r="C326" s="662">
        <v>226021801000018</v>
      </c>
      <c r="D326" s="663" t="s">
        <v>1973</v>
      </c>
      <c r="E326" s="664" t="str">
        <f t="shared" si="28"/>
        <v>228602180100001</v>
      </c>
      <c r="F326" s="664" t="str">
        <f t="shared" si="29"/>
        <v>8</v>
      </c>
      <c r="G326" s="664" t="e">
        <f>+VLOOKUP(L326,BG!$D$10:$F$68,3,FALSE)</f>
        <v>#REF!</v>
      </c>
      <c r="H326" s="334" t="s">
        <v>2151</v>
      </c>
      <c r="I326" s="333">
        <v>-25184040000</v>
      </c>
      <c r="J326" s="654">
        <f t="shared" si="27"/>
        <v>-25184040</v>
      </c>
      <c r="K326" s="664" t="e">
        <f>+VLOOKUP(D326,#REF!,4,0)</f>
        <v>#REF!</v>
      </c>
      <c r="L326" t="e">
        <f>VLOOKUP(D326,#REF!,5,0)</f>
        <v>#REF!</v>
      </c>
      <c r="M326" t="e">
        <f>VLOOKUP(D326,#REF!,6,0)</f>
        <v>#REF!</v>
      </c>
      <c r="N326" t="e">
        <f>VLOOKUP(D326,#REF!,7,0)</f>
        <v>#REF!</v>
      </c>
      <c r="O326" s="664" t="s">
        <v>3399</v>
      </c>
      <c r="P326" t="str">
        <f t="shared" si="25"/>
        <v>21801</v>
      </c>
      <c r="Q326" t="str">
        <f t="shared" si="26"/>
        <v>22</v>
      </c>
    </row>
    <row r="327" spans="1:17" s="664" customFormat="1" hidden="1" x14ac:dyDescent="0.3">
      <c r="A327" s="660" t="s">
        <v>3334</v>
      </c>
      <c r="B327" s="661">
        <v>7</v>
      </c>
      <c r="C327" s="662">
        <v>226021801000998</v>
      </c>
      <c r="D327" s="663" t="s">
        <v>1975</v>
      </c>
      <c r="E327" s="664" t="str">
        <f t="shared" si="28"/>
        <v>228602180100099</v>
      </c>
      <c r="F327" s="664" t="str">
        <f t="shared" si="29"/>
        <v>8</v>
      </c>
      <c r="G327" s="664" t="e">
        <f>+VLOOKUP(L327,BG!$D$10:$F$68,3,FALSE)</f>
        <v>#REF!</v>
      </c>
      <c r="H327" s="427" t="s">
        <v>2151</v>
      </c>
      <c r="I327" s="332">
        <v>-110000000000</v>
      </c>
      <c r="J327" s="654">
        <f t="shared" si="27"/>
        <v>-110000000</v>
      </c>
      <c r="K327" s="664" t="e">
        <f>+VLOOKUP(D327,#REF!,4,0)</f>
        <v>#REF!</v>
      </c>
      <c r="L327" t="e">
        <f>VLOOKUP(D327,#REF!,5,0)</f>
        <v>#REF!</v>
      </c>
      <c r="M327" t="e">
        <f>VLOOKUP(D327,#REF!,6,0)</f>
        <v>#REF!</v>
      </c>
      <c r="N327" t="e">
        <f>VLOOKUP(D327,#REF!,7,0)</f>
        <v>#REF!</v>
      </c>
      <c r="O327" s="664" t="s">
        <v>3399</v>
      </c>
      <c r="P327" t="str">
        <f t="shared" ref="P327:P390" si="30">MID(E327,6,5)</f>
        <v>21801</v>
      </c>
      <c r="Q327" t="str">
        <f t="shared" ref="Q327:Q390" si="31">+LEFT(E327,2)</f>
        <v>22</v>
      </c>
    </row>
    <row r="328" spans="1:17" s="664" customFormat="1" x14ac:dyDescent="0.3">
      <c r="A328" s="660" t="s">
        <v>3334</v>
      </c>
      <c r="B328" s="661">
        <v>7</v>
      </c>
      <c r="C328" s="662">
        <v>226026804002012</v>
      </c>
      <c r="D328" s="663" t="s">
        <v>2737</v>
      </c>
      <c r="E328" s="664" t="str">
        <f t="shared" si="28"/>
        <v>222602680400201</v>
      </c>
      <c r="F328" s="664" t="str">
        <f t="shared" si="29"/>
        <v>2</v>
      </c>
      <c r="G328" s="664" t="e">
        <f>+VLOOKUP(L328,BG!$D$10:$F$68,3,FALSE)</f>
        <v>#REF!</v>
      </c>
      <c r="H328" s="334" t="s">
        <v>2152</v>
      </c>
      <c r="I328" s="333">
        <v>-431726400</v>
      </c>
      <c r="J328" s="654">
        <f t="shared" si="27"/>
        <v>-431726.4</v>
      </c>
      <c r="K328" s="664" t="e">
        <f>+VLOOKUP(D328,#REF!,4,0)</f>
        <v>#REF!</v>
      </c>
      <c r="L328" t="e">
        <f>VLOOKUP(D328,#REF!,5,0)</f>
        <v>#REF!</v>
      </c>
      <c r="M328" t="e">
        <f>VLOOKUP(D328,#REF!,6,0)</f>
        <v>#REF!</v>
      </c>
      <c r="N328" t="e">
        <f>VLOOKUP(D328,#REF!,7,0)</f>
        <v>#REF!</v>
      </c>
      <c r="O328" s="664" t="s">
        <v>3399</v>
      </c>
      <c r="P328" t="str">
        <f t="shared" si="30"/>
        <v>26804</v>
      </c>
      <c r="Q328" t="str">
        <f t="shared" si="31"/>
        <v>22</v>
      </c>
    </row>
    <row r="329" spans="1:17" s="664" customFormat="1" x14ac:dyDescent="0.3">
      <c r="A329" s="660" t="s">
        <v>3334</v>
      </c>
      <c r="B329" s="661">
        <v>7</v>
      </c>
      <c r="C329" s="662">
        <v>226026804002013</v>
      </c>
      <c r="D329" s="663" t="s">
        <v>2738</v>
      </c>
      <c r="E329" s="664" t="str">
        <f t="shared" si="28"/>
        <v>223602680400201</v>
      </c>
      <c r="F329" s="664" t="str">
        <f t="shared" si="29"/>
        <v>3</v>
      </c>
      <c r="G329" s="664" t="e">
        <f>+VLOOKUP(L329,BG!$D$10:$F$68,3,FALSE)</f>
        <v>#REF!</v>
      </c>
      <c r="H329" s="427" t="s">
        <v>2152</v>
      </c>
      <c r="I329" s="332">
        <v>-1439088000</v>
      </c>
      <c r="J329" s="654">
        <f t="shared" si="27"/>
        <v>-1439088</v>
      </c>
      <c r="K329" s="664" t="e">
        <f>+VLOOKUP(D329,#REF!,4,0)</f>
        <v>#REF!</v>
      </c>
      <c r="L329" t="e">
        <f>VLOOKUP(D329,#REF!,5,0)</f>
        <v>#REF!</v>
      </c>
      <c r="M329" t="e">
        <f>VLOOKUP(D329,#REF!,6,0)</f>
        <v>#REF!</v>
      </c>
      <c r="N329" t="e">
        <f>VLOOKUP(D329,#REF!,7,0)</f>
        <v>#REF!</v>
      </c>
      <c r="O329" s="664" t="s">
        <v>3399</v>
      </c>
      <c r="P329" t="str">
        <f t="shared" si="30"/>
        <v>26804</v>
      </c>
      <c r="Q329" t="str">
        <f t="shared" si="31"/>
        <v>22</v>
      </c>
    </row>
    <row r="330" spans="1:17" s="664" customFormat="1" x14ac:dyDescent="0.3">
      <c r="A330" s="660" t="s">
        <v>3334</v>
      </c>
      <c r="B330" s="661">
        <v>7</v>
      </c>
      <c r="C330" s="662">
        <v>226026804002014</v>
      </c>
      <c r="D330" s="663" t="s">
        <v>3162</v>
      </c>
      <c r="E330" s="664" t="str">
        <f t="shared" si="28"/>
        <v>224602680400201</v>
      </c>
      <c r="F330" s="664" t="str">
        <f t="shared" si="29"/>
        <v>4</v>
      </c>
      <c r="G330" s="664" t="e">
        <f>+VLOOKUP(L330,BG!$D$10:$F$68,3,FALSE)</f>
        <v>#REF!</v>
      </c>
      <c r="H330" s="334" t="s">
        <v>2152</v>
      </c>
      <c r="I330" s="333">
        <v>-18829958842</v>
      </c>
      <c r="J330" s="654">
        <f t="shared" si="27"/>
        <v>-18829958.842</v>
      </c>
      <c r="K330" s="664" t="e">
        <f>+VLOOKUP(D330,#REF!,4,0)</f>
        <v>#REF!</v>
      </c>
      <c r="L330" t="e">
        <f>VLOOKUP(D330,#REF!,5,0)</f>
        <v>#REF!</v>
      </c>
      <c r="M330" t="e">
        <f>VLOOKUP(D330,#REF!,6,0)</f>
        <v>#REF!</v>
      </c>
      <c r="N330" t="e">
        <f>VLOOKUP(D330,#REF!,7,0)</f>
        <v>#REF!</v>
      </c>
      <c r="O330" s="664" t="s">
        <v>3399</v>
      </c>
      <c r="P330" t="str">
        <f t="shared" si="30"/>
        <v>26804</v>
      </c>
      <c r="Q330" t="str">
        <f t="shared" si="31"/>
        <v>22</v>
      </c>
    </row>
    <row r="331" spans="1:17" s="664" customFormat="1" x14ac:dyDescent="0.3">
      <c r="A331" s="660" t="s">
        <v>3334</v>
      </c>
      <c r="B331" s="661">
        <v>7</v>
      </c>
      <c r="C331" s="662">
        <v>226026804002016</v>
      </c>
      <c r="D331" s="663" t="s">
        <v>1977</v>
      </c>
      <c r="E331" s="664" t="str">
        <f t="shared" si="28"/>
        <v>226602680400201</v>
      </c>
      <c r="F331" s="664" t="str">
        <f t="shared" si="29"/>
        <v>6</v>
      </c>
      <c r="G331" s="664" t="e">
        <f>+VLOOKUP(L331,BG!$D$10:$F$68,3,FALSE)</f>
        <v>#REF!</v>
      </c>
      <c r="H331" s="427" t="s">
        <v>2153</v>
      </c>
      <c r="I331" s="332">
        <v>-13460649775</v>
      </c>
      <c r="J331" s="654">
        <f t="shared" si="27"/>
        <v>-13460649.775</v>
      </c>
      <c r="K331" s="664" t="e">
        <f>+VLOOKUP(D331,#REF!,4,0)</f>
        <v>#REF!</v>
      </c>
      <c r="L331" t="e">
        <f>VLOOKUP(D331,#REF!,5,0)</f>
        <v>#REF!</v>
      </c>
      <c r="M331" t="e">
        <f>VLOOKUP(D331,#REF!,6,0)</f>
        <v>#REF!</v>
      </c>
      <c r="N331" t="e">
        <f>VLOOKUP(D331,#REF!,7,0)</f>
        <v>#REF!</v>
      </c>
      <c r="O331" s="664" t="s">
        <v>3399</v>
      </c>
      <c r="P331" t="str">
        <f t="shared" si="30"/>
        <v>26804</v>
      </c>
      <c r="Q331" t="str">
        <f t="shared" si="31"/>
        <v>22</v>
      </c>
    </row>
    <row r="332" spans="1:17" s="664" customFormat="1" x14ac:dyDescent="0.3">
      <c r="A332" s="660" t="s">
        <v>3334</v>
      </c>
      <c r="B332" s="661">
        <v>7</v>
      </c>
      <c r="C332" s="662">
        <v>226026804002017</v>
      </c>
      <c r="D332" s="663" t="s">
        <v>1978</v>
      </c>
      <c r="E332" s="664" t="str">
        <f t="shared" si="28"/>
        <v>227602680400201</v>
      </c>
      <c r="F332" s="664" t="str">
        <f t="shared" si="29"/>
        <v>7</v>
      </c>
      <c r="G332" s="664" t="e">
        <f>+VLOOKUP(L332,BG!$D$10:$F$68,3,FALSE)</f>
        <v>#REF!</v>
      </c>
      <c r="H332" s="334" t="s">
        <v>2153</v>
      </c>
      <c r="I332" s="333">
        <v>-21226548000</v>
      </c>
      <c r="J332" s="654">
        <f t="shared" si="27"/>
        <v>-21226548</v>
      </c>
      <c r="K332" s="664" t="e">
        <f>+VLOOKUP(D332,#REF!,4,0)</f>
        <v>#REF!</v>
      </c>
      <c r="L332" t="e">
        <f>VLOOKUP(D332,#REF!,5,0)</f>
        <v>#REF!</v>
      </c>
      <c r="M332" t="e">
        <f>VLOOKUP(D332,#REF!,6,0)</f>
        <v>#REF!</v>
      </c>
      <c r="N332" t="e">
        <f>VLOOKUP(D332,#REF!,7,0)</f>
        <v>#REF!</v>
      </c>
      <c r="O332" s="664" t="s">
        <v>3399</v>
      </c>
      <c r="P332" t="str">
        <f t="shared" si="30"/>
        <v>26804</v>
      </c>
      <c r="Q332" t="str">
        <f t="shared" si="31"/>
        <v>22</v>
      </c>
    </row>
    <row r="333" spans="1:17" s="664" customFormat="1" x14ac:dyDescent="0.3">
      <c r="A333" s="660" t="s">
        <v>3334</v>
      </c>
      <c r="B333" s="661">
        <v>7</v>
      </c>
      <c r="C333" s="662">
        <v>226026804002018</v>
      </c>
      <c r="D333" s="663" t="s">
        <v>1979</v>
      </c>
      <c r="E333" s="664" t="str">
        <f t="shared" si="28"/>
        <v>228602680400201</v>
      </c>
      <c r="F333" s="664" t="str">
        <f t="shared" si="29"/>
        <v>8</v>
      </c>
      <c r="G333" s="664" t="e">
        <f>+VLOOKUP(L333,BG!$D$10:$F$68,3,FALSE)</f>
        <v>#REF!</v>
      </c>
      <c r="H333" s="427" t="s">
        <v>2154</v>
      </c>
      <c r="I333" s="332">
        <v>-21629492640</v>
      </c>
      <c r="J333" s="654">
        <f t="shared" si="27"/>
        <v>-21629492.640000001</v>
      </c>
      <c r="K333" s="664" t="e">
        <f>+VLOOKUP(D333,#REF!,4,0)</f>
        <v>#REF!</v>
      </c>
      <c r="L333" t="e">
        <f>VLOOKUP(D333,#REF!,5,0)</f>
        <v>#REF!</v>
      </c>
      <c r="M333" t="e">
        <f>VLOOKUP(D333,#REF!,6,0)</f>
        <v>#REF!</v>
      </c>
      <c r="N333" t="e">
        <f>VLOOKUP(D333,#REF!,7,0)</f>
        <v>#REF!</v>
      </c>
      <c r="O333" s="664" t="s">
        <v>3399</v>
      </c>
      <c r="P333" t="str">
        <f t="shared" si="30"/>
        <v>26804</v>
      </c>
      <c r="Q333" t="str">
        <f t="shared" si="31"/>
        <v>22</v>
      </c>
    </row>
    <row r="334" spans="1:17" s="664" customFormat="1" hidden="1" x14ac:dyDescent="0.3">
      <c r="A334" s="660" t="s">
        <v>3334</v>
      </c>
      <c r="B334" s="661">
        <v>7</v>
      </c>
      <c r="C334" s="662">
        <v>226026804002995</v>
      </c>
      <c r="D334" s="663" t="s">
        <v>1980</v>
      </c>
      <c r="E334" s="664" t="str">
        <f t="shared" si="28"/>
        <v>225602680400299</v>
      </c>
      <c r="F334" s="664" t="str">
        <f t="shared" si="29"/>
        <v>5</v>
      </c>
      <c r="G334" s="664" t="e">
        <f>+VLOOKUP(L334,BG!$D$10:$F$68,3,FALSE)</f>
        <v>#REF!</v>
      </c>
      <c r="H334" s="334" t="s">
        <v>2153</v>
      </c>
      <c r="I334" s="333">
        <v>-29753500000</v>
      </c>
      <c r="J334" s="654">
        <f t="shared" si="27"/>
        <v>-29753500</v>
      </c>
      <c r="K334" s="664" t="e">
        <f>+VLOOKUP(D334,#REF!,4,0)</f>
        <v>#REF!</v>
      </c>
      <c r="L334" t="e">
        <f>VLOOKUP(D334,#REF!,5,0)</f>
        <v>#REF!</v>
      </c>
      <c r="M334" t="e">
        <f>VLOOKUP(D334,#REF!,6,0)</f>
        <v>#REF!</v>
      </c>
      <c r="N334" t="e">
        <f>VLOOKUP(D334,#REF!,7,0)</f>
        <v>#REF!</v>
      </c>
      <c r="O334" s="664" t="s">
        <v>3399</v>
      </c>
      <c r="P334" t="str">
        <f t="shared" si="30"/>
        <v>26804</v>
      </c>
      <c r="Q334" t="str">
        <f t="shared" si="31"/>
        <v>22</v>
      </c>
    </row>
    <row r="335" spans="1:17" s="664" customFormat="1" hidden="1" x14ac:dyDescent="0.3">
      <c r="A335" s="660" t="s">
        <v>3334</v>
      </c>
      <c r="B335" s="661">
        <v>7</v>
      </c>
      <c r="C335" s="662">
        <v>226026804002996</v>
      </c>
      <c r="D335" s="663" t="s">
        <v>1981</v>
      </c>
      <c r="E335" s="664" t="str">
        <f t="shared" si="28"/>
        <v>226602680400299</v>
      </c>
      <c r="F335" s="664" t="str">
        <f t="shared" si="29"/>
        <v>6</v>
      </c>
      <c r="G335" s="664" t="e">
        <f>+VLOOKUP(L335,BG!$D$10:$F$68,3,FALSE)</f>
        <v>#REF!</v>
      </c>
      <c r="H335" s="427" t="s">
        <v>2153</v>
      </c>
      <c r="I335" s="332">
        <v>-29184511184</v>
      </c>
      <c r="J335" s="654">
        <f t="shared" si="27"/>
        <v>-29184511.184</v>
      </c>
      <c r="K335" s="664" t="e">
        <f>+VLOOKUP(D335,#REF!,4,0)</f>
        <v>#REF!</v>
      </c>
      <c r="L335" t="e">
        <f>VLOOKUP(D335,#REF!,5,0)</f>
        <v>#REF!</v>
      </c>
      <c r="M335" t="e">
        <f>VLOOKUP(D335,#REF!,6,0)</f>
        <v>#REF!</v>
      </c>
      <c r="N335" t="e">
        <f>VLOOKUP(D335,#REF!,7,0)</f>
        <v>#REF!</v>
      </c>
      <c r="O335" s="664" t="s">
        <v>3399</v>
      </c>
      <c r="P335" t="str">
        <f t="shared" si="30"/>
        <v>26804</v>
      </c>
      <c r="Q335" t="str">
        <f t="shared" si="31"/>
        <v>22</v>
      </c>
    </row>
    <row r="336" spans="1:17" s="664" customFormat="1" hidden="1" x14ac:dyDescent="0.3">
      <c r="A336" s="660" t="s">
        <v>3334</v>
      </c>
      <c r="B336" s="661">
        <v>7</v>
      </c>
      <c r="C336" s="662">
        <v>226026804002997</v>
      </c>
      <c r="D336" s="663" t="s">
        <v>1982</v>
      </c>
      <c r="E336" s="664" t="str">
        <f t="shared" si="28"/>
        <v>227602680400299</v>
      </c>
      <c r="F336" s="664" t="str">
        <f t="shared" si="29"/>
        <v>7</v>
      </c>
      <c r="G336" s="664" t="e">
        <f>+VLOOKUP(L336,BG!$D$10:$F$68,3,FALSE)</f>
        <v>#REF!</v>
      </c>
      <c r="H336" s="334" t="s">
        <v>2153</v>
      </c>
      <c r="I336" s="333">
        <v>-15825103587</v>
      </c>
      <c r="J336" s="654">
        <f t="shared" si="27"/>
        <v>-15825103.586999999</v>
      </c>
      <c r="K336" s="664" t="e">
        <f>+VLOOKUP(D336,#REF!,4,0)</f>
        <v>#REF!</v>
      </c>
      <c r="L336" t="e">
        <f>VLOOKUP(D336,#REF!,5,0)</f>
        <v>#REF!</v>
      </c>
      <c r="M336" t="e">
        <f>VLOOKUP(D336,#REF!,6,0)</f>
        <v>#REF!</v>
      </c>
      <c r="N336" t="e">
        <f>VLOOKUP(D336,#REF!,7,0)</f>
        <v>#REF!</v>
      </c>
      <c r="O336" s="664" t="s">
        <v>3399</v>
      </c>
      <c r="P336" t="str">
        <f t="shared" si="30"/>
        <v>26804</v>
      </c>
      <c r="Q336" t="str">
        <f t="shared" si="31"/>
        <v>22</v>
      </c>
    </row>
    <row r="337" spans="1:17" s="664" customFormat="1" hidden="1" x14ac:dyDescent="0.3">
      <c r="A337" s="660" t="s">
        <v>3334</v>
      </c>
      <c r="B337" s="661">
        <v>7</v>
      </c>
      <c r="C337" s="662">
        <v>226026804002998</v>
      </c>
      <c r="D337" s="663" t="s">
        <v>1983</v>
      </c>
      <c r="E337" s="664" t="str">
        <f t="shared" si="28"/>
        <v>228602680400299</v>
      </c>
      <c r="F337" s="664" t="str">
        <f t="shared" si="29"/>
        <v>8</v>
      </c>
      <c r="G337" s="664" t="e">
        <f>+VLOOKUP(L337,BG!$D$10:$F$68,3,FALSE)</f>
        <v>#REF!</v>
      </c>
      <c r="H337" s="427" t="s">
        <v>2153</v>
      </c>
      <c r="I337" s="332">
        <v>-36741662989</v>
      </c>
      <c r="J337" s="654">
        <f t="shared" si="27"/>
        <v>-36741662.989</v>
      </c>
      <c r="K337" s="664" t="e">
        <f>+VLOOKUP(D337,#REF!,4,0)</f>
        <v>#REF!</v>
      </c>
      <c r="L337" t="e">
        <f>VLOOKUP(D337,#REF!,5,0)</f>
        <v>#REF!</v>
      </c>
      <c r="M337" t="e">
        <f>VLOOKUP(D337,#REF!,6,0)</f>
        <v>#REF!</v>
      </c>
      <c r="N337" t="e">
        <f>VLOOKUP(D337,#REF!,7,0)</f>
        <v>#REF!</v>
      </c>
      <c r="O337" s="664" t="s">
        <v>3399</v>
      </c>
      <c r="P337" t="str">
        <f t="shared" si="30"/>
        <v>26804</v>
      </c>
      <c r="Q337" t="str">
        <f t="shared" si="31"/>
        <v>22</v>
      </c>
    </row>
    <row r="338" spans="1:17" s="664" customFormat="1" x14ac:dyDescent="0.3">
      <c r="A338" s="660" t="s">
        <v>3334</v>
      </c>
      <c r="B338" s="661">
        <v>7</v>
      </c>
      <c r="C338" s="662">
        <v>228022482002012</v>
      </c>
      <c r="D338" s="663" t="s">
        <v>2740</v>
      </c>
      <c r="E338" s="664" t="str">
        <f t="shared" si="28"/>
        <v>222802248200201</v>
      </c>
      <c r="F338" s="664" t="str">
        <f t="shared" si="29"/>
        <v>2</v>
      </c>
      <c r="G338" s="664" t="e">
        <f>+VLOOKUP(L338,BG!$D$10:$F$68,3,FALSE)</f>
        <v>#REF!</v>
      </c>
      <c r="H338" s="334" t="s">
        <v>2155</v>
      </c>
      <c r="I338" s="333">
        <v>-5328007</v>
      </c>
      <c r="J338" s="654">
        <f t="shared" si="27"/>
        <v>-5328.0069999999996</v>
      </c>
      <c r="K338" s="664" t="e">
        <f>+VLOOKUP(D338,#REF!,4,0)</f>
        <v>#REF!</v>
      </c>
      <c r="L338" t="e">
        <f>VLOOKUP(D338,#REF!,5,0)</f>
        <v>#REF!</v>
      </c>
      <c r="M338" t="e">
        <f>VLOOKUP(D338,#REF!,6,0)</f>
        <v>#REF!</v>
      </c>
      <c r="N338" t="e">
        <f>VLOOKUP(D338,#REF!,7,0)</f>
        <v>#REF!</v>
      </c>
      <c r="O338" s="664" t="e">
        <v>#N/A</v>
      </c>
      <c r="P338" t="str">
        <f t="shared" si="30"/>
        <v>22482</v>
      </c>
      <c r="Q338" t="str">
        <f t="shared" si="31"/>
        <v>22</v>
      </c>
    </row>
    <row r="339" spans="1:17" s="664" customFormat="1" x14ac:dyDescent="0.3">
      <c r="A339" s="660" t="s">
        <v>3334</v>
      </c>
      <c r="B339" s="661">
        <v>7</v>
      </c>
      <c r="C339" s="662">
        <v>228022482002013</v>
      </c>
      <c r="D339" s="663" t="s">
        <v>2741</v>
      </c>
      <c r="E339" s="664" t="str">
        <f t="shared" si="28"/>
        <v>223802248200201</v>
      </c>
      <c r="F339" s="664" t="str">
        <f t="shared" si="29"/>
        <v>3</v>
      </c>
      <c r="G339" s="664" t="e">
        <f>+VLOOKUP(L339,BG!$D$10:$F$68,3,FALSE)</f>
        <v>#REF!</v>
      </c>
      <c r="H339" s="427" t="s">
        <v>2155</v>
      </c>
      <c r="I339" s="332">
        <v>-21993582</v>
      </c>
      <c r="J339" s="654">
        <f t="shared" si="27"/>
        <v>-21993.581999999999</v>
      </c>
      <c r="K339" s="664" t="e">
        <f>+VLOOKUP(D339,#REF!,4,0)</f>
        <v>#REF!</v>
      </c>
      <c r="L339" t="e">
        <f>VLOOKUP(D339,#REF!,5,0)</f>
        <v>#REF!</v>
      </c>
      <c r="M339" t="e">
        <f>VLOOKUP(D339,#REF!,6,0)</f>
        <v>#REF!</v>
      </c>
      <c r="N339" t="e">
        <f>VLOOKUP(D339,#REF!,7,0)</f>
        <v>#REF!</v>
      </c>
      <c r="O339" s="664" t="s">
        <v>3177</v>
      </c>
      <c r="P339" t="str">
        <f t="shared" si="30"/>
        <v>22482</v>
      </c>
      <c r="Q339" t="str">
        <f t="shared" si="31"/>
        <v>22</v>
      </c>
    </row>
    <row r="340" spans="1:17" s="664" customFormat="1" x14ac:dyDescent="0.3">
      <c r="A340" s="660" t="s">
        <v>3334</v>
      </c>
      <c r="B340" s="661">
        <v>7</v>
      </c>
      <c r="C340" s="662">
        <v>228022482002014</v>
      </c>
      <c r="D340" s="663" t="s">
        <v>3163</v>
      </c>
      <c r="E340" s="664" t="str">
        <f t="shared" si="28"/>
        <v>224802248200201</v>
      </c>
      <c r="F340" s="664" t="str">
        <f t="shared" si="29"/>
        <v>4</v>
      </c>
      <c r="G340" s="664" t="e">
        <f>+VLOOKUP(L340,BG!$D$10:$F$68,3,FALSE)</f>
        <v>#REF!</v>
      </c>
      <c r="H340" s="334" t="s">
        <v>2155</v>
      </c>
      <c r="I340" s="333">
        <v>-1538535457</v>
      </c>
      <c r="J340" s="654">
        <f t="shared" si="27"/>
        <v>-1538535.4569999999</v>
      </c>
      <c r="K340" s="664" t="e">
        <f>+VLOOKUP(D340,#REF!,4,0)</f>
        <v>#REF!</v>
      </c>
      <c r="L340" t="e">
        <f>VLOOKUP(D340,#REF!,5,0)</f>
        <v>#REF!</v>
      </c>
      <c r="M340" t="e">
        <f>VLOOKUP(D340,#REF!,6,0)</f>
        <v>#REF!</v>
      </c>
      <c r="N340" t="e">
        <f>VLOOKUP(D340,#REF!,7,0)</f>
        <v>#REF!</v>
      </c>
      <c r="O340" s="664" t="s">
        <v>3177</v>
      </c>
      <c r="P340" t="str">
        <f t="shared" si="30"/>
        <v>22482</v>
      </c>
      <c r="Q340" t="str">
        <f t="shared" si="31"/>
        <v>22</v>
      </c>
    </row>
    <row r="341" spans="1:17" s="664" customFormat="1" x14ac:dyDescent="0.3">
      <c r="A341" s="660" t="s">
        <v>3334</v>
      </c>
      <c r="B341" s="661">
        <v>7</v>
      </c>
      <c r="C341" s="662">
        <v>228022482002015</v>
      </c>
      <c r="D341" s="663" t="s">
        <v>1984</v>
      </c>
      <c r="E341" s="664" t="str">
        <f t="shared" si="28"/>
        <v>225802248200201</v>
      </c>
      <c r="F341" s="664" t="str">
        <f t="shared" si="29"/>
        <v>5</v>
      </c>
      <c r="G341" s="664" t="e">
        <f>+VLOOKUP(L341,BG!$D$10:$F$68,3,FALSE)</f>
        <v>#REF!</v>
      </c>
      <c r="H341" s="427" t="s">
        <v>2155</v>
      </c>
      <c r="I341" s="332">
        <v>-267204247</v>
      </c>
      <c r="J341" s="654">
        <f t="shared" si="27"/>
        <v>-267204.24699999997</v>
      </c>
      <c r="K341" s="664" t="e">
        <f>+VLOOKUP(D341,#REF!,4,0)</f>
        <v>#REF!</v>
      </c>
      <c r="L341" t="e">
        <f>VLOOKUP(D341,#REF!,5,0)</f>
        <v>#REF!</v>
      </c>
      <c r="M341" t="e">
        <f>VLOOKUP(D341,#REF!,6,0)</f>
        <v>#REF!</v>
      </c>
      <c r="N341" t="e">
        <f>VLOOKUP(D341,#REF!,7,0)</f>
        <v>#REF!</v>
      </c>
      <c r="O341" s="664" t="s">
        <v>3177</v>
      </c>
      <c r="P341" t="str">
        <f t="shared" si="30"/>
        <v>22482</v>
      </c>
      <c r="Q341" t="str">
        <f t="shared" si="31"/>
        <v>22</v>
      </c>
    </row>
    <row r="342" spans="1:17" s="664" customFormat="1" x14ac:dyDescent="0.3">
      <c r="A342" s="660" t="s">
        <v>3334</v>
      </c>
      <c r="B342" s="661">
        <v>7</v>
      </c>
      <c r="C342" s="662">
        <v>228022482002016</v>
      </c>
      <c r="D342" s="663" t="s">
        <v>1985</v>
      </c>
      <c r="E342" s="664" t="str">
        <f t="shared" si="28"/>
        <v>226802248200201</v>
      </c>
      <c r="F342" s="664" t="str">
        <f t="shared" si="29"/>
        <v>6</v>
      </c>
      <c r="G342" s="664" t="e">
        <f>+VLOOKUP(L342,BG!$D$10:$F$68,3,FALSE)</f>
        <v>#REF!</v>
      </c>
      <c r="H342" s="334" t="s">
        <v>2155</v>
      </c>
      <c r="I342" s="333">
        <v>-732096301</v>
      </c>
      <c r="J342" s="654">
        <f t="shared" si="27"/>
        <v>-732096.30099999998</v>
      </c>
      <c r="K342" s="664" t="e">
        <f>+VLOOKUP(D342,#REF!,4,0)</f>
        <v>#REF!</v>
      </c>
      <c r="L342" t="e">
        <f>VLOOKUP(D342,#REF!,5,0)</f>
        <v>#REF!</v>
      </c>
      <c r="M342" t="e">
        <f>VLOOKUP(D342,#REF!,6,0)</f>
        <v>#REF!</v>
      </c>
      <c r="N342" t="e">
        <f>VLOOKUP(D342,#REF!,7,0)</f>
        <v>#REF!</v>
      </c>
      <c r="O342" s="664" t="s">
        <v>3177</v>
      </c>
      <c r="P342" t="str">
        <f t="shared" si="30"/>
        <v>22482</v>
      </c>
      <c r="Q342" t="str">
        <f t="shared" si="31"/>
        <v>22</v>
      </c>
    </row>
    <row r="343" spans="1:17" s="664" customFormat="1" x14ac:dyDescent="0.3">
      <c r="A343" s="660" t="s">
        <v>3334</v>
      </c>
      <c r="B343" s="661">
        <v>7</v>
      </c>
      <c r="C343" s="662">
        <v>228022482002017</v>
      </c>
      <c r="D343" s="663" t="s">
        <v>1986</v>
      </c>
      <c r="E343" s="664" t="str">
        <f t="shared" si="28"/>
        <v>227802248200201</v>
      </c>
      <c r="F343" s="664" t="str">
        <f t="shared" si="29"/>
        <v>7</v>
      </c>
      <c r="G343" s="664" t="e">
        <f>+VLOOKUP(L343,BG!$D$10:$F$68,3,FALSE)</f>
        <v>#REF!</v>
      </c>
      <c r="H343" s="427" t="s">
        <v>2155</v>
      </c>
      <c r="I343" s="332">
        <v>-3365580211</v>
      </c>
      <c r="J343" s="654">
        <f t="shared" si="27"/>
        <v>-3365580.2110000001</v>
      </c>
      <c r="K343" s="664" t="e">
        <f>+VLOOKUP(D343,#REF!,4,0)</f>
        <v>#REF!</v>
      </c>
      <c r="L343" t="e">
        <f>VLOOKUP(D343,#REF!,5,0)</f>
        <v>#REF!</v>
      </c>
      <c r="M343" t="e">
        <f>VLOOKUP(D343,#REF!,6,0)</f>
        <v>#REF!</v>
      </c>
      <c r="N343" t="e">
        <f>VLOOKUP(D343,#REF!,7,0)</f>
        <v>#REF!</v>
      </c>
      <c r="O343" s="664" t="s">
        <v>3177</v>
      </c>
      <c r="P343" t="str">
        <f t="shared" si="30"/>
        <v>22482</v>
      </c>
      <c r="Q343" t="str">
        <f t="shared" si="31"/>
        <v>22</v>
      </c>
    </row>
    <row r="344" spans="1:17" s="664" customFormat="1" x14ac:dyDescent="0.3">
      <c r="A344" s="660" t="s">
        <v>3334</v>
      </c>
      <c r="B344" s="661">
        <v>7</v>
      </c>
      <c r="C344" s="662">
        <v>228022482002018</v>
      </c>
      <c r="D344" s="663" t="s">
        <v>1987</v>
      </c>
      <c r="E344" s="664" t="str">
        <f t="shared" si="28"/>
        <v>228802248200201</v>
      </c>
      <c r="F344" s="664" t="str">
        <f t="shared" si="29"/>
        <v>8</v>
      </c>
      <c r="G344" s="664" t="e">
        <f>+VLOOKUP(L344,BG!$D$10:$F$68,3,FALSE)</f>
        <v>#REF!</v>
      </c>
      <c r="H344" s="334" t="s">
        <v>2155</v>
      </c>
      <c r="I344" s="333">
        <v>-4362988431</v>
      </c>
      <c r="J344" s="654">
        <f t="shared" si="27"/>
        <v>-4362988.4309999999</v>
      </c>
      <c r="K344" s="664" t="e">
        <f>+VLOOKUP(D344,#REF!,4,0)</f>
        <v>#REF!</v>
      </c>
      <c r="L344" t="e">
        <f>VLOOKUP(D344,#REF!,5,0)</f>
        <v>#REF!</v>
      </c>
      <c r="M344" t="e">
        <f>VLOOKUP(D344,#REF!,6,0)</f>
        <v>#REF!</v>
      </c>
      <c r="N344" t="e">
        <f>VLOOKUP(D344,#REF!,7,0)</f>
        <v>#REF!</v>
      </c>
      <c r="O344" s="664" t="s">
        <v>3177</v>
      </c>
      <c r="P344" t="str">
        <f t="shared" si="30"/>
        <v>22482</v>
      </c>
      <c r="Q344" t="str">
        <f t="shared" si="31"/>
        <v>22</v>
      </c>
    </row>
    <row r="345" spans="1:17" s="664" customFormat="1" hidden="1" x14ac:dyDescent="0.3">
      <c r="A345" s="660" t="s">
        <v>3334</v>
      </c>
      <c r="B345" s="661">
        <v>7</v>
      </c>
      <c r="C345" s="662">
        <v>228022482002995</v>
      </c>
      <c r="D345" s="663" t="s">
        <v>1988</v>
      </c>
      <c r="E345" s="664" t="str">
        <f t="shared" si="28"/>
        <v>225802248200299</v>
      </c>
      <c r="F345" s="664" t="str">
        <f t="shared" si="29"/>
        <v>5</v>
      </c>
      <c r="G345" s="664" t="e">
        <f>+VLOOKUP(L345,BG!$D$10:$F$68,3,FALSE)</f>
        <v>#REF!</v>
      </c>
      <c r="H345" s="427" t="s">
        <v>2156</v>
      </c>
      <c r="I345" s="332">
        <v>-6302163672</v>
      </c>
      <c r="J345" s="654">
        <f t="shared" si="27"/>
        <v>-6302163.6720000003</v>
      </c>
      <c r="K345" s="664" t="e">
        <f>+VLOOKUP(D345,#REF!,4,0)</f>
        <v>#REF!</v>
      </c>
      <c r="L345" t="e">
        <f>VLOOKUP(D345,#REF!,5,0)</f>
        <v>#REF!</v>
      </c>
      <c r="M345" t="e">
        <f>VLOOKUP(D345,#REF!,6,0)</f>
        <v>#REF!</v>
      </c>
      <c r="N345" t="e">
        <f>VLOOKUP(D345,#REF!,7,0)</f>
        <v>#REF!</v>
      </c>
      <c r="O345" s="664" t="s">
        <v>3177</v>
      </c>
      <c r="P345" t="str">
        <f t="shared" si="30"/>
        <v>22482</v>
      </c>
      <c r="Q345" t="str">
        <f t="shared" si="31"/>
        <v>22</v>
      </c>
    </row>
    <row r="346" spans="1:17" s="664" customFormat="1" hidden="1" x14ac:dyDescent="0.3">
      <c r="A346" s="660" t="s">
        <v>3334</v>
      </c>
      <c r="B346" s="661">
        <v>7</v>
      </c>
      <c r="C346" s="662">
        <v>228022482002996</v>
      </c>
      <c r="D346" s="663" t="s">
        <v>1989</v>
      </c>
      <c r="E346" s="664" t="str">
        <f t="shared" si="28"/>
        <v>226802248200299</v>
      </c>
      <c r="F346" s="664" t="str">
        <f t="shared" si="29"/>
        <v>6</v>
      </c>
      <c r="G346" s="664" t="e">
        <f>+VLOOKUP(L346,BG!$D$10:$F$68,3,FALSE)</f>
        <v>#REF!</v>
      </c>
      <c r="H346" s="334" t="s">
        <v>2156</v>
      </c>
      <c r="I346" s="333">
        <v>-1725053180</v>
      </c>
      <c r="J346" s="654">
        <f t="shared" si="27"/>
        <v>-1725053.18</v>
      </c>
      <c r="K346" s="664" t="e">
        <f>+VLOOKUP(D346,#REF!,4,0)</f>
        <v>#REF!</v>
      </c>
      <c r="L346" t="e">
        <f>VLOOKUP(D346,#REF!,5,0)</f>
        <v>#REF!</v>
      </c>
      <c r="M346" t="e">
        <f>VLOOKUP(D346,#REF!,6,0)</f>
        <v>#REF!</v>
      </c>
      <c r="N346" t="e">
        <f>VLOOKUP(D346,#REF!,7,0)</f>
        <v>#REF!</v>
      </c>
      <c r="P346" t="str">
        <f t="shared" si="30"/>
        <v>22482</v>
      </c>
      <c r="Q346" t="str">
        <f t="shared" si="31"/>
        <v>22</v>
      </c>
    </row>
    <row r="347" spans="1:17" s="664" customFormat="1" hidden="1" x14ac:dyDescent="0.3">
      <c r="A347" s="660" t="s">
        <v>3334</v>
      </c>
      <c r="B347" s="661">
        <v>7</v>
      </c>
      <c r="C347" s="662">
        <v>228022482002997</v>
      </c>
      <c r="D347" s="663" t="s">
        <v>1990</v>
      </c>
      <c r="E347" s="664" t="str">
        <f t="shared" si="28"/>
        <v>227802248200299</v>
      </c>
      <c r="F347" s="664" t="str">
        <f t="shared" si="29"/>
        <v>7</v>
      </c>
      <c r="G347" s="664" t="e">
        <f>+VLOOKUP(L347,BG!$D$10:$F$68,3,FALSE)</f>
        <v>#REF!</v>
      </c>
      <c r="H347" s="427" t="s">
        <v>2156</v>
      </c>
      <c r="I347" s="332">
        <v>-740890897</v>
      </c>
      <c r="J347" s="654">
        <f t="shared" si="27"/>
        <v>-740890.897</v>
      </c>
      <c r="K347" s="664" t="e">
        <f>+VLOOKUP(D347,#REF!,4,0)</f>
        <v>#REF!</v>
      </c>
      <c r="L347" t="e">
        <f>VLOOKUP(D347,#REF!,5,0)</f>
        <v>#REF!</v>
      </c>
      <c r="M347" t="e">
        <f>VLOOKUP(D347,#REF!,6,0)</f>
        <v>#REF!</v>
      </c>
      <c r="N347" t="e">
        <f>VLOOKUP(D347,#REF!,7,0)</f>
        <v>#REF!</v>
      </c>
      <c r="P347" t="str">
        <f t="shared" si="30"/>
        <v>22482</v>
      </c>
      <c r="Q347" t="str">
        <f t="shared" si="31"/>
        <v>22</v>
      </c>
    </row>
    <row r="348" spans="1:17" s="664" customFormat="1" hidden="1" x14ac:dyDescent="0.3">
      <c r="A348" s="660" t="s">
        <v>3334</v>
      </c>
      <c r="B348" s="661">
        <v>7</v>
      </c>
      <c r="C348" s="662">
        <v>228022482002998</v>
      </c>
      <c r="D348" s="663" t="s">
        <v>1991</v>
      </c>
      <c r="E348" s="664" t="str">
        <f t="shared" si="28"/>
        <v>228802248200299</v>
      </c>
      <c r="F348" s="664" t="str">
        <f t="shared" si="29"/>
        <v>8</v>
      </c>
      <c r="G348" s="664" t="e">
        <f>+VLOOKUP(L348,BG!$D$10:$F$68,3,FALSE)</f>
        <v>#REF!</v>
      </c>
      <c r="H348" s="334" t="s">
        <v>2156</v>
      </c>
      <c r="I348" s="333">
        <v>-8746195260</v>
      </c>
      <c r="J348" s="654">
        <f t="shared" si="27"/>
        <v>-8746195.2599999998</v>
      </c>
      <c r="K348" s="664" t="e">
        <f>+VLOOKUP(D348,#REF!,4,0)</f>
        <v>#REF!</v>
      </c>
      <c r="L348" t="e">
        <f>VLOOKUP(D348,#REF!,5,0)</f>
        <v>#REF!</v>
      </c>
      <c r="M348" t="e">
        <f>VLOOKUP(D348,#REF!,6,0)</f>
        <v>#REF!</v>
      </c>
      <c r="N348" t="e">
        <f>VLOOKUP(D348,#REF!,7,0)</f>
        <v>#REF!</v>
      </c>
      <c r="P348" t="str">
        <f t="shared" si="30"/>
        <v>22482</v>
      </c>
      <c r="Q348" t="str">
        <f t="shared" si="31"/>
        <v>22</v>
      </c>
    </row>
    <row r="349" spans="1:17" s="664" customFormat="1" x14ac:dyDescent="0.3">
      <c r="A349" s="660" t="s">
        <v>3334</v>
      </c>
      <c r="B349" s="661">
        <v>7</v>
      </c>
      <c r="C349" s="662">
        <v>228022492002012</v>
      </c>
      <c r="D349" s="663" t="s">
        <v>2743</v>
      </c>
      <c r="E349" s="664" t="str">
        <f t="shared" si="28"/>
        <v>222802249200201</v>
      </c>
      <c r="F349" s="664" t="str">
        <f t="shared" si="29"/>
        <v>2</v>
      </c>
      <c r="G349" s="664" t="e">
        <f>+VLOOKUP(L349,BG!$D$10:$F$68,3,FALSE)</f>
        <v>#REF!</v>
      </c>
      <c r="H349" s="427" t="s">
        <v>2157</v>
      </c>
      <c r="I349" s="332">
        <v>4859584</v>
      </c>
      <c r="J349" s="654">
        <f t="shared" si="27"/>
        <v>4859.5839999999998</v>
      </c>
      <c r="K349" s="664" t="e">
        <f>+VLOOKUP(D349,#REF!,4,0)</f>
        <v>#REF!</v>
      </c>
      <c r="L349" t="e">
        <f>VLOOKUP(D349,#REF!,5,0)</f>
        <v>#REF!</v>
      </c>
      <c r="M349" t="e">
        <f>VLOOKUP(D349,#REF!,6,0)</f>
        <v>#REF!</v>
      </c>
      <c r="N349" t="e">
        <f>VLOOKUP(D349,#REF!,7,0)</f>
        <v>#REF!</v>
      </c>
      <c r="P349" t="str">
        <f t="shared" si="30"/>
        <v>22492</v>
      </c>
      <c r="Q349" t="str">
        <f t="shared" si="31"/>
        <v>22</v>
      </c>
    </row>
    <row r="350" spans="1:17" s="361" customFormat="1" x14ac:dyDescent="0.3">
      <c r="A350" s="556" t="s">
        <v>3334</v>
      </c>
      <c r="B350" s="333">
        <v>7</v>
      </c>
      <c r="C350" s="610">
        <v>228022492002013</v>
      </c>
      <c r="D350" s="334" t="s">
        <v>2744</v>
      </c>
      <c r="E350" t="str">
        <f t="shared" si="28"/>
        <v>223802249200201</v>
      </c>
      <c r="F350" t="str">
        <f t="shared" si="29"/>
        <v>3</v>
      </c>
      <c r="G350" t="e">
        <f>+VLOOKUP(L350,BG!$D$10:$F$68,3,FALSE)</f>
        <v>#REF!</v>
      </c>
      <c r="H350" s="334" t="s">
        <v>2157</v>
      </c>
      <c r="I350" s="333">
        <v>16676440</v>
      </c>
      <c r="J350" s="296">
        <f t="shared" si="27"/>
        <v>16676.439999999999</v>
      </c>
      <c r="K350" t="e">
        <f>+VLOOKUP(D350,#REF!,4,0)</f>
        <v>#REF!</v>
      </c>
      <c r="L350" t="e">
        <f>VLOOKUP(D350,#REF!,5,0)</f>
        <v>#REF!</v>
      </c>
      <c r="M350" t="e">
        <f>VLOOKUP(D350,#REF!,6,0)</f>
        <v>#REF!</v>
      </c>
      <c r="N350" t="e">
        <f>VLOOKUP(D350,#REF!,7,0)</f>
        <v>#REF!</v>
      </c>
      <c r="O350"/>
      <c r="P350" t="str">
        <f t="shared" si="30"/>
        <v>22492</v>
      </c>
      <c r="Q350" t="str">
        <f t="shared" si="31"/>
        <v>22</v>
      </c>
    </row>
    <row r="351" spans="1:17" s="361" customFormat="1" x14ac:dyDescent="0.3">
      <c r="A351" s="556" t="s">
        <v>3334</v>
      </c>
      <c r="B351" s="332">
        <v>7</v>
      </c>
      <c r="C351" s="609">
        <v>228022492002014</v>
      </c>
      <c r="D351" s="427" t="s">
        <v>3164</v>
      </c>
      <c r="E351" t="str">
        <f t="shared" si="28"/>
        <v>224802249200201</v>
      </c>
      <c r="F351" t="str">
        <f t="shared" si="29"/>
        <v>4</v>
      </c>
      <c r="G351" t="e">
        <f>+VLOOKUP(L351,BG!$D$10:$F$68,3,FALSE)</f>
        <v>#REF!</v>
      </c>
      <c r="H351" s="427" t="s">
        <v>2157</v>
      </c>
      <c r="I351" s="332">
        <v>513784133</v>
      </c>
      <c r="J351" s="296">
        <f t="shared" si="27"/>
        <v>513784.13299999997</v>
      </c>
      <c r="K351" t="e">
        <f>+VLOOKUP(D351,#REF!,4,0)</f>
        <v>#REF!</v>
      </c>
      <c r="L351" t="e">
        <f>VLOOKUP(D351,#REF!,5,0)</f>
        <v>#REF!</v>
      </c>
      <c r="M351" t="e">
        <f>VLOOKUP(D351,#REF!,6,0)</f>
        <v>#REF!</v>
      </c>
      <c r="N351" t="e">
        <f>VLOOKUP(D351,#REF!,7,0)</f>
        <v>#REF!</v>
      </c>
      <c r="O351"/>
      <c r="P351" t="str">
        <f t="shared" si="30"/>
        <v>22492</v>
      </c>
      <c r="Q351" t="str">
        <f t="shared" si="31"/>
        <v>22</v>
      </c>
    </row>
    <row r="352" spans="1:17" s="361" customFormat="1" x14ac:dyDescent="0.3">
      <c r="A352" s="556" t="s">
        <v>3334</v>
      </c>
      <c r="B352" s="333">
        <v>7</v>
      </c>
      <c r="C352" s="610">
        <v>228022492002015</v>
      </c>
      <c r="D352" s="334" t="s">
        <v>1992</v>
      </c>
      <c r="E352" t="str">
        <f t="shared" si="28"/>
        <v>225802249200201</v>
      </c>
      <c r="F352" t="str">
        <f t="shared" si="29"/>
        <v>5</v>
      </c>
      <c r="G352" t="e">
        <f>+VLOOKUP(L352,BG!$D$10:$F$68,3,FALSE)</f>
        <v>#REF!</v>
      </c>
      <c r="H352" s="334" t="s">
        <v>2157</v>
      </c>
      <c r="I352" s="333">
        <v>182184727</v>
      </c>
      <c r="J352" s="296">
        <f t="shared" si="27"/>
        <v>182184.72700000001</v>
      </c>
      <c r="K352" t="e">
        <f>+VLOOKUP(D352,#REF!,4,0)</f>
        <v>#REF!</v>
      </c>
      <c r="L352" t="e">
        <f>VLOOKUP(D352,#REF!,5,0)</f>
        <v>#REF!</v>
      </c>
      <c r="M352" t="e">
        <f>VLOOKUP(D352,#REF!,6,0)</f>
        <v>#REF!</v>
      </c>
      <c r="N352" t="e">
        <f>VLOOKUP(D352,#REF!,7,0)</f>
        <v>#REF!</v>
      </c>
      <c r="O352"/>
      <c r="P352" t="str">
        <f t="shared" si="30"/>
        <v>22492</v>
      </c>
      <c r="Q352" t="str">
        <f t="shared" si="31"/>
        <v>22</v>
      </c>
    </row>
    <row r="353" spans="1:17" s="361" customFormat="1" x14ac:dyDescent="0.3">
      <c r="A353" s="556" t="s">
        <v>3334</v>
      </c>
      <c r="B353" s="332">
        <v>7</v>
      </c>
      <c r="C353" s="609">
        <v>228022492002016</v>
      </c>
      <c r="D353" s="427" t="s">
        <v>1993</v>
      </c>
      <c r="E353" t="str">
        <f t="shared" si="28"/>
        <v>226802249200201</v>
      </c>
      <c r="F353" t="str">
        <f t="shared" si="29"/>
        <v>6</v>
      </c>
      <c r="G353" t="e">
        <f>+VLOOKUP(L353,BG!$D$10:$F$68,3,FALSE)</f>
        <v>#REF!</v>
      </c>
      <c r="H353" s="427" t="s">
        <v>2157</v>
      </c>
      <c r="I353" s="332">
        <v>692840931</v>
      </c>
      <c r="J353" s="296">
        <f t="shared" si="27"/>
        <v>692840.93099999998</v>
      </c>
      <c r="K353" t="e">
        <f>+VLOOKUP(D353,#REF!,4,0)</f>
        <v>#REF!</v>
      </c>
      <c r="L353" t="e">
        <f>VLOOKUP(D353,#REF!,5,0)</f>
        <v>#REF!</v>
      </c>
      <c r="M353" t="e">
        <f>VLOOKUP(D353,#REF!,6,0)</f>
        <v>#REF!</v>
      </c>
      <c r="N353" t="e">
        <f>VLOOKUP(D353,#REF!,7,0)</f>
        <v>#REF!</v>
      </c>
      <c r="O353"/>
      <c r="P353" t="str">
        <f t="shared" si="30"/>
        <v>22492</v>
      </c>
      <c r="Q353" t="str">
        <f t="shared" si="31"/>
        <v>22</v>
      </c>
    </row>
    <row r="354" spans="1:17" s="361" customFormat="1" x14ac:dyDescent="0.3">
      <c r="A354" s="556" t="s">
        <v>3334</v>
      </c>
      <c r="B354" s="333">
        <v>7</v>
      </c>
      <c r="C354" s="610">
        <v>228022492002017</v>
      </c>
      <c r="D354" s="334" t="s">
        <v>1994</v>
      </c>
      <c r="E354" t="str">
        <f t="shared" si="28"/>
        <v>227802249200201</v>
      </c>
      <c r="F354" t="str">
        <f t="shared" si="29"/>
        <v>7</v>
      </c>
      <c r="G354" t="e">
        <f>+VLOOKUP(L354,BG!$D$10:$F$68,3,FALSE)</f>
        <v>#REF!</v>
      </c>
      <c r="H354" s="334" t="s">
        <v>2157</v>
      </c>
      <c r="I354" s="333">
        <v>2671367973</v>
      </c>
      <c r="J354" s="296">
        <f t="shared" si="27"/>
        <v>2671367.9730000002</v>
      </c>
      <c r="K354" t="e">
        <f>+VLOOKUP(D354,#REF!,4,0)</f>
        <v>#REF!</v>
      </c>
      <c r="L354" t="e">
        <f>VLOOKUP(D354,#REF!,5,0)</f>
        <v>#REF!</v>
      </c>
      <c r="M354" t="e">
        <f>VLOOKUP(D354,#REF!,6,0)</f>
        <v>#REF!</v>
      </c>
      <c r="N354" t="e">
        <f>VLOOKUP(D354,#REF!,7,0)</f>
        <v>#REF!</v>
      </c>
      <c r="O354"/>
      <c r="P354" t="str">
        <f t="shared" si="30"/>
        <v>22492</v>
      </c>
      <c r="Q354" t="str">
        <f t="shared" si="31"/>
        <v>22</v>
      </c>
    </row>
    <row r="355" spans="1:17" s="361" customFormat="1" x14ac:dyDescent="0.3">
      <c r="A355" s="556" t="s">
        <v>3334</v>
      </c>
      <c r="B355" s="332">
        <v>7</v>
      </c>
      <c r="C355" s="609">
        <v>228022492002018</v>
      </c>
      <c r="D355" s="427" t="s">
        <v>1995</v>
      </c>
      <c r="E355" t="str">
        <f t="shared" si="28"/>
        <v>228802249200201</v>
      </c>
      <c r="F355" t="str">
        <f t="shared" si="29"/>
        <v>8</v>
      </c>
      <c r="G355" t="e">
        <f>+VLOOKUP(L355,BG!$D$10:$F$68,3,FALSE)</f>
        <v>#REF!</v>
      </c>
      <c r="H355" s="427" t="s">
        <v>2157</v>
      </c>
      <c r="I355" s="332">
        <v>3942382727</v>
      </c>
      <c r="J355" s="296">
        <f t="shared" si="27"/>
        <v>3942382.727</v>
      </c>
      <c r="K355" t="e">
        <f>+VLOOKUP(D355,#REF!,4,0)</f>
        <v>#REF!</v>
      </c>
      <c r="L355" t="e">
        <f>VLOOKUP(D355,#REF!,5,0)</f>
        <v>#REF!</v>
      </c>
      <c r="M355" t="e">
        <f>VLOOKUP(D355,#REF!,6,0)</f>
        <v>#REF!</v>
      </c>
      <c r="N355" t="e">
        <f>VLOOKUP(D355,#REF!,7,0)</f>
        <v>#REF!</v>
      </c>
      <c r="O355"/>
      <c r="P355" t="str">
        <f t="shared" si="30"/>
        <v>22492</v>
      </c>
      <c r="Q355" t="str">
        <f t="shared" si="31"/>
        <v>22</v>
      </c>
    </row>
    <row r="356" spans="1:17" s="361" customFormat="1" hidden="1" x14ac:dyDescent="0.3">
      <c r="A356" s="556" t="s">
        <v>3334</v>
      </c>
      <c r="B356" s="333">
        <v>7</v>
      </c>
      <c r="C356" s="610">
        <v>228022492002995</v>
      </c>
      <c r="D356" s="334" t="s">
        <v>1996</v>
      </c>
      <c r="E356" t="str">
        <f t="shared" si="28"/>
        <v>225802249200299</v>
      </c>
      <c r="F356" t="str">
        <f t="shared" si="29"/>
        <v>5</v>
      </c>
      <c r="G356" t="e">
        <f>+VLOOKUP(L356,BG!$D$10:$F$68,3,FALSE)</f>
        <v>#REF!</v>
      </c>
      <c r="H356" s="334" t="s">
        <v>2158</v>
      </c>
      <c r="I356" s="333">
        <v>6101650955</v>
      </c>
      <c r="J356" s="296">
        <f t="shared" si="27"/>
        <v>6101650.9550000001</v>
      </c>
      <c r="K356" t="e">
        <f>+VLOOKUP(D356,#REF!,4,0)</f>
        <v>#REF!</v>
      </c>
      <c r="L356" t="e">
        <f>VLOOKUP(D356,#REF!,5,0)</f>
        <v>#REF!</v>
      </c>
      <c r="M356" t="e">
        <f>VLOOKUP(D356,#REF!,6,0)</f>
        <v>#REF!</v>
      </c>
      <c r="N356" t="e">
        <f>VLOOKUP(D356,#REF!,7,0)</f>
        <v>#REF!</v>
      </c>
      <c r="O356"/>
      <c r="P356" t="str">
        <f t="shared" si="30"/>
        <v>22492</v>
      </c>
      <c r="Q356" t="str">
        <f t="shared" si="31"/>
        <v>22</v>
      </c>
    </row>
    <row r="357" spans="1:17" s="361" customFormat="1" hidden="1" x14ac:dyDescent="0.3">
      <c r="A357" s="556" t="s">
        <v>3334</v>
      </c>
      <c r="B357" s="332">
        <v>7</v>
      </c>
      <c r="C357" s="609">
        <v>228022492002996</v>
      </c>
      <c r="D357" s="427" t="s">
        <v>1997</v>
      </c>
      <c r="E357" t="str">
        <f t="shared" si="28"/>
        <v>226802249200299</v>
      </c>
      <c r="F357" t="str">
        <f t="shared" si="29"/>
        <v>6</v>
      </c>
      <c r="G357" t="e">
        <f>+VLOOKUP(L357,BG!$D$10:$F$68,3,FALSE)</f>
        <v>#REF!</v>
      </c>
      <c r="H357" s="427" t="s">
        <v>2158</v>
      </c>
      <c r="I357" s="332">
        <v>1456835747</v>
      </c>
      <c r="J357" s="296">
        <f t="shared" si="27"/>
        <v>1456835.747</v>
      </c>
      <c r="K357" t="e">
        <f>+VLOOKUP(D357,#REF!,4,0)</f>
        <v>#REF!</v>
      </c>
      <c r="L357" t="e">
        <f>VLOOKUP(D357,#REF!,5,0)</f>
        <v>#REF!</v>
      </c>
      <c r="M357" t="e">
        <f>VLOOKUP(D357,#REF!,6,0)</f>
        <v>#REF!</v>
      </c>
      <c r="N357" t="e">
        <f>VLOOKUP(D357,#REF!,7,0)</f>
        <v>#REF!</v>
      </c>
      <c r="O357" t="s">
        <v>3178</v>
      </c>
      <c r="P357" t="str">
        <f t="shared" si="30"/>
        <v>22492</v>
      </c>
      <c r="Q357" t="str">
        <f t="shared" si="31"/>
        <v>22</v>
      </c>
    </row>
    <row r="358" spans="1:17" s="361" customFormat="1" hidden="1" x14ac:dyDescent="0.3">
      <c r="A358" s="556" t="s">
        <v>3334</v>
      </c>
      <c r="B358" s="333">
        <v>7</v>
      </c>
      <c r="C358" s="610">
        <v>228022492002997</v>
      </c>
      <c r="D358" s="334" t="s">
        <v>1998</v>
      </c>
      <c r="E358" t="str">
        <f t="shared" si="28"/>
        <v>227802249200299</v>
      </c>
      <c r="F358" t="str">
        <f t="shared" si="29"/>
        <v>7</v>
      </c>
      <c r="G358" t="e">
        <f>+VLOOKUP(L358,BG!$D$10:$F$68,3,FALSE)</f>
        <v>#REF!</v>
      </c>
      <c r="H358" s="334" t="s">
        <v>2158</v>
      </c>
      <c r="I358" s="333">
        <v>620653524</v>
      </c>
      <c r="J358" s="296">
        <f t="shared" si="27"/>
        <v>620653.52399999998</v>
      </c>
      <c r="K358" t="e">
        <f>+VLOOKUP(D358,#REF!,4,0)</f>
        <v>#REF!</v>
      </c>
      <c r="L358" t="e">
        <f>VLOOKUP(D358,#REF!,5,0)</f>
        <v>#REF!</v>
      </c>
      <c r="M358" t="e">
        <f>VLOOKUP(D358,#REF!,6,0)</f>
        <v>#REF!</v>
      </c>
      <c r="N358" t="e">
        <f>VLOOKUP(D358,#REF!,7,0)</f>
        <v>#REF!</v>
      </c>
      <c r="O358" t="s">
        <v>3178</v>
      </c>
      <c r="P358" t="str">
        <f t="shared" si="30"/>
        <v>22492</v>
      </c>
      <c r="Q358" t="str">
        <f t="shared" si="31"/>
        <v>22</v>
      </c>
    </row>
    <row r="359" spans="1:17" s="361" customFormat="1" hidden="1" x14ac:dyDescent="0.3">
      <c r="A359" s="556" t="s">
        <v>3334</v>
      </c>
      <c r="B359" s="332">
        <v>7</v>
      </c>
      <c r="C359" s="609">
        <v>228022492002998</v>
      </c>
      <c r="D359" s="427" t="s">
        <v>1999</v>
      </c>
      <c r="E359" t="str">
        <f t="shared" si="28"/>
        <v>228802249200299</v>
      </c>
      <c r="F359" t="str">
        <f t="shared" si="29"/>
        <v>8</v>
      </c>
      <c r="G359" t="e">
        <f>+VLOOKUP(L359,BG!$D$10:$F$68,3,FALSE)</f>
        <v>#REF!</v>
      </c>
      <c r="H359" s="427" t="s">
        <v>2158</v>
      </c>
      <c r="I359" s="332">
        <v>7591897129</v>
      </c>
      <c r="J359" s="296">
        <f t="shared" si="27"/>
        <v>7591897.1289999997</v>
      </c>
      <c r="K359" t="e">
        <f>+VLOOKUP(D359,#REF!,4,0)</f>
        <v>#REF!</v>
      </c>
      <c r="L359" t="e">
        <f>VLOOKUP(D359,#REF!,5,0)</f>
        <v>#REF!</v>
      </c>
      <c r="M359" t="e">
        <f>VLOOKUP(D359,#REF!,6,0)</f>
        <v>#REF!</v>
      </c>
      <c r="N359" t="e">
        <f>VLOOKUP(D359,#REF!,7,0)</f>
        <v>#REF!</v>
      </c>
      <c r="O359" t="s">
        <v>3177</v>
      </c>
      <c r="P359" t="str">
        <f t="shared" si="30"/>
        <v>22492</v>
      </c>
      <c r="Q359" t="str">
        <f t="shared" si="31"/>
        <v>22</v>
      </c>
    </row>
    <row r="360" spans="1:17" s="361" customFormat="1" x14ac:dyDescent="0.3">
      <c r="A360" s="556" t="s">
        <v>3334</v>
      </c>
      <c r="B360" s="333">
        <v>7</v>
      </c>
      <c r="C360" s="610">
        <v>228023482000018</v>
      </c>
      <c r="D360" s="334" t="s">
        <v>2000</v>
      </c>
      <c r="E360" t="str">
        <f t="shared" si="28"/>
        <v>228802348200001</v>
      </c>
      <c r="F360" t="str">
        <f t="shared" si="29"/>
        <v>8</v>
      </c>
      <c r="G360" t="e">
        <f>+VLOOKUP(L360,BG!$D$10:$F$68,3,FALSE)</f>
        <v>#REF!</v>
      </c>
      <c r="H360" s="334" t="s">
        <v>2159</v>
      </c>
      <c r="I360" s="333">
        <v>-2358364319</v>
      </c>
      <c r="J360" s="296">
        <f t="shared" si="27"/>
        <v>-2358364.3190000001</v>
      </c>
      <c r="K360" t="e">
        <f>+VLOOKUP(D360,#REF!,4,0)</f>
        <v>#REF!</v>
      </c>
      <c r="L360" t="e">
        <f>VLOOKUP(D360,#REF!,5,0)</f>
        <v>#REF!</v>
      </c>
      <c r="M360" t="e">
        <f>VLOOKUP(D360,#REF!,6,0)</f>
        <v>#REF!</v>
      </c>
      <c r="N360" t="e">
        <f>VLOOKUP(D360,#REF!,7,0)</f>
        <v>#REF!</v>
      </c>
      <c r="O360" t="s">
        <v>3177</v>
      </c>
      <c r="P360" t="str">
        <f t="shared" si="30"/>
        <v>23482</v>
      </c>
      <c r="Q360" t="str">
        <f t="shared" si="31"/>
        <v>22</v>
      </c>
    </row>
    <row r="361" spans="1:17" s="361" customFormat="1" hidden="1" x14ac:dyDescent="0.3">
      <c r="A361" s="556" t="s">
        <v>3334</v>
      </c>
      <c r="B361" s="332">
        <v>7</v>
      </c>
      <c r="C361" s="609">
        <v>228023482000998</v>
      </c>
      <c r="D361" s="427" t="s">
        <v>2002</v>
      </c>
      <c r="E361" t="str">
        <f t="shared" si="28"/>
        <v>228802348200099</v>
      </c>
      <c r="F361" t="str">
        <f t="shared" si="29"/>
        <v>8</v>
      </c>
      <c r="G361" t="e">
        <f>+VLOOKUP(L361,BG!$D$10:$F$68,3,FALSE)</f>
        <v>#REF!</v>
      </c>
      <c r="H361" s="427" t="s">
        <v>2159</v>
      </c>
      <c r="I361" s="332">
        <v>-35386458925</v>
      </c>
      <c r="J361" s="296">
        <f t="shared" si="27"/>
        <v>-35386458.924999997</v>
      </c>
      <c r="K361" t="e">
        <f>+VLOOKUP(D361,#REF!,4,0)</f>
        <v>#REF!</v>
      </c>
      <c r="L361" t="e">
        <f>VLOOKUP(D361,#REF!,5,0)</f>
        <v>#REF!</v>
      </c>
      <c r="M361" t="e">
        <f>VLOOKUP(D361,#REF!,6,0)</f>
        <v>#REF!</v>
      </c>
      <c r="N361" t="e">
        <f>VLOOKUP(D361,#REF!,7,0)</f>
        <v>#REF!</v>
      </c>
      <c r="O361" t="s">
        <v>3177</v>
      </c>
      <c r="P361" t="str">
        <f t="shared" si="30"/>
        <v>23482</v>
      </c>
      <c r="Q361" t="str">
        <f t="shared" si="31"/>
        <v>22</v>
      </c>
    </row>
    <row r="362" spans="1:17" x14ac:dyDescent="0.3">
      <c r="A362" s="556" t="s">
        <v>3334</v>
      </c>
      <c r="B362" s="333">
        <v>7</v>
      </c>
      <c r="C362" s="610">
        <v>228023492000018</v>
      </c>
      <c r="D362" s="334" t="s">
        <v>2003</v>
      </c>
      <c r="E362" t="str">
        <f t="shared" si="28"/>
        <v>228802349200001</v>
      </c>
      <c r="F362" t="str">
        <f t="shared" si="29"/>
        <v>8</v>
      </c>
      <c r="G362" t="e">
        <f>+VLOOKUP(L362,BG!$D$10:$F$68,3,FALSE)</f>
        <v>#REF!</v>
      </c>
      <c r="H362" s="334" t="s">
        <v>2160</v>
      </c>
      <c r="I362" s="333">
        <v>2097984155</v>
      </c>
      <c r="J362" s="296">
        <f t="shared" si="27"/>
        <v>2097984.1549999998</v>
      </c>
      <c r="K362" t="e">
        <f>+VLOOKUP(D362,#REF!,4,0)</f>
        <v>#REF!</v>
      </c>
      <c r="L362" t="e">
        <f>VLOOKUP(D362,#REF!,5,0)</f>
        <v>#REF!</v>
      </c>
      <c r="M362" t="e">
        <f>VLOOKUP(D362,#REF!,6,0)</f>
        <v>#REF!</v>
      </c>
      <c r="N362" t="e">
        <f>VLOOKUP(D362,#REF!,7,0)</f>
        <v>#REF!</v>
      </c>
      <c r="O362" t="s">
        <v>3177</v>
      </c>
      <c r="P362" t="str">
        <f t="shared" si="30"/>
        <v>23492</v>
      </c>
      <c r="Q362" t="str">
        <f t="shared" si="31"/>
        <v>22</v>
      </c>
    </row>
    <row r="363" spans="1:17" hidden="1" x14ac:dyDescent="0.3">
      <c r="A363" s="556" t="s">
        <v>3334</v>
      </c>
      <c r="B363" s="332">
        <v>7</v>
      </c>
      <c r="C363" s="609">
        <v>228023492000998</v>
      </c>
      <c r="D363" s="427" t="s">
        <v>2005</v>
      </c>
      <c r="E363" t="str">
        <f t="shared" si="28"/>
        <v>228802349200099</v>
      </c>
      <c r="F363" t="str">
        <f t="shared" si="29"/>
        <v>8</v>
      </c>
      <c r="G363" t="e">
        <f>+VLOOKUP(L363,BG!$D$10:$F$68,3,FALSE)</f>
        <v>#REF!</v>
      </c>
      <c r="H363" s="427" t="s">
        <v>2160</v>
      </c>
      <c r="I363" s="332">
        <v>33121160979</v>
      </c>
      <c r="J363" s="296">
        <f t="shared" si="27"/>
        <v>33121160.978999998</v>
      </c>
      <c r="K363" t="e">
        <f>+VLOOKUP(D363,#REF!,4,0)</f>
        <v>#REF!</v>
      </c>
      <c r="L363" t="e">
        <f>VLOOKUP(D363,#REF!,5,0)</f>
        <v>#REF!</v>
      </c>
      <c r="M363" t="e">
        <f>VLOOKUP(D363,#REF!,6,0)</f>
        <v>#REF!</v>
      </c>
      <c r="N363" t="e">
        <f>VLOOKUP(D363,#REF!,7,0)</f>
        <v>#REF!</v>
      </c>
      <c r="O363" t="s">
        <v>3177</v>
      </c>
      <c r="P363" t="str">
        <f t="shared" si="30"/>
        <v>23492</v>
      </c>
      <c r="Q363" t="str">
        <f t="shared" si="31"/>
        <v>22</v>
      </c>
    </row>
    <row r="364" spans="1:17" hidden="1" x14ac:dyDescent="0.3">
      <c r="A364" s="556" t="s">
        <v>3334</v>
      </c>
      <c r="B364" s="333">
        <v>6</v>
      </c>
      <c r="C364" s="610">
        <v>241024601001990</v>
      </c>
      <c r="D364" s="334" t="s">
        <v>1368</v>
      </c>
      <c r="E364" t="str">
        <f t="shared" si="28"/>
        <v>240102460100199</v>
      </c>
      <c r="F364" t="str">
        <f t="shared" si="29"/>
        <v>0</v>
      </c>
      <c r="G364" t="e">
        <f>+VLOOKUP(L364,BG!$D$10:$F$68,3,FALSE)</f>
        <v>#REF!</v>
      </c>
      <c r="H364" s="334" t="s">
        <v>1269</v>
      </c>
      <c r="I364" s="333">
        <v>-4155602522</v>
      </c>
      <c r="J364" s="296">
        <f t="shared" si="27"/>
        <v>-4155602.5219999999</v>
      </c>
      <c r="K364" t="e">
        <f>+VLOOKUP(D364,#REF!,4,0)</f>
        <v>#REF!</v>
      </c>
      <c r="L364" t="e">
        <f>VLOOKUP(D364,#REF!,5,0)</f>
        <v>#REF!</v>
      </c>
      <c r="M364" t="e">
        <f>VLOOKUP(D364,#REF!,6,0)</f>
        <v>#REF!</v>
      </c>
      <c r="N364" t="e">
        <f>VLOOKUP(D364,#REF!,7,0)</f>
        <v>#REF!</v>
      </c>
      <c r="O364" t="s">
        <v>3177</v>
      </c>
      <c r="P364" t="str">
        <f t="shared" si="30"/>
        <v>24601</v>
      </c>
      <c r="Q364" t="str">
        <f t="shared" si="31"/>
        <v>24</v>
      </c>
    </row>
    <row r="365" spans="1:17" hidden="1" x14ac:dyDescent="0.3">
      <c r="A365" s="556" t="s">
        <v>3334</v>
      </c>
      <c r="B365" s="332">
        <v>6</v>
      </c>
      <c r="C365" s="609">
        <v>242025001001990</v>
      </c>
      <c r="D365" s="427" t="s">
        <v>1039</v>
      </c>
      <c r="E365" t="str">
        <f t="shared" si="28"/>
        <v>240202500100199</v>
      </c>
      <c r="F365" t="str">
        <f t="shared" si="29"/>
        <v>0</v>
      </c>
      <c r="G365" t="e">
        <f>+VLOOKUP(L365,BG!$D$10:$F$68,3,FALSE)</f>
        <v>#REF!</v>
      </c>
      <c r="H365" s="427" t="s">
        <v>1040</v>
      </c>
      <c r="I365" s="332">
        <v>-182062895</v>
      </c>
      <c r="J365" s="296">
        <f t="shared" si="27"/>
        <v>-182062.89499999999</v>
      </c>
      <c r="K365" t="e">
        <f>+VLOOKUP(D365,#REF!,4,0)</f>
        <v>#REF!</v>
      </c>
      <c r="L365" t="e">
        <f>VLOOKUP(D365,#REF!,5,0)</f>
        <v>#REF!</v>
      </c>
      <c r="M365" t="e">
        <f>VLOOKUP(D365,#REF!,6,0)</f>
        <v>#REF!</v>
      </c>
      <c r="N365" t="e">
        <f>VLOOKUP(D365,#REF!,7,0)</f>
        <v>#REF!</v>
      </c>
      <c r="O365" t="s">
        <v>3177</v>
      </c>
      <c r="P365" t="str">
        <f t="shared" si="30"/>
        <v>25001</v>
      </c>
      <c r="Q365" t="str">
        <f t="shared" si="31"/>
        <v>24</v>
      </c>
    </row>
    <row r="366" spans="1:17" s="361" customFormat="1" hidden="1" x14ac:dyDescent="0.3">
      <c r="A366" s="556" t="s">
        <v>3334</v>
      </c>
      <c r="B366" s="333">
        <v>7</v>
      </c>
      <c r="C366" s="610">
        <v>243025401007990</v>
      </c>
      <c r="D366" s="334" t="s">
        <v>2006</v>
      </c>
      <c r="E366" t="str">
        <f t="shared" si="28"/>
        <v>240302540100799</v>
      </c>
      <c r="F366" t="str">
        <f t="shared" si="29"/>
        <v>0</v>
      </c>
      <c r="G366" t="e">
        <f>+VLOOKUP(L366,BG!$D$10:$F$68,3,FALSE)</f>
        <v>#REF!</v>
      </c>
      <c r="H366" s="334" t="s">
        <v>1394</v>
      </c>
      <c r="I366" s="333">
        <v>-870473852</v>
      </c>
      <c r="J366" s="296">
        <f t="shared" si="27"/>
        <v>-870473.85199999996</v>
      </c>
      <c r="K366" t="e">
        <f>+VLOOKUP(D366,#REF!,4,0)</f>
        <v>#REF!</v>
      </c>
      <c r="L366" t="e">
        <f>VLOOKUP(D366,#REF!,5,0)</f>
        <v>#REF!</v>
      </c>
      <c r="M366" t="e">
        <f>VLOOKUP(D366,#REF!,6,0)</f>
        <v>#REF!</v>
      </c>
      <c r="N366" t="e">
        <f>VLOOKUP(D366,#REF!,7,0)</f>
        <v>#REF!</v>
      </c>
      <c r="O366" t="s">
        <v>3177</v>
      </c>
      <c r="P366" t="str">
        <f t="shared" si="30"/>
        <v>25401</v>
      </c>
      <c r="Q366" t="str">
        <f t="shared" si="31"/>
        <v>24</v>
      </c>
    </row>
    <row r="367" spans="1:17" s="361" customFormat="1" hidden="1" x14ac:dyDescent="0.3">
      <c r="A367" s="556" t="s">
        <v>3334</v>
      </c>
      <c r="B367" s="332">
        <v>6</v>
      </c>
      <c r="C367" s="609">
        <v>243025401008990</v>
      </c>
      <c r="D367" s="427" t="s">
        <v>2007</v>
      </c>
      <c r="E367" t="str">
        <f t="shared" si="28"/>
        <v>240302540100899</v>
      </c>
      <c r="F367" t="str">
        <f t="shared" si="29"/>
        <v>0</v>
      </c>
      <c r="G367" t="e">
        <f>+VLOOKUP(L367,BG!$D$10:$F$68,3,FALSE)</f>
        <v>#REF!</v>
      </c>
      <c r="H367" s="427" t="s">
        <v>2161</v>
      </c>
      <c r="I367" s="332">
        <v>-434333985</v>
      </c>
      <c r="J367" s="296">
        <f t="shared" si="27"/>
        <v>-434333.98499999999</v>
      </c>
      <c r="K367" t="e">
        <f>+VLOOKUP(D367,#REF!,4,0)</f>
        <v>#REF!</v>
      </c>
      <c r="L367" t="e">
        <f>VLOOKUP(D367,#REF!,5,0)</f>
        <v>#REF!</v>
      </c>
      <c r="M367" t="e">
        <f>VLOOKUP(D367,#REF!,6,0)</f>
        <v>#REF!</v>
      </c>
      <c r="N367" t="e">
        <f>VLOOKUP(D367,#REF!,7,0)</f>
        <v>#REF!</v>
      </c>
      <c r="O367" t="s">
        <v>3177</v>
      </c>
      <c r="P367" t="str">
        <f t="shared" si="30"/>
        <v>25401</v>
      </c>
      <c r="Q367" t="str">
        <f t="shared" si="31"/>
        <v>24</v>
      </c>
    </row>
    <row r="368" spans="1:17" s="361" customFormat="1" x14ac:dyDescent="0.3">
      <c r="A368" s="556" t="s">
        <v>3334</v>
      </c>
      <c r="B368" s="333">
        <v>6</v>
      </c>
      <c r="C368" s="610">
        <v>244025802008010</v>
      </c>
      <c r="D368" s="334" t="s">
        <v>1041</v>
      </c>
      <c r="E368" t="str">
        <f t="shared" si="28"/>
        <v>240402580200801</v>
      </c>
      <c r="F368" t="str">
        <f t="shared" si="29"/>
        <v>0</v>
      </c>
      <c r="G368" t="e">
        <f>+VLOOKUP(L368,BG!$D$10:$F$68,3,FALSE)</f>
        <v>#REF!</v>
      </c>
      <c r="H368" s="334" t="s">
        <v>1042</v>
      </c>
      <c r="I368" s="333">
        <v>-2079492809</v>
      </c>
      <c r="J368" s="296">
        <f t="shared" si="27"/>
        <v>-2079492.8089999999</v>
      </c>
      <c r="K368" t="e">
        <f>+VLOOKUP(D368,#REF!,4,0)</f>
        <v>#REF!</v>
      </c>
      <c r="L368" t="e">
        <f>VLOOKUP(D368,#REF!,5,0)</f>
        <v>#REF!</v>
      </c>
      <c r="M368" t="e">
        <f>VLOOKUP(D368,#REF!,6,0)</f>
        <v>#REF!</v>
      </c>
      <c r="N368" t="e">
        <f>VLOOKUP(D368,#REF!,7,0)</f>
        <v>#REF!</v>
      </c>
      <c r="O368" t="s">
        <v>3177</v>
      </c>
      <c r="P368" t="str">
        <f t="shared" si="30"/>
        <v>25802</v>
      </c>
      <c r="Q368" t="str">
        <f t="shared" si="31"/>
        <v>24</v>
      </c>
    </row>
    <row r="369" spans="1:17" s="361" customFormat="1" hidden="1" x14ac:dyDescent="0.3">
      <c r="A369" s="556" t="s">
        <v>3334</v>
      </c>
      <c r="B369" s="332">
        <v>6</v>
      </c>
      <c r="C369" s="609">
        <v>244025802008990</v>
      </c>
      <c r="D369" s="427" t="s">
        <v>1043</v>
      </c>
      <c r="E369" t="str">
        <f t="shared" si="28"/>
        <v>240402580200899</v>
      </c>
      <c r="F369" t="str">
        <f t="shared" si="29"/>
        <v>0</v>
      </c>
      <c r="G369" t="e">
        <f>+VLOOKUP(L369,BG!$D$10:$F$68,3,FALSE)</f>
        <v>#REF!</v>
      </c>
      <c r="H369" s="427" t="s">
        <v>1042</v>
      </c>
      <c r="I369" s="332">
        <v>-3219526034</v>
      </c>
      <c r="J369" s="296">
        <f t="shared" si="27"/>
        <v>-3219526.034</v>
      </c>
      <c r="K369" t="e">
        <f>+VLOOKUP(D369,#REF!,4,0)</f>
        <v>#REF!</v>
      </c>
      <c r="L369" t="e">
        <f>VLOOKUP(D369,#REF!,5,0)</f>
        <v>#REF!</v>
      </c>
      <c r="M369" t="e">
        <f>VLOOKUP(D369,#REF!,6,0)</f>
        <v>#REF!</v>
      </c>
      <c r="N369" t="e">
        <f>VLOOKUP(D369,#REF!,7,0)</f>
        <v>#REF!</v>
      </c>
      <c r="O369" t="s">
        <v>3177</v>
      </c>
      <c r="P369" t="str">
        <f t="shared" si="30"/>
        <v>25802</v>
      </c>
      <c r="Q369" t="str">
        <f t="shared" si="31"/>
        <v>24</v>
      </c>
    </row>
    <row r="370" spans="1:17" s="361" customFormat="1" x14ac:dyDescent="0.3">
      <c r="A370" s="556" t="s">
        <v>3334</v>
      </c>
      <c r="B370" s="333">
        <v>6</v>
      </c>
      <c r="C370" s="610">
        <v>244025802022010</v>
      </c>
      <c r="D370" s="334" t="s">
        <v>2872</v>
      </c>
      <c r="E370" t="str">
        <f t="shared" si="28"/>
        <v>240402580202201</v>
      </c>
      <c r="F370" t="str">
        <f t="shared" si="29"/>
        <v>0</v>
      </c>
      <c r="G370" t="e">
        <f>+VLOOKUP(L370,BG!$D$10:$F$68,3,FALSE)</f>
        <v>#REF!</v>
      </c>
      <c r="H370" s="334" t="s">
        <v>2888</v>
      </c>
      <c r="I370" s="333">
        <v>-65243286</v>
      </c>
      <c r="J370" s="296">
        <f t="shared" si="27"/>
        <v>-65243.286</v>
      </c>
      <c r="K370" t="e">
        <f>+VLOOKUP(D370,#REF!,4,0)</f>
        <v>#REF!</v>
      </c>
      <c r="L370" t="e">
        <f>VLOOKUP(D370,#REF!,5,0)</f>
        <v>#REF!</v>
      </c>
      <c r="M370" t="e">
        <f>VLOOKUP(D370,#REF!,6,0)</f>
        <v>#REF!</v>
      </c>
      <c r="N370" t="e">
        <f>VLOOKUP(D370,#REF!,7,0)</f>
        <v>#REF!</v>
      </c>
      <c r="O370" t="s">
        <v>3177</v>
      </c>
      <c r="P370" t="str">
        <f t="shared" si="30"/>
        <v>25802</v>
      </c>
      <c r="Q370" t="str">
        <f t="shared" si="31"/>
        <v>24</v>
      </c>
    </row>
    <row r="371" spans="1:17" s="361" customFormat="1" hidden="1" x14ac:dyDescent="0.3">
      <c r="A371" s="556" t="s">
        <v>3334</v>
      </c>
      <c r="B371" s="332">
        <v>7</v>
      </c>
      <c r="C371" s="609">
        <v>244026002015990</v>
      </c>
      <c r="D371" s="427" t="s">
        <v>2566</v>
      </c>
      <c r="E371" t="str">
        <f t="shared" si="28"/>
        <v>240402600201599</v>
      </c>
      <c r="F371" t="str">
        <f t="shared" si="29"/>
        <v>0</v>
      </c>
      <c r="G371" t="e">
        <f>+VLOOKUP(L371,BG!$D$10:$F$68,3,FALSE)</f>
        <v>#REF!</v>
      </c>
      <c r="H371" s="427" t="s">
        <v>2567</v>
      </c>
      <c r="I371" s="332">
        <v>-17010188</v>
      </c>
      <c r="J371" s="296">
        <f t="shared" si="27"/>
        <v>-17010.187999999998</v>
      </c>
      <c r="K371" t="e">
        <f>+VLOOKUP(D371,#REF!,4,0)</f>
        <v>#REF!</v>
      </c>
      <c r="L371" t="e">
        <f>VLOOKUP(D371,#REF!,5,0)</f>
        <v>#REF!</v>
      </c>
      <c r="M371" t="e">
        <f>VLOOKUP(D371,#REF!,6,0)</f>
        <v>#REF!</v>
      </c>
      <c r="N371" t="e">
        <f>VLOOKUP(D371,#REF!,7,0)</f>
        <v>#REF!</v>
      </c>
      <c r="O371" t="s">
        <v>3177</v>
      </c>
      <c r="P371" t="str">
        <f t="shared" si="30"/>
        <v>26002</v>
      </c>
      <c r="Q371" t="str">
        <f t="shared" si="31"/>
        <v>24</v>
      </c>
    </row>
    <row r="372" spans="1:17" s="361" customFormat="1" x14ac:dyDescent="0.3">
      <c r="A372" s="556" t="s">
        <v>3334</v>
      </c>
      <c r="B372" s="333">
        <v>6</v>
      </c>
      <c r="C372" s="610">
        <v>244026002020010</v>
      </c>
      <c r="D372" s="334" t="s">
        <v>3344</v>
      </c>
      <c r="E372" t="str">
        <f t="shared" si="28"/>
        <v>240402600202001</v>
      </c>
      <c r="F372" t="str">
        <f t="shared" si="29"/>
        <v>0</v>
      </c>
      <c r="G372" t="e">
        <f>+VLOOKUP(L372,BG!$D$10:$F$68,3,FALSE)</f>
        <v>#REF!</v>
      </c>
      <c r="H372" s="334" t="s">
        <v>3372</v>
      </c>
      <c r="I372" s="333">
        <v>-25421490</v>
      </c>
      <c r="J372" s="296">
        <f t="shared" si="27"/>
        <v>-25421.49</v>
      </c>
      <c r="K372" t="e">
        <f>+VLOOKUP(D372,#REF!,4,0)</f>
        <v>#REF!</v>
      </c>
      <c r="L372" t="e">
        <f>VLOOKUP(D372,#REF!,5,0)</f>
        <v>#REF!</v>
      </c>
      <c r="M372" t="e">
        <f>VLOOKUP(D372,#REF!,6,0)</f>
        <v>#REF!</v>
      </c>
      <c r="N372" t="e">
        <f>VLOOKUP(D372,#REF!,7,0)</f>
        <v>#REF!</v>
      </c>
      <c r="O372" t="s">
        <v>3177</v>
      </c>
      <c r="P372" t="str">
        <f t="shared" si="30"/>
        <v>26002</v>
      </c>
      <c r="Q372" t="str">
        <f t="shared" si="31"/>
        <v>24</v>
      </c>
    </row>
    <row r="373" spans="1:17" s="361" customFormat="1" hidden="1" x14ac:dyDescent="0.3">
      <c r="A373" s="556" t="s">
        <v>3334</v>
      </c>
      <c r="B373" s="332">
        <v>6</v>
      </c>
      <c r="C373" s="609">
        <v>244026002020990</v>
      </c>
      <c r="D373" s="427" t="s">
        <v>1048</v>
      </c>
      <c r="E373" t="str">
        <f t="shared" si="28"/>
        <v>240402600202099</v>
      </c>
      <c r="F373" t="str">
        <f t="shared" si="29"/>
        <v>0</v>
      </c>
      <c r="G373" t="e">
        <f>+VLOOKUP(L373,BG!$D$10:$F$68,3,FALSE)</f>
        <v>#REF!</v>
      </c>
      <c r="H373" s="427" t="s">
        <v>1049</v>
      </c>
      <c r="I373" s="332">
        <v>-61037232</v>
      </c>
      <c r="J373" s="296">
        <f t="shared" si="27"/>
        <v>-61037.232000000004</v>
      </c>
      <c r="K373" t="e">
        <f>+VLOOKUP(D373,#REF!,4,0)</f>
        <v>#REF!</v>
      </c>
      <c r="L373" t="e">
        <f>VLOOKUP(D373,#REF!,5,0)</f>
        <v>#REF!</v>
      </c>
      <c r="M373" t="e">
        <f>VLOOKUP(D373,#REF!,6,0)</f>
        <v>#REF!</v>
      </c>
      <c r="N373" t="e">
        <f>VLOOKUP(D373,#REF!,7,0)</f>
        <v>#REF!</v>
      </c>
      <c r="O373" t="s">
        <v>3177</v>
      </c>
      <c r="P373" t="str">
        <f t="shared" si="30"/>
        <v>26002</v>
      </c>
      <c r="Q373" t="str">
        <f t="shared" si="31"/>
        <v>24</v>
      </c>
    </row>
    <row r="374" spans="1:17" s="361" customFormat="1" hidden="1" x14ac:dyDescent="0.3">
      <c r="A374" s="556" t="s">
        <v>3334</v>
      </c>
      <c r="B374" s="333">
        <v>6</v>
      </c>
      <c r="C374" s="610">
        <v>244026002024990</v>
      </c>
      <c r="D374" s="334" t="s">
        <v>2624</v>
      </c>
      <c r="E374" t="str">
        <f t="shared" si="28"/>
        <v>240402600202499</v>
      </c>
      <c r="F374" t="str">
        <f t="shared" si="29"/>
        <v>0</v>
      </c>
      <c r="G374" t="e">
        <f>+VLOOKUP(L374,BG!$D$10:$F$68,3,FALSE)</f>
        <v>#REF!</v>
      </c>
      <c r="H374" s="334" t="s">
        <v>2629</v>
      </c>
      <c r="I374" s="333">
        <v>-6638840</v>
      </c>
      <c r="J374" s="296">
        <f t="shared" si="27"/>
        <v>-6638.84</v>
      </c>
      <c r="K374" t="e">
        <f>+VLOOKUP(D374,#REF!,4,0)</f>
        <v>#REF!</v>
      </c>
      <c r="L374" t="e">
        <f>VLOOKUP(D374,#REF!,5,0)</f>
        <v>#REF!</v>
      </c>
      <c r="M374" t="e">
        <f>VLOOKUP(D374,#REF!,6,0)</f>
        <v>#REF!</v>
      </c>
      <c r="N374" t="e">
        <f>VLOOKUP(D374,#REF!,7,0)</f>
        <v>#REF!</v>
      </c>
      <c r="O374" t="s">
        <v>3177</v>
      </c>
      <c r="P374" t="str">
        <f t="shared" si="30"/>
        <v>26002</v>
      </c>
      <c r="Q374" t="str">
        <f t="shared" si="31"/>
        <v>24</v>
      </c>
    </row>
    <row r="375" spans="1:17" s="361" customFormat="1" hidden="1" x14ac:dyDescent="0.3">
      <c r="A375" s="556" t="s">
        <v>3334</v>
      </c>
      <c r="B375" s="332">
        <v>6</v>
      </c>
      <c r="C375" s="609">
        <v>244026002049990</v>
      </c>
      <c r="D375" s="427" t="s">
        <v>1051</v>
      </c>
      <c r="E375" t="str">
        <f t="shared" si="28"/>
        <v>240402600204999</v>
      </c>
      <c r="F375" t="str">
        <f t="shared" si="29"/>
        <v>0</v>
      </c>
      <c r="G375" t="e">
        <f>+VLOOKUP(L375,BG!$D$10:$F$68,3,FALSE)</f>
        <v>#REF!</v>
      </c>
      <c r="H375" s="427" t="s">
        <v>1052</v>
      </c>
      <c r="I375" s="332">
        <v>-3000000</v>
      </c>
      <c r="J375" s="296">
        <f t="shared" si="27"/>
        <v>-3000</v>
      </c>
      <c r="K375" t="e">
        <f>+VLOOKUP(D375,#REF!,4,0)</f>
        <v>#REF!</v>
      </c>
      <c r="L375" t="e">
        <f>VLOOKUP(D375,#REF!,5,0)</f>
        <v>#REF!</v>
      </c>
      <c r="M375" t="e">
        <f>VLOOKUP(D375,#REF!,6,0)</f>
        <v>#REF!</v>
      </c>
      <c r="N375" t="e">
        <f>VLOOKUP(D375,#REF!,7,0)</f>
        <v>#REF!</v>
      </c>
      <c r="O375" t="s">
        <v>3177</v>
      </c>
      <c r="P375" t="str">
        <f t="shared" si="30"/>
        <v>26002</v>
      </c>
      <c r="Q375" t="str">
        <f t="shared" si="31"/>
        <v>24</v>
      </c>
    </row>
    <row r="376" spans="1:17" s="361" customFormat="1" hidden="1" x14ac:dyDescent="0.3">
      <c r="A376" s="556" t="s">
        <v>3334</v>
      </c>
      <c r="B376" s="333">
        <v>6</v>
      </c>
      <c r="C376" s="610">
        <v>244026002062990</v>
      </c>
      <c r="D376" s="334" t="s">
        <v>1053</v>
      </c>
      <c r="E376" t="str">
        <f t="shared" si="28"/>
        <v>240402600206299</v>
      </c>
      <c r="F376" t="str">
        <f t="shared" si="29"/>
        <v>0</v>
      </c>
      <c r="G376" t="e">
        <f>+VLOOKUP(L376,BG!$D$10:$F$68,3,FALSE)</f>
        <v>#REF!</v>
      </c>
      <c r="H376" s="334" t="s">
        <v>1054</v>
      </c>
      <c r="I376" s="333">
        <v>0</v>
      </c>
      <c r="J376" s="296">
        <f t="shared" si="27"/>
        <v>0</v>
      </c>
      <c r="K376" t="e">
        <f>+VLOOKUP(D376,#REF!,4,0)</f>
        <v>#REF!</v>
      </c>
      <c r="L376" t="e">
        <f>VLOOKUP(D376,#REF!,5,0)</f>
        <v>#REF!</v>
      </c>
      <c r="M376" t="e">
        <f>VLOOKUP(D376,#REF!,6,0)</f>
        <v>#REF!</v>
      </c>
      <c r="N376" t="e">
        <f>VLOOKUP(D376,#REF!,7,0)</f>
        <v>#REF!</v>
      </c>
      <c r="O376" t="s">
        <v>3177</v>
      </c>
      <c r="P376" t="str">
        <f t="shared" si="30"/>
        <v>26002</v>
      </c>
      <c r="Q376" t="str">
        <f t="shared" si="31"/>
        <v>24</v>
      </c>
    </row>
    <row r="377" spans="1:17" s="361" customFormat="1" hidden="1" x14ac:dyDescent="0.3">
      <c r="A377" s="556" t="s">
        <v>3334</v>
      </c>
      <c r="B377" s="332">
        <v>6</v>
      </c>
      <c r="C377" s="609">
        <v>244026002067990</v>
      </c>
      <c r="D377" s="427" t="s">
        <v>2571</v>
      </c>
      <c r="E377" t="str">
        <f t="shared" si="28"/>
        <v>240402600206799</v>
      </c>
      <c r="F377" t="str">
        <f t="shared" si="29"/>
        <v>0</v>
      </c>
      <c r="G377" t="e">
        <f>+VLOOKUP(L377,BG!$D$10:$F$68,3,FALSE)</f>
        <v>#REF!</v>
      </c>
      <c r="H377" s="427" t="s">
        <v>2570</v>
      </c>
      <c r="I377" s="332">
        <v>-300612500</v>
      </c>
      <c r="J377" s="296">
        <f t="shared" si="27"/>
        <v>-300612.5</v>
      </c>
      <c r="K377" t="e">
        <f>+VLOOKUP(D377,#REF!,4,0)</f>
        <v>#REF!</v>
      </c>
      <c r="L377" t="e">
        <f>VLOOKUP(D377,#REF!,5,0)</f>
        <v>#REF!</v>
      </c>
      <c r="M377" t="e">
        <f>VLOOKUP(D377,#REF!,6,0)</f>
        <v>#REF!</v>
      </c>
      <c r="N377" t="e">
        <f>VLOOKUP(D377,#REF!,7,0)</f>
        <v>#REF!</v>
      </c>
      <c r="O377" t="s">
        <v>3177</v>
      </c>
      <c r="P377" t="str">
        <f t="shared" si="30"/>
        <v>26002</v>
      </c>
      <c r="Q377" t="str">
        <f t="shared" si="31"/>
        <v>24</v>
      </c>
    </row>
    <row r="378" spans="1:17" s="361" customFormat="1" x14ac:dyDescent="0.3">
      <c r="A378" s="556" t="s">
        <v>3334</v>
      </c>
      <c r="B378" s="333">
        <v>6</v>
      </c>
      <c r="C378" s="610">
        <v>244026002071010</v>
      </c>
      <c r="D378" s="334" t="s">
        <v>2572</v>
      </c>
      <c r="E378" t="str">
        <f t="shared" si="28"/>
        <v>240402600207101</v>
      </c>
      <c r="F378" t="str">
        <f t="shared" si="29"/>
        <v>0</v>
      </c>
      <c r="G378" t="e">
        <f>+VLOOKUP(L378,BG!$D$10:$F$68,3,FALSE)</f>
        <v>#REF!</v>
      </c>
      <c r="H378" s="334" t="s">
        <v>3373</v>
      </c>
      <c r="I378" s="333">
        <v>-22807232114</v>
      </c>
      <c r="J378" s="296">
        <f t="shared" si="27"/>
        <v>-22807232.114</v>
      </c>
      <c r="K378" t="e">
        <f>+VLOOKUP(D378,#REF!,4,0)</f>
        <v>#REF!</v>
      </c>
      <c r="L378" t="e">
        <f>VLOOKUP(D378,#REF!,5,0)</f>
        <v>#REF!</v>
      </c>
      <c r="M378" t="e">
        <f>VLOOKUP(D378,#REF!,6,0)</f>
        <v>#REF!</v>
      </c>
      <c r="N378" t="e">
        <f>VLOOKUP(D378,#REF!,7,0)</f>
        <v>#REF!</v>
      </c>
      <c r="O378" t="s">
        <v>3177</v>
      </c>
      <c r="P378" t="str">
        <f t="shared" si="30"/>
        <v>26002</v>
      </c>
      <c r="Q378" t="str">
        <f t="shared" si="31"/>
        <v>24</v>
      </c>
    </row>
    <row r="379" spans="1:17" s="361" customFormat="1" hidden="1" x14ac:dyDescent="0.3">
      <c r="A379" s="556" t="s">
        <v>3334</v>
      </c>
      <c r="B379" s="332">
        <v>6</v>
      </c>
      <c r="C379" s="609">
        <v>244026002071990</v>
      </c>
      <c r="D379" s="427" t="s">
        <v>2573</v>
      </c>
      <c r="E379" t="str">
        <f t="shared" si="28"/>
        <v>240402600207199</v>
      </c>
      <c r="F379" t="str">
        <f t="shared" si="29"/>
        <v>0</v>
      </c>
      <c r="G379" t="e">
        <f>+VLOOKUP(L379,BG!$D$10:$F$68,3,FALSE)</f>
        <v>#REF!</v>
      </c>
      <c r="H379" s="427" t="s">
        <v>3175</v>
      </c>
      <c r="I379" s="332">
        <v>21459408979</v>
      </c>
      <c r="J379" s="296">
        <f t="shared" si="27"/>
        <v>21459408.978999998</v>
      </c>
      <c r="K379" t="e">
        <f>+VLOOKUP(D379,#REF!,4,0)</f>
        <v>#REF!</v>
      </c>
      <c r="L379" t="e">
        <f>VLOOKUP(D379,#REF!,5,0)</f>
        <v>#REF!</v>
      </c>
      <c r="M379" t="e">
        <f>VLOOKUP(D379,#REF!,6,0)</f>
        <v>#REF!</v>
      </c>
      <c r="N379" t="e">
        <f>VLOOKUP(D379,#REF!,7,0)</f>
        <v>#REF!</v>
      </c>
      <c r="O379" t="s">
        <v>3177</v>
      </c>
      <c r="P379" t="str">
        <f t="shared" si="30"/>
        <v>26002</v>
      </c>
      <c r="Q379" t="str">
        <f t="shared" si="31"/>
        <v>24</v>
      </c>
    </row>
    <row r="380" spans="1:17" hidden="1" x14ac:dyDescent="0.3">
      <c r="A380" s="556" t="s">
        <v>3334</v>
      </c>
      <c r="B380" s="333">
        <v>6</v>
      </c>
      <c r="C380" s="610">
        <v>244026002074990</v>
      </c>
      <c r="D380" s="334" t="s">
        <v>2008</v>
      </c>
      <c r="E380" t="str">
        <f t="shared" si="28"/>
        <v>240402600207499</v>
      </c>
      <c r="F380" t="str">
        <f t="shared" si="29"/>
        <v>0</v>
      </c>
      <c r="G380" t="e">
        <f>+VLOOKUP(L380,BG!$D$10:$F$68,3,FALSE)</f>
        <v>#REF!</v>
      </c>
      <c r="H380" s="334" t="s">
        <v>2162</v>
      </c>
      <c r="I380" s="333">
        <v>-321429580</v>
      </c>
      <c r="J380" s="296">
        <f t="shared" si="27"/>
        <v>-321429.58</v>
      </c>
      <c r="K380" t="e">
        <f>+VLOOKUP(D380,#REF!,4,0)</f>
        <v>#REF!</v>
      </c>
      <c r="L380" t="e">
        <f>VLOOKUP(D380,#REF!,5,0)</f>
        <v>#REF!</v>
      </c>
      <c r="M380" t="e">
        <f>VLOOKUP(D380,#REF!,6,0)</f>
        <v>#REF!</v>
      </c>
      <c r="N380" t="e">
        <f>VLOOKUP(D380,#REF!,7,0)</f>
        <v>#REF!</v>
      </c>
      <c r="O380" t="s">
        <v>3177</v>
      </c>
      <c r="P380" t="str">
        <f t="shared" si="30"/>
        <v>26002</v>
      </c>
      <c r="Q380" t="str">
        <f t="shared" si="31"/>
        <v>24</v>
      </c>
    </row>
    <row r="381" spans="1:17" x14ac:dyDescent="0.3">
      <c r="A381" s="556" t="s">
        <v>3334</v>
      </c>
      <c r="B381" s="332">
        <v>6</v>
      </c>
      <c r="C381" s="609">
        <v>244026002076010</v>
      </c>
      <c r="D381" s="427" t="s">
        <v>2009</v>
      </c>
      <c r="E381" t="str">
        <f t="shared" si="28"/>
        <v>240402600207601</v>
      </c>
      <c r="F381" t="str">
        <f t="shared" si="29"/>
        <v>0</v>
      </c>
      <c r="G381" t="e">
        <f>+VLOOKUP(L381,BG!$D$10:$F$68,3,FALSE)</f>
        <v>#REF!</v>
      </c>
      <c r="H381" s="427" t="s">
        <v>2163</v>
      </c>
      <c r="I381" s="332">
        <v>-71118434</v>
      </c>
      <c r="J381" s="296">
        <f t="shared" si="27"/>
        <v>-71118.433999999994</v>
      </c>
      <c r="K381" t="e">
        <f>+VLOOKUP(D381,#REF!,4,0)</f>
        <v>#REF!</v>
      </c>
      <c r="L381" t="e">
        <f>VLOOKUP(D381,#REF!,5,0)</f>
        <v>#REF!</v>
      </c>
      <c r="M381" t="e">
        <f>VLOOKUP(D381,#REF!,6,0)</f>
        <v>#REF!</v>
      </c>
      <c r="N381" t="e">
        <f>VLOOKUP(D381,#REF!,7,0)</f>
        <v>#REF!</v>
      </c>
      <c r="O381" t="s">
        <v>3177</v>
      </c>
      <c r="P381" t="str">
        <f t="shared" si="30"/>
        <v>26002</v>
      </c>
      <c r="Q381" t="str">
        <f t="shared" si="31"/>
        <v>24</v>
      </c>
    </row>
    <row r="382" spans="1:17" hidden="1" x14ac:dyDescent="0.3">
      <c r="A382" s="556" t="s">
        <v>3334</v>
      </c>
      <c r="B382" s="333">
        <v>6</v>
      </c>
      <c r="C382" s="610">
        <v>244026002076990</v>
      </c>
      <c r="D382" s="334" t="s">
        <v>2010</v>
      </c>
      <c r="E382" t="str">
        <f t="shared" si="28"/>
        <v>240402600207699</v>
      </c>
      <c r="F382" t="str">
        <f t="shared" si="29"/>
        <v>0</v>
      </c>
      <c r="G382" t="e">
        <f>+VLOOKUP(L382,BG!$D$10:$F$68,3,FALSE)</f>
        <v>#REF!</v>
      </c>
      <c r="H382" s="334" t="s">
        <v>2164</v>
      </c>
      <c r="I382" s="333">
        <v>189500646</v>
      </c>
      <c r="J382" s="296">
        <f t="shared" si="27"/>
        <v>189500.64600000001</v>
      </c>
      <c r="K382" t="e">
        <f>+VLOOKUP(D382,#REF!,4,0)</f>
        <v>#REF!</v>
      </c>
      <c r="L382" t="e">
        <f>VLOOKUP(D382,#REF!,5,0)</f>
        <v>#REF!</v>
      </c>
      <c r="M382" t="e">
        <f>VLOOKUP(D382,#REF!,6,0)</f>
        <v>#REF!</v>
      </c>
      <c r="N382" t="e">
        <f>VLOOKUP(D382,#REF!,7,0)</f>
        <v>#REF!</v>
      </c>
      <c r="O382" t="s">
        <v>3177</v>
      </c>
      <c r="P382" t="str">
        <f t="shared" si="30"/>
        <v>26002</v>
      </c>
      <c r="Q382" t="str">
        <f t="shared" si="31"/>
        <v>24</v>
      </c>
    </row>
    <row r="383" spans="1:17" x14ac:dyDescent="0.3">
      <c r="A383" s="556" t="s">
        <v>3334</v>
      </c>
      <c r="B383" s="332">
        <v>6</v>
      </c>
      <c r="C383" s="609">
        <v>244026002082010</v>
      </c>
      <c r="D383" s="427" t="s">
        <v>3345</v>
      </c>
      <c r="E383" t="str">
        <f t="shared" si="28"/>
        <v>240402600208201</v>
      </c>
      <c r="F383" t="str">
        <f t="shared" si="29"/>
        <v>0</v>
      </c>
      <c r="G383" t="e">
        <f>+VLOOKUP(L383,BG!$D$10:$F$68,3,FALSE)</f>
        <v>#REF!</v>
      </c>
      <c r="H383" s="427" t="s">
        <v>3374</v>
      </c>
      <c r="I383" s="332">
        <v>-6265615094</v>
      </c>
      <c r="J383" s="296">
        <f t="shared" si="27"/>
        <v>-6265615.0939999996</v>
      </c>
      <c r="K383" t="e">
        <f>+VLOOKUP(D383,#REF!,4,0)</f>
        <v>#REF!</v>
      </c>
      <c r="L383" t="e">
        <f>VLOOKUP(D383,#REF!,5,0)</f>
        <v>#REF!</v>
      </c>
      <c r="M383" t="e">
        <f>VLOOKUP(D383,#REF!,6,0)</f>
        <v>#REF!</v>
      </c>
      <c r="N383" t="e">
        <f>VLOOKUP(D383,#REF!,7,0)</f>
        <v>#REF!</v>
      </c>
      <c r="O383" t="s">
        <v>3177</v>
      </c>
      <c r="P383" t="str">
        <f t="shared" si="30"/>
        <v>26002</v>
      </c>
      <c r="Q383" t="str">
        <f t="shared" si="31"/>
        <v>24</v>
      </c>
    </row>
    <row r="384" spans="1:17" s="361" customFormat="1" hidden="1" x14ac:dyDescent="0.3">
      <c r="A384" s="556" t="s">
        <v>3334</v>
      </c>
      <c r="B384" s="333">
        <v>6</v>
      </c>
      <c r="C384" s="610">
        <v>244026002082990</v>
      </c>
      <c r="D384" s="334" t="s">
        <v>3124</v>
      </c>
      <c r="E384" t="str">
        <f t="shared" si="28"/>
        <v>240402600208299</v>
      </c>
      <c r="F384" t="str">
        <f t="shared" si="29"/>
        <v>0</v>
      </c>
      <c r="G384" t="e">
        <f>+VLOOKUP(L384,BG!$D$10:$F$68,3,FALSE)</f>
        <v>#REF!</v>
      </c>
      <c r="H384" s="334" t="s">
        <v>2937</v>
      </c>
      <c r="I384" s="333">
        <v>-45982222759</v>
      </c>
      <c r="J384" s="296">
        <f t="shared" si="27"/>
        <v>-45982222.759000003</v>
      </c>
      <c r="K384" t="e">
        <f>+VLOOKUP(D384,#REF!,4,0)</f>
        <v>#REF!</v>
      </c>
      <c r="L384" t="e">
        <f>VLOOKUP(D384,#REF!,5,0)</f>
        <v>#REF!</v>
      </c>
      <c r="M384" t="e">
        <f>VLOOKUP(D384,#REF!,6,0)</f>
        <v>#REF!</v>
      </c>
      <c r="N384" t="e">
        <f>VLOOKUP(D384,#REF!,7,0)</f>
        <v>#REF!</v>
      </c>
      <c r="O384" t="s">
        <v>3177</v>
      </c>
      <c r="P384" t="str">
        <f t="shared" si="30"/>
        <v>26002</v>
      </c>
      <c r="Q384" t="str">
        <f t="shared" si="31"/>
        <v>24</v>
      </c>
    </row>
    <row r="385" spans="1:17" s="361" customFormat="1" hidden="1" x14ac:dyDescent="0.3">
      <c r="A385" s="556" t="s">
        <v>3334</v>
      </c>
      <c r="B385" s="332">
        <v>6</v>
      </c>
      <c r="C385" s="609">
        <v>244026002092990</v>
      </c>
      <c r="D385" s="427" t="s">
        <v>2011</v>
      </c>
      <c r="E385" t="str">
        <f t="shared" si="28"/>
        <v>240402600209299</v>
      </c>
      <c r="F385" t="str">
        <f t="shared" si="29"/>
        <v>0</v>
      </c>
      <c r="G385" t="e">
        <f>+VLOOKUP(L385,BG!$D$10:$F$68,3,FALSE)</f>
        <v>#REF!</v>
      </c>
      <c r="H385" s="427" t="s">
        <v>2165</v>
      </c>
      <c r="I385" s="332">
        <v>-170149637</v>
      </c>
      <c r="J385" s="296">
        <f t="shared" si="27"/>
        <v>-170149.63699999999</v>
      </c>
      <c r="K385" t="e">
        <f>+VLOOKUP(D385,#REF!,4,0)</f>
        <v>#REF!</v>
      </c>
      <c r="L385" t="e">
        <f>VLOOKUP(D385,#REF!,5,0)</f>
        <v>#REF!</v>
      </c>
      <c r="M385" t="e">
        <f>VLOOKUP(D385,#REF!,6,0)</f>
        <v>#REF!</v>
      </c>
      <c r="N385" t="e">
        <f>VLOOKUP(D385,#REF!,7,0)</f>
        <v>#REF!</v>
      </c>
      <c r="O385"/>
      <c r="P385" t="str">
        <f t="shared" si="30"/>
        <v>26002</v>
      </c>
      <c r="Q385" t="str">
        <f t="shared" si="31"/>
        <v>24</v>
      </c>
    </row>
    <row r="386" spans="1:17" s="361" customFormat="1" x14ac:dyDescent="0.3">
      <c r="A386" s="556" t="s">
        <v>3334</v>
      </c>
      <c r="B386" s="333">
        <v>6</v>
      </c>
      <c r="C386" s="610">
        <v>244026002093010</v>
      </c>
      <c r="D386" s="334" t="s">
        <v>2012</v>
      </c>
      <c r="E386" t="str">
        <f t="shared" si="28"/>
        <v>240402600209301</v>
      </c>
      <c r="F386" t="str">
        <f t="shared" si="29"/>
        <v>0</v>
      </c>
      <c r="G386" t="e">
        <f>+VLOOKUP(L386,BG!$D$10:$F$68,3,FALSE)</f>
        <v>#REF!</v>
      </c>
      <c r="H386" s="334" t="s">
        <v>2166</v>
      </c>
      <c r="I386" s="333">
        <v>-1184569169</v>
      </c>
      <c r="J386" s="296">
        <f t="shared" ref="J386:J449" si="32">I386/1000</f>
        <v>-1184569.169</v>
      </c>
      <c r="K386" t="e">
        <f>+VLOOKUP(D386,#REF!,4,0)</f>
        <v>#REF!</v>
      </c>
      <c r="L386" t="e">
        <f>VLOOKUP(D386,#REF!,5,0)</f>
        <v>#REF!</v>
      </c>
      <c r="M386" t="e">
        <f>VLOOKUP(D386,#REF!,6,0)</f>
        <v>#REF!</v>
      </c>
      <c r="N386" t="e">
        <f>VLOOKUP(D386,#REF!,7,0)</f>
        <v>#REF!</v>
      </c>
      <c r="O386"/>
      <c r="P386" t="str">
        <f t="shared" si="30"/>
        <v>26002</v>
      </c>
      <c r="Q386" t="str">
        <f t="shared" si="31"/>
        <v>24</v>
      </c>
    </row>
    <row r="387" spans="1:17" s="361" customFormat="1" hidden="1" x14ac:dyDescent="0.3">
      <c r="A387" s="556" t="s">
        <v>3334</v>
      </c>
      <c r="B387" s="332">
        <v>6</v>
      </c>
      <c r="C387" s="609">
        <v>244026002098990</v>
      </c>
      <c r="D387" s="427" t="s">
        <v>2575</v>
      </c>
      <c r="E387" t="str">
        <f t="shared" si="28"/>
        <v>240402600209899</v>
      </c>
      <c r="F387" t="str">
        <f t="shared" si="29"/>
        <v>0</v>
      </c>
      <c r="G387" t="e">
        <f>+VLOOKUP(L387,BG!$D$10:$F$68,3,FALSE)</f>
        <v>#REF!</v>
      </c>
      <c r="H387" s="427" t="s">
        <v>3375</v>
      </c>
      <c r="I387" s="332">
        <v>-6930329917</v>
      </c>
      <c r="J387" s="296">
        <f t="shared" si="32"/>
        <v>-6930329.9170000004</v>
      </c>
      <c r="K387" t="e">
        <f>+VLOOKUP(D387,#REF!,4,0)</f>
        <v>#REF!</v>
      </c>
      <c r="L387" t="e">
        <f>VLOOKUP(D387,#REF!,5,0)</f>
        <v>#REF!</v>
      </c>
      <c r="M387" t="e">
        <f>VLOOKUP(D387,#REF!,6,0)</f>
        <v>#REF!</v>
      </c>
      <c r="N387" t="e">
        <f>VLOOKUP(D387,#REF!,7,0)</f>
        <v>#REF!</v>
      </c>
      <c r="O387"/>
      <c r="P387" t="str">
        <f t="shared" si="30"/>
        <v>26002</v>
      </c>
      <c r="Q387" t="str">
        <f t="shared" si="31"/>
        <v>24</v>
      </c>
    </row>
    <row r="388" spans="1:17" s="361" customFormat="1" x14ac:dyDescent="0.3">
      <c r="A388" s="556" t="s">
        <v>3334</v>
      </c>
      <c r="B388" s="333">
        <v>6</v>
      </c>
      <c r="C388" s="610">
        <v>244026002100010</v>
      </c>
      <c r="D388" s="334" t="s">
        <v>2873</v>
      </c>
      <c r="E388" t="str">
        <f t="shared" si="28"/>
        <v>240402600210001</v>
      </c>
      <c r="F388" t="str">
        <f t="shared" si="29"/>
        <v>0</v>
      </c>
      <c r="G388" t="e">
        <f>+VLOOKUP(L388,BG!$D$10:$F$68,3,FALSE)</f>
        <v>#REF!</v>
      </c>
      <c r="H388" s="334" t="s">
        <v>3375</v>
      </c>
      <c r="I388" s="333">
        <v>6886708278</v>
      </c>
      <c r="J388" s="296">
        <f t="shared" si="32"/>
        <v>6886708.2779999999</v>
      </c>
      <c r="K388" t="e">
        <f>+VLOOKUP(D388,#REF!,4,0)</f>
        <v>#REF!</v>
      </c>
      <c r="L388" t="e">
        <f>VLOOKUP(D388,#REF!,5,0)</f>
        <v>#REF!</v>
      </c>
      <c r="M388" t="e">
        <f>VLOOKUP(D388,#REF!,6,0)</f>
        <v>#REF!</v>
      </c>
      <c r="N388" t="e">
        <f>VLOOKUP(D388,#REF!,7,0)</f>
        <v>#REF!</v>
      </c>
      <c r="O388"/>
      <c r="P388" t="str">
        <f t="shared" si="30"/>
        <v>26002</v>
      </c>
      <c r="Q388" t="str">
        <f t="shared" si="31"/>
        <v>24</v>
      </c>
    </row>
    <row r="389" spans="1:17" s="361" customFormat="1" x14ac:dyDescent="0.3">
      <c r="A389" s="556" t="s">
        <v>3334</v>
      </c>
      <c r="B389" s="332">
        <v>6</v>
      </c>
      <c r="C389" s="609">
        <v>244026002117010</v>
      </c>
      <c r="D389" s="427" t="s">
        <v>1055</v>
      </c>
      <c r="E389" t="str">
        <f t="shared" ref="E389:E452" si="33">+MID(D389,3,2)&amp;+MID(D389,6,1)&amp;+MID(D389,8,2)&amp;+MID(D389,11,3)&amp;+MID(D389,17,2)&amp;+MID(D389,20,3)&amp;+MID(D389,24,2)</f>
        <v>240402600211701</v>
      </c>
      <c r="F389" t="str">
        <f t="shared" ref="F389:F452" si="34">MID(E389,3,1)</f>
        <v>0</v>
      </c>
      <c r="G389" t="e">
        <f>+VLOOKUP(L389,BG!$D$10:$F$68,3,FALSE)</f>
        <v>#REF!</v>
      </c>
      <c r="H389" s="427" t="s">
        <v>1056</v>
      </c>
      <c r="I389" s="332">
        <v>-614395021</v>
      </c>
      <c r="J389" s="296">
        <f t="shared" si="32"/>
        <v>-614395.02099999995</v>
      </c>
      <c r="K389" t="e">
        <f>+VLOOKUP(D389,#REF!,4,0)</f>
        <v>#REF!</v>
      </c>
      <c r="L389" t="e">
        <f>VLOOKUP(D389,#REF!,5,0)</f>
        <v>#REF!</v>
      </c>
      <c r="M389" t="e">
        <f>VLOOKUP(D389,#REF!,6,0)</f>
        <v>#REF!</v>
      </c>
      <c r="N389" t="e">
        <f>VLOOKUP(D389,#REF!,7,0)</f>
        <v>#REF!</v>
      </c>
      <c r="O389"/>
      <c r="P389" t="str">
        <f t="shared" si="30"/>
        <v>26002</v>
      </c>
      <c r="Q389" t="str">
        <f t="shared" si="31"/>
        <v>24</v>
      </c>
    </row>
    <row r="390" spans="1:17" s="361" customFormat="1" hidden="1" x14ac:dyDescent="0.3">
      <c r="A390" s="556" t="s">
        <v>3334</v>
      </c>
      <c r="B390" s="333">
        <v>6</v>
      </c>
      <c r="C390" s="610">
        <v>244026002117990</v>
      </c>
      <c r="D390" s="334" t="s">
        <v>1057</v>
      </c>
      <c r="E390" t="str">
        <f t="shared" si="33"/>
        <v>240402600211799</v>
      </c>
      <c r="F390" t="str">
        <f t="shared" si="34"/>
        <v>0</v>
      </c>
      <c r="G390" t="e">
        <f>+VLOOKUP(L390,BG!$D$10:$F$68,3,FALSE)</f>
        <v>#REF!</v>
      </c>
      <c r="H390" s="334" t="s">
        <v>1058</v>
      </c>
      <c r="I390" s="333">
        <v>-77881361</v>
      </c>
      <c r="J390" s="296">
        <f t="shared" si="32"/>
        <v>-77881.361000000004</v>
      </c>
      <c r="K390" t="e">
        <f>+VLOOKUP(D390,#REF!,4,0)</f>
        <v>#REF!</v>
      </c>
      <c r="L390" t="e">
        <f>VLOOKUP(D390,#REF!,5,0)</f>
        <v>#REF!</v>
      </c>
      <c r="M390" t="e">
        <f>VLOOKUP(D390,#REF!,6,0)</f>
        <v>#REF!</v>
      </c>
      <c r="N390" t="e">
        <f>VLOOKUP(D390,#REF!,7,0)</f>
        <v>#REF!</v>
      </c>
      <c r="O390"/>
      <c r="P390" t="str">
        <f t="shared" si="30"/>
        <v>26002</v>
      </c>
      <c r="Q390" t="str">
        <f t="shared" si="31"/>
        <v>24</v>
      </c>
    </row>
    <row r="391" spans="1:17" s="361" customFormat="1" hidden="1" x14ac:dyDescent="0.3">
      <c r="A391" s="556" t="s">
        <v>3334</v>
      </c>
      <c r="B391" s="332">
        <v>6</v>
      </c>
      <c r="C391" s="609">
        <v>244026002153990</v>
      </c>
      <c r="D391" s="427" t="s">
        <v>3129</v>
      </c>
      <c r="E391" t="str">
        <f t="shared" si="33"/>
        <v>240402600215399</v>
      </c>
      <c r="F391" t="str">
        <f t="shared" si="34"/>
        <v>0</v>
      </c>
      <c r="G391" t="e">
        <f>+VLOOKUP(L391,BG!$D$10:$F$68,3,FALSE)</f>
        <v>#REF!</v>
      </c>
      <c r="H391" s="427" t="s">
        <v>2940</v>
      </c>
      <c r="I391" s="332">
        <v>-7131858</v>
      </c>
      <c r="J391" s="296">
        <f t="shared" si="32"/>
        <v>-7131.8580000000002</v>
      </c>
      <c r="K391" t="e">
        <f>+VLOOKUP(D391,#REF!,4,0)</f>
        <v>#REF!</v>
      </c>
      <c r="L391" t="e">
        <f>VLOOKUP(D391,#REF!,5,0)</f>
        <v>#REF!</v>
      </c>
      <c r="M391" t="e">
        <f>VLOOKUP(D391,#REF!,6,0)</f>
        <v>#REF!</v>
      </c>
      <c r="N391" t="e">
        <f>VLOOKUP(D391,#REF!,7,0)</f>
        <v>#REF!</v>
      </c>
      <c r="O391"/>
      <c r="P391" t="str">
        <f t="shared" ref="P391:P454" si="35">MID(E391,6,5)</f>
        <v>26002</v>
      </c>
      <c r="Q391" t="str">
        <f t="shared" ref="Q391:Q454" si="36">+LEFT(E391,2)</f>
        <v>24</v>
      </c>
    </row>
    <row r="392" spans="1:17" s="361" customFormat="1" x14ac:dyDescent="0.3">
      <c r="A392" s="556" t="s">
        <v>3334</v>
      </c>
      <c r="B392" s="333">
        <v>6</v>
      </c>
      <c r="C392" s="610">
        <v>244026002154010</v>
      </c>
      <c r="D392" s="334" t="s">
        <v>2791</v>
      </c>
      <c r="E392" t="str">
        <f t="shared" si="33"/>
        <v>240402600215401</v>
      </c>
      <c r="F392" t="str">
        <f t="shared" si="34"/>
        <v>0</v>
      </c>
      <c r="G392" t="e">
        <f>+VLOOKUP(L392,BG!$D$10:$F$68,3,FALSE)</f>
        <v>#REF!</v>
      </c>
      <c r="H392" s="334" t="s">
        <v>2792</v>
      </c>
      <c r="I392" s="333">
        <v>1977484064</v>
      </c>
      <c r="J392" s="296">
        <f t="shared" si="32"/>
        <v>1977484.064</v>
      </c>
      <c r="K392" t="e">
        <f>+VLOOKUP(D392,#REF!,4,0)</f>
        <v>#REF!</v>
      </c>
      <c r="L392" t="e">
        <f>VLOOKUP(D392,#REF!,5,0)</f>
        <v>#REF!</v>
      </c>
      <c r="M392" t="e">
        <f>VLOOKUP(D392,#REF!,6,0)</f>
        <v>#REF!</v>
      </c>
      <c r="N392" t="e">
        <f>VLOOKUP(D392,#REF!,7,0)</f>
        <v>#REF!</v>
      </c>
      <c r="O392"/>
      <c r="P392" t="str">
        <f t="shared" si="35"/>
        <v>26002</v>
      </c>
      <c r="Q392" t="str">
        <f t="shared" si="36"/>
        <v>24</v>
      </c>
    </row>
    <row r="393" spans="1:17" s="361" customFormat="1" hidden="1" x14ac:dyDescent="0.3">
      <c r="A393" s="556" t="s">
        <v>3334</v>
      </c>
      <c r="B393" s="332">
        <v>6</v>
      </c>
      <c r="C393" s="609">
        <v>244026002154990</v>
      </c>
      <c r="D393" s="427" t="s">
        <v>3165</v>
      </c>
      <c r="E393" t="str">
        <f t="shared" si="33"/>
        <v>240402600215499</v>
      </c>
      <c r="F393" t="str">
        <f t="shared" si="34"/>
        <v>0</v>
      </c>
      <c r="G393" t="e">
        <f>+VLOOKUP(L393,BG!$D$10:$F$68,3,FALSE)</f>
        <v>#REF!</v>
      </c>
      <c r="H393" s="427" t="s">
        <v>2792</v>
      </c>
      <c r="I393" s="332">
        <v>-1359549796</v>
      </c>
      <c r="J393" s="296">
        <f t="shared" si="32"/>
        <v>-1359549.7960000001</v>
      </c>
      <c r="K393" t="e">
        <f>+VLOOKUP(D393,#REF!,4,0)</f>
        <v>#REF!</v>
      </c>
      <c r="L393" t="e">
        <f>VLOOKUP(D393,#REF!,5,0)</f>
        <v>#REF!</v>
      </c>
      <c r="M393" t="e">
        <f>VLOOKUP(D393,#REF!,6,0)</f>
        <v>#REF!</v>
      </c>
      <c r="N393" t="e">
        <f>VLOOKUP(D393,#REF!,7,0)</f>
        <v>#REF!</v>
      </c>
      <c r="O393"/>
      <c r="P393" t="str">
        <f t="shared" si="35"/>
        <v>26002</v>
      </c>
      <c r="Q393" t="str">
        <f t="shared" si="36"/>
        <v>24</v>
      </c>
    </row>
    <row r="394" spans="1:17" s="361" customFormat="1" hidden="1" x14ac:dyDescent="0.3">
      <c r="A394" s="556" t="s">
        <v>3334</v>
      </c>
      <c r="B394" s="333">
        <v>6</v>
      </c>
      <c r="C394" s="610">
        <v>244026002155990</v>
      </c>
      <c r="D394" s="334" t="s">
        <v>2793</v>
      </c>
      <c r="E394" t="str">
        <f t="shared" si="33"/>
        <v>240402600215599</v>
      </c>
      <c r="F394" t="str">
        <f t="shared" si="34"/>
        <v>0</v>
      </c>
      <c r="G394" t="e">
        <f>+VLOOKUP(L394,BG!$D$10:$F$68,3,FALSE)</f>
        <v>#REF!</v>
      </c>
      <c r="H394" s="334" t="s">
        <v>2794</v>
      </c>
      <c r="I394" s="333">
        <v>-10950000</v>
      </c>
      <c r="J394" s="296">
        <f t="shared" si="32"/>
        <v>-10950</v>
      </c>
      <c r="K394" t="e">
        <f>+VLOOKUP(D394,#REF!,4,0)</f>
        <v>#REF!</v>
      </c>
      <c r="L394" t="e">
        <f>VLOOKUP(D394,#REF!,5,0)</f>
        <v>#REF!</v>
      </c>
      <c r="M394" t="e">
        <f>VLOOKUP(D394,#REF!,6,0)</f>
        <v>#REF!</v>
      </c>
      <c r="N394" t="e">
        <f>VLOOKUP(D394,#REF!,7,0)</f>
        <v>#REF!</v>
      </c>
      <c r="O394"/>
      <c r="P394" t="str">
        <f t="shared" si="35"/>
        <v>26002</v>
      </c>
      <c r="Q394" t="str">
        <f t="shared" si="36"/>
        <v>24</v>
      </c>
    </row>
    <row r="395" spans="1:17" s="361" customFormat="1" hidden="1" x14ac:dyDescent="0.3">
      <c r="A395" s="556" t="s">
        <v>3334</v>
      </c>
      <c r="B395" s="332">
        <v>6</v>
      </c>
      <c r="C395" s="609">
        <v>244026002191990</v>
      </c>
      <c r="D395" s="427" t="s">
        <v>1065</v>
      </c>
      <c r="E395" t="str">
        <f t="shared" si="33"/>
        <v>240402600219199</v>
      </c>
      <c r="F395" t="str">
        <f t="shared" si="34"/>
        <v>0</v>
      </c>
      <c r="G395" t="e">
        <f>+VLOOKUP(L395,BG!$D$10:$F$68,3,FALSE)</f>
        <v>#REF!</v>
      </c>
      <c r="H395" s="427" t="s">
        <v>1066</v>
      </c>
      <c r="I395" s="332">
        <v>-1770106</v>
      </c>
      <c r="J395" s="296">
        <f t="shared" si="32"/>
        <v>-1770.106</v>
      </c>
      <c r="K395" t="e">
        <f>+VLOOKUP(D395,#REF!,4,0)</f>
        <v>#REF!</v>
      </c>
      <c r="L395" t="e">
        <f>VLOOKUP(D395,#REF!,5,0)</f>
        <v>#REF!</v>
      </c>
      <c r="M395" t="e">
        <f>VLOOKUP(D395,#REF!,6,0)</f>
        <v>#REF!</v>
      </c>
      <c r="N395" t="e">
        <f>VLOOKUP(D395,#REF!,7,0)</f>
        <v>#REF!</v>
      </c>
      <c r="O395"/>
      <c r="P395" t="str">
        <f t="shared" si="35"/>
        <v>26002</v>
      </c>
      <c r="Q395" t="str">
        <f t="shared" si="36"/>
        <v>24</v>
      </c>
    </row>
    <row r="396" spans="1:17" s="361" customFormat="1" x14ac:dyDescent="0.3">
      <c r="A396" s="556" t="s">
        <v>3334</v>
      </c>
      <c r="B396" s="333">
        <v>6</v>
      </c>
      <c r="C396" s="610">
        <v>244026002192010</v>
      </c>
      <c r="D396" s="334" t="s">
        <v>2578</v>
      </c>
      <c r="E396" t="str">
        <f t="shared" si="33"/>
        <v>240402600219201</v>
      </c>
      <c r="F396" t="str">
        <f t="shared" si="34"/>
        <v>0</v>
      </c>
      <c r="G396" t="e">
        <f>+VLOOKUP(L396,BG!$D$10:$F$68,3,FALSE)</f>
        <v>#REF!</v>
      </c>
      <c r="H396" s="334" t="s">
        <v>2579</v>
      </c>
      <c r="I396" s="333">
        <v>-143037433</v>
      </c>
      <c r="J396" s="296">
        <f t="shared" si="32"/>
        <v>-143037.43299999999</v>
      </c>
      <c r="K396" t="e">
        <f>+VLOOKUP(D396,#REF!,4,0)</f>
        <v>#REF!</v>
      </c>
      <c r="L396" t="e">
        <f>VLOOKUP(D396,#REF!,5,0)</f>
        <v>#REF!</v>
      </c>
      <c r="M396" t="e">
        <f>VLOOKUP(D396,#REF!,6,0)</f>
        <v>#REF!</v>
      </c>
      <c r="N396" t="e">
        <f>VLOOKUP(D396,#REF!,7,0)</f>
        <v>#REF!</v>
      </c>
      <c r="O396"/>
      <c r="P396" t="str">
        <f t="shared" si="35"/>
        <v>26002</v>
      </c>
      <c r="Q396" t="str">
        <f t="shared" si="36"/>
        <v>24</v>
      </c>
    </row>
    <row r="397" spans="1:17" s="584" customFormat="1" x14ac:dyDescent="0.3">
      <c r="A397" s="556" t="s">
        <v>3334</v>
      </c>
      <c r="B397" s="581">
        <v>6</v>
      </c>
      <c r="C397" s="614">
        <v>244026002888010</v>
      </c>
      <c r="D397" s="606" t="s">
        <v>3185</v>
      </c>
      <c r="E397" s="582" t="str">
        <f t="shared" si="33"/>
        <v>240402600288801</v>
      </c>
      <c r="F397" s="582" t="str">
        <f t="shared" si="34"/>
        <v>0</v>
      </c>
      <c r="G397" t="e">
        <f>+VLOOKUP(L397,BG!$D$10:$F$68,3,FALSE)</f>
        <v>#REF!</v>
      </c>
      <c r="H397" s="427" t="s">
        <v>3218</v>
      </c>
      <c r="I397" s="332">
        <v>-13887199</v>
      </c>
      <c r="J397" s="421">
        <f t="shared" si="32"/>
        <v>-13887.199000000001</v>
      </c>
      <c r="K397" s="582" t="e">
        <f>+VLOOKUP(D397,#REF!,4,0)</f>
        <v>#REF!</v>
      </c>
      <c r="L397" t="e">
        <f>VLOOKUP(D397,#REF!,5,0)</f>
        <v>#REF!</v>
      </c>
      <c r="M397" t="e">
        <f>VLOOKUP(D397,#REF!,6,0)</f>
        <v>#REF!</v>
      </c>
      <c r="N397" t="e">
        <f>VLOOKUP(D397,#REF!,7,0)</f>
        <v>#REF!</v>
      </c>
      <c r="O397" s="582"/>
      <c r="P397" t="str">
        <f t="shared" si="35"/>
        <v>26002</v>
      </c>
      <c r="Q397" t="str">
        <f t="shared" si="36"/>
        <v>24</v>
      </c>
    </row>
    <row r="398" spans="1:17" s="584" customFormat="1" hidden="1" x14ac:dyDescent="0.3">
      <c r="A398" s="556" t="s">
        <v>3334</v>
      </c>
      <c r="B398" s="585">
        <v>6</v>
      </c>
      <c r="C398" s="615">
        <v>244026002889990</v>
      </c>
      <c r="D398" s="607" t="s">
        <v>2795</v>
      </c>
      <c r="E398" s="582" t="str">
        <f t="shared" si="33"/>
        <v>240402600288999</v>
      </c>
      <c r="F398" s="582" t="str">
        <f t="shared" si="34"/>
        <v>0</v>
      </c>
      <c r="G398" t="e">
        <f>+VLOOKUP(L398,BG!$D$10:$F$68,3,FALSE)</f>
        <v>#REF!</v>
      </c>
      <c r="H398" s="334" t="s">
        <v>2796</v>
      </c>
      <c r="I398" s="333">
        <v>-285320842</v>
      </c>
      <c r="J398" s="421">
        <f t="shared" si="32"/>
        <v>-285320.842</v>
      </c>
      <c r="K398" s="582" t="e">
        <f>+VLOOKUP(D398,#REF!,4,0)</f>
        <v>#REF!</v>
      </c>
      <c r="L398" t="e">
        <f>VLOOKUP(D398,#REF!,5,0)</f>
        <v>#REF!</v>
      </c>
      <c r="M398" t="e">
        <f>VLOOKUP(D398,#REF!,6,0)</f>
        <v>#REF!</v>
      </c>
      <c r="N398" t="e">
        <f>VLOOKUP(D398,#REF!,7,0)</f>
        <v>#REF!</v>
      </c>
      <c r="O398" s="582"/>
      <c r="P398" t="str">
        <f t="shared" si="35"/>
        <v>26002</v>
      </c>
      <c r="Q398" t="str">
        <f t="shared" si="36"/>
        <v>24</v>
      </c>
    </row>
    <row r="399" spans="1:17" s="361" customFormat="1" hidden="1" x14ac:dyDescent="0.3">
      <c r="A399" s="556" t="s">
        <v>3334</v>
      </c>
      <c r="B399" s="332">
        <v>6</v>
      </c>
      <c r="C399" s="609">
        <v>244026002890990</v>
      </c>
      <c r="D399" s="427" t="s">
        <v>3186</v>
      </c>
      <c r="E399" t="str">
        <f t="shared" si="33"/>
        <v>240402600289099</v>
      </c>
      <c r="F399" t="str">
        <f t="shared" si="34"/>
        <v>0</v>
      </c>
      <c r="G399" t="e">
        <f>+VLOOKUP(L399,BG!$D$10:$F$68,3,FALSE)</f>
        <v>#REF!</v>
      </c>
      <c r="H399" s="427" t="s">
        <v>3219</v>
      </c>
      <c r="I399" s="332">
        <v>-176714050</v>
      </c>
      <c r="J399" s="296">
        <f t="shared" si="32"/>
        <v>-176714.05</v>
      </c>
      <c r="K399" t="e">
        <f>+VLOOKUP(D399,#REF!,4,0)</f>
        <v>#REF!</v>
      </c>
      <c r="L399" t="e">
        <f>VLOOKUP(D399,#REF!,5,0)</f>
        <v>#REF!</v>
      </c>
      <c r="M399" t="e">
        <f>VLOOKUP(D399,#REF!,6,0)</f>
        <v>#REF!</v>
      </c>
      <c r="N399" t="e">
        <f>VLOOKUP(D399,#REF!,7,0)</f>
        <v>#REF!</v>
      </c>
      <c r="O399"/>
      <c r="P399" t="str">
        <f t="shared" si="35"/>
        <v>26002</v>
      </c>
      <c r="Q399" t="str">
        <f t="shared" si="36"/>
        <v>24</v>
      </c>
    </row>
    <row r="400" spans="1:17" s="361" customFormat="1" hidden="1" x14ac:dyDescent="0.3">
      <c r="A400" s="556" t="s">
        <v>3334</v>
      </c>
      <c r="B400" s="333">
        <v>6</v>
      </c>
      <c r="C400" s="610">
        <v>244026002891990</v>
      </c>
      <c r="D400" s="334" t="s">
        <v>3187</v>
      </c>
      <c r="E400" t="str">
        <f t="shared" si="33"/>
        <v>240402600289199</v>
      </c>
      <c r="F400" t="str">
        <f t="shared" si="34"/>
        <v>0</v>
      </c>
      <c r="G400" t="e">
        <f>+VLOOKUP(L400,BG!$D$10:$F$68,3,FALSE)</f>
        <v>#REF!</v>
      </c>
      <c r="H400" s="334" t="s">
        <v>901</v>
      </c>
      <c r="I400" s="333">
        <v>-1538841315</v>
      </c>
      <c r="J400" s="296">
        <f t="shared" si="32"/>
        <v>-1538841.3149999999</v>
      </c>
      <c r="K400" t="e">
        <f>+VLOOKUP(D400,#REF!,4,0)</f>
        <v>#REF!</v>
      </c>
      <c r="L400" t="e">
        <f>VLOOKUP(D400,#REF!,5,0)</f>
        <v>#REF!</v>
      </c>
      <c r="M400" t="e">
        <f>VLOOKUP(D400,#REF!,6,0)</f>
        <v>#REF!</v>
      </c>
      <c r="N400" t="e">
        <f>VLOOKUP(D400,#REF!,7,0)</f>
        <v>#REF!</v>
      </c>
      <c r="O400"/>
      <c r="P400" t="str">
        <f t="shared" si="35"/>
        <v>26002</v>
      </c>
      <c r="Q400" t="str">
        <f t="shared" si="36"/>
        <v>24</v>
      </c>
    </row>
    <row r="401" spans="1:17" s="361" customFormat="1" x14ac:dyDescent="0.3">
      <c r="A401" s="556" t="s">
        <v>3334</v>
      </c>
      <c r="B401" s="332">
        <v>6</v>
      </c>
      <c r="C401" s="609">
        <v>244026002892010</v>
      </c>
      <c r="D401" s="427" t="s">
        <v>3346</v>
      </c>
      <c r="E401" t="str">
        <f t="shared" si="33"/>
        <v>240402600289201</v>
      </c>
      <c r="F401" t="str">
        <f t="shared" si="34"/>
        <v>0</v>
      </c>
      <c r="G401" t="e">
        <f>+VLOOKUP(L401,BG!$D$10:$F$68,3,FALSE)</f>
        <v>#REF!</v>
      </c>
      <c r="H401" s="427" t="s">
        <v>3376</v>
      </c>
      <c r="I401" s="332">
        <v>-135046680</v>
      </c>
      <c r="J401" s="296">
        <f t="shared" si="32"/>
        <v>-135046.68</v>
      </c>
      <c r="K401" t="e">
        <f>+VLOOKUP(D401,#REF!,4,0)</f>
        <v>#REF!</v>
      </c>
      <c r="L401" t="e">
        <f>VLOOKUP(D401,#REF!,5,0)</f>
        <v>#REF!</v>
      </c>
      <c r="M401" t="e">
        <f>VLOOKUP(D401,#REF!,6,0)</f>
        <v>#REF!</v>
      </c>
      <c r="N401" t="e">
        <f>VLOOKUP(D401,#REF!,7,0)</f>
        <v>#REF!</v>
      </c>
      <c r="O401"/>
      <c r="P401" t="str">
        <f t="shared" si="35"/>
        <v>26002</v>
      </c>
      <c r="Q401" t="str">
        <f t="shared" si="36"/>
        <v>24</v>
      </c>
    </row>
    <row r="402" spans="1:17" s="361" customFormat="1" hidden="1" x14ac:dyDescent="0.3">
      <c r="A402" s="556" t="s">
        <v>3334</v>
      </c>
      <c r="B402" s="333">
        <v>6</v>
      </c>
      <c r="C402" s="610">
        <v>244026002892990</v>
      </c>
      <c r="D402" s="334" t="s">
        <v>3347</v>
      </c>
      <c r="E402" t="str">
        <f t="shared" si="33"/>
        <v>240402600289299</v>
      </c>
      <c r="F402" t="str">
        <f t="shared" si="34"/>
        <v>0</v>
      </c>
      <c r="G402" t="e">
        <f>+VLOOKUP(L402,BG!$D$10:$F$68,3,FALSE)</f>
        <v>#REF!</v>
      </c>
      <c r="H402" s="334" t="s">
        <v>3376</v>
      </c>
      <c r="I402" s="333">
        <v>-3186759632</v>
      </c>
      <c r="J402" s="296">
        <f t="shared" si="32"/>
        <v>-3186759.6320000002</v>
      </c>
      <c r="K402" t="e">
        <f>+VLOOKUP(D402,#REF!,4,0)</f>
        <v>#REF!</v>
      </c>
      <c r="L402" t="e">
        <f>VLOOKUP(D402,#REF!,5,0)</f>
        <v>#REF!</v>
      </c>
      <c r="M402" t="e">
        <f>VLOOKUP(D402,#REF!,6,0)</f>
        <v>#REF!</v>
      </c>
      <c r="N402" t="e">
        <f>VLOOKUP(D402,#REF!,7,0)</f>
        <v>#REF!</v>
      </c>
      <c r="O402"/>
      <c r="P402" t="str">
        <f t="shared" si="35"/>
        <v>26002</v>
      </c>
      <c r="Q402" t="str">
        <f t="shared" si="36"/>
        <v>24</v>
      </c>
    </row>
    <row r="403" spans="1:17" s="361" customFormat="1" ht="17.25" hidden="1" customHeight="1" x14ac:dyDescent="0.3">
      <c r="A403" s="556" t="s">
        <v>3334</v>
      </c>
      <c r="B403" s="332">
        <v>6</v>
      </c>
      <c r="C403" s="609">
        <v>244026002893990</v>
      </c>
      <c r="D403" s="427" t="s">
        <v>3348</v>
      </c>
      <c r="E403" t="str">
        <f t="shared" si="33"/>
        <v>240402600289399</v>
      </c>
      <c r="F403" t="str">
        <f t="shared" si="34"/>
        <v>0</v>
      </c>
      <c r="G403" t="e">
        <f>+VLOOKUP(L403,BG!$D$10:$F$68,3,FALSE)</f>
        <v>#REF!</v>
      </c>
      <c r="H403" s="427" t="s">
        <v>3377</v>
      </c>
      <c r="I403" s="332">
        <v>-98172620</v>
      </c>
      <c r="J403" s="296">
        <f t="shared" si="32"/>
        <v>-98172.62</v>
      </c>
      <c r="K403" t="e">
        <f>+VLOOKUP(D403,#REF!,4,0)</f>
        <v>#REF!</v>
      </c>
      <c r="L403" t="e">
        <f>VLOOKUP(D403,#REF!,5,0)</f>
        <v>#REF!</v>
      </c>
      <c r="M403" t="e">
        <f>VLOOKUP(D403,#REF!,6,0)</f>
        <v>#REF!</v>
      </c>
      <c r="N403" t="e">
        <f>VLOOKUP(D403,#REF!,7,0)</f>
        <v>#REF!</v>
      </c>
      <c r="O403"/>
      <c r="P403" t="str">
        <f t="shared" si="35"/>
        <v>26002</v>
      </c>
      <c r="Q403" t="str">
        <f t="shared" si="36"/>
        <v>24</v>
      </c>
    </row>
    <row r="404" spans="1:17" s="361" customFormat="1" ht="17.25" hidden="1" customHeight="1" x14ac:dyDescent="0.3">
      <c r="A404" s="556" t="s">
        <v>3334</v>
      </c>
      <c r="B404" s="333">
        <v>6</v>
      </c>
      <c r="C404" s="610">
        <v>244026002937990</v>
      </c>
      <c r="D404" s="334" t="s">
        <v>2018</v>
      </c>
      <c r="E404" t="str">
        <f t="shared" si="33"/>
        <v>240402600293799</v>
      </c>
      <c r="F404" t="str">
        <f t="shared" si="34"/>
        <v>0</v>
      </c>
      <c r="G404" t="e">
        <f>+VLOOKUP(L404,BG!$D$10:$F$68,3,FALSE)</f>
        <v>#REF!</v>
      </c>
      <c r="H404" s="334" t="s">
        <v>2171</v>
      </c>
      <c r="I404" s="333">
        <v>-2705687</v>
      </c>
      <c r="J404" s="296">
        <f t="shared" si="32"/>
        <v>-2705.6869999999999</v>
      </c>
      <c r="K404" t="e">
        <f>+VLOOKUP(D404,#REF!,4,0)</f>
        <v>#REF!</v>
      </c>
      <c r="L404" t="e">
        <f>VLOOKUP(D404,#REF!,5,0)</f>
        <v>#REF!</v>
      </c>
      <c r="M404" t="e">
        <f>VLOOKUP(D404,#REF!,6,0)</f>
        <v>#REF!</v>
      </c>
      <c r="N404" t="e">
        <f>VLOOKUP(D404,#REF!,7,0)</f>
        <v>#REF!</v>
      </c>
      <c r="O404"/>
      <c r="P404" t="str">
        <f t="shared" si="35"/>
        <v>26002</v>
      </c>
      <c r="Q404" t="str">
        <f t="shared" si="36"/>
        <v>24</v>
      </c>
    </row>
    <row r="405" spans="1:17" s="361" customFormat="1" ht="17.25" hidden="1" customHeight="1" x14ac:dyDescent="0.3">
      <c r="A405" s="556" t="s">
        <v>3334</v>
      </c>
      <c r="B405" s="332">
        <v>6</v>
      </c>
      <c r="C405" s="609">
        <v>244026002941990</v>
      </c>
      <c r="D405" s="427" t="s">
        <v>3188</v>
      </c>
      <c r="E405" t="str">
        <f t="shared" si="33"/>
        <v>240402600294199</v>
      </c>
      <c r="F405" t="str">
        <f t="shared" si="34"/>
        <v>0</v>
      </c>
      <c r="G405" t="e">
        <f>+VLOOKUP(L405,BG!$D$10:$F$68,3,FALSE)</f>
        <v>#REF!</v>
      </c>
      <c r="H405" s="427" t="s">
        <v>3221</v>
      </c>
      <c r="I405" s="332">
        <v>-476059767</v>
      </c>
      <c r="J405" s="296">
        <f t="shared" si="32"/>
        <v>-476059.76699999999</v>
      </c>
      <c r="K405" t="e">
        <f>+VLOOKUP(D405,#REF!,4,0)</f>
        <v>#REF!</v>
      </c>
      <c r="L405" t="e">
        <f>VLOOKUP(D405,#REF!,5,0)</f>
        <v>#REF!</v>
      </c>
      <c r="M405" t="e">
        <f>VLOOKUP(D405,#REF!,6,0)</f>
        <v>#REF!</v>
      </c>
      <c r="N405" t="e">
        <f>VLOOKUP(D405,#REF!,7,0)</f>
        <v>#REF!</v>
      </c>
      <c r="O405"/>
      <c r="P405" t="str">
        <f t="shared" si="35"/>
        <v>26002</v>
      </c>
      <c r="Q405" t="str">
        <f t="shared" si="36"/>
        <v>24</v>
      </c>
    </row>
    <row r="406" spans="1:17" s="361" customFormat="1" hidden="1" x14ac:dyDescent="0.3">
      <c r="A406" s="556" t="s">
        <v>3334</v>
      </c>
      <c r="B406" s="333">
        <v>6</v>
      </c>
      <c r="C406" s="610">
        <v>244026002942990</v>
      </c>
      <c r="D406" s="334" t="s">
        <v>3189</v>
      </c>
      <c r="E406" t="str">
        <f t="shared" si="33"/>
        <v>240402600294299</v>
      </c>
      <c r="F406" t="str">
        <f t="shared" si="34"/>
        <v>0</v>
      </c>
      <c r="G406" t="e">
        <f>+VLOOKUP(L406,BG!$D$10:$F$68,3,FALSE)</f>
        <v>#REF!</v>
      </c>
      <c r="H406" s="334" t="s">
        <v>3222</v>
      </c>
      <c r="I406" s="333">
        <v>-759376537</v>
      </c>
      <c r="J406" s="296">
        <f t="shared" si="32"/>
        <v>-759376.53700000001</v>
      </c>
      <c r="K406" t="e">
        <f>+VLOOKUP(D406,#REF!,4,0)</f>
        <v>#REF!</v>
      </c>
      <c r="L406" t="e">
        <f>VLOOKUP(D406,#REF!,5,0)</f>
        <v>#REF!</v>
      </c>
      <c r="M406" t="e">
        <f>VLOOKUP(D406,#REF!,6,0)</f>
        <v>#REF!</v>
      </c>
      <c r="N406" t="e">
        <f>VLOOKUP(D406,#REF!,7,0)</f>
        <v>#REF!</v>
      </c>
      <c r="O406"/>
      <c r="P406" t="str">
        <f t="shared" si="35"/>
        <v>26002</v>
      </c>
      <c r="Q406" t="str">
        <f t="shared" si="36"/>
        <v>24</v>
      </c>
    </row>
    <row r="407" spans="1:17" s="361" customFormat="1" x14ac:dyDescent="0.3">
      <c r="A407" s="556" t="s">
        <v>3334</v>
      </c>
      <c r="B407" s="332">
        <v>6</v>
      </c>
      <c r="C407" s="609">
        <v>244026002943010</v>
      </c>
      <c r="D407" s="427" t="s">
        <v>3190</v>
      </c>
      <c r="E407" t="str">
        <f t="shared" si="33"/>
        <v>240402600294301</v>
      </c>
      <c r="F407" t="str">
        <f t="shared" si="34"/>
        <v>0</v>
      </c>
      <c r="G407" t="e">
        <f>+VLOOKUP(L407,BG!$D$10:$F$68,3,FALSE)</f>
        <v>#REF!</v>
      </c>
      <c r="H407" s="427" t="s">
        <v>3223</v>
      </c>
      <c r="I407" s="332">
        <v>-3597720</v>
      </c>
      <c r="J407" s="296">
        <f t="shared" si="32"/>
        <v>-3597.72</v>
      </c>
      <c r="K407" t="e">
        <f>+VLOOKUP(D407,#REF!,4,0)</f>
        <v>#REF!</v>
      </c>
      <c r="L407" t="e">
        <f>VLOOKUP(D407,#REF!,5,0)</f>
        <v>#REF!</v>
      </c>
      <c r="M407" t="e">
        <f>VLOOKUP(D407,#REF!,6,0)</f>
        <v>#REF!</v>
      </c>
      <c r="N407" t="e">
        <f>VLOOKUP(D407,#REF!,7,0)</f>
        <v>#REF!</v>
      </c>
      <c r="O407"/>
      <c r="P407" t="str">
        <f t="shared" si="35"/>
        <v>26002</v>
      </c>
      <c r="Q407" t="str">
        <f t="shared" si="36"/>
        <v>24</v>
      </c>
    </row>
    <row r="408" spans="1:17" s="361" customFormat="1" x14ac:dyDescent="0.3">
      <c r="A408" s="556" t="s">
        <v>3334</v>
      </c>
      <c r="B408" s="333">
        <v>6</v>
      </c>
      <c r="C408" s="610">
        <v>244026002947010</v>
      </c>
      <c r="D408" s="334" t="s">
        <v>3349</v>
      </c>
      <c r="E408" t="str">
        <f t="shared" si="33"/>
        <v>240402600294701</v>
      </c>
      <c r="F408" t="str">
        <f t="shared" si="34"/>
        <v>0</v>
      </c>
      <c r="G408" t="e">
        <f>+VLOOKUP(L408,BG!$D$10:$F$68,3,FALSE)</f>
        <v>#REF!</v>
      </c>
      <c r="H408" s="334" t="s">
        <v>3226</v>
      </c>
      <c r="I408" s="333">
        <v>-2744127183</v>
      </c>
      <c r="J408" s="296">
        <f t="shared" si="32"/>
        <v>-2744127.1830000002</v>
      </c>
      <c r="K408" t="e">
        <f>+VLOOKUP(D408,#REF!,4,0)</f>
        <v>#REF!</v>
      </c>
      <c r="L408" t="e">
        <f>VLOOKUP(D408,#REF!,5,0)</f>
        <v>#REF!</v>
      </c>
      <c r="M408" t="e">
        <f>VLOOKUP(D408,#REF!,6,0)</f>
        <v>#REF!</v>
      </c>
      <c r="N408" t="e">
        <f>VLOOKUP(D408,#REF!,7,0)</f>
        <v>#REF!</v>
      </c>
      <c r="O408"/>
      <c r="P408" t="str">
        <f t="shared" si="35"/>
        <v>26002</v>
      </c>
      <c r="Q408" t="str">
        <f t="shared" si="36"/>
        <v>24</v>
      </c>
    </row>
    <row r="409" spans="1:17" s="361" customFormat="1" x14ac:dyDescent="0.3">
      <c r="A409" s="556" t="s">
        <v>3334</v>
      </c>
      <c r="B409" s="332">
        <v>6</v>
      </c>
      <c r="C409" s="609">
        <v>244026002951010</v>
      </c>
      <c r="D409" s="427" t="s">
        <v>3350</v>
      </c>
      <c r="E409" t="str">
        <f t="shared" si="33"/>
        <v>240402600295101</v>
      </c>
      <c r="F409" t="str">
        <f t="shared" si="34"/>
        <v>0</v>
      </c>
      <c r="G409" t="e">
        <f>+VLOOKUP(L409,BG!$D$10:$F$68,3,FALSE)</f>
        <v>#REF!</v>
      </c>
      <c r="H409" s="427" t="s">
        <v>3378</v>
      </c>
      <c r="I409" s="332">
        <v>-20321516</v>
      </c>
      <c r="J409" s="296">
        <f t="shared" si="32"/>
        <v>-20321.516</v>
      </c>
      <c r="K409" t="e">
        <f>+VLOOKUP(D409,#REF!,4,0)</f>
        <v>#REF!</v>
      </c>
      <c r="L409" t="e">
        <f>VLOOKUP(D409,#REF!,5,0)</f>
        <v>#REF!</v>
      </c>
      <c r="M409" t="e">
        <f>VLOOKUP(D409,#REF!,6,0)</f>
        <v>#REF!</v>
      </c>
      <c r="N409" t="e">
        <f>VLOOKUP(D409,#REF!,7,0)</f>
        <v>#REF!</v>
      </c>
      <c r="O409"/>
      <c r="P409" t="str">
        <f t="shared" si="35"/>
        <v>26002</v>
      </c>
      <c r="Q409" t="str">
        <f t="shared" si="36"/>
        <v>24</v>
      </c>
    </row>
    <row r="410" spans="1:17" s="361" customFormat="1" hidden="1" x14ac:dyDescent="0.3">
      <c r="A410" s="556" t="s">
        <v>3334</v>
      </c>
      <c r="B410" s="333">
        <v>6</v>
      </c>
      <c r="C410" s="610">
        <v>244026002953990</v>
      </c>
      <c r="D410" s="334" t="s">
        <v>3351</v>
      </c>
      <c r="E410" t="str">
        <f t="shared" si="33"/>
        <v>240402600295399</v>
      </c>
      <c r="F410" t="str">
        <f t="shared" si="34"/>
        <v>0</v>
      </c>
      <c r="G410" t="e">
        <f>+VLOOKUP(L410,BG!$D$10:$F$68,3,FALSE)</f>
        <v>#REF!</v>
      </c>
      <c r="H410" s="334" t="s">
        <v>3379</v>
      </c>
      <c r="I410" s="333">
        <v>-200338827</v>
      </c>
      <c r="J410" s="296">
        <f t="shared" si="32"/>
        <v>-200338.82699999999</v>
      </c>
      <c r="K410" t="e">
        <f>+VLOOKUP(D410,#REF!,4,0)</f>
        <v>#REF!</v>
      </c>
      <c r="L410" t="e">
        <f>VLOOKUP(D410,#REF!,5,0)</f>
        <v>#REF!</v>
      </c>
      <c r="M410" t="e">
        <f>VLOOKUP(D410,#REF!,6,0)</f>
        <v>#REF!</v>
      </c>
      <c r="N410" t="e">
        <f>VLOOKUP(D410,#REF!,7,0)</f>
        <v>#REF!</v>
      </c>
      <c r="O410"/>
      <c r="P410" t="str">
        <f t="shared" si="35"/>
        <v>26002</v>
      </c>
      <c r="Q410" t="str">
        <f t="shared" si="36"/>
        <v>24</v>
      </c>
    </row>
    <row r="411" spans="1:17" s="361" customFormat="1" hidden="1" x14ac:dyDescent="0.3">
      <c r="A411" s="556" t="s">
        <v>3334</v>
      </c>
      <c r="B411" s="332">
        <v>6</v>
      </c>
      <c r="C411" s="609">
        <v>244026002999990</v>
      </c>
      <c r="D411" s="427" t="s">
        <v>3197</v>
      </c>
      <c r="E411" t="str">
        <f t="shared" si="33"/>
        <v>240402600299999</v>
      </c>
      <c r="F411" t="str">
        <f t="shared" si="34"/>
        <v>0</v>
      </c>
      <c r="G411" t="e">
        <f>+VLOOKUP(L411,BG!$D$10:$F$68,3,FALSE)</f>
        <v>#REF!</v>
      </c>
      <c r="H411" s="427" t="s">
        <v>3229</v>
      </c>
      <c r="I411" s="332">
        <v>-1115163381</v>
      </c>
      <c r="J411" s="296">
        <f t="shared" si="32"/>
        <v>-1115163.3810000001</v>
      </c>
      <c r="K411" t="e">
        <f>+VLOOKUP(D411,#REF!,4,0)</f>
        <v>#REF!</v>
      </c>
      <c r="L411" t="e">
        <f>VLOOKUP(D411,#REF!,5,0)</f>
        <v>#REF!</v>
      </c>
      <c r="M411" t="e">
        <f>VLOOKUP(D411,#REF!,6,0)</f>
        <v>#REF!</v>
      </c>
      <c r="N411" t="e">
        <f>VLOOKUP(D411,#REF!,7,0)</f>
        <v>#REF!</v>
      </c>
      <c r="O411"/>
      <c r="P411" t="str">
        <f t="shared" si="35"/>
        <v>26002</v>
      </c>
      <c r="Q411" t="str">
        <f t="shared" si="36"/>
        <v>24</v>
      </c>
    </row>
    <row r="412" spans="1:17" s="361" customFormat="1" hidden="1" x14ac:dyDescent="0.3">
      <c r="A412" s="556" t="s">
        <v>3334</v>
      </c>
      <c r="B412" s="333">
        <v>6</v>
      </c>
      <c r="C412" s="610">
        <v>251027001001990</v>
      </c>
      <c r="D412" s="334" t="s">
        <v>1071</v>
      </c>
      <c r="E412" t="str">
        <f t="shared" si="33"/>
        <v>250102700100199</v>
      </c>
      <c r="F412" t="str">
        <f t="shared" si="34"/>
        <v>0</v>
      </c>
      <c r="G412" t="e">
        <f>+VLOOKUP(L412,BG!$D$10:$F$68,3,FALSE)</f>
        <v>#REF!</v>
      </c>
      <c r="H412" s="334" t="s">
        <v>1072</v>
      </c>
      <c r="I412" s="333">
        <v>-3381216619</v>
      </c>
      <c r="J412" s="296">
        <f t="shared" si="32"/>
        <v>-3381216.6189999999</v>
      </c>
      <c r="K412" t="e">
        <f>+VLOOKUP(D412,#REF!,4,0)</f>
        <v>#REF!</v>
      </c>
      <c r="L412" t="e">
        <f>VLOOKUP(D412,#REF!,5,0)</f>
        <v>#REF!</v>
      </c>
      <c r="M412" t="e">
        <f>VLOOKUP(D412,#REF!,6,0)</f>
        <v>#REF!</v>
      </c>
      <c r="N412" t="e">
        <f>VLOOKUP(D412,#REF!,7,0)</f>
        <v>#REF!</v>
      </c>
      <c r="O412"/>
      <c r="P412" t="str">
        <f t="shared" si="35"/>
        <v>27001</v>
      </c>
      <c r="Q412" t="str">
        <f t="shared" si="36"/>
        <v>25</v>
      </c>
    </row>
    <row r="413" spans="1:17" s="361" customFormat="1" hidden="1" x14ac:dyDescent="0.3">
      <c r="A413" s="556" t="s">
        <v>3334</v>
      </c>
      <c r="B413" s="332">
        <v>6</v>
      </c>
      <c r="C413" s="609">
        <v>251027201002990</v>
      </c>
      <c r="D413" s="427" t="s">
        <v>1073</v>
      </c>
      <c r="E413" t="str">
        <f t="shared" si="33"/>
        <v>250102720100299</v>
      </c>
      <c r="F413" t="str">
        <f t="shared" si="34"/>
        <v>0</v>
      </c>
      <c r="G413" t="e">
        <f>+VLOOKUP(L413,BG!$D$10:$F$68,3,FALSE)</f>
        <v>#REF!</v>
      </c>
      <c r="H413" s="427" t="s">
        <v>1074</v>
      </c>
      <c r="I413" s="332">
        <v>-597942968</v>
      </c>
      <c r="J413" s="296">
        <f t="shared" si="32"/>
        <v>-597942.96799999999</v>
      </c>
      <c r="K413" t="e">
        <f>+VLOOKUP(D413,#REF!,4,0)</f>
        <v>#REF!</v>
      </c>
      <c r="L413" t="e">
        <f>VLOOKUP(D413,#REF!,5,0)</f>
        <v>#REF!</v>
      </c>
      <c r="M413" t="e">
        <f>VLOOKUP(D413,#REF!,6,0)</f>
        <v>#REF!</v>
      </c>
      <c r="N413" t="e">
        <f>VLOOKUP(D413,#REF!,7,0)</f>
        <v>#REF!</v>
      </c>
      <c r="O413"/>
      <c r="P413" t="str">
        <f t="shared" si="35"/>
        <v>27201</v>
      </c>
      <c r="Q413" t="str">
        <f t="shared" si="36"/>
        <v>25</v>
      </c>
    </row>
    <row r="414" spans="1:17" s="361" customFormat="1" hidden="1" x14ac:dyDescent="0.3">
      <c r="A414" s="556" t="s">
        <v>3334</v>
      </c>
      <c r="B414" s="333">
        <v>6</v>
      </c>
      <c r="C414" s="610">
        <v>251027201006990</v>
      </c>
      <c r="D414" s="334" t="s">
        <v>1075</v>
      </c>
      <c r="E414" t="str">
        <f t="shared" si="33"/>
        <v>250102720100699</v>
      </c>
      <c r="F414" t="str">
        <f t="shared" si="34"/>
        <v>0</v>
      </c>
      <c r="G414" t="e">
        <f>+VLOOKUP(L414,BG!$D$10:$F$68,3,FALSE)</f>
        <v>#REF!</v>
      </c>
      <c r="H414" s="334" t="s">
        <v>1076</v>
      </c>
      <c r="I414" s="333">
        <v>-160457125</v>
      </c>
      <c r="J414" s="296">
        <f t="shared" si="32"/>
        <v>-160457.125</v>
      </c>
      <c r="K414" t="e">
        <f>+VLOOKUP(D414,#REF!,4,0)</f>
        <v>#REF!</v>
      </c>
      <c r="L414" t="e">
        <f>VLOOKUP(D414,#REF!,5,0)</f>
        <v>#REF!</v>
      </c>
      <c r="M414" t="e">
        <f>VLOOKUP(D414,#REF!,6,0)</f>
        <v>#REF!</v>
      </c>
      <c r="N414" t="e">
        <f>VLOOKUP(D414,#REF!,7,0)</f>
        <v>#REF!</v>
      </c>
      <c r="O414"/>
      <c r="P414" t="str">
        <f t="shared" si="35"/>
        <v>27201</v>
      </c>
      <c r="Q414" t="str">
        <f t="shared" si="36"/>
        <v>25</v>
      </c>
    </row>
    <row r="415" spans="1:17" s="361" customFormat="1" hidden="1" x14ac:dyDescent="0.3">
      <c r="A415" s="556" t="s">
        <v>3334</v>
      </c>
      <c r="B415" s="332">
        <v>6</v>
      </c>
      <c r="C415" s="609">
        <v>251027201010990</v>
      </c>
      <c r="D415" s="427" t="s">
        <v>2582</v>
      </c>
      <c r="E415" t="str">
        <f t="shared" si="33"/>
        <v>250102720101099</v>
      </c>
      <c r="F415" t="str">
        <f t="shared" si="34"/>
        <v>0</v>
      </c>
      <c r="G415" t="e">
        <f>+VLOOKUP(L415,BG!$D$10:$F$68,3,FALSE)</f>
        <v>#REF!</v>
      </c>
      <c r="H415" s="427" t="s">
        <v>2583</v>
      </c>
      <c r="I415" s="332">
        <v>-20000</v>
      </c>
      <c r="J415" s="296">
        <f t="shared" si="32"/>
        <v>-20</v>
      </c>
      <c r="K415" t="e">
        <f>+VLOOKUP(D415,#REF!,4,0)</f>
        <v>#REF!</v>
      </c>
      <c r="L415" t="e">
        <f>VLOOKUP(D415,#REF!,5,0)</f>
        <v>#REF!</v>
      </c>
      <c r="M415" t="e">
        <f>VLOOKUP(D415,#REF!,6,0)</f>
        <v>#REF!</v>
      </c>
      <c r="N415" t="e">
        <f>VLOOKUP(D415,#REF!,7,0)</f>
        <v>#REF!</v>
      </c>
      <c r="O415"/>
      <c r="P415" t="str">
        <f t="shared" si="35"/>
        <v>27201</v>
      </c>
      <c r="Q415" t="str">
        <f t="shared" si="36"/>
        <v>25</v>
      </c>
    </row>
    <row r="416" spans="1:17" s="361" customFormat="1" hidden="1" x14ac:dyDescent="0.3">
      <c r="A416" s="556" t="s">
        <v>3334</v>
      </c>
      <c r="B416" s="333">
        <v>6</v>
      </c>
      <c r="C416" s="610">
        <v>251027201011990</v>
      </c>
      <c r="D416" s="334" t="s">
        <v>2584</v>
      </c>
      <c r="E416" t="str">
        <f t="shared" si="33"/>
        <v>250102720101199</v>
      </c>
      <c r="F416" t="str">
        <f t="shared" si="34"/>
        <v>0</v>
      </c>
      <c r="G416" t="e">
        <f>+VLOOKUP(L416,BG!$D$10:$F$68,3,FALSE)</f>
        <v>#REF!</v>
      </c>
      <c r="H416" s="334" t="s">
        <v>2585</v>
      </c>
      <c r="I416" s="333">
        <v>-691792</v>
      </c>
      <c r="J416" s="296">
        <f t="shared" si="32"/>
        <v>-691.79200000000003</v>
      </c>
      <c r="K416" t="e">
        <f>+VLOOKUP(D416,#REF!,4,0)</f>
        <v>#REF!</v>
      </c>
      <c r="L416" t="e">
        <f>VLOOKUP(D416,#REF!,5,0)</f>
        <v>#REF!</v>
      </c>
      <c r="M416" t="e">
        <f>VLOOKUP(D416,#REF!,6,0)</f>
        <v>#REF!</v>
      </c>
      <c r="N416" t="e">
        <f>VLOOKUP(D416,#REF!,7,0)</f>
        <v>#REF!</v>
      </c>
      <c r="O416"/>
      <c r="P416" t="str">
        <f t="shared" si="35"/>
        <v>27201</v>
      </c>
      <c r="Q416" t="str">
        <f t="shared" si="36"/>
        <v>25</v>
      </c>
    </row>
    <row r="417" spans="1:17" s="361" customFormat="1" hidden="1" x14ac:dyDescent="0.3">
      <c r="A417" s="556" t="s">
        <v>3334</v>
      </c>
      <c r="B417" s="332">
        <v>6</v>
      </c>
      <c r="C417" s="609">
        <v>311040001001990</v>
      </c>
      <c r="D417" s="427" t="s">
        <v>1078</v>
      </c>
      <c r="E417" t="str">
        <f t="shared" si="33"/>
        <v>310104000100199</v>
      </c>
      <c r="F417" t="str">
        <f t="shared" si="34"/>
        <v>0</v>
      </c>
      <c r="G417" t="e">
        <f>+VLOOKUP(L417,BG!$D$10:$F$68,3,FALSE)</f>
        <v>#REF!</v>
      </c>
      <c r="H417" s="427" t="s">
        <v>1077</v>
      </c>
      <c r="I417" s="332">
        <v>-377818000000</v>
      </c>
      <c r="J417" s="296">
        <f t="shared" si="32"/>
        <v>-377818000</v>
      </c>
      <c r="K417" t="e">
        <f>+VLOOKUP(D417,#REF!,4,0)</f>
        <v>#REF!</v>
      </c>
      <c r="L417" t="e">
        <f>VLOOKUP(D417,#REF!,5,0)</f>
        <v>#REF!</v>
      </c>
      <c r="M417" t="e">
        <f>VLOOKUP(D417,#REF!,6,0)</f>
        <v>#REF!</v>
      </c>
      <c r="N417" t="e">
        <f>VLOOKUP(D417,#REF!,7,0)</f>
        <v>#REF!</v>
      </c>
      <c r="O417"/>
      <c r="P417" t="str">
        <f t="shared" si="35"/>
        <v>40001</v>
      </c>
      <c r="Q417" t="str">
        <f t="shared" si="36"/>
        <v>31</v>
      </c>
    </row>
    <row r="418" spans="1:17" hidden="1" x14ac:dyDescent="0.3">
      <c r="A418" s="556" t="s">
        <v>3334</v>
      </c>
      <c r="B418" s="333">
        <v>7</v>
      </c>
      <c r="C418" s="610">
        <v>312040400000990</v>
      </c>
      <c r="D418" s="334" t="s">
        <v>1080</v>
      </c>
      <c r="E418" t="str">
        <f t="shared" si="33"/>
        <v>310204040000099</v>
      </c>
      <c r="F418" t="str">
        <f t="shared" si="34"/>
        <v>0</v>
      </c>
      <c r="G418" t="e">
        <f>+VLOOKUP(L418,BG!$D$10:$F$68,3,FALSE)</f>
        <v>#REF!</v>
      </c>
      <c r="H418" s="334" t="s">
        <v>1079</v>
      </c>
      <c r="I418" s="333">
        <v>-76151638</v>
      </c>
      <c r="J418" s="296">
        <f t="shared" si="32"/>
        <v>-76151.638000000006</v>
      </c>
      <c r="K418" t="e">
        <f>+VLOOKUP(D418,#REF!,4,0)</f>
        <v>#REF!</v>
      </c>
      <c r="L418" t="e">
        <f>VLOOKUP(D418,#REF!,5,0)</f>
        <v>#REF!</v>
      </c>
      <c r="M418" t="e">
        <f>VLOOKUP(D418,#REF!,6,0)</f>
        <v>#REF!</v>
      </c>
      <c r="N418" t="e">
        <f>VLOOKUP(D418,#REF!,7,0)</f>
        <v>#REF!</v>
      </c>
      <c r="P418" t="str">
        <f t="shared" si="35"/>
        <v>40400</v>
      </c>
      <c r="Q418" t="str">
        <f t="shared" si="36"/>
        <v>31</v>
      </c>
    </row>
    <row r="419" spans="1:17" hidden="1" x14ac:dyDescent="0.3">
      <c r="A419" s="556" t="s">
        <v>3334</v>
      </c>
      <c r="B419" s="332">
        <v>6</v>
      </c>
      <c r="C419" s="609">
        <v>313040801001990</v>
      </c>
      <c r="D419" s="427" t="s">
        <v>1083</v>
      </c>
      <c r="E419" t="str">
        <f t="shared" si="33"/>
        <v>310304080100199</v>
      </c>
      <c r="F419" t="str">
        <f t="shared" si="34"/>
        <v>0</v>
      </c>
      <c r="G419" t="e">
        <f>+VLOOKUP(L419,BG!$D$10:$F$68,3,FALSE)</f>
        <v>#REF!</v>
      </c>
      <c r="H419" s="427" t="s">
        <v>1084</v>
      </c>
      <c r="I419" s="332">
        <v>-2686623331</v>
      </c>
      <c r="J419" s="296">
        <f t="shared" si="32"/>
        <v>-2686623.3309999998</v>
      </c>
      <c r="K419" t="e">
        <f>+VLOOKUP(D419,#REF!,4,0)</f>
        <v>#REF!</v>
      </c>
      <c r="L419" t="e">
        <f>VLOOKUP(D419,#REF!,5,0)</f>
        <v>#REF!</v>
      </c>
      <c r="M419" t="e">
        <f>VLOOKUP(D419,#REF!,6,0)</f>
        <v>#REF!</v>
      </c>
      <c r="N419" t="e">
        <f>VLOOKUP(D419,#REF!,7,0)</f>
        <v>#REF!</v>
      </c>
      <c r="P419" t="str">
        <f t="shared" si="35"/>
        <v>40801</v>
      </c>
      <c r="Q419" t="str">
        <f t="shared" si="36"/>
        <v>31</v>
      </c>
    </row>
    <row r="420" spans="1:17" hidden="1" x14ac:dyDescent="0.3">
      <c r="A420" s="556" t="s">
        <v>3334</v>
      </c>
      <c r="B420" s="333">
        <v>6</v>
      </c>
      <c r="C420" s="610">
        <v>313040801002990</v>
      </c>
      <c r="D420" s="334" t="s">
        <v>2019</v>
      </c>
      <c r="E420" t="str">
        <f t="shared" si="33"/>
        <v>310304080100299</v>
      </c>
      <c r="F420" t="str">
        <f t="shared" si="34"/>
        <v>0</v>
      </c>
      <c r="G420" t="e">
        <f>+VLOOKUP(L420,BG!$D$10:$F$68,3,FALSE)</f>
        <v>#REF!</v>
      </c>
      <c r="H420" s="334" t="s">
        <v>2172</v>
      </c>
      <c r="I420" s="333">
        <v>-1429066369</v>
      </c>
      <c r="J420" s="296">
        <f t="shared" si="32"/>
        <v>-1429066.3689999999</v>
      </c>
      <c r="K420" t="e">
        <f>+VLOOKUP(D420,#REF!,4,0)</f>
        <v>#REF!</v>
      </c>
      <c r="L420" t="e">
        <f>VLOOKUP(D420,#REF!,5,0)</f>
        <v>#REF!</v>
      </c>
      <c r="M420" t="e">
        <f>VLOOKUP(D420,#REF!,6,0)</f>
        <v>#REF!</v>
      </c>
      <c r="N420" t="e">
        <f>VLOOKUP(D420,#REF!,7,0)</f>
        <v>#REF!</v>
      </c>
      <c r="P420" t="str">
        <f t="shared" si="35"/>
        <v>40801</v>
      </c>
      <c r="Q420" t="str">
        <f t="shared" si="36"/>
        <v>31</v>
      </c>
    </row>
    <row r="421" spans="1:17" hidden="1" x14ac:dyDescent="0.3">
      <c r="A421" s="556" t="s">
        <v>3334</v>
      </c>
      <c r="B421" s="332">
        <v>6</v>
      </c>
      <c r="C421" s="609">
        <v>314042401001990</v>
      </c>
      <c r="D421" s="427" t="s">
        <v>1087</v>
      </c>
      <c r="E421" t="str">
        <f t="shared" si="33"/>
        <v>310404240100199</v>
      </c>
      <c r="F421" t="str">
        <f t="shared" si="34"/>
        <v>0</v>
      </c>
      <c r="G421" t="e">
        <f>+VLOOKUP(L421,BG!$D$10:$F$68,3,FALSE)</f>
        <v>#REF!</v>
      </c>
      <c r="H421" s="427" t="s">
        <v>1086</v>
      </c>
      <c r="I421" s="332">
        <v>-14264716712</v>
      </c>
      <c r="J421" s="296">
        <f t="shared" si="32"/>
        <v>-14264716.711999999</v>
      </c>
      <c r="K421" t="e">
        <f>+VLOOKUP(D421,#REF!,4,0)</f>
        <v>#REF!</v>
      </c>
      <c r="L421" t="e">
        <f>VLOOKUP(D421,#REF!,5,0)</f>
        <v>#REF!</v>
      </c>
      <c r="M421" t="e">
        <f>VLOOKUP(D421,#REF!,6,0)</f>
        <v>#REF!</v>
      </c>
      <c r="N421" t="e">
        <f>VLOOKUP(D421,#REF!,7,0)</f>
        <v>#REF!</v>
      </c>
      <c r="P421" t="str">
        <f t="shared" si="35"/>
        <v>42401</v>
      </c>
      <c r="Q421" t="str">
        <f t="shared" si="36"/>
        <v>31</v>
      </c>
    </row>
    <row r="422" spans="1:17" hidden="1" x14ac:dyDescent="0.3">
      <c r="A422" s="556" t="s">
        <v>3334</v>
      </c>
      <c r="B422" s="333">
        <v>6</v>
      </c>
      <c r="C422" s="610">
        <v>315041601000990</v>
      </c>
      <c r="D422" s="334" t="s">
        <v>2586</v>
      </c>
      <c r="E422" t="str">
        <f t="shared" si="33"/>
        <v>310504160100099</v>
      </c>
      <c r="F422" t="str">
        <f t="shared" si="34"/>
        <v>0</v>
      </c>
      <c r="G422" t="e">
        <f>+VLOOKUP(L422,BG!$D$10:$F$68,3,FALSE)</f>
        <v>#REF!</v>
      </c>
      <c r="H422" s="334" t="s">
        <v>2587</v>
      </c>
      <c r="I422" s="333">
        <v>-473519770929</v>
      </c>
      <c r="J422" s="296">
        <f t="shared" si="32"/>
        <v>-473519770.92900002</v>
      </c>
      <c r="K422" t="e">
        <f>+VLOOKUP(D422,#REF!,4,0)</f>
        <v>#REF!</v>
      </c>
      <c r="L422" t="e">
        <f>VLOOKUP(D422,#REF!,5,0)</f>
        <v>#REF!</v>
      </c>
      <c r="M422" t="e">
        <f>VLOOKUP(D422,#REF!,6,0)</f>
        <v>#REF!</v>
      </c>
      <c r="N422" t="e">
        <f>VLOOKUP(D422,#REF!,7,0)</f>
        <v>#REF!</v>
      </c>
      <c r="P422" t="str">
        <f t="shared" si="35"/>
        <v>41601</v>
      </c>
      <c r="Q422" t="str">
        <f t="shared" si="36"/>
        <v>31</v>
      </c>
    </row>
    <row r="423" spans="1:17" hidden="1" x14ac:dyDescent="0.3">
      <c r="A423" s="556" t="s">
        <v>3334</v>
      </c>
      <c r="B423" s="332">
        <v>6</v>
      </c>
      <c r="C423" s="609">
        <v>315042001000990</v>
      </c>
      <c r="D423" s="427" t="s">
        <v>2588</v>
      </c>
      <c r="E423" t="str">
        <f t="shared" si="33"/>
        <v>310504200100099</v>
      </c>
      <c r="F423" t="str">
        <f t="shared" si="34"/>
        <v>0</v>
      </c>
      <c r="G423" t="e">
        <f>+VLOOKUP(L423,BG!$D$10:$F$68,3,FALSE)</f>
        <v>#REF!</v>
      </c>
      <c r="H423" s="427" t="s">
        <v>2589</v>
      </c>
      <c r="I423" s="332">
        <v>449881302574</v>
      </c>
      <c r="J423" s="296">
        <f t="shared" si="32"/>
        <v>449881302.574</v>
      </c>
      <c r="K423" t="e">
        <f>+VLOOKUP(D423,#REF!,4,0)</f>
        <v>#REF!</v>
      </c>
      <c r="L423" t="e">
        <f>VLOOKUP(D423,#REF!,5,0)</f>
        <v>#REF!</v>
      </c>
      <c r="M423" t="e">
        <f>VLOOKUP(D423,#REF!,6,0)</f>
        <v>#REF!</v>
      </c>
      <c r="N423" t="e">
        <f>VLOOKUP(D423,#REF!,7,0)</f>
        <v>#REF!</v>
      </c>
      <c r="P423" t="str">
        <f t="shared" si="35"/>
        <v>42001</v>
      </c>
      <c r="Q423" t="str">
        <f t="shared" si="36"/>
        <v>31</v>
      </c>
    </row>
    <row r="424" spans="1:17" hidden="1" x14ac:dyDescent="0.3">
      <c r="A424" s="556" t="s">
        <v>3334</v>
      </c>
      <c r="B424" s="333">
        <v>6</v>
      </c>
      <c r="C424" s="610">
        <v>316041801000990</v>
      </c>
      <c r="D424" s="334" t="s">
        <v>1258</v>
      </c>
      <c r="E424" t="str">
        <f t="shared" si="33"/>
        <v>310604180100099</v>
      </c>
      <c r="F424" t="str">
        <f t="shared" si="34"/>
        <v>0</v>
      </c>
      <c r="G424" t="e">
        <f>+VLOOKUP(L424,BG!$D$10:$F$68,3,FALSE)</f>
        <v>#REF!</v>
      </c>
      <c r="H424" s="334" t="s">
        <v>1259</v>
      </c>
      <c r="I424" s="333">
        <v>-6049319751</v>
      </c>
      <c r="J424" s="296">
        <f t="shared" si="32"/>
        <v>-6049319.7510000002</v>
      </c>
      <c r="K424" t="e">
        <f>+VLOOKUP(D424,#REF!,4,0)</f>
        <v>#REF!</v>
      </c>
      <c r="L424" t="e">
        <f>VLOOKUP(D424,#REF!,5,0)</f>
        <v>#REF!</v>
      </c>
      <c r="M424" t="e">
        <f>VLOOKUP(D424,#REF!,6,0)</f>
        <v>#REF!</v>
      </c>
      <c r="N424" t="e">
        <f>VLOOKUP(D424,#REF!,7,0)</f>
        <v>#REF!</v>
      </c>
      <c r="P424" t="str">
        <f t="shared" si="35"/>
        <v>41801</v>
      </c>
      <c r="Q424" t="str">
        <f t="shared" si="36"/>
        <v>31</v>
      </c>
    </row>
    <row r="425" spans="1:17" hidden="1" x14ac:dyDescent="0.3">
      <c r="A425" s="556" t="s">
        <v>3334</v>
      </c>
      <c r="B425" s="332">
        <v>6</v>
      </c>
      <c r="C425" s="609">
        <v>411061304000990</v>
      </c>
      <c r="D425" s="427" t="s">
        <v>2020</v>
      </c>
      <c r="E425" t="str">
        <f t="shared" si="33"/>
        <v>410106130400099</v>
      </c>
      <c r="F425" t="str">
        <f t="shared" si="34"/>
        <v>0</v>
      </c>
      <c r="G425" t="e">
        <f>+VLOOKUP(L425,BG!$D$10:$F$68,3,FALSE)</f>
        <v>#REF!</v>
      </c>
      <c r="H425" s="427" t="s">
        <v>692</v>
      </c>
      <c r="I425" s="332">
        <v>15454520957</v>
      </c>
      <c r="J425" s="296">
        <f t="shared" si="32"/>
        <v>15454520.957</v>
      </c>
      <c r="K425" t="e">
        <f>+VLOOKUP(D425,#REF!,4,0)</f>
        <v>#REF!</v>
      </c>
      <c r="L425" t="e">
        <f>VLOOKUP(D425,#REF!,5,0)</f>
        <v>#REF!</v>
      </c>
      <c r="M425" t="e">
        <f>VLOOKUP(D425,#REF!,6,0)</f>
        <v>#REF!</v>
      </c>
      <c r="N425" t="e">
        <f>VLOOKUP(D425,#REF!,7,0)</f>
        <v>#REF!</v>
      </c>
      <c r="P425" t="str">
        <f t="shared" si="35"/>
        <v>61304</v>
      </c>
      <c r="Q425" t="str">
        <f t="shared" si="36"/>
        <v>41</v>
      </c>
    </row>
    <row r="426" spans="1:17" hidden="1" x14ac:dyDescent="0.3">
      <c r="A426" s="556" t="s">
        <v>3334</v>
      </c>
      <c r="B426" s="333">
        <v>6</v>
      </c>
      <c r="C426" s="610">
        <v>421060204000990</v>
      </c>
      <c r="D426" s="334" t="s">
        <v>2021</v>
      </c>
      <c r="E426" t="str">
        <f t="shared" si="33"/>
        <v>420106020400099</v>
      </c>
      <c r="F426" t="str">
        <f t="shared" si="34"/>
        <v>0</v>
      </c>
      <c r="G426" t="e">
        <f>+VLOOKUP(L426,BG!$D$10:$F$68,3,FALSE)</f>
        <v>#REF!</v>
      </c>
      <c r="H426" s="334" t="s">
        <v>692</v>
      </c>
      <c r="I426" s="333">
        <v>-15454520957</v>
      </c>
      <c r="J426" s="296">
        <f t="shared" si="32"/>
        <v>-15454520.957</v>
      </c>
      <c r="K426" t="e">
        <f>+VLOOKUP(D426,#REF!,4,0)</f>
        <v>#REF!</v>
      </c>
      <c r="L426" t="e">
        <f>VLOOKUP(D426,#REF!,5,0)</f>
        <v>#REF!</v>
      </c>
      <c r="M426" t="e">
        <f>VLOOKUP(D426,#REF!,6,0)</f>
        <v>#REF!</v>
      </c>
      <c r="N426" t="e">
        <f>VLOOKUP(D426,#REF!,7,0)</f>
        <v>#REF!</v>
      </c>
      <c r="P426" t="str">
        <f t="shared" si="35"/>
        <v>60204</v>
      </c>
      <c r="Q426" t="str">
        <f t="shared" si="36"/>
        <v>42</v>
      </c>
    </row>
    <row r="427" spans="1:17" hidden="1" x14ac:dyDescent="0.3">
      <c r="A427" s="556" t="s">
        <v>3334</v>
      </c>
      <c r="B427" s="332">
        <v>6</v>
      </c>
      <c r="C427" s="609">
        <v>511065104101990</v>
      </c>
      <c r="D427" s="427" t="s">
        <v>2022</v>
      </c>
      <c r="E427" t="str">
        <f t="shared" si="33"/>
        <v>510106510410199</v>
      </c>
      <c r="F427" t="str">
        <f t="shared" si="34"/>
        <v>0</v>
      </c>
      <c r="G427" t="e">
        <f>+VLOOKUP(L427,BG!$D$10:$F$68,3,FALSE)</f>
        <v>#REF!</v>
      </c>
      <c r="H427" s="427" t="s">
        <v>2173</v>
      </c>
      <c r="I427" s="332">
        <v>14614920000</v>
      </c>
      <c r="J427" s="296">
        <f t="shared" si="32"/>
        <v>14614920</v>
      </c>
      <c r="K427" t="e">
        <f>+VLOOKUP(D427,#REF!,4,0)</f>
        <v>#REF!</v>
      </c>
      <c r="L427" t="e">
        <f>VLOOKUP(D427,#REF!,5,0)</f>
        <v>#REF!</v>
      </c>
      <c r="M427" t="e">
        <f>VLOOKUP(D427,#REF!,6,0)</f>
        <v>#REF!</v>
      </c>
      <c r="N427" t="e">
        <f>VLOOKUP(D427,#REF!,7,0)</f>
        <v>#REF!</v>
      </c>
      <c r="P427" t="str">
        <f t="shared" si="35"/>
        <v>65104</v>
      </c>
      <c r="Q427" t="str">
        <f t="shared" si="36"/>
        <v>51</v>
      </c>
    </row>
    <row r="428" spans="1:17" x14ac:dyDescent="0.3">
      <c r="A428" s="556" t="s">
        <v>3334</v>
      </c>
      <c r="B428" s="333">
        <v>6</v>
      </c>
      <c r="C428" s="610">
        <v>511065301004010</v>
      </c>
      <c r="D428" s="334" t="s">
        <v>2590</v>
      </c>
      <c r="E428" t="str">
        <f t="shared" si="33"/>
        <v>510106530100401</v>
      </c>
      <c r="F428" t="str">
        <f t="shared" si="34"/>
        <v>0</v>
      </c>
      <c r="G428" t="e">
        <f>+VLOOKUP(L428,BG!$D$10:$F$68,3,FALSE)</f>
        <v>#REF!</v>
      </c>
      <c r="H428" s="334" t="s">
        <v>2591</v>
      </c>
      <c r="I428" s="333">
        <v>5858527</v>
      </c>
      <c r="J428" s="296">
        <f t="shared" si="32"/>
        <v>5858.527</v>
      </c>
      <c r="K428" t="e">
        <f>+VLOOKUP(D428,#REF!,4,0)</f>
        <v>#REF!</v>
      </c>
      <c r="L428" t="e">
        <f>VLOOKUP(D428,#REF!,5,0)</f>
        <v>#REF!</v>
      </c>
      <c r="M428" t="e">
        <f>VLOOKUP(D428,#REF!,6,0)</f>
        <v>#REF!</v>
      </c>
      <c r="N428" t="e">
        <f>VLOOKUP(D428,#REF!,7,0)</f>
        <v>#REF!</v>
      </c>
      <c r="P428" t="str">
        <f t="shared" si="35"/>
        <v>65301</v>
      </c>
      <c r="Q428" t="str">
        <f t="shared" si="36"/>
        <v>51</v>
      </c>
    </row>
    <row r="429" spans="1:17" hidden="1" x14ac:dyDescent="0.3">
      <c r="A429" s="556" t="s">
        <v>3334</v>
      </c>
      <c r="B429" s="332">
        <v>6</v>
      </c>
      <c r="C429" s="609">
        <v>511065301004990</v>
      </c>
      <c r="D429" s="427" t="s">
        <v>2414</v>
      </c>
      <c r="E429" t="str">
        <f t="shared" si="33"/>
        <v>510106530100499</v>
      </c>
      <c r="F429" t="str">
        <f t="shared" si="34"/>
        <v>0</v>
      </c>
      <c r="G429" t="e">
        <f>+VLOOKUP(L429,BG!$D$10:$F$68,3,FALSE)</f>
        <v>#REF!</v>
      </c>
      <c r="H429" s="427" t="s">
        <v>2415</v>
      </c>
      <c r="I429" s="332">
        <v>4977960758</v>
      </c>
      <c r="J429" s="296">
        <f t="shared" si="32"/>
        <v>4977960.7580000004</v>
      </c>
      <c r="K429" t="e">
        <f>+VLOOKUP(D429,#REF!,4,0)</f>
        <v>#REF!</v>
      </c>
      <c r="L429" t="e">
        <f>VLOOKUP(D429,#REF!,5,0)</f>
        <v>#REF!</v>
      </c>
      <c r="M429" t="e">
        <f>VLOOKUP(D429,#REF!,6,0)</f>
        <v>#REF!</v>
      </c>
      <c r="N429" t="e">
        <f>VLOOKUP(D429,#REF!,7,0)</f>
        <v>#REF!</v>
      </c>
      <c r="P429" t="str">
        <f t="shared" si="35"/>
        <v>65301</v>
      </c>
      <c r="Q429" t="str">
        <f t="shared" si="36"/>
        <v>51</v>
      </c>
    </row>
    <row r="430" spans="1:17" x14ac:dyDescent="0.3">
      <c r="A430" s="556" t="s">
        <v>3334</v>
      </c>
      <c r="B430" s="333">
        <v>6</v>
      </c>
      <c r="C430" s="610">
        <v>514067502000010</v>
      </c>
      <c r="D430" s="334" t="s">
        <v>2592</v>
      </c>
      <c r="E430" t="str">
        <f t="shared" si="33"/>
        <v>510406750200001</v>
      </c>
      <c r="F430" t="str">
        <f t="shared" si="34"/>
        <v>0</v>
      </c>
      <c r="G430" t="e">
        <f>+VLOOKUP(L430,BG!$D$10:$F$68,3,FALSE)</f>
        <v>#REF!</v>
      </c>
      <c r="H430" s="334" t="s">
        <v>2593</v>
      </c>
      <c r="I430" s="333">
        <v>5396580000</v>
      </c>
      <c r="J430" s="296">
        <f t="shared" si="32"/>
        <v>5396580</v>
      </c>
      <c r="K430" t="e">
        <f>+VLOOKUP(D430,#REF!,4,0)</f>
        <v>#REF!</v>
      </c>
      <c r="L430" t="e">
        <f>VLOOKUP(D430,#REF!,5,0)</f>
        <v>#REF!</v>
      </c>
      <c r="M430" t="e">
        <f>VLOOKUP(D430,#REF!,6,0)</f>
        <v>#REF!</v>
      </c>
      <c r="N430" t="e">
        <f>VLOOKUP(D430,#REF!,7,0)</f>
        <v>#REF!</v>
      </c>
      <c r="P430" t="str">
        <f t="shared" si="35"/>
        <v>67502</v>
      </c>
      <c r="Q430" t="str">
        <f t="shared" si="36"/>
        <v>51</v>
      </c>
    </row>
    <row r="431" spans="1:17" hidden="1" x14ac:dyDescent="0.3">
      <c r="A431" s="556" t="s">
        <v>3334</v>
      </c>
      <c r="B431" s="332">
        <v>6</v>
      </c>
      <c r="C431" s="609">
        <v>514067502000990</v>
      </c>
      <c r="D431" s="427" t="s">
        <v>2594</v>
      </c>
      <c r="E431" t="str">
        <f t="shared" si="33"/>
        <v>510406750200099</v>
      </c>
      <c r="F431" t="str">
        <f t="shared" si="34"/>
        <v>0</v>
      </c>
      <c r="G431" t="e">
        <f>+VLOOKUP(L431,BG!$D$10:$F$68,3,FALSE)</f>
        <v>#REF!</v>
      </c>
      <c r="H431" s="427" t="s">
        <v>2593</v>
      </c>
      <c r="I431" s="332">
        <v>3676952928</v>
      </c>
      <c r="J431" s="296">
        <f t="shared" si="32"/>
        <v>3676952.9279999998</v>
      </c>
      <c r="K431" t="e">
        <f>+VLOOKUP(D431,#REF!,4,0)</f>
        <v>#REF!</v>
      </c>
      <c r="L431" t="e">
        <f>VLOOKUP(D431,#REF!,5,0)</f>
        <v>#REF!</v>
      </c>
      <c r="M431" t="e">
        <f>VLOOKUP(D431,#REF!,6,0)</f>
        <v>#REF!</v>
      </c>
      <c r="N431" t="e">
        <f>VLOOKUP(D431,#REF!,7,0)</f>
        <v>#REF!</v>
      </c>
      <c r="P431" t="str">
        <f t="shared" si="35"/>
        <v>67502</v>
      </c>
      <c r="Q431" t="str">
        <f t="shared" si="36"/>
        <v>51</v>
      </c>
    </row>
    <row r="432" spans="1:17" x14ac:dyDescent="0.3">
      <c r="A432" s="556" t="s">
        <v>3334</v>
      </c>
      <c r="B432" s="333">
        <v>6</v>
      </c>
      <c r="C432" s="610">
        <v>514067512000010</v>
      </c>
      <c r="D432" s="334" t="s">
        <v>2595</v>
      </c>
      <c r="E432" t="str">
        <f t="shared" si="33"/>
        <v>510406751200001</v>
      </c>
      <c r="F432" t="str">
        <f t="shared" si="34"/>
        <v>0</v>
      </c>
      <c r="G432" t="e">
        <f>+VLOOKUP(L432,BG!$D$10:$F$68,3,FALSE)</f>
        <v>#REF!</v>
      </c>
      <c r="H432" s="334" t="s">
        <v>2174</v>
      </c>
      <c r="I432" s="333">
        <v>8035645681</v>
      </c>
      <c r="J432" s="296">
        <f t="shared" si="32"/>
        <v>8035645.6809999999</v>
      </c>
      <c r="K432" t="e">
        <f>+VLOOKUP(D432,#REF!,4,0)</f>
        <v>#REF!</v>
      </c>
      <c r="L432" t="e">
        <f>VLOOKUP(D432,#REF!,5,0)</f>
        <v>#REF!</v>
      </c>
      <c r="M432" t="e">
        <f>VLOOKUP(D432,#REF!,6,0)</f>
        <v>#REF!</v>
      </c>
      <c r="N432" t="e">
        <f>VLOOKUP(D432,#REF!,7,0)</f>
        <v>#REF!</v>
      </c>
      <c r="P432" t="str">
        <f t="shared" si="35"/>
        <v>67512</v>
      </c>
      <c r="Q432" t="str">
        <f t="shared" si="36"/>
        <v>51</v>
      </c>
    </row>
    <row r="433" spans="1:17" hidden="1" x14ac:dyDescent="0.3">
      <c r="A433" s="556" t="s">
        <v>3334</v>
      </c>
      <c r="B433" s="332">
        <v>6</v>
      </c>
      <c r="C433" s="609">
        <v>514067512000990</v>
      </c>
      <c r="D433" s="427" t="s">
        <v>2023</v>
      </c>
      <c r="E433" t="str">
        <f t="shared" si="33"/>
        <v>510406751200099</v>
      </c>
      <c r="F433" t="str">
        <f t="shared" si="34"/>
        <v>0</v>
      </c>
      <c r="G433" t="e">
        <f>+VLOOKUP(L433,BG!$D$10:$F$68,3,FALSE)</f>
        <v>#REF!</v>
      </c>
      <c r="H433" s="427" t="s">
        <v>2174</v>
      </c>
      <c r="I433" s="332">
        <v>-7641881501</v>
      </c>
      <c r="J433" s="296">
        <f t="shared" si="32"/>
        <v>-7641881.5010000002</v>
      </c>
      <c r="K433" t="e">
        <f>+VLOOKUP(D433,#REF!,4,0)</f>
        <v>#REF!</v>
      </c>
      <c r="L433" t="e">
        <f>VLOOKUP(D433,#REF!,5,0)</f>
        <v>#REF!</v>
      </c>
      <c r="M433" t="e">
        <f>VLOOKUP(D433,#REF!,6,0)</f>
        <v>#REF!</v>
      </c>
      <c r="N433" t="e">
        <f>VLOOKUP(D433,#REF!,7,0)</f>
        <v>#REF!</v>
      </c>
      <c r="P433" t="str">
        <f t="shared" si="35"/>
        <v>67512</v>
      </c>
      <c r="Q433" t="str">
        <f t="shared" si="36"/>
        <v>51</v>
      </c>
    </row>
    <row r="434" spans="1:17" hidden="1" x14ac:dyDescent="0.3">
      <c r="A434" s="556" t="s">
        <v>3334</v>
      </c>
      <c r="B434" s="333">
        <v>6</v>
      </c>
      <c r="C434" s="610">
        <v>521065202101990</v>
      </c>
      <c r="D434" s="334" t="s">
        <v>2024</v>
      </c>
      <c r="E434" t="str">
        <f t="shared" si="33"/>
        <v>520106520210199</v>
      </c>
      <c r="F434" t="str">
        <f t="shared" si="34"/>
        <v>0</v>
      </c>
      <c r="G434" t="e">
        <f>+VLOOKUP(L434,BG!$D$10:$F$68,3,FALSE)</f>
        <v>#REF!</v>
      </c>
      <c r="H434" s="334" t="s">
        <v>2173</v>
      </c>
      <c r="I434" s="333">
        <v>-14614920000</v>
      </c>
      <c r="J434" s="296">
        <f t="shared" si="32"/>
        <v>-14614920</v>
      </c>
      <c r="K434" t="e">
        <f>+VLOOKUP(D434,#REF!,4,0)</f>
        <v>#REF!</v>
      </c>
      <c r="L434" t="e">
        <f>VLOOKUP(D434,#REF!,5,0)</f>
        <v>#REF!</v>
      </c>
      <c r="M434" t="e">
        <f>VLOOKUP(D434,#REF!,6,0)</f>
        <v>#REF!</v>
      </c>
      <c r="N434" t="e">
        <f>VLOOKUP(D434,#REF!,7,0)</f>
        <v>#REF!</v>
      </c>
      <c r="P434" t="str">
        <f t="shared" si="35"/>
        <v>65202</v>
      </c>
      <c r="Q434" t="str">
        <f t="shared" si="36"/>
        <v>52</v>
      </c>
    </row>
    <row r="435" spans="1:17" hidden="1" x14ac:dyDescent="0.3">
      <c r="A435" s="556" t="s">
        <v>3334</v>
      </c>
      <c r="B435" s="332">
        <v>6</v>
      </c>
      <c r="C435" s="609">
        <v>521065202105990</v>
      </c>
      <c r="D435" s="427" t="s">
        <v>2596</v>
      </c>
      <c r="E435" t="str">
        <f t="shared" si="33"/>
        <v>520106520210599</v>
      </c>
      <c r="F435" t="str">
        <f t="shared" si="34"/>
        <v>0</v>
      </c>
      <c r="G435" t="e">
        <f>+VLOOKUP(L435,BG!$D$10:$F$68,3,FALSE)</f>
        <v>#REF!</v>
      </c>
      <c r="H435" s="427" t="s">
        <v>2597</v>
      </c>
      <c r="I435" s="332">
        <v>-4977960758</v>
      </c>
      <c r="J435" s="296">
        <f t="shared" si="32"/>
        <v>-4977960.7580000004</v>
      </c>
      <c r="K435" t="e">
        <f>+VLOOKUP(D435,#REF!,4,0)</f>
        <v>#REF!</v>
      </c>
      <c r="L435" t="e">
        <f>VLOOKUP(D435,#REF!,5,0)</f>
        <v>#REF!</v>
      </c>
      <c r="M435" t="e">
        <f>VLOOKUP(D435,#REF!,6,0)</f>
        <v>#REF!</v>
      </c>
      <c r="N435" t="e">
        <f>VLOOKUP(D435,#REF!,7,0)</f>
        <v>#REF!</v>
      </c>
      <c r="P435" t="str">
        <f t="shared" si="35"/>
        <v>65202</v>
      </c>
      <c r="Q435" t="str">
        <f t="shared" si="36"/>
        <v>52</v>
      </c>
    </row>
    <row r="436" spans="1:17" x14ac:dyDescent="0.3">
      <c r="A436" s="556" t="s">
        <v>3334</v>
      </c>
      <c r="B436" s="333">
        <v>6</v>
      </c>
      <c r="C436" s="610">
        <v>521065402004010</v>
      </c>
      <c r="D436" s="334" t="s">
        <v>2598</v>
      </c>
      <c r="E436" t="str">
        <f t="shared" si="33"/>
        <v>520106540200401</v>
      </c>
      <c r="F436" t="str">
        <f t="shared" si="34"/>
        <v>0</v>
      </c>
      <c r="G436" t="e">
        <f>+VLOOKUP(L436,BG!$D$10:$F$68,3,FALSE)</f>
        <v>#REF!</v>
      </c>
      <c r="H436" s="334" t="s">
        <v>2591</v>
      </c>
      <c r="I436" s="333">
        <v>-5858527</v>
      </c>
      <c r="J436" s="296">
        <f t="shared" si="32"/>
        <v>-5858.527</v>
      </c>
      <c r="K436" t="e">
        <f>+VLOOKUP(D436,#REF!,4,0)</f>
        <v>#REF!</v>
      </c>
      <c r="L436" t="e">
        <f>VLOOKUP(D436,#REF!,5,0)</f>
        <v>#REF!</v>
      </c>
      <c r="M436" t="e">
        <f>VLOOKUP(D436,#REF!,6,0)</f>
        <v>#REF!</v>
      </c>
      <c r="N436" t="e">
        <f>VLOOKUP(D436,#REF!,7,0)</f>
        <v>#REF!</v>
      </c>
      <c r="P436" t="str">
        <f t="shared" si="35"/>
        <v>65402</v>
      </c>
      <c r="Q436" t="str">
        <f t="shared" si="36"/>
        <v>52</v>
      </c>
    </row>
    <row r="437" spans="1:17" x14ac:dyDescent="0.3">
      <c r="A437" s="556" t="s">
        <v>3334</v>
      </c>
      <c r="B437" s="332">
        <v>6</v>
      </c>
      <c r="C437" s="609">
        <v>524068002000010</v>
      </c>
      <c r="D437" s="427" t="s">
        <v>2599</v>
      </c>
      <c r="E437" t="str">
        <f t="shared" si="33"/>
        <v>520406800200001</v>
      </c>
      <c r="F437" t="str">
        <f t="shared" si="34"/>
        <v>0</v>
      </c>
      <c r="G437" t="e">
        <f>+VLOOKUP(L437,BG!$D$10:$F$68,3,FALSE)</f>
        <v>#REF!</v>
      </c>
      <c r="H437" s="427" t="s">
        <v>2593</v>
      </c>
      <c r="I437" s="332">
        <v>-5396580000</v>
      </c>
      <c r="J437" s="296">
        <f t="shared" si="32"/>
        <v>-5396580</v>
      </c>
      <c r="K437" t="e">
        <f>+VLOOKUP(D437,#REF!,4,0)</f>
        <v>#REF!</v>
      </c>
      <c r="L437" t="e">
        <f>VLOOKUP(D437,#REF!,5,0)</f>
        <v>#REF!</v>
      </c>
      <c r="M437" t="e">
        <f>VLOOKUP(D437,#REF!,6,0)</f>
        <v>#REF!</v>
      </c>
      <c r="N437" t="e">
        <f>VLOOKUP(D437,#REF!,7,0)</f>
        <v>#REF!</v>
      </c>
      <c r="P437" t="str">
        <f t="shared" si="35"/>
        <v>68002</v>
      </c>
      <c r="Q437" t="str">
        <f t="shared" si="36"/>
        <v>52</v>
      </c>
    </row>
    <row r="438" spans="1:17" hidden="1" x14ac:dyDescent="0.3">
      <c r="A438" s="556" t="s">
        <v>3334</v>
      </c>
      <c r="B438" s="333">
        <v>6</v>
      </c>
      <c r="C438" s="610">
        <v>524068002000990</v>
      </c>
      <c r="D438" s="334" t="s">
        <v>2600</v>
      </c>
      <c r="E438" t="str">
        <f t="shared" si="33"/>
        <v>520406800200099</v>
      </c>
      <c r="F438" t="str">
        <f t="shared" si="34"/>
        <v>0</v>
      </c>
      <c r="G438" t="e">
        <f>+VLOOKUP(L438,BG!$D$10:$F$68,3,FALSE)</f>
        <v>#REF!</v>
      </c>
      <c r="H438" s="334" t="s">
        <v>2593</v>
      </c>
      <c r="I438" s="333">
        <v>-3676952928</v>
      </c>
      <c r="J438" s="296">
        <f t="shared" si="32"/>
        <v>-3676952.9279999998</v>
      </c>
      <c r="K438" t="e">
        <f>+VLOOKUP(D438,#REF!,4,0)</f>
        <v>#REF!</v>
      </c>
      <c r="L438" t="e">
        <f>VLOOKUP(D438,#REF!,5,0)</f>
        <v>#REF!</v>
      </c>
      <c r="M438" t="e">
        <f>VLOOKUP(D438,#REF!,6,0)</f>
        <v>#REF!</v>
      </c>
      <c r="N438" t="e">
        <f>VLOOKUP(D438,#REF!,7,0)</f>
        <v>#REF!</v>
      </c>
      <c r="P438" t="str">
        <f t="shared" si="35"/>
        <v>68002</v>
      </c>
      <c r="Q438" t="str">
        <f t="shared" si="36"/>
        <v>52</v>
      </c>
    </row>
    <row r="439" spans="1:17" x14ac:dyDescent="0.3">
      <c r="A439" s="556" t="s">
        <v>3334</v>
      </c>
      <c r="B439" s="332">
        <v>6</v>
      </c>
      <c r="C439" s="609">
        <v>524068012000010</v>
      </c>
      <c r="D439" s="427" t="s">
        <v>2601</v>
      </c>
      <c r="E439" t="str">
        <f t="shared" si="33"/>
        <v>520406801200001</v>
      </c>
      <c r="F439" t="str">
        <f t="shared" si="34"/>
        <v>0</v>
      </c>
      <c r="G439" t="e">
        <f>+VLOOKUP(L439,BG!$D$10:$F$68,3,FALSE)</f>
        <v>#REF!</v>
      </c>
      <c r="H439" s="427" t="s">
        <v>2174</v>
      </c>
      <c r="I439" s="332">
        <v>-8035645681</v>
      </c>
      <c r="J439" s="296">
        <f t="shared" si="32"/>
        <v>-8035645.6809999999</v>
      </c>
      <c r="K439" t="e">
        <f>+VLOOKUP(D439,#REF!,4,0)</f>
        <v>#REF!</v>
      </c>
      <c r="L439" t="e">
        <f>VLOOKUP(D439,#REF!,5,0)</f>
        <v>#REF!</v>
      </c>
      <c r="M439" t="e">
        <f>VLOOKUP(D439,#REF!,6,0)</f>
        <v>#REF!</v>
      </c>
      <c r="N439" t="e">
        <f>VLOOKUP(D439,#REF!,7,0)</f>
        <v>#REF!</v>
      </c>
      <c r="P439" t="str">
        <f t="shared" si="35"/>
        <v>68012</v>
      </c>
      <c r="Q439" t="str">
        <f t="shared" si="36"/>
        <v>52</v>
      </c>
    </row>
    <row r="440" spans="1:17" hidden="1" x14ac:dyDescent="0.3">
      <c r="A440" s="556" t="s">
        <v>3334</v>
      </c>
      <c r="B440" s="333">
        <v>6</v>
      </c>
      <c r="C440" s="610">
        <v>524068012000990</v>
      </c>
      <c r="D440" s="334" t="s">
        <v>2025</v>
      </c>
      <c r="E440" t="str">
        <f t="shared" si="33"/>
        <v>520406801200099</v>
      </c>
      <c r="F440" t="str">
        <f t="shared" si="34"/>
        <v>0</v>
      </c>
      <c r="G440" t="e">
        <f>+VLOOKUP(L440,BG!$D$10:$F$68,3,FALSE)</f>
        <v>#REF!</v>
      </c>
      <c r="H440" s="334" t="s">
        <v>2174</v>
      </c>
      <c r="I440" s="333">
        <v>7641881501</v>
      </c>
      <c r="J440" s="296">
        <f t="shared" si="32"/>
        <v>7641881.5010000002</v>
      </c>
      <c r="K440" t="e">
        <f>+VLOOKUP(D440,#REF!,4,0)</f>
        <v>#REF!</v>
      </c>
      <c r="L440" t="e">
        <f>VLOOKUP(D440,#REF!,5,0)</f>
        <v>#REF!</v>
      </c>
      <c r="M440" t="e">
        <f>VLOOKUP(D440,#REF!,6,0)</f>
        <v>#REF!</v>
      </c>
      <c r="N440" t="e">
        <f>VLOOKUP(D440,#REF!,7,0)</f>
        <v>#REF!</v>
      </c>
      <c r="P440" t="str">
        <f t="shared" si="35"/>
        <v>68012</v>
      </c>
      <c r="Q440" t="str">
        <f t="shared" si="36"/>
        <v>52</v>
      </c>
    </row>
    <row r="441" spans="1:17" x14ac:dyDescent="0.3">
      <c r="A441" s="556" t="s">
        <v>3334</v>
      </c>
      <c r="B441" s="332">
        <v>6</v>
      </c>
      <c r="C441" s="609">
        <v>611070202000010</v>
      </c>
      <c r="D441" s="427" t="s">
        <v>1091</v>
      </c>
      <c r="E441" t="str">
        <f t="shared" si="33"/>
        <v>610107020200001</v>
      </c>
      <c r="F441" t="str">
        <f t="shared" si="34"/>
        <v>0</v>
      </c>
      <c r="G441" t="e">
        <f>+VLOOKUP(L441,BG!$D$10:$F$68,3,FALSE)</f>
        <v>#REF!</v>
      </c>
      <c r="H441" s="427" t="s">
        <v>1092</v>
      </c>
      <c r="I441" s="332">
        <v>-2631372</v>
      </c>
      <c r="J441" s="296">
        <f t="shared" si="32"/>
        <v>-2631.3719999999998</v>
      </c>
      <c r="K441" t="e">
        <f>+VLOOKUP(D441,#REF!,4,0)</f>
        <v>#REF!</v>
      </c>
      <c r="L441" t="e">
        <f>VLOOKUP(D441,#REF!,5,0)</f>
        <v>#REF!</v>
      </c>
      <c r="M441" t="e">
        <f>VLOOKUP(D441,#REF!,6,0)</f>
        <v>#REF!</v>
      </c>
      <c r="N441" t="e">
        <f>VLOOKUP(D441,#REF!,7,0)</f>
        <v>#REF!</v>
      </c>
      <c r="P441" t="str">
        <f t="shared" si="35"/>
        <v>70202</v>
      </c>
      <c r="Q441" t="str">
        <f t="shared" si="36"/>
        <v>61</v>
      </c>
    </row>
    <row r="442" spans="1:17" hidden="1" x14ac:dyDescent="0.3">
      <c r="A442" s="556" t="s">
        <v>3334</v>
      </c>
      <c r="B442" s="333">
        <v>6</v>
      </c>
      <c r="C442" s="610">
        <v>611070202000990</v>
      </c>
      <c r="D442" s="334" t="s">
        <v>3352</v>
      </c>
      <c r="E442" t="str">
        <f t="shared" si="33"/>
        <v>610107020200099</v>
      </c>
      <c r="F442" t="str">
        <f t="shared" si="34"/>
        <v>0</v>
      </c>
      <c r="G442" t="e">
        <f>+VLOOKUP(L442,BG!$D$10:$F$68,3,FALSE)</f>
        <v>#REF!</v>
      </c>
      <c r="H442" s="334" t="s">
        <v>1092</v>
      </c>
      <c r="I442" s="333">
        <v>-55868485</v>
      </c>
      <c r="J442" s="296">
        <f t="shared" si="32"/>
        <v>-55868.485000000001</v>
      </c>
      <c r="K442" t="e">
        <f>+VLOOKUP(D442,#REF!,4,0)</f>
        <v>#REF!</v>
      </c>
      <c r="L442" t="e">
        <f>VLOOKUP(D442,#REF!,5,0)</f>
        <v>#REF!</v>
      </c>
      <c r="M442" t="e">
        <f>VLOOKUP(D442,#REF!,6,0)</f>
        <v>#REF!</v>
      </c>
      <c r="N442" t="e">
        <f>VLOOKUP(D442,#REF!,7,0)</f>
        <v>#REF!</v>
      </c>
      <c r="P442" t="str">
        <f t="shared" si="35"/>
        <v>70202</v>
      </c>
      <c r="Q442" t="str">
        <f t="shared" si="36"/>
        <v>61</v>
      </c>
    </row>
    <row r="443" spans="1:17" hidden="1" x14ac:dyDescent="0.3">
      <c r="A443" s="556" t="s">
        <v>3334</v>
      </c>
      <c r="B443" s="332">
        <v>6</v>
      </c>
      <c r="C443" s="609">
        <v>611070202005990</v>
      </c>
      <c r="D443" s="427" t="s">
        <v>1093</v>
      </c>
      <c r="E443" t="str">
        <f t="shared" si="33"/>
        <v>610107020200599</v>
      </c>
      <c r="F443" t="str">
        <f t="shared" si="34"/>
        <v>0</v>
      </c>
      <c r="G443" t="e">
        <f>+VLOOKUP(L443,BG!$D$10:$F$68,3,FALSE)</f>
        <v>#REF!</v>
      </c>
      <c r="H443" s="427" t="s">
        <v>1094</v>
      </c>
      <c r="I443" s="332">
        <v>-180193</v>
      </c>
      <c r="J443" s="296">
        <f t="shared" si="32"/>
        <v>-180.19300000000001</v>
      </c>
      <c r="K443" t="e">
        <f>+VLOOKUP(D443,#REF!,4,0)</f>
        <v>#REF!</v>
      </c>
      <c r="L443" t="e">
        <f>VLOOKUP(D443,#REF!,5,0)</f>
        <v>#REF!</v>
      </c>
      <c r="M443" t="e">
        <f>VLOOKUP(D443,#REF!,6,0)</f>
        <v>#REF!</v>
      </c>
      <c r="N443" t="e">
        <f>VLOOKUP(D443,#REF!,7,0)</f>
        <v>#REF!</v>
      </c>
      <c r="P443" t="str">
        <f t="shared" si="35"/>
        <v>70202</v>
      </c>
      <c r="Q443" t="str">
        <f t="shared" si="36"/>
        <v>61</v>
      </c>
    </row>
    <row r="444" spans="1:17" hidden="1" x14ac:dyDescent="0.3">
      <c r="A444" s="556" t="s">
        <v>3334</v>
      </c>
      <c r="B444" s="333">
        <v>6</v>
      </c>
      <c r="C444" s="610">
        <v>612071202001980</v>
      </c>
      <c r="D444" s="334" t="s">
        <v>1098</v>
      </c>
      <c r="E444" t="str">
        <f t="shared" si="33"/>
        <v>610207120200198</v>
      </c>
      <c r="F444" t="str">
        <f t="shared" si="34"/>
        <v>0</v>
      </c>
      <c r="G444" t="e">
        <f>+VLOOKUP(L444,BG!$D$10:$F$68,3,FALSE)</f>
        <v>#REF!</v>
      </c>
      <c r="H444" s="334" t="s">
        <v>1099</v>
      </c>
      <c r="I444" s="333">
        <v>-671728034</v>
      </c>
      <c r="J444" s="296">
        <f t="shared" si="32"/>
        <v>-671728.03399999999</v>
      </c>
      <c r="K444" t="e">
        <f>+VLOOKUP(D444,#REF!,4,0)</f>
        <v>#REF!</v>
      </c>
      <c r="L444" t="e">
        <f>VLOOKUP(D444,#REF!,5,0)</f>
        <v>#REF!</v>
      </c>
      <c r="M444" t="e">
        <f>VLOOKUP(D444,#REF!,6,0)</f>
        <v>#REF!</v>
      </c>
      <c r="N444" t="e">
        <f>VLOOKUP(D444,#REF!,7,0)</f>
        <v>#REF!</v>
      </c>
      <c r="P444" t="str">
        <f t="shared" si="35"/>
        <v>71202</v>
      </c>
      <c r="Q444" t="str">
        <f t="shared" si="36"/>
        <v>61</v>
      </c>
    </row>
    <row r="445" spans="1:17" hidden="1" x14ac:dyDescent="0.3">
      <c r="A445" s="556" t="s">
        <v>3334</v>
      </c>
      <c r="B445" s="332">
        <v>6</v>
      </c>
      <c r="C445" s="609">
        <v>612071202001990</v>
      </c>
      <c r="D445" s="427" t="s">
        <v>1100</v>
      </c>
      <c r="E445" t="str">
        <f t="shared" si="33"/>
        <v>610207120200199</v>
      </c>
      <c r="F445" t="str">
        <f t="shared" si="34"/>
        <v>0</v>
      </c>
      <c r="G445" t="e">
        <f>+VLOOKUP(L445,BG!$D$10:$F$68,3,FALSE)</f>
        <v>#REF!</v>
      </c>
      <c r="H445" s="427" t="s">
        <v>1099</v>
      </c>
      <c r="I445" s="332">
        <v>-152876503</v>
      </c>
      <c r="J445" s="296">
        <f t="shared" si="32"/>
        <v>-152876.503</v>
      </c>
      <c r="K445" t="e">
        <f>+VLOOKUP(D445,#REF!,4,0)</f>
        <v>#REF!</v>
      </c>
      <c r="L445" t="e">
        <f>VLOOKUP(D445,#REF!,5,0)</f>
        <v>#REF!</v>
      </c>
      <c r="M445" t="e">
        <f>VLOOKUP(D445,#REF!,6,0)</f>
        <v>#REF!</v>
      </c>
      <c r="N445" t="e">
        <f>VLOOKUP(D445,#REF!,7,0)</f>
        <v>#REF!</v>
      </c>
      <c r="P445" t="str">
        <f t="shared" si="35"/>
        <v>71202</v>
      </c>
      <c r="Q445" t="str">
        <f t="shared" si="36"/>
        <v>61</v>
      </c>
    </row>
    <row r="446" spans="1:17" hidden="1" x14ac:dyDescent="0.3">
      <c r="A446" s="556" t="s">
        <v>3334</v>
      </c>
      <c r="B446" s="333">
        <v>6</v>
      </c>
      <c r="C446" s="610">
        <v>612071202002990</v>
      </c>
      <c r="D446" s="334" t="s">
        <v>1101</v>
      </c>
      <c r="E446" t="str">
        <f t="shared" si="33"/>
        <v>610207120200299</v>
      </c>
      <c r="F446" t="str">
        <f t="shared" si="34"/>
        <v>0</v>
      </c>
      <c r="G446" t="e">
        <f>+VLOOKUP(L446,BG!$D$10:$F$68,3,FALSE)</f>
        <v>#REF!</v>
      </c>
      <c r="H446" s="334" t="s">
        <v>1102</v>
      </c>
      <c r="I446" s="333">
        <v>-2529346</v>
      </c>
      <c r="J446" s="296">
        <f t="shared" si="32"/>
        <v>-2529.346</v>
      </c>
      <c r="K446" t="e">
        <f>+VLOOKUP(D446,#REF!,4,0)</f>
        <v>#REF!</v>
      </c>
      <c r="L446" t="e">
        <f>VLOOKUP(D446,#REF!,5,0)</f>
        <v>#REF!</v>
      </c>
      <c r="M446" t="e">
        <f>VLOOKUP(D446,#REF!,6,0)</f>
        <v>#REF!</v>
      </c>
      <c r="N446" t="e">
        <f>VLOOKUP(D446,#REF!,7,0)</f>
        <v>#REF!</v>
      </c>
      <c r="P446" t="str">
        <f t="shared" si="35"/>
        <v>71202</v>
      </c>
      <c r="Q446" t="str">
        <f t="shared" si="36"/>
        <v>61</v>
      </c>
    </row>
    <row r="447" spans="1:17" hidden="1" x14ac:dyDescent="0.3">
      <c r="A447" s="556" t="s">
        <v>3334</v>
      </c>
      <c r="B447" s="332">
        <v>6</v>
      </c>
      <c r="C447" s="609">
        <v>612071402001980</v>
      </c>
      <c r="D447" s="427" t="s">
        <v>1104</v>
      </c>
      <c r="E447" t="str">
        <f t="shared" si="33"/>
        <v>610207140200198</v>
      </c>
      <c r="F447" t="str">
        <f t="shared" si="34"/>
        <v>0</v>
      </c>
      <c r="G447" t="e">
        <f>+VLOOKUP(L447,BG!$D$10:$F$68,3,FALSE)</f>
        <v>#REF!</v>
      </c>
      <c r="H447" s="427" t="s">
        <v>1105</v>
      </c>
      <c r="I447" s="332">
        <v>-77491172</v>
      </c>
      <c r="J447" s="296">
        <f t="shared" si="32"/>
        <v>-77491.172000000006</v>
      </c>
      <c r="K447" t="e">
        <f>+VLOOKUP(D447,#REF!,4,0)</f>
        <v>#REF!</v>
      </c>
      <c r="L447" t="e">
        <f>VLOOKUP(D447,#REF!,5,0)</f>
        <v>#REF!</v>
      </c>
      <c r="M447" t="e">
        <f>VLOOKUP(D447,#REF!,6,0)</f>
        <v>#REF!</v>
      </c>
      <c r="N447" t="e">
        <f>VLOOKUP(D447,#REF!,7,0)</f>
        <v>#REF!</v>
      </c>
      <c r="P447" t="str">
        <f t="shared" si="35"/>
        <v>71402</v>
      </c>
      <c r="Q447" t="str">
        <f t="shared" si="36"/>
        <v>61</v>
      </c>
    </row>
    <row r="448" spans="1:17" hidden="1" x14ac:dyDescent="0.3">
      <c r="A448" s="556" t="s">
        <v>3334</v>
      </c>
      <c r="B448" s="333">
        <v>6</v>
      </c>
      <c r="C448" s="610">
        <v>612071402001990</v>
      </c>
      <c r="D448" s="334" t="s">
        <v>1106</v>
      </c>
      <c r="E448" t="str">
        <f t="shared" si="33"/>
        <v>610207140200199</v>
      </c>
      <c r="F448" t="str">
        <f t="shared" si="34"/>
        <v>0</v>
      </c>
      <c r="G448" t="e">
        <f>+VLOOKUP(L448,BG!$D$10:$F$68,3,FALSE)</f>
        <v>#REF!</v>
      </c>
      <c r="H448" s="334" t="s">
        <v>784</v>
      </c>
      <c r="I448" s="333">
        <v>-12772395649</v>
      </c>
      <c r="J448" s="296">
        <f t="shared" si="32"/>
        <v>-12772395.649</v>
      </c>
      <c r="K448" t="e">
        <f>+VLOOKUP(D448,#REF!,4,0)</f>
        <v>#REF!</v>
      </c>
      <c r="L448" t="e">
        <f>VLOOKUP(D448,#REF!,5,0)</f>
        <v>#REF!</v>
      </c>
      <c r="M448" t="e">
        <f>VLOOKUP(D448,#REF!,6,0)</f>
        <v>#REF!</v>
      </c>
      <c r="N448" t="e">
        <f>VLOOKUP(D448,#REF!,7,0)</f>
        <v>#REF!</v>
      </c>
      <c r="P448" t="str">
        <f t="shared" si="35"/>
        <v>71402</v>
      </c>
      <c r="Q448" t="str">
        <f t="shared" si="36"/>
        <v>61</v>
      </c>
    </row>
    <row r="449" spans="1:17" hidden="1" x14ac:dyDescent="0.3">
      <c r="A449" s="556" t="s">
        <v>3334</v>
      </c>
      <c r="B449" s="332">
        <v>6</v>
      </c>
      <c r="C449" s="609">
        <v>612071402002990</v>
      </c>
      <c r="D449" s="427" t="s">
        <v>1107</v>
      </c>
      <c r="E449" t="str">
        <f t="shared" si="33"/>
        <v>610207140200299</v>
      </c>
      <c r="F449" t="str">
        <f t="shared" si="34"/>
        <v>0</v>
      </c>
      <c r="G449" t="e">
        <f>+VLOOKUP(L449,BG!$D$10:$F$68,3,FALSE)</f>
        <v>#REF!</v>
      </c>
      <c r="H449" s="427" t="s">
        <v>1108</v>
      </c>
      <c r="I449" s="332">
        <v>-9159847</v>
      </c>
      <c r="J449" s="296">
        <f t="shared" si="32"/>
        <v>-9159.8469999999998</v>
      </c>
      <c r="K449" t="e">
        <f>+VLOOKUP(D449,#REF!,4,0)</f>
        <v>#REF!</v>
      </c>
      <c r="L449" t="e">
        <f>VLOOKUP(D449,#REF!,5,0)</f>
        <v>#REF!</v>
      </c>
      <c r="M449" t="e">
        <f>VLOOKUP(D449,#REF!,6,0)</f>
        <v>#REF!</v>
      </c>
      <c r="N449" t="e">
        <f>VLOOKUP(D449,#REF!,7,0)</f>
        <v>#REF!</v>
      </c>
      <c r="P449" t="str">
        <f t="shared" si="35"/>
        <v>71402</v>
      </c>
      <c r="Q449" t="str">
        <f t="shared" si="36"/>
        <v>61</v>
      </c>
    </row>
    <row r="450" spans="1:17" hidden="1" x14ac:dyDescent="0.3">
      <c r="A450" s="556" t="s">
        <v>3334</v>
      </c>
      <c r="B450" s="333">
        <v>6</v>
      </c>
      <c r="C450" s="610">
        <v>612071402004990</v>
      </c>
      <c r="D450" s="334" t="s">
        <v>2027</v>
      </c>
      <c r="E450" t="str">
        <f t="shared" si="33"/>
        <v>610207140200499</v>
      </c>
      <c r="F450" t="str">
        <f t="shared" si="34"/>
        <v>0</v>
      </c>
      <c r="G450" t="e">
        <f>+VLOOKUP(L450,BG!$D$10:$F$68,3,FALSE)</f>
        <v>#REF!</v>
      </c>
      <c r="H450" s="334" t="s">
        <v>2175</v>
      </c>
      <c r="I450" s="333">
        <v>-15094593</v>
      </c>
      <c r="J450" s="296">
        <f t="shared" ref="J450:J513" si="37">I450/1000</f>
        <v>-15094.593000000001</v>
      </c>
      <c r="K450" t="e">
        <f>+VLOOKUP(D450,#REF!,4,0)</f>
        <v>#REF!</v>
      </c>
      <c r="L450" t="e">
        <f>VLOOKUP(D450,#REF!,5,0)</f>
        <v>#REF!</v>
      </c>
      <c r="M450" t="e">
        <f>VLOOKUP(D450,#REF!,6,0)</f>
        <v>#REF!</v>
      </c>
      <c r="N450" t="e">
        <f>VLOOKUP(D450,#REF!,7,0)</f>
        <v>#REF!</v>
      </c>
      <c r="P450" t="str">
        <f t="shared" si="35"/>
        <v>71402</v>
      </c>
      <c r="Q450" t="str">
        <f t="shared" si="36"/>
        <v>61</v>
      </c>
    </row>
    <row r="451" spans="1:17" hidden="1" x14ac:dyDescent="0.3">
      <c r="A451" s="556" t="s">
        <v>3334</v>
      </c>
      <c r="B451" s="332">
        <v>6</v>
      </c>
      <c r="C451" s="609">
        <v>612071802001980</v>
      </c>
      <c r="D451" s="427" t="s">
        <v>1112</v>
      </c>
      <c r="E451" t="str">
        <f t="shared" si="33"/>
        <v>610207180200198</v>
      </c>
      <c r="F451" t="str">
        <f t="shared" si="34"/>
        <v>0</v>
      </c>
      <c r="G451" t="e">
        <f>+VLOOKUP(L451,BG!$D$10:$F$68,3,FALSE)</f>
        <v>#REF!</v>
      </c>
      <c r="H451" s="427" t="s">
        <v>1111</v>
      </c>
      <c r="I451" s="332">
        <v>-36217285</v>
      </c>
      <c r="J451" s="296">
        <f t="shared" si="37"/>
        <v>-36217.285000000003</v>
      </c>
      <c r="K451" t="e">
        <f>+VLOOKUP(D451,#REF!,4,0)</f>
        <v>#REF!</v>
      </c>
      <c r="L451" t="e">
        <f>VLOOKUP(D451,#REF!,5,0)</f>
        <v>#REF!</v>
      </c>
      <c r="M451" t="e">
        <f>VLOOKUP(D451,#REF!,6,0)</f>
        <v>#REF!</v>
      </c>
      <c r="N451" t="e">
        <f>VLOOKUP(D451,#REF!,7,0)</f>
        <v>#REF!</v>
      </c>
      <c r="P451" t="str">
        <f t="shared" si="35"/>
        <v>71802</v>
      </c>
      <c r="Q451" t="str">
        <f t="shared" si="36"/>
        <v>61</v>
      </c>
    </row>
    <row r="452" spans="1:17" hidden="1" x14ac:dyDescent="0.3">
      <c r="A452" s="556" t="s">
        <v>3334</v>
      </c>
      <c r="B452" s="333">
        <v>6</v>
      </c>
      <c r="C452" s="610">
        <v>612085002000990</v>
      </c>
      <c r="D452" s="334" t="s">
        <v>2031</v>
      </c>
      <c r="E452" t="str">
        <f t="shared" si="33"/>
        <v>610208500200099</v>
      </c>
      <c r="F452" t="str">
        <f t="shared" si="34"/>
        <v>0</v>
      </c>
      <c r="G452" t="e">
        <f>+VLOOKUP(L452,BG!$D$10:$F$68,3,FALSE)</f>
        <v>#REF!</v>
      </c>
      <c r="H452" s="334" t="s">
        <v>2178</v>
      </c>
      <c r="I452" s="333">
        <v>-96265</v>
      </c>
      <c r="J452" s="296">
        <f t="shared" si="37"/>
        <v>-96.265000000000001</v>
      </c>
      <c r="K452" t="e">
        <f>+VLOOKUP(D452,#REF!,4,0)</f>
        <v>#REF!</v>
      </c>
      <c r="L452" t="e">
        <f>VLOOKUP(D452,#REF!,5,0)</f>
        <v>#REF!</v>
      </c>
      <c r="M452" t="e">
        <f>VLOOKUP(D452,#REF!,6,0)</f>
        <v>#REF!</v>
      </c>
      <c r="N452" t="e">
        <f>VLOOKUP(D452,#REF!,7,0)</f>
        <v>#REF!</v>
      </c>
      <c r="P452" t="str">
        <f t="shared" si="35"/>
        <v>85002</v>
      </c>
      <c r="Q452" t="str">
        <f t="shared" si="36"/>
        <v>61</v>
      </c>
    </row>
    <row r="453" spans="1:17" hidden="1" x14ac:dyDescent="0.3">
      <c r="A453" s="556" t="s">
        <v>3334</v>
      </c>
      <c r="B453" s="332">
        <v>6</v>
      </c>
      <c r="C453" s="609">
        <v>613075202001990</v>
      </c>
      <c r="D453" s="427" t="s">
        <v>1116</v>
      </c>
      <c r="E453" t="str">
        <f t="shared" ref="E453:E516" si="38">+MID(D453,3,2)&amp;+MID(D453,6,1)&amp;+MID(D453,8,2)&amp;+MID(D453,11,3)&amp;+MID(D453,17,2)&amp;+MID(D453,20,3)&amp;+MID(D453,24,2)</f>
        <v>610307520200199</v>
      </c>
      <c r="F453" t="str">
        <f t="shared" ref="F453:F516" si="39">MID(E453,3,1)</f>
        <v>0</v>
      </c>
      <c r="G453" t="e">
        <f>+VLOOKUP(L453,BG!$D$10:$F$68,3,FALSE)</f>
        <v>#REF!</v>
      </c>
      <c r="H453" s="427" t="s">
        <v>1117</v>
      </c>
      <c r="I453" s="332">
        <v>-37378030</v>
      </c>
      <c r="J453" s="296">
        <f t="shared" si="37"/>
        <v>-37378.03</v>
      </c>
      <c r="K453" t="e">
        <f>+VLOOKUP(D453,#REF!,4,0)</f>
        <v>#REF!</v>
      </c>
      <c r="L453" t="e">
        <f>VLOOKUP(D453,#REF!,5,0)</f>
        <v>#REF!</v>
      </c>
      <c r="M453" t="e">
        <f>VLOOKUP(D453,#REF!,6,0)</f>
        <v>#REF!</v>
      </c>
      <c r="N453" t="e">
        <f>VLOOKUP(D453,#REF!,7,0)</f>
        <v>#REF!</v>
      </c>
      <c r="P453" t="str">
        <f t="shared" si="35"/>
        <v>75202</v>
      </c>
      <c r="Q453" t="str">
        <f t="shared" si="36"/>
        <v>61</v>
      </c>
    </row>
    <row r="454" spans="1:17" hidden="1" x14ac:dyDescent="0.3">
      <c r="A454" s="556" t="s">
        <v>3334</v>
      </c>
      <c r="B454" s="333">
        <v>6</v>
      </c>
      <c r="C454" s="610">
        <v>613076002000990</v>
      </c>
      <c r="D454" s="334" t="s">
        <v>1371</v>
      </c>
      <c r="E454" t="str">
        <f t="shared" si="38"/>
        <v>610307600200099</v>
      </c>
      <c r="F454" t="str">
        <f t="shared" si="39"/>
        <v>0</v>
      </c>
      <c r="G454" t="e">
        <f>+VLOOKUP(L454,BG!$D$10:$F$68,3,FALSE)</f>
        <v>#REF!</v>
      </c>
      <c r="H454" s="334" t="s">
        <v>1395</v>
      </c>
      <c r="I454" s="333">
        <v>-59019</v>
      </c>
      <c r="J454" s="296">
        <f t="shared" si="37"/>
        <v>-59.018999999999998</v>
      </c>
      <c r="K454" t="e">
        <f>+VLOOKUP(D454,#REF!,4,0)</f>
        <v>#REF!</v>
      </c>
      <c r="L454" t="e">
        <f>VLOOKUP(D454,#REF!,5,0)</f>
        <v>#REF!</v>
      </c>
      <c r="M454" t="e">
        <f>VLOOKUP(D454,#REF!,6,0)</f>
        <v>#REF!</v>
      </c>
      <c r="N454" t="e">
        <f>VLOOKUP(D454,#REF!,7,0)</f>
        <v>#REF!</v>
      </c>
      <c r="P454" t="str">
        <f t="shared" si="35"/>
        <v>76002</v>
      </c>
      <c r="Q454" t="str">
        <f t="shared" si="36"/>
        <v>61</v>
      </c>
    </row>
    <row r="455" spans="1:17" hidden="1" x14ac:dyDescent="0.3">
      <c r="A455" s="556" t="s">
        <v>3334</v>
      </c>
      <c r="B455" s="332">
        <v>6</v>
      </c>
      <c r="C455" s="609">
        <v>616076602000990</v>
      </c>
      <c r="D455" s="427" t="s">
        <v>1119</v>
      </c>
      <c r="E455" t="str">
        <f t="shared" si="38"/>
        <v>610607660200099</v>
      </c>
      <c r="F455" t="str">
        <f t="shared" si="39"/>
        <v>0</v>
      </c>
      <c r="G455" t="e">
        <f>+VLOOKUP(L455,BG!$D$10:$F$68,3,FALSE)</f>
        <v>#REF!</v>
      </c>
      <c r="H455" s="427" t="s">
        <v>3380</v>
      </c>
      <c r="I455" s="332">
        <v>-16763666981</v>
      </c>
      <c r="J455" s="296">
        <f t="shared" si="37"/>
        <v>-16763666.981000001</v>
      </c>
      <c r="K455" t="e">
        <f>+VLOOKUP(D455,#REF!,4,0)</f>
        <v>#REF!</v>
      </c>
      <c r="L455" t="e">
        <f>VLOOKUP(D455,#REF!,5,0)</f>
        <v>#REF!</v>
      </c>
      <c r="M455" t="e">
        <f>VLOOKUP(D455,#REF!,6,0)</f>
        <v>#REF!</v>
      </c>
      <c r="N455" t="e">
        <f>VLOOKUP(D455,#REF!,7,0)</f>
        <v>#REF!</v>
      </c>
      <c r="P455" t="str">
        <f t="shared" ref="P455:P518" si="40">MID(E455,6,5)</f>
        <v>76602</v>
      </c>
      <c r="Q455" t="str">
        <f t="shared" ref="Q455:Q518" si="41">+LEFT(E455,2)</f>
        <v>61</v>
      </c>
    </row>
    <row r="456" spans="1:17" hidden="1" x14ac:dyDescent="0.3">
      <c r="A456" s="556" t="s">
        <v>3334</v>
      </c>
      <c r="B456" s="333">
        <v>7</v>
      </c>
      <c r="C456" s="610">
        <v>616076602001990</v>
      </c>
      <c r="D456" s="334" t="s">
        <v>1120</v>
      </c>
      <c r="E456" t="str">
        <f t="shared" si="38"/>
        <v>610607660200199</v>
      </c>
      <c r="F456" t="str">
        <f t="shared" si="39"/>
        <v>0</v>
      </c>
      <c r="G456" t="e">
        <f>+VLOOKUP(L456,BG!$D$10:$F$68,3,FALSE)</f>
        <v>#REF!</v>
      </c>
      <c r="H456" s="334" t="s">
        <v>1118</v>
      </c>
      <c r="I456" s="333">
        <v>-167136</v>
      </c>
      <c r="J456" s="296">
        <f t="shared" si="37"/>
        <v>-167.136</v>
      </c>
      <c r="K456" t="e">
        <f>+VLOOKUP(D456,#REF!,4,0)</f>
        <v>#REF!</v>
      </c>
      <c r="L456" t="e">
        <f>VLOOKUP(D456,#REF!,5,0)</f>
        <v>#REF!</v>
      </c>
      <c r="M456" t="e">
        <f>VLOOKUP(D456,#REF!,6,0)</f>
        <v>#REF!</v>
      </c>
      <c r="N456" t="e">
        <f>VLOOKUP(D456,#REF!,7,0)</f>
        <v>#REF!</v>
      </c>
      <c r="P456" t="str">
        <f t="shared" si="40"/>
        <v>76602</v>
      </c>
      <c r="Q456" t="str">
        <f t="shared" si="41"/>
        <v>61</v>
      </c>
    </row>
    <row r="457" spans="1:17" hidden="1" x14ac:dyDescent="0.3">
      <c r="A457" s="556" t="s">
        <v>3334</v>
      </c>
      <c r="B457" s="332">
        <v>6</v>
      </c>
      <c r="C457" s="609">
        <v>616076603000990</v>
      </c>
      <c r="D457" s="427" t="s">
        <v>2032</v>
      </c>
      <c r="E457" t="str">
        <f t="shared" si="38"/>
        <v>610607660300099</v>
      </c>
      <c r="F457" t="str">
        <f t="shared" si="39"/>
        <v>0</v>
      </c>
      <c r="G457" t="e">
        <f>+VLOOKUP(L457,BG!$D$10:$F$68,3,FALSE)</f>
        <v>#REF!</v>
      </c>
      <c r="H457" s="427" t="s">
        <v>2179</v>
      </c>
      <c r="I457" s="332">
        <v>-4396206</v>
      </c>
      <c r="J457" s="296">
        <f t="shared" si="37"/>
        <v>-4396.2060000000001</v>
      </c>
      <c r="K457" t="e">
        <f>+VLOOKUP(D457,#REF!,4,0)</f>
        <v>#REF!</v>
      </c>
      <c r="L457" t="e">
        <f>VLOOKUP(D457,#REF!,5,0)</f>
        <v>#REF!</v>
      </c>
      <c r="M457" t="e">
        <f>VLOOKUP(D457,#REF!,6,0)</f>
        <v>#REF!</v>
      </c>
      <c r="N457" t="e">
        <f>VLOOKUP(D457,#REF!,7,0)</f>
        <v>#REF!</v>
      </c>
      <c r="P457" t="str">
        <f t="shared" si="40"/>
        <v>76603</v>
      </c>
      <c r="Q457" t="str">
        <f t="shared" si="41"/>
        <v>61</v>
      </c>
    </row>
    <row r="458" spans="1:17" hidden="1" x14ac:dyDescent="0.3">
      <c r="A458" s="556" t="s">
        <v>3334</v>
      </c>
      <c r="B458" s="333">
        <v>6</v>
      </c>
      <c r="C458" s="610">
        <v>616076604000990</v>
      </c>
      <c r="D458" s="334" t="s">
        <v>1121</v>
      </c>
      <c r="E458" t="str">
        <f t="shared" si="38"/>
        <v>610607660400099</v>
      </c>
      <c r="F458" t="str">
        <f t="shared" si="39"/>
        <v>0</v>
      </c>
      <c r="G458" t="e">
        <f>+VLOOKUP(L458,BG!$D$10:$F$68,3,FALSE)</f>
        <v>#REF!</v>
      </c>
      <c r="H458" s="334" t="s">
        <v>1122</v>
      </c>
      <c r="I458" s="333">
        <v>-13474440</v>
      </c>
      <c r="J458" s="296">
        <f t="shared" si="37"/>
        <v>-13474.44</v>
      </c>
      <c r="K458" t="e">
        <f>+VLOOKUP(D458,#REF!,4,0)</f>
        <v>#REF!</v>
      </c>
      <c r="L458" t="e">
        <f>VLOOKUP(D458,#REF!,5,0)</f>
        <v>#REF!</v>
      </c>
      <c r="M458" t="e">
        <f>VLOOKUP(D458,#REF!,6,0)</f>
        <v>#REF!</v>
      </c>
      <c r="N458" t="e">
        <f>VLOOKUP(D458,#REF!,7,0)</f>
        <v>#REF!</v>
      </c>
      <c r="P458" t="str">
        <f t="shared" si="40"/>
        <v>76604</v>
      </c>
      <c r="Q458" t="str">
        <f t="shared" si="41"/>
        <v>61</v>
      </c>
    </row>
    <row r="459" spans="1:17" hidden="1" x14ac:dyDescent="0.3">
      <c r="A459" s="556" t="s">
        <v>3334</v>
      </c>
      <c r="B459" s="332">
        <v>6</v>
      </c>
      <c r="C459" s="609">
        <v>616076606000990</v>
      </c>
      <c r="D459" s="427" t="s">
        <v>1123</v>
      </c>
      <c r="E459" t="str">
        <f t="shared" si="38"/>
        <v>610607660600099</v>
      </c>
      <c r="F459" t="str">
        <f t="shared" si="39"/>
        <v>0</v>
      </c>
      <c r="G459" t="e">
        <f>+VLOOKUP(L459,BG!$D$10:$F$68,3,FALSE)</f>
        <v>#REF!</v>
      </c>
      <c r="H459" s="427" t="s">
        <v>1124</v>
      </c>
      <c r="I459" s="332">
        <v>-18870680764</v>
      </c>
      <c r="J459" s="296">
        <f t="shared" si="37"/>
        <v>-18870680.763999999</v>
      </c>
      <c r="K459" t="e">
        <f>+VLOOKUP(D459,#REF!,4,0)</f>
        <v>#REF!</v>
      </c>
      <c r="L459" t="e">
        <f>VLOOKUP(D459,#REF!,5,0)</f>
        <v>#REF!</v>
      </c>
      <c r="M459" t="e">
        <f>VLOOKUP(D459,#REF!,6,0)</f>
        <v>#REF!</v>
      </c>
      <c r="N459" t="e">
        <f>VLOOKUP(D459,#REF!,7,0)</f>
        <v>#REF!</v>
      </c>
      <c r="P459" t="str">
        <f t="shared" si="40"/>
        <v>76606</v>
      </c>
      <c r="Q459" t="str">
        <f t="shared" si="41"/>
        <v>61</v>
      </c>
    </row>
    <row r="460" spans="1:17" hidden="1" x14ac:dyDescent="0.3">
      <c r="A460" s="556" t="s">
        <v>3334</v>
      </c>
      <c r="B460" s="333">
        <v>6</v>
      </c>
      <c r="C460" s="610">
        <v>616076608000990</v>
      </c>
      <c r="D460" s="334" t="s">
        <v>1125</v>
      </c>
      <c r="E460" t="str">
        <f t="shared" si="38"/>
        <v>610607660800099</v>
      </c>
      <c r="F460" t="str">
        <f t="shared" si="39"/>
        <v>0</v>
      </c>
      <c r="G460" t="e">
        <f>+VLOOKUP(L460,BG!$D$10:$F$68,3,FALSE)</f>
        <v>#REF!</v>
      </c>
      <c r="H460" s="334" t="s">
        <v>1126</v>
      </c>
      <c r="I460" s="333">
        <v>-2317797550</v>
      </c>
      <c r="J460" s="296">
        <f t="shared" si="37"/>
        <v>-2317797.5499999998</v>
      </c>
      <c r="K460" t="e">
        <f>+VLOOKUP(D460,#REF!,4,0)</f>
        <v>#REF!</v>
      </c>
      <c r="L460" t="e">
        <f>VLOOKUP(D460,#REF!,5,0)</f>
        <v>#REF!</v>
      </c>
      <c r="M460" t="e">
        <f>VLOOKUP(D460,#REF!,6,0)</f>
        <v>#REF!</v>
      </c>
      <c r="N460" t="e">
        <f>VLOOKUP(D460,#REF!,7,0)</f>
        <v>#REF!</v>
      </c>
      <c r="P460" t="str">
        <f t="shared" si="40"/>
        <v>76608</v>
      </c>
      <c r="Q460" t="str">
        <f t="shared" si="41"/>
        <v>61</v>
      </c>
    </row>
    <row r="461" spans="1:17" hidden="1" x14ac:dyDescent="0.3">
      <c r="A461" s="556" t="s">
        <v>3334</v>
      </c>
      <c r="B461" s="332">
        <v>6</v>
      </c>
      <c r="C461" s="609">
        <v>618077202000990</v>
      </c>
      <c r="D461" s="427" t="s">
        <v>2033</v>
      </c>
      <c r="E461" t="str">
        <f t="shared" si="38"/>
        <v>610807720200099</v>
      </c>
      <c r="F461" t="str">
        <f t="shared" si="39"/>
        <v>0</v>
      </c>
      <c r="G461" t="e">
        <f>+VLOOKUP(L461,BG!$D$10:$F$68,3,FALSE)</f>
        <v>#REF!</v>
      </c>
      <c r="H461" s="427" t="s">
        <v>2180</v>
      </c>
      <c r="I461" s="332">
        <v>-5900000000</v>
      </c>
      <c r="J461" s="296">
        <f t="shared" si="37"/>
        <v>-5900000</v>
      </c>
      <c r="K461" t="e">
        <f>+VLOOKUP(D461,#REF!,4,0)</f>
        <v>#REF!</v>
      </c>
      <c r="L461" t="e">
        <f>VLOOKUP(D461,#REF!,5,0)</f>
        <v>#REF!</v>
      </c>
      <c r="M461" t="e">
        <f>VLOOKUP(D461,#REF!,6,0)</f>
        <v>#REF!</v>
      </c>
      <c r="N461" t="e">
        <f>VLOOKUP(D461,#REF!,7,0)</f>
        <v>#REF!</v>
      </c>
      <c r="P461" t="str">
        <f t="shared" si="40"/>
        <v>77202</v>
      </c>
      <c r="Q461" t="str">
        <f t="shared" si="41"/>
        <v>61</v>
      </c>
    </row>
    <row r="462" spans="1:17" hidden="1" x14ac:dyDescent="0.3">
      <c r="A462" s="556" t="s">
        <v>3334</v>
      </c>
      <c r="B462" s="333">
        <v>6</v>
      </c>
      <c r="C462" s="610">
        <v>621080602040990</v>
      </c>
      <c r="D462" s="334" t="s">
        <v>2037</v>
      </c>
      <c r="E462" t="str">
        <f t="shared" si="38"/>
        <v>620108060204099</v>
      </c>
      <c r="F462" t="str">
        <f t="shared" si="39"/>
        <v>0</v>
      </c>
      <c r="G462" t="e">
        <f>+VLOOKUP(L462,BG!$D$10:$F$68,3,FALSE)</f>
        <v>#REF!</v>
      </c>
      <c r="H462" s="334" t="s">
        <v>2184</v>
      </c>
      <c r="I462" s="333">
        <v>-3737458</v>
      </c>
      <c r="J462" s="296">
        <f t="shared" si="37"/>
        <v>-3737.4580000000001</v>
      </c>
      <c r="K462" t="e">
        <f>+VLOOKUP(D462,#REF!,4,0)</f>
        <v>#REF!</v>
      </c>
      <c r="L462" t="e">
        <f>VLOOKUP(D462,#REF!,5,0)</f>
        <v>#REF!</v>
      </c>
      <c r="M462" t="e">
        <f>VLOOKUP(D462,#REF!,6,0)</f>
        <v>#REF!</v>
      </c>
      <c r="N462" t="e">
        <f>VLOOKUP(D462,#REF!,7,0)</f>
        <v>#REF!</v>
      </c>
      <c r="P462" t="str">
        <f t="shared" si="40"/>
        <v>80602</v>
      </c>
      <c r="Q462" t="str">
        <f t="shared" si="41"/>
        <v>62</v>
      </c>
    </row>
    <row r="463" spans="1:17" hidden="1" x14ac:dyDescent="0.3">
      <c r="A463" s="556" t="s">
        <v>3334</v>
      </c>
      <c r="B463" s="332">
        <v>6</v>
      </c>
      <c r="C463" s="609">
        <v>631080804000980</v>
      </c>
      <c r="D463" s="427" t="s">
        <v>2040</v>
      </c>
      <c r="E463" t="str">
        <f t="shared" si="38"/>
        <v>630108080400098</v>
      </c>
      <c r="F463" t="str">
        <f t="shared" si="39"/>
        <v>0</v>
      </c>
      <c r="G463" t="e">
        <f>+VLOOKUP(L463,BG!$D$10:$F$68,3,FALSE)</f>
        <v>#REF!</v>
      </c>
      <c r="H463" s="427" t="s">
        <v>1130</v>
      </c>
      <c r="I463" s="332">
        <v>-46679</v>
      </c>
      <c r="J463" s="296">
        <f t="shared" si="37"/>
        <v>-46.679000000000002</v>
      </c>
      <c r="K463" t="e">
        <f>+VLOOKUP(D463,#REF!,4,0)</f>
        <v>#REF!</v>
      </c>
      <c r="L463" t="e">
        <f>VLOOKUP(D463,#REF!,5,0)</f>
        <v>#REF!</v>
      </c>
      <c r="M463" t="e">
        <f>VLOOKUP(D463,#REF!,6,0)</f>
        <v>#REF!</v>
      </c>
      <c r="N463" t="e">
        <f>VLOOKUP(D463,#REF!,7,0)</f>
        <v>#REF!</v>
      </c>
      <c r="P463" t="str">
        <f t="shared" si="40"/>
        <v>80804</v>
      </c>
      <c r="Q463" t="str">
        <f t="shared" si="41"/>
        <v>63</v>
      </c>
    </row>
    <row r="464" spans="1:17" hidden="1" x14ac:dyDescent="0.3">
      <c r="A464" s="556" t="s">
        <v>3334</v>
      </c>
      <c r="B464" s="333">
        <v>6</v>
      </c>
      <c r="C464" s="610">
        <v>631080804001980</v>
      </c>
      <c r="D464" s="334" t="s">
        <v>1286</v>
      </c>
      <c r="E464" t="str">
        <f t="shared" si="38"/>
        <v>630108080400198</v>
      </c>
      <c r="F464" t="str">
        <f t="shared" si="39"/>
        <v>0</v>
      </c>
      <c r="G464" t="e">
        <f>+VLOOKUP(L464,BG!$D$10:$F$68,3,FALSE)</f>
        <v>#REF!</v>
      </c>
      <c r="H464" s="334" t="s">
        <v>1132</v>
      </c>
      <c r="I464" s="333">
        <v>-97564</v>
      </c>
      <c r="J464" s="296">
        <f t="shared" si="37"/>
        <v>-97.563999999999993</v>
      </c>
      <c r="K464" t="e">
        <f>+VLOOKUP(D464,#REF!,4,0)</f>
        <v>#REF!</v>
      </c>
      <c r="L464" t="e">
        <f>VLOOKUP(D464,#REF!,5,0)</f>
        <v>#REF!</v>
      </c>
      <c r="M464" t="e">
        <f>VLOOKUP(D464,#REF!,6,0)</f>
        <v>#REF!</v>
      </c>
      <c r="N464" t="e">
        <f>VLOOKUP(D464,#REF!,7,0)</f>
        <v>#REF!</v>
      </c>
      <c r="P464" t="str">
        <f t="shared" si="40"/>
        <v>80804</v>
      </c>
      <c r="Q464" t="str">
        <f t="shared" si="41"/>
        <v>63</v>
      </c>
    </row>
    <row r="465" spans="1:17" hidden="1" x14ac:dyDescent="0.3">
      <c r="A465" s="556" t="s">
        <v>3334</v>
      </c>
      <c r="B465" s="332">
        <v>6</v>
      </c>
      <c r="C465" s="609">
        <v>631080804001990</v>
      </c>
      <c r="D465" s="427" t="s">
        <v>1131</v>
      </c>
      <c r="E465" t="str">
        <f t="shared" si="38"/>
        <v>630108080400199</v>
      </c>
      <c r="F465" t="str">
        <f t="shared" si="39"/>
        <v>0</v>
      </c>
      <c r="G465" t="e">
        <f>+VLOOKUP(L465,BG!$D$10:$F$68,3,FALSE)</f>
        <v>#REF!</v>
      </c>
      <c r="H465" s="427" t="s">
        <v>1132</v>
      </c>
      <c r="I465" s="332">
        <v>-182073435</v>
      </c>
      <c r="J465" s="296">
        <f t="shared" si="37"/>
        <v>-182073.435</v>
      </c>
      <c r="K465" t="e">
        <f>+VLOOKUP(D465,#REF!,4,0)</f>
        <v>#REF!</v>
      </c>
      <c r="L465" t="e">
        <f>VLOOKUP(D465,#REF!,5,0)</f>
        <v>#REF!</v>
      </c>
      <c r="M465" t="e">
        <f>VLOOKUP(D465,#REF!,6,0)</f>
        <v>#REF!</v>
      </c>
      <c r="N465" t="e">
        <f>VLOOKUP(D465,#REF!,7,0)</f>
        <v>#REF!</v>
      </c>
      <c r="P465" t="str">
        <f t="shared" si="40"/>
        <v>80804</v>
      </c>
      <c r="Q465" t="str">
        <f t="shared" si="41"/>
        <v>63</v>
      </c>
    </row>
    <row r="466" spans="1:17" hidden="1" x14ac:dyDescent="0.3">
      <c r="A466" s="556" t="s">
        <v>3334</v>
      </c>
      <c r="B466" s="333">
        <v>6</v>
      </c>
      <c r="C466" s="610">
        <v>631080804004980</v>
      </c>
      <c r="D466" s="334" t="s">
        <v>2041</v>
      </c>
      <c r="E466" t="str">
        <f t="shared" si="38"/>
        <v>630108080400498</v>
      </c>
      <c r="F466" t="str">
        <f t="shared" si="39"/>
        <v>0</v>
      </c>
      <c r="G466" t="e">
        <f>+VLOOKUP(L466,BG!$D$10:$F$68,3,FALSE)</f>
        <v>#REF!</v>
      </c>
      <c r="H466" s="334" t="s">
        <v>2187</v>
      </c>
      <c r="I466" s="333">
        <v>-1669264</v>
      </c>
      <c r="J466" s="296">
        <f t="shared" si="37"/>
        <v>-1669.2639999999999</v>
      </c>
      <c r="K466" t="e">
        <f>+VLOOKUP(D466,#REF!,4,0)</f>
        <v>#REF!</v>
      </c>
      <c r="L466" t="e">
        <f>VLOOKUP(D466,#REF!,5,0)</f>
        <v>#REF!</v>
      </c>
      <c r="M466" t="e">
        <f>VLOOKUP(D466,#REF!,6,0)</f>
        <v>#REF!</v>
      </c>
      <c r="N466" t="e">
        <f>VLOOKUP(D466,#REF!,7,0)</f>
        <v>#REF!</v>
      </c>
      <c r="P466" t="str">
        <f t="shared" si="40"/>
        <v>80804</v>
      </c>
      <c r="Q466" t="str">
        <f t="shared" si="41"/>
        <v>63</v>
      </c>
    </row>
    <row r="467" spans="1:17" hidden="1" x14ac:dyDescent="0.3">
      <c r="A467" s="556" t="s">
        <v>3334</v>
      </c>
      <c r="B467" s="332">
        <v>6</v>
      </c>
      <c r="C467" s="609">
        <v>631080804005990</v>
      </c>
      <c r="D467" s="427" t="s">
        <v>3353</v>
      </c>
      <c r="E467" t="str">
        <f t="shared" si="38"/>
        <v>630108080400599</v>
      </c>
      <c r="F467" t="str">
        <f t="shared" si="39"/>
        <v>0</v>
      </c>
      <c r="G467" t="e">
        <f>+VLOOKUP(L467,BG!$D$10:$F$68,3,FALSE)</f>
        <v>#REF!</v>
      </c>
      <c r="H467" s="427" t="s">
        <v>3381</v>
      </c>
      <c r="I467" s="332">
        <v>-584963</v>
      </c>
      <c r="J467" s="296">
        <f t="shared" si="37"/>
        <v>-584.96299999999997</v>
      </c>
      <c r="K467" t="e">
        <f>+VLOOKUP(D467,#REF!,4,0)</f>
        <v>#REF!</v>
      </c>
      <c r="L467" t="e">
        <f>VLOOKUP(D467,#REF!,5,0)</f>
        <v>#REF!</v>
      </c>
      <c r="M467" t="e">
        <f>VLOOKUP(D467,#REF!,6,0)</f>
        <v>#REF!</v>
      </c>
      <c r="N467" t="e">
        <f>VLOOKUP(D467,#REF!,7,0)</f>
        <v>#REF!</v>
      </c>
      <c r="P467" t="str">
        <f t="shared" si="40"/>
        <v>80804</v>
      </c>
      <c r="Q467" t="str">
        <f t="shared" si="41"/>
        <v>63</v>
      </c>
    </row>
    <row r="468" spans="1:17" hidden="1" x14ac:dyDescent="0.3">
      <c r="A468" s="556" t="s">
        <v>3334</v>
      </c>
      <c r="B468" s="333">
        <v>6</v>
      </c>
      <c r="C468" s="610">
        <v>631080804011990</v>
      </c>
      <c r="D468" s="334" t="s">
        <v>2043</v>
      </c>
      <c r="E468" t="str">
        <f t="shared" si="38"/>
        <v>630108080401199</v>
      </c>
      <c r="F468" t="str">
        <f t="shared" si="39"/>
        <v>0</v>
      </c>
      <c r="G468" t="e">
        <f>+VLOOKUP(L468,BG!$D$10:$F$68,3,FALSE)</f>
        <v>#REF!</v>
      </c>
      <c r="H468" s="334" t="s">
        <v>2188</v>
      </c>
      <c r="I468" s="333">
        <v>-234506753</v>
      </c>
      <c r="J468" s="296">
        <f t="shared" si="37"/>
        <v>-234506.753</v>
      </c>
      <c r="K468" t="e">
        <f>+VLOOKUP(D468,#REF!,4,0)</f>
        <v>#REF!</v>
      </c>
      <c r="L468" t="e">
        <f>VLOOKUP(D468,#REF!,5,0)</f>
        <v>#REF!</v>
      </c>
      <c r="M468" t="e">
        <f>VLOOKUP(D468,#REF!,6,0)</f>
        <v>#REF!</v>
      </c>
      <c r="N468" t="e">
        <f>VLOOKUP(D468,#REF!,7,0)</f>
        <v>#REF!</v>
      </c>
      <c r="P468" t="str">
        <f t="shared" si="40"/>
        <v>80804</v>
      </c>
      <c r="Q468" t="str">
        <f t="shared" si="41"/>
        <v>63</v>
      </c>
    </row>
    <row r="469" spans="1:17" hidden="1" x14ac:dyDescent="0.3">
      <c r="A469" s="556" t="s">
        <v>3334</v>
      </c>
      <c r="B469" s="332">
        <v>6</v>
      </c>
      <c r="C469" s="609">
        <v>633081602000990</v>
      </c>
      <c r="D469" s="427" t="s">
        <v>2044</v>
      </c>
      <c r="E469" t="str">
        <f t="shared" si="38"/>
        <v>630308160200099</v>
      </c>
      <c r="F469" t="str">
        <f t="shared" si="39"/>
        <v>0</v>
      </c>
      <c r="G469" t="e">
        <f>+VLOOKUP(L469,BG!$D$10:$F$68,3,FALSE)</f>
        <v>#REF!</v>
      </c>
      <c r="H469" s="427" t="s">
        <v>2189</v>
      </c>
      <c r="I469" s="332">
        <v>-30095811</v>
      </c>
      <c r="J469" s="296">
        <f t="shared" si="37"/>
        <v>-30095.811000000002</v>
      </c>
      <c r="K469" t="e">
        <f>+VLOOKUP(D469,#REF!,4,0)</f>
        <v>#REF!</v>
      </c>
      <c r="L469" t="e">
        <f>VLOOKUP(D469,#REF!,5,0)</f>
        <v>#REF!</v>
      </c>
      <c r="M469" t="e">
        <f>VLOOKUP(D469,#REF!,6,0)</f>
        <v>#REF!</v>
      </c>
      <c r="N469" t="e">
        <f>VLOOKUP(D469,#REF!,7,0)</f>
        <v>#REF!</v>
      </c>
      <c r="P469" t="str">
        <f t="shared" si="40"/>
        <v>81602</v>
      </c>
      <c r="Q469" t="str">
        <f t="shared" si="41"/>
        <v>63</v>
      </c>
    </row>
    <row r="470" spans="1:17" hidden="1" x14ac:dyDescent="0.3">
      <c r="A470" s="556" t="s">
        <v>3334</v>
      </c>
      <c r="B470" s="333">
        <v>6</v>
      </c>
      <c r="C470" s="610">
        <v>633081802000990</v>
      </c>
      <c r="D470" s="334" t="s">
        <v>2045</v>
      </c>
      <c r="E470" t="str">
        <f t="shared" si="38"/>
        <v>630308180200099</v>
      </c>
      <c r="F470" t="str">
        <f t="shared" si="39"/>
        <v>0</v>
      </c>
      <c r="G470" t="e">
        <f>+VLOOKUP(L470,BG!$D$10:$F$68,3,FALSE)</f>
        <v>#REF!</v>
      </c>
      <c r="H470" s="334" t="s">
        <v>1288</v>
      </c>
      <c r="I470" s="333">
        <v>-12877289</v>
      </c>
      <c r="J470" s="296">
        <f t="shared" si="37"/>
        <v>-12877.289000000001</v>
      </c>
      <c r="K470" t="e">
        <f>+VLOOKUP(D470,#REF!,4,0)</f>
        <v>#REF!</v>
      </c>
      <c r="L470" t="e">
        <f>VLOOKUP(D470,#REF!,5,0)</f>
        <v>#REF!</v>
      </c>
      <c r="M470" t="e">
        <f>VLOOKUP(D470,#REF!,6,0)</f>
        <v>#REF!</v>
      </c>
      <c r="N470" t="e">
        <f>VLOOKUP(D470,#REF!,7,0)</f>
        <v>#REF!</v>
      </c>
      <c r="P470" t="str">
        <f t="shared" si="40"/>
        <v>81802</v>
      </c>
      <c r="Q470" t="str">
        <f t="shared" si="41"/>
        <v>63</v>
      </c>
    </row>
    <row r="471" spans="1:17" hidden="1" x14ac:dyDescent="0.3">
      <c r="A471" s="556" t="s">
        <v>3334</v>
      </c>
      <c r="B471" s="332">
        <v>6</v>
      </c>
      <c r="C471" s="609">
        <v>633081802006990</v>
      </c>
      <c r="D471" s="427" t="s">
        <v>3354</v>
      </c>
      <c r="E471" t="str">
        <f t="shared" si="38"/>
        <v>630308180200699</v>
      </c>
      <c r="F471" t="str">
        <f t="shared" si="39"/>
        <v>0</v>
      </c>
      <c r="G471" t="e">
        <f>+VLOOKUP(L471,BG!$D$10:$F$68,3,FALSE)</f>
        <v>#REF!</v>
      </c>
      <c r="H471" s="427" t="s">
        <v>3382</v>
      </c>
      <c r="I471" s="332">
        <v>-15793985</v>
      </c>
      <c r="J471" s="296">
        <f t="shared" si="37"/>
        <v>-15793.985000000001</v>
      </c>
      <c r="K471" t="e">
        <f>+VLOOKUP(D471,#REF!,4,0)</f>
        <v>#REF!</v>
      </c>
      <c r="L471" t="e">
        <f>VLOOKUP(D471,#REF!,5,0)</f>
        <v>#REF!</v>
      </c>
      <c r="M471" t="e">
        <f>VLOOKUP(D471,#REF!,6,0)</f>
        <v>#REF!</v>
      </c>
      <c r="N471" t="e">
        <f>VLOOKUP(D471,#REF!,7,0)</f>
        <v>#REF!</v>
      </c>
      <c r="P471" t="str">
        <f t="shared" si="40"/>
        <v>81802</v>
      </c>
      <c r="Q471" t="str">
        <f t="shared" si="41"/>
        <v>63</v>
      </c>
    </row>
    <row r="472" spans="1:17" hidden="1" x14ac:dyDescent="0.3">
      <c r="A472" s="556" t="s">
        <v>3334</v>
      </c>
      <c r="B472" s="333">
        <v>6</v>
      </c>
      <c r="C472" s="610">
        <v>633081802062980</v>
      </c>
      <c r="D472" s="334" t="s">
        <v>3355</v>
      </c>
      <c r="E472" t="str">
        <f t="shared" si="38"/>
        <v>630308180206298</v>
      </c>
      <c r="F472" t="str">
        <f t="shared" si="39"/>
        <v>0</v>
      </c>
      <c r="G472" t="e">
        <f>+VLOOKUP(L472,BG!$D$10:$F$68,3,FALSE)</f>
        <v>#REF!</v>
      </c>
      <c r="H472" s="334" t="s">
        <v>3383</v>
      </c>
      <c r="I472" s="333">
        <v>-49963624</v>
      </c>
      <c r="J472" s="296">
        <f t="shared" si="37"/>
        <v>-49963.624000000003</v>
      </c>
      <c r="K472" t="e">
        <f>+VLOOKUP(D472,#REF!,4,0)</f>
        <v>#REF!</v>
      </c>
      <c r="L472" t="e">
        <f>VLOOKUP(D472,#REF!,5,0)</f>
        <v>#REF!</v>
      </c>
      <c r="M472" t="e">
        <f>VLOOKUP(D472,#REF!,6,0)</f>
        <v>#REF!</v>
      </c>
      <c r="N472" t="e">
        <f>VLOOKUP(D472,#REF!,7,0)</f>
        <v>#REF!</v>
      </c>
      <c r="P472" t="str">
        <f t="shared" si="40"/>
        <v>81802</v>
      </c>
      <c r="Q472" t="str">
        <f t="shared" si="41"/>
        <v>63</v>
      </c>
    </row>
    <row r="473" spans="1:17" hidden="1" x14ac:dyDescent="0.3">
      <c r="A473" s="556" t="s">
        <v>3334</v>
      </c>
      <c r="B473" s="332">
        <v>6</v>
      </c>
      <c r="C473" s="609">
        <v>634082004000990</v>
      </c>
      <c r="D473" s="427" t="s">
        <v>1137</v>
      </c>
      <c r="E473" t="str">
        <f t="shared" si="38"/>
        <v>630408200400099</v>
      </c>
      <c r="F473" t="str">
        <f t="shared" si="39"/>
        <v>0</v>
      </c>
      <c r="G473" t="e">
        <f>+VLOOKUP(L473,BG!$D$10:$F$68,3,FALSE)</f>
        <v>#REF!</v>
      </c>
      <c r="H473" s="427" t="s">
        <v>1138</v>
      </c>
      <c r="I473" s="332">
        <v>-228071674093</v>
      </c>
      <c r="J473" s="296">
        <f t="shared" si="37"/>
        <v>-228071674.09299999</v>
      </c>
      <c r="K473" t="e">
        <f>+VLOOKUP(D473,#REF!,4,0)</f>
        <v>#REF!</v>
      </c>
      <c r="L473" t="e">
        <f>VLOOKUP(D473,#REF!,5,0)</f>
        <v>#REF!</v>
      </c>
      <c r="M473" t="e">
        <f>VLOOKUP(D473,#REF!,6,0)</f>
        <v>#REF!</v>
      </c>
      <c r="N473" t="e">
        <f>VLOOKUP(D473,#REF!,7,0)</f>
        <v>#REF!</v>
      </c>
      <c r="P473" t="str">
        <f t="shared" si="40"/>
        <v>82004</v>
      </c>
      <c r="Q473" t="str">
        <f t="shared" si="41"/>
        <v>63</v>
      </c>
    </row>
    <row r="474" spans="1:17" hidden="1" x14ac:dyDescent="0.3">
      <c r="A474" s="556" t="s">
        <v>3334</v>
      </c>
      <c r="B474" s="333">
        <v>6</v>
      </c>
      <c r="C474" s="610">
        <v>634082006000990</v>
      </c>
      <c r="D474" s="334" t="s">
        <v>1139</v>
      </c>
      <c r="E474" t="str">
        <f t="shared" si="38"/>
        <v>630408200600099</v>
      </c>
      <c r="F474" t="str">
        <f t="shared" si="39"/>
        <v>0</v>
      </c>
      <c r="G474" t="e">
        <f>+VLOOKUP(L474,BG!$D$10:$F$68,3,FALSE)</f>
        <v>#REF!</v>
      </c>
      <c r="H474" s="334" t="s">
        <v>1140</v>
      </c>
      <c r="I474" s="333">
        <v>-116059240</v>
      </c>
      <c r="J474" s="296">
        <f t="shared" si="37"/>
        <v>-116059.24</v>
      </c>
      <c r="K474" t="e">
        <f>+VLOOKUP(D474,#REF!,4,0)</f>
        <v>#REF!</v>
      </c>
      <c r="L474" t="e">
        <f>VLOOKUP(D474,#REF!,5,0)</f>
        <v>#REF!</v>
      </c>
      <c r="M474" t="e">
        <f>VLOOKUP(D474,#REF!,6,0)</f>
        <v>#REF!</v>
      </c>
      <c r="N474" t="e">
        <f>VLOOKUP(D474,#REF!,7,0)</f>
        <v>#REF!</v>
      </c>
      <c r="P474" t="str">
        <f t="shared" si="40"/>
        <v>82006</v>
      </c>
      <c r="Q474" t="str">
        <f t="shared" si="41"/>
        <v>63</v>
      </c>
    </row>
    <row r="475" spans="1:17" hidden="1" x14ac:dyDescent="0.3">
      <c r="A475" s="556" t="s">
        <v>3334</v>
      </c>
      <c r="B475" s="332">
        <v>6</v>
      </c>
      <c r="C475" s="609">
        <v>634082202000990</v>
      </c>
      <c r="D475" s="427" t="s">
        <v>1141</v>
      </c>
      <c r="E475" t="str">
        <f t="shared" si="38"/>
        <v>630408220200099</v>
      </c>
      <c r="F475" t="str">
        <f t="shared" si="39"/>
        <v>0</v>
      </c>
      <c r="G475" t="e">
        <f>+VLOOKUP(L475,BG!$D$10:$F$68,3,FALSE)</f>
        <v>#REF!</v>
      </c>
      <c r="H475" s="427" t="s">
        <v>1142</v>
      </c>
      <c r="I475" s="332">
        <v>-203993928805</v>
      </c>
      <c r="J475" s="296">
        <f t="shared" si="37"/>
        <v>-203993928.80500001</v>
      </c>
      <c r="K475" t="e">
        <f>+VLOOKUP(D475,#REF!,4,0)</f>
        <v>#REF!</v>
      </c>
      <c r="L475" t="e">
        <f>VLOOKUP(D475,#REF!,5,0)</f>
        <v>#REF!</v>
      </c>
      <c r="M475" t="e">
        <f>VLOOKUP(D475,#REF!,6,0)</f>
        <v>#REF!</v>
      </c>
      <c r="N475" t="e">
        <f>VLOOKUP(D475,#REF!,7,0)</f>
        <v>#REF!</v>
      </c>
      <c r="P475" t="str">
        <f t="shared" si="40"/>
        <v>82202</v>
      </c>
      <c r="Q475" t="str">
        <f t="shared" si="41"/>
        <v>63</v>
      </c>
    </row>
    <row r="476" spans="1:17" hidden="1" x14ac:dyDescent="0.3">
      <c r="A476" s="556" t="s">
        <v>3334</v>
      </c>
      <c r="B476" s="333">
        <v>6</v>
      </c>
      <c r="C476" s="610">
        <v>634082204000990</v>
      </c>
      <c r="D476" s="334" t="s">
        <v>1143</v>
      </c>
      <c r="E476" t="str">
        <f t="shared" si="38"/>
        <v>630408220400099</v>
      </c>
      <c r="F476" t="str">
        <f t="shared" si="39"/>
        <v>0</v>
      </c>
      <c r="G476" t="e">
        <f>+VLOOKUP(L476,BG!$D$10:$F$68,3,FALSE)</f>
        <v>#REF!</v>
      </c>
      <c r="H476" s="334" t="s">
        <v>51</v>
      </c>
      <c r="I476" s="333">
        <v>-21386946716</v>
      </c>
      <c r="J476" s="296">
        <f t="shared" si="37"/>
        <v>-21386946.715999998</v>
      </c>
      <c r="K476" t="e">
        <f>+VLOOKUP(D476,#REF!,4,0)</f>
        <v>#REF!</v>
      </c>
      <c r="L476" t="e">
        <f>VLOOKUP(D476,#REF!,5,0)</f>
        <v>#REF!</v>
      </c>
      <c r="M476" t="e">
        <f>VLOOKUP(D476,#REF!,6,0)</f>
        <v>#REF!</v>
      </c>
      <c r="N476" t="e">
        <f>VLOOKUP(D476,#REF!,7,0)</f>
        <v>#REF!</v>
      </c>
      <c r="P476" t="str">
        <f t="shared" si="40"/>
        <v>82204</v>
      </c>
      <c r="Q476" t="str">
        <f t="shared" si="41"/>
        <v>63</v>
      </c>
    </row>
    <row r="477" spans="1:17" hidden="1" x14ac:dyDescent="0.3">
      <c r="A477" s="556" t="s">
        <v>3334</v>
      </c>
      <c r="B477" s="332">
        <v>6</v>
      </c>
      <c r="C477" s="609">
        <v>641083201001990</v>
      </c>
      <c r="D477" s="427" t="s">
        <v>1144</v>
      </c>
      <c r="E477" t="str">
        <f t="shared" si="38"/>
        <v>640108320100199</v>
      </c>
      <c r="F477" t="str">
        <f t="shared" si="39"/>
        <v>0</v>
      </c>
      <c r="G477" t="e">
        <f>+VLOOKUP(L477,BG!$D$10:$F$68,3,FALSE)</f>
        <v>#REF!</v>
      </c>
      <c r="H477" s="427" t="s">
        <v>1145</v>
      </c>
      <c r="I477" s="332">
        <v>-7181771736</v>
      </c>
      <c r="J477" s="296">
        <f t="shared" si="37"/>
        <v>-7181771.7359999996</v>
      </c>
      <c r="K477" t="e">
        <f>+VLOOKUP(D477,#REF!,4,0)</f>
        <v>#REF!</v>
      </c>
      <c r="L477" t="e">
        <f>VLOOKUP(D477,#REF!,5,0)</f>
        <v>#REF!</v>
      </c>
      <c r="M477" t="e">
        <f>VLOOKUP(D477,#REF!,6,0)</f>
        <v>#REF!</v>
      </c>
      <c r="N477" t="e">
        <f>VLOOKUP(D477,#REF!,7,0)</f>
        <v>#REF!</v>
      </c>
      <c r="P477" t="str">
        <f t="shared" si="40"/>
        <v>83201</v>
      </c>
      <c r="Q477" t="str">
        <f t="shared" si="41"/>
        <v>64</v>
      </c>
    </row>
    <row r="478" spans="1:17" hidden="1" x14ac:dyDescent="0.3">
      <c r="A478" s="556" t="s">
        <v>3334</v>
      </c>
      <c r="B478" s="333">
        <v>6</v>
      </c>
      <c r="C478" s="610">
        <v>641083201002990</v>
      </c>
      <c r="D478" s="334" t="s">
        <v>1146</v>
      </c>
      <c r="E478" t="str">
        <f t="shared" si="38"/>
        <v>640108320100299</v>
      </c>
      <c r="F478" t="str">
        <f t="shared" si="39"/>
        <v>0</v>
      </c>
      <c r="G478" t="e">
        <f>+VLOOKUP(L478,BG!$D$10:$F$68,3,FALSE)</f>
        <v>#REF!</v>
      </c>
      <c r="H478" s="334" t="s">
        <v>1147</v>
      </c>
      <c r="I478" s="333">
        <v>-6990507754</v>
      </c>
      <c r="J478" s="296">
        <f t="shared" si="37"/>
        <v>-6990507.7539999997</v>
      </c>
      <c r="K478" t="e">
        <f>+VLOOKUP(D478,#REF!,4,0)</f>
        <v>#REF!</v>
      </c>
      <c r="L478" t="e">
        <f>VLOOKUP(D478,#REF!,5,0)</f>
        <v>#REF!</v>
      </c>
      <c r="M478" t="e">
        <f>VLOOKUP(D478,#REF!,6,0)</f>
        <v>#REF!</v>
      </c>
      <c r="N478" t="e">
        <f>VLOOKUP(D478,#REF!,7,0)</f>
        <v>#REF!</v>
      </c>
      <c r="P478" t="str">
        <f t="shared" si="40"/>
        <v>83201</v>
      </c>
      <c r="Q478" t="str">
        <f t="shared" si="41"/>
        <v>64</v>
      </c>
    </row>
    <row r="479" spans="1:17" hidden="1" x14ac:dyDescent="0.3">
      <c r="A479" s="556" t="s">
        <v>3334</v>
      </c>
      <c r="B479" s="332">
        <v>6</v>
      </c>
      <c r="C479" s="609">
        <v>641083201007990</v>
      </c>
      <c r="D479" s="427" t="s">
        <v>1260</v>
      </c>
      <c r="E479" t="str">
        <f t="shared" si="38"/>
        <v>640108320100799</v>
      </c>
      <c r="F479" t="str">
        <f t="shared" si="39"/>
        <v>0</v>
      </c>
      <c r="G479" t="e">
        <f>+VLOOKUP(L479,BG!$D$10:$F$68,3,FALSE)</f>
        <v>#REF!</v>
      </c>
      <c r="H479" s="427" t="s">
        <v>1261</v>
      </c>
      <c r="I479" s="332">
        <v>-9727706</v>
      </c>
      <c r="J479" s="296">
        <f t="shared" si="37"/>
        <v>-9727.7060000000001</v>
      </c>
      <c r="K479" t="e">
        <f>+VLOOKUP(D479,#REF!,4,0)</f>
        <v>#REF!</v>
      </c>
      <c r="L479" t="e">
        <f>VLOOKUP(D479,#REF!,5,0)</f>
        <v>#REF!</v>
      </c>
      <c r="M479" t="e">
        <f>VLOOKUP(D479,#REF!,6,0)</f>
        <v>#REF!</v>
      </c>
      <c r="N479" t="e">
        <f>VLOOKUP(D479,#REF!,7,0)</f>
        <v>#REF!</v>
      </c>
      <c r="P479" t="str">
        <f t="shared" si="40"/>
        <v>83201</v>
      </c>
      <c r="Q479" t="str">
        <f t="shared" si="41"/>
        <v>64</v>
      </c>
    </row>
    <row r="480" spans="1:17" hidden="1" x14ac:dyDescent="0.3">
      <c r="A480" s="556" t="s">
        <v>3334</v>
      </c>
      <c r="B480" s="333">
        <v>6</v>
      </c>
      <c r="C480" s="610">
        <v>641083201010990</v>
      </c>
      <c r="D480" s="334" t="s">
        <v>2674</v>
      </c>
      <c r="E480" t="str">
        <f t="shared" si="38"/>
        <v>640108320101099</v>
      </c>
      <c r="F480" t="str">
        <f t="shared" si="39"/>
        <v>0</v>
      </c>
      <c r="G480" t="e">
        <f>+VLOOKUP(L480,BG!$D$10:$F$68,3,FALSE)</f>
        <v>#REF!</v>
      </c>
      <c r="H480" s="334" t="s">
        <v>2687</v>
      </c>
      <c r="I480" s="333">
        <v>-2477094842</v>
      </c>
      <c r="J480" s="466">
        <f t="shared" si="37"/>
        <v>-2477094.8420000002</v>
      </c>
      <c r="K480" t="e">
        <f>+VLOOKUP(D480,#REF!,4,0)</f>
        <v>#REF!</v>
      </c>
      <c r="L480" t="e">
        <f>VLOOKUP(D480,#REF!,5,0)</f>
        <v>#REF!</v>
      </c>
      <c r="M480" t="e">
        <f>VLOOKUP(D480,#REF!,6,0)</f>
        <v>#REF!</v>
      </c>
      <c r="N480" t="e">
        <f>VLOOKUP(D480,#REF!,7,0)</f>
        <v>#REF!</v>
      </c>
      <c r="P480" t="str">
        <f t="shared" si="40"/>
        <v>83201</v>
      </c>
      <c r="Q480" t="str">
        <f t="shared" si="41"/>
        <v>64</v>
      </c>
    </row>
    <row r="481" spans="1:17" hidden="1" x14ac:dyDescent="0.3">
      <c r="A481" s="556" t="s">
        <v>3334</v>
      </c>
      <c r="B481" s="332">
        <v>6</v>
      </c>
      <c r="C481" s="609">
        <v>641083201016990</v>
      </c>
      <c r="D481" s="427" t="s">
        <v>2797</v>
      </c>
      <c r="E481" t="str">
        <f t="shared" si="38"/>
        <v>640108320101699</v>
      </c>
      <c r="F481" t="str">
        <f t="shared" si="39"/>
        <v>0</v>
      </c>
      <c r="G481" t="e">
        <f>+VLOOKUP(L481,BG!$D$10:$F$68,3,FALSE)</f>
        <v>#REF!</v>
      </c>
      <c r="H481" s="427" t="s">
        <v>2798</v>
      </c>
      <c r="I481" s="332">
        <v>-583253550</v>
      </c>
      <c r="J481" s="296">
        <f t="shared" si="37"/>
        <v>-583253.55000000005</v>
      </c>
      <c r="K481" t="e">
        <f>+VLOOKUP(D481,#REF!,4,0)</f>
        <v>#REF!</v>
      </c>
      <c r="L481" t="e">
        <f>VLOOKUP(D481,#REF!,5,0)</f>
        <v>#REF!</v>
      </c>
      <c r="M481" t="e">
        <f>VLOOKUP(D481,#REF!,6,0)</f>
        <v>#REF!</v>
      </c>
      <c r="N481" t="e">
        <f>VLOOKUP(D481,#REF!,7,0)</f>
        <v>#REF!</v>
      </c>
      <c r="P481" t="str">
        <f t="shared" si="40"/>
        <v>83201</v>
      </c>
      <c r="Q481" t="str">
        <f t="shared" si="41"/>
        <v>64</v>
      </c>
    </row>
    <row r="482" spans="1:17" hidden="1" x14ac:dyDescent="0.3">
      <c r="A482" s="556" t="s">
        <v>3334</v>
      </c>
      <c r="B482" s="333">
        <v>6</v>
      </c>
      <c r="C482" s="610">
        <v>641083201020990</v>
      </c>
      <c r="D482" s="334" t="s">
        <v>3356</v>
      </c>
      <c r="E482" t="str">
        <f t="shared" si="38"/>
        <v>640108320102099</v>
      </c>
      <c r="F482" t="str">
        <f t="shared" si="39"/>
        <v>0</v>
      </c>
      <c r="G482" t="e">
        <f>+VLOOKUP(L482,BG!$D$10:$F$68,3,FALSE)</f>
        <v>#REF!</v>
      </c>
      <c r="H482" s="334" t="s">
        <v>3384</v>
      </c>
      <c r="I482" s="333">
        <v>-1937121</v>
      </c>
      <c r="J482" s="296">
        <f t="shared" si="37"/>
        <v>-1937.1210000000001</v>
      </c>
      <c r="K482" t="e">
        <f>+VLOOKUP(D482,#REF!,4,0)</f>
        <v>#REF!</v>
      </c>
      <c r="L482" t="e">
        <f>VLOOKUP(D482,#REF!,5,0)</f>
        <v>#REF!</v>
      </c>
      <c r="M482" t="e">
        <f>VLOOKUP(D482,#REF!,6,0)</f>
        <v>#REF!</v>
      </c>
      <c r="N482" t="e">
        <f>VLOOKUP(D482,#REF!,7,0)</f>
        <v>#REF!</v>
      </c>
      <c r="P482" t="str">
        <f t="shared" si="40"/>
        <v>83201</v>
      </c>
      <c r="Q482" t="str">
        <f t="shared" si="41"/>
        <v>64</v>
      </c>
    </row>
    <row r="483" spans="1:17" hidden="1" x14ac:dyDescent="0.3">
      <c r="A483" s="556" t="s">
        <v>3334</v>
      </c>
      <c r="B483" s="332">
        <v>6</v>
      </c>
      <c r="C483" s="609">
        <v>641083201021990</v>
      </c>
      <c r="D483" s="427" t="s">
        <v>1148</v>
      </c>
      <c r="E483" t="str">
        <f t="shared" si="38"/>
        <v>640108320102199</v>
      </c>
      <c r="F483" t="str">
        <f t="shared" si="39"/>
        <v>0</v>
      </c>
      <c r="G483" t="e">
        <f>+VLOOKUP(L483,BG!$D$10:$F$68,3,FALSE)</f>
        <v>#REF!</v>
      </c>
      <c r="H483" s="427" t="s">
        <v>1149</v>
      </c>
      <c r="I483" s="332">
        <v>-17246756</v>
      </c>
      <c r="J483" s="296">
        <f t="shared" si="37"/>
        <v>-17246.756000000001</v>
      </c>
      <c r="K483" t="e">
        <f>+VLOOKUP(D483,#REF!,4,0)</f>
        <v>#REF!</v>
      </c>
      <c r="L483" t="e">
        <f>VLOOKUP(D483,#REF!,5,0)</f>
        <v>#REF!</v>
      </c>
      <c r="M483" t="e">
        <f>VLOOKUP(D483,#REF!,6,0)</f>
        <v>#REF!</v>
      </c>
      <c r="N483" t="e">
        <f>VLOOKUP(D483,#REF!,7,0)</f>
        <v>#REF!</v>
      </c>
      <c r="P483" t="str">
        <f t="shared" si="40"/>
        <v>83201</v>
      </c>
      <c r="Q483" t="str">
        <f t="shared" si="41"/>
        <v>64</v>
      </c>
    </row>
    <row r="484" spans="1:17" hidden="1" x14ac:dyDescent="0.3">
      <c r="A484" s="556" t="s">
        <v>3334</v>
      </c>
      <c r="B484" s="333">
        <v>6</v>
      </c>
      <c r="C484" s="610">
        <v>641083201024990</v>
      </c>
      <c r="D484" s="334" t="s">
        <v>3140</v>
      </c>
      <c r="E484" t="str">
        <f t="shared" si="38"/>
        <v>640108320102499</v>
      </c>
      <c r="F484" t="str">
        <f t="shared" si="39"/>
        <v>0</v>
      </c>
      <c r="G484" t="e">
        <f>+VLOOKUP(L484,BG!$D$10:$F$68,3,FALSE)</f>
        <v>#REF!</v>
      </c>
      <c r="H484" s="334" t="s">
        <v>2945</v>
      </c>
      <c r="I484" s="333">
        <v>-782022489</v>
      </c>
      <c r="J484" s="296">
        <f t="shared" si="37"/>
        <v>-782022.48899999994</v>
      </c>
      <c r="K484" t="e">
        <f>+VLOOKUP(D484,#REF!,4,0)</f>
        <v>#REF!</v>
      </c>
      <c r="L484" t="e">
        <f>VLOOKUP(D484,#REF!,5,0)</f>
        <v>#REF!</v>
      </c>
      <c r="M484" t="e">
        <f>VLOOKUP(D484,#REF!,6,0)</f>
        <v>#REF!</v>
      </c>
      <c r="N484" t="e">
        <f>VLOOKUP(D484,#REF!,7,0)</f>
        <v>#REF!</v>
      </c>
      <c r="P484" t="str">
        <f t="shared" si="40"/>
        <v>83201</v>
      </c>
      <c r="Q484" t="str">
        <f t="shared" si="41"/>
        <v>64</v>
      </c>
    </row>
    <row r="485" spans="1:17" hidden="1" x14ac:dyDescent="0.3">
      <c r="A485" s="556" t="s">
        <v>3334</v>
      </c>
      <c r="B485" s="332">
        <v>6</v>
      </c>
      <c r="C485" s="609">
        <v>641083201025990</v>
      </c>
      <c r="D485" s="427" t="s">
        <v>3200</v>
      </c>
      <c r="E485" t="str">
        <f t="shared" si="38"/>
        <v>640108320102599</v>
      </c>
      <c r="F485" t="str">
        <f t="shared" si="39"/>
        <v>0</v>
      </c>
      <c r="G485" t="e">
        <f>+VLOOKUP(L485,BG!$D$10:$F$68,3,FALSE)</f>
        <v>#REF!</v>
      </c>
      <c r="H485" s="427" t="s">
        <v>3232</v>
      </c>
      <c r="I485" s="332">
        <v>-5411304737</v>
      </c>
      <c r="J485" s="296">
        <f t="shared" si="37"/>
        <v>-5411304.7369999997</v>
      </c>
      <c r="K485" t="e">
        <f>+VLOOKUP(D485,#REF!,4,0)</f>
        <v>#REF!</v>
      </c>
      <c r="L485" t="e">
        <f>VLOOKUP(D485,#REF!,5,0)</f>
        <v>#REF!</v>
      </c>
      <c r="M485" t="e">
        <f>VLOOKUP(D485,#REF!,6,0)</f>
        <v>#REF!</v>
      </c>
      <c r="N485" t="e">
        <f>VLOOKUP(D485,#REF!,7,0)</f>
        <v>#REF!</v>
      </c>
      <c r="P485" t="str">
        <f t="shared" si="40"/>
        <v>83201</v>
      </c>
      <c r="Q485" t="str">
        <f t="shared" si="41"/>
        <v>64</v>
      </c>
    </row>
    <row r="486" spans="1:17" x14ac:dyDescent="0.3">
      <c r="A486" s="556" t="s">
        <v>3334</v>
      </c>
      <c r="B486" s="333">
        <v>6</v>
      </c>
      <c r="C486" s="610">
        <v>711070502000010</v>
      </c>
      <c r="D486" s="334" t="s">
        <v>1150</v>
      </c>
      <c r="E486" t="str">
        <f t="shared" si="38"/>
        <v>710107050200001</v>
      </c>
      <c r="F486" t="str">
        <f t="shared" si="39"/>
        <v>0</v>
      </c>
      <c r="G486" t="e">
        <f>+VLOOKUP(L486,BG!$D$10:$F$68,3,FALSE)</f>
        <v>#REF!</v>
      </c>
      <c r="H486" s="334" t="s">
        <v>2191</v>
      </c>
      <c r="I486" s="333">
        <v>920645626</v>
      </c>
      <c r="J486" s="296">
        <f t="shared" si="37"/>
        <v>920645.62600000005</v>
      </c>
      <c r="K486" t="e">
        <f>+VLOOKUP(D486,#REF!,4,0)</f>
        <v>#REF!</v>
      </c>
      <c r="L486" t="e">
        <f>VLOOKUP(D486,#REF!,5,0)</f>
        <v>#REF!</v>
      </c>
      <c r="M486" t="e">
        <f>VLOOKUP(D486,#REF!,6,0)</f>
        <v>#REF!</v>
      </c>
      <c r="N486" t="e">
        <f>VLOOKUP(D486,#REF!,7,0)</f>
        <v>#REF!</v>
      </c>
      <c r="P486" t="str">
        <f t="shared" si="40"/>
        <v>70502</v>
      </c>
      <c r="Q486" t="str">
        <f t="shared" si="41"/>
        <v>71</v>
      </c>
    </row>
    <row r="487" spans="1:17" hidden="1" x14ac:dyDescent="0.3">
      <c r="A487" s="556" t="s">
        <v>3334</v>
      </c>
      <c r="B487" s="332">
        <v>6</v>
      </c>
      <c r="C487" s="609">
        <v>711070502000990</v>
      </c>
      <c r="D487" s="427" t="s">
        <v>1151</v>
      </c>
      <c r="E487" t="str">
        <f t="shared" si="38"/>
        <v>710107050200099</v>
      </c>
      <c r="F487" t="str">
        <f t="shared" si="39"/>
        <v>0</v>
      </c>
      <c r="G487" t="e">
        <f>+VLOOKUP(L487,BG!$D$10:$F$68,3,FALSE)</f>
        <v>#REF!</v>
      </c>
      <c r="H487" s="427" t="s">
        <v>1152</v>
      </c>
      <c r="I487" s="332">
        <v>23470935</v>
      </c>
      <c r="J487" s="296">
        <f t="shared" si="37"/>
        <v>23470.935000000001</v>
      </c>
      <c r="K487" s="297" t="e">
        <f>+VLOOKUP(D487,#REF!,4,0)</f>
        <v>#REF!</v>
      </c>
      <c r="L487" t="e">
        <f>VLOOKUP(D487,#REF!,5,0)</f>
        <v>#REF!</v>
      </c>
      <c r="M487" t="e">
        <f>VLOOKUP(D487,#REF!,6,0)</f>
        <v>#REF!</v>
      </c>
      <c r="N487" t="e">
        <f>VLOOKUP(D487,#REF!,7,0)</f>
        <v>#REF!</v>
      </c>
      <c r="P487" t="str">
        <f t="shared" si="40"/>
        <v>70502</v>
      </c>
      <c r="Q487" t="str">
        <f t="shared" si="41"/>
        <v>71</v>
      </c>
    </row>
    <row r="488" spans="1:17" x14ac:dyDescent="0.3">
      <c r="A488" s="556" t="s">
        <v>3334</v>
      </c>
      <c r="B488" s="333">
        <v>6</v>
      </c>
      <c r="C488" s="610">
        <v>711070502001010</v>
      </c>
      <c r="D488" s="334" t="s">
        <v>1153</v>
      </c>
      <c r="E488" t="str">
        <f t="shared" si="38"/>
        <v>710107050200101</v>
      </c>
      <c r="F488" t="str">
        <f t="shared" si="39"/>
        <v>0</v>
      </c>
      <c r="G488" t="e">
        <f>+VLOOKUP(L488,BG!$D$10:$F$68,3,FALSE)</f>
        <v>#REF!</v>
      </c>
      <c r="H488" s="334" t="s">
        <v>2192</v>
      </c>
      <c r="I488" s="333">
        <v>36296269</v>
      </c>
      <c r="J488" s="296">
        <f t="shared" si="37"/>
        <v>36296.269</v>
      </c>
      <c r="K488" t="e">
        <f>+VLOOKUP(D488,#REF!,4,0)</f>
        <v>#REF!</v>
      </c>
      <c r="L488" t="e">
        <f>VLOOKUP(D488,#REF!,5,0)</f>
        <v>#REF!</v>
      </c>
      <c r="M488" t="e">
        <f>VLOOKUP(D488,#REF!,6,0)</f>
        <v>#REF!</v>
      </c>
      <c r="N488" t="e">
        <f>VLOOKUP(D488,#REF!,7,0)</f>
        <v>#REF!</v>
      </c>
      <c r="P488" t="str">
        <f t="shared" si="40"/>
        <v>70502</v>
      </c>
      <c r="Q488" t="str">
        <f t="shared" si="41"/>
        <v>71</v>
      </c>
    </row>
    <row r="489" spans="1:17" hidden="1" x14ac:dyDescent="0.3">
      <c r="A489" s="556" t="s">
        <v>3334</v>
      </c>
      <c r="B489" s="332">
        <v>6</v>
      </c>
      <c r="C489" s="609">
        <v>711070502001990</v>
      </c>
      <c r="D489" s="427" t="s">
        <v>1154</v>
      </c>
      <c r="E489" t="str">
        <f t="shared" si="38"/>
        <v>710107050200199</v>
      </c>
      <c r="F489" t="str">
        <f t="shared" si="39"/>
        <v>0</v>
      </c>
      <c r="G489" t="e">
        <f>+VLOOKUP(L489,BG!$D$10:$F$68,3,FALSE)</f>
        <v>#REF!</v>
      </c>
      <c r="H489" s="427" t="s">
        <v>2191</v>
      </c>
      <c r="I489" s="332">
        <v>10175218779</v>
      </c>
      <c r="J489" s="296">
        <f t="shared" si="37"/>
        <v>10175218.778999999</v>
      </c>
      <c r="K489" t="e">
        <f>+VLOOKUP(D489,#REF!,4,0)</f>
        <v>#REF!</v>
      </c>
      <c r="L489" t="e">
        <f>VLOOKUP(D489,#REF!,5,0)</f>
        <v>#REF!</v>
      </c>
      <c r="M489" t="e">
        <f>VLOOKUP(D489,#REF!,6,0)</f>
        <v>#REF!</v>
      </c>
      <c r="N489" t="e">
        <f>VLOOKUP(D489,#REF!,7,0)</f>
        <v>#REF!</v>
      </c>
      <c r="P489" t="str">
        <f t="shared" si="40"/>
        <v>70502</v>
      </c>
      <c r="Q489" t="str">
        <f t="shared" si="41"/>
        <v>71</v>
      </c>
    </row>
    <row r="490" spans="1:17" hidden="1" x14ac:dyDescent="0.3">
      <c r="A490" s="556" t="s">
        <v>3334</v>
      </c>
      <c r="B490" s="333">
        <v>6</v>
      </c>
      <c r="C490" s="610">
        <v>711070502003990</v>
      </c>
      <c r="D490" s="334" t="s">
        <v>1289</v>
      </c>
      <c r="E490" t="str">
        <f t="shared" si="38"/>
        <v>710107050200399</v>
      </c>
      <c r="F490" t="str">
        <f t="shared" si="39"/>
        <v>0</v>
      </c>
      <c r="G490" t="e">
        <f>+VLOOKUP(L490,BG!$D$10:$F$68,3,FALSE)</f>
        <v>#REF!</v>
      </c>
      <c r="H490" s="334" t="s">
        <v>2193</v>
      </c>
      <c r="I490" s="333">
        <v>3120674148</v>
      </c>
      <c r="J490" s="296">
        <f t="shared" si="37"/>
        <v>3120674.148</v>
      </c>
      <c r="K490" t="e">
        <f>+VLOOKUP(D490,#REF!,4,0)</f>
        <v>#REF!</v>
      </c>
      <c r="L490" t="e">
        <f>VLOOKUP(D490,#REF!,5,0)</f>
        <v>#REF!</v>
      </c>
      <c r="M490" t="e">
        <f>VLOOKUP(D490,#REF!,6,0)</f>
        <v>#REF!</v>
      </c>
      <c r="N490" t="e">
        <f>VLOOKUP(D490,#REF!,7,0)</f>
        <v>#REF!</v>
      </c>
      <c r="P490" t="str">
        <f t="shared" si="40"/>
        <v>70502</v>
      </c>
      <c r="Q490" t="str">
        <f t="shared" si="41"/>
        <v>71</v>
      </c>
    </row>
    <row r="491" spans="1:17" hidden="1" x14ac:dyDescent="0.3">
      <c r="A491" s="556" t="s">
        <v>3334</v>
      </c>
      <c r="B491" s="332">
        <v>6</v>
      </c>
      <c r="C491" s="609">
        <v>711070502005990</v>
      </c>
      <c r="D491" s="427" t="s">
        <v>1290</v>
      </c>
      <c r="E491" t="str">
        <f t="shared" si="38"/>
        <v>710107050200599</v>
      </c>
      <c r="F491" t="str">
        <f t="shared" si="39"/>
        <v>0</v>
      </c>
      <c r="G491" t="e">
        <f>+VLOOKUP(L491,BG!$D$10:$F$68,3,FALSE)</f>
        <v>#REF!</v>
      </c>
      <c r="H491" s="427" t="s">
        <v>2194</v>
      </c>
      <c r="I491" s="332">
        <v>269171370</v>
      </c>
      <c r="J491" s="296">
        <f t="shared" si="37"/>
        <v>269171.37</v>
      </c>
      <c r="K491" t="e">
        <f>+VLOOKUP(D491,#REF!,4,0)</f>
        <v>#REF!</v>
      </c>
      <c r="L491" t="e">
        <f>VLOOKUP(D491,#REF!,5,0)</f>
        <v>#REF!</v>
      </c>
      <c r="M491" t="e">
        <f>VLOOKUP(D491,#REF!,6,0)</f>
        <v>#REF!</v>
      </c>
      <c r="N491" t="e">
        <f>VLOOKUP(D491,#REF!,7,0)</f>
        <v>#REF!</v>
      </c>
      <c r="P491" t="str">
        <f t="shared" si="40"/>
        <v>70502</v>
      </c>
      <c r="Q491" t="str">
        <f t="shared" si="41"/>
        <v>71</v>
      </c>
    </row>
    <row r="492" spans="1:17" hidden="1" x14ac:dyDescent="0.3">
      <c r="A492" s="556" t="s">
        <v>3334</v>
      </c>
      <c r="B492" s="333">
        <v>6</v>
      </c>
      <c r="C492" s="610">
        <v>711070503001990</v>
      </c>
      <c r="D492" s="334" t="s">
        <v>1291</v>
      </c>
      <c r="E492" t="str">
        <f t="shared" si="38"/>
        <v>710107050300199</v>
      </c>
      <c r="F492" t="str">
        <f t="shared" si="39"/>
        <v>0</v>
      </c>
      <c r="G492" t="e">
        <f>+VLOOKUP(L492,BG!$D$10:$F$68,3,FALSE)</f>
        <v>#REF!</v>
      </c>
      <c r="H492" s="334" t="s">
        <v>2196</v>
      </c>
      <c r="I492" s="333">
        <v>2908571081</v>
      </c>
      <c r="J492" s="296">
        <f t="shared" si="37"/>
        <v>2908571.0809999998</v>
      </c>
      <c r="K492" t="e">
        <f>+VLOOKUP(D492,#REF!,4,0)</f>
        <v>#REF!</v>
      </c>
      <c r="L492" t="e">
        <f>VLOOKUP(D492,#REF!,5,0)</f>
        <v>#REF!</v>
      </c>
      <c r="M492" t="e">
        <f>VLOOKUP(D492,#REF!,6,0)</f>
        <v>#REF!</v>
      </c>
      <c r="N492" t="e">
        <f>VLOOKUP(D492,#REF!,7,0)</f>
        <v>#REF!</v>
      </c>
      <c r="P492" t="str">
        <f t="shared" si="40"/>
        <v>70503</v>
      </c>
      <c r="Q492" t="str">
        <f t="shared" si="41"/>
        <v>71</v>
      </c>
    </row>
    <row r="493" spans="1:17" hidden="1" x14ac:dyDescent="0.3">
      <c r="A493" s="556" t="s">
        <v>3334</v>
      </c>
      <c r="B493" s="332">
        <v>7</v>
      </c>
      <c r="C493" s="609">
        <v>712072102001990</v>
      </c>
      <c r="D493" s="427" t="s">
        <v>1373</v>
      </c>
      <c r="E493" t="str">
        <f t="shared" si="38"/>
        <v>710207210200199</v>
      </c>
      <c r="F493" t="str">
        <f t="shared" si="39"/>
        <v>0</v>
      </c>
      <c r="G493" t="e">
        <f>+VLOOKUP(L493,BG!$D$10:$F$68,3,FALSE)</f>
        <v>#REF!</v>
      </c>
      <c r="H493" s="427" t="s">
        <v>1413</v>
      </c>
      <c r="I493" s="332">
        <v>341002</v>
      </c>
      <c r="J493" s="296">
        <f t="shared" si="37"/>
        <v>341.00200000000001</v>
      </c>
      <c r="K493" s="297" t="e">
        <f>+VLOOKUP(D493,#REF!,4,0)</f>
        <v>#REF!</v>
      </c>
      <c r="L493" t="e">
        <f>VLOOKUP(D493,#REF!,5,0)</f>
        <v>#REF!</v>
      </c>
      <c r="M493" t="e">
        <f>VLOOKUP(D493,#REF!,6,0)</f>
        <v>#REF!</v>
      </c>
      <c r="N493" t="e">
        <f>VLOOKUP(D493,#REF!,7,0)</f>
        <v>#REF!</v>
      </c>
      <c r="P493" t="str">
        <f t="shared" si="40"/>
        <v>72102</v>
      </c>
      <c r="Q493" t="str">
        <f t="shared" si="41"/>
        <v>71</v>
      </c>
    </row>
    <row r="494" spans="1:17" hidden="1" x14ac:dyDescent="0.3">
      <c r="A494" s="556" t="s">
        <v>3334</v>
      </c>
      <c r="B494" s="333">
        <v>6</v>
      </c>
      <c r="C494" s="610">
        <v>712072102008990</v>
      </c>
      <c r="D494" s="334" t="s">
        <v>1374</v>
      </c>
      <c r="E494" t="str">
        <f t="shared" si="38"/>
        <v>710207210200899</v>
      </c>
      <c r="F494" t="str">
        <f t="shared" si="39"/>
        <v>0</v>
      </c>
      <c r="G494" t="e">
        <f>+VLOOKUP(L494,BG!$D$10:$F$68,3,FALSE)</f>
        <v>#REF!</v>
      </c>
      <c r="H494" s="334" t="s">
        <v>1449</v>
      </c>
      <c r="I494" s="333">
        <v>727</v>
      </c>
      <c r="J494" s="296">
        <f t="shared" si="37"/>
        <v>0.72699999999999998</v>
      </c>
      <c r="K494" t="e">
        <f>+VLOOKUP(D494,#REF!,4,0)</f>
        <v>#REF!</v>
      </c>
      <c r="L494" t="e">
        <f>VLOOKUP(D494,#REF!,5,0)</f>
        <v>#REF!</v>
      </c>
      <c r="M494" t="e">
        <f>VLOOKUP(D494,#REF!,6,0)</f>
        <v>#REF!</v>
      </c>
      <c r="N494" t="e">
        <f>VLOOKUP(D494,#REF!,7,0)</f>
        <v>#REF!</v>
      </c>
      <c r="P494" t="str">
        <f t="shared" si="40"/>
        <v>72102</v>
      </c>
      <c r="Q494" t="str">
        <f t="shared" si="41"/>
        <v>71</v>
      </c>
    </row>
    <row r="495" spans="1:17" hidden="1" x14ac:dyDescent="0.3">
      <c r="A495" s="556" t="s">
        <v>3334</v>
      </c>
      <c r="B495" s="332">
        <v>6</v>
      </c>
      <c r="C495" s="609">
        <v>712072102009990</v>
      </c>
      <c r="D495" s="427" t="s">
        <v>1375</v>
      </c>
      <c r="E495" t="str">
        <f t="shared" si="38"/>
        <v>710207210200999</v>
      </c>
      <c r="F495" t="str">
        <f t="shared" si="39"/>
        <v>0</v>
      </c>
      <c r="G495" t="e">
        <f>+VLOOKUP(L495,BG!$D$10:$F$68,3,FALSE)</f>
        <v>#REF!</v>
      </c>
      <c r="H495" s="427" t="s">
        <v>1410</v>
      </c>
      <c r="I495" s="332">
        <v>4133438968</v>
      </c>
      <c r="J495" s="296">
        <f t="shared" si="37"/>
        <v>4133438.9679999999</v>
      </c>
      <c r="K495" t="e">
        <f>+VLOOKUP(D495,#REF!,4,0)</f>
        <v>#REF!</v>
      </c>
      <c r="L495" t="e">
        <f>VLOOKUP(D495,#REF!,5,0)</f>
        <v>#REF!</v>
      </c>
      <c r="M495" t="e">
        <f>VLOOKUP(D495,#REF!,6,0)</f>
        <v>#REF!</v>
      </c>
      <c r="N495" t="e">
        <f>VLOOKUP(D495,#REF!,7,0)</f>
        <v>#REF!</v>
      </c>
      <c r="P495" t="str">
        <f t="shared" si="40"/>
        <v>72102</v>
      </c>
      <c r="Q495" t="str">
        <f t="shared" si="41"/>
        <v>71</v>
      </c>
    </row>
    <row r="496" spans="1:17" hidden="1" x14ac:dyDescent="0.3">
      <c r="A496" s="556" t="s">
        <v>3334</v>
      </c>
      <c r="B496" s="333">
        <v>6</v>
      </c>
      <c r="C496" s="610">
        <v>712079701002990</v>
      </c>
      <c r="D496" s="334" t="s">
        <v>1156</v>
      </c>
      <c r="E496" t="str">
        <f t="shared" si="38"/>
        <v>710207970100299</v>
      </c>
      <c r="F496" t="str">
        <f t="shared" si="39"/>
        <v>0</v>
      </c>
      <c r="G496" t="e">
        <f>+VLOOKUP(L496,BG!$D$10:$F$68,3,FALSE)</f>
        <v>#REF!</v>
      </c>
      <c r="H496" s="334" t="s">
        <v>1157</v>
      </c>
      <c r="I496" s="333">
        <v>68474594</v>
      </c>
      <c r="J496" s="296">
        <f t="shared" si="37"/>
        <v>68474.593999999997</v>
      </c>
      <c r="K496" t="e">
        <f>+VLOOKUP(D496,#REF!,4,0)</f>
        <v>#REF!</v>
      </c>
      <c r="L496" t="e">
        <f>VLOOKUP(D496,#REF!,5,0)</f>
        <v>#REF!</v>
      </c>
      <c r="M496" t="e">
        <f>VLOOKUP(D496,#REF!,6,0)</f>
        <v>#REF!</v>
      </c>
      <c r="N496" t="e">
        <f>VLOOKUP(D496,#REF!,7,0)</f>
        <v>#REF!</v>
      </c>
      <c r="P496" t="str">
        <f t="shared" si="40"/>
        <v>79701</v>
      </c>
      <c r="Q496" t="str">
        <f t="shared" si="41"/>
        <v>71</v>
      </c>
    </row>
    <row r="497" spans="1:17" hidden="1" x14ac:dyDescent="0.3">
      <c r="A497" s="556" t="s">
        <v>3334</v>
      </c>
      <c r="B497" s="332">
        <v>6</v>
      </c>
      <c r="C497" s="609">
        <v>714073902000990</v>
      </c>
      <c r="D497" s="427" t="s">
        <v>1158</v>
      </c>
      <c r="E497" t="str">
        <f t="shared" si="38"/>
        <v>710407390200099</v>
      </c>
      <c r="F497" t="str">
        <f t="shared" si="39"/>
        <v>0</v>
      </c>
      <c r="G497" t="e">
        <f>+VLOOKUP(L497,BG!$D$10:$F$68,3,FALSE)</f>
        <v>#REF!</v>
      </c>
      <c r="H497" s="427" t="s">
        <v>1118</v>
      </c>
      <c r="I497" s="332">
        <v>50220749610</v>
      </c>
      <c r="J497" s="296">
        <f t="shared" si="37"/>
        <v>50220749.609999999</v>
      </c>
      <c r="K497" t="e">
        <f>+VLOOKUP(D497,#REF!,4,0)</f>
        <v>#REF!</v>
      </c>
      <c r="L497" t="e">
        <f>VLOOKUP(D497,#REF!,5,0)</f>
        <v>#REF!</v>
      </c>
      <c r="M497" t="e">
        <f>VLOOKUP(D497,#REF!,6,0)</f>
        <v>#REF!</v>
      </c>
      <c r="N497" t="e">
        <f>VLOOKUP(D497,#REF!,7,0)</f>
        <v>#REF!</v>
      </c>
      <c r="P497" t="str">
        <f t="shared" si="40"/>
        <v>73902</v>
      </c>
      <c r="Q497" t="str">
        <f t="shared" si="41"/>
        <v>71</v>
      </c>
    </row>
    <row r="498" spans="1:17" hidden="1" x14ac:dyDescent="0.3">
      <c r="A498" s="556" t="s">
        <v>3334</v>
      </c>
      <c r="B498" s="333">
        <v>7</v>
      </c>
      <c r="C498" s="610">
        <v>714073902001990</v>
      </c>
      <c r="D498" s="334" t="s">
        <v>1159</v>
      </c>
      <c r="E498" t="str">
        <f t="shared" si="38"/>
        <v>710407390200199</v>
      </c>
      <c r="F498" t="str">
        <f t="shared" si="39"/>
        <v>0</v>
      </c>
      <c r="G498" t="e">
        <f>+VLOOKUP(L498,BG!$D$10:$F$68,3,FALSE)</f>
        <v>#REF!</v>
      </c>
      <c r="H498" s="334" t="s">
        <v>1118</v>
      </c>
      <c r="I498" s="333">
        <v>1920867843</v>
      </c>
      <c r="J498" s="296">
        <f t="shared" si="37"/>
        <v>1920867.8430000001</v>
      </c>
      <c r="K498" t="e">
        <f>+VLOOKUP(D498,#REF!,4,0)</f>
        <v>#REF!</v>
      </c>
      <c r="L498" t="e">
        <f>VLOOKUP(D498,#REF!,5,0)</f>
        <v>#REF!</v>
      </c>
      <c r="M498" t="e">
        <f>VLOOKUP(D498,#REF!,6,0)</f>
        <v>#REF!</v>
      </c>
      <c r="N498" t="e">
        <f>VLOOKUP(D498,#REF!,7,0)</f>
        <v>#REF!</v>
      </c>
      <c r="P498" t="str">
        <f t="shared" si="40"/>
        <v>73902</v>
      </c>
      <c r="Q498" t="str">
        <f t="shared" si="41"/>
        <v>71</v>
      </c>
    </row>
    <row r="499" spans="1:17" hidden="1" x14ac:dyDescent="0.3">
      <c r="A499" s="556" t="s">
        <v>3334</v>
      </c>
      <c r="B499" s="332">
        <v>6</v>
      </c>
      <c r="C499" s="609">
        <v>714073903000990</v>
      </c>
      <c r="D499" s="427" t="s">
        <v>2050</v>
      </c>
      <c r="E499" t="str">
        <f t="shared" si="38"/>
        <v>710407390300099</v>
      </c>
      <c r="F499" t="str">
        <f t="shared" si="39"/>
        <v>0</v>
      </c>
      <c r="G499" t="e">
        <f>+VLOOKUP(L499,BG!$D$10:$F$68,3,FALSE)</f>
        <v>#REF!</v>
      </c>
      <c r="H499" s="427" t="s">
        <v>2198</v>
      </c>
      <c r="I499" s="332">
        <v>4214903</v>
      </c>
      <c r="J499" s="296">
        <f t="shared" si="37"/>
        <v>4214.9030000000002</v>
      </c>
      <c r="K499" t="e">
        <f>+VLOOKUP(D499,#REF!,4,0)</f>
        <v>#REF!</v>
      </c>
      <c r="L499" t="e">
        <f>VLOOKUP(D499,#REF!,5,0)</f>
        <v>#REF!</v>
      </c>
      <c r="M499" t="e">
        <f>VLOOKUP(D499,#REF!,6,0)</f>
        <v>#REF!</v>
      </c>
      <c r="N499" t="e">
        <f>VLOOKUP(D499,#REF!,7,0)</f>
        <v>#REF!</v>
      </c>
      <c r="P499" t="str">
        <f t="shared" si="40"/>
        <v>73903</v>
      </c>
      <c r="Q499" t="str">
        <f t="shared" si="41"/>
        <v>71</v>
      </c>
    </row>
    <row r="500" spans="1:17" hidden="1" x14ac:dyDescent="0.3">
      <c r="A500" s="556" t="s">
        <v>3334</v>
      </c>
      <c r="B500" s="333">
        <v>6</v>
      </c>
      <c r="C500" s="610">
        <v>714073904000990</v>
      </c>
      <c r="D500" s="334" t="s">
        <v>1160</v>
      </c>
      <c r="E500" t="str">
        <f t="shared" si="38"/>
        <v>710407390400099</v>
      </c>
      <c r="F500" t="str">
        <f t="shared" si="39"/>
        <v>0</v>
      </c>
      <c r="G500" t="e">
        <f>+VLOOKUP(L500,BG!$D$10:$F$68,3,FALSE)</f>
        <v>#REF!</v>
      </c>
      <c r="H500" s="334" t="s">
        <v>1161</v>
      </c>
      <c r="I500" s="333">
        <v>29938281</v>
      </c>
      <c r="J500" s="296">
        <f t="shared" si="37"/>
        <v>29938.280999999999</v>
      </c>
      <c r="K500" t="e">
        <f>+VLOOKUP(D500,#REF!,4,0)</f>
        <v>#REF!</v>
      </c>
      <c r="L500" t="e">
        <f>VLOOKUP(D500,#REF!,5,0)</f>
        <v>#REF!</v>
      </c>
      <c r="M500" t="e">
        <f>VLOOKUP(D500,#REF!,6,0)</f>
        <v>#REF!</v>
      </c>
      <c r="N500" t="e">
        <f>VLOOKUP(D500,#REF!,7,0)</f>
        <v>#REF!</v>
      </c>
      <c r="P500" t="str">
        <f t="shared" si="40"/>
        <v>73904</v>
      </c>
      <c r="Q500" t="str">
        <f t="shared" si="41"/>
        <v>71</v>
      </c>
    </row>
    <row r="501" spans="1:17" hidden="1" x14ac:dyDescent="0.3">
      <c r="A501" s="556" t="s">
        <v>3334</v>
      </c>
      <c r="B501" s="332">
        <v>6</v>
      </c>
      <c r="C501" s="609">
        <v>714073906000990</v>
      </c>
      <c r="D501" s="427" t="s">
        <v>1162</v>
      </c>
      <c r="E501" t="str">
        <f t="shared" si="38"/>
        <v>710407390600099</v>
      </c>
      <c r="F501" t="str">
        <f t="shared" si="39"/>
        <v>0</v>
      </c>
      <c r="G501" t="e">
        <f>+VLOOKUP(L501,BG!$D$10:$F$68,3,FALSE)</f>
        <v>#REF!</v>
      </c>
      <c r="H501" s="427" t="s">
        <v>1163</v>
      </c>
      <c r="I501" s="332">
        <v>20271913279</v>
      </c>
      <c r="J501" s="296">
        <f t="shared" si="37"/>
        <v>20271913.278999999</v>
      </c>
      <c r="K501" t="e">
        <f>+VLOOKUP(D501,#REF!,4,0)</f>
        <v>#REF!</v>
      </c>
      <c r="L501" t="e">
        <f>VLOOKUP(D501,#REF!,5,0)</f>
        <v>#REF!</v>
      </c>
      <c r="M501" t="e">
        <f>VLOOKUP(D501,#REF!,6,0)</f>
        <v>#REF!</v>
      </c>
      <c r="N501" t="e">
        <f>VLOOKUP(D501,#REF!,7,0)</f>
        <v>#REF!</v>
      </c>
      <c r="P501" t="str">
        <f t="shared" si="40"/>
        <v>73906</v>
      </c>
      <c r="Q501" t="str">
        <f t="shared" si="41"/>
        <v>71</v>
      </c>
    </row>
    <row r="502" spans="1:17" hidden="1" x14ac:dyDescent="0.3">
      <c r="A502" s="556" t="s">
        <v>3334</v>
      </c>
      <c r="B502" s="333">
        <v>6</v>
      </c>
      <c r="C502" s="610">
        <v>714073908000990</v>
      </c>
      <c r="D502" s="334" t="s">
        <v>1164</v>
      </c>
      <c r="E502" t="str">
        <f t="shared" si="38"/>
        <v>710407390800099</v>
      </c>
      <c r="F502" t="str">
        <f t="shared" si="39"/>
        <v>0</v>
      </c>
      <c r="G502" t="e">
        <f>+VLOOKUP(L502,BG!$D$10:$F$68,3,FALSE)</f>
        <v>#REF!</v>
      </c>
      <c r="H502" s="334" t="s">
        <v>1165</v>
      </c>
      <c r="I502" s="333">
        <v>2683126019</v>
      </c>
      <c r="J502" s="296">
        <f t="shared" si="37"/>
        <v>2683126.0189999999</v>
      </c>
      <c r="K502" t="e">
        <f>+VLOOKUP(D502,#REF!,4,0)</f>
        <v>#REF!</v>
      </c>
      <c r="L502" t="e">
        <f>VLOOKUP(D502,#REF!,5,0)</f>
        <v>#REF!</v>
      </c>
      <c r="M502" t="e">
        <f>VLOOKUP(D502,#REF!,6,0)</f>
        <v>#REF!</v>
      </c>
      <c r="N502" t="e">
        <f>VLOOKUP(D502,#REF!,7,0)</f>
        <v>#REF!</v>
      </c>
      <c r="P502" t="str">
        <f t="shared" si="40"/>
        <v>73908</v>
      </c>
      <c r="Q502" t="str">
        <f t="shared" si="41"/>
        <v>71</v>
      </c>
    </row>
    <row r="503" spans="1:17" hidden="1" x14ac:dyDescent="0.3">
      <c r="A503" s="556" t="s">
        <v>3334</v>
      </c>
      <c r="B503" s="332">
        <v>6</v>
      </c>
      <c r="C503" s="609">
        <v>715074302000990</v>
      </c>
      <c r="D503" s="427" t="s">
        <v>1376</v>
      </c>
      <c r="E503" t="str">
        <f t="shared" si="38"/>
        <v>710507430200099</v>
      </c>
      <c r="F503" t="str">
        <f t="shared" si="39"/>
        <v>0</v>
      </c>
      <c r="G503" t="e">
        <f>+VLOOKUP(L503,BG!$D$10:$F$68,3,FALSE)</f>
        <v>#REF!</v>
      </c>
      <c r="H503" s="427" t="s">
        <v>1450</v>
      </c>
      <c r="I503" s="332">
        <v>1500000000</v>
      </c>
      <c r="J503" s="296">
        <f t="shared" si="37"/>
        <v>1500000</v>
      </c>
      <c r="K503" t="e">
        <f>+VLOOKUP(D503,#REF!,4,0)</f>
        <v>#REF!</v>
      </c>
      <c r="L503" t="e">
        <f>VLOOKUP(D503,#REF!,5,0)</f>
        <v>#REF!</v>
      </c>
      <c r="M503" t="e">
        <f>VLOOKUP(D503,#REF!,6,0)</f>
        <v>#REF!</v>
      </c>
      <c r="N503" t="e">
        <f>VLOOKUP(D503,#REF!,7,0)</f>
        <v>#REF!</v>
      </c>
      <c r="P503" t="str">
        <f t="shared" si="40"/>
        <v>74302</v>
      </c>
      <c r="Q503" t="str">
        <f t="shared" si="41"/>
        <v>71</v>
      </c>
    </row>
    <row r="504" spans="1:17" hidden="1" x14ac:dyDescent="0.3">
      <c r="A504" s="556" t="s">
        <v>3334</v>
      </c>
      <c r="B504" s="333">
        <v>6</v>
      </c>
      <c r="C504" s="610">
        <v>715074701000990</v>
      </c>
      <c r="D504" s="334" t="s">
        <v>1167</v>
      </c>
      <c r="E504" t="str">
        <f t="shared" si="38"/>
        <v>710507470100099</v>
      </c>
      <c r="F504" t="str">
        <f t="shared" si="39"/>
        <v>0</v>
      </c>
      <c r="G504" t="e">
        <f>+VLOOKUP(L504,BG!$D$10:$F$68,3,FALSE)</f>
        <v>#REF!</v>
      </c>
      <c r="H504" s="334" t="s">
        <v>1166</v>
      </c>
      <c r="I504" s="333">
        <v>5050823</v>
      </c>
      <c r="J504" s="296">
        <f t="shared" si="37"/>
        <v>5050.8230000000003</v>
      </c>
      <c r="K504" t="e">
        <f>+VLOOKUP(D504,#REF!,4,0)</f>
        <v>#REF!</v>
      </c>
      <c r="L504" t="e">
        <f>VLOOKUP(D504,#REF!,5,0)</f>
        <v>#REF!</v>
      </c>
      <c r="M504" t="e">
        <f>VLOOKUP(D504,#REF!,6,0)</f>
        <v>#REF!</v>
      </c>
      <c r="N504" t="e">
        <f>VLOOKUP(D504,#REF!,7,0)</f>
        <v>#REF!</v>
      </c>
      <c r="P504" t="str">
        <f t="shared" si="40"/>
        <v>74701</v>
      </c>
      <c r="Q504" t="str">
        <f t="shared" si="41"/>
        <v>71</v>
      </c>
    </row>
    <row r="505" spans="1:17" hidden="1" x14ac:dyDescent="0.3">
      <c r="A505" s="556" t="s">
        <v>3334</v>
      </c>
      <c r="B505" s="332">
        <v>6</v>
      </c>
      <c r="C505" s="609">
        <v>721075702008990</v>
      </c>
      <c r="D505" s="427" t="s">
        <v>1168</v>
      </c>
      <c r="E505" t="str">
        <f t="shared" si="38"/>
        <v>720107570200899</v>
      </c>
      <c r="F505" t="str">
        <f t="shared" si="39"/>
        <v>0</v>
      </c>
      <c r="G505" t="e">
        <f>+VLOOKUP(L505,BG!$D$10:$F$68,3,FALSE)</f>
        <v>#REF!</v>
      </c>
      <c r="H505" s="427" t="s">
        <v>1169</v>
      </c>
      <c r="I505" s="332">
        <v>1686880880</v>
      </c>
      <c r="J505" s="296">
        <f t="shared" si="37"/>
        <v>1686880.88</v>
      </c>
      <c r="K505" t="e">
        <f>+VLOOKUP(D505,#REF!,4,0)</f>
        <v>#REF!</v>
      </c>
      <c r="L505" t="e">
        <f>VLOOKUP(D505,#REF!,5,0)</f>
        <v>#REF!</v>
      </c>
      <c r="M505" t="e">
        <f>VLOOKUP(D505,#REF!,6,0)</f>
        <v>#REF!</v>
      </c>
      <c r="N505" t="e">
        <f>VLOOKUP(D505,#REF!,7,0)</f>
        <v>#REF!</v>
      </c>
      <c r="P505" t="str">
        <f t="shared" si="40"/>
        <v>75702</v>
      </c>
      <c r="Q505" t="str">
        <f t="shared" si="41"/>
        <v>72</v>
      </c>
    </row>
    <row r="506" spans="1:17" hidden="1" x14ac:dyDescent="0.3">
      <c r="A506" s="556" t="s">
        <v>3334</v>
      </c>
      <c r="B506" s="333">
        <v>6</v>
      </c>
      <c r="C506" s="610">
        <v>721075702010990</v>
      </c>
      <c r="D506" s="334" t="s">
        <v>1170</v>
      </c>
      <c r="E506" t="str">
        <f t="shared" si="38"/>
        <v>720107570201099</v>
      </c>
      <c r="F506" t="str">
        <f t="shared" si="39"/>
        <v>0</v>
      </c>
      <c r="G506" t="e">
        <f>+VLOOKUP(L506,BG!$D$10:$F$68,3,FALSE)</f>
        <v>#REF!</v>
      </c>
      <c r="H506" s="334" t="s">
        <v>1171</v>
      </c>
      <c r="I506" s="333">
        <v>513846197</v>
      </c>
      <c r="J506" s="296">
        <f t="shared" si="37"/>
        <v>513846.19699999999</v>
      </c>
      <c r="K506" t="e">
        <f>+VLOOKUP(D506,#REF!,4,0)</f>
        <v>#REF!</v>
      </c>
      <c r="L506" t="e">
        <f>VLOOKUP(D506,#REF!,5,0)</f>
        <v>#REF!</v>
      </c>
      <c r="M506" t="e">
        <f>VLOOKUP(D506,#REF!,6,0)</f>
        <v>#REF!</v>
      </c>
      <c r="N506" t="e">
        <f>VLOOKUP(D506,#REF!,7,0)</f>
        <v>#REF!</v>
      </c>
      <c r="P506" t="str">
        <f t="shared" si="40"/>
        <v>75702</v>
      </c>
      <c r="Q506" t="str">
        <f t="shared" si="41"/>
        <v>72</v>
      </c>
    </row>
    <row r="507" spans="1:17" hidden="1" x14ac:dyDescent="0.3">
      <c r="A507" s="556" t="s">
        <v>3334</v>
      </c>
      <c r="B507" s="332">
        <v>6</v>
      </c>
      <c r="C507" s="609">
        <v>721075702042990</v>
      </c>
      <c r="D507" s="427" t="s">
        <v>1172</v>
      </c>
      <c r="E507" t="str">
        <f t="shared" si="38"/>
        <v>720107570204299</v>
      </c>
      <c r="F507" t="str">
        <f t="shared" si="39"/>
        <v>0</v>
      </c>
      <c r="G507" t="e">
        <f>+VLOOKUP(L507,BG!$D$10:$F$68,3,FALSE)</f>
        <v>#REF!</v>
      </c>
      <c r="H507" s="427" t="s">
        <v>1173</v>
      </c>
      <c r="I507" s="332">
        <v>15101163</v>
      </c>
      <c r="J507" s="296">
        <f t="shared" si="37"/>
        <v>15101.163</v>
      </c>
      <c r="K507" t="e">
        <f>+VLOOKUP(D507,#REF!,4,0)</f>
        <v>#REF!</v>
      </c>
      <c r="L507" t="e">
        <f>VLOOKUP(D507,#REF!,5,0)</f>
        <v>#REF!</v>
      </c>
      <c r="M507" t="e">
        <f>VLOOKUP(D507,#REF!,6,0)</f>
        <v>#REF!</v>
      </c>
      <c r="N507" t="e">
        <f>VLOOKUP(D507,#REF!,7,0)</f>
        <v>#REF!</v>
      </c>
      <c r="P507" t="str">
        <f t="shared" si="40"/>
        <v>75702</v>
      </c>
      <c r="Q507" t="str">
        <f t="shared" si="41"/>
        <v>72</v>
      </c>
    </row>
    <row r="508" spans="1:17" hidden="1" x14ac:dyDescent="0.3">
      <c r="A508" s="556" t="s">
        <v>3334</v>
      </c>
      <c r="B508" s="333">
        <v>6</v>
      </c>
      <c r="C508" s="610">
        <v>721075702044990</v>
      </c>
      <c r="D508" s="334" t="s">
        <v>1298</v>
      </c>
      <c r="E508" t="str">
        <f t="shared" si="38"/>
        <v>720107570204499</v>
      </c>
      <c r="F508" t="str">
        <f t="shared" si="39"/>
        <v>0</v>
      </c>
      <c r="G508" t="e">
        <f>+VLOOKUP(L508,BG!$D$10:$F$68,3,FALSE)</f>
        <v>#REF!</v>
      </c>
      <c r="H508" s="334" t="s">
        <v>1299</v>
      </c>
      <c r="I508" s="333">
        <v>118802960</v>
      </c>
      <c r="J508" s="296">
        <f t="shared" si="37"/>
        <v>118802.96</v>
      </c>
      <c r="K508" t="e">
        <f>+VLOOKUP(D508,#REF!,4,0)</f>
        <v>#REF!</v>
      </c>
      <c r="L508" t="e">
        <f>VLOOKUP(D508,#REF!,5,0)</f>
        <v>#REF!</v>
      </c>
      <c r="M508" t="e">
        <f>VLOOKUP(D508,#REF!,6,0)</f>
        <v>#REF!</v>
      </c>
      <c r="N508" t="e">
        <f>VLOOKUP(D508,#REF!,7,0)</f>
        <v>#REF!</v>
      </c>
      <c r="P508" t="str">
        <f t="shared" si="40"/>
        <v>75702</v>
      </c>
      <c r="Q508" t="str">
        <f t="shared" si="41"/>
        <v>72</v>
      </c>
    </row>
    <row r="509" spans="1:17" hidden="1" x14ac:dyDescent="0.3">
      <c r="A509" s="556" t="s">
        <v>3334</v>
      </c>
      <c r="B509" s="332">
        <v>6</v>
      </c>
      <c r="C509" s="609">
        <v>731075902001990</v>
      </c>
      <c r="D509" s="427" t="s">
        <v>1174</v>
      </c>
      <c r="E509" t="str">
        <f t="shared" si="38"/>
        <v>730107590200199</v>
      </c>
      <c r="F509" t="str">
        <f t="shared" si="39"/>
        <v>0</v>
      </c>
      <c r="G509" t="e">
        <f>+VLOOKUP(L509,BG!$D$10:$F$68,3,FALSE)</f>
        <v>#REF!</v>
      </c>
      <c r="H509" s="427" t="s">
        <v>1175</v>
      </c>
      <c r="I509" s="332">
        <v>462768167</v>
      </c>
      <c r="J509" s="296">
        <f t="shared" si="37"/>
        <v>462768.16700000002</v>
      </c>
      <c r="K509" s="297" t="e">
        <f>+VLOOKUP(D509,#REF!,4,0)</f>
        <v>#REF!</v>
      </c>
      <c r="L509" t="e">
        <f>VLOOKUP(D509,#REF!,5,0)</f>
        <v>#REF!</v>
      </c>
      <c r="M509" t="e">
        <f>VLOOKUP(D509,#REF!,6,0)</f>
        <v>#REF!</v>
      </c>
      <c r="N509" t="e">
        <f>VLOOKUP(D509,#REF!,7,0)</f>
        <v>#REF!</v>
      </c>
      <c r="P509" t="str">
        <f t="shared" si="40"/>
        <v>75902</v>
      </c>
      <c r="Q509" t="str">
        <f t="shared" si="41"/>
        <v>73</v>
      </c>
    </row>
    <row r="510" spans="1:17" hidden="1" x14ac:dyDescent="0.3">
      <c r="A510" s="556" t="s">
        <v>3334</v>
      </c>
      <c r="B510" s="333">
        <v>6</v>
      </c>
      <c r="C510" s="610">
        <v>731075902002990</v>
      </c>
      <c r="D510" s="334" t="s">
        <v>2054</v>
      </c>
      <c r="E510" t="str">
        <f t="shared" si="38"/>
        <v>730107590200299</v>
      </c>
      <c r="F510" t="str">
        <f t="shared" si="39"/>
        <v>0</v>
      </c>
      <c r="G510" t="e">
        <f>+VLOOKUP(L510,BG!$D$10:$F$68,3,FALSE)</f>
        <v>#REF!</v>
      </c>
      <c r="H510" s="334" t="s">
        <v>2201</v>
      </c>
      <c r="I510" s="333">
        <v>35691589</v>
      </c>
      <c r="J510" s="296">
        <f t="shared" si="37"/>
        <v>35691.589</v>
      </c>
      <c r="K510" s="297" t="e">
        <f>+VLOOKUP(D510,#REF!,4,0)</f>
        <v>#REF!</v>
      </c>
      <c r="L510" t="e">
        <f>VLOOKUP(D510,#REF!,5,0)</f>
        <v>#REF!</v>
      </c>
      <c r="M510" t="e">
        <f>VLOOKUP(D510,#REF!,6,0)</f>
        <v>#REF!</v>
      </c>
      <c r="N510" t="e">
        <f>VLOOKUP(D510,#REF!,7,0)</f>
        <v>#REF!</v>
      </c>
      <c r="P510" t="str">
        <f t="shared" si="40"/>
        <v>75902</v>
      </c>
      <c r="Q510" t="str">
        <f t="shared" si="41"/>
        <v>73</v>
      </c>
    </row>
    <row r="511" spans="1:17" hidden="1" x14ac:dyDescent="0.3">
      <c r="A511" s="556" t="s">
        <v>3334</v>
      </c>
      <c r="B511" s="332">
        <v>6</v>
      </c>
      <c r="C511" s="609">
        <v>731075904001990</v>
      </c>
      <c r="D511" s="427" t="s">
        <v>1300</v>
      </c>
      <c r="E511" t="str">
        <f t="shared" si="38"/>
        <v>730107590400199</v>
      </c>
      <c r="F511" t="str">
        <f t="shared" si="39"/>
        <v>0</v>
      </c>
      <c r="G511" t="e">
        <f>+VLOOKUP(L511,BG!$D$10:$F$68,3,FALSE)</f>
        <v>#REF!</v>
      </c>
      <c r="H511" s="427" t="s">
        <v>1301</v>
      </c>
      <c r="I511" s="332">
        <v>678543774</v>
      </c>
      <c r="J511" s="296">
        <f t="shared" si="37"/>
        <v>678543.77399999998</v>
      </c>
      <c r="K511" t="e">
        <f>+VLOOKUP(D511,#REF!,4,0)</f>
        <v>#REF!</v>
      </c>
      <c r="L511" t="e">
        <f>VLOOKUP(D511,#REF!,5,0)</f>
        <v>#REF!</v>
      </c>
      <c r="M511" t="e">
        <f>VLOOKUP(D511,#REF!,6,0)</f>
        <v>#REF!</v>
      </c>
      <c r="N511" t="e">
        <f>VLOOKUP(D511,#REF!,7,0)</f>
        <v>#REF!</v>
      </c>
      <c r="P511" t="str">
        <f t="shared" si="40"/>
        <v>75904</v>
      </c>
      <c r="Q511" t="str">
        <f t="shared" si="41"/>
        <v>73</v>
      </c>
    </row>
    <row r="512" spans="1:17" hidden="1" x14ac:dyDescent="0.3">
      <c r="A512" s="556" t="s">
        <v>3334</v>
      </c>
      <c r="B512" s="333">
        <v>6</v>
      </c>
      <c r="C512" s="610">
        <v>731075904006990</v>
      </c>
      <c r="D512" s="334" t="s">
        <v>3203</v>
      </c>
      <c r="E512" t="str">
        <f t="shared" si="38"/>
        <v>730107590400699</v>
      </c>
      <c r="F512" t="str">
        <f t="shared" si="39"/>
        <v>0</v>
      </c>
      <c r="G512" t="e">
        <f>+VLOOKUP(L512,BG!$D$10:$F$68,3,FALSE)</f>
        <v>#REF!</v>
      </c>
      <c r="H512" s="334" t="s">
        <v>3236</v>
      </c>
      <c r="I512" s="333">
        <v>1558855025</v>
      </c>
      <c r="J512" s="296">
        <f t="shared" si="37"/>
        <v>1558855.0249999999</v>
      </c>
      <c r="K512" t="e">
        <f>+VLOOKUP(D512,#REF!,4,0)</f>
        <v>#REF!</v>
      </c>
      <c r="L512" t="e">
        <f>VLOOKUP(D512,#REF!,5,0)</f>
        <v>#REF!</v>
      </c>
      <c r="M512" t="e">
        <f>VLOOKUP(D512,#REF!,6,0)</f>
        <v>#REF!</v>
      </c>
      <c r="N512" t="e">
        <f>VLOOKUP(D512,#REF!,7,0)</f>
        <v>#REF!</v>
      </c>
      <c r="P512" t="str">
        <f t="shared" si="40"/>
        <v>75904</v>
      </c>
      <c r="Q512" t="str">
        <f t="shared" si="41"/>
        <v>73</v>
      </c>
    </row>
    <row r="513" spans="1:17" hidden="1" x14ac:dyDescent="0.3">
      <c r="A513" s="556" t="s">
        <v>3334</v>
      </c>
      <c r="B513" s="332">
        <v>7</v>
      </c>
      <c r="C513" s="609">
        <v>731075906001990</v>
      </c>
      <c r="D513" s="427" t="s">
        <v>1176</v>
      </c>
      <c r="E513" t="str">
        <f t="shared" si="38"/>
        <v>730107590600199</v>
      </c>
      <c r="F513" t="str">
        <f t="shared" si="39"/>
        <v>0</v>
      </c>
      <c r="G513" t="e">
        <f>+VLOOKUP(L513,BG!$D$10:$F$68,3,FALSE)</f>
        <v>#REF!</v>
      </c>
      <c r="H513" s="427" t="s">
        <v>1177</v>
      </c>
      <c r="I513" s="332">
        <v>164688549</v>
      </c>
      <c r="J513" s="296">
        <f t="shared" si="37"/>
        <v>164688.549</v>
      </c>
      <c r="K513" t="e">
        <f>+VLOOKUP(D513,#REF!,4,0)</f>
        <v>#REF!</v>
      </c>
      <c r="L513" t="e">
        <f>VLOOKUP(D513,#REF!,5,0)</f>
        <v>#REF!</v>
      </c>
      <c r="M513" t="e">
        <f>VLOOKUP(D513,#REF!,6,0)</f>
        <v>#REF!</v>
      </c>
      <c r="N513" t="e">
        <f>VLOOKUP(D513,#REF!,7,0)</f>
        <v>#REF!</v>
      </c>
      <c r="P513" t="str">
        <f t="shared" si="40"/>
        <v>75906</v>
      </c>
      <c r="Q513" t="str">
        <f t="shared" si="41"/>
        <v>73</v>
      </c>
    </row>
    <row r="514" spans="1:17" hidden="1" x14ac:dyDescent="0.3">
      <c r="A514" s="556" t="s">
        <v>3334</v>
      </c>
      <c r="B514" s="333">
        <v>6</v>
      </c>
      <c r="C514" s="610">
        <v>731075906002990</v>
      </c>
      <c r="D514" s="334" t="s">
        <v>3357</v>
      </c>
      <c r="E514" t="str">
        <f t="shared" si="38"/>
        <v>730107590600299</v>
      </c>
      <c r="F514" t="str">
        <f t="shared" si="39"/>
        <v>0</v>
      </c>
      <c r="G514" t="e">
        <f>+VLOOKUP(L514,BG!$D$10:$F$68,3,FALSE)</f>
        <v>#REF!</v>
      </c>
      <c r="H514" s="334" t="s">
        <v>3385</v>
      </c>
      <c r="I514" s="333">
        <v>18935772</v>
      </c>
      <c r="J514" s="296">
        <f t="shared" ref="J514:J577" si="42">I514/1000</f>
        <v>18935.772000000001</v>
      </c>
      <c r="K514" t="e">
        <f>+VLOOKUP(D514,#REF!,4,0)</f>
        <v>#REF!</v>
      </c>
      <c r="L514" t="e">
        <f>VLOOKUP(D514,#REF!,5,0)</f>
        <v>#REF!</v>
      </c>
      <c r="M514" t="e">
        <f>VLOOKUP(D514,#REF!,6,0)</f>
        <v>#REF!</v>
      </c>
      <c r="N514" t="e">
        <f>VLOOKUP(D514,#REF!,7,0)</f>
        <v>#REF!</v>
      </c>
      <c r="P514" t="str">
        <f t="shared" si="40"/>
        <v>75906</v>
      </c>
      <c r="Q514" t="str">
        <f t="shared" si="41"/>
        <v>73</v>
      </c>
    </row>
    <row r="515" spans="1:17" hidden="1" x14ac:dyDescent="0.3">
      <c r="A515" s="556" t="s">
        <v>3334</v>
      </c>
      <c r="B515" s="332">
        <v>6</v>
      </c>
      <c r="C515" s="609">
        <v>731075908000990</v>
      </c>
      <c r="D515" s="427" t="s">
        <v>1179</v>
      </c>
      <c r="E515" t="str">
        <f t="shared" si="38"/>
        <v>730107590800099</v>
      </c>
      <c r="F515" t="str">
        <f t="shared" si="39"/>
        <v>0</v>
      </c>
      <c r="G515" t="e">
        <f>+VLOOKUP(L515,BG!$D$10:$F$68,3,FALSE)</f>
        <v>#REF!</v>
      </c>
      <c r="H515" s="427" t="s">
        <v>1178</v>
      </c>
      <c r="I515" s="332">
        <v>9165667</v>
      </c>
      <c r="J515" s="296">
        <f t="shared" si="42"/>
        <v>9165.6669999999995</v>
      </c>
      <c r="K515" t="e">
        <f>+VLOOKUP(D515,#REF!,4,0)</f>
        <v>#REF!</v>
      </c>
      <c r="L515" t="e">
        <f>VLOOKUP(D515,#REF!,5,0)</f>
        <v>#REF!</v>
      </c>
      <c r="M515" t="e">
        <f>VLOOKUP(D515,#REF!,6,0)</f>
        <v>#REF!</v>
      </c>
      <c r="N515" t="e">
        <f>VLOOKUP(D515,#REF!,7,0)</f>
        <v>#REF!</v>
      </c>
      <c r="P515" t="str">
        <f t="shared" si="40"/>
        <v>75908</v>
      </c>
      <c r="Q515" t="str">
        <f t="shared" si="41"/>
        <v>73</v>
      </c>
    </row>
    <row r="516" spans="1:17" hidden="1" x14ac:dyDescent="0.3">
      <c r="A516" s="556" t="s">
        <v>3334</v>
      </c>
      <c r="B516" s="333">
        <v>6</v>
      </c>
      <c r="C516" s="610">
        <v>731075908002990</v>
      </c>
      <c r="D516" s="334" t="s">
        <v>3358</v>
      </c>
      <c r="E516" t="str">
        <f t="shared" si="38"/>
        <v>730107590800299</v>
      </c>
      <c r="F516" t="str">
        <f t="shared" si="39"/>
        <v>0</v>
      </c>
      <c r="G516" t="e">
        <f>+VLOOKUP(L516,BG!$D$10:$F$68,3,FALSE)</f>
        <v>#REF!</v>
      </c>
      <c r="H516" s="334" t="s">
        <v>3386</v>
      </c>
      <c r="I516" s="333">
        <v>66846862</v>
      </c>
      <c r="J516" s="296">
        <f t="shared" si="42"/>
        <v>66846.861999999994</v>
      </c>
      <c r="K516" t="e">
        <f>+VLOOKUP(D516,#REF!,4,0)</f>
        <v>#REF!</v>
      </c>
      <c r="L516" t="e">
        <f>VLOOKUP(D516,#REF!,5,0)</f>
        <v>#REF!</v>
      </c>
      <c r="M516" t="e">
        <f>VLOOKUP(D516,#REF!,6,0)</f>
        <v>#REF!</v>
      </c>
      <c r="N516" t="e">
        <f>VLOOKUP(D516,#REF!,7,0)</f>
        <v>#REF!</v>
      </c>
      <c r="P516" t="str">
        <f t="shared" si="40"/>
        <v>75908</v>
      </c>
      <c r="Q516" t="str">
        <f t="shared" si="41"/>
        <v>73</v>
      </c>
    </row>
    <row r="517" spans="1:17" hidden="1" x14ac:dyDescent="0.3">
      <c r="A517" s="556" t="s">
        <v>3334</v>
      </c>
      <c r="B517" s="332">
        <v>6</v>
      </c>
      <c r="C517" s="609">
        <v>731075912002990</v>
      </c>
      <c r="D517" s="427" t="s">
        <v>1378</v>
      </c>
      <c r="E517" t="str">
        <f t="shared" ref="E517:E580" si="43">+MID(D517,3,2)&amp;+MID(D517,6,1)&amp;+MID(D517,8,2)&amp;+MID(D517,11,3)&amp;+MID(D517,17,2)&amp;+MID(D517,20,3)&amp;+MID(D517,24,2)</f>
        <v>730107591200299</v>
      </c>
      <c r="F517" t="str">
        <f t="shared" ref="F517:F580" si="44">MID(E517,3,1)</f>
        <v>0</v>
      </c>
      <c r="G517" t="e">
        <f>+VLOOKUP(L517,BG!$D$10:$F$68,3,FALSE)</f>
        <v>#REF!</v>
      </c>
      <c r="H517" s="427" t="s">
        <v>1411</v>
      </c>
      <c r="I517" s="332">
        <v>3560238</v>
      </c>
      <c r="J517" s="296">
        <f t="shared" si="42"/>
        <v>3560.2379999999998</v>
      </c>
      <c r="K517" t="e">
        <f>+VLOOKUP(D517,#REF!,4,0)</f>
        <v>#REF!</v>
      </c>
      <c r="L517" t="e">
        <f>VLOOKUP(D517,#REF!,5,0)</f>
        <v>#REF!</v>
      </c>
      <c r="M517" t="e">
        <f>VLOOKUP(D517,#REF!,6,0)</f>
        <v>#REF!</v>
      </c>
      <c r="N517" t="e">
        <f>VLOOKUP(D517,#REF!,7,0)</f>
        <v>#REF!</v>
      </c>
      <c r="P517" t="str">
        <f t="shared" si="40"/>
        <v>75912</v>
      </c>
      <c r="Q517" t="str">
        <f t="shared" si="41"/>
        <v>73</v>
      </c>
    </row>
    <row r="518" spans="1:17" hidden="1" x14ac:dyDescent="0.3">
      <c r="A518" s="556" t="s">
        <v>3334</v>
      </c>
      <c r="B518" s="333">
        <v>6</v>
      </c>
      <c r="C518" s="610">
        <v>731075914003990</v>
      </c>
      <c r="D518" s="334" t="s">
        <v>2055</v>
      </c>
      <c r="E518" t="str">
        <f t="shared" si="43"/>
        <v>730107591400399</v>
      </c>
      <c r="F518" t="str">
        <f t="shared" si="44"/>
        <v>0</v>
      </c>
      <c r="G518" t="e">
        <f>+VLOOKUP(L518,BG!$D$10:$F$68,3,FALSE)</f>
        <v>#REF!</v>
      </c>
      <c r="H518" s="334" t="s">
        <v>2202</v>
      </c>
      <c r="I518" s="333">
        <v>24415614</v>
      </c>
      <c r="J518" s="296">
        <f t="shared" si="42"/>
        <v>24415.614000000001</v>
      </c>
      <c r="K518" s="297" t="e">
        <f>+VLOOKUP(D518,#REF!,4,0)</f>
        <v>#REF!</v>
      </c>
      <c r="L518" t="e">
        <f>VLOOKUP(D518,#REF!,5,0)</f>
        <v>#REF!</v>
      </c>
      <c r="M518" t="e">
        <f>VLOOKUP(D518,#REF!,6,0)</f>
        <v>#REF!</v>
      </c>
      <c r="N518" t="e">
        <f>VLOOKUP(D518,#REF!,7,0)</f>
        <v>#REF!</v>
      </c>
      <c r="P518" t="str">
        <f t="shared" si="40"/>
        <v>75914</v>
      </c>
      <c r="Q518" t="str">
        <f t="shared" si="41"/>
        <v>73</v>
      </c>
    </row>
    <row r="519" spans="1:17" hidden="1" x14ac:dyDescent="0.3">
      <c r="A519" s="556" t="s">
        <v>3334</v>
      </c>
      <c r="B519" s="332">
        <v>6</v>
      </c>
      <c r="C519" s="609">
        <v>731075914004990</v>
      </c>
      <c r="D519" s="427" t="s">
        <v>2056</v>
      </c>
      <c r="E519" t="str">
        <f t="shared" si="43"/>
        <v>730107591400499</v>
      </c>
      <c r="F519" t="str">
        <f t="shared" si="44"/>
        <v>0</v>
      </c>
      <c r="G519" t="e">
        <f>+VLOOKUP(L519,BG!$D$10:$F$68,3,FALSE)</f>
        <v>#REF!</v>
      </c>
      <c r="H519" s="427" t="s">
        <v>2203</v>
      </c>
      <c r="I519" s="332">
        <v>30362435</v>
      </c>
      <c r="J519" s="296">
        <f t="shared" si="42"/>
        <v>30362.435000000001</v>
      </c>
      <c r="K519" s="297" t="e">
        <f>+VLOOKUP(D519,#REF!,4,0)</f>
        <v>#REF!</v>
      </c>
      <c r="L519" t="e">
        <f>VLOOKUP(D519,#REF!,5,0)</f>
        <v>#REF!</v>
      </c>
      <c r="M519" t="e">
        <f>VLOOKUP(D519,#REF!,6,0)</f>
        <v>#REF!</v>
      </c>
      <c r="N519" t="e">
        <f>VLOOKUP(D519,#REF!,7,0)</f>
        <v>#REF!</v>
      </c>
      <c r="P519" t="str">
        <f t="shared" ref="P519:P582" si="45">MID(E519,6,5)</f>
        <v>75914</v>
      </c>
      <c r="Q519" t="str">
        <f t="shared" ref="Q519:Q582" si="46">+LEFT(E519,2)</f>
        <v>73</v>
      </c>
    </row>
    <row r="520" spans="1:17" hidden="1" x14ac:dyDescent="0.3">
      <c r="A520" s="556" t="s">
        <v>3334</v>
      </c>
      <c r="B520" s="333">
        <v>6</v>
      </c>
      <c r="C520" s="610">
        <v>731075914010990</v>
      </c>
      <c r="D520" s="334" t="s">
        <v>1262</v>
      </c>
      <c r="E520" t="str">
        <f t="shared" si="43"/>
        <v>730107591401099</v>
      </c>
      <c r="F520" t="str">
        <f t="shared" si="44"/>
        <v>0</v>
      </c>
      <c r="G520" t="e">
        <f>+VLOOKUP(L520,BG!$D$10:$F$68,3,FALSE)</f>
        <v>#REF!</v>
      </c>
      <c r="H520" s="334" t="s">
        <v>1263</v>
      </c>
      <c r="I520" s="333">
        <v>1500000</v>
      </c>
      <c r="J520" s="296">
        <f t="shared" si="42"/>
        <v>1500</v>
      </c>
      <c r="K520" s="297" t="e">
        <f>+VLOOKUP(D520,#REF!,4,0)</f>
        <v>#REF!</v>
      </c>
      <c r="L520" t="e">
        <f>VLOOKUP(D520,#REF!,5,0)</f>
        <v>#REF!</v>
      </c>
      <c r="M520" t="e">
        <f>VLOOKUP(D520,#REF!,6,0)</f>
        <v>#REF!</v>
      </c>
      <c r="N520" t="e">
        <f>VLOOKUP(D520,#REF!,7,0)</f>
        <v>#REF!</v>
      </c>
      <c r="P520" t="str">
        <f t="shared" si="45"/>
        <v>75914</v>
      </c>
      <c r="Q520" t="str">
        <f t="shared" si="46"/>
        <v>73</v>
      </c>
    </row>
    <row r="521" spans="1:17" hidden="1" x14ac:dyDescent="0.3">
      <c r="A521" s="556" t="s">
        <v>3334</v>
      </c>
      <c r="B521" s="332">
        <v>6</v>
      </c>
      <c r="C521" s="609">
        <v>731075914018990</v>
      </c>
      <c r="D521" s="427" t="s">
        <v>3359</v>
      </c>
      <c r="E521" t="str">
        <f t="shared" si="43"/>
        <v>730107591401899</v>
      </c>
      <c r="F521" t="str">
        <f t="shared" si="44"/>
        <v>0</v>
      </c>
      <c r="G521" t="e">
        <f>+VLOOKUP(L521,BG!$D$10:$F$68,3,FALSE)</f>
        <v>#REF!</v>
      </c>
      <c r="H521" s="427" t="s">
        <v>3387</v>
      </c>
      <c r="I521" s="332">
        <v>142522875</v>
      </c>
      <c r="J521" s="296">
        <f t="shared" si="42"/>
        <v>142522.875</v>
      </c>
      <c r="K521" t="e">
        <f>+VLOOKUP(D521,#REF!,4,0)</f>
        <v>#REF!</v>
      </c>
      <c r="L521" t="e">
        <f>VLOOKUP(D521,#REF!,5,0)</f>
        <v>#REF!</v>
      </c>
      <c r="M521" t="e">
        <f>VLOOKUP(D521,#REF!,6,0)</f>
        <v>#REF!</v>
      </c>
      <c r="N521" t="e">
        <f>VLOOKUP(D521,#REF!,7,0)</f>
        <v>#REF!</v>
      </c>
      <c r="P521" t="str">
        <f t="shared" si="45"/>
        <v>75914</v>
      </c>
      <c r="Q521" t="str">
        <f t="shared" si="46"/>
        <v>73</v>
      </c>
    </row>
    <row r="522" spans="1:17" hidden="1" x14ac:dyDescent="0.3">
      <c r="A522" s="556" t="s">
        <v>3334</v>
      </c>
      <c r="B522" s="333">
        <v>6</v>
      </c>
      <c r="C522" s="610">
        <v>731075914019990</v>
      </c>
      <c r="D522" s="334" t="s">
        <v>3360</v>
      </c>
      <c r="E522" t="str">
        <f t="shared" si="43"/>
        <v>730107591401999</v>
      </c>
      <c r="F522" t="str">
        <f t="shared" si="44"/>
        <v>0</v>
      </c>
      <c r="G522" t="e">
        <f>+VLOOKUP(L522,BG!$D$10:$F$68,3,FALSE)</f>
        <v>#REF!</v>
      </c>
      <c r="H522" s="334" t="s">
        <v>3388</v>
      </c>
      <c r="I522" s="333">
        <v>107650448</v>
      </c>
      <c r="J522" s="296">
        <f t="shared" si="42"/>
        <v>107650.448</v>
      </c>
      <c r="K522" t="e">
        <f>+VLOOKUP(D522,#REF!,4,0)</f>
        <v>#REF!</v>
      </c>
      <c r="L522" t="e">
        <f>VLOOKUP(D522,#REF!,5,0)</f>
        <v>#REF!</v>
      </c>
      <c r="M522" t="e">
        <f>VLOOKUP(D522,#REF!,6,0)</f>
        <v>#REF!</v>
      </c>
      <c r="N522" t="e">
        <f>VLOOKUP(D522,#REF!,7,0)</f>
        <v>#REF!</v>
      </c>
      <c r="P522" t="str">
        <f t="shared" si="45"/>
        <v>75914</v>
      </c>
      <c r="Q522" t="str">
        <f t="shared" si="46"/>
        <v>73</v>
      </c>
    </row>
    <row r="523" spans="1:17" hidden="1" x14ac:dyDescent="0.3">
      <c r="A523" s="556" t="s">
        <v>3334</v>
      </c>
      <c r="B523" s="332">
        <v>6</v>
      </c>
      <c r="C523" s="609">
        <v>731075914020990</v>
      </c>
      <c r="D523" s="427" t="s">
        <v>3361</v>
      </c>
      <c r="E523" t="str">
        <f t="shared" si="43"/>
        <v>730107591402099</v>
      </c>
      <c r="F523" t="str">
        <f t="shared" si="44"/>
        <v>0</v>
      </c>
      <c r="G523" t="e">
        <f>+VLOOKUP(L523,BG!$D$10:$F$68,3,FALSE)</f>
        <v>#REF!</v>
      </c>
      <c r="H523" s="427" t="s">
        <v>3389</v>
      </c>
      <c r="I523" s="332">
        <v>14433333</v>
      </c>
      <c r="J523" s="296">
        <f t="shared" si="42"/>
        <v>14433.333000000001</v>
      </c>
      <c r="K523" t="e">
        <f>+VLOOKUP(D523,#REF!,4,0)</f>
        <v>#REF!</v>
      </c>
      <c r="L523" t="e">
        <f>VLOOKUP(D523,#REF!,5,0)</f>
        <v>#REF!</v>
      </c>
      <c r="M523" t="e">
        <f>VLOOKUP(D523,#REF!,6,0)</f>
        <v>#REF!</v>
      </c>
      <c r="N523" t="e">
        <f>VLOOKUP(D523,#REF!,7,0)</f>
        <v>#REF!</v>
      </c>
      <c r="P523" t="str">
        <f t="shared" si="45"/>
        <v>75914</v>
      </c>
      <c r="Q523" t="str">
        <f t="shared" si="46"/>
        <v>73</v>
      </c>
    </row>
    <row r="524" spans="1:17" hidden="1" x14ac:dyDescent="0.3">
      <c r="A524" s="556" t="s">
        <v>3334</v>
      </c>
      <c r="B524" s="333">
        <v>6</v>
      </c>
      <c r="C524" s="610">
        <v>731075916001990</v>
      </c>
      <c r="D524" s="334" t="s">
        <v>1379</v>
      </c>
      <c r="E524" t="str">
        <f t="shared" si="43"/>
        <v>730107591600199</v>
      </c>
      <c r="F524" t="str">
        <f t="shared" si="44"/>
        <v>0</v>
      </c>
      <c r="G524" t="e">
        <f>+VLOOKUP(L524,BG!$D$10:$F$68,3,FALSE)</f>
        <v>#REF!</v>
      </c>
      <c r="H524" s="334" t="s">
        <v>1579</v>
      </c>
      <c r="I524" s="333">
        <v>7760979</v>
      </c>
      <c r="J524" s="296">
        <f t="shared" si="42"/>
        <v>7760.9790000000003</v>
      </c>
      <c r="K524" s="297" t="e">
        <f>+VLOOKUP(D524,#REF!,4,0)</f>
        <v>#REF!</v>
      </c>
      <c r="L524" t="e">
        <f>VLOOKUP(D524,#REF!,5,0)</f>
        <v>#REF!</v>
      </c>
      <c r="M524" t="e">
        <f>VLOOKUP(D524,#REF!,6,0)</f>
        <v>#REF!</v>
      </c>
      <c r="N524" t="e">
        <f>VLOOKUP(D524,#REF!,7,0)</f>
        <v>#REF!</v>
      </c>
      <c r="P524" t="str">
        <f t="shared" si="45"/>
        <v>75916</v>
      </c>
      <c r="Q524" t="str">
        <f t="shared" si="46"/>
        <v>73</v>
      </c>
    </row>
    <row r="525" spans="1:17" hidden="1" x14ac:dyDescent="0.3">
      <c r="A525" s="556" t="s">
        <v>3334</v>
      </c>
      <c r="B525" s="332">
        <v>7</v>
      </c>
      <c r="C525" s="609">
        <v>731075918005990</v>
      </c>
      <c r="D525" s="427" t="s">
        <v>1180</v>
      </c>
      <c r="E525" t="str">
        <f t="shared" si="43"/>
        <v>730107591800599</v>
      </c>
      <c r="F525" t="str">
        <f t="shared" si="44"/>
        <v>0</v>
      </c>
      <c r="G525" t="e">
        <f>+VLOOKUP(L525,BG!$D$10:$F$68,3,FALSE)</f>
        <v>#REF!</v>
      </c>
      <c r="H525" s="427" t="s">
        <v>1181</v>
      </c>
      <c r="I525" s="332">
        <v>1548221</v>
      </c>
      <c r="J525" s="296">
        <f t="shared" si="42"/>
        <v>1548.221</v>
      </c>
      <c r="K525" s="297" t="e">
        <f>+VLOOKUP(D525,#REF!,4,0)</f>
        <v>#REF!</v>
      </c>
      <c r="L525" t="e">
        <f>VLOOKUP(D525,#REF!,5,0)</f>
        <v>#REF!</v>
      </c>
      <c r="M525" t="e">
        <f>VLOOKUP(D525,#REF!,6,0)</f>
        <v>#REF!</v>
      </c>
      <c r="N525" t="e">
        <f>VLOOKUP(D525,#REF!,7,0)</f>
        <v>#REF!</v>
      </c>
      <c r="P525" t="str">
        <f t="shared" si="45"/>
        <v>75918</v>
      </c>
      <c r="Q525" t="str">
        <f t="shared" si="46"/>
        <v>73</v>
      </c>
    </row>
    <row r="526" spans="1:17" hidden="1" x14ac:dyDescent="0.3">
      <c r="A526" s="556" t="s">
        <v>3334</v>
      </c>
      <c r="B526" s="333">
        <v>7</v>
      </c>
      <c r="C526" s="610">
        <v>731075918007990</v>
      </c>
      <c r="D526" s="334" t="s">
        <v>1380</v>
      </c>
      <c r="E526" t="str">
        <f t="shared" si="43"/>
        <v>730107591800799</v>
      </c>
      <c r="F526" t="str">
        <f t="shared" si="44"/>
        <v>0</v>
      </c>
      <c r="G526" t="e">
        <f>+VLOOKUP(L526,BG!$D$10:$F$68,3,FALSE)</f>
        <v>#REF!</v>
      </c>
      <c r="H526" s="334" t="s">
        <v>1451</v>
      </c>
      <c r="I526" s="333">
        <v>14443270</v>
      </c>
      <c r="J526" s="296">
        <f t="shared" si="42"/>
        <v>14443.27</v>
      </c>
      <c r="K526" s="297" t="e">
        <f>+VLOOKUP(D526,#REF!,4,0)</f>
        <v>#REF!</v>
      </c>
      <c r="L526" t="e">
        <f>VLOOKUP(D526,#REF!,5,0)</f>
        <v>#REF!</v>
      </c>
      <c r="M526" t="e">
        <f>VLOOKUP(D526,#REF!,6,0)</f>
        <v>#REF!</v>
      </c>
      <c r="N526" t="e">
        <f>VLOOKUP(D526,#REF!,7,0)</f>
        <v>#REF!</v>
      </c>
      <c r="P526" t="str">
        <f t="shared" si="45"/>
        <v>75918</v>
      </c>
      <c r="Q526" t="str">
        <f t="shared" si="46"/>
        <v>73</v>
      </c>
    </row>
    <row r="527" spans="1:17" hidden="1" x14ac:dyDescent="0.3">
      <c r="A527" s="556" t="s">
        <v>3334</v>
      </c>
      <c r="B527" s="332">
        <v>6</v>
      </c>
      <c r="C527" s="609">
        <v>731075918016990</v>
      </c>
      <c r="D527" s="427" t="s">
        <v>2058</v>
      </c>
      <c r="E527" t="str">
        <f t="shared" si="43"/>
        <v>730107591801699</v>
      </c>
      <c r="F527" t="str">
        <f t="shared" si="44"/>
        <v>0</v>
      </c>
      <c r="G527" t="e">
        <f>+VLOOKUP(L527,BG!$D$10:$F$68,3,FALSE)</f>
        <v>#REF!</v>
      </c>
      <c r="H527" s="427" t="s">
        <v>1182</v>
      </c>
      <c r="I527" s="332">
        <v>3042819</v>
      </c>
      <c r="J527" s="296">
        <f t="shared" si="42"/>
        <v>3042.819</v>
      </c>
      <c r="K527" s="297" t="e">
        <f>+VLOOKUP(D527,#REF!,4,0)</f>
        <v>#REF!</v>
      </c>
      <c r="L527" t="e">
        <f>VLOOKUP(D527,#REF!,5,0)</f>
        <v>#REF!</v>
      </c>
      <c r="M527" t="e">
        <f>VLOOKUP(D527,#REF!,6,0)</f>
        <v>#REF!</v>
      </c>
      <c r="N527" t="e">
        <f>VLOOKUP(D527,#REF!,7,0)</f>
        <v>#REF!</v>
      </c>
      <c r="P527" t="str">
        <f t="shared" si="45"/>
        <v>75918</v>
      </c>
      <c r="Q527" t="str">
        <f t="shared" si="46"/>
        <v>73</v>
      </c>
    </row>
    <row r="528" spans="1:17" hidden="1" x14ac:dyDescent="0.3">
      <c r="A528" s="556" t="s">
        <v>3334</v>
      </c>
      <c r="B528" s="333">
        <v>6</v>
      </c>
      <c r="C528" s="610">
        <v>731075918020990</v>
      </c>
      <c r="D528" s="334" t="s">
        <v>2059</v>
      </c>
      <c r="E528" t="str">
        <f t="shared" si="43"/>
        <v>730107591802099</v>
      </c>
      <c r="F528" t="str">
        <f t="shared" si="44"/>
        <v>0</v>
      </c>
      <c r="G528" t="e">
        <f>+VLOOKUP(L528,BG!$D$10:$F$68,3,FALSE)</f>
        <v>#REF!</v>
      </c>
      <c r="H528" s="334" t="s">
        <v>1183</v>
      </c>
      <c r="I528" s="333">
        <v>1071971</v>
      </c>
      <c r="J528" s="296">
        <f t="shared" si="42"/>
        <v>1071.971</v>
      </c>
      <c r="K528" s="297" t="e">
        <f>+VLOOKUP(D528,#REF!,4,0)</f>
        <v>#REF!</v>
      </c>
      <c r="L528" t="e">
        <f>VLOOKUP(D528,#REF!,5,0)</f>
        <v>#REF!</v>
      </c>
      <c r="M528" t="e">
        <f>VLOOKUP(D528,#REF!,6,0)</f>
        <v>#REF!</v>
      </c>
      <c r="N528" t="e">
        <f>VLOOKUP(D528,#REF!,7,0)</f>
        <v>#REF!</v>
      </c>
      <c r="P528" t="str">
        <f t="shared" si="45"/>
        <v>75918</v>
      </c>
      <c r="Q528" t="str">
        <f t="shared" si="46"/>
        <v>73</v>
      </c>
    </row>
    <row r="529" spans="1:17" hidden="1" x14ac:dyDescent="0.3">
      <c r="A529" s="556" t="s">
        <v>3334</v>
      </c>
      <c r="B529" s="332">
        <v>6</v>
      </c>
      <c r="C529" s="609">
        <v>731075918021990</v>
      </c>
      <c r="D529" s="427" t="s">
        <v>3362</v>
      </c>
      <c r="E529" t="str">
        <f t="shared" si="43"/>
        <v>730107591802199</v>
      </c>
      <c r="F529" t="str">
        <f t="shared" si="44"/>
        <v>0</v>
      </c>
      <c r="G529" t="e">
        <f>+VLOOKUP(L529,BG!$D$10:$F$68,3,FALSE)</f>
        <v>#REF!</v>
      </c>
      <c r="H529" s="427" t="s">
        <v>3390</v>
      </c>
      <c r="I529" s="332">
        <v>2375000</v>
      </c>
      <c r="J529" s="296">
        <f t="shared" si="42"/>
        <v>2375</v>
      </c>
      <c r="K529" t="e">
        <f>+VLOOKUP(D529,#REF!,4,0)</f>
        <v>#REF!</v>
      </c>
      <c r="L529" t="e">
        <f>VLOOKUP(D529,#REF!,5,0)</f>
        <v>#REF!</v>
      </c>
      <c r="M529" t="e">
        <f>VLOOKUP(D529,#REF!,6,0)</f>
        <v>#REF!</v>
      </c>
      <c r="N529" t="e">
        <f>VLOOKUP(D529,#REF!,7,0)</f>
        <v>#REF!</v>
      </c>
      <c r="P529" t="str">
        <f t="shared" si="45"/>
        <v>75918</v>
      </c>
      <c r="Q529" t="str">
        <f t="shared" si="46"/>
        <v>73</v>
      </c>
    </row>
    <row r="530" spans="1:17" hidden="1" x14ac:dyDescent="0.3">
      <c r="A530" s="556" t="s">
        <v>3334</v>
      </c>
      <c r="B530" s="333">
        <v>7</v>
      </c>
      <c r="C530" s="610">
        <v>731075920002990</v>
      </c>
      <c r="D530" s="334" t="s">
        <v>1184</v>
      </c>
      <c r="E530" t="str">
        <f t="shared" si="43"/>
        <v>730107592000299</v>
      </c>
      <c r="F530" t="str">
        <f t="shared" si="44"/>
        <v>0</v>
      </c>
      <c r="G530" t="e">
        <f>+VLOOKUP(L530,BG!$D$10:$F$68,3,FALSE)</f>
        <v>#REF!</v>
      </c>
      <c r="H530" s="334" t="s">
        <v>1185</v>
      </c>
      <c r="I530" s="333">
        <v>436553587</v>
      </c>
      <c r="J530" s="296">
        <f t="shared" si="42"/>
        <v>436553.587</v>
      </c>
      <c r="K530" s="297" t="e">
        <f>+VLOOKUP(D530,#REF!,4,0)</f>
        <v>#REF!</v>
      </c>
      <c r="L530" t="e">
        <f>VLOOKUP(D530,#REF!,5,0)</f>
        <v>#REF!</v>
      </c>
      <c r="M530" t="e">
        <f>VLOOKUP(D530,#REF!,6,0)</f>
        <v>#REF!</v>
      </c>
      <c r="N530" t="e">
        <f>VLOOKUP(D530,#REF!,7,0)</f>
        <v>#REF!</v>
      </c>
      <c r="P530" t="str">
        <f t="shared" si="45"/>
        <v>75920</v>
      </c>
      <c r="Q530" t="str">
        <f t="shared" si="46"/>
        <v>73</v>
      </c>
    </row>
    <row r="531" spans="1:17" hidden="1" x14ac:dyDescent="0.3">
      <c r="A531" s="556" t="s">
        <v>3334</v>
      </c>
      <c r="B531" s="332">
        <v>6</v>
      </c>
      <c r="C531" s="609">
        <v>731075922001990</v>
      </c>
      <c r="D531" s="427" t="s">
        <v>1302</v>
      </c>
      <c r="E531" t="str">
        <f t="shared" si="43"/>
        <v>730107592200199</v>
      </c>
      <c r="F531" t="str">
        <f t="shared" si="44"/>
        <v>0</v>
      </c>
      <c r="G531" t="e">
        <f>+VLOOKUP(L531,BG!$D$10:$F$68,3,FALSE)</f>
        <v>#REF!</v>
      </c>
      <c r="H531" s="427" t="s">
        <v>1303</v>
      </c>
      <c r="I531" s="332">
        <v>2295270</v>
      </c>
      <c r="J531" s="296">
        <f t="shared" si="42"/>
        <v>2295.27</v>
      </c>
      <c r="K531" s="297" t="e">
        <f>+VLOOKUP(D531,#REF!,4,0)</f>
        <v>#REF!</v>
      </c>
      <c r="L531" t="e">
        <f>VLOOKUP(D531,#REF!,5,0)</f>
        <v>#REF!</v>
      </c>
      <c r="M531" t="e">
        <f>VLOOKUP(D531,#REF!,6,0)</f>
        <v>#REF!</v>
      </c>
      <c r="N531" t="e">
        <f>VLOOKUP(D531,#REF!,7,0)</f>
        <v>#REF!</v>
      </c>
      <c r="P531" t="str">
        <f t="shared" si="45"/>
        <v>75922</v>
      </c>
      <c r="Q531" t="str">
        <f t="shared" si="46"/>
        <v>73</v>
      </c>
    </row>
    <row r="532" spans="1:17" hidden="1" x14ac:dyDescent="0.3">
      <c r="A532" s="556" t="s">
        <v>3334</v>
      </c>
      <c r="B532" s="333">
        <v>6</v>
      </c>
      <c r="C532" s="610">
        <v>731075922009990</v>
      </c>
      <c r="D532" s="334" t="s">
        <v>3363</v>
      </c>
      <c r="E532" t="str">
        <f t="shared" si="43"/>
        <v>730107592200999</v>
      </c>
      <c r="F532" t="str">
        <f t="shared" si="44"/>
        <v>0</v>
      </c>
      <c r="G532" t="e">
        <f>+VLOOKUP(L532,BG!$D$10:$F$68,3,FALSE)</f>
        <v>#REF!</v>
      </c>
      <c r="H532" s="334" t="s">
        <v>3391</v>
      </c>
      <c r="I532" s="333">
        <v>2932845</v>
      </c>
      <c r="J532" s="296">
        <f t="shared" si="42"/>
        <v>2932.8449999999998</v>
      </c>
      <c r="K532" t="e">
        <f>+VLOOKUP(D532,#REF!,4,0)</f>
        <v>#REF!</v>
      </c>
      <c r="L532" t="e">
        <f>VLOOKUP(D532,#REF!,5,0)</f>
        <v>#REF!</v>
      </c>
      <c r="M532" t="e">
        <f>VLOOKUP(D532,#REF!,6,0)</f>
        <v>#REF!</v>
      </c>
      <c r="N532" t="e">
        <f>VLOOKUP(D532,#REF!,7,0)</f>
        <v>#REF!</v>
      </c>
      <c r="P532" t="str">
        <f t="shared" si="45"/>
        <v>75922</v>
      </c>
      <c r="Q532" t="str">
        <f t="shared" si="46"/>
        <v>73</v>
      </c>
    </row>
    <row r="533" spans="1:17" hidden="1" x14ac:dyDescent="0.3">
      <c r="A533" s="556" t="s">
        <v>3334</v>
      </c>
      <c r="B533" s="332">
        <v>6</v>
      </c>
      <c r="C533" s="609">
        <v>731076102022990</v>
      </c>
      <c r="D533" s="427" t="s">
        <v>2060</v>
      </c>
      <c r="E533" t="str">
        <f t="shared" si="43"/>
        <v>730107610202299</v>
      </c>
      <c r="F533" t="str">
        <f t="shared" si="44"/>
        <v>0</v>
      </c>
      <c r="G533" t="e">
        <f>+VLOOKUP(L533,BG!$D$10:$F$68,3,FALSE)</f>
        <v>#REF!</v>
      </c>
      <c r="H533" s="427" t="s">
        <v>2205</v>
      </c>
      <c r="I533" s="332">
        <v>227269</v>
      </c>
      <c r="J533" s="296">
        <f t="shared" si="42"/>
        <v>227.26900000000001</v>
      </c>
      <c r="K533" t="e">
        <f>+VLOOKUP(D533,#REF!,4,0)</f>
        <v>#REF!</v>
      </c>
      <c r="L533" t="e">
        <f>VLOOKUP(D533,#REF!,5,0)</f>
        <v>#REF!</v>
      </c>
      <c r="M533" t="e">
        <f>VLOOKUP(D533,#REF!,6,0)</f>
        <v>#REF!</v>
      </c>
      <c r="N533" t="e">
        <f>VLOOKUP(D533,#REF!,7,0)</f>
        <v>#REF!</v>
      </c>
      <c r="P533" t="str">
        <f t="shared" si="45"/>
        <v>76102</v>
      </c>
      <c r="Q533" t="str">
        <f t="shared" si="46"/>
        <v>73</v>
      </c>
    </row>
    <row r="534" spans="1:17" hidden="1" x14ac:dyDescent="0.3">
      <c r="A534" s="556" t="s">
        <v>3334</v>
      </c>
      <c r="B534" s="333">
        <v>6</v>
      </c>
      <c r="C534" s="610">
        <v>731076104024990</v>
      </c>
      <c r="D534" s="334" t="s">
        <v>1381</v>
      </c>
      <c r="E534" t="str">
        <f t="shared" si="43"/>
        <v>730107610402499</v>
      </c>
      <c r="F534" t="str">
        <f t="shared" si="44"/>
        <v>0</v>
      </c>
      <c r="G534" t="e">
        <f>+VLOOKUP(L534,BG!$D$10:$F$68,3,FALSE)</f>
        <v>#REF!</v>
      </c>
      <c r="H534" s="334" t="s">
        <v>1415</v>
      </c>
      <c r="I534" s="333">
        <v>765120</v>
      </c>
      <c r="J534" s="296">
        <f t="shared" si="42"/>
        <v>765.12</v>
      </c>
      <c r="K534" t="e">
        <f>+VLOOKUP(D534,#REF!,4,0)</f>
        <v>#REF!</v>
      </c>
      <c r="L534" t="e">
        <f>VLOOKUP(D534,#REF!,5,0)</f>
        <v>#REF!</v>
      </c>
      <c r="M534" t="e">
        <f>VLOOKUP(D534,#REF!,6,0)</f>
        <v>#REF!</v>
      </c>
      <c r="N534" t="e">
        <f>VLOOKUP(D534,#REF!,7,0)</f>
        <v>#REF!</v>
      </c>
      <c r="P534" t="str">
        <f t="shared" si="45"/>
        <v>76104</v>
      </c>
      <c r="Q534" t="str">
        <f t="shared" si="46"/>
        <v>73</v>
      </c>
    </row>
    <row r="535" spans="1:17" hidden="1" x14ac:dyDescent="0.3">
      <c r="A535" s="556" t="s">
        <v>3334</v>
      </c>
      <c r="B535" s="332">
        <v>7</v>
      </c>
      <c r="C535" s="609">
        <v>731076110005990</v>
      </c>
      <c r="D535" s="427" t="s">
        <v>1348</v>
      </c>
      <c r="E535" t="str">
        <f t="shared" si="43"/>
        <v>730107611000599</v>
      </c>
      <c r="F535" t="str">
        <f t="shared" si="44"/>
        <v>0</v>
      </c>
      <c r="G535" t="e">
        <f>+VLOOKUP(L535,BG!$D$10:$F$68,3,FALSE)</f>
        <v>#REF!</v>
      </c>
      <c r="H535" s="427" t="s">
        <v>1349</v>
      </c>
      <c r="I535" s="332">
        <v>167104</v>
      </c>
      <c r="J535" s="296">
        <f t="shared" si="42"/>
        <v>167.10400000000001</v>
      </c>
      <c r="K535" t="e">
        <f>+VLOOKUP(D535,#REF!,4,0)</f>
        <v>#REF!</v>
      </c>
      <c r="L535" t="e">
        <f>VLOOKUP(D535,#REF!,5,0)</f>
        <v>#REF!</v>
      </c>
      <c r="M535" t="e">
        <f>VLOOKUP(D535,#REF!,6,0)</f>
        <v>#REF!</v>
      </c>
      <c r="N535" t="e">
        <f>VLOOKUP(D535,#REF!,7,0)</f>
        <v>#REF!</v>
      </c>
      <c r="P535" t="str">
        <f t="shared" si="45"/>
        <v>76110</v>
      </c>
      <c r="Q535" t="str">
        <f t="shared" si="46"/>
        <v>73</v>
      </c>
    </row>
    <row r="536" spans="1:17" hidden="1" x14ac:dyDescent="0.3">
      <c r="A536" s="556" t="s">
        <v>3334</v>
      </c>
      <c r="B536" s="333">
        <v>6</v>
      </c>
      <c r="C536" s="610">
        <v>731076110039990</v>
      </c>
      <c r="D536" s="334" t="s">
        <v>2062</v>
      </c>
      <c r="E536" t="str">
        <f t="shared" si="43"/>
        <v>730107611003999</v>
      </c>
      <c r="F536" t="str">
        <f t="shared" si="44"/>
        <v>0</v>
      </c>
      <c r="G536" t="e">
        <f>+VLOOKUP(L536,BG!$D$10:$F$68,3,FALSE)</f>
        <v>#REF!</v>
      </c>
      <c r="H536" s="334" t="s">
        <v>2207</v>
      </c>
      <c r="I536" s="333">
        <v>2493632</v>
      </c>
      <c r="J536" s="296">
        <f t="shared" si="42"/>
        <v>2493.6320000000001</v>
      </c>
      <c r="K536" t="e">
        <f>+VLOOKUP(D536,#REF!,4,0)</f>
        <v>#REF!</v>
      </c>
      <c r="L536" t="e">
        <f>VLOOKUP(D536,#REF!,5,0)</f>
        <v>#REF!</v>
      </c>
      <c r="M536" t="e">
        <f>VLOOKUP(D536,#REF!,6,0)</f>
        <v>#REF!</v>
      </c>
      <c r="N536" t="e">
        <f>VLOOKUP(D536,#REF!,7,0)</f>
        <v>#REF!</v>
      </c>
      <c r="P536" t="str">
        <f t="shared" si="45"/>
        <v>76110</v>
      </c>
      <c r="Q536" t="str">
        <f t="shared" si="46"/>
        <v>73</v>
      </c>
    </row>
    <row r="537" spans="1:17" hidden="1" x14ac:dyDescent="0.3">
      <c r="A537" s="556" t="s">
        <v>3334</v>
      </c>
      <c r="B537" s="332">
        <v>6</v>
      </c>
      <c r="C537" s="609">
        <v>731076302001990</v>
      </c>
      <c r="D537" s="427" t="s">
        <v>1307</v>
      </c>
      <c r="E537" t="str">
        <f t="shared" si="43"/>
        <v>730107630200199</v>
      </c>
      <c r="F537" t="str">
        <f t="shared" si="44"/>
        <v>0</v>
      </c>
      <c r="G537" t="e">
        <f>+VLOOKUP(L537,BG!$D$10:$F$68,3,FALSE)</f>
        <v>#REF!</v>
      </c>
      <c r="H537" s="427" t="s">
        <v>1308</v>
      </c>
      <c r="I537" s="332">
        <v>96668997</v>
      </c>
      <c r="J537" s="296">
        <f t="shared" si="42"/>
        <v>96668.997000000003</v>
      </c>
      <c r="K537" t="e">
        <f>+VLOOKUP(D537,#REF!,4,0)</f>
        <v>#REF!</v>
      </c>
      <c r="L537" t="e">
        <f>VLOOKUP(D537,#REF!,5,0)</f>
        <v>#REF!</v>
      </c>
      <c r="M537" t="e">
        <f>VLOOKUP(D537,#REF!,6,0)</f>
        <v>#REF!</v>
      </c>
      <c r="N537" t="e">
        <f>VLOOKUP(D537,#REF!,7,0)</f>
        <v>#REF!</v>
      </c>
      <c r="P537" t="str">
        <f t="shared" si="45"/>
        <v>76302</v>
      </c>
      <c r="Q537" t="str">
        <f t="shared" si="46"/>
        <v>73</v>
      </c>
    </row>
    <row r="538" spans="1:17" hidden="1" x14ac:dyDescent="0.3">
      <c r="A538" s="556" t="s">
        <v>3334</v>
      </c>
      <c r="B538" s="333">
        <v>6</v>
      </c>
      <c r="C538" s="610">
        <v>731076304000990</v>
      </c>
      <c r="D538" s="334" t="s">
        <v>1309</v>
      </c>
      <c r="E538" t="str">
        <f t="shared" si="43"/>
        <v>730107630400099</v>
      </c>
      <c r="F538" t="str">
        <f t="shared" si="44"/>
        <v>0</v>
      </c>
      <c r="G538" t="e">
        <f>+VLOOKUP(L538,BG!$D$10:$F$68,3,FALSE)</f>
        <v>#REF!</v>
      </c>
      <c r="H538" s="334" t="s">
        <v>1310</v>
      </c>
      <c r="I538" s="333">
        <v>73826490</v>
      </c>
      <c r="J538" s="296">
        <f t="shared" si="42"/>
        <v>73826.490000000005</v>
      </c>
      <c r="K538" t="e">
        <f>+VLOOKUP(D538,#REF!,4,0)</f>
        <v>#REF!</v>
      </c>
      <c r="L538" t="e">
        <f>VLOOKUP(D538,#REF!,5,0)</f>
        <v>#REF!</v>
      </c>
      <c r="M538" t="e">
        <f>VLOOKUP(D538,#REF!,6,0)</f>
        <v>#REF!</v>
      </c>
      <c r="N538" t="e">
        <f>VLOOKUP(D538,#REF!,7,0)</f>
        <v>#REF!</v>
      </c>
      <c r="P538" t="str">
        <f t="shared" si="45"/>
        <v>76304</v>
      </c>
      <c r="Q538" t="str">
        <f t="shared" si="46"/>
        <v>73</v>
      </c>
    </row>
    <row r="539" spans="1:17" hidden="1" x14ac:dyDescent="0.3">
      <c r="A539" s="556" t="s">
        <v>3334</v>
      </c>
      <c r="B539" s="332">
        <v>6</v>
      </c>
      <c r="C539" s="609">
        <v>731076304003990</v>
      </c>
      <c r="D539" s="427" t="s">
        <v>1870</v>
      </c>
      <c r="E539" t="str">
        <f t="shared" si="43"/>
        <v>730107630400399</v>
      </c>
      <c r="F539" t="str">
        <f t="shared" si="44"/>
        <v>0</v>
      </c>
      <c r="G539" t="e">
        <f>+VLOOKUP(L539,BG!$D$10:$F$68,3,FALSE)</f>
        <v>#REF!</v>
      </c>
      <c r="H539" s="427" t="s">
        <v>949</v>
      </c>
      <c r="I539" s="332">
        <v>3375495</v>
      </c>
      <c r="J539" s="296">
        <f t="shared" si="42"/>
        <v>3375.4949999999999</v>
      </c>
      <c r="K539" t="e">
        <f>+VLOOKUP(D539,#REF!,4,0)</f>
        <v>#REF!</v>
      </c>
      <c r="L539" t="e">
        <f>VLOOKUP(D539,#REF!,5,0)</f>
        <v>#REF!</v>
      </c>
      <c r="M539" t="e">
        <f>VLOOKUP(D539,#REF!,6,0)</f>
        <v>#REF!</v>
      </c>
      <c r="N539" t="e">
        <f>VLOOKUP(D539,#REF!,7,0)</f>
        <v>#REF!</v>
      </c>
      <c r="P539" t="str">
        <f t="shared" si="45"/>
        <v>76304</v>
      </c>
      <c r="Q539" t="str">
        <f t="shared" si="46"/>
        <v>73</v>
      </c>
    </row>
    <row r="540" spans="1:17" hidden="1" x14ac:dyDescent="0.3">
      <c r="A540" s="556" t="s">
        <v>3334</v>
      </c>
      <c r="B540" s="333">
        <v>6</v>
      </c>
      <c r="C540" s="610">
        <v>731076304006990</v>
      </c>
      <c r="D540" s="334" t="s">
        <v>1311</v>
      </c>
      <c r="E540" t="str">
        <f t="shared" si="43"/>
        <v>730107630400699</v>
      </c>
      <c r="F540" t="str">
        <f t="shared" si="44"/>
        <v>0</v>
      </c>
      <c r="G540" t="e">
        <f>+VLOOKUP(L540,BG!$D$10:$F$68,3,FALSE)</f>
        <v>#REF!</v>
      </c>
      <c r="H540" s="334" t="s">
        <v>1312</v>
      </c>
      <c r="I540" s="333">
        <v>3279231</v>
      </c>
      <c r="J540" s="296">
        <f t="shared" si="42"/>
        <v>3279.2310000000002</v>
      </c>
      <c r="K540" t="e">
        <f>+VLOOKUP(D540,#REF!,4,0)</f>
        <v>#REF!</v>
      </c>
      <c r="L540" t="e">
        <f>VLOOKUP(D540,#REF!,5,0)</f>
        <v>#REF!</v>
      </c>
      <c r="M540" t="e">
        <f>VLOOKUP(D540,#REF!,6,0)</f>
        <v>#REF!</v>
      </c>
      <c r="N540" t="e">
        <f>VLOOKUP(D540,#REF!,7,0)</f>
        <v>#REF!</v>
      </c>
      <c r="P540" t="str">
        <f t="shared" si="45"/>
        <v>76304</v>
      </c>
      <c r="Q540" t="str">
        <f t="shared" si="46"/>
        <v>73</v>
      </c>
    </row>
    <row r="541" spans="1:17" hidden="1" x14ac:dyDescent="0.3">
      <c r="A541" s="556" t="s">
        <v>3334</v>
      </c>
      <c r="B541" s="332">
        <v>6</v>
      </c>
      <c r="C541" s="609">
        <v>731076306000990</v>
      </c>
      <c r="D541" s="427" t="s">
        <v>1313</v>
      </c>
      <c r="E541" t="str">
        <f t="shared" si="43"/>
        <v>730107630600099</v>
      </c>
      <c r="F541" t="str">
        <f t="shared" si="44"/>
        <v>0</v>
      </c>
      <c r="G541" t="e">
        <f>+VLOOKUP(L541,BG!$D$10:$F$68,3,FALSE)</f>
        <v>#REF!</v>
      </c>
      <c r="H541" s="427" t="s">
        <v>961</v>
      </c>
      <c r="I541" s="332">
        <v>283218393</v>
      </c>
      <c r="J541" s="296">
        <f t="shared" si="42"/>
        <v>283218.39299999998</v>
      </c>
      <c r="K541" t="e">
        <f>+VLOOKUP(D541,#REF!,4,0)</f>
        <v>#REF!</v>
      </c>
      <c r="L541" t="e">
        <f>VLOOKUP(D541,#REF!,5,0)</f>
        <v>#REF!</v>
      </c>
      <c r="M541" t="e">
        <f>VLOOKUP(D541,#REF!,6,0)</f>
        <v>#REF!</v>
      </c>
      <c r="N541" t="e">
        <f>VLOOKUP(D541,#REF!,7,0)</f>
        <v>#REF!</v>
      </c>
      <c r="P541" t="str">
        <f t="shared" si="45"/>
        <v>76306</v>
      </c>
      <c r="Q541" t="str">
        <f t="shared" si="46"/>
        <v>73</v>
      </c>
    </row>
    <row r="542" spans="1:17" hidden="1" x14ac:dyDescent="0.3">
      <c r="A542" s="556" t="s">
        <v>3334</v>
      </c>
      <c r="B542" s="333">
        <v>6</v>
      </c>
      <c r="C542" s="610">
        <v>731076308000990</v>
      </c>
      <c r="D542" s="334" t="s">
        <v>1314</v>
      </c>
      <c r="E542" t="str">
        <f t="shared" si="43"/>
        <v>730107630800099</v>
      </c>
      <c r="F542" t="str">
        <f t="shared" si="44"/>
        <v>0</v>
      </c>
      <c r="G542" t="e">
        <f>+VLOOKUP(L542,BG!$D$10:$F$68,3,FALSE)</f>
        <v>#REF!</v>
      </c>
      <c r="H542" s="334" t="s">
        <v>966</v>
      </c>
      <c r="I542" s="333">
        <v>8746749</v>
      </c>
      <c r="J542" s="296">
        <f t="shared" si="42"/>
        <v>8746.7489999999998</v>
      </c>
      <c r="K542" t="e">
        <f>+VLOOKUP(D542,#REF!,4,0)</f>
        <v>#REF!</v>
      </c>
      <c r="L542" t="e">
        <f>VLOOKUP(D542,#REF!,5,0)</f>
        <v>#REF!</v>
      </c>
      <c r="M542" t="e">
        <f>VLOOKUP(D542,#REF!,6,0)</f>
        <v>#REF!</v>
      </c>
      <c r="N542" t="e">
        <f>VLOOKUP(D542,#REF!,7,0)</f>
        <v>#REF!</v>
      </c>
      <c r="P542" t="str">
        <f t="shared" si="45"/>
        <v>76308</v>
      </c>
      <c r="Q542" t="str">
        <f t="shared" si="46"/>
        <v>73</v>
      </c>
    </row>
    <row r="543" spans="1:17" hidden="1" x14ac:dyDescent="0.3">
      <c r="A543" s="556" t="s">
        <v>3334</v>
      </c>
      <c r="B543" s="332">
        <v>6</v>
      </c>
      <c r="C543" s="609">
        <v>731076310000990</v>
      </c>
      <c r="D543" s="427" t="s">
        <v>1315</v>
      </c>
      <c r="E543" t="str">
        <f t="shared" si="43"/>
        <v>730107631000099</v>
      </c>
      <c r="F543" t="str">
        <f t="shared" si="44"/>
        <v>0</v>
      </c>
      <c r="G543" t="e">
        <f>+VLOOKUP(L543,BG!$D$10:$F$68,3,FALSE)</f>
        <v>#REF!</v>
      </c>
      <c r="H543" s="427" t="s">
        <v>971</v>
      </c>
      <c r="I543" s="332">
        <v>1791165</v>
      </c>
      <c r="J543" s="296">
        <f t="shared" si="42"/>
        <v>1791.165</v>
      </c>
      <c r="K543" t="e">
        <f>+VLOOKUP(D543,#REF!,4,0)</f>
        <v>#REF!</v>
      </c>
      <c r="L543" t="e">
        <f>VLOOKUP(D543,#REF!,5,0)</f>
        <v>#REF!</v>
      </c>
      <c r="M543" t="e">
        <f>VLOOKUP(D543,#REF!,6,0)</f>
        <v>#REF!</v>
      </c>
      <c r="N543" t="e">
        <f>VLOOKUP(D543,#REF!,7,0)</f>
        <v>#REF!</v>
      </c>
      <c r="P543" t="str">
        <f t="shared" si="45"/>
        <v>76310</v>
      </c>
      <c r="Q543" t="str">
        <f t="shared" si="46"/>
        <v>73</v>
      </c>
    </row>
    <row r="544" spans="1:17" hidden="1" x14ac:dyDescent="0.3">
      <c r="A544" s="556" t="s">
        <v>3334</v>
      </c>
      <c r="B544" s="333">
        <v>6</v>
      </c>
      <c r="C544" s="610">
        <v>731076702001990</v>
      </c>
      <c r="D544" s="334" t="s">
        <v>1186</v>
      </c>
      <c r="E544" t="str">
        <f t="shared" si="43"/>
        <v>730107670200199</v>
      </c>
      <c r="F544" t="str">
        <f t="shared" si="44"/>
        <v>0</v>
      </c>
      <c r="G544" t="e">
        <f>+VLOOKUP(L544,BG!$D$10:$F$68,3,FALSE)</f>
        <v>#REF!</v>
      </c>
      <c r="H544" s="334" t="s">
        <v>1187</v>
      </c>
      <c r="I544" s="333">
        <v>549635481</v>
      </c>
      <c r="J544" s="296">
        <f t="shared" si="42"/>
        <v>549635.48100000003</v>
      </c>
      <c r="K544" t="e">
        <f>+VLOOKUP(D544,#REF!,4,0)</f>
        <v>#REF!</v>
      </c>
      <c r="L544" t="e">
        <f>VLOOKUP(D544,#REF!,5,0)</f>
        <v>#REF!</v>
      </c>
      <c r="M544" t="e">
        <f>VLOOKUP(D544,#REF!,6,0)</f>
        <v>#REF!</v>
      </c>
      <c r="N544" t="e">
        <f>VLOOKUP(D544,#REF!,7,0)</f>
        <v>#REF!</v>
      </c>
      <c r="P544" t="str">
        <f t="shared" si="45"/>
        <v>76702</v>
      </c>
      <c r="Q544" t="str">
        <f t="shared" si="46"/>
        <v>73</v>
      </c>
    </row>
    <row r="545" spans="1:17" hidden="1" x14ac:dyDescent="0.3">
      <c r="A545" s="556" t="s">
        <v>3334</v>
      </c>
      <c r="B545" s="332">
        <v>6</v>
      </c>
      <c r="C545" s="609">
        <v>731076702003990</v>
      </c>
      <c r="D545" s="427" t="s">
        <v>2602</v>
      </c>
      <c r="E545" t="str">
        <f t="shared" si="43"/>
        <v>730107670200399</v>
      </c>
      <c r="F545" t="str">
        <f t="shared" si="44"/>
        <v>0</v>
      </c>
      <c r="G545" t="e">
        <f>+VLOOKUP(L545,BG!$D$10:$F$68,3,FALSE)</f>
        <v>#REF!</v>
      </c>
      <c r="H545" s="427" t="s">
        <v>2603</v>
      </c>
      <c r="I545" s="332">
        <v>135200192</v>
      </c>
      <c r="J545" s="296">
        <f t="shared" si="42"/>
        <v>135200.19200000001</v>
      </c>
      <c r="K545" t="e">
        <f>+VLOOKUP(D545,#REF!,4,0)</f>
        <v>#REF!</v>
      </c>
      <c r="L545" t="e">
        <f>VLOOKUP(D545,#REF!,5,0)</f>
        <v>#REF!</v>
      </c>
      <c r="M545" t="e">
        <f>VLOOKUP(D545,#REF!,6,0)</f>
        <v>#REF!</v>
      </c>
      <c r="N545" t="e">
        <f>VLOOKUP(D545,#REF!,7,0)</f>
        <v>#REF!</v>
      </c>
      <c r="P545" t="str">
        <f t="shared" si="45"/>
        <v>76702</v>
      </c>
      <c r="Q545" t="str">
        <f t="shared" si="46"/>
        <v>73</v>
      </c>
    </row>
    <row r="546" spans="1:17" hidden="1" x14ac:dyDescent="0.3">
      <c r="A546" s="556" t="s">
        <v>3334</v>
      </c>
      <c r="B546" s="333">
        <v>6</v>
      </c>
      <c r="C546" s="610">
        <v>731076704000990</v>
      </c>
      <c r="D546" s="334" t="s">
        <v>1188</v>
      </c>
      <c r="E546" t="str">
        <f t="shared" si="43"/>
        <v>730107670400099</v>
      </c>
      <c r="F546" t="str">
        <f t="shared" si="44"/>
        <v>0</v>
      </c>
      <c r="G546" t="e">
        <f>+VLOOKUP(L546,BG!$D$10:$F$68,3,FALSE)</f>
        <v>#REF!</v>
      </c>
      <c r="H546" s="334" t="s">
        <v>986</v>
      </c>
      <c r="I546" s="333">
        <v>134949628</v>
      </c>
      <c r="J546" s="296">
        <f t="shared" si="42"/>
        <v>134949.628</v>
      </c>
      <c r="K546" t="e">
        <f>+VLOOKUP(D546,#REF!,4,0)</f>
        <v>#REF!</v>
      </c>
      <c r="L546" t="e">
        <f>VLOOKUP(D546,#REF!,5,0)</f>
        <v>#REF!</v>
      </c>
      <c r="M546" t="e">
        <f>VLOOKUP(D546,#REF!,6,0)</f>
        <v>#REF!</v>
      </c>
      <c r="N546" t="e">
        <f>VLOOKUP(D546,#REF!,7,0)</f>
        <v>#REF!</v>
      </c>
      <c r="P546" t="str">
        <f t="shared" si="45"/>
        <v>76704</v>
      </c>
      <c r="Q546" t="str">
        <f t="shared" si="46"/>
        <v>73</v>
      </c>
    </row>
    <row r="547" spans="1:17" hidden="1" x14ac:dyDescent="0.3">
      <c r="A547" s="556" t="s">
        <v>3334</v>
      </c>
      <c r="B547" s="332">
        <v>6</v>
      </c>
      <c r="C547" s="609">
        <v>731076706000990</v>
      </c>
      <c r="D547" s="427" t="s">
        <v>2063</v>
      </c>
      <c r="E547" t="str">
        <f t="shared" si="43"/>
        <v>730107670600099</v>
      </c>
      <c r="F547" t="str">
        <f t="shared" si="44"/>
        <v>0</v>
      </c>
      <c r="G547" t="e">
        <f>+VLOOKUP(L547,BG!$D$10:$F$68,3,FALSE)</f>
        <v>#REF!</v>
      </c>
      <c r="H547" s="427" t="s">
        <v>2208</v>
      </c>
      <c r="I547" s="332">
        <v>69446444</v>
      </c>
      <c r="J547" s="296">
        <f t="shared" si="42"/>
        <v>69446.444000000003</v>
      </c>
      <c r="K547" t="e">
        <f>+VLOOKUP(D547,#REF!,4,0)</f>
        <v>#REF!</v>
      </c>
      <c r="L547" t="e">
        <f>VLOOKUP(D547,#REF!,5,0)</f>
        <v>#REF!</v>
      </c>
      <c r="M547" t="e">
        <f>VLOOKUP(D547,#REF!,6,0)</f>
        <v>#REF!</v>
      </c>
      <c r="N547" t="e">
        <f>VLOOKUP(D547,#REF!,7,0)</f>
        <v>#REF!</v>
      </c>
      <c r="P547" t="str">
        <f t="shared" si="45"/>
        <v>76706</v>
      </c>
      <c r="Q547" t="str">
        <f t="shared" si="46"/>
        <v>73</v>
      </c>
    </row>
    <row r="548" spans="1:17" hidden="1" x14ac:dyDescent="0.3">
      <c r="A548" s="556" t="s">
        <v>3334</v>
      </c>
      <c r="B548" s="333">
        <v>6</v>
      </c>
      <c r="C548" s="610">
        <v>731076706002990</v>
      </c>
      <c r="D548" s="334" t="s">
        <v>1189</v>
      </c>
      <c r="E548" t="str">
        <f t="shared" si="43"/>
        <v>730107670600299</v>
      </c>
      <c r="F548" t="str">
        <f t="shared" si="44"/>
        <v>0</v>
      </c>
      <c r="G548" t="e">
        <f>+VLOOKUP(L548,BG!$D$10:$F$68,3,FALSE)</f>
        <v>#REF!</v>
      </c>
      <c r="H548" s="334" t="s">
        <v>1190</v>
      </c>
      <c r="I548" s="333">
        <v>487417360</v>
      </c>
      <c r="J548" s="296">
        <f t="shared" si="42"/>
        <v>487417.36</v>
      </c>
      <c r="K548" t="e">
        <f>+VLOOKUP(D548,#REF!,4,0)</f>
        <v>#REF!</v>
      </c>
      <c r="L548" t="e">
        <f>VLOOKUP(D548,#REF!,5,0)</f>
        <v>#REF!</v>
      </c>
      <c r="M548" t="e">
        <f>VLOOKUP(D548,#REF!,6,0)</f>
        <v>#REF!</v>
      </c>
      <c r="N548" t="e">
        <f>VLOOKUP(D548,#REF!,7,0)</f>
        <v>#REF!</v>
      </c>
      <c r="P548" t="str">
        <f t="shared" si="45"/>
        <v>76706</v>
      </c>
      <c r="Q548" t="str">
        <f t="shared" si="46"/>
        <v>73</v>
      </c>
    </row>
    <row r="549" spans="1:17" hidden="1" x14ac:dyDescent="0.3">
      <c r="A549" s="556" t="s">
        <v>3334</v>
      </c>
      <c r="B549" s="332">
        <v>6</v>
      </c>
      <c r="C549" s="609">
        <v>731076902000990</v>
      </c>
      <c r="D549" s="427" t="s">
        <v>1344</v>
      </c>
      <c r="E549" t="str">
        <f t="shared" si="43"/>
        <v>730107690200099</v>
      </c>
      <c r="F549" t="str">
        <f t="shared" si="44"/>
        <v>0</v>
      </c>
      <c r="G549" t="e">
        <f>+VLOOKUP(L549,BG!$D$10:$F$68,3,FALSE)</f>
        <v>#REF!</v>
      </c>
      <c r="H549" s="427" t="s">
        <v>1399</v>
      </c>
      <c r="I549" s="332">
        <v>650199747</v>
      </c>
      <c r="J549" s="296">
        <f t="shared" si="42"/>
        <v>650199.74699999997</v>
      </c>
      <c r="K549" t="e">
        <f>+VLOOKUP(D549,#REF!,4,0)</f>
        <v>#REF!</v>
      </c>
      <c r="L549" t="e">
        <f>VLOOKUP(D549,#REF!,5,0)</f>
        <v>#REF!</v>
      </c>
      <c r="M549" t="e">
        <f>VLOOKUP(D549,#REF!,6,0)</f>
        <v>#REF!</v>
      </c>
      <c r="N549" t="e">
        <f>VLOOKUP(D549,#REF!,7,0)</f>
        <v>#REF!</v>
      </c>
      <c r="P549" t="str">
        <f t="shared" si="45"/>
        <v>76902</v>
      </c>
      <c r="Q549" t="str">
        <f t="shared" si="46"/>
        <v>73</v>
      </c>
    </row>
    <row r="550" spans="1:17" hidden="1" x14ac:dyDescent="0.3">
      <c r="A550" s="556" t="s">
        <v>3334</v>
      </c>
      <c r="B550" s="333">
        <v>6</v>
      </c>
      <c r="C550" s="610">
        <v>731076906016990</v>
      </c>
      <c r="D550" s="334" t="s">
        <v>1341</v>
      </c>
      <c r="E550" t="str">
        <f t="shared" si="43"/>
        <v>730107690601699</v>
      </c>
      <c r="F550" t="str">
        <f t="shared" si="44"/>
        <v>0</v>
      </c>
      <c r="G550" t="e">
        <f>+VLOOKUP(L550,BG!$D$10:$F$68,3,FALSE)</f>
        <v>#REF!</v>
      </c>
      <c r="H550" s="334" t="s">
        <v>1342</v>
      </c>
      <c r="I550" s="333">
        <v>73059</v>
      </c>
      <c r="J550" s="296">
        <f t="shared" si="42"/>
        <v>73.058999999999997</v>
      </c>
      <c r="K550" s="297" t="e">
        <f>+VLOOKUP(D550,#REF!,4,0)</f>
        <v>#REF!</v>
      </c>
      <c r="L550" t="e">
        <f>VLOOKUP(D550,#REF!,5,0)</f>
        <v>#REF!</v>
      </c>
      <c r="M550" t="e">
        <f>VLOOKUP(D550,#REF!,6,0)</f>
        <v>#REF!</v>
      </c>
      <c r="N550" t="e">
        <f>VLOOKUP(D550,#REF!,7,0)</f>
        <v>#REF!</v>
      </c>
      <c r="P550" t="str">
        <f t="shared" si="45"/>
        <v>76906</v>
      </c>
      <c r="Q550" t="str">
        <f t="shared" si="46"/>
        <v>73</v>
      </c>
    </row>
    <row r="551" spans="1:17" hidden="1" x14ac:dyDescent="0.3">
      <c r="A551" s="556" t="s">
        <v>3334</v>
      </c>
      <c r="B551" s="332">
        <v>6</v>
      </c>
      <c r="C551" s="609">
        <v>731076906017990</v>
      </c>
      <c r="D551" s="427" t="s">
        <v>2064</v>
      </c>
      <c r="E551" t="str">
        <f t="shared" si="43"/>
        <v>730107690601799</v>
      </c>
      <c r="F551" t="str">
        <f t="shared" si="44"/>
        <v>0</v>
      </c>
      <c r="G551" t="e">
        <f>+VLOOKUP(L551,BG!$D$10:$F$68,3,FALSE)</f>
        <v>#REF!</v>
      </c>
      <c r="H551" s="427" t="s">
        <v>2209</v>
      </c>
      <c r="I551" s="332">
        <v>7898016</v>
      </c>
      <c r="J551" s="296">
        <f t="shared" si="42"/>
        <v>7898.0159999999996</v>
      </c>
      <c r="K551" s="297" t="e">
        <f>+VLOOKUP(D551,#REF!,4,0)</f>
        <v>#REF!</v>
      </c>
      <c r="L551" t="e">
        <f>VLOOKUP(D551,#REF!,5,0)</f>
        <v>#REF!</v>
      </c>
      <c r="M551" t="e">
        <f>VLOOKUP(D551,#REF!,6,0)</f>
        <v>#REF!</v>
      </c>
      <c r="N551" t="e">
        <f>VLOOKUP(D551,#REF!,7,0)</f>
        <v>#REF!</v>
      </c>
      <c r="P551" t="str">
        <f t="shared" si="45"/>
        <v>76906</v>
      </c>
      <c r="Q551" t="str">
        <f t="shared" si="46"/>
        <v>73</v>
      </c>
    </row>
    <row r="552" spans="1:17" hidden="1" x14ac:dyDescent="0.3">
      <c r="A552" s="556" t="s">
        <v>3334</v>
      </c>
      <c r="B552" s="333">
        <v>6</v>
      </c>
      <c r="C552" s="610">
        <v>731076910008990</v>
      </c>
      <c r="D552" s="334" t="s">
        <v>1318</v>
      </c>
      <c r="E552" t="str">
        <f t="shared" si="43"/>
        <v>730107691000899</v>
      </c>
      <c r="F552" t="str">
        <f t="shared" si="44"/>
        <v>0</v>
      </c>
      <c r="G552" t="e">
        <f>+VLOOKUP(L552,BG!$D$10:$F$68,3,FALSE)</f>
        <v>#REF!</v>
      </c>
      <c r="H552" s="334" t="s">
        <v>1319</v>
      </c>
      <c r="I552" s="333">
        <v>21378641</v>
      </c>
      <c r="J552" s="296">
        <f t="shared" si="42"/>
        <v>21378.641</v>
      </c>
      <c r="K552" s="297" t="e">
        <f>+VLOOKUP(D552,#REF!,4,0)</f>
        <v>#REF!</v>
      </c>
      <c r="L552" t="e">
        <f>VLOOKUP(D552,#REF!,5,0)</f>
        <v>#REF!</v>
      </c>
      <c r="M552" t="e">
        <f>VLOOKUP(D552,#REF!,6,0)</f>
        <v>#REF!</v>
      </c>
      <c r="N552" t="e">
        <f>VLOOKUP(D552,#REF!,7,0)</f>
        <v>#REF!</v>
      </c>
      <c r="P552" t="str">
        <f t="shared" si="45"/>
        <v>76910</v>
      </c>
      <c r="Q552" t="str">
        <f t="shared" si="46"/>
        <v>73</v>
      </c>
    </row>
    <row r="553" spans="1:17" hidden="1" x14ac:dyDescent="0.3">
      <c r="A553" s="556" t="s">
        <v>3334</v>
      </c>
      <c r="B553" s="332">
        <v>6</v>
      </c>
      <c r="C553" s="609">
        <v>731076914000990</v>
      </c>
      <c r="D553" s="427" t="s">
        <v>1193</v>
      </c>
      <c r="E553" t="str">
        <f t="shared" si="43"/>
        <v>730107691400099</v>
      </c>
      <c r="F553" t="str">
        <f t="shared" si="44"/>
        <v>0</v>
      </c>
      <c r="G553" t="e">
        <f>+VLOOKUP(L553,BG!$D$10:$F$68,3,FALSE)</f>
        <v>#REF!</v>
      </c>
      <c r="H553" s="427" t="s">
        <v>1194</v>
      </c>
      <c r="I553" s="332">
        <v>16321141</v>
      </c>
      <c r="J553" s="296">
        <f t="shared" si="42"/>
        <v>16321.141</v>
      </c>
      <c r="K553" s="297" t="e">
        <f>+VLOOKUP(D553,#REF!,4,0)</f>
        <v>#REF!</v>
      </c>
      <c r="L553" t="e">
        <f>VLOOKUP(D553,#REF!,5,0)</f>
        <v>#REF!</v>
      </c>
      <c r="M553" t="e">
        <f>VLOOKUP(D553,#REF!,6,0)</f>
        <v>#REF!</v>
      </c>
      <c r="N553" t="e">
        <f>VLOOKUP(D553,#REF!,7,0)</f>
        <v>#REF!</v>
      </c>
      <c r="P553" t="str">
        <f t="shared" si="45"/>
        <v>76914</v>
      </c>
      <c r="Q553" t="str">
        <f t="shared" si="46"/>
        <v>73</v>
      </c>
    </row>
    <row r="554" spans="1:17" hidden="1" x14ac:dyDescent="0.3">
      <c r="A554" s="556" t="s">
        <v>3334</v>
      </c>
      <c r="B554" s="333">
        <v>6</v>
      </c>
      <c r="C554" s="610">
        <v>731076914001990</v>
      </c>
      <c r="D554" s="334" t="s">
        <v>2065</v>
      </c>
      <c r="E554" t="str">
        <f t="shared" si="43"/>
        <v>730107691400199</v>
      </c>
      <c r="F554" t="str">
        <f t="shared" si="44"/>
        <v>0</v>
      </c>
      <c r="G554" t="e">
        <f>+VLOOKUP(L554,BG!$D$10:$F$68,3,FALSE)</f>
        <v>#REF!</v>
      </c>
      <c r="H554" s="334" t="s">
        <v>2210</v>
      </c>
      <c r="I554" s="333">
        <v>2278137</v>
      </c>
      <c r="J554" s="296">
        <f t="shared" si="42"/>
        <v>2278.1370000000002</v>
      </c>
      <c r="K554" s="297" t="e">
        <f>+VLOOKUP(D554,#REF!,4,0)</f>
        <v>#REF!</v>
      </c>
      <c r="L554" t="e">
        <f>VLOOKUP(D554,#REF!,5,0)</f>
        <v>#REF!</v>
      </c>
      <c r="M554" t="e">
        <f>VLOOKUP(D554,#REF!,6,0)</f>
        <v>#REF!</v>
      </c>
      <c r="N554" t="e">
        <f>VLOOKUP(D554,#REF!,7,0)</f>
        <v>#REF!</v>
      </c>
      <c r="P554" t="str">
        <f t="shared" si="45"/>
        <v>76914</v>
      </c>
      <c r="Q554" t="str">
        <f t="shared" si="46"/>
        <v>73</v>
      </c>
    </row>
    <row r="555" spans="1:17" hidden="1" x14ac:dyDescent="0.3">
      <c r="A555" s="556" t="s">
        <v>3334</v>
      </c>
      <c r="B555" s="332">
        <v>6</v>
      </c>
      <c r="C555" s="609">
        <v>731077102001990</v>
      </c>
      <c r="D555" s="427" t="s">
        <v>1195</v>
      </c>
      <c r="E555" t="str">
        <f t="shared" si="43"/>
        <v>730107710200199</v>
      </c>
      <c r="F555" t="str">
        <f t="shared" si="44"/>
        <v>0</v>
      </c>
      <c r="G555" t="e">
        <f>+VLOOKUP(L555,BG!$D$10:$F$68,3,FALSE)</f>
        <v>#REF!</v>
      </c>
      <c r="H555" s="427" t="s">
        <v>1196</v>
      </c>
      <c r="I555" s="332">
        <v>31147727</v>
      </c>
      <c r="J555" s="296">
        <f t="shared" si="42"/>
        <v>31147.726999999999</v>
      </c>
      <c r="K555" s="297" t="e">
        <f>+VLOOKUP(D555,#REF!,4,0)</f>
        <v>#REF!</v>
      </c>
      <c r="L555" t="e">
        <f>VLOOKUP(D555,#REF!,5,0)</f>
        <v>#REF!</v>
      </c>
      <c r="M555" t="e">
        <f>VLOOKUP(D555,#REF!,6,0)</f>
        <v>#REF!</v>
      </c>
      <c r="N555" t="e">
        <f>VLOOKUP(D555,#REF!,7,0)</f>
        <v>#REF!</v>
      </c>
      <c r="P555" t="str">
        <f t="shared" si="45"/>
        <v>77102</v>
      </c>
      <c r="Q555" t="str">
        <f t="shared" si="46"/>
        <v>73</v>
      </c>
    </row>
    <row r="556" spans="1:17" hidden="1" x14ac:dyDescent="0.3">
      <c r="A556" s="556" t="s">
        <v>3334</v>
      </c>
      <c r="B556" s="333">
        <v>6</v>
      </c>
      <c r="C556" s="610">
        <v>731077102002990</v>
      </c>
      <c r="D556" s="334" t="s">
        <v>1197</v>
      </c>
      <c r="E556" t="str">
        <f t="shared" si="43"/>
        <v>730107710200299</v>
      </c>
      <c r="F556" t="str">
        <f t="shared" si="44"/>
        <v>0</v>
      </c>
      <c r="G556" t="e">
        <f>+VLOOKUP(L556,BG!$D$10:$F$68,3,FALSE)</f>
        <v>#REF!</v>
      </c>
      <c r="H556" s="334" t="s">
        <v>1198</v>
      </c>
      <c r="I556" s="333">
        <v>52181754</v>
      </c>
      <c r="J556" s="296">
        <f t="shared" si="42"/>
        <v>52181.754000000001</v>
      </c>
      <c r="K556" s="297" t="e">
        <f>+VLOOKUP(D556,#REF!,4,0)</f>
        <v>#REF!</v>
      </c>
      <c r="L556" t="e">
        <f>VLOOKUP(D556,#REF!,5,0)</f>
        <v>#REF!</v>
      </c>
      <c r="M556" t="e">
        <f>VLOOKUP(D556,#REF!,6,0)</f>
        <v>#REF!</v>
      </c>
      <c r="N556" t="e">
        <f>VLOOKUP(D556,#REF!,7,0)</f>
        <v>#REF!</v>
      </c>
      <c r="P556" t="str">
        <f t="shared" si="45"/>
        <v>77102</v>
      </c>
      <c r="Q556" t="str">
        <f t="shared" si="46"/>
        <v>73</v>
      </c>
    </row>
    <row r="557" spans="1:17" hidden="1" x14ac:dyDescent="0.3">
      <c r="A557" s="556" t="s">
        <v>3334</v>
      </c>
      <c r="B557" s="332">
        <v>6</v>
      </c>
      <c r="C557" s="609">
        <v>731077106000990</v>
      </c>
      <c r="D557" s="427" t="s">
        <v>1385</v>
      </c>
      <c r="E557" t="str">
        <f t="shared" si="43"/>
        <v>730107710600099</v>
      </c>
      <c r="F557" t="str">
        <f t="shared" si="44"/>
        <v>0</v>
      </c>
      <c r="G557" t="e">
        <f>+VLOOKUP(L557,BG!$D$10:$F$68,3,FALSE)</f>
        <v>#REF!</v>
      </c>
      <c r="H557" s="427" t="s">
        <v>1400</v>
      </c>
      <c r="I557" s="332">
        <v>18768182</v>
      </c>
      <c r="J557" s="296">
        <f t="shared" si="42"/>
        <v>18768.182000000001</v>
      </c>
      <c r="K557" s="297" t="e">
        <f>+VLOOKUP(D557,#REF!,4,0)</f>
        <v>#REF!</v>
      </c>
      <c r="L557" t="e">
        <f>VLOOKUP(D557,#REF!,5,0)</f>
        <v>#REF!</v>
      </c>
      <c r="M557" t="e">
        <f>VLOOKUP(D557,#REF!,6,0)</f>
        <v>#REF!</v>
      </c>
      <c r="N557" t="e">
        <f>VLOOKUP(D557,#REF!,7,0)</f>
        <v>#REF!</v>
      </c>
      <c r="P557" t="str">
        <f t="shared" si="45"/>
        <v>77106</v>
      </c>
      <c r="Q557" t="str">
        <f t="shared" si="46"/>
        <v>73</v>
      </c>
    </row>
    <row r="558" spans="1:17" hidden="1" x14ac:dyDescent="0.3">
      <c r="A558" s="556" t="s">
        <v>3334</v>
      </c>
      <c r="B558" s="333">
        <v>6</v>
      </c>
      <c r="C558" s="610">
        <v>731077106008990</v>
      </c>
      <c r="D558" s="334" t="s">
        <v>1320</v>
      </c>
      <c r="E558" t="str">
        <f t="shared" si="43"/>
        <v>730107710600899</v>
      </c>
      <c r="F558" t="str">
        <f t="shared" si="44"/>
        <v>0</v>
      </c>
      <c r="G558" t="e">
        <f>+VLOOKUP(L558,BG!$D$10:$F$68,3,FALSE)</f>
        <v>#REF!</v>
      </c>
      <c r="H558" s="334" t="s">
        <v>1321</v>
      </c>
      <c r="I558" s="333">
        <v>1109355</v>
      </c>
      <c r="J558" s="296">
        <f t="shared" si="42"/>
        <v>1109.355</v>
      </c>
      <c r="K558" s="297" t="e">
        <f>+VLOOKUP(D558,#REF!,4,0)</f>
        <v>#REF!</v>
      </c>
      <c r="L558" t="e">
        <f>VLOOKUP(D558,#REF!,5,0)</f>
        <v>#REF!</v>
      </c>
      <c r="M558" t="e">
        <f>VLOOKUP(D558,#REF!,6,0)</f>
        <v>#REF!</v>
      </c>
      <c r="N558" t="e">
        <f>VLOOKUP(D558,#REF!,7,0)</f>
        <v>#REF!</v>
      </c>
      <c r="P558" t="str">
        <f t="shared" si="45"/>
        <v>77106</v>
      </c>
      <c r="Q558" t="str">
        <f t="shared" si="46"/>
        <v>73</v>
      </c>
    </row>
    <row r="559" spans="1:17" hidden="1" x14ac:dyDescent="0.3">
      <c r="A559" s="556" t="s">
        <v>3334</v>
      </c>
      <c r="B559" s="332">
        <v>6</v>
      </c>
      <c r="C559" s="609">
        <v>731077108001990</v>
      </c>
      <c r="D559" s="427" t="s">
        <v>1202</v>
      </c>
      <c r="E559" t="str">
        <f t="shared" si="43"/>
        <v>730107710800199</v>
      </c>
      <c r="F559" t="str">
        <f t="shared" si="44"/>
        <v>0</v>
      </c>
      <c r="G559" t="e">
        <f>+VLOOKUP(L559,BG!$D$10:$F$68,3,FALSE)</f>
        <v>#REF!</v>
      </c>
      <c r="H559" s="427" t="s">
        <v>1203</v>
      </c>
      <c r="I559" s="332">
        <v>53746959</v>
      </c>
      <c r="J559" s="296">
        <f t="shared" si="42"/>
        <v>53746.959000000003</v>
      </c>
      <c r="K559" s="297" t="e">
        <f>+VLOOKUP(D559,#REF!,4,0)</f>
        <v>#REF!</v>
      </c>
      <c r="L559" t="e">
        <f>VLOOKUP(D559,#REF!,5,0)</f>
        <v>#REF!</v>
      </c>
      <c r="M559" t="e">
        <f>VLOOKUP(D559,#REF!,6,0)</f>
        <v>#REF!</v>
      </c>
      <c r="N559" t="e">
        <f>VLOOKUP(D559,#REF!,7,0)</f>
        <v>#REF!</v>
      </c>
      <c r="P559" t="str">
        <f t="shared" si="45"/>
        <v>77108</v>
      </c>
      <c r="Q559" t="str">
        <f t="shared" si="46"/>
        <v>73</v>
      </c>
    </row>
    <row r="560" spans="1:17" hidden="1" x14ac:dyDescent="0.3">
      <c r="A560" s="556" t="s">
        <v>3334</v>
      </c>
      <c r="B560" s="333">
        <v>6</v>
      </c>
      <c r="C560" s="610">
        <v>731077108006990</v>
      </c>
      <c r="D560" s="334" t="s">
        <v>1324</v>
      </c>
      <c r="E560" t="str">
        <f t="shared" si="43"/>
        <v>730107710800699</v>
      </c>
      <c r="F560" t="str">
        <f t="shared" si="44"/>
        <v>0</v>
      </c>
      <c r="G560" t="e">
        <f>+VLOOKUP(L560,BG!$D$10:$F$68,3,FALSE)</f>
        <v>#REF!</v>
      </c>
      <c r="H560" s="334" t="s">
        <v>1325</v>
      </c>
      <c r="I560" s="333">
        <v>405425</v>
      </c>
      <c r="J560" s="296">
        <f t="shared" si="42"/>
        <v>405.42500000000001</v>
      </c>
      <c r="K560" s="297" t="e">
        <f>+VLOOKUP(D560,#REF!,4,0)</f>
        <v>#REF!</v>
      </c>
      <c r="L560" t="e">
        <f>VLOOKUP(D560,#REF!,5,0)</f>
        <v>#REF!</v>
      </c>
      <c r="M560" t="e">
        <f>VLOOKUP(D560,#REF!,6,0)</f>
        <v>#REF!</v>
      </c>
      <c r="N560" t="e">
        <f>VLOOKUP(D560,#REF!,7,0)</f>
        <v>#REF!</v>
      </c>
      <c r="P560" t="str">
        <f t="shared" si="45"/>
        <v>77108</v>
      </c>
      <c r="Q560" t="str">
        <f t="shared" si="46"/>
        <v>73</v>
      </c>
    </row>
    <row r="561" spans="1:17" hidden="1" x14ac:dyDescent="0.3">
      <c r="A561" s="556" t="s">
        <v>3334</v>
      </c>
      <c r="B561" s="332">
        <v>6</v>
      </c>
      <c r="C561" s="609">
        <v>731077108007990</v>
      </c>
      <c r="D561" s="427" t="s">
        <v>1387</v>
      </c>
      <c r="E561" t="str">
        <f t="shared" si="43"/>
        <v>730107710800799</v>
      </c>
      <c r="F561" t="str">
        <f t="shared" si="44"/>
        <v>0</v>
      </c>
      <c r="G561" t="e">
        <f>+VLOOKUP(L561,BG!$D$10:$F$68,3,FALSE)</f>
        <v>#REF!</v>
      </c>
      <c r="H561" s="427" t="s">
        <v>1581</v>
      </c>
      <c r="I561" s="332">
        <v>25909092</v>
      </c>
      <c r="J561" s="296">
        <f t="shared" si="42"/>
        <v>25909.092000000001</v>
      </c>
      <c r="K561" s="297" t="e">
        <f>+VLOOKUP(D561,#REF!,4,0)</f>
        <v>#REF!</v>
      </c>
      <c r="L561" t="e">
        <f>VLOOKUP(D561,#REF!,5,0)</f>
        <v>#REF!</v>
      </c>
      <c r="M561" t="e">
        <f>VLOOKUP(D561,#REF!,6,0)</f>
        <v>#REF!</v>
      </c>
      <c r="N561" t="e">
        <f>VLOOKUP(D561,#REF!,7,0)</f>
        <v>#REF!</v>
      </c>
      <c r="P561" t="str">
        <f t="shared" si="45"/>
        <v>77108</v>
      </c>
      <c r="Q561" t="str">
        <f t="shared" si="46"/>
        <v>73</v>
      </c>
    </row>
    <row r="562" spans="1:17" hidden="1" x14ac:dyDescent="0.3">
      <c r="A562" s="556" t="s">
        <v>3334</v>
      </c>
      <c r="B562" s="333">
        <v>6</v>
      </c>
      <c r="C562" s="610">
        <v>731077108803990</v>
      </c>
      <c r="D562" s="334" t="s">
        <v>2066</v>
      </c>
      <c r="E562" t="str">
        <f t="shared" si="43"/>
        <v>730107710880399</v>
      </c>
      <c r="F562" t="str">
        <f t="shared" si="44"/>
        <v>0</v>
      </c>
      <c r="G562" t="e">
        <f>+VLOOKUP(L562,BG!$D$10:$F$68,3,FALSE)</f>
        <v>#REF!</v>
      </c>
      <c r="H562" s="334" t="s">
        <v>2211</v>
      </c>
      <c r="I562" s="333">
        <v>34052730</v>
      </c>
      <c r="J562" s="296">
        <f t="shared" si="42"/>
        <v>34052.730000000003</v>
      </c>
      <c r="K562" s="297" t="e">
        <f>+VLOOKUP(D562,#REF!,4,0)</f>
        <v>#REF!</v>
      </c>
      <c r="L562" t="e">
        <f>VLOOKUP(D562,#REF!,5,0)</f>
        <v>#REF!</v>
      </c>
      <c r="M562" t="e">
        <f>VLOOKUP(D562,#REF!,6,0)</f>
        <v>#REF!</v>
      </c>
      <c r="N562" t="e">
        <f>VLOOKUP(D562,#REF!,7,0)</f>
        <v>#REF!</v>
      </c>
      <c r="P562" t="str">
        <f t="shared" si="45"/>
        <v>77108</v>
      </c>
      <c r="Q562" t="str">
        <f t="shared" si="46"/>
        <v>73</v>
      </c>
    </row>
    <row r="563" spans="1:17" hidden="1" x14ac:dyDescent="0.3">
      <c r="A563" s="556" t="s">
        <v>3334</v>
      </c>
      <c r="B563" s="332">
        <v>6</v>
      </c>
      <c r="C563" s="609">
        <v>731077110000990</v>
      </c>
      <c r="D563" s="427" t="s">
        <v>1388</v>
      </c>
      <c r="E563" t="str">
        <f t="shared" si="43"/>
        <v>730107711000099</v>
      </c>
      <c r="F563" t="str">
        <f t="shared" si="44"/>
        <v>0</v>
      </c>
      <c r="G563" t="e">
        <f>+VLOOKUP(L563,BG!$D$10:$F$68,3,FALSE)</f>
        <v>#REF!</v>
      </c>
      <c r="H563" s="427" t="s">
        <v>1582</v>
      </c>
      <c r="I563" s="332">
        <v>47808978</v>
      </c>
      <c r="J563" s="296">
        <f t="shared" si="42"/>
        <v>47808.978000000003</v>
      </c>
      <c r="K563" s="297" t="e">
        <f>+VLOOKUP(D563,#REF!,4,0)</f>
        <v>#REF!</v>
      </c>
      <c r="L563" t="e">
        <f>VLOOKUP(D563,#REF!,5,0)</f>
        <v>#REF!</v>
      </c>
      <c r="M563" t="e">
        <f>VLOOKUP(D563,#REF!,6,0)</f>
        <v>#REF!</v>
      </c>
      <c r="N563" t="e">
        <f>VLOOKUP(D563,#REF!,7,0)</f>
        <v>#REF!</v>
      </c>
      <c r="P563" t="str">
        <f t="shared" si="45"/>
        <v>77110</v>
      </c>
      <c r="Q563" t="str">
        <f t="shared" si="46"/>
        <v>73</v>
      </c>
    </row>
    <row r="564" spans="1:17" hidden="1" x14ac:dyDescent="0.3">
      <c r="A564" s="556" t="s">
        <v>3334</v>
      </c>
      <c r="B564" s="333">
        <v>6</v>
      </c>
      <c r="C564" s="610">
        <v>731077112001990</v>
      </c>
      <c r="D564" s="334" t="s">
        <v>1206</v>
      </c>
      <c r="E564" t="str">
        <f t="shared" si="43"/>
        <v>730107711200199</v>
      </c>
      <c r="F564" t="str">
        <f t="shared" si="44"/>
        <v>0</v>
      </c>
      <c r="G564" t="e">
        <f>+VLOOKUP(L564,BG!$D$10:$F$68,3,FALSE)</f>
        <v>#REF!</v>
      </c>
      <c r="H564" s="334" t="s">
        <v>1207</v>
      </c>
      <c r="I564" s="333">
        <v>1946083</v>
      </c>
      <c r="J564" s="296">
        <f t="shared" si="42"/>
        <v>1946.0830000000001</v>
      </c>
      <c r="K564" s="297" t="e">
        <f>+VLOOKUP(D564,#REF!,4,0)</f>
        <v>#REF!</v>
      </c>
      <c r="L564" t="e">
        <f>VLOOKUP(D564,#REF!,5,0)</f>
        <v>#REF!</v>
      </c>
      <c r="M564" t="e">
        <f>VLOOKUP(D564,#REF!,6,0)</f>
        <v>#REF!</v>
      </c>
      <c r="N564" t="e">
        <f>VLOOKUP(D564,#REF!,7,0)</f>
        <v>#REF!</v>
      </c>
      <c r="P564" t="str">
        <f t="shared" si="45"/>
        <v>77112</v>
      </c>
      <c r="Q564" t="str">
        <f t="shared" si="46"/>
        <v>73</v>
      </c>
    </row>
    <row r="565" spans="1:17" hidden="1" x14ac:dyDescent="0.3">
      <c r="A565" s="556" t="s">
        <v>3334</v>
      </c>
      <c r="B565" s="332">
        <v>7</v>
      </c>
      <c r="C565" s="609">
        <v>731077112002990</v>
      </c>
      <c r="D565" s="427" t="s">
        <v>1208</v>
      </c>
      <c r="E565" t="str">
        <f t="shared" si="43"/>
        <v>730107711200299</v>
      </c>
      <c r="F565" t="str">
        <f t="shared" si="44"/>
        <v>0</v>
      </c>
      <c r="G565" t="e">
        <f>+VLOOKUP(L565,BG!$D$10:$F$68,3,FALSE)</f>
        <v>#REF!</v>
      </c>
      <c r="H565" s="427" t="s">
        <v>1209</v>
      </c>
      <c r="I565" s="332">
        <v>30863271</v>
      </c>
      <c r="J565" s="296">
        <f t="shared" si="42"/>
        <v>30863.271000000001</v>
      </c>
      <c r="K565" s="297" t="e">
        <f>+VLOOKUP(D565,#REF!,4,0)</f>
        <v>#REF!</v>
      </c>
      <c r="L565" t="e">
        <f>VLOOKUP(D565,#REF!,5,0)</f>
        <v>#REF!</v>
      </c>
      <c r="M565" t="e">
        <f>VLOOKUP(D565,#REF!,6,0)</f>
        <v>#REF!</v>
      </c>
      <c r="N565" t="e">
        <f>VLOOKUP(D565,#REF!,7,0)</f>
        <v>#REF!</v>
      </c>
      <c r="P565" t="str">
        <f t="shared" si="45"/>
        <v>77112</v>
      </c>
      <c r="Q565" t="str">
        <f t="shared" si="46"/>
        <v>73</v>
      </c>
    </row>
    <row r="566" spans="1:17" hidden="1" x14ac:dyDescent="0.3">
      <c r="A566" s="556" t="s">
        <v>3334</v>
      </c>
      <c r="B566" s="333">
        <v>6</v>
      </c>
      <c r="C566" s="610">
        <v>731077114001990</v>
      </c>
      <c r="D566" s="334" t="s">
        <v>1211</v>
      </c>
      <c r="E566" t="str">
        <f t="shared" si="43"/>
        <v>730107711400199</v>
      </c>
      <c r="F566" t="str">
        <f t="shared" si="44"/>
        <v>0</v>
      </c>
      <c r="G566" t="e">
        <f>+VLOOKUP(L566,BG!$D$10:$F$68,3,FALSE)</f>
        <v>#REF!</v>
      </c>
      <c r="H566" s="334" t="s">
        <v>1210</v>
      </c>
      <c r="I566" s="333">
        <v>17855693</v>
      </c>
      <c r="J566" s="296">
        <f t="shared" si="42"/>
        <v>17855.692999999999</v>
      </c>
      <c r="K566" s="297" t="e">
        <f>+VLOOKUP(D566,#REF!,4,0)</f>
        <v>#REF!</v>
      </c>
      <c r="L566" t="e">
        <f>VLOOKUP(D566,#REF!,5,0)</f>
        <v>#REF!</v>
      </c>
      <c r="M566" t="e">
        <f>VLOOKUP(D566,#REF!,6,0)</f>
        <v>#REF!</v>
      </c>
      <c r="N566" t="e">
        <f>VLOOKUP(D566,#REF!,7,0)</f>
        <v>#REF!</v>
      </c>
      <c r="P566" t="str">
        <f t="shared" si="45"/>
        <v>77114</v>
      </c>
      <c r="Q566" t="str">
        <f t="shared" si="46"/>
        <v>73</v>
      </c>
    </row>
    <row r="567" spans="1:17" hidden="1" x14ac:dyDescent="0.3">
      <c r="A567" s="556" t="s">
        <v>3334</v>
      </c>
      <c r="B567" s="332">
        <v>6</v>
      </c>
      <c r="C567" s="609">
        <v>731077116006990</v>
      </c>
      <c r="D567" s="427" t="s">
        <v>1326</v>
      </c>
      <c r="E567" t="str">
        <f t="shared" si="43"/>
        <v>730107711600699</v>
      </c>
      <c r="F567" t="str">
        <f t="shared" si="44"/>
        <v>0</v>
      </c>
      <c r="G567" t="e">
        <f>+VLOOKUP(L567,BG!$D$10:$F$68,3,FALSE)</f>
        <v>#REF!</v>
      </c>
      <c r="H567" s="427" t="s">
        <v>1327</v>
      </c>
      <c r="I567" s="332">
        <v>8220224</v>
      </c>
      <c r="J567" s="296">
        <f t="shared" si="42"/>
        <v>8220.2240000000002</v>
      </c>
      <c r="K567" s="297" t="e">
        <f>+VLOOKUP(D567,#REF!,4,0)</f>
        <v>#REF!</v>
      </c>
      <c r="L567" t="e">
        <f>VLOOKUP(D567,#REF!,5,0)</f>
        <v>#REF!</v>
      </c>
      <c r="M567" t="e">
        <f>VLOOKUP(D567,#REF!,6,0)</f>
        <v>#REF!</v>
      </c>
      <c r="N567" t="e">
        <f>VLOOKUP(D567,#REF!,7,0)</f>
        <v>#REF!</v>
      </c>
      <c r="P567" t="str">
        <f t="shared" si="45"/>
        <v>77116</v>
      </c>
      <c r="Q567" t="str">
        <f t="shared" si="46"/>
        <v>73</v>
      </c>
    </row>
    <row r="568" spans="1:17" hidden="1" x14ac:dyDescent="0.3">
      <c r="A568" s="556" t="s">
        <v>3334</v>
      </c>
      <c r="B568" s="333">
        <v>7</v>
      </c>
      <c r="C568" s="610">
        <v>731077116007990</v>
      </c>
      <c r="D568" s="334" t="s">
        <v>1328</v>
      </c>
      <c r="E568" t="str">
        <f t="shared" si="43"/>
        <v>730107711600799</v>
      </c>
      <c r="F568" t="str">
        <f t="shared" si="44"/>
        <v>0</v>
      </c>
      <c r="G568" t="e">
        <f>+VLOOKUP(L568,BG!$D$10:$F$68,3,FALSE)</f>
        <v>#REF!</v>
      </c>
      <c r="H568" s="334" t="s">
        <v>1329</v>
      </c>
      <c r="I568" s="333">
        <v>19616264</v>
      </c>
      <c r="J568" s="296">
        <f t="shared" si="42"/>
        <v>19616.263999999999</v>
      </c>
      <c r="K568" s="297" t="e">
        <f>+VLOOKUP(D568,#REF!,4,0)</f>
        <v>#REF!</v>
      </c>
      <c r="L568" t="e">
        <f>VLOOKUP(D568,#REF!,5,0)</f>
        <v>#REF!</v>
      </c>
      <c r="M568" t="e">
        <f>VLOOKUP(D568,#REF!,6,0)</f>
        <v>#REF!</v>
      </c>
      <c r="N568" t="e">
        <f>VLOOKUP(D568,#REF!,7,0)</f>
        <v>#REF!</v>
      </c>
      <c r="P568" t="str">
        <f t="shared" si="45"/>
        <v>77116</v>
      </c>
      <c r="Q568" t="str">
        <f t="shared" si="46"/>
        <v>73</v>
      </c>
    </row>
    <row r="569" spans="1:17" hidden="1" x14ac:dyDescent="0.3">
      <c r="A569" s="556" t="s">
        <v>3334</v>
      </c>
      <c r="B569" s="332">
        <v>7</v>
      </c>
      <c r="C569" s="609">
        <v>731077116014990</v>
      </c>
      <c r="D569" s="427" t="s">
        <v>1212</v>
      </c>
      <c r="E569" t="str">
        <f t="shared" si="43"/>
        <v>730107711601499</v>
      </c>
      <c r="F569" t="str">
        <f t="shared" si="44"/>
        <v>0</v>
      </c>
      <c r="G569" t="e">
        <f>+VLOOKUP(L569,BG!$D$10:$F$68,3,FALSE)</f>
        <v>#REF!</v>
      </c>
      <c r="H569" s="427" t="s">
        <v>1213</v>
      </c>
      <c r="I569" s="332">
        <v>33780301</v>
      </c>
      <c r="J569" s="296">
        <f t="shared" si="42"/>
        <v>33780.300999999999</v>
      </c>
      <c r="K569" s="297" t="e">
        <f>+VLOOKUP(D569,#REF!,4,0)</f>
        <v>#REF!</v>
      </c>
      <c r="L569" t="e">
        <f>VLOOKUP(D569,#REF!,5,0)</f>
        <v>#REF!</v>
      </c>
      <c r="M569" t="e">
        <f>VLOOKUP(D569,#REF!,6,0)</f>
        <v>#REF!</v>
      </c>
      <c r="N569" t="e">
        <f>VLOOKUP(D569,#REF!,7,0)</f>
        <v>#REF!</v>
      </c>
      <c r="P569" t="str">
        <f t="shared" si="45"/>
        <v>77116</v>
      </c>
      <c r="Q569" t="str">
        <f t="shared" si="46"/>
        <v>73</v>
      </c>
    </row>
    <row r="570" spans="1:17" hidden="1" x14ac:dyDescent="0.3">
      <c r="A570" s="556" t="s">
        <v>3334</v>
      </c>
      <c r="B570" s="333">
        <v>6</v>
      </c>
      <c r="C570" s="610">
        <v>731077118001990</v>
      </c>
      <c r="D570" s="334" t="s">
        <v>1214</v>
      </c>
      <c r="E570" t="str">
        <f t="shared" si="43"/>
        <v>730107711800199</v>
      </c>
      <c r="F570" t="str">
        <f t="shared" si="44"/>
        <v>0</v>
      </c>
      <c r="G570" t="e">
        <f>+VLOOKUP(L570,BG!$D$10:$F$68,3,FALSE)</f>
        <v>#REF!</v>
      </c>
      <c r="H570" s="334" t="s">
        <v>1215</v>
      </c>
      <c r="I570" s="333">
        <v>7061196</v>
      </c>
      <c r="J570" s="296">
        <f t="shared" si="42"/>
        <v>7061.1959999999999</v>
      </c>
      <c r="K570" s="297" t="e">
        <f>+VLOOKUP(D570,#REF!,4,0)</f>
        <v>#REF!</v>
      </c>
      <c r="L570" t="e">
        <f>VLOOKUP(D570,#REF!,5,0)</f>
        <v>#REF!</v>
      </c>
      <c r="M570" t="e">
        <f>VLOOKUP(D570,#REF!,6,0)</f>
        <v>#REF!</v>
      </c>
      <c r="N570" t="e">
        <f>VLOOKUP(D570,#REF!,7,0)</f>
        <v>#REF!</v>
      </c>
      <c r="P570" t="str">
        <f t="shared" si="45"/>
        <v>77118</v>
      </c>
      <c r="Q570" t="str">
        <f t="shared" si="46"/>
        <v>73</v>
      </c>
    </row>
    <row r="571" spans="1:17" hidden="1" x14ac:dyDescent="0.3">
      <c r="A571" s="556" t="s">
        <v>3334</v>
      </c>
      <c r="B571" s="332">
        <v>6</v>
      </c>
      <c r="C571" s="609">
        <v>731077120010990</v>
      </c>
      <c r="D571" s="427" t="s">
        <v>1216</v>
      </c>
      <c r="E571" t="str">
        <f t="shared" si="43"/>
        <v>730107712001099</v>
      </c>
      <c r="F571" t="str">
        <f t="shared" si="44"/>
        <v>0</v>
      </c>
      <c r="G571" t="e">
        <f>+VLOOKUP(L571,BG!$D$10:$F$68,3,FALSE)</f>
        <v>#REF!</v>
      </c>
      <c r="H571" s="427" t="s">
        <v>1217</v>
      </c>
      <c r="I571" s="332">
        <v>109091</v>
      </c>
      <c r="J571" s="296">
        <f t="shared" si="42"/>
        <v>109.09099999999999</v>
      </c>
      <c r="K571" s="297" t="e">
        <f>+VLOOKUP(D571,#REF!,4,0)</f>
        <v>#REF!</v>
      </c>
      <c r="L571" t="e">
        <f>VLOOKUP(D571,#REF!,5,0)</f>
        <v>#REF!</v>
      </c>
      <c r="M571" t="e">
        <f>VLOOKUP(D571,#REF!,6,0)</f>
        <v>#REF!</v>
      </c>
      <c r="N571" t="e">
        <f>VLOOKUP(D571,#REF!,7,0)</f>
        <v>#REF!</v>
      </c>
      <c r="P571" t="str">
        <f t="shared" si="45"/>
        <v>77120</v>
      </c>
      <c r="Q571" t="str">
        <f t="shared" si="46"/>
        <v>73</v>
      </c>
    </row>
    <row r="572" spans="1:17" hidden="1" x14ac:dyDescent="0.3">
      <c r="A572" s="556" t="s">
        <v>3334</v>
      </c>
      <c r="B572" s="333">
        <v>6</v>
      </c>
      <c r="C572" s="610">
        <v>731077122001990</v>
      </c>
      <c r="D572" s="334" t="s">
        <v>1218</v>
      </c>
      <c r="E572" t="str">
        <f t="shared" si="43"/>
        <v>730107712200199</v>
      </c>
      <c r="F572" t="str">
        <f t="shared" si="44"/>
        <v>0</v>
      </c>
      <c r="G572" t="e">
        <f>+VLOOKUP(L572,BG!$D$10:$F$68,3,FALSE)</f>
        <v>#REF!</v>
      </c>
      <c r="H572" s="334" t="s">
        <v>1219</v>
      </c>
      <c r="I572" s="333">
        <v>18143819</v>
      </c>
      <c r="J572" s="296">
        <f t="shared" si="42"/>
        <v>18143.819</v>
      </c>
      <c r="K572" s="297" t="e">
        <f>+VLOOKUP(D572,#REF!,4,0)</f>
        <v>#REF!</v>
      </c>
      <c r="L572" t="e">
        <f>VLOOKUP(D572,#REF!,5,0)</f>
        <v>#REF!</v>
      </c>
      <c r="M572" t="e">
        <f>VLOOKUP(D572,#REF!,6,0)</f>
        <v>#REF!</v>
      </c>
      <c r="N572" t="e">
        <f>VLOOKUP(D572,#REF!,7,0)</f>
        <v>#REF!</v>
      </c>
      <c r="P572" t="str">
        <f t="shared" si="45"/>
        <v>77122</v>
      </c>
      <c r="Q572" t="str">
        <f t="shared" si="46"/>
        <v>73</v>
      </c>
    </row>
    <row r="573" spans="1:17" hidden="1" x14ac:dyDescent="0.3">
      <c r="A573" s="556" t="s">
        <v>3334</v>
      </c>
      <c r="B573" s="332">
        <v>6</v>
      </c>
      <c r="C573" s="609">
        <v>731077122002990</v>
      </c>
      <c r="D573" s="427" t="s">
        <v>2067</v>
      </c>
      <c r="E573" t="str">
        <f t="shared" si="43"/>
        <v>730107712200299</v>
      </c>
      <c r="F573" t="str">
        <f t="shared" si="44"/>
        <v>0</v>
      </c>
      <c r="G573" t="e">
        <f>+VLOOKUP(L573,BG!$D$10:$F$68,3,FALSE)</f>
        <v>#REF!</v>
      </c>
      <c r="H573" s="427" t="s">
        <v>2212</v>
      </c>
      <c r="I573" s="332">
        <v>28815158</v>
      </c>
      <c r="J573" s="296">
        <f t="shared" si="42"/>
        <v>28815.157999999999</v>
      </c>
      <c r="K573" s="297" t="e">
        <f>+VLOOKUP(D573,#REF!,4,0)</f>
        <v>#REF!</v>
      </c>
      <c r="L573" t="e">
        <f>VLOOKUP(D573,#REF!,5,0)</f>
        <v>#REF!</v>
      </c>
      <c r="M573" t="e">
        <f>VLOOKUP(D573,#REF!,6,0)</f>
        <v>#REF!</v>
      </c>
      <c r="N573" t="e">
        <f>VLOOKUP(D573,#REF!,7,0)</f>
        <v>#REF!</v>
      </c>
      <c r="P573" t="str">
        <f t="shared" si="45"/>
        <v>77122</v>
      </c>
      <c r="Q573" t="str">
        <f t="shared" si="46"/>
        <v>73</v>
      </c>
    </row>
    <row r="574" spans="1:17" hidden="1" x14ac:dyDescent="0.3">
      <c r="A574" s="556" t="s">
        <v>3334</v>
      </c>
      <c r="B574" s="333">
        <v>6</v>
      </c>
      <c r="C574" s="610">
        <v>731077126001990</v>
      </c>
      <c r="D574" s="334" t="s">
        <v>1220</v>
      </c>
      <c r="E574" t="str">
        <f t="shared" si="43"/>
        <v>730107712600199</v>
      </c>
      <c r="F574" t="str">
        <f t="shared" si="44"/>
        <v>0</v>
      </c>
      <c r="G574" t="e">
        <f>+VLOOKUP(L574,BG!$D$10:$F$68,3,FALSE)</f>
        <v>#REF!</v>
      </c>
      <c r="H574" s="334" t="s">
        <v>1221</v>
      </c>
      <c r="I574" s="333">
        <v>1409094</v>
      </c>
      <c r="J574" s="296">
        <f t="shared" si="42"/>
        <v>1409.0940000000001</v>
      </c>
      <c r="K574" s="297" t="e">
        <f>+VLOOKUP(D574,#REF!,4,0)</f>
        <v>#REF!</v>
      </c>
      <c r="L574" t="e">
        <f>VLOOKUP(D574,#REF!,5,0)</f>
        <v>#REF!</v>
      </c>
      <c r="M574" t="e">
        <f>VLOOKUP(D574,#REF!,6,0)</f>
        <v>#REF!</v>
      </c>
      <c r="N574" t="e">
        <f>VLOOKUP(D574,#REF!,7,0)</f>
        <v>#REF!</v>
      </c>
      <c r="P574" t="str">
        <f t="shared" si="45"/>
        <v>77126</v>
      </c>
      <c r="Q574" t="str">
        <f t="shared" si="46"/>
        <v>73</v>
      </c>
    </row>
    <row r="575" spans="1:17" hidden="1" x14ac:dyDescent="0.3">
      <c r="A575" s="556" t="s">
        <v>3334</v>
      </c>
      <c r="B575" s="332">
        <v>6</v>
      </c>
      <c r="C575" s="609">
        <v>731077128001990</v>
      </c>
      <c r="D575" s="427" t="s">
        <v>1330</v>
      </c>
      <c r="E575" t="str">
        <f t="shared" si="43"/>
        <v>730107712800199</v>
      </c>
      <c r="F575" t="str">
        <f t="shared" si="44"/>
        <v>0</v>
      </c>
      <c r="G575" t="e">
        <f>+VLOOKUP(L575,BG!$D$10:$F$68,3,FALSE)</f>
        <v>#REF!</v>
      </c>
      <c r="H575" s="427" t="s">
        <v>1331</v>
      </c>
      <c r="I575" s="332">
        <v>52200</v>
      </c>
      <c r="J575" s="296">
        <f t="shared" si="42"/>
        <v>52.2</v>
      </c>
      <c r="K575" s="297" t="e">
        <f>+VLOOKUP(D575,#REF!,4,0)</f>
        <v>#REF!</v>
      </c>
      <c r="L575" t="e">
        <f>VLOOKUP(D575,#REF!,5,0)</f>
        <v>#REF!</v>
      </c>
      <c r="M575" t="e">
        <f>VLOOKUP(D575,#REF!,6,0)</f>
        <v>#REF!</v>
      </c>
      <c r="N575" t="e">
        <f>VLOOKUP(D575,#REF!,7,0)</f>
        <v>#REF!</v>
      </c>
      <c r="P575" t="str">
        <f t="shared" si="45"/>
        <v>77128</v>
      </c>
      <c r="Q575" t="str">
        <f t="shared" si="46"/>
        <v>73</v>
      </c>
    </row>
    <row r="576" spans="1:17" hidden="1" x14ac:dyDescent="0.3">
      <c r="A576" s="556" t="s">
        <v>3334</v>
      </c>
      <c r="B576" s="333">
        <v>6</v>
      </c>
      <c r="C576" s="610">
        <v>731077128006990</v>
      </c>
      <c r="D576" s="334" t="s">
        <v>2068</v>
      </c>
      <c r="E576" t="str">
        <f t="shared" si="43"/>
        <v>730107712800699</v>
      </c>
      <c r="F576" t="str">
        <f t="shared" si="44"/>
        <v>0</v>
      </c>
      <c r="G576" t="e">
        <f>+VLOOKUP(L576,BG!$D$10:$F$68,3,FALSE)</f>
        <v>#REF!</v>
      </c>
      <c r="H576" s="334" t="s">
        <v>2213</v>
      </c>
      <c r="I576" s="333">
        <v>1372727</v>
      </c>
      <c r="J576" s="296">
        <f t="shared" si="42"/>
        <v>1372.7270000000001</v>
      </c>
      <c r="K576" s="297" t="e">
        <f>+VLOOKUP(D576,#REF!,4,0)</f>
        <v>#REF!</v>
      </c>
      <c r="L576" t="e">
        <f>VLOOKUP(D576,#REF!,5,0)</f>
        <v>#REF!</v>
      </c>
      <c r="M576" t="e">
        <f>VLOOKUP(D576,#REF!,6,0)</f>
        <v>#REF!</v>
      </c>
      <c r="N576" t="e">
        <f>VLOOKUP(D576,#REF!,7,0)</f>
        <v>#REF!</v>
      </c>
      <c r="P576" t="str">
        <f t="shared" si="45"/>
        <v>77128</v>
      </c>
      <c r="Q576" t="str">
        <f t="shared" si="46"/>
        <v>73</v>
      </c>
    </row>
    <row r="577" spans="1:17" hidden="1" x14ac:dyDescent="0.3">
      <c r="A577" s="556" t="s">
        <v>3334</v>
      </c>
      <c r="B577" s="332">
        <v>6</v>
      </c>
      <c r="C577" s="609">
        <v>731077128008990</v>
      </c>
      <c r="D577" s="427" t="s">
        <v>2069</v>
      </c>
      <c r="E577" t="str">
        <f t="shared" si="43"/>
        <v>730107712800899</v>
      </c>
      <c r="F577" t="str">
        <f t="shared" si="44"/>
        <v>0</v>
      </c>
      <c r="G577" t="e">
        <f>+VLOOKUP(L577,BG!$D$10:$F$68,3,FALSE)</f>
        <v>#REF!</v>
      </c>
      <c r="H577" s="427" t="s">
        <v>1332</v>
      </c>
      <c r="I577" s="332">
        <v>4671914</v>
      </c>
      <c r="J577" s="296">
        <f t="shared" si="42"/>
        <v>4671.9139999999998</v>
      </c>
      <c r="K577" s="297" t="e">
        <f>+VLOOKUP(D577,#REF!,4,0)</f>
        <v>#REF!</v>
      </c>
      <c r="L577" t="e">
        <f>VLOOKUP(D577,#REF!,5,0)</f>
        <v>#REF!</v>
      </c>
      <c r="M577" t="e">
        <f>VLOOKUP(D577,#REF!,6,0)</f>
        <v>#REF!</v>
      </c>
      <c r="N577" t="e">
        <f>VLOOKUP(D577,#REF!,7,0)</f>
        <v>#REF!</v>
      </c>
      <c r="P577" t="str">
        <f t="shared" si="45"/>
        <v>77128</v>
      </c>
      <c r="Q577" t="str">
        <f t="shared" si="46"/>
        <v>73</v>
      </c>
    </row>
    <row r="578" spans="1:17" hidden="1" x14ac:dyDescent="0.3">
      <c r="A578" s="556" t="s">
        <v>3334</v>
      </c>
      <c r="B578" s="333">
        <v>6</v>
      </c>
      <c r="C578" s="610">
        <v>731077130001990</v>
      </c>
      <c r="D578" s="334" t="s">
        <v>1389</v>
      </c>
      <c r="E578" t="str">
        <f t="shared" si="43"/>
        <v>730107713000199</v>
      </c>
      <c r="F578" t="str">
        <f t="shared" si="44"/>
        <v>0</v>
      </c>
      <c r="G578" t="e">
        <f>+VLOOKUP(L578,BG!$D$10:$F$68,3,FALSE)</f>
        <v>#REF!</v>
      </c>
      <c r="H578" s="334" t="s">
        <v>1222</v>
      </c>
      <c r="I578" s="333">
        <v>28542177</v>
      </c>
      <c r="J578" s="296">
        <f t="shared" ref="J578:J610" si="47">I578/1000</f>
        <v>28542.177</v>
      </c>
      <c r="K578" s="297" t="e">
        <f>+VLOOKUP(D578,#REF!,4,0)</f>
        <v>#REF!</v>
      </c>
      <c r="L578" t="e">
        <f>VLOOKUP(D578,#REF!,5,0)</f>
        <v>#REF!</v>
      </c>
      <c r="M578" t="e">
        <f>VLOOKUP(D578,#REF!,6,0)</f>
        <v>#REF!</v>
      </c>
      <c r="N578" t="e">
        <f>VLOOKUP(D578,#REF!,7,0)</f>
        <v>#REF!</v>
      </c>
      <c r="P578" t="str">
        <f t="shared" si="45"/>
        <v>77130</v>
      </c>
      <c r="Q578" t="str">
        <f t="shared" si="46"/>
        <v>73</v>
      </c>
    </row>
    <row r="579" spans="1:17" hidden="1" x14ac:dyDescent="0.3">
      <c r="A579" s="556" t="s">
        <v>3334</v>
      </c>
      <c r="B579" s="332">
        <v>6</v>
      </c>
      <c r="C579" s="609">
        <v>731077130007990</v>
      </c>
      <c r="D579" s="427" t="s">
        <v>1225</v>
      </c>
      <c r="E579" t="str">
        <f t="shared" si="43"/>
        <v>730107713000799</v>
      </c>
      <c r="F579" t="str">
        <f t="shared" si="44"/>
        <v>0</v>
      </c>
      <c r="G579" t="e">
        <f>+VLOOKUP(L579,BG!$D$10:$F$68,3,FALSE)</f>
        <v>#REF!</v>
      </c>
      <c r="H579" s="427" t="s">
        <v>1226</v>
      </c>
      <c r="I579" s="332">
        <v>872727</v>
      </c>
      <c r="J579" s="296">
        <f t="shared" si="47"/>
        <v>872.72699999999998</v>
      </c>
      <c r="K579" s="297" t="e">
        <f>+VLOOKUP(D579,#REF!,4,0)</f>
        <v>#REF!</v>
      </c>
      <c r="L579" t="e">
        <f>VLOOKUP(D579,#REF!,5,0)</f>
        <v>#REF!</v>
      </c>
      <c r="M579" t="e">
        <f>VLOOKUP(D579,#REF!,6,0)</f>
        <v>#REF!</v>
      </c>
      <c r="N579" t="e">
        <f>VLOOKUP(D579,#REF!,7,0)</f>
        <v>#REF!</v>
      </c>
      <c r="P579" t="str">
        <f t="shared" si="45"/>
        <v>77130</v>
      </c>
      <c r="Q579" t="str">
        <f t="shared" si="46"/>
        <v>73</v>
      </c>
    </row>
    <row r="580" spans="1:17" hidden="1" x14ac:dyDescent="0.3">
      <c r="A580" s="556" t="s">
        <v>3334</v>
      </c>
      <c r="B580" s="333">
        <v>6</v>
      </c>
      <c r="C580" s="610">
        <v>731077132006990</v>
      </c>
      <c r="D580" s="334" t="s">
        <v>2070</v>
      </c>
      <c r="E580" t="str">
        <f t="shared" si="43"/>
        <v>730107713200699</v>
      </c>
      <c r="F580" t="str">
        <f t="shared" si="44"/>
        <v>0</v>
      </c>
      <c r="G580" t="e">
        <f>+VLOOKUP(L580,BG!$D$10:$F$68,3,FALSE)</f>
        <v>#REF!</v>
      </c>
      <c r="H580" s="334" t="s">
        <v>2215</v>
      </c>
      <c r="I580" s="333">
        <v>14016442</v>
      </c>
      <c r="J580" s="296">
        <f t="shared" si="47"/>
        <v>14016.441999999999</v>
      </c>
      <c r="K580" s="297" t="e">
        <f>+VLOOKUP(D580,#REF!,4,0)</f>
        <v>#REF!</v>
      </c>
      <c r="L580" t="e">
        <f>VLOOKUP(D580,#REF!,5,0)</f>
        <v>#REF!</v>
      </c>
      <c r="M580" t="e">
        <f>VLOOKUP(D580,#REF!,6,0)</f>
        <v>#REF!</v>
      </c>
      <c r="N580" t="e">
        <f>VLOOKUP(D580,#REF!,7,0)</f>
        <v>#REF!</v>
      </c>
      <c r="P580" t="str">
        <f t="shared" si="45"/>
        <v>77132</v>
      </c>
      <c r="Q580" t="str">
        <f t="shared" si="46"/>
        <v>73</v>
      </c>
    </row>
    <row r="581" spans="1:17" hidden="1" x14ac:dyDescent="0.3">
      <c r="A581" s="556" t="s">
        <v>3334</v>
      </c>
      <c r="B581" s="332">
        <v>6</v>
      </c>
      <c r="C581" s="609">
        <v>731077132008990</v>
      </c>
      <c r="D581" s="427" t="s">
        <v>2071</v>
      </c>
      <c r="E581" t="str">
        <f t="shared" ref="E581:E610" si="48">+MID(D581,3,2)&amp;+MID(D581,6,1)&amp;+MID(D581,8,2)&amp;+MID(D581,11,3)&amp;+MID(D581,17,2)&amp;+MID(D581,20,3)&amp;+MID(D581,24,2)</f>
        <v>730107713200899</v>
      </c>
      <c r="F581" t="str">
        <f t="shared" ref="F581:F610" si="49">MID(E581,3,1)</f>
        <v>0</v>
      </c>
      <c r="G581" t="e">
        <f>+VLOOKUP(L581,BG!$D$10:$F$68,3,FALSE)</f>
        <v>#REF!</v>
      </c>
      <c r="H581" s="427" t="s">
        <v>1227</v>
      </c>
      <c r="I581" s="332">
        <v>3000000</v>
      </c>
      <c r="J581" s="296">
        <f t="shared" si="47"/>
        <v>3000</v>
      </c>
      <c r="K581" s="297" t="e">
        <f>+VLOOKUP(D581,#REF!,4,0)</f>
        <v>#REF!</v>
      </c>
      <c r="L581" t="e">
        <f>VLOOKUP(D581,#REF!,5,0)</f>
        <v>#REF!</v>
      </c>
      <c r="M581" t="e">
        <f>VLOOKUP(D581,#REF!,6,0)</f>
        <v>#REF!</v>
      </c>
      <c r="N581" t="e">
        <f>VLOOKUP(D581,#REF!,7,0)</f>
        <v>#REF!</v>
      </c>
      <c r="P581" t="str">
        <f t="shared" si="45"/>
        <v>77132</v>
      </c>
      <c r="Q581" t="str">
        <f t="shared" si="46"/>
        <v>73</v>
      </c>
    </row>
    <row r="582" spans="1:17" hidden="1" x14ac:dyDescent="0.3">
      <c r="A582" s="556" t="s">
        <v>3334</v>
      </c>
      <c r="B582" s="333">
        <v>6</v>
      </c>
      <c r="C582" s="610">
        <v>731077140000990</v>
      </c>
      <c r="D582" s="334" t="s">
        <v>1355</v>
      </c>
      <c r="E582" t="str">
        <f t="shared" si="48"/>
        <v>730107714000099</v>
      </c>
      <c r="F582" t="str">
        <f t="shared" si="49"/>
        <v>0</v>
      </c>
      <c r="G582" t="e">
        <f>+VLOOKUP(L582,BG!$D$10:$F$68,3,FALSE)</f>
        <v>#REF!</v>
      </c>
      <c r="H582" s="334" t="s">
        <v>1354</v>
      </c>
      <c r="I582" s="333">
        <v>43850000</v>
      </c>
      <c r="J582" s="296">
        <f t="shared" si="47"/>
        <v>43850</v>
      </c>
      <c r="K582" s="297" t="e">
        <f>+VLOOKUP(D582,#REF!,4,0)</f>
        <v>#REF!</v>
      </c>
      <c r="L582" t="e">
        <f>VLOOKUP(D582,#REF!,5,0)</f>
        <v>#REF!</v>
      </c>
      <c r="M582" t="e">
        <f>VLOOKUP(D582,#REF!,6,0)</f>
        <v>#REF!</v>
      </c>
      <c r="N582" t="e">
        <f>VLOOKUP(D582,#REF!,7,0)</f>
        <v>#REF!</v>
      </c>
      <c r="P582" t="str">
        <f t="shared" si="45"/>
        <v>77140</v>
      </c>
      <c r="Q582" t="str">
        <f t="shared" si="46"/>
        <v>73</v>
      </c>
    </row>
    <row r="583" spans="1:17" hidden="1" x14ac:dyDescent="0.3">
      <c r="A583" s="556" t="s">
        <v>3334</v>
      </c>
      <c r="B583" s="332">
        <v>6</v>
      </c>
      <c r="C583" s="609">
        <v>731077144003990</v>
      </c>
      <c r="D583" s="427" t="s">
        <v>1230</v>
      </c>
      <c r="E583" t="str">
        <f t="shared" si="48"/>
        <v>730107714400399</v>
      </c>
      <c r="F583" t="str">
        <f t="shared" si="49"/>
        <v>0</v>
      </c>
      <c r="G583" t="e">
        <f>+VLOOKUP(L583,BG!$D$10:$F$68,3,FALSE)</f>
        <v>#REF!</v>
      </c>
      <c r="H583" s="427" t="s">
        <v>1231</v>
      </c>
      <c r="I583" s="332">
        <v>472340986</v>
      </c>
      <c r="J583" s="296">
        <f t="shared" si="47"/>
        <v>472340.98599999998</v>
      </c>
      <c r="K583" s="297" t="e">
        <f>+VLOOKUP(D583,#REF!,4,0)</f>
        <v>#REF!</v>
      </c>
      <c r="L583" t="e">
        <f>VLOOKUP(D583,#REF!,5,0)</f>
        <v>#REF!</v>
      </c>
      <c r="M583" t="e">
        <f>VLOOKUP(D583,#REF!,6,0)</f>
        <v>#REF!</v>
      </c>
      <c r="N583" t="e">
        <f>VLOOKUP(D583,#REF!,7,0)</f>
        <v>#REF!</v>
      </c>
      <c r="P583" t="str">
        <f t="shared" ref="P583:P610" si="50">MID(E583,6,5)</f>
        <v>77144</v>
      </c>
      <c r="Q583" t="str">
        <f t="shared" ref="Q583:Q610" si="51">+LEFT(E583,2)</f>
        <v>73</v>
      </c>
    </row>
    <row r="584" spans="1:17" hidden="1" x14ac:dyDescent="0.3">
      <c r="A584" s="556" t="s">
        <v>3334</v>
      </c>
      <c r="B584" s="333">
        <v>6</v>
      </c>
      <c r="C584" s="610">
        <v>731077144004990</v>
      </c>
      <c r="D584" s="334" t="s">
        <v>1335</v>
      </c>
      <c r="E584" t="str">
        <f t="shared" si="48"/>
        <v>730107714400499</v>
      </c>
      <c r="F584" t="str">
        <f t="shared" si="49"/>
        <v>0</v>
      </c>
      <c r="G584" t="e">
        <f>+VLOOKUP(L584,BG!$D$10:$F$68,3,FALSE)</f>
        <v>#REF!</v>
      </c>
      <c r="H584" s="334" t="s">
        <v>1336</v>
      </c>
      <c r="I584" s="333">
        <v>90909</v>
      </c>
      <c r="J584" s="296">
        <f t="shared" si="47"/>
        <v>90.909000000000006</v>
      </c>
      <c r="K584" s="297" t="e">
        <f>+VLOOKUP(D584,#REF!,4,0)</f>
        <v>#REF!</v>
      </c>
      <c r="L584" t="e">
        <f>VLOOKUP(D584,#REF!,5,0)</f>
        <v>#REF!</v>
      </c>
      <c r="M584" t="e">
        <f>VLOOKUP(D584,#REF!,6,0)</f>
        <v>#REF!</v>
      </c>
      <c r="N584" t="e">
        <f>VLOOKUP(D584,#REF!,7,0)</f>
        <v>#REF!</v>
      </c>
      <c r="P584" t="str">
        <f t="shared" si="50"/>
        <v>77144</v>
      </c>
      <c r="Q584" t="str">
        <f t="shared" si="51"/>
        <v>73</v>
      </c>
    </row>
    <row r="585" spans="1:17" hidden="1" x14ac:dyDescent="0.3">
      <c r="A585" s="556" t="s">
        <v>3334</v>
      </c>
      <c r="B585" s="332">
        <v>6</v>
      </c>
      <c r="C585" s="609">
        <v>731077144009990</v>
      </c>
      <c r="D585" s="427" t="s">
        <v>1337</v>
      </c>
      <c r="E585" t="str">
        <f t="shared" si="48"/>
        <v>730107714400999</v>
      </c>
      <c r="F585" t="str">
        <f t="shared" si="49"/>
        <v>0</v>
      </c>
      <c r="G585" t="e">
        <f>+VLOOKUP(L585,BG!$D$10:$F$68,3,FALSE)</f>
        <v>#REF!</v>
      </c>
      <c r="H585" s="427" t="s">
        <v>1338</v>
      </c>
      <c r="I585" s="332">
        <v>19960664</v>
      </c>
      <c r="J585" s="296">
        <f t="shared" si="47"/>
        <v>19960.664000000001</v>
      </c>
      <c r="K585" s="297" t="e">
        <f>+VLOOKUP(D585,#REF!,4,0)</f>
        <v>#REF!</v>
      </c>
      <c r="L585" t="e">
        <f>VLOOKUP(D585,#REF!,5,0)</f>
        <v>#REF!</v>
      </c>
      <c r="M585" t="e">
        <f>VLOOKUP(D585,#REF!,6,0)</f>
        <v>#REF!</v>
      </c>
      <c r="N585" t="e">
        <f>VLOOKUP(D585,#REF!,7,0)</f>
        <v>#REF!</v>
      </c>
      <c r="P585" t="str">
        <f t="shared" si="50"/>
        <v>77144</v>
      </c>
      <c r="Q585" t="str">
        <f t="shared" si="51"/>
        <v>73</v>
      </c>
    </row>
    <row r="586" spans="1:17" hidden="1" x14ac:dyDescent="0.3">
      <c r="A586" s="556" t="s">
        <v>3334</v>
      </c>
      <c r="B586" s="333">
        <v>6</v>
      </c>
      <c r="C586" s="610">
        <v>731077144014990</v>
      </c>
      <c r="D586" s="334" t="s">
        <v>1232</v>
      </c>
      <c r="E586" t="str">
        <f t="shared" si="48"/>
        <v>730107714401499</v>
      </c>
      <c r="F586" t="str">
        <f t="shared" si="49"/>
        <v>0</v>
      </c>
      <c r="G586" t="e">
        <f>+VLOOKUP(L586,BG!$D$10:$F$68,3,FALSE)</f>
        <v>#REF!</v>
      </c>
      <c r="H586" s="334" t="s">
        <v>1233</v>
      </c>
      <c r="I586" s="333">
        <v>412940997</v>
      </c>
      <c r="J586" s="296">
        <f t="shared" si="47"/>
        <v>412940.99699999997</v>
      </c>
      <c r="K586" s="297" t="e">
        <f>+VLOOKUP(D586,#REF!,4,0)</f>
        <v>#REF!</v>
      </c>
      <c r="L586" t="e">
        <f>VLOOKUP(D586,#REF!,5,0)</f>
        <v>#REF!</v>
      </c>
      <c r="M586" t="e">
        <f>VLOOKUP(D586,#REF!,6,0)</f>
        <v>#REF!</v>
      </c>
      <c r="N586" t="e">
        <f>VLOOKUP(D586,#REF!,7,0)</f>
        <v>#REF!</v>
      </c>
      <c r="P586" t="str">
        <f t="shared" si="50"/>
        <v>77144</v>
      </c>
      <c r="Q586" t="str">
        <f t="shared" si="51"/>
        <v>73</v>
      </c>
    </row>
    <row r="587" spans="1:17" hidden="1" x14ac:dyDescent="0.3">
      <c r="A587" s="556" t="s">
        <v>3334</v>
      </c>
      <c r="B587" s="332">
        <v>6</v>
      </c>
      <c r="C587" s="609">
        <v>731077144019990</v>
      </c>
      <c r="D587" s="427" t="s">
        <v>1234</v>
      </c>
      <c r="E587" t="str">
        <f t="shared" si="48"/>
        <v>730107714401999</v>
      </c>
      <c r="F587" t="str">
        <f t="shared" si="49"/>
        <v>0</v>
      </c>
      <c r="G587" t="e">
        <f>+VLOOKUP(L587,BG!$D$10:$F$68,3,FALSE)</f>
        <v>#REF!</v>
      </c>
      <c r="H587" s="427" t="s">
        <v>1235</v>
      </c>
      <c r="I587" s="332">
        <v>3337781</v>
      </c>
      <c r="J587" s="296">
        <f t="shared" si="47"/>
        <v>3337.7809999999999</v>
      </c>
      <c r="K587" s="297" t="e">
        <f>+VLOOKUP(D587,#REF!,4,0)</f>
        <v>#REF!</v>
      </c>
      <c r="L587" t="e">
        <f>VLOOKUP(D587,#REF!,5,0)</f>
        <v>#REF!</v>
      </c>
      <c r="M587" t="e">
        <f>VLOOKUP(D587,#REF!,6,0)</f>
        <v>#REF!</v>
      </c>
      <c r="N587" t="e">
        <f>VLOOKUP(D587,#REF!,7,0)</f>
        <v>#REF!</v>
      </c>
      <c r="P587" t="str">
        <f t="shared" si="50"/>
        <v>77144</v>
      </c>
      <c r="Q587" t="str">
        <f t="shared" si="51"/>
        <v>73</v>
      </c>
    </row>
    <row r="588" spans="1:17" hidden="1" x14ac:dyDescent="0.3">
      <c r="A588" s="556" t="s">
        <v>3334</v>
      </c>
      <c r="B588" s="333">
        <v>6</v>
      </c>
      <c r="C588" s="610">
        <v>731077144023990</v>
      </c>
      <c r="D588" s="334" t="s">
        <v>1236</v>
      </c>
      <c r="E588" t="str">
        <f t="shared" si="48"/>
        <v>730107714402399</v>
      </c>
      <c r="F588" t="str">
        <f t="shared" si="49"/>
        <v>0</v>
      </c>
      <c r="G588" t="e">
        <f>+VLOOKUP(L588,BG!$D$10:$F$68,3,FALSE)</f>
        <v>#REF!</v>
      </c>
      <c r="H588" s="334" t="s">
        <v>1237</v>
      </c>
      <c r="I588" s="333">
        <v>9454545</v>
      </c>
      <c r="J588" s="296">
        <f t="shared" si="47"/>
        <v>9454.5450000000001</v>
      </c>
      <c r="K588" s="297" t="e">
        <f>+VLOOKUP(D588,#REF!,4,0)</f>
        <v>#REF!</v>
      </c>
      <c r="L588" t="e">
        <f>VLOOKUP(D588,#REF!,5,0)</f>
        <v>#REF!</v>
      </c>
      <c r="M588" t="e">
        <f>VLOOKUP(D588,#REF!,6,0)</f>
        <v>#REF!</v>
      </c>
      <c r="N588" t="e">
        <f>VLOOKUP(D588,#REF!,7,0)</f>
        <v>#REF!</v>
      </c>
      <c r="P588" t="str">
        <f t="shared" si="50"/>
        <v>77144</v>
      </c>
      <c r="Q588" t="str">
        <f t="shared" si="51"/>
        <v>73</v>
      </c>
    </row>
    <row r="589" spans="1:17" hidden="1" x14ac:dyDescent="0.3">
      <c r="A589" s="556" t="s">
        <v>3334</v>
      </c>
      <c r="B589" s="332">
        <v>6</v>
      </c>
      <c r="C589" s="609">
        <v>731077144027990</v>
      </c>
      <c r="D589" s="427" t="s">
        <v>2072</v>
      </c>
      <c r="E589" t="str">
        <f t="shared" si="48"/>
        <v>730107714402799</v>
      </c>
      <c r="F589" t="str">
        <f t="shared" si="49"/>
        <v>0</v>
      </c>
      <c r="G589" t="e">
        <f>+VLOOKUP(L589,BG!$D$10:$F$68,3,FALSE)</f>
        <v>#REF!</v>
      </c>
      <c r="H589" s="427" t="s">
        <v>1201</v>
      </c>
      <c r="I589" s="332">
        <v>7891446</v>
      </c>
      <c r="J589" s="296">
        <f t="shared" si="47"/>
        <v>7891.4459999999999</v>
      </c>
      <c r="K589" s="297" t="e">
        <f>+VLOOKUP(D589,#REF!,4,0)</f>
        <v>#REF!</v>
      </c>
      <c r="L589" t="e">
        <f>VLOOKUP(D589,#REF!,5,0)</f>
        <v>#REF!</v>
      </c>
      <c r="M589" t="e">
        <f>VLOOKUP(D589,#REF!,6,0)</f>
        <v>#REF!</v>
      </c>
      <c r="N589" t="e">
        <f>VLOOKUP(D589,#REF!,7,0)</f>
        <v>#REF!</v>
      </c>
      <c r="P589" t="str">
        <f t="shared" si="50"/>
        <v>77144</v>
      </c>
      <c r="Q589" t="str">
        <f t="shared" si="51"/>
        <v>73</v>
      </c>
    </row>
    <row r="590" spans="1:17" hidden="1" x14ac:dyDescent="0.3">
      <c r="A590" s="556" t="s">
        <v>3334</v>
      </c>
      <c r="B590" s="333">
        <v>6</v>
      </c>
      <c r="C590" s="610">
        <v>731077144038990</v>
      </c>
      <c r="D590" s="334" t="s">
        <v>1238</v>
      </c>
      <c r="E590" t="str">
        <f t="shared" si="48"/>
        <v>730107714403899</v>
      </c>
      <c r="F590" t="str">
        <f t="shared" si="49"/>
        <v>0</v>
      </c>
      <c r="G590" t="e">
        <f>+VLOOKUP(L590,BG!$D$10:$F$68,3,FALSE)</f>
        <v>#REF!</v>
      </c>
      <c r="H590" s="334" t="s">
        <v>1239</v>
      </c>
      <c r="I590" s="333">
        <v>41841878</v>
      </c>
      <c r="J590" s="296">
        <f t="shared" si="47"/>
        <v>41841.877999999997</v>
      </c>
      <c r="K590" s="297" t="e">
        <f>+VLOOKUP(D590,#REF!,4,0)</f>
        <v>#REF!</v>
      </c>
      <c r="L590" t="e">
        <f>VLOOKUP(D590,#REF!,5,0)</f>
        <v>#REF!</v>
      </c>
      <c r="M590" t="e">
        <f>VLOOKUP(D590,#REF!,6,0)</f>
        <v>#REF!</v>
      </c>
      <c r="N590" t="e">
        <f>VLOOKUP(D590,#REF!,7,0)</f>
        <v>#REF!</v>
      </c>
      <c r="P590" t="str">
        <f t="shared" si="50"/>
        <v>77144</v>
      </c>
      <c r="Q590" t="str">
        <f t="shared" si="51"/>
        <v>73</v>
      </c>
    </row>
    <row r="591" spans="1:17" hidden="1" x14ac:dyDescent="0.3">
      <c r="A591" s="556" t="s">
        <v>3334</v>
      </c>
      <c r="B591" s="332">
        <v>6</v>
      </c>
      <c r="C591" s="609">
        <v>731077144074990</v>
      </c>
      <c r="D591" s="427" t="s">
        <v>2073</v>
      </c>
      <c r="E591" t="str">
        <f t="shared" si="48"/>
        <v>730107714407499</v>
      </c>
      <c r="F591" t="str">
        <f t="shared" si="49"/>
        <v>0</v>
      </c>
      <c r="G591" t="e">
        <f>+VLOOKUP(L591,BG!$D$10:$F$68,3,FALSE)</f>
        <v>#REF!</v>
      </c>
      <c r="H591" s="427" t="s">
        <v>2216</v>
      </c>
      <c r="I591" s="332">
        <v>1980000</v>
      </c>
      <c r="J591" s="296">
        <f t="shared" si="47"/>
        <v>1980</v>
      </c>
      <c r="K591" s="297" t="e">
        <f>+VLOOKUP(D591,#REF!,4,0)</f>
        <v>#REF!</v>
      </c>
      <c r="L591" t="e">
        <f>VLOOKUP(D591,#REF!,5,0)</f>
        <v>#REF!</v>
      </c>
      <c r="M591" t="e">
        <f>VLOOKUP(D591,#REF!,6,0)</f>
        <v>#REF!</v>
      </c>
      <c r="N591" t="e">
        <f>VLOOKUP(D591,#REF!,7,0)</f>
        <v>#REF!</v>
      </c>
      <c r="P591" t="str">
        <f t="shared" si="50"/>
        <v>77144</v>
      </c>
      <c r="Q591" t="str">
        <f t="shared" si="51"/>
        <v>73</v>
      </c>
    </row>
    <row r="592" spans="1:17" hidden="1" x14ac:dyDescent="0.3">
      <c r="A592" s="556" t="s">
        <v>3334</v>
      </c>
      <c r="B592" s="333">
        <v>6</v>
      </c>
      <c r="C592" s="610">
        <v>731077144077990</v>
      </c>
      <c r="D592" s="334" t="s">
        <v>1393</v>
      </c>
      <c r="E592" t="str">
        <f t="shared" si="48"/>
        <v>730107714407799</v>
      </c>
      <c r="F592" t="str">
        <f t="shared" si="49"/>
        <v>0</v>
      </c>
      <c r="G592" t="e">
        <f>+VLOOKUP(L592,BG!$D$10:$F$68,3,FALSE)</f>
        <v>#REF!</v>
      </c>
      <c r="H592" s="334" t="s">
        <v>1412</v>
      </c>
      <c r="I592" s="333">
        <v>84919</v>
      </c>
      <c r="J592" s="296">
        <f t="shared" si="47"/>
        <v>84.918999999999997</v>
      </c>
      <c r="K592" s="297" t="e">
        <f>+VLOOKUP(D592,#REF!,4,0)</f>
        <v>#REF!</v>
      </c>
      <c r="L592" t="e">
        <f>VLOOKUP(D592,#REF!,5,0)</f>
        <v>#REF!</v>
      </c>
      <c r="M592" t="e">
        <f>VLOOKUP(D592,#REF!,6,0)</f>
        <v>#REF!</v>
      </c>
      <c r="N592" t="e">
        <f>VLOOKUP(D592,#REF!,7,0)</f>
        <v>#REF!</v>
      </c>
      <c r="P592" t="str">
        <f t="shared" si="50"/>
        <v>77144</v>
      </c>
      <c r="Q592" t="str">
        <f t="shared" si="51"/>
        <v>73</v>
      </c>
    </row>
    <row r="593" spans="1:17" hidden="1" x14ac:dyDescent="0.3">
      <c r="A593" s="556" t="s">
        <v>3334</v>
      </c>
      <c r="B593" s="332">
        <v>6</v>
      </c>
      <c r="C593" s="609">
        <v>731077144081990</v>
      </c>
      <c r="D593" s="427" t="s">
        <v>1356</v>
      </c>
      <c r="E593" t="str">
        <f t="shared" si="48"/>
        <v>730107714408199</v>
      </c>
      <c r="F593" t="str">
        <f t="shared" si="49"/>
        <v>0</v>
      </c>
      <c r="G593" t="e">
        <f>+VLOOKUP(L593,BG!$D$10:$F$68,3,FALSE)</f>
        <v>#REF!</v>
      </c>
      <c r="H593" s="427" t="s">
        <v>1357</v>
      </c>
      <c r="I593" s="332">
        <v>3092436799</v>
      </c>
      <c r="J593" s="296">
        <f t="shared" si="47"/>
        <v>3092436.7990000001</v>
      </c>
      <c r="K593" t="e">
        <f>+VLOOKUP(D593,#REF!,4,0)</f>
        <v>#REF!</v>
      </c>
      <c r="L593" t="e">
        <f>VLOOKUP(D593,#REF!,5,0)</f>
        <v>#REF!</v>
      </c>
      <c r="M593" t="e">
        <f>VLOOKUP(D593,#REF!,6,0)</f>
        <v>#REF!</v>
      </c>
      <c r="N593" t="e">
        <f>VLOOKUP(D593,#REF!,7,0)</f>
        <v>#REF!</v>
      </c>
      <c r="P593" t="str">
        <f t="shared" si="50"/>
        <v>77144</v>
      </c>
      <c r="Q593" t="str">
        <f t="shared" si="51"/>
        <v>73</v>
      </c>
    </row>
    <row r="594" spans="1:17" hidden="1" x14ac:dyDescent="0.3">
      <c r="A594" s="556" t="s">
        <v>3334</v>
      </c>
      <c r="B594" s="333">
        <v>7</v>
      </c>
      <c r="C594" s="610">
        <v>731077144605990</v>
      </c>
      <c r="D594" s="334" t="s">
        <v>1242</v>
      </c>
      <c r="E594" t="str">
        <f t="shared" si="48"/>
        <v>730107714460599</v>
      </c>
      <c r="F594" t="str">
        <f t="shared" si="49"/>
        <v>0</v>
      </c>
      <c r="G594" t="e">
        <f>+VLOOKUP(L594,BG!$D$10:$F$68,3,FALSE)</f>
        <v>#REF!</v>
      </c>
      <c r="H594" s="334" t="s">
        <v>1243</v>
      </c>
      <c r="I594" s="333">
        <v>251016348</v>
      </c>
      <c r="J594" s="296">
        <f t="shared" si="47"/>
        <v>251016.348</v>
      </c>
      <c r="K594" s="297" t="e">
        <f>+VLOOKUP(D594,#REF!,4,0)</f>
        <v>#REF!</v>
      </c>
      <c r="L594" t="e">
        <f>VLOOKUP(D594,#REF!,5,0)</f>
        <v>#REF!</v>
      </c>
      <c r="M594" t="e">
        <f>VLOOKUP(D594,#REF!,6,0)</f>
        <v>#REF!</v>
      </c>
      <c r="N594" t="e">
        <f>VLOOKUP(D594,#REF!,7,0)</f>
        <v>#REF!</v>
      </c>
      <c r="P594" t="str">
        <f t="shared" si="50"/>
        <v>77144</v>
      </c>
      <c r="Q594" t="str">
        <f t="shared" si="51"/>
        <v>73</v>
      </c>
    </row>
    <row r="595" spans="1:17" hidden="1" x14ac:dyDescent="0.3">
      <c r="A595" s="556" t="s">
        <v>3334</v>
      </c>
      <c r="B595" s="332">
        <v>6</v>
      </c>
      <c r="C595" s="609">
        <v>731077144702990</v>
      </c>
      <c r="D595" s="427" t="s">
        <v>1244</v>
      </c>
      <c r="E595" t="str">
        <f t="shared" si="48"/>
        <v>730107714470299</v>
      </c>
      <c r="F595" t="str">
        <f t="shared" si="49"/>
        <v>0</v>
      </c>
      <c r="G595" t="e">
        <f>+VLOOKUP(L595,BG!$D$10:$F$68,3,FALSE)</f>
        <v>#REF!</v>
      </c>
      <c r="H595" s="427" t="s">
        <v>1245</v>
      </c>
      <c r="I595" s="332">
        <v>33377762</v>
      </c>
      <c r="J595" s="296">
        <f t="shared" si="47"/>
        <v>33377.762000000002</v>
      </c>
      <c r="K595" s="297" t="e">
        <f>+VLOOKUP(D595,#REF!,4,0)</f>
        <v>#REF!</v>
      </c>
      <c r="L595" t="e">
        <f>VLOOKUP(D595,#REF!,5,0)</f>
        <v>#REF!</v>
      </c>
      <c r="M595" t="e">
        <f>VLOOKUP(D595,#REF!,6,0)</f>
        <v>#REF!</v>
      </c>
      <c r="N595" t="e">
        <f>VLOOKUP(D595,#REF!,7,0)</f>
        <v>#REF!</v>
      </c>
      <c r="P595" t="str">
        <f t="shared" si="50"/>
        <v>77144</v>
      </c>
      <c r="Q595" t="str">
        <f t="shared" si="51"/>
        <v>73</v>
      </c>
    </row>
    <row r="596" spans="1:17" hidden="1" x14ac:dyDescent="0.3">
      <c r="A596" s="556" t="s">
        <v>3334</v>
      </c>
      <c r="B596" s="333">
        <v>6</v>
      </c>
      <c r="C596" s="610">
        <v>731077144708990</v>
      </c>
      <c r="D596" s="334" t="s">
        <v>2074</v>
      </c>
      <c r="E596" t="str">
        <f t="shared" si="48"/>
        <v>730107714470899</v>
      </c>
      <c r="F596" t="str">
        <f t="shared" si="49"/>
        <v>0</v>
      </c>
      <c r="G596" t="e">
        <f>+VLOOKUP(L596,BG!$D$10:$F$68,3,FALSE)</f>
        <v>#REF!</v>
      </c>
      <c r="H596" s="334" t="s">
        <v>1246</v>
      </c>
      <c r="I596" s="333">
        <v>162213495</v>
      </c>
      <c r="J596" s="296">
        <f t="shared" si="47"/>
        <v>162213.495</v>
      </c>
      <c r="K596" s="297" t="e">
        <f>+VLOOKUP(D596,#REF!,4,0)</f>
        <v>#REF!</v>
      </c>
      <c r="L596" t="e">
        <f>VLOOKUP(D596,#REF!,5,0)</f>
        <v>#REF!</v>
      </c>
      <c r="M596" t="e">
        <f>VLOOKUP(D596,#REF!,6,0)</f>
        <v>#REF!</v>
      </c>
      <c r="N596" t="e">
        <f>VLOOKUP(D596,#REF!,7,0)</f>
        <v>#REF!</v>
      </c>
      <c r="P596" t="str">
        <f t="shared" si="50"/>
        <v>77144</v>
      </c>
      <c r="Q596" t="str">
        <f t="shared" si="51"/>
        <v>73</v>
      </c>
    </row>
    <row r="597" spans="1:17" hidden="1" x14ac:dyDescent="0.3">
      <c r="A597" s="556" t="s">
        <v>3334</v>
      </c>
      <c r="B597" s="332">
        <v>6</v>
      </c>
      <c r="C597" s="609">
        <v>731077144709990</v>
      </c>
      <c r="D597" s="427" t="s">
        <v>2075</v>
      </c>
      <c r="E597" t="str">
        <f t="shared" si="48"/>
        <v>730107714470999</v>
      </c>
      <c r="F597" t="str">
        <f t="shared" si="49"/>
        <v>0</v>
      </c>
      <c r="G597" t="e">
        <f>+VLOOKUP(L597,BG!$D$10:$F$68,3,FALSE)</f>
        <v>#REF!</v>
      </c>
      <c r="H597" s="427" t="s">
        <v>2217</v>
      </c>
      <c r="I597" s="332">
        <v>556923848</v>
      </c>
      <c r="J597" s="296">
        <f t="shared" si="47"/>
        <v>556923.848</v>
      </c>
      <c r="K597" s="297" t="e">
        <f>+VLOOKUP(D597,#REF!,4,0)</f>
        <v>#REF!</v>
      </c>
      <c r="L597" t="e">
        <f>VLOOKUP(D597,#REF!,5,0)</f>
        <v>#REF!</v>
      </c>
      <c r="M597" t="e">
        <f>VLOOKUP(D597,#REF!,6,0)</f>
        <v>#REF!</v>
      </c>
      <c r="N597" t="e">
        <f>VLOOKUP(D597,#REF!,7,0)</f>
        <v>#REF!</v>
      </c>
      <c r="P597" t="str">
        <f t="shared" si="50"/>
        <v>77144</v>
      </c>
      <c r="Q597" t="str">
        <f t="shared" si="51"/>
        <v>73</v>
      </c>
    </row>
    <row r="598" spans="1:17" hidden="1" x14ac:dyDescent="0.3">
      <c r="A598" s="556" t="s">
        <v>3334</v>
      </c>
      <c r="B598" s="333">
        <v>6</v>
      </c>
      <c r="C598" s="610">
        <v>731077144710990</v>
      </c>
      <c r="D598" s="334" t="s">
        <v>2076</v>
      </c>
      <c r="E598" t="str">
        <f t="shared" si="48"/>
        <v>730107714471099</v>
      </c>
      <c r="F598" t="str">
        <f t="shared" si="49"/>
        <v>0</v>
      </c>
      <c r="G598" t="e">
        <f>+VLOOKUP(L598,BG!$D$10:$F$68,3,FALSE)</f>
        <v>#REF!</v>
      </c>
      <c r="H598" s="334" t="s">
        <v>2218</v>
      </c>
      <c r="I598" s="333">
        <v>367543446</v>
      </c>
      <c r="J598" s="296">
        <f t="shared" si="47"/>
        <v>367543.446</v>
      </c>
      <c r="K598" s="297" t="e">
        <f>+VLOOKUP(D598,#REF!,4,0)</f>
        <v>#REF!</v>
      </c>
      <c r="L598" t="e">
        <f>VLOOKUP(D598,#REF!,5,0)</f>
        <v>#REF!</v>
      </c>
      <c r="M598" t="e">
        <f>VLOOKUP(D598,#REF!,6,0)</f>
        <v>#REF!</v>
      </c>
      <c r="N598" t="e">
        <f>VLOOKUP(D598,#REF!,7,0)</f>
        <v>#REF!</v>
      </c>
      <c r="P598" t="str">
        <f t="shared" si="50"/>
        <v>77144</v>
      </c>
      <c r="Q598" t="str">
        <f t="shared" si="51"/>
        <v>73</v>
      </c>
    </row>
    <row r="599" spans="1:17" hidden="1" x14ac:dyDescent="0.3">
      <c r="A599" s="556" t="s">
        <v>3334</v>
      </c>
      <c r="B599" s="332">
        <v>6</v>
      </c>
      <c r="C599" s="609">
        <v>731077144712990</v>
      </c>
      <c r="D599" s="427" t="s">
        <v>2077</v>
      </c>
      <c r="E599" t="str">
        <f t="shared" si="48"/>
        <v>730107714471299</v>
      </c>
      <c r="F599" t="str">
        <f t="shared" si="49"/>
        <v>0</v>
      </c>
      <c r="G599" t="e">
        <f>+VLOOKUP(L599,BG!$D$10:$F$68,3,FALSE)</f>
        <v>#REF!</v>
      </c>
      <c r="H599" s="427" t="s">
        <v>2219</v>
      </c>
      <c r="I599" s="332">
        <v>36363636</v>
      </c>
      <c r="J599" s="296">
        <f t="shared" si="47"/>
        <v>36363.635999999999</v>
      </c>
      <c r="K599" s="297" t="e">
        <f>+VLOOKUP(D599,#REF!,4,0)</f>
        <v>#REF!</v>
      </c>
      <c r="L599" t="e">
        <f>VLOOKUP(D599,#REF!,5,0)</f>
        <v>#REF!</v>
      </c>
      <c r="M599" t="e">
        <f>VLOOKUP(D599,#REF!,6,0)</f>
        <v>#REF!</v>
      </c>
      <c r="N599" t="e">
        <f>VLOOKUP(D599,#REF!,7,0)</f>
        <v>#REF!</v>
      </c>
      <c r="P599" t="str">
        <f t="shared" si="50"/>
        <v>77144</v>
      </c>
      <c r="Q599" t="str">
        <f t="shared" si="51"/>
        <v>73</v>
      </c>
    </row>
    <row r="600" spans="1:17" hidden="1" x14ac:dyDescent="0.3">
      <c r="A600" s="556" t="s">
        <v>3334</v>
      </c>
      <c r="B600" s="333">
        <v>6</v>
      </c>
      <c r="C600" s="610">
        <v>731077144714990</v>
      </c>
      <c r="D600" s="334" t="s">
        <v>2078</v>
      </c>
      <c r="E600" t="str">
        <f t="shared" si="48"/>
        <v>730107714471499</v>
      </c>
      <c r="F600" t="str">
        <f t="shared" si="49"/>
        <v>0</v>
      </c>
      <c r="G600" t="e">
        <f>+VLOOKUP(L600,BG!$D$10:$F$68,3,FALSE)</f>
        <v>#REF!</v>
      </c>
      <c r="H600" s="334" t="s">
        <v>1358</v>
      </c>
      <c r="I600" s="333">
        <v>25845455</v>
      </c>
      <c r="J600" s="296">
        <f t="shared" si="47"/>
        <v>25845.455000000002</v>
      </c>
      <c r="K600" s="297" t="e">
        <f>+VLOOKUP(D600,#REF!,4,0)</f>
        <v>#REF!</v>
      </c>
      <c r="L600" t="e">
        <f>VLOOKUP(D600,#REF!,5,0)</f>
        <v>#REF!</v>
      </c>
      <c r="M600" t="e">
        <f>VLOOKUP(D600,#REF!,6,0)</f>
        <v>#REF!</v>
      </c>
      <c r="N600" t="e">
        <f>VLOOKUP(D600,#REF!,7,0)</f>
        <v>#REF!</v>
      </c>
      <c r="P600" t="str">
        <f t="shared" si="50"/>
        <v>77144</v>
      </c>
      <c r="Q600" t="str">
        <f t="shared" si="51"/>
        <v>73</v>
      </c>
    </row>
    <row r="601" spans="1:17" hidden="1" x14ac:dyDescent="0.3">
      <c r="A601" s="556" t="s">
        <v>3334</v>
      </c>
      <c r="B601" s="332">
        <v>6</v>
      </c>
      <c r="C601" s="609">
        <v>731077144715990</v>
      </c>
      <c r="D601" s="427" t="s">
        <v>2079</v>
      </c>
      <c r="E601" t="str">
        <f t="shared" si="48"/>
        <v>730107714471599</v>
      </c>
      <c r="F601" t="str">
        <f t="shared" si="49"/>
        <v>0</v>
      </c>
      <c r="G601" t="e">
        <f>+VLOOKUP(L601,BG!$D$10:$F$68,3,FALSE)</f>
        <v>#REF!</v>
      </c>
      <c r="H601" s="427" t="s">
        <v>2220</v>
      </c>
      <c r="I601" s="332">
        <v>1216964</v>
      </c>
      <c r="J601" s="296">
        <f t="shared" si="47"/>
        <v>1216.9639999999999</v>
      </c>
      <c r="K601" s="297" t="e">
        <f>+VLOOKUP(D601,#REF!,4,0)</f>
        <v>#REF!</v>
      </c>
      <c r="L601" t="e">
        <f>VLOOKUP(D601,#REF!,5,0)</f>
        <v>#REF!</v>
      </c>
      <c r="M601" t="e">
        <f>VLOOKUP(D601,#REF!,6,0)</f>
        <v>#REF!</v>
      </c>
      <c r="N601" t="e">
        <f>VLOOKUP(D601,#REF!,7,0)</f>
        <v>#REF!</v>
      </c>
      <c r="P601" t="str">
        <f t="shared" si="50"/>
        <v>77144</v>
      </c>
      <c r="Q601" t="str">
        <f t="shared" si="51"/>
        <v>73</v>
      </c>
    </row>
    <row r="602" spans="1:17" s="297" customFormat="1" hidden="1" x14ac:dyDescent="0.3">
      <c r="A602" s="556" t="s">
        <v>3334</v>
      </c>
      <c r="B602" s="602">
        <v>6</v>
      </c>
      <c r="C602" s="616">
        <v>731077144720990</v>
      </c>
      <c r="D602" s="608" t="s">
        <v>2081</v>
      </c>
      <c r="E602" s="297" t="str">
        <f t="shared" si="48"/>
        <v>730107714472099</v>
      </c>
      <c r="F602" s="297" t="str">
        <f t="shared" si="49"/>
        <v>0</v>
      </c>
      <c r="G602" t="e">
        <f>+VLOOKUP(L602,BG!$D$10:$F$68,3,FALSE)</f>
        <v>#REF!</v>
      </c>
      <c r="H602" s="334" t="s">
        <v>2222</v>
      </c>
      <c r="I602" s="333">
        <v>4172727</v>
      </c>
      <c r="J602" s="296">
        <f t="shared" si="47"/>
        <v>4172.7269999999999</v>
      </c>
      <c r="K602" s="297" t="e">
        <f>+VLOOKUP(D602,#REF!,4,0)</f>
        <v>#REF!</v>
      </c>
      <c r="L602" t="e">
        <f>VLOOKUP(D602,#REF!,5,0)</f>
        <v>#REF!</v>
      </c>
      <c r="M602" t="e">
        <f>VLOOKUP(D602,#REF!,6,0)</f>
        <v>#REF!</v>
      </c>
      <c r="N602" t="e">
        <f>VLOOKUP(D602,#REF!,7,0)</f>
        <v>#REF!</v>
      </c>
      <c r="P602" t="str">
        <f t="shared" si="50"/>
        <v>77144</v>
      </c>
      <c r="Q602" t="str">
        <f t="shared" si="51"/>
        <v>73</v>
      </c>
    </row>
    <row r="603" spans="1:17" hidden="1" x14ac:dyDescent="0.3">
      <c r="A603" s="556" t="s">
        <v>3334</v>
      </c>
      <c r="B603" s="332">
        <v>6</v>
      </c>
      <c r="C603" s="609">
        <v>731077302000990</v>
      </c>
      <c r="D603" s="427" t="s">
        <v>3364</v>
      </c>
      <c r="E603" t="str">
        <f t="shared" si="48"/>
        <v>730107730200099</v>
      </c>
      <c r="F603" t="str">
        <f t="shared" si="49"/>
        <v>0</v>
      </c>
      <c r="G603" t="e">
        <f>+VLOOKUP(L603,BG!$D$10:$F$68,3,FALSE)</f>
        <v>#REF!</v>
      </c>
      <c r="H603" s="427" t="s">
        <v>1247</v>
      </c>
      <c r="I603" s="332">
        <v>2962907</v>
      </c>
      <c r="J603" s="296">
        <f t="shared" si="47"/>
        <v>2962.9070000000002</v>
      </c>
      <c r="K603" t="e">
        <f>+VLOOKUP(D603,#REF!,4,0)</f>
        <v>#REF!</v>
      </c>
      <c r="L603" t="e">
        <f>VLOOKUP(D603,#REF!,5,0)</f>
        <v>#REF!</v>
      </c>
      <c r="M603" t="e">
        <f>VLOOKUP(D603,#REF!,6,0)</f>
        <v>#REF!</v>
      </c>
      <c r="N603" t="e">
        <f>VLOOKUP(D603,#REF!,7,0)</f>
        <v>#REF!</v>
      </c>
      <c r="P603" t="str">
        <f t="shared" si="50"/>
        <v>77302</v>
      </c>
      <c r="Q603" t="str">
        <f t="shared" si="51"/>
        <v>73</v>
      </c>
    </row>
    <row r="604" spans="1:17" hidden="1" x14ac:dyDescent="0.3">
      <c r="A604" s="556" t="s">
        <v>3334</v>
      </c>
      <c r="B604" s="333">
        <v>6</v>
      </c>
      <c r="C604" s="610">
        <v>731077302003990</v>
      </c>
      <c r="D604" s="334" t="s">
        <v>3365</v>
      </c>
      <c r="E604" t="str">
        <f t="shared" si="48"/>
        <v>730107730200399</v>
      </c>
      <c r="F604" t="str">
        <f t="shared" si="49"/>
        <v>0</v>
      </c>
      <c r="G604" t="e">
        <f>+VLOOKUP(L604,BG!$D$10:$F$68,3,FALSE)</f>
        <v>#REF!</v>
      </c>
      <c r="H604" s="334" t="s">
        <v>3392</v>
      </c>
      <c r="I604" s="333">
        <v>24179882</v>
      </c>
      <c r="J604" s="296">
        <f t="shared" si="47"/>
        <v>24179.882000000001</v>
      </c>
      <c r="K604" t="e">
        <f>+VLOOKUP(D604,#REF!,4,0)</f>
        <v>#REF!</v>
      </c>
      <c r="L604" t="e">
        <f>VLOOKUP(D604,#REF!,5,0)</f>
        <v>#REF!</v>
      </c>
      <c r="M604" t="e">
        <f>VLOOKUP(D604,#REF!,6,0)</f>
        <v>#REF!</v>
      </c>
      <c r="N604" t="e">
        <f>VLOOKUP(D604,#REF!,7,0)</f>
        <v>#REF!</v>
      </c>
      <c r="P604" t="str">
        <f t="shared" si="50"/>
        <v>77302</v>
      </c>
      <c r="Q604" t="str">
        <f t="shared" si="51"/>
        <v>73</v>
      </c>
    </row>
    <row r="605" spans="1:17" hidden="1" x14ac:dyDescent="0.3">
      <c r="A605" s="556" t="s">
        <v>3334</v>
      </c>
      <c r="B605" s="332">
        <v>6</v>
      </c>
      <c r="C605" s="609">
        <v>732077904000990</v>
      </c>
      <c r="D605" s="427" t="s">
        <v>1249</v>
      </c>
      <c r="E605" t="str">
        <f t="shared" si="48"/>
        <v>730207790400099</v>
      </c>
      <c r="F605" t="str">
        <f t="shared" si="49"/>
        <v>0</v>
      </c>
      <c r="G605" t="e">
        <f>+VLOOKUP(L605,BG!$D$10:$F$68,3,FALSE)</f>
        <v>#REF!</v>
      </c>
      <c r="H605" s="427" t="s">
        <v>1138</v>
      </c>
      <c r="I605" s="332">
        <v>227974846352</v>
      </c>
      <c r="J605" s="296">
        <f t="shared" si="47"/>
        <v>227974846.352</v>
      </c>
      <c r="K605" t="e">
        <f>+VLOOKUP(D605,#REF!,4,0)</f>
        <v>#REF!</v>
      </c>
      <c r="L605" t="e">
        <f>VLOOKUP(D605,#REF!,5,0)</f>
        <v>#REF!</v>
      </c>
      <c r="M605" t="e">
        <f>VLOOKUP(D605,#REF!,6,0)</f>
        <v>#REF!</v>
      </c>
      <c r="N605" t="e">
        <f>VLOOKUP(D605,#REF!,7,0)</f>
        <v>#REF!</v>
      </c>
      <c r="P605" t="str">
        <f t="shared" si="50"/>
        <v>77904</v>
      </c>
      <c r="Q605" t="str">
        <f t="shared" si="51"/>
        <v>73</v>
      </c>
    </row>
    <row r="606" spans="1:17" hidden="1" x14ac:dyDescent="0.3">
      <c r="A606" s="556" t="s">
        <v>3334</v>
      </c>
      <c r="B606" s="333">
        <v>6</v>
      </c>
      <c r="C606" s="610">
        <v>732077906000990</v>
      </c>
      <c r="D606" s="334" t="s">
        <v>1250</v>
      </c>
      <c r="E606" t="str">
        <f t="shared" si="48"/>
        <v>730207790600099</v>
      </c>
      <c r="F606" t="str">
        <f t="shared" si="49"/>
        <v>0</v>
      </c>
      <c r="G606" t="e">
        <f>+VLOOKUP(L606,BG!$D$10:$F$68,3,FALSE)</f>
        <v>#REF!</v>
      </c>
      <c r="H606" s="334" t="s">
        <v>1140</v>
      </c>
      <c r="I606" s="333">
        <v>116059240</v>
      </c>
      <c r="J606" s="296">
        <f t="shared" si="47"/>
        <v>116059.24</v>
      </c>
      <c r="K606" t="e">
        <f>+VLOOKUP(D606,#REF!,4,0)</f>
        <v>#REF!</v>
      </c>
      <c r="L606" t="e">
        <f>VLOOKUP(D606,#REF!,5,0)</f>
        <v>#REF!</v>
      </c>
      <c r="M606" t="e">
        <f>VLOOKUP(D606,#REF!,6,0)</f>
        <v>#REF!</v>
      </c>
      <c r="N606" t="e">
        <f>VLOOKUP(D606,#REF!,7,0)</f>
        <v>#REF!</v>
      </c>
      <c r="P606" t="str">
        <f t="shared" si="50"/>
        <v>77906</v>
      </c>
      <c r="Q606" t="str">
        <f t="shared" si="51"/>
        <v>73</v>
      </c>
    </row>
    <row r="607" spans="1:17" hidden="1" x14ac:dyDescent="0.3">
      <c r="A607" s="556" t="s">
        <v>3334</v>
      </c>
      <c r="B607" s="332">
        <v>6</v>
      </c>
      <c r="C607" s="609">
        <v>732078102000990</v>
      </c>
      <c r="D607" s="427" t="s">
        <v>1251</v>
      </c>
      <c r="E607" t="str">
        <f t="shared" si="48"/>
        <v>730207810200099</v>
      </c>
      <c r="F607" t="str">
        <f t="shared" si="49"/>
        <v>0</v>
      </c>
      <c r="G607" t="e">
        <f>+VLOOKUP(L607,BG!$D$10:$F$68,3,FALSE)</f>
        <v>#REF!</v>
      </c>
      <c r="H607" s="427" t="s">
        <v>1252</v>
      </c>
      <c r="I607" s="332">
        <v>169558481071</v>
      </c>
      <c r="J607" s="296">
        <f t="shared" si="47"/>
        <v>169558481.07100001</v>
      </c>
      <c r="K607" t="e">
        <f>+VLOOKUP(D607,#REF!,4,0)</f>
        <v>#REF!</v>
      </c>
      <c r="L607" t="e">
        <f>VLOOKUP(D607,#REF!,5,0)</f>
        <v>#REF!</v>
      </c>
      <c r="M607" t="e">
        <f>VLOOKUP(D607,#REF!,6,0)</f>
        <v>#REF!</v>
      </c>
      <c r="N607" t="e">
        <f>VLOOKUP(D607,#REF!,7,0)</f>
        <v>#REF!</v>
      </c>
      <c r="P607" t="str">
        <f t="shared" si="50"/>
        <v>78102</v>
      </c>
      <c r="Q607" t="str">
        <f t="shared" si="51"/>
        <v>73</v>
      </c>
    </row>
    <row r="608" spans="1:17" hidden="1" x14ac:dyDescent="0.3">
      <c r="A608" s="556" t="s">
        <v>3334</v>
      </c>
      <c r="B608" s="333">
        <v>6</v>
      </c>
      <c r="C608" s="610">
        <v>732078104000990</v>
      </c>
      <c r="D608" s="334" t="s">
        <v>1253</v>
      </c>
      <c r="E608" t="str">
        <f t="shared" si="48"/>
        <v>730207810400099</v>
      </c>
      <c r="F608" t="str">
        <f t="shared" si="49"/>
        <v>0</v>
      </c>
      <c r="G608" t="e">
        <f>+VLOOKUP(L608,BG!$D$10:$F$68,3,FALSE)</f>
        <v>#REF!</v>
      </c>
      <c r="H608" s="334" t="s">
        <v>51</v>
      </c>
      <c r="I608" s="333">
        <v>16234220854</v>
      </c>
      <c r="J608" s="296">
        <f t="shared" si="47"/>
        <v>16234220.854</v>
      </c>
      <c r="K608" t="e">
        <f>+VLOOKUP(D608,#REF!,4,0)</f>
        <v>#REF!</v>
      </c>
      <c r="L608" t="e">
        <f>VLOOKUP(D608,#REF!,5,0)</f>
        <v>#REF!</v>
      </c>
      <c r="M608" t="e">
        <f>VLOOKUP(D608,#REF!,6,0)</f>
        <v>#REF!</v>
      </c>
      <c r="N608" t="e">
        <f>VLOOKUP(D608,#REF!,7,0)</f>
        <v>#REF!</v>
      </c>
      <c r="P608" t="str">
        <f t="shared" si="50"/>
        <v>78104</v>
      </c>
      <c r="Q608" t="str">
        <f t="shared" si="51"/>
        <v>73</v>
      </c>
    </row>
    <row r="609" spans="1:17" s="297" customFormat="1" hidden="1" x14ac:dyDescent="0.3">
      <c r="A609" s="556" t="s">
        <v>3334</v>
      </c>
      <c r="B609" s="604">
        <v>6</v>
      </c>
      <c r="C609" s="617">
        <v>741079301016990</v>
      </c>
      <c r="D609" s="479" t="s">
        <v>3166</v>
      </c>
      <c r="E609" s="297" t="str">
        <f t="shared" si="48"/>
        <v>740107930101699</v>
      </c>
      <c r="F609" s="297" t="str">
        <f t="shared" si="49"/>
        <v>0</v>
      </c>
      <c r="G609" t="e">
        <f>+VLOOKUP(L609,BG!$D$10:$F$68,3,FALSE)</f>
        <v>#REF!</v>
      </c>
      <c r="H609" s="427" t="s">
        <v>3170</v>
      </c>
      <c r="I609" s="332">
        <v>2239628181</v>
      </c>
      <c r="J609" s="466">
        <f t="shared" si="47"/>
        <v>2239628.1809999999</v>
      </c>
      <c r="K609" s="297" t="e">
        <f>+VLOOKUP(D609,#REF!,4,0)</f>
        <v>#REF!</v>
      </c>
      <c r="L609" t="e">
        <f>VLOOKUP(D609,#REF!,5,0)</f>
        <v>#REF!</v>
      </c>
      <c r="M609" t="e">
        <f>VLOOKUP(D609,#REF!,6,0)</f>
        <v>#REF!</v>
      </c>
      <c r="N609" t="e">
        <f>VLOOKUP(D609,#REF!,7,0)</f>
        <v>#REF!</v>
      </c>
      <c r="P609" t="str">
        <f t="shared" si="50"/>
        <v>79301</v>
      </c>
      <c r="Q609" t="str">
        <f t="shared" si="51"/>
        <v>74</v>
      </c>
    </row>
    <row r="610" spans="1:17" hidden="1" x14ac:dyDescent="0.3">
      <c r="A610" s="556" t="s">
        <v>3334</v>
      </c>
      <c r="B610" s="333">
        <v>6</v>
      </c>
      <c r="C610" s="610">
        <v>741079301018990</v>
      </c>
      <c r="D610" s="334" t="s">
        <v>3146</v>
      </c>
      <c r="E610" t="str">
        <f t="shared" si="48"/>
        <v>740107930101899</v>
      </c>
      <c r="F610" t="str">
        <f t="shared" si="49"/>
        <v>0</v>
      </c>
      <c r="G610" t="e">
        <f>+VLOOKUP(L610,BG!$D$10:$F$68,3,FALSE)</f>
        <v>#REF!</v>
      </c>
      <c r="H610" s="334" t="s">
        <v>2954</v>
      </c>
      <c r="I610" s="333">
        <v>60632556</v>
      </c>
      <c r="J610" s="296">
        <f t="shared" si="47"/>
        <v>60632.555999999997</v>
      </c>
      <c r="K610" t="e">
        <f>+VLOOKUP(D610,#REF!,4,0)</f>
        <v>#REF!</v>
      </c>
      <c r="L610" t="e">
        <f>VLOOKUP(D610,#REF!,5,0)</f>
        <v>#REF!</v>
      </c>
      <c r="M610" t="e">
        <f>VLOOKUP(D610,#REF!,6,0)</f>
        <v>#REF!</v>
      </c>
      <c r="N610" t="e">
        <f>VLOOKUP(D610,#REF!,7,0)</f>
        <v>#REF!</v>
      </c>
      <c r="P610" t="str">
        <f t="shared" si="50"/>
        <v>79301</v>
      </c>
      <c r="Q610" t="str">
        <f t="shared" si="51"/>
        <v>74</v>
      </c>
    </row>
  </sheetData>
  <autoFilter ref="A1:Q610" xr:uid="{71C8A7B4-14D9-4536-89B5-03C3505B8304}">
    <filterColumn colId="4">
      <customFilters>
        <customFilter val="*01"/>
      </customFilters>
    </filterColumn>
  </autoFilter>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theme="9"/>
  </sheetPr>
  <dimension ref="C1:J34"/>
  <sheetViews>
    <sheetView showGridLines="0" zoomScale="83" zoomScaleNormal="85" workbookViewId="0">
      <selection activeCell="C3" sqref="C3:E3"/>
    </sheetView>
  </sheetViews>
  <sheetFormatPr baseColWidth="10" defaultColWidth="11.44140625" defaultRowHeight="13.2" x14ac:dyDescent="0.25"/>
  <cols>
    <col min="1" max="2" width="2.33203125" style="2" customWidth="1"/>
    <col min="3" max="3" width="47.6640625" style="35" customWidth="1"/>
    <col min="4" max="5" width="15.6640625" style="35" customWidth="1"/>
    <col min="6" max="6" width="17.6640625" style="35" customWidth="1"/>
    <col min="7" max="8" width="15.6640625" style="35" customWidth="1"/>
    <col min="9" max="9" width="17.6640625" style="35" customWidth="1"/>
    <col min="10" max="10" width="2.33203125" style="35" customWidth="1"/>
    <col min="11" max="16384" width="11.44140625" style="2"/>
  </cols>
  <sheetData>
    <row r="1" spans="3:10" x14ac:dyDescent="0.25">
      <c r="C1" s="11"/>
      <c r="I1" s="682" t="s">
        <v>96</v>
      </c>
    </row>
    <row r="3" spans="3:10" ht="13.8" x14ac:dyDescent="0.25">
      <c r="C3" s="874" t="s">
        <v>1523</v>
      </c>
      <c r="D3" s="874"/>
      <c r="E3" s="874"/>
      <c r="F3" s="246"/>
      <c r="G3" s="874"/>
      <c r="H3" s="874"/>
      <c r="I3" s="246"/>
      <c r="J3" s="195"/>
    </row>
    <row r="4" spans="3:10" x14ac:dyDescent="0.25">
      <c r="C4" s="205" t="s">
        <v>160</v>
      </c>
      <c r="D4" s="195"/>
      <c r="E4" s="195"/>
      <c r="F4" s="195"/>
      <c r="G4" s="195"/>
      <c r="H4" s="195"/>
      <c r="I4" s="195"/>
      <c r="J4" s="195"/>
    </row>
    <row r="5" spans="3:10" s="18" customFormat="1" x14ac:dyDescent="0.25">
      <c r="C5" s="53" t="s">
        <v>111</v>
      </c>
      <c r="D5" s="53"/>
      <c r="E5" s="53"/>
      <c r="F5" s="53"/>
      <c r="G5" s="53"/>
      <c r="H5" s="53"/>
      <c r="I5" s="53"/>
      <c r="J5" s="53"/>
    </row>
    <row r="6" spans="3:10" s="18" customFormat="1" ht="13.8" thickBot="1" x14ac:dyDescent="0.3">
      <c r="C6" s="203"/>
      <c r="D6" s="53"/>
      <c r="E6" s="53"/>
      <c r="G6" s="201"/>
      <c r="H6" s="201"/>
      <c r="I6" s="202"/>
      <c r="J6" s="53"/>
    </row>
    <row r="7" spans="3:10" s="18" customFormat="1" ht="13.8" thickBot="1" x14ac:dyDescent="0.3">
      <c r="D7" s="938">
        <v>45382</v>
      </c>
      <c r="E7" s="936"/>
      <c r="F7" s="936"/>
      <c r="G7" s="936">
        <v>45016</v>
      </c>
      <c r="H7" s="936"/>
      <c r="I7" s="937"/>
      <c r="J7" s="53"/>
    </row>
    <row r="8" spans="3:10" s="18" customFormat="1" ht="27" thickBot="1" x14ac:dyDescent="0.3">
      <c r="C8" s="832" t="s">
        <v>2</v>
      </c>
      <c r="D8" s="829" t="s">
        <v>112</v>
      </c>
      <c r="E8" s="830" t="s">
        <v>1419</v>
      </c>
      <c r="F8" s="829" t="s">
        <v>113</v>
      </c>
      <c r="G8" s="830" t="s">
        <v>112</v>
      </c>
      <c r="H8" s="829" t="s">
        <v>1461</v>
      </c>
      <c r="I8" s="831" t="s">
        <v>113</v>
      </c>
      <c r="J8" s="53"/>
    </row>
    <row r="9" spans="3:10" s="18" customFormat="1" x14ac:dyDescent="0.25">
      <c r="C9" s="207" t="s">
        <v>114</v>
      </c>
      <c r="D9" s="490">
        <v>0</v>
      </c>
      <c r="E9" s="490">
        <v>0</v>
      </c>
      <c r="F9" s="491">
        <v>37283.07</v>
      </c>
      <c r="G9" s="577"/>
      <c r="H9" s="577">
        <v>0</v>
      </c>
      <c r="I9" s="577">
        <v>6205.9319999999998</v>
      </c>
    </row>
    <row r="10" spans="3:10" s="18" customFormat="1" x14ac:dyDescent="0.25">
      <c r="C10" s="208" t="s">
        <v>115</v>
      </c>
      <c r="D10" s="490">
        <v>0</v>
      </c>
      <c r="E10" s="490">
        <v>0</v>
      </c>
      <c r="F10" s="491">
        <v>49085.576999999997</v>
      </c>
      <c r="G10" s="577">
        <v>0</v>
      </c>
      <c r="H10" s="577">
        <v>0</v>
      </c>
      <c r="I10" s="577">
        <v>83329.481</v>
      </c>
      <c r="J10" s="204"/>
    </row>
    <row r="11" spans="3:10" s="18" customFormat="1" x14ac:dyDescent="0.25">
      <c r="C11" s="208" t="s">
        <v>116</v>
      </c>
      <c r="D11" s="490">
        <v>0</v>
      </c>
      <c r="E11" s="490">
        <v>0</v>
      </c>
      <c r="F11" s="491">
        <v>63664.120999999999</v>
      </c>
      <c r="G11" s="577">
        <v>0</v>
      </c>
      <c r="H11" s="577">
        <v>0</v>
      </c>
      <c r="I11" s="577">
        <v>61616.788999999997</v>
      </c>
      <c r="J11" s="204"/>
    </row>
    <row r="12" spans="3:10" s="18" customFormat="1" x14ac:dyDescent="0.25">
      <c r="C12" s="208" t="s">
        <v>117</v>
      </c>
      <c r="D12" s="492">
        <v>1189338.9500000002</v>
      </c>
      <c r="E12" s="490">
        <v>0</v>
      </c>
      <c r="F12" s="492">
        <v>0</v>
      </c>
      <c r="G12" s="696">
        <v>2334631</v>
      </c>
      <c r="H12" s="577">
        <v>0</v>
      </c>
      <c r="I12" s="577">
        <v>0</v>
      </c>
      <c r="J12" s="204"/>
    </row>
    <row r="13" spans="3:10" s="18" customFormat="1" x14ac:dyDescent="0.25">
      <c r="C13" s="208" t="s">
        <v>118</v>
      </c>
      <c r="D13" s="492">
        <v>0</v>
      </c>
      <c r="E13" s="490">
        <v>0</v>
      </c>
      <c r="F13" s="491">
        <v>1017920.7</v>
      </c>
      <c r="G13" s="696">
        <v>0</v>
      </c>
      <c r="H13" s="577">
        <v>0</v>
      </c>
      <c r="I13" s="577">
        <v>1200500.8589999999</v>
      </c>
      <c r="J13" s="204"/>
    </row>
    <row r="14" spans="3:10" s="18" customFormat="1" x14ac:dyDescent="0.25">
      <c r="C14" s="208" t="s">
        <v>119</v>
      </c>
      <c r="D14" s="490">
        <v>0</v>
      </c>
      <c r="E14" s="490">
        <v>0</v>
      </c>
      <c r="F14" s="491">
        <v>129106.33199999999</v>
      </c>
      <c r="G14" s="577">
        <v>0</v>
      </c>
      <c r="H14" s="577">
        <v>0</v>
      </c>
      <c r="I14" s="577">
        <v>77158.694000000003</v>
      </c>
      <c r="J14" s="204"/>
    </row>
    <row r="15" spans="3:10" s="18" customFormat="1" x14ac:dyDescent="0.25">
      <c r="C15" s="208" t="s">
        <v>120</v>
      </c>
      <c r="D15" s="490">
        <v>0</v>
      </c>
      <c r="E15" s="490">
        <v>0</v>
      </c>
      <c r="F15" s="491">
        <v>220978.802</v>
      </c>
      <c r="G15" s="577">
        <v>0</v>
      </c>
      <c r="H15" s="577">
        <v>0</v>
      </c>
      <c r="I15" s="577">
        <v>221121.00900000002</v>
      </c>
      <c r="J15" s="204"/>
    </row>
    <row r="16" spans="3:10" s="18" customFormat="1" x14ac:dyDescent="0.25">
      <c r="C16" s="208" t="s">
        <v>121</v>
      </c>
      <c r="D16" s="490">
        <v>0</v>
      </c>
      <c r="E16" s="490">
        <v>0</v>
      </c>
      <c r="F16" s="491">
        <v>48832.520000000004</v>
      </c>
      <c r="G16" s="577">
        <v>0</v>
      </c>
      <c r="H16" s="577">
        <v>0</v>
      </c>
      <c r="I16" s="577">
        <v>77601.293999999994</v>
      </c>
      <c r="J16" s="204"/>
    </row>
    <row r="17" spans="3:10" s="18" customFormat="1" x14ac:dyDescent="0.25">
      <c r="C17" s="208" t="s">
        <v>122</v>
      </c>
      <c r="D17" s="490">
        <v>0</v>
      </c>
      <c r="E17" s="490">
        <v>0</v>
      </c>
      <c r="F17" s="491">
        <v>137721.66</v>
      </c>
      <c r="G17" s="577">
        <v>0</v>
      </c>
      <c r="H17" s="577">
        <v>0</v>
      </c>
      <c r="I17" s="577">
        <v>3653.125</v>
      </c>
      <c r="J17" s="204"/>
    </row>
    <row r="18" spans="3:10" s="18" customFormat="1" x14ac:dyDescent="0.25">
      <c r="C18" s="208" t="s">
        <v>3395</v>
      </c>
      <c r="D18" s="490">
        <v>0</v>
      </c>
      <c r="E18" s="490">
        <v>45574.34</v>
      </c>
      <c r="F18" s="491">
        <v>0</v>
      </c>
      <c r="G18" s="577">
        <v>0</v>
      </c>
      <c r="H18" s="577">
        <v>68474.593999999997</v>
      </c>
      <c r="I18" s="577">
        <v>0</v>
      </c>
      <c r="J18" s="204"/>
    </row>
    <row r="19" spans="3:10" s="18" customFormat="1" x14ac:dyDescent="0.25">
      <c r="C19" s="208" t="s">
        <v>123</v>
      </c>
      <c r="D19" s="490">
        <v>0</v>
      </c>
      <c r="E19" s="490">
        <v>0</v>
      </c>
      <c r="F19" s="491">
        <v>1668487.5089999996</v>
      </c>
      <c r="G19" s="577">
        <v>0</v>
      </c>
      <c r="H19" s="577">
        <v>0</v>
      </c>
      <c r="I19" s="577">
        <v>1294472.452</v>
      </c>
      <c r="J19" s="204"/>
    </row>
    <row r="20" spans="3:10" s="18" customFormat="1" ht="26.4" x14ac:dyDescent="0.25">
      <c r="C20" s="208" t="s">
        <v>124</v>
      </c>
      <c r="D20" s="490">
        <v>0</v>
      </c>
      <c r="E20" s="490">
        <v>0</v>
      </c>
      <c r="F20" s="491">
        <v>434228.42799999996</v>
      </c>
      <c r="G20" s="577">
        <v>0</v>
      </c>
      <c r="H20" s="577">
        <v>0</v>
      </c>
      <c r="I20" s="577">
        <v>498459.75599999999</v>
      </c>
      <c r="J20" s="204"/>
    </row>
    <row r="21" spans="3:10" s="18" customFormat="1" x14ac:dyDescent="0.25">
      <c r="C21" s="208" t="s">
        <v>3394</v>
      </c>
      <c r="D21" s="490">
        <v>0</v>
      </c>
      <c r="E21" s="490">
        <v>0</v>
      </c>
      <c r="F21" s="491">
        <v>0</v>
      </c>
      <c r="G21" s="577">
        <v>0</v>
      </c>
      <c r="H21" s="577">
        <v>1914552.1600000001</v>
      </c>
      <c r="I21" s="577">
        <v>0</v>
      </c>
      <c r="J21" s="204"/>
    </row>
    <row r="22" spans="3:10" s="18" customFormat="1" x14ac:dyDescent="0.25">
      <c r="C22" s="208" t="s">
        <v>3396</v>
      </c>
      <c r="D22" s="490">
        <v>0</v>
      </c>
      <c r="E22" s="490">
        <v>0</v>
      </c>
      <c r="F22" s="491">
        <v>2876856.943</v>
      </c>
      <c r="G22" s="577">
        <v>0</v>
      </c>
      <c r="H22" s="577">
        <v>0</v>
      </c>
      <c r="I22" s="577">
        <v>855958.228</v>
      </c>
      <c r="J22" s="204"/>
    </row>
    <row r="23" spans="3:10" s="18" customFormat="1" x14ac:dyDescent="0.25">
      <c r="C23" s="208" t="s">
        <v>2628</v>
      </c>
      <c r="D23" s="490">
        <v>0</v>
      </c>
      <c r="E23" s="490">
        <v>0</v>
      </c>
      <c r="F23" s="491">
        <v>421102.799</v>
      </c>
      <c r="G23" s="577"/>
      <c r="H23" s="577"/>
      <c r="I23" s="577">
        <v>436553.587</v>
      </c>
      <c r="J23" s="204"/>
    </row>
    <row r="24" spans="3:10" s="18" customFormat="1" x14ac:dyDescent="0.25">
      <c r="C24" s="208" t="s">
        <v>3400</v>
      </c>
      <c r="D24" s="490">
        <v>0</v>
      </c>
      <c r="E24" s="490">
        <v>0</v>
      </c>
      <c r="F24" s="491">
        <v>2278.3229999999999</v>
      </c>
      <c r="G24" s="577"/>
      <c r="H24" s="577"/>
      <c r="I24" s="577">
        <v>2295.27</v>
      </c>
      <c r="J24" s="204"/>
    </row>
    <row r="25" spans="3:10" s="18" customFormat="1" x14ac:dyDescent="0.25">
      <c r="C25" s="208" t="s">
        <v>125</v>
      </c>
      <c r="D25" s="492">
        <v>32418.182000000001</v>
      </c>
      <c r="E25" s="490">
        <v>0</v>
      </c>
      <c r="F25" s="491">
        <v>0</v>
      </c>
      <c r="G25" s="577">
        <v>0</v>
      </c>
      <c r="H25" s="577"/>
      <c r="I25" s="577">
        <v>29414.903999999999</v>
      </c>
      <c r="J25" s="204"/>
    </row>
    <row r="26" spans="3:10" s="18" customFormat="1" x14ac:dyDescent="0.25">
      <c r="C26" s="208" t="s">
        <v>126</v>
      </c>
      <c r="D26" s="492">
        <v>0</v>
      </c>
      <c r="E26" s="490">
        <v>0</v>
      </c>
      <c r="F26" s="491">
        <v>0</v>
      </c>
      <c r="G26" s="696"/>
      <c r="H26" s="577"/>
      <c r="I26" s="577">
        <v>18599.277999999998</v>
      </c>
      <c r="J26" s="204"/>
    </row>
    <row r="27" spans="3:10" s="18" customFormat="1" ht="13.8" thickBot="1" x14ac:dyDescent="0.3">
      <c r="C27" s="208" t="s">
        <v>127</v>
      </c>
      <c r="D27" s="492">
        <v>0</v>
      </c>
      <c r="E27" s="490">
        <v>10088377.747</v>
      </c>
      <c r="F27" s="491">
        <v>0</v>
      </c>
      <c r="G27" s="577"/>
      <c r="H27" s="577">
        <v>23851636.967999995</v>
      </c>
      <c r="I27" s="577">
        <v>0</v>
      </c>
      <c r="J27" s="204"/>
    </row>
    <row r="28" spans="3:10" s="18" customFormat="1" ht="13.8" thickBot="1" x14ac:dyDescent="0.3">
      <c r="C28" s="833" t="s">
        <v>0</v>
      </c>
      <c r="D28" s="834">
        <v>1221757.1320000002</v>
      </c>
      <c r="E28" s="834">
        <v>10133952.086999999</v>
      </c>
      <c r="F28" s="834">
        <v>7107546.7839999981</v>
      </c>
      <c r="G28" s="834">
        <v>2334631</v>
      </c>
      <c r="H28" s="834">
        <v>25834663.721999995</v>
      </c>
      <c r="I28" s="834">
        <v>4866940.6579999998</v>
      </c>
      <c r="J28" s="204"/>
    </row>
    <row r="29" spans="3:10" s="18" customFormat="1" x14ac:dyDescent="0.25">
      <c r="C29" s="53"/>
      <c r="D29" s="356"/>
      <c r="E29" s="53"/>
      <c r="F29" s="53"/>
      <c r="G29" s="206"/>
      <c r="H29" s="53"/>
      <c r="I29" s="53"/>
      <c r="J29" s="53"/>
    </row>
    <row r="30" spans="3:10" s="18" customFormat="1" x14ac:dyDescent="0.25">
      <c r="C30" s="53"/>
      <c r="D30" s="206"/>
      <c r="E30" s="53"/>
      <c r="F30" s="53"/>
      <c r="G30" s="53"/>
      <c r="H30" s="53"/>
      <c r="I30" s="53"/>
      <c r="J30" s="206"/>
    </row>
    <row r="31" spans="3:10" s="18" customFormat="1" x14ac:dyDescent="0.25">
      <c r="C31" s="53"/>
      <c r="D31" s="53"/>
      <c r="E31" s="53"/>
      <c r="F31" s="53"/>
      <c r="G31" s="53"/>
      <c r="H31" s="53"/>
      <c r="I31" s="53"/>
      <c r="J31" s="53"/>
    </row>
    <row r="32" spans="3:10" s="18" customFormat="1" x14ac:dyDescent="0.25">
      <c r="C32" s="53"/>
      <c r="D32" s="53"/>
      <c r="E32" s="53"/>
      <c r="F32" s="53"/>
      <c r="G32" s="53"/>
      <c r="H32" s="53"/>
      <c r="I32" s="53"/>
      <c r="J32" s="53"/>
    </row>
    <row r="33" spans="3:10" s="182" customFormat="1" x14ac:dyDescent="0.25">
      <c r="C33" s="194"/>
      <c r="D33" s="194"/>
      <c r="E33" s="194"/>
      <c r="F33" s="194"/>
      <c r="G33" s="194"/>
      <c r="H33" s="194"/>
      <c r="I33" s="194"/>
      <c r="J33" s="194"/>
    </row>
    <row r="34" spans="3:10" s="182" customFormat="1" x14ac:dyDescent="0.25">
      <c r="C34" s="194"/>
      <c r="D34" s="194"/>
      <c r="E34" s="194"/>
      <c r="F34" s="194"/>
      <c r="G34" s="194"/>
      <c r="H34" s="194"/>
      <c r="I34" s="194"/>
      <c r="J34" s="194"/>
    </row>
  </sheetData>
  <autoFilter ref="C7:I28" xr:uid="{00000000-0001-0000-1F00-000000000000}">
    <filterColumn colId="1" showButton="0"/>
    <filterColumn colId="2" showButton="0"/>
    <filterColumn colId="4" showButton="0"/>
    <filterColumn colId="5" showButton="0"/>
  </autoFilter>
  <mergeCells count="4">
    <mergeCell ref="C3:E3"/>
    <mergeCell ref="G3:H3"/>
    <mergeCell ref="G7:I7"/>
    <mergeCell ref="D7:F7"/>
  </mergeCells>
  <hyperlinks>
    <hyperlink ref="I1" location="ER!A1" display="ER" xr:uid="{C9C42E6B-20C8-4C04-8310-D37CBBCD03E3}"/>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theme="9"/>
  </sheetPr>
  <dimension ref="A1:V19"/>
  <sheetViews>
    <sheetView showGridLines="0" zoomScale="85" zoomScaleNormal="85" workbookViewId="0">
      <selection activeCell="G17" sqref="G17"/>
    </sheetView>
  </sheetViews>
  <sheetFormatPr baseColWidth="10" defaultColWidth="11.33203125" defaultRowHeight="14.4" x14ac:dyDescent="0.3"/>
  <cols>
    <col min="1" max="2" width="2.33203125" style="36" customWidth="1"/>
    <col min="3" max="3" width="54.5546875" style="36" customWidth="1"/>
    <col min="4" max="5" width="15.6640625" style="36" customWidth="1"/>
    <col min="6" max="6" width="3.33203125" style="36" bestFit="1" customWidth="1"/>
    <col min="7" max="7" width="22.88671875" style="36" bestFit="1" customWidth="1"/>
    <col min="8" max="18" width="11.33203125" style="36"/>
  </cols>
  <sheetData>
    <row r="1" spans="1:22" x14ac:dyDescent="0.3">
      <c r="C1" s="11"/>
      <c r="E1" s="155" t="e">
        <v>#REF!</v>
      </c>
      <c r="F1" s="43" t="s">
        <v>96</v>
      </c>
    </row>
    <row r="3" spans="1:22" x14ac:dyDescent="0.3">
      <c r="C3" s="874" t="s">
        <v>1562</v>
      </c>
      <c r="D3" s="874"/>
      <c r="E3" s="246"/>
      <c r="S3" s="36"/>
      <c r="T3" s="36"/>
      <c r="U3" s="36"/>
      <c r="V3" s="36"/>
    </row>
    <row r="4" spans="1:22" x14ac:dyDescent="0.3">
      <c r="A4" s="48"/>
      <c r="B4" s="48"/>
      <c r="C4" s="192" t="s">
        <v>160</v>
      </c>
      <c r="D4" s="50"/>
      <c r="S4" s="36"/>
      <c r="T4" s="36"/>
      <c r="U4" s="36"/>
      <c r="V4" s="36"/>
    </row>
    <row r="5" spans="1:22" x14ac:dyDescent="0.3">
      <c r="A5" s="92"/>
      <c r="B5" s="48"/>
      <c r="C5" s="18" t="s">
        <v>1524</v>
      </c>
      <c r="D5" s="50"/>
      <c r="S5" s="36"/>
      <c r="T5" s="36"/>
      <c r="U5" s="36"/>
      <c r="V5" s="36"/>
    </row>
    <row r="6" spans="1:22" x14ac:dyDescent="0.3">
      <c r="B6" s="48"/>
      <c r="D6" s="50"/>
      <c r="S6" s="36"/>
      <c r="T6" s="36"/>
      <c r="U6" s="36"/>
      <c r="V6" s="36"/>
    </row>
    <row r="7" spans="1:22" x14ac:dyDescent="0.3">
      <c r="A7" s="48"/>
      <c r="B7" s="48"/>
      <c r="C7" s="13" t="s">
        <v>2</v>
      </c>
      <c r="D7" s="835">
        <v>45382</v>
      </c>
      <c r="E7" s="835">
        <v>45017</v>
      </c>
      <c r="F7"/>
      <c r="S7" s="36"/>
      <c r="T7" s="36"/>
      <c r="U7" s="36"/>
      <c r="V7" s="36"/>
    </row>
    <row r="8" spans="1:22" x14ac:dyDescent="0.3">
      <c r="A8" s="47"/>
      <c r="B8" s="48"/>
      <c r="C8" s="47" t="s">
        <v>1417</v>
      </c>
      <c r="D8" s="81">
        <v>0</v>
      </c>
      <c r="E8" s="81">
        <v>0</v>
      </c>
      <c r="F8"/>
      <c r="S8" s="36"/>
      <c r="T8" s="36"/>
      <c r="U8" s="36"/>
      <c r="V8" s="36"/>
    </row>
    <row r="9" spans="1:22" x14ac:dyDescent="0.3">
      <c r="A9" s="47"/>
      <c r="B9" s="48"/>
      <c r="C9" s="47"/>
      <c r="D9" s="81">
        <v>0</v>
      </c>
      <c r="E9" s="81">
        <v>0</v>
      </c>
      <c r="F9"/>
      <c r="S9" s="36"/>
      <c r="T9" s="36"/>
      <c r="U9" s="36"/>
      <c r="V9" s="36"/>
    </row>
    <row r="10" spans="1:22" ht="15" thickBot="1" x14ac:dyDescent="0.35">
      <c r="A10" s="193"/>
      <c r="B10" s="70"/>
      <c r="C10" s="230" t="s">
        <v>0</v>
      </c>
      <c r="D10" s="247">
        <v>0</v>
      </c>
      <c r="E10" s="247">
        <v>0</v>
      </c>
      <c r="S10" s="36"/>
      <c r="T10" s="36"/>
      <c r="U10" s="36"/>
      <c r="V10" s="36"/>
    </row>
    <row r="11" spans="1:22" ht="15" thickTop="1" x14ac:dyDescent="0.3">
      <c r="A11"/>
      <c r="B11" s="48"/>
      <c r="C11" s="48"/>
      <c r="D11" s="81"/>
      <c r="E11" s="79"/>
      <c r="S11" s="36"/>
      <c r="T11" s="36"/>
      <c r="U11" s="36"/>
      <c r="V11" s="36"/>
    </row>
    <row r="12" spans="1:22" x14ac:dyDescent="0.3">
      <c r="A12"/>
      <c r="B12" s="48"/>
      <c r="C12" s="48"/>
      <c r="D12" s="50"/>
      <c r="S12" s="36"/>
      <c r="T12" s="36"/>
      <c r="U12" s="36"/>
      <c r="V12" s="36"/>
    </row>
    <row r="13" spans="1:22" x14ac:dyDescent="0.3">
      <c r="A13"/>
      <c r="B13" s="48"/>
      <c r="C13" s="48"/>
      <c r="D13" s="50"/>
      <c r="G13"/>
      <c r="S13" s="36"/>
      <c r="T13" s="36"/>
      <c r="U13" s="36"/>
      <c r="V13" s="36"/>
    </row>
    <row r="14" spans="1:22" x14ac:dyDescent="0.3">
      <c r="A14"/>
      <c r="B14" s="48"/>
      <c r="C14" s="48"/>
      <c r="D14" s="50"/>
      <c r="G14"/>
      <c r="S14" s="36"/>
      <c r="T14" s="36"/>
      <c r="U14" s="36"/>
      <c r="V14" s="36"/>
    </row>
    <row r="15" spans="1:22" x14ac:dyDescent="0.3">
      <c r="A15"/>
      <c r="B15" s="48"/>
      <c r="C15" s="48"/>
      <c r="D15" s="50"/>
      <c r="G15"/>
      <c r="S15" s="36"/>
      <c r="T15" s="36"/>
      <c r="U15" s="36"/>
      <c r="V15" s="36"/>
    </row>
    <row r="16" spans="1:22" x14ac:dyDescent="0.3">
      <c r="A16"/>
      <c r="B16" s="48"/>
      <c r="C16" s="48"/>
      <c r="D16" s="50"/>
      <c r="F16"/>
      <c r="G16"/>
      <c r="S16" s="36"/>
      <c r="T16" s="36"/>
      <c r="U16" s="36"/>
      <c r="V16" s="36"/>
    </row>
    <row r="17" spans="1:22" x14ac:dyDescent="0.3">
      <c r="A17"/>
      <c r="B17" s="48"/>
      <c r="C17" s="48"/>
      <c r="D17" s="50"/>
      <c r="G17"/>
      <c r="S17" s="36"/>
      <c r="T17" s="36"/>
      <c r="U17" s="36"/>
      <c r="V17" s="36"/>
    </row>
    <row r="18" spans="1:22" x14ac:dyDescent="0.3">
      <c r="A18"/>
      <c r="B18" s="48"/>
      <c r="C18" s="48"/>
      <c r="D18" s="50"/>
      <c r="G18"/>
      <c r="S18" s="36"/>
      <c r="T18" s="36"/>
      <c r="U18" s="36"/>
      <c r="V18" s="36"/>
    </row>
    <row r="19" spans="1:22" x14ac:dyDescent="0.3">
      <c r="A19"/>
      <c r="B19" s="48"/>
      <c r="C19" s="48"/>
      <c r="D19" s="50"/>
      <c r="G19"/>
      <c r="S19" s="36"/>
      <c r="T19" s="36"/>
      <c r="U19" s="36"/>
      <c r="V19" s="36"/>
    </row>
  </sheetData>
  <sortState xmlns:xlrd2="http://schemas.microsoft.com/office/spreadsheetml/2017/richdata2" ref="G8:G9">
    <sortCondition ref="G8:G9"/>
  </sortState>
  <mergeCells count="1">
    <mergeCell ref="C3:D3"/>
  </mergeCells>
  <hyperlinks>
    <hyperlink ref="F1" location="ER!A1" display="ER" xr:uid="{00000000-0004-0000-2000-00000000000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theme="9"/>
  </sheetPr>
  <dimension ref="C1:G30"/>
  <sheetViews>
    <sheetView showGridLines="0" zoomScale="85" zoomScaleNormal="85" workbookViewId="0">
      <selection activeCell="H20" sqref="H20"/>
    </sheetView>
  </sheetViews>
  <sheetFormatPr baseColWidth="10" defaultColWidth="11.33203125" defaultRowHeight="14.4" x14ac:dyDescent="0.3"/>
  <cols>
    <col min="1" max="2" width="2.33203125" customWidth="1"/>
    <col min="3" max="3" width="54.6640625" style="36" customWidth="1"/>
    <col min="4" max="4" width="18.33203125" style="36" customWidth="1"/>
    <col min="5" max="5" width="16.6640625" style="36" customWidth="1"/>
    <col min="6" max="6" width="11.33203125" style="36"/>
    <col min="7" max="7" width="44.44140625" style="36" bestFit="1" customWidth="1"/>
  </cols>
  <sheetData>
    <row r="1" spans="3:7" x14ac:dyDescent="0.3">
      <c r="C1" s="11"/>
      <c r="G1" s="43" t="s">
        <v>96</v>
      </c>
    </row>
    <row r="3" spans="3:7" x14ac:dyDescent="0.3">
      <c r="C3" s="874" t="s">
        <v>1863</v>
      </c>
      <c r="D3" s="874"/>
      <c r="E3" s="874"/>
      <c r="F3" s="250"/>
      <c r="G3" s="363"/>
    </row>
    <row r="4" spans="3:7" x14ac:dyDescent="0.3">
      <c r="C4" s="231" t="s">
        <v>160</v>
      </c>
      <c r="G4"/>
    </row>
    <row r="5" spans="3:7" x14ac:dyDescent="0.3">
      <c r="E5" s="68"/>
      <c r="G5"/>
    </row>
    <row r="6" spans="3:7" x14ac:dyDescent="0.3">
      <c r="C6" s="13" t="s">
        <v>2</v>
      </c>
      <c r="D6" s="835">
        <v>45382</v>
      </c>
      <c r="E6" s="835">
        <v>45016</v>
      </c>
      <c r="F6" s="17"/>
      <c r="G6" s="309"/>
    </row>
    <row r="7" spans="3:7" x14ac:dyDescent="0.3">
      <c r="C7" s="5" t="s">
        <v>3247</v>
      </c>
      <c r="D7" s="82">
        <v>1032019.7829998489</v>
      </c>
      <c r="E7" s="82">
        <v>2524374.4790000338</v>
      </c>
      <c r="F7" s="80"/>
      <c r="G7" s="2"/>
    </row>
    <row r="8" spans="3:7" x14ac:dyDescent="0.3">
      <c r="C8" s="5" t="s">
        <v>3248</v>
      </c>
      <c r="D8" s="82">
        <v>10781.162999999993</v>
      </c>
      <c r="E8" s="82">
        <v>-3151355.3790000002</v>
      </c>
      <c r="F8" s="80"/>
      <c r="G8" s="2"/>
    </row>
    <row r="9" spans="3:7" x14ac:dyDescent="0.3">
      <c r="C9" s="5" t="s">
        <v>3250</v>
      </c>
      <c r="D9" s="82">
        <v>-1528940.9559999998</v>
      </c>
      <c r="E9" s="82">
        <v>-1847555.625</v>
      </c>
      <c r="F9" s="80"/>
      <c r="G9" s="594"/>
    </row>
    <row r="10" spans="3:7" x14ac:dyDescent="0.3">
      <c r="C10" s="5" t="s">
        <v>3255</v>
      </c>
      <c r="D10" s="82">
        <v>10500000</v>
      </c>
      <c r="E10" s="634">
        <v>4400000</v>
      </c>
      <c r="F10" s="80"/>
      <c r="G10" s="2"/>
    </row>
    <row r="11" spans="3:7" ht="15" thickBot="1" x14ac:dyDescent="0.35">
      <c r="C11" s="46" t="s">
        <v>1862</v>
      </c>
      <c r="D11" s="247">
        <v>10013859.989999849</v>
      </c>
      <c r="E11" s="247">
        <v>1925463.4750000336</v>
      </c>
      <c r="F11" s="80"/>
      <c r="G11" s="2"/>
    </row>
    <row r="12" spans="3:7" ht="15" thickTop="1" x14ac:dyDescent="0.3">
      <c r="C12" s="46"/>
      <c r="D12" s="706"/>
      <c r="E12" s="706"/>
      <c r="F12" s="80"/>
      <c r="G12" s="2"/>
    </row>
    <row r="13" spans="3:7" hidden="1" x14ac:dyDescent="0.3">
      <c r="C13" s="5"/>
      <c r="D13" s="82">
        <v>10013859.989999849</v>
      </c>
      <c r="E13" s="82">
        <v>1925463</v>
      </c>
      <c r="F13" s="80"/>
      <c r="G13" s="2"/>
    </row>
    <row r="14" spans="3:7" hidden="1" x14ac:dyDescent="0.3">
      <c r="C14" s="5"/>
      <c r="D14" s="82">
        <v>0</v>
      </c>
      <c r="E14" s="82">
        <v>0.47500003362074494</v>
      </c>
      <c r="F14" s="80"/>
      <c r="G14" s="2"/>
    </row>
    <row r="15" spans="3:7" x14ac:dyDescent="0.3">
      <c r="C15" s="5"/>
      <c r="D15" s="82"/>
      <c r="E15" s="82"/>
      <c r="F15" s="80"/>
      <c r="G15" s="2"/>
    </row>
    <row r="16" spans="3:7" x14ac:dyDescent="0.3">
      <c r="C16" s="5"/>
      <c r="D16" s="82"/>
      <c r="E16" s="82"/>
      <c r="F16" s="80"/>
      <c r="G16" s="2"/>
    </row>
    <row r="17" spans="3:7" x14ac:dyDescent="0.3">
      <c r="C17" s="5"/>
      <c r="D17" s="82"/>
      <c r="E17" s="82"/>
      <c r="F17" s="80"/>
      <c r="G17" s="2"/>
    </row>
    <row r="18" spans="3:7" x14ac:dyDescent="0.3">
      <c r="C18" s="5"/>
      <c r="D18" s="82"/>
      <c r="E18" s="82"/>
      <c r="F18" s="80"/>
      <c r="G18" s="2"/>
    </row>
    <row r="19" spans="3:7" x14ac:dyDescent="0.3">
      <c r="C19" s="5"/>
      <c r="D19" s="82"/>
      <c r="E19" s="82"/>
      <c r="F19" s="80"/>
      <c r="G19" s="2"/>
    </row>
    <row r="20" spans="3:7" x14ac:dyDescent="0.3">
      <c r="C20" s="5"/>
      <c r="D20" s="82"/>
      <c r="E20" s="82"/>
      <c r="F20" s="80"/>
      <c r="G20" s="2"/>
    </row>
    <row r="21" spans="3:7" x14ac:dyDescent="0.3">
      <c r="F21" s="80"/>
      <c r="G21" s="2"/>
    </row>
    <row r="22" spans="3:7" x14ac:dyDescent="0.3">
      <c r="C22" s="17"/>
      <c r="D22" s="80"/>
      <c r="E22" s="80"/>
      <c r="F22" s="308"/>
      <c r="G22" s="308"/>
    </row>
    <row r="23" spans="3:7" x14ac:dyDescent="0.3">
      <c r="D23" s="79"/>
      <c r="E23" s="79"/>
      <c r="F23" s="79"/>
      <c r="G23" s="308"/>
    </row>
    <row r="24" spans="3:7" x14ac:dyDescent="0.3">
      <c r="F24" s="17"/>
      <c r="G24" s="308"/>
    </row>
    <row r="25" spans="3:7" x14ac:dyDescent="0.3">
      <c r="F25" s="17"/>
      <c r="G25" s="308"/>
    </row>
    <row r="26" spans="3:7" x14ac:dyDescent="0.3">
      <c r="C26"/>
      <c r="D26"/>
      <c r="E26"/>
      <c r="F26" s="17"/>
      <c r="G26"/>
    </row>
    <row r="27" spans="3:7" x14ac:dyDescent="0.3">
      <c r="C27"/>
      <c r="D27"/>
      <c r="E27"/>
      <c r="F27" s="17"/>
      <c r="G27"/>
    </row>
    <row r="28" spans="3:7" x14ac:dyDescent="0.3">
      <c r="F28" s="17"/>
      <c r="G28"/>
    </row>
    <row r="29" spans="3:7" x14ac:dyDescent="0.3">
      <c r="F29" s="17"/>
      <c r="G29"/>
    </row>
    <row r="30" spans="3:7" x14ac:dyDescent="0.3">
      <c r="F30" s="17"/>
      <c r="G30"/>
    </row>
  </sheetData>
  <mergeCells count="1">
    <mergeCell ref="C3:E3"/>
  </mergeCells>
  <hyperlinks>
    <hyperlink ref="G1" location="ER!A1" display="ER" xr:uid="{00000000-0004-0000-21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theme="9"/>
  </sheetPr>
  <dimension ref="C1:AB19"/>
  <sheetViews>
    <sheetView showGridLines="0" zoomScale="85" zoomScaleNormal="85" workbookViewId="0">
      <selection activeCell="L13" sqref="L13"/>
    </sheetView>
  </sheetViews>
  <sheetFormatPr baseColWidth="10" defaultColWidth="11.33203125" defaultRowHeight="14.4" x14ac:dyDescent="0.3"/>
  <cols>
    <col min="1" max="2" width="2.33203125" customWidth="1"/>
    <col min="3" max="3" width="38" style="36" customWidth="1"/>
    <col min="4" max="4" width="16.6640625" style="36" customWidth="1"/>
    <col min="5" max="5" width="18.33203125" style="36" customWidth="1"/>
    <col min="6" max="6" width="2.33203125" style="36" customWidth="1"/>
    <col min="7" max="25" width="11.33203125" style="36"/>
  </cols>
  <sheetData>
    <row r="1" spans="3:28" x14ac:dyDescent="0.3">
      <c r="C1" s="11"/>
      <c r="E1" s="682" t="s">
        <v>96</v>
      </c>
    </row>
    <row r="4" spans="3:28" ht="15.75" customHeight="1" x14ac:dyDescent="0.3">
      <c r="C4" s="874" t="s">
        <v>1488</v>
      </c>
      <c r="D4" s="874"/>
      <c r="E4" s="874"/>
      <c r="F4" s="47"/>
      <c r="G4" s="50"/>
      <c r="H4" s="48"/>
      <c r="Z4" s="36"/>
      <c r="AA4" s="36"/>
      <c r="AB4" s="36"/>
    </row>
    <row r="5" spans="3:28" ht="15.75" customHeight="1" x14ac:dyDescent="0.3">
      <c r="C5" s="192" t="s">
        <v>160</v>
      </c>
      <c r="D5" s="73"/>
      <c r="E5" s="52"/>
      <c r="F5" s="47"/>
      <c r="G5" s="50"/>
      <c r="H5" s="48"/>
      <c r="Z5" s="36"/>
      <c r="AA5" s="36"/>
      <c r="AB5" s="36"/>
    </row>
    <row r="6" spans="3:28" x14ac:dyDescent="0.3">
      <c r="C6" s="47"/>
      <c r="F6" s="47"/>
      <c r="G6" s="50"/>
      <c r="H6" s="48"/>
      <c r="Z6" s="36"/>
      <c r="AA6" s="36"/>
      <c r="AB6" s="36"/>
    </row>
    <row r="7" spans="3:28" x14ac:dyDescent="0.3">
      <c r="C7" s="13" t="s">
        <v>2</v>
      </c>
      <c r="D7" s="835">
        <v>45382</v>
      </c>
      <c r="E7" s="835">
        <v>45017</v>
      </c>
      <c r="F7" s="47"/>
      <c r="G7" s="50"/>
      <c r="H7" s="48"/>
      <c r="Z7" s="36"/>
      <c r="AA7" s="36"/>
      <c r="AB7" s="36"/>
    </row>
    <row r="8" spans="3:28" x14ac:dyDescent="0.3">
      <c r="C8" s="467" t="s">
        <v>99</v>
      </c>
      <c r="D8" s="458">
        <v>0</v>
      </c>
      <c r="E8" s="458">
        <v>0</v>
      </c>
      <c r="F8" s="47"/>
      <c r="G8" s="487"/>
      <c r="H8" s="48"/>
      <c r="Z8" s="36"/>
      <c r="AA8" s="36"/>
      <c r="AB8" s="36"/>
    </row>
    <row r="9" spans="3:28" x14ac:dyDescent="0.3">
      <c r="C9" s="47"/>
      <c r="D9" s="458"/>
      <c r="E9" s="458"/>
      <c r="F9" s="47"/>
      <c r="G9" s="50"/>
      <c r="H9" s="48"/>
      <c r="Z9" s="36"/>
      <c r="AA9" s="36"/>
      <c r="AB9" s="36"/>
    </row>
    <row r="10" spans="3:28" x14ac:dyDescent="0.3">
      <c r="C10" s="51" t="s">
        <v>0</v>
      </c>
      <c r="D10" s="267">
        <v>0</v>
      </c>
      <c r="E10" s="267">
        <v>0</v>
      </c>
      <c r="F10" s="47"/>
      <c r="G10" s="50"/>
      <c r="H10" s="48"/>
      <c r="Z10" s="36"/>
      <c r="AA10" s="36"/>
      <c r="AB10" s="36"/>
    </row>
    <row r="11" spans="3:28" x14ac:dyDescent="0.3">
      <c r="C11" s="47"/>
      <c r="D11" s="49"/>
      <c r="E11" s="48"/>
      <c r="F11" s="47"/>
      <c r="G11" s="50"/>
      <c r="H11" s="48"/>
      <c r="Z11" s="36"/>
      <c r="AA11" s="36"/>
      <c r="AB11" s="36"/>
    </row>
    <row r="19" spans="6:6" x14ac:dyDescent="0.3">
      <c r="F19"/>
    </row>
  </sheetData>
  <mergeCells count="1">
    <mergeCell ref="C4:E4"/>
  </mergeCells>
  <hyperlinks>
    <hyperlink ref="E1" location="ER!A1" display="ER" xr:uid="{40A9C126-BD6E-4275-BEAA-899CAADEF00A}"/>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theme="9"/>
  </sheetPr>
  <dimension ref="C1:V16"/>
  <sheetViews>
    <sheetView showGridLines="0" zoomScale="85" zoomScaleNormal="85" workbookViewId="0">
      <selection activeCell="O21" sqref="O21"/>
    </sheetView>
  </sheetViews>
  <sheetFormatPr baseColWidth="10" defaultColWidth="11.33203125" defaultRowHeight="13.2" x14ac:dyDescent="0.25"/>
  <cols>
    <col min="1" max="2" width="2.33203125" style="2" customWidth="1"/>
    <col min="3" max="3" width="38" style="35" customWidth="1"/>
    <col min="4" max="5" width="15.6640625" style="35" customWidth="1"/>
    <col min="6" max="6" width="2.33203125" style="35" customWidth="1"/>
    <col min="7" max="22" width="11.33203125" style="35"/>
    <col min="23" max="16384" width="11.33203125" style="2"/>
  </cols>
  <sheetData>
    <row r="1" spans="3:8" x14ac:dyDescent="0.25">
      <c r="C1" s="11"/>
      <c r="F1" s="149" t="s">
        <v>96</v>
      </c>
    </row>
    <row r="4" spans="3:8" ht="13.8" x14ac:dyDescent="0.25">
      <c r="C4" s="874" t="s">
        <v>202</v>
      </c>
      <c r="D4" s="874"/>
      <c r="E4" s="874"/>
      <c r="F4" s="48"/>
      <c r="G4" s="50"/>
      <c r="H4" s="48"/>
    </row>
    <row r="5" spans="3:8" x14ac:dyDescent="0.25">
      <c r="C5" s="939" t="s">
        <v>160</v>
      </c>
      <c r="D5" s="939"/>
      <c r="E5" s="48"/>
      <c r="F5" s="48"/>
      <c r="G5" s="50"/>
      <c r="H5" s="48"/>
    </row>
    <row r="6" spans="3:8" x14ac:dyDescent="0.25">
      <c r="C6" s="51"/>
      <c r="D6" s="940"/>
      <c r="E6" s="940"/>
      <c r="F6" s="48"/>
      <c r="G6" s="50"/>
      <c r="H6" s="48"/>
    </row>
    <row r="7" spans="3:8" x14ac:dyDescent="0.25">
      <c r="C7" s="47"/>
      <c r="F7" s="48"/>
      <c r="G7" s="50"/>
      <c r="H7" s="48"/>
    </row>
    <row r="8" spans="3:8" x14ac:dyDescent="0.25">
      <c r="C8" s="13" t="s">
        <v>2</v>
      </c>
      <c r="D8" s="729">
        <v>45382</v>
      </c>
      <c r="E8" s="729">
        <v>44986</v>
      </c>
      <c r="F8" s="48"/>
      <c r="G8" s="50"/>
      <c r="H8" s="48"/>
    </row>
    <row r="9" spans="3:8" x14ac:dyDescent="0.25">
      <c r="C9" s="47" t="s">
        <v>1417</v>
      </c>
      <c r="D9" s="47"/>
      <c r="E9" s="47"/>
      <c r="F9" s="48"/>
      <c r="G9" s="50"/>
      <c r="H9" s="48"/>
    </row>
    <row r="10" spans="3:8" x14ac:dyDescent="0.25">
      <c r="C10" s="47"/>
      <c r="D10" s="47"/>
      <c r="E10" s="47"/>
      <c r="F10" s="48"/>
      <c r="G10" s="50"/>
      <c r="H10" s="48"/>
    </row>
    <row r="11" spans="3:8" x14ac:dyDescent="0.25">
      <c r="C11" s="47"/>
      <c r="D11" s="49"/>
      <c r="E11" s="47"/>
      <c r="F11" s="48"/>
      <c r="G11" s="50"/>
      <c r="H11" s="48"/>
    </row>
    <row r="12" spans="3:8" x14ac:dyDescent="0.25">
      <c r="C12" s="51" t="s">
        <v>0</v>
      </c>
      <c r="D12" s="266">
        <v>0</v>
      </c>
      <c r="E12" s="266">
        <v>0</v>
      </c>
      <c r="F12" s="48"/>
      <c r="G12" s="50"/>
      <c r="H12" s="48"/>
    </row>
    <row r="13" spans="3:8" x14ac:dyDescent="0.25">
      <c r="C13" s="47"/>
      <c r="D13" s="49"/>
      <c r="E13" s="48"/>
      <c r="F13" s="48"/>
      <c r="G13" s="50"/>
      <c r="H13" s="48"/>
    </row>
    <row r="16" spans="3:8" x14ac:dyDescent="0.25">
      <c r="F16" s="2"/>
    </row>
  </sheetData>
  <mergeCells count="3">
    <mergeCell ref="C5:D5"/>
    <mergeCell ref="D6:E6"/>
    <mergeCell ref="C4:E4"/>
  </mergeCells>
  <hyperlinks>
    <hyperlink ref="F1" location="ER!A1" display="ER" xr:uid="{00000000-0004-0000-2300-000000000000}"/>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theme="9"/>
  </sheetPr>
  <dimension ref="C1:AE19"/>
  <sheetViews>
    <sheetView showGridLines="0" zoomScale="85" zoomScaleNormal="85" workbookViewId="0">
      <selection activeCell="I16" sqref="I16"/>
    </sheetView>
  </sheetViews>
  <sheetFormatPr baseColWidth="10" defaultColWidth="11.33203125" defaultRowHeight="13.2" x14ac:dyDescent="0.25"/>
  <cols>
    <col min="1" max="2" width="2.33203125" style="2" customWidth="1"/>
    <col min="3" max="3" width="37.33203125" style="35" customWidth="1"/>
    <col min="4" max="5" width="17.33203125" style="35" customWidth="1"/>
    <col min="6" max="6" width="5.33203125" style="35" customWidth="1"/>
    <col min="7" max="7" width="11.33203125" style="35"/>
    <col min="8" max="8" width="20.109375" style="35" bestFit="1" customWidth="1"/>
    <col min="9" max="11" width="11.33203125" style="35"/>
    <col min="12" max="12" width="13.88671875" style="35" bestFit="1" customWidth="1"/>
    <col min="13" max="14" width="11.44140625" style="35" bestFit="1" customWidth="1"/>
    <col min="15" max="15" width="13.88671875" style="35" bestFit="1" customWidth="1"/>
    <col min="16" max="16" width="11.44140625" style="35" bestFit="1" customWidth="1"/>
    <col min="17" max="22" width="11.33203125" style="35"/>
    <col min="23" max="23" width="21.44140625" style="35" bestFit="1" customWidth="1"/>
    <col min="24" max="24" width="11.33203125" style="35"/>
    <col min="25" max="25" width="11.33203125" style="2"/>
    <col min="26" max="26" width="13.88671875" style="2" bestFit="1" customWidth="1"/>
    <col min="27" max="16384" width="11.33203125" style="2"/>
  </cols>
  <sheetData>
    <row r="1" spans="3:31" x14ac:dyDescent="0.25">
      <c r="C1" s="11"/>
      <c r="F1" s="149" t="s">
        <v>96</v>
      </c>
    </row>
    <row r="3" spans="3:31" ht="13.8" x14ac:dyDescent="0.25">
      <c r="C3" s="874" t="s">
        <v>1525</v>
      </c>
      <c r="D3" s="874"/>
      <c r="E3" s="246"/>
      <c r="F3" s="48"/>
    </row>
    <row r="4" spans="3:31" x14ac:dyDescent="0.25">
      <c r="C4" s="178" t="s">
        <v>146</v>
      </c>
      <c r="D4" s="49"/>
      <c r="E4" s="49"/>
      <c r="F4" s="48"/>
    </row>
    <row r="5" spans="3:31" x14ac:dyDescent="0.25">
      <c r="C5" s="18" t="s">
        <v>1447</v>
      </c>
      <c r="D5" s="49"/>
      <c r="E5" s="49"/>
      <c r="F5" s="48"/>
    </row>
    <row r="6" spans="3:31" x14ac:dyDescent="0.25">
      <c r="C6" s="47"/>
      <c r="D6" s="940"/>
      <c r="E6" s="940"/>
      <c r="F6" s="48"/>
    </row>
    <row r="7" spans="3:31" x14ac:dyDescent="0.25">
      <c r="C7" s="198" t="s">
        <v>657</v>
      </c>
      <c r="D7" s="729">
        <v>45382</v>
      </c>
      <c r="E7" s="729">
        <v>45016</v>
      </c>
      <c r="F7" s="48"/>
      <c r="S7" s="35" t="s">
        <v>1733</v>
      </c>
      <c r="T7" s="35" t="s">
        <v>1732</v>
      </c>
      <c r="U7" s="35" t="s">
        <v>1866</v>
      </c>
      <c r="V7" s="35" t="s">
        <v>681</v>
      </c>
      <c r="W7" s="35" t="s">
        <v>682</v>
      </c>
      <c r="X7" s="35" t="s">
        <v>683</v>
      </c>
      <c r="Y7" s="35" t="s">
        <v>684</v>
      </c>
      <c r="Z7" s="35" t="s">
        <v>685</v>
      </c>
      <c r="AA7" s="35" t="s">
        <v>1867</v>
      </c>
      <c r="AB7" s="35" t="s">
        <v>1868</v>
      </c>
      <c r="AC7" s="35" t="s">
        <v>1864</v>
      </c>
      <c r="AD7" s="35" t="s">
        <v>1585</v>
      </c>
      <c r="AE7" s="35"/>
    </row>
    <row r="8" spans="3:31" x14ac:dyDescent="0.25">
      <c r="C8" s="47" t="s">
        <v>1399</v>
      </c>
      <c r="D8" s="81">
        <v>140000</v>
      </c>
      <c r="E8" s="81">
        <v>650199.74699999997</v>
      </c>
      <c r="F8" s="48"/>
      <c r="L8" s="291"/>
      <c r="M8" s="291"/>
      <c r="S8" s="35" t="s">
        <v>1872</v>
      </c>
      <c r="T8" s="35" t="s">
        <v>1414</v>
      </c>
      <c r="U8" s="35" t="s">
        <v>2404</v>
      </c>
      <c r="V8" s="35" t="s">
        <v>1399</v>
      </c>
      <c r="W8" s="291">
        <v>3935632955</v>
      </c>
      <c r="X8" s="291" t="s">
        <v>1414</v>
      </c>
      <c r="Y8" s="291">
        <v>0</v>
      </c>
      <c r="Z8" s="291">
        <v>3935632955</v>
      </c>
      <c r="AA8" s="291">
        <v>3935632.9550000001</v>
      </c>
      <c r="AB8" s="35" t="s">
        <v>1873</v>
      </c>
      <c r="AC8" s="35" t="s">
        <v>37</v>
      </c>
      <c r="AD8" s="35" t="s">
        <v>37</v>
      </c>
      <c r="AE8" s="35"/>
    </row>
    <row r="9" spans="3:31" x14ac:dyDescent="0.25">
      <c r="C9" s="47"/>
      <c r="D9" s="49"/>
      <c r="E9" s="476"/>
      <c r="F9" s="48"/>
      <c r="M9" s="329"/>
      <c r="Y9" s="35"/>
      <c r="Z9" s="35"/>
      <c r="AA9" s="329">
        <v>3935632.9550000001</v>
      </c>
      <c r="AB9" s="35"/>
      <c r="AC9" s="35"/>
      <c r="AD9" s="35"/>
      <c r="AE9" s="35"/>
    </row>
    <row r="10" spans="3:31" x14ac:dyDescent="0.25">
      <c r="C10" s="51" t="s">
        <v>0</v>
      </c>
      <c r="D10" s="267">
        <v>140000</v>
      </c>
      <c r="E10" s="477">
        <v>650199.74699999997</v>
      </c>
      <c r="F10" s="48"/>
      <c r="Y10" s="35"/>
      <c r="Z10" s="35"/>
      <c r="AA10" s="35"/>
      <c r="AB10" s="35"/>
      <c r="AC10" s="35"/>
      <c r="AD10" s="35"/>
      <c r="AE10" s="35"/>
    </row>
    <row r="11" spans="3:31" x14ac:dyDescent="0.25">
      <c r="C11" s="47"/>
      <c r="D11" s="458"/>
      <c r="E11" s="458"/>
      <c r="F11" s="48"/>
    </row>
    <row r="12" spans="3:31" x14ac:dyDescent="0.25">
      <c r="D12" s="291"/>
      <c r="E12" s="291"/>
    </row>
    <row r="13" spans="3:31" x14ac:dyDescent="0.25">
      <c r="D13" s="291"/>
      <c r="E13" s="291"/>
    </row>
    <row r="14" spans="3:31" x14ac:dyDescent="0.25">
      <c r="D14" s="291"/>
      <c r="E14" s="291"/>
    </row>
    <row r="19" spans="6:6" x14ac:dyDescent="0.25">
      <c r="F19" s="2"/>
    </row>
  </sheetData>
  <mergeCells count="2">
    <mergeCell ref="D6:E6"/>
    <mergeCell ref="C3:D3"/>
  </mergeCells>
  <hyperlinks>
    <hyperlink ref="F1" location="ER!A1" display="ER" xr:uid="{00000000-0004-0000-24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theme="9"/>
  </sheetPr>
  <dimension ref="C1:V19"/>
  <sheetViews>
    <sheetView showGridLines="0" zoomScale="85" zoomScaleNormal="85" workbookViewId="0">
      <selection activeCell="L12" sqref="L12"/>
    </sheetView>
  </sheetViews>
  <sheetFormatPr baseColWidth="10" defaultColWidth="11.33203125" defaultRowHeight="13.2" x14ac:dyDescent="0.25"/>
  <cols>
    <col min="1" max="2" width="2.33203125" style="2" customWidth="1"/>
    <col min="3" max="3" width="37.33203125" style="35" customWidth="1"/>
    <col min="4" max="5" width="15.6640625" style="35" customWidth="1"/>
    <col min="6" max="6" width="2.33203125" style="35" customWidth="1"/>
    <col min="7" max="22" width="11.33203125" style="35"/>
    <col min="23" max="16384" width="11.33203125" style="2"/>
  </cols>
  <sheetData>
    <row r="1" spans="3:8" x14ac:dyDescent="0.25">
      <c r="C1" s="11"/>
      <c r="G1" s="149" t="s">
        <v>96</v>
      </c>
    </row>
    <row r="4" spans="3:8" ht="27.75" customHeight="1" x14ac:dyDescent="0.25">
      <c r="C4" s="942" t="s">
        <v>1526</v>
      </c>
      <c r="D4" s="942"/>
      <c r="E4" s="942"/>
      <c r="F4" s="48"/>
      <c r="G4" s="48"/>
      <c r="H4" s="48"/>
    </row>
    <row r="5" spans="3:8" x14ac:dyDescent="0.25">
      <c r="C5" s="941" t="s">
        <v>146</v>
      </c>
      <c r="D5" s="941"/>
      <c r="E5" s="48"/>
      <c r="F5" s="48"/>
      <c r="G5" s="48"/>
      <c r="H5" s="48"/>
    </row>
    <row r="6" spans="3:8" x14ac:dyDescent="0.25">
      <c r="C6" s="47"/>
      <c r="F6" s="48"/>
      <c r="G6" s="48"/>
      <c r="H6" s="48"/>
    </row>
    <row r="7" spans="3:8" x14ac:dyDescent="0.25">
      <c r="C7" s="198" t="s">
        <v>657</v>
      </c>
      <c r="D7" s="729">
        <v>45382</v>
      </c>
      <c r="E7" s="729">
        <v>45016</v>
      </c>
      <c r="F7" s="48"/>
      <c r="G7" s="48"/>
      <c r="H7" s="48"/>
    </row>
    <row r="8" spans="3:8" x14ac:dyDescent="0.25">
      <c r="C8" s="47" t="s">
        <v>2398</v>
      </c>
      <c r="D8" s="81">
        <v>3663745.9909999999</v>
      </c>
      <c r="E8" s="81">
        <v>6049319.7510000002</v>
      </c>
      <c r="F8" s="48"/>
      <c r="G8" s="48"/>
      <c r="H8" s="48"/>
    </row>
    <row r="9" spans="3:8" x14ac:dyDescent="0.25">
      <c r="C9" s="47" t="s">
        <v>2399</v>
      </c>
      <c r="D9" s="81"/>
      <c r="E9" s="81">
        <v>0</v>
      </c>
      <c r="F9" s="48"/>
      <c r="G9" s="48"/>
      <c r="H9" s="48"/>
    </row>
    <row r="10" spans="3:8" x14ac:dyDescent="0.25">
      <c r="C10" s="47"/>
      <c r="D10" s="49"/>
      <c r="E10" s="47"/>
      <c r="F10" s="48"/>
      <c r="G10" s="48"/>
      <c r="H10" s="48"/>
    </row>
    <row r="11" spans="3:8" x14ac:dyDescent="0.25">
      <c r="C11" s="51" t="s">
        <v>0</v>
      </c>
      <c r="D11" s="265">
        <v>3663745.9909999999</v>
      </c>
      <c r="E11" s="265">
        <v>6049319.7510000002</v>
      </c>
      <c r="F11" s="48"/>
      <c r="G11" s="48"/>
      <c r="H11" s="48"/>
    </row>
    <row r="12" spans="3:8" x14ac:dyDescent="0.25">
      <c r="C12" s="47"/>
      <c r="D12" s="49"/>
      <c r="E12" s="48"/>
      <c r="F12" s="48"/>
      <c r="G12" s="48"/>
      <c r="H12" s="48"/>
    </row>
    <row r="13" spans="3:8" x14ac:dyDescent="0.25">
      <c r="D13" s="291"/>
    </row>
    <row r="14" spans="3:8" x14ac:dyDescent="0.25">
      <c r="D14" s="291"/>
    </row>
    <row r="15" spans="3:8" x14ac:dyDescent="0.25">
      <c r="D15" s="291"/>
      <c r="E15" s="151"/>
    </row>
    <row r="19" spans="6:6" x14ac:dyDescent="0.25">
      <c r="F19" s="2"/>
    </row>
  </sheetData>
  <mergeCells count="2">
    <mergeCell ref="C5:D5"/>
    <mergeCell ref="C4:E4"/>
  </mergeCells>
  <hyperlinks>
    <hyperlink ref="G1" location="ER!A1" display="ER" xr:uid="{00000000-0004-0000-25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theme="9"/>
  </sheetPr>
  <dimension ref="C1:X19"/>
  <sheetViews>
    <sheetView showGridLines="0" zoomScale="85" zoomScaleNormal="85" workbookViewId="0">
      <selection activeCell="E7" sqref="E7"/>
    </sheetView>
  </sheetViews>
  <sheetFormatPr baseColWidth="10" defaultColWidth="11.33203125" defaultRowHeight="14.4" x14ac:dyDescent="0.3"/>
  <cols>
    <col min="1" max="2" width="2.33203125" customWidth="1"/>
    <col min="3" max="3" width="42" style="36" customWidth="1"/>
    <col min="4" max="5" width="15.6640625" style="36" customWidth="1"/>
    <col min="6" max="6" width="2.33203125" style="36" customWidth="1"/>
    <col min="7" max="24" width="11.33203125" style="36"/>
  </cols>
  <sheetData>
    <row r="1" spans="3:10" x14ac:dyDescent="0.3">
      <c r="C1" s="11"/>
      <c r="G1" s="43" t="s">
        <v>96</v>
      </c>
    </row>
    <row r="3" spans="3:10" ht="28.5" customHeight="1" x14ac:dyDescent="0.3">
      <c r="C3" s="942" t="s">
        <v>1534</v>
      </c>
      <c r="D3" s="942"/>
      <c r="E3" s="942"/>
      <c r="F3" s="48"/>
      <c r="G3" s="48"/>
      <c r="H3" s="47"/>
      <c r="I3" s="50"/>
      <c r="J3" s="48"/>
    </row>
    <row r="4" spans="3:10" x14ac:dyDescent="0.3">
      <c r="C4" s="178" t="s">
        <v>146</v>
      </c>
      <c r="D4" s="178"/>
      <c r="E4" s="48"/>
      <c r="F4" s="48"/>
      <c r="G4" s="48"/>
      <c r="H4" s="47"/>
      <c r="I4" s="50"/>
      <c r="J4" s="48"/>
    </row>
    <row r="5" spans="3:10" x14ac:dyDescent="0.3">
      <c r="C5" s="47"/>
      <c r="F5" s="48"/>
      <c r="G5" s="48"/>
      <c r="H5" s="47"/>
      <c r="I5" s="50"/>
      <c r="J5" s="48"/>
    </row>
    <row r="6" spans="3:10" x14ac:dyDescent="0.3">
      <c r="C6" s="198" t="s">
        <v>657</v>
      </c>
      <c r="D6" s="835">
        <v>45382</v>
      </c>
      <c r="E6" s="835">
        <v>44986</v>
      </c>
      <c r="F6" s="48"/>
      <c r="G6" s="48"/>
      <c r="H6" s="47"/>
      <c r="I6" s="50"/>
      <c r="J6" s="48"/>
    </row>
    <row r="7" spans="3:10" x14ac:dyDescent="0.3">
      <c r="C7" s="47" t="s">
        <v>1417</v>
      </c>
      <c r="D7" s="47"/>
      <c r="E7" s="47"/>
      <c r="F7" s="48"/>
      <c r="G7" s="48"/>
      <c r="H7" s="47"/>
      <c r="I7" s="50"/>
      <c r="J7" s="48"/>
    </row>
    <row r="8" spans="3:10" x14ac:dyDescent="0.3">
      <c r="C8" s="47" t="s">
        <v>45</v>
      </c>
      <c r="D8" s="47"/>
      <c r="E8" s="47"/>
      <c r="F8" s="48"/>
      <c r="G8" s="48"/>
      <c r="H8" s="47"/>
      <c r="I8" s="50"/>
      <c r="J8" s="48"/>
    </row>
    <row r="9" spans="3:10" x14ac:dyDescent="0.3">
      <c r="C9" s="58" t="s">
        <v>203</v>
      </c>
      <c r="D9" s="47"/>
      <c r="E9" s="47"/>
      <c r="F9" s="48"/>
      <c r="G9" s="48"/>
      <c r="H9" s="47"/>
      <c r="I9" s="50"/>
      <c r="J9" s="48"/>
    </row>
    <row r="10" spans="3:10" x14ac:dyDescent="0.3">
      <c r="C10" s="58"/>
      <c r="D10" s="47"/>
      <c r="E10" s="47"/>
      <c r="F10" s="48"/>
      <c r="G10" s="48"/>
      <c r="H10" s="47"/>
      <c r="I10" s="50"/>
      <c r="J10" s="48"/>
    </row>
    <row r="11" spans="3:10" x14ac:dyDescent="0.3">
      <c r="C11" s="51" t="s">
        <v>0</v>
      </c>
      <c r="D11" s="267">
        <v>0</v>
      </c>
      <c r="E11" s="267">
        <v>0</v>
      </c>
      <c r="F11" s="48"/>
      <c r="G11" s="48"/>
      <c r="H11" s="47"/>
      <c r="I11" s="50"/>
      <c r="J11" s="48"/>
    </row>
    <row r="12" spans="3:10" x14ac:dyDescent="0.3">
      <c r="C12" s="47"/>
      <c r="D12" s="49"/>
      <c r="E12" s="48"/>
      <c r="F12" s="48"/>
      <c r="G12" s="48"/>
      <c r="H12" s="47"/>
      <c r="I12" s="50"/>
      <c r="J12" s="48"/>
    </row>
    <row r="19" spans="6:6" x14ac:dyDescent="0.3">
      <c r="F19"/>
    </row>
  </sheetData>
  <mergeCells count="1">
    <mergeCell ref="C3:E3"/>
  </mergeCells>
  <hyperlinks>
    <hyperlink ref="G1" location="ER!A1" display="ER" xr:uid="{00000000-0004-0000-2600-000000000000}"/>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theme="9"/>
  </sheetPr>
  <dimension ref="C1:N22"/>
  <sheetViews>
    <sheetView showGridLines="0" zoomScale="85" zoomScaleNormal="85" workbookViewId="0">
      <selection activeCell="L18" sqref="L18"/>
    </sheetView>
  </sheetViews>
  <sheetFormatPr baseColWidth="10" defaultColWidth="11.33203125" defaultRowHeight="13.2" x14ac:dyDescent="0.25"/>
  <cols>
    <col min="1" max="2" width="2.33203125" style="2" customWidth="1"/>
    <col min="3" max="3" width="46" style="35" customWidth="1"/>
    <col min="4" max="5" width="15.6640625" style="35" customWidth="1"/>
    <col min="6" max="6" width="2.33203125" style="35" customWidth="1"/>
    <col min="7" max="7" width="4.88671875" style="35" bestFit="1" customWidth="1"/>
    <col min="8" max="8" width="14.88671875" style="35" bestFit="1" customWidth="1"/>
    <col min="9" max="14" width="11.33203125" style="35"/>
    <col min="15" max="16384" width="11.33203125" style="2"/>
  </cols>
  <sheetData>
    <row r="1" spans="3:14" x14ac:dyDescent="0.25">
      <c r="C1" s="11"/>
      <c r="G1" s="682" t="s">
        <v>96</v>
      </c>
    </row>
    <row r="2" spans="3:14" x14ac:dyDescent="0.25">
      <c r="E2" s="194"/>
    </row>
    <row r="4" spans="3:14" ht="13.8" x14ac:dyDescent="0.25">
      <c r="C4" s="874" t="s">
        <v>1527</v>
      </c>
      <c r="D4" s="874"/>
      <c r="E4" s="246"/>
    </row>
    <row r="5" spans="3:14" ht="27" customHeight="1" x14ac:dyDescent="0.25">
      <c r="C5" s="195"/>
      <c r="D5" s="195"/>
      <c r="E5" s="195"/>
      <c r="F5" s="195"/>
      <c r="G5" s="195"/>
      <c r="H5" s="704"/>
      <c r="I5" s="195"/>
      <c r="J5" s="195"/>
      <c r="K5" s="704"/>
      <c r="L5" s="195"/>
      <c r="M5" s="195"/>
      <c r="N5" s="195"/>
    </row>
    <row r="6" spans="3:14" ht="15" customHeight="1" x14ac:dyDescent="0.25">
      <c r="D6" s="729">
        <v>45382</v>
      </c>
      <c r="E6" s="729">
        <v>45016</v>
      </c>
      <c r="H6" s="667"/>
      <c r="I6" s="151"/>
      <c r="J6" s="462"/>
      <c r="K6" s="667"/>
      <c r="L6" s="151"/>
      <c r="M6" s="462"/>
      <c r="N6" s="151"/>
    </row>
    <row r="7" spans="3:14" s="35" customFormat="1" ht="18" customHeight="1" x14ac:dyDescent="0.25">
      <c r="C7" s="53" t="s">
        <v>659</v>
      </c>
      <c r="D7" s="228">
        <v>293193</v>
      </c>
      <c r="E7" s="228">
        <v>283261</v>
      </c>
      <c r="F7" s="196"/>
      <c r="G7" s="669"/>
      <c r="H7" s="669"/>
      <c r="I7" s="151"/>
      <c r="J7" s="462"/>
      <c r="K7" s="667"/>
      <c r="L7" s="151"/>
      <c r="M7" s="462"/>
      <c r="N7" s="151"/>
    </row>
    <row r="8" spans="3:14" ht="17.25" customHeight="1" x14ac:dyDescent="0.25">
      <c r="C8" s="53" t="s">
        <v>1477</v>
      </c>
      <c r="D8" s="228">
        <v>94558</v>
      </c>
      <c r="E8" s="228">
        <v>94558</v>
      </c>
      <c r="G8" s="669"/>
      <c r="H8" s="668"/>
      <c r="I8" s="151"/>
      <c r="J8" s="151"/>
      <c r="K8" s="668"/>
      <c r="L8" s="151"/>
      <c r="M8" s="151"/>
      <c r="N8" s="151"/>
    </row>
    <row r="9" spans="3:14" ht="15" customHeight="1" x14ac:dyDescent="0.25">
      <c r="D9" s="151"/>
      <c r="E9" s="151"/>
      <c r="F9" s="196"/>
      <c r="G9" s="196"/>
      <c r="H9" s="196"/>
      <c r="I9" s="196"/>
      <c r="J9" s="196"/>
      <c r="K9" s="196"/>
      <c r="L9" s="196"/>
      <c r="M9" s="196"/>
      <c r="N9" s="196"/>
    </row>
    <row r="10" spans="3:14" ht="15" customHeight="1" x14ac:dyDescent="0.25">
      <c r="C10" s="11" t="s">
        <v>658</v>
      </c>
      <c r="D10" s="268">
        <v>3663745.9909998504</v>
      </c>
      <c r="E10" s="268">
        <v>6047382.6300000474</v>
      </c>
      <c r="H10" s="670"/>
    </row>
    <row r="11" spans="3:14" ht="15" customHeight="1" x14ac:dyDescent="0.25">
      <c r="D11" s="2"/>
      <c r="G11" s="196"/>
      <c r="H11" s="671"/>
      <c r="I11" s="196"/>
      <c r="J11" s="196"/>
      <c r="K11" s="196"/>
      <c r="L11" s="196"/>
      <c r="M11" s="196"/>
      <c r="N11" s="196"/>
    </row>
    <row r="12" spans="3:14" ht="21.75" customHeight="1" x14ac:dyDescent="0.25">
      <c r="C12" s="197" t="s">
        <v>3329</v>
      </c>
      <c r="D12" s="761">
        <v>0.10583457503673206</v>
      </c>
      <c r="E12" s="760">
        <v>6.2476450245715152E-2</v>
      </c>
      <c r="F12" s="18"/>
      <c r="G12" s="18"/>
      <c r="H12" s="705"/>
      <c r="I12" s="18"/>
      <c r="J12" s="18"/>
    </row>
    <row r="13" spans="3:14" ht="15" customHeight="1" x14ac:dyDescent="0.25">
      <c r="C13" s="197"/>
      <c r="D13" s="703"/>
      <c r="E13" s="227"/>
    </row>
    <row r="14" spans="3:14" ht="12.75" customHeight="1" x14ac:dyDescent="0.25">
      <c r="C14" s="943" t="s">
        <v>3462</v>
      </c>
      <c r="D14" s="943"/>
      <c r="E14" s="943"/>
    </row>
    <row r="15" spans="3:14" x14ac:dyDescent="0.25">
      <c r="C15" s="943"/>
      <c r="D15" s="943"/>
      <c r="E15" s="943"/>
    </row>
    <row r="16" spans="3:14" x14ac:dyDescent="0.25">
      <c r="C16" s="943"/>
      <c r="D16" s="943"/>
      <c r="E16" s="943"/>
    </row>
    <row r="17" spans="3:6" x14ac:dyDescent="0.25">
      <c r="C17" s="943"/>
      <c r="D17" s="943"/>
      <c r="E17" s="943"/>
    </row>
    <row r="18" spans="3:6" x14ac:dyDescent="0.25">
      <c r="C18" s="943"/>
      <c r="D18" s="943"/>
      <c r="E18" s="943"/>
    </row>
    <row r="19" spans="3:6" x14ac:dyDescent="0.25">
      <c r="C19" s="429"/>
      <c r="D19" s="291"/>
      <c r="E19" s="151"/>
      <c r="F19" s="2"/>
    </row>
    <row r="20" spans="3:6" x14ac:dyDescent="0.25">
      <c r="D20" s="667"/>
    </row>
    <row r="21" spans="3:6" x14ac:dyDescent="0.25">
      <c r="D21" s="667"/>
    </row>
    <row r="22" spans="3:6" x14ac:dyDescent="0.25">
      <c r="D22" s="667"/>
    </row>
  </sheetData>
  <mergeCells count="2">
    <mergeCell ref="C14:E18"/>
    <mergeCell ref="C4:D4"/>
  </mergeCells>
  <hyperlinks>
    <hyperlink ref="G1" location="ER!A1" display="ER" xr:uid="{00000000-0004-0000-27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58B8B-26AE-45F9-B929-2200B833BB95}">
  <sheetPr>
    <tabColor rgb="FF0070C0"/>
  </sheetPr>
  <dimension ref="C1:AL48"/>
  <sheetViews>
    <sheetView showGridLines="0" zoomScale="85" zoomScaleNormal="85" workbookViewId="0">
      <pane xSplit="3" ySplit="11" topLeftCell="I32" activePane="bottomRight" state="frozen"/>
      <selection activeCell="Z40" sqref="Z40"/>
      <selection pane="topRight" activeCell="Z40" sqref="Z40"/>
      <selection pane="bottomLeft" activeCell="Z40" sqref="Z40"/>
      <selection pane="bottomRight" activeCell="T41" sqref="T41"/>
    </sheetView>
  </sheetViews>
  <sheetFormatPr baseColWidth="10" defaultColWidth="11.33203125" defaultRowHeight="13.2" x14ac:dyDescent="0.25"/>
  <cols>
    <col min="1" max="2" width="2.33203125" style="2" customWidth="1"/>
    <col min="3" max="3" width="48.5546875" style="2" customWidth="1"/>
    <col min="4" max="4" width="19" style="123" customWidth="1"/>
    <col min="5" max="5" width="2.6640625" style="123" hidden="1" customWidth="1"/>
    <col min="6" max="6" width="1" style="348" customWidth="1"/>
    <col min="7" max="7" width="20.5546875" style="123" customWidth="1"/>
    <col min="8" max="8" width="17.109375" style="123" customWidth="1"/>
    <col min="9" max="9" width="0.88671875" style="123" customWidth="1"/>
    <col min="10" max="10" width="0.88671875" style="348" customWidth="1"/>
    <col min="11" max="11" width="18.88671875" style="123" customWidth="1"/>
    <col min="12" max="12" width="1" style="348" customWidth="1"/>
    <col min="13" max="13" width="0.6640625" style="348" customWidth="1"/>
    <col min="14" max="14" width="18.33203125" style="123" customWidth="1"/>
    <col min="15" max="15" width="0.6640625" style="348" customWidth="1"/>
    <col min="16" max="17" width="20.33203125" style="123" customWidth="1"/>
    <col min="18" max="18" width="26.109375" style="348" bestFit="1" customWidth="1"/>
    <col min="19" max="19" width="1.109375" style="348" customWidth="1"/>
    <col min="20" max="20" width="22.109375" style="123" customWidth="1"/>
    <col min="21" max="21" width="0.88671875" style="123" customWidth="1"/>
    <col min="22" max="22" width="1.109375" style="349" customWidth="1"/>
    <col min="23" max="23" width="1.109375" style="2" customWidth="1"/>
    <col min="24" max="24" width="19.33203125" style="2" bestFit="1" customWidth="1"/>
    <col min="25" max="25" width="2.33203125" style="2" customWidth="1"/>
    <col min="26" max="26" width="26.109375" style="2" bestFit="1" customWidth="1"/>
    <col min="27" max="27" width="15.88671875" style="2" bestFit="1" customWidth="1"/>
    <col min="28" max="28" width="15.44140625" style="2" bestFit="1" customWidth="1"/>
    <col min="29" max="29" width="11.33203125" style="2"/>
    <col min="30" max="30" width="27.44140625" style="2" bestFit="1" customWidth="1"/>
    <col min="31" max="32" width="16.5546875" style="2" bestFit="1" customWidth="1"/>
    <col min="33" max="33" width="12.88671875" style="2" bestFit="1" customWidth="1"/>
    <col min="34" max="34" width="17.5546875" style="2" bestFit="1" customWidth="1"/>
    <col min="35" max="35" width="14.44140625" style="2" bestFit="1" customWidth="1"/>
    <col min="36" max="36" width="11.33203125" style="2"/>
    <col min="37" max="37" width="16.5546875" style="2" bestFit="1" customWidth="1"/>
    <col min="38" max="38" width="12.88671875" style="2" bestFit="1" customWidth="1"/>
    <col min="39" max="16384" width="11.33203125" style="2"/>
  </cols>
  <sheetData>
    <row r="1" spans="3:38" x14ac:dyDescent="0.25">
      <c r="C1" s="29" t="e">
        <f>Indice!#REF!</f>
        <v>#REF!</v>
      </c>
      <c r="K1" s="212" t="s">
        <v>230</v>
      </c>
      <c r="X1" s="384">
        <f>+Indice!D8</f>
        <v>45382</v>
      </c>
    </row>
    <row r="4" spans="3:38" ht="13.8" x14ac:dyDescent="0.25">
      <c r="D4" s="847" t="s">
        <v>660</v>
      </c>
      <c r="E4" s="847"/>
      <c r="F4" s="847"/>
      <c r="G4" s="847"/>
      <c r="H4" s="847"/>
      <c r="I4" s="847"/>
      <c r="J4" s="847"/>
      <c r="K4" s="847"/>
      <c r="L4" s="847"/>
      <c r="M4" s="847"/>
      <c r="N4" s="847"/>
      <c r="O4" s="847"/>
      <c r="P4" s="847"/>
      <c r="Q4" s="847"/>
      <c r="R4" s="847"/>
      <c r="S4" s="847"/>
      <c r="T4" s="847"/>
      <c r="U4" s="847"/>
      <c r="V4" s="847"/>
    </row>
    <row r="5" spans="3:38" ht="13.8" x14ac:dyDescent="0.25">
      <c r="C5" s="74"/>
      <c r="D5" s="847" t="str">
        <f>IFERROR(IF(Indice!D8="","Al dia... de mes… de año 2XX2…","Al "&amp;DAY(Indice!D8)&amp;" de "&amp;VLOOKUP(MONTH(Indice!D8),Indice!#REF!,2,0)&amp;" de "&amp;YEAR(Indice!D8)),"Al dia... de mes… de año 2XX2…")</f>
        <v>Al dia... de mes… de año 2XX2…</v>
      </c>
      <c r="E5" s="847"/>
      <c r="F5" s="847"/>
      <c r="G5" s="847"/>
      <c r="H5" s="847"/>
      <c r="I5" s="847"/>
      <c r="J5" s="847"/>
      <c r="K5" s="847"/>
      <c r="L5" s="847"/>
      <c r="M5" s="847"/>
      <c r="N5" s="847"/>
      <c r="O5" s="847"/>
      <c r="P5" s="847"/>
      <c r="Q5" s="847"/>
      <c r="R5" s="847"/>
      <c r="S5" s="847"/>
      <c r="T5" s="847"/>
      <c r="U5" s="847"/>
    </row>
    <row r="6" spans="3:38" x14ac:dyDescent="0.25">
      <c r="D6" s="854" t="s">
        <v>184</v>
      </c>
      <c r="E6" s="854"/>
      <c r="F6" s="854"/>
      <c r="G6" s="854"/>
      <c r="H6" s="854"/>
      <c r="I6" s="854"/>
      <c r="J6" s="854"/>
      <c r="K6" s="854"/>
      <c r="L6" s="854"/>
      <c r="M6" s="854"/>
      <c r="N6" s="854"/>
      <c r="O6" s="854"/>
      <c r="P6" s="854"/>
      <c r="Q6" s="854"/>
      <c r="R6" s="854"/>
      <c r="S6" s="854"/>
      <c r="T6" s="854"/>
      <c r="U6" s="854"/>
    </row>
    <row r="7" spans="3:38" x14ac:dyDescent="0.25">
      <c r="D7" s="854"/>
      <c r="E7" s="854"/>
      <c r="F7" s="854"/>
      <c r="G7" s="854"/>
      <c r="H7" s="854"/>
      <c r="I7" s="854"/>
      <c r="J7" s="854"/>
      <c r="K7" s="854"/>
      <c r="L7" s="854"/>
      <c r="M7" s="854"/>
      <c r="N7" s="854"/>
      <c r="O7" s="854"/>
      <c r="P7" s="854"/>
      <c r="Q7" s="854"/>
      <c r="R7" s="854"/>
      <c r="S7" s="854"/>
      <c r="T7" s="854"/>
      <c r="U7" s="854"/>
    </row>
    <row r="8" spans="3:38" x14ac:dyDescent="0.25">
      <c r="C8" s="118"/>
      <c r="D8" s="118"/>
      <c r="E8" s="118"/>
      <c r="F8" s="118"/>
      <c r="G8" s="118"/>
      <c r="H8" s="118"/>
      <c r="I8" s="118"/>
      <c r="J8" s="118"/>
      <c r="K8" s="118"/>
      <c r="L8" s="118"/>
      <c r="M8" s="118"/>
      <c r="N8" s="118"/>
      <c r="O8" s="118"/>
      <c r="P8" s="118"/>
      <c r="Q8" s="118"/>
      <c r="R8" s="118"/>
      <c r="S8" s="118"/>
      <c r="T8" s="118"/>
      <c r="U8" s="118"/>
    </row>
    <row r="9" spans="3:38" ht="25.5" customHeight="1" x14ac:dyDescent="0.25">
      <c r="C9" s="378"/>
      <c r="D9" s="948" t="s">
        <v>172</v>
      </c>
      <c r="E9" s="948"/>
      <c r="F9" s="948"/>
      <c r="G9" s="948"/>
      <c r="H9" s="948"/>
      <c r="I9" s="948"/>
      <c r="J9" s="378"/>
      <c r="K9" s="948" t="s">
        <v>1085</v>
      </c>
      <c r="L9" s="948"/>
      <c r="M9" s="378"/>
      <c r="N9" s="948" t="s">
        <v>257</v>
      </c>
      <c r="O9" s="948"/>
      <c r="P9" s="948"/>
      <c r="Q9" s="948"/>
      <c r="R9" s="948"/>
      <c r="S9" s="948"/>
      <c r="T9" s="948"/>
      <c r="U9" s="948"/>
      <c r="V9" s="237"/>
      <c r="W9" s="18"/>
      <c r="X9" s="944" t="s">
        <v>0</v>
      </c>
    </row>
    <row r="10" spans="3:38" ht="15" customHeight="1" x14ac:dyDescent="0.25">
      <c r="C10" s="865"/>
      <c r="D10" s="945" t="s">
        <v>1536</v>
      </c>
      <c r="E10" s="350" t="s">
        <v>38</v>
      </c>
      <c r="F10" s="234"/>
      <c r="G10" s="945" t="s">
        <v>1079</v>
      </c>
      <c r="H10" s="945" t="s">
        <v>58</v>
      </c>
      <c r="I10" s="237"/>
      <c r="J10" s="234"/>
      <c r="K10" s="946" t="s">
        <v>34</v>
      </c>
      <c r="L10" s="234"/>
      <c r="M10" s="234"/>
      <c r="N10" s="946" t="s">
        <v>59</v>
      </c>
      <c r="O10" s="234"/>
      <c r="P10" s="945" t="s">
        <v>60</v>
      </c>
      <c r="Q10" s="944" t="s">
        <v>2618</v>
      </c>
      <c r="R10" s="944" t="s">
        <v>35</v>
      </c>
      <c r="S10" s="944"/>
      <c r="T10" s="944" t="s">
        <v>2613</v>
      </c>
      <c r="U10" s="946"/>
      <c r="V10" s="237"/>
      <c r="W10" s="234"/>
      <c r="X10" s="947"/>
      <c r="AH10" s="405"/>
    </row>
    <row r="11" spans="3:38" ht="25.5" customHeight="1" x14ac:dyDescent="0.25">
      <c r="C11" s="865"/>
      <c r="D11" s="946"/>
      <c r="E11" s="350" t="s">
        <v>39</v>
      </c>
      <c r="F11" s="234"/>
      <c r="G11" s="946"/>
      <c r="H11" s="946"/>
      <c r="I11" s="237"/>
      <c r="J11" s="234"/>
      <c r="K11" s="946"/>
      <c r="L11" s="234"/>
      <c r="M11" s="234"/>
      <c r="N11" s="946"/>
      <c r="O11" s="234"/>
      <c r="P11" s="946"/>
      <c r="Q11" s="945" t="s">
        <v>2618</v>
      </c>
      <c r="R11" s="945"/>
      <c r="S11" s="945"/>
      <c r="T11" s="945"/>
      <c r="U11" s="946"/>
      <c r="V11" s="237"/>
      <c r="W11" s="234"/>
      <c r="X11" s="945"/>
    </row>
    <row r="12" spans="3:38" ht="15" customHeight="1" x14ac:dyDescent="0.25">
      <c r="C12" s="394"/>
      <c r="D12" s="394"/>
      <c r="E12" s="394"/>
      <c r="F12" s="394"/>
      <c r="G12" s="394"/>
      <c r="H12" s="394"/>
      <c r="I12" s="394"/>
      <c r="J12" s="394"/>
      <c r="K12" s="394"/>
      <c r="L12" s="394"/>
      <c r="M12" s="394"/>
      <c r="N12" s="394"/>
      <c r="O12" s="394"/>
      <c r="P12" s="394"/>
      <c r="Q12" s="394"/>
      <c r="R12" s="394"/>
      <c r="S12" s="394"/>
      <c r="T12" s="394"/>
      <c r="V12" s="394"/>
      <c r="W12" s="394"/>
      <c r="X12" s="419"/>
      <c r="Y12" s="385"/>
      <c r="AA12" s="189">
        <v>44075</v>
      </c>
    </row>
    <row r="13" spans="3:38" ht="14.4" x14ac:dyDescent="0.3">
      <c r="C13" s="386" t="s">
        <v>2641</v>
      </c>
      <c r="D13" s="390">
        <v>403433000</v>
      </c>
      <c r="E13" s="284">
        <v>0</v>
      </c>
      <c r="F13" s="390">
        <v>0</v>
      </c>
      <c r="G13" s="390">
        <v>64679.341999999997</v>
      </c>
      <c r="H13" s="390">
        <v>0</v>
      </c>
      <c r="I13" s="284">
        <v>0</v>
      </c>
      <c r="J13" s="390">
        <v>0</v>
      </c>
      <c r="K13" s="390">
        <v>4115689.6999999997</v>
      </c>
      <c r="L13" s="390">
        <v>0</v>
      </c>
      <c r="M13" s="390">
        <v>0</v>
      </c>
      <c r="N13" s="524">
        <v>13076761.221999999</v>
      </c>
      <c r="O13" s="390">
        <v>0</v>
      </c>
      <c r="P13" s="390">
        <v>0</v>
      </c>
      <c r="Q13" s="390">
        <v>0</v>
      </c>
      <c r="R13" s="390">
        <v>0</v>
      </c>
      <c r="S13" s="390">
        <v>0</v>
      </c>
      <c r="T13" s="390">
        <v>0</v>
      </c>
      <c r="V13" s="233"/>
      <c r="W13" s="233"/>
      <c r="X13" s="235">
        <f t="shared" ref="X13:X25" si="0">+SUM(D13:T13)</f>
        <v>420690130.264</v>
      </c>
      <c r="Y13" s="349"/>
      <c r="AA13" t="s">
        <v>1733</v>
      </c>
      <c r="AB13" t="s">
        <v>1732</v>
      </c>
      <c r="AC13" t="s">
        <v>1855</v>
      </c>
      <c r="AD13" t="s">
        <v>681</v>
      </c>
      <c r="AE13" s="381" t="s">
        <v>685</v>
      </c>
      <c r="AF13" s="381" t="s">
        <v>1867</v>
      </c>
      <c r="AH13" s="443">
        <v>43800</v>
      </c>
    </row>
    <row r="14" spans="3:38" ht="14.4" x14ac:dyDescent="0.3">
      <c r="C14" s="252" t="s">
        <v>2614</v>
      </c>
      <c r="D14" s="390">
        <v>4388000</v>
      </c>
      <c r="E14" s="284">
        <v>0</v>
      </c>
      <c r="F14" s="390">
        <v>0</v>
      </c>
      <c r="G14" s="390">
        <v>0</v>
      </c>
      <c r="H14" s="390">
        <v>0</v>
      </c>
      <c r="I14" s="284">
        <v>0</v>
      </c>
      <c r="J14" s="390">
        <v>0</v>
      </c>
      <c r="K14" s="390">
        <v>0</v>
      </c>
      <c r="L14" s="390">
        <v>0</v>
      </c>
      <c r="M14" s="390">
        <v>0</v>
      </c>
      <c r="N14" s="390">
        <v>0</v>
      </c>
      <c r="O14" s="390">
        <v>0</v>
      </c>
      <c r="P14" s="390">
        <v>0</v>
      </c>
      <c r="Q14" s="390">
        <v>0</v>
      </c>
      <c r="R14" s="390">
        <v>0</v>
      </c>
      <c r="S14" s="390">
        <v>0</v>
      </c>
      <c r="T14" s="284">
        <v>0</v>
      </c>
      <c r="V14" s="233"/>
      <c r="W14" s="233"/>
      <c r="X14" s="235">
        <f t="shared" si="0"/>
        <v>4388000</v>
      </c>
      <c r="AA14" t="s">
        <v>1727</v>
      </c>
      <c r="AB14"/>
      <c r="AC14" s="367"/>
      <c r="AD14" s="427" t="s">
        <v>1077</v>
      </c>
      <c r="AE14" s="294">
        <v>-241988000001</v>
      </c>
      <c r="AF14" s="444">
        <v>-241988000.00099999</v>
      </c>
      <c r="AH14" s="2" t="s">
        <v>681</v>
      </c>
      <c r="AI14" s="2" t="s">
        <v>1866</v>
      </c>
      <c r="AJ14" s="2" t="s">
        <v>2713</v>
      </c>
      <c r="AK14" s="2" t="s">
        <v>685</v>
      </c>
      <c r="AL14" s="2" t="s">
        <v>1867</v>
      </c>
    </row>
    <row r="15" spans="3:38" ht="14.4" x14ac:dyDescent="0.3">
      <c r="C15" s="252" t="s">
        <v>2615</v>
      </c>
      <c r="D15" s="390">
        <v>0</v>
      </c>
      <c r="E15" s="284">
        <v>0</v>
      </c>
      <c r="F15" s="390">
        <v>0</v>
      </c>
      <c r="G15" s="390">
        <v>80575.570999999996</v>
      </c>
      <c r="H15" s="390">
        <v>0</v>
      </c>
      <c r="I15" s="284">
        <v>0</v>
      </c>
      <c r="J15" s="390">
        <v>0</v>
      </c>
      <c r="K15" s="390">
        <v>0</v>
      </c>
      <c r="L15" s="390">
        <v>0</v>
      </c>
      <c r="M15" s="390">
        <v>0</v>
      </c>
      <c r="N15" s="390">
        <v>0</v>
      </c>
      <c r="O15" s="390">
        <v>0</v>
      </c>
      <c r="P15" s="390">
        <v>0</v>
      </c>
      <c r="Q15" s="390">
        <v>0</v>
      </c>
      <c r="R15" s="390">
        <v>0</v>
      </c>
      <c r="S15" s="390">
        <v>0</v>
      </c>
      <c r="T15" s="284">
        <v>0</v>
      </c>
      <c r="V15" s="233"/>
      <c r="W15" s="233"/>
      <c r="X15" s="235">
        <f t="shared" si="0"/>
        <v>80575.570999999996</v>
      </c>
      <c r="AA15"/>
      <c r="AB15"/>
      <c r="AC15" s="367"/>
      <c r="AD15" s="427"/>
      <c r="AE15" s="294"/>
      <c r="AF15" s="444"/>
    </row>
    <row r="16" spans="3:38" ht="14.4" x14ac:dyDescent="0.3">
      <c r="C16" s="252" t="s">
        <v>2612</v>
      </c>
      <c r="D16" s="390">
        <v>0</v>
      </c>
      <c r="E16" s="284">
        <v>0</v>
      </c>
      <c r="F16" s="390">
        <v>0</v>
      </c>
      <c r="G16" s="390">
        <v>0</v>
      </c>
      <c r="H16" s="390">
        <v>0</v>
      </c>
      <c r="I16" s="284">
        <v>0</v>
      </c>
      <c r="J16" s="390">
        <v>0</v>
      </c>
      <c r="K16" s="390">
        <v>0</v>
      </c>
      <c r="L16" s="390">
        <v>0</v>
      </c>
      <c r="M16" s="390">
        <v>0</v>
      </c>
      <c r="N16" s="390">
        <v>0</v>
      </c>
      <c r="O16" s="390">
        <v>0</v>
      </c>
      <c r="P16" s="390">
        <v>0</v>
      </c>
      <c r="Q16" s="390">
        <v>0</v>
      </c>
      <c r="R16" s="390">
        <v>0</v>
      </c>
      <c r="S16" s="390">
        <v>0</v>
      </c>
      <c r="T16" s="284">
        <v>0</v>
      </c>
      <c r="V16" s="233"/>
      <c r="W16" s="233"/>
      <c r="X16" s="235">
        <f t="shared" si="0"/>
        <v>0</v>
      </c>
      <c r="AA16" t="s">
        <v>1728</v>
      </c>
      <c r="AB16"/>
      <c r="AC16" s="367"/>
      <c r="AD16" s="334" t="s">
        <v>1079</v>
      </c>
      <c r="AE16" s="295">
        <v>-3615434608</v>
      </c>
      <c r="AF16" s="444">
        <v>-3615434.608</v>
      </c>
      <c r="AH16" s="2" t="s">
        <v>1727</v>
      </c>
      <c r="AI16" s="2" t="s">
        <v>2387</v>
      </c>
      <c r="AJ16" s="2" t="s">
        <v>1077</v>
      </c>
      <c r="AK16" s="277">
        <v>-223542000000</v>
      </c>
      <c r="AL16" s="277">
        <v>-223542000</v>
      </c>
    </row>
    <row r="17" spans="3:38" ht="14.4" x14ac:dyDescent="0.3">
      <c r="C17" s="252" t="s">
        <v>2616</v>
      </c>
      <c r="D17" s="390">
        <v>0</v>
      </c>
      <c r="E17" s="390">
        <v>0</v>
      </c>
      <c r="F17" s="390">
        <v>0</v>
      </c>
      <c r="G17" s="390">
        <v>0</v>
      </c>
      <c r="H17" s="390">
        <v>0</v>
      </c>
      <c r="I17" s="390">
        <v>0</v>
      </c>
      <c r="J17" s="390">
        <v>0</v>
      </c>
      <c r="K17" s="390">
        <v>0</v>
      </c>
      <c r="L17" s="390">
        <v>0</v>
      </c>
      <c r="M17" s="390">
        <v>0</v>
      </c>
      <c r="N17" s="390">
        <v>0</v>
      </c>
      <c r="O17" s="390">
        <v>0</v>
      </c>
      <c r="P17" s="390">
        <v>0</v>
      </c>
      <c r="Q17" s="390">
        <v>0</v>
      </c>
      <c r="R17" s="390">
        <v>0</v>
      </c>
      <c r="S17" s="390">
        <v>0</v>
      </c>
      <c r="T17" s="284">
        <v>0</v>
      </c>
      <c r="V17" s="233"/>
      <c r="W17" s="233"/>
      <c r="X17" s="235">
        <f t="shared" si="0"/>
        <v>0</v>
      </c>
      <c r="AA17" t="s">
        <v>2714</v>
      </c>
      <c r="AB17"/>
      <c r="AC17" s="367"/>
      <c r="AD17" s="427" t="s">
        <v>1081</v>
      </c>
      <c r="AE17" s="294">
        <v>4399000000</v>
      </c>
      <c r="AF17" s="444">
        <v>4399000</v>
      </c>
      <c r="AH17" s="2" t="s">
        <v>1728</v>
      </c>
      <c r="AI17" s="2" t="s">
        <v>2387</v>
      </c>
      <c r="AJ17" s="2" t="s">
        <v>1079</v>
      </c>
      <c r="AK17" s="277">
        <v>-16466000000</v>
      </c>
      <c r="AL17" s="277">
        <v>-16466000</v>
      </c>
    </row>
    <row r="18" spans="3:38" ht="14.4" x14ac:dyDescent="0.3">
      <c r="C18" s="252" t="s">
        <v>3156</v>
      </c>
      <c r="D18" s="390">
        <v>0</v>
      </c>
      <c r="E18" s="390">
        <v>0</v>
      </c>
      <c r="F18" s="390">
        <v>0</v>
      </c>
      <c r="G18" s="390">
        <v>0</v>
      </c>
      <c r="H18" s="390">
        <v>0</v>
      </c>
      <c r="I18" s="390">
        <v>0</v>
      </c>
      <c r="J18" s="390">
        <v>0</v>
      </c>
      <c r="K18" s="390">
        <v>0</v>
      </c>
      <c r="L18" s="390">
        <v>0</v>
      </c>
      <c r="M18" s="390">
        <v>0</v>
      </c>
      <c r="N18" s="390">
        <v>55363.046000000002</v>
      </c>
      <c r="O18" s="390">
        <v>0</v>
      </c>
      <c r="P18" s="390">
        <v>0</v>
      </c>
      <c r="Q18" s="390">
        <v>0</v>
      </c>
      <c r="R18" s="390">
        <v>-1107259.923</v>
      </c>
      <c r="S18" s="390">
        <v>0</v>
      </c>
      <c r="T18" s="284">
        <v>0</v>
      </c>
      <c r="V18" s="233"/>
      <c r="W18" s="236"/>
      <c r="X18" s="235">
        <f t="shared" si="0"/>
        <v>-1051896.8769999999</v>
      </c>
      <c r="AA18" t="s">
        <v>2715</v>
      </c>
      <c r="AB18"/>
      <c r="AC18" s="367"/>
      <c r="AD18" s="334" t="s">
        <v>1082</v>
      </c>
      <c r="AE18" s="295">
        <v>-4399000000</v>
      </c>
      <c r="AF18" s="444">
        <v>-4399000</v>
      </c>
      <c r="AH18" s="2" t="s">
        <v>2714</v>
      </c>
      <c r="AI18" s="2">
        <v>0</v>
      </c>
      <c r="AJ18" s="2" t="s">
        <v>1081</v>
      </c>
      <c r="AK18" s="277">
        <v>4399000000</v>
      </c>
      <c r="AL18" s="277">
        <v>4399000</v>
      </c>
    </row>
    <row r="19" spans="3:38" ht="13.5" customHeight="1" x14ac:dyDescent="0.3">
      <c r="C19" s="252" t="s">
        <v>1086</v>
      </c>
      <c r="D19" s="390">
        <v>0</v>
      </c>
      <c r="E19" s="390">
        <v>0</v>
      </c>
      <c r="F19" s="390">
        <v>0</v>
      </c>
      <c r="G19" s="390">
        <v>0</v>
      </c>
      <c r="H19" s="390">
        <v>0</v>
      </c>
      <c r="I19" s="390">
        <v>0</v>
      </c>
      <c r="J19" s="390">
        <v>0</v>
      </c>
      <c r="K19" s="390">
        <v>0</v>
      </c>
      <c r="L19" s="390">
        <v>0</v>
      </c>
      <c r="M19" s="390">
        <v>0</v>
      </c>
      <c r="N19" s="390">
        <v>0</v>
      </c>
      <c r="O19" s="390">
        <v>0</v>
      </c>
      <c r="P19" s="390">
        <v>0</v>
      </c>
      <c r="Q19" s="390">
        <v>0</v>
      </c>
      <c r="R19" s="390">
        <v>0</v>
      </c>
      <c r="S19" s="390">
        <v>0</v>
      </c>
      <c r="T19" s="284">
        <v>0</v>
      </c>
      <c r="V19" s="233"/>
      <c r="W19" s="236"/>
      <c r="X19" s="235">
        <f t="shared" si="0"/>
        <v>0</v>
      </c>
      <c r="AA19" t="s">
        <v>1729</v>
      </c>
      <c r="AB19"/>
      <c r="AC19" s="367"/>
      <c r="AD19" s="427" t="s">
        <v>1084</v>
      </c>
      <c r="AE19" s="294">
        <v>-2597342261</v>
      </c>
      <c r="AF19" s="444">
        <v>-2597342.2609999999</v>
      </c>
      <c r="AH19" s="2" t="s">
        <v>2715</v>
      </c>
      <c r="AI19" s="2">
        <v>0</v>
      </c>
      <c r="AJ19" s="2" t="s">
        <v>1082</v>
      </c>
      <c r="AK19" s="277">
        <v>-4399000000</v>
      </c>
      <c r="AL19" s="277">
        <v>-4399000</v>
      </c>
    </row>
    <row r="20" spans="3:38" ht="13.5" customHeight="1" x14ac:dyDescent="0.3">
      <c r="C20" s="252" t="s">
        <v>61</v>
      </c>
      <c r="D20" s="390">
        <v>0</v>
      </c>
      <c r="E20" s="390">
        <v>0</v>
      </c>
      <c r="F20" s="390">
        <v>0</v>
      </c>
      <c r="G20" s="390">
        <v>0</v>
      </c>
      <c r="H20" s="390">
        <v>0</v>
      </c>
      <c r="I20" s="390">
        <v>0</v>
      </c>
      <c r="J20" s="390">
        <v>0</v>
      </c>
      <c r="K20" s="390">
        <v>0</v>
      </c>
      <c r="L20" s="390">
        <v>0</v>
      </c>
      <c r="M20" s="390">
        <v>0</v>
      </c>
      <c r="N20" s="390">
        <v>0</v>
      </c>
      <c r="O20" s="390">
        <v>0</v>
      </c>
      <c r="P20" s="390">
        <v>0</v>
      </c>
      <c r="Q20" s="390">
        <v>0</v>
      </c>
      <c r="R20" s="579">
        <v>0</v>
      </c>
      <c r="S20" s="284">
        <v>0</v>
      </c>
      <c r="T20" s="284">
        <v>0</v>
      </c>
      <c r="V20" s="233"/>
      <c r="W20" s="236"/>
      <c r="X20" s="235">
        <f t="shared" si="0"/>
        <v>0</v>
      </c>
      <c r="AA20" t="s">
        <v>2774</v>
      </c>
      <c r="AB20"/>
      <c r="AC20" s="367"/>
      <c r="AD20" s="334" t="s">
        <v>1569</v>
      </c>
      <c r="AE20" s="295">
        <v>-7537418699</v>
      </c>
      <c r="AF20" s="444">
        <v>-7537418.699</v>
      </c>
      <c r="AH20" s="2" t="s">
        <v>1729</v>
      </c>
      <c r="AI20" s="2" t="s">
        <v>2388</v>
      </c>
      <c r="AJ20" s="2" t="s">
        <v>1084</v>
      </c>
      <c r="AK20" s="277">
        <v>-2597342261</v>
      </c>
      <c r="AL20" s="277">
        <v>-2597342.2609999999</v>
      </c>
    </row>
    <row r="21" spans="3:38" ht="14.4" x14ac:dyDescent="0.3">
      <c r="C21" s="252" t="s">
        <v>2617</v>
      </c>
      <c r="D21" s="390">
        <v>0</v>
      </c>
      <c r="E21" s="390">
        <v>0</v>
      </c>
      <c r="F21" s="390">
        <v>0</v>
      </c>
      <c r="G21" s="390">
        <v>0</v>
      </c>
      <c r="H21" s="390">
        <v>0</v>
      </c>
      <c r="I21" s="390">
        <v>0</v>
      </c>
      <c r="J21" s="390">
        <v>0</v>
      </c>
      <c r="K21" s="390">
        <v>0</v>
      </c>
      <c r="L21" s="390">
        <v>0</v>
      </c>
      <c r="M21" s="390">
        <v>0</v>
      </c>
      <c r="N21" s="390">
        <v>0</v>
      </c>
      <c r="O21" s="390">
        <v>0</v>
      </c>
      <c r="P21" s="390">
        <v>0</v>
      </c>
      <c r="Q21" s="390">
        <v>0</v>
      </c>
      <c r="R21" s="307">
        <v>0</v>
      </c>
      <c r="S21" s="284">
        <v>0</v>
      </c>
      <c r="T21" s="284">
        <v>0</v>
      </c>
      <c r="V21" s="233"/>
      <c r="W21" s="236"/>
      <c r="X21" s="235">
        <f t="shared" si="0"/>
        <v>0</v>
      </c>
      <c r="AA21" t="s">
        <v>1730</v>
      </c>
      <c r="AB21"/>
      <c r="AC21" s="367"/>
      <c r="AD21" s="427" t="s">
        <v>1086</v>
      </c>
      <c r="AE21" s="294">
        <v>-5473151038</v>
      </c>
      <c r="AF21" s="444">
        <v>-5473151.0379999997</v>
      </c>
      <c r="AH21" s="2" t="s">
        <v>1730</v>
      </c>
      <c r="AI21" s="2" t="s">
        <v>2388</v>
      </c>
      <c r="AJ21" s="2" t="s">
        <v>1086</v>
      </c>
      <c r="AK21" s="277">
        <v>-3821386661</v>
      </c>
      <c r="AL21" s="277">
        <v>-3821386.6609999998</v>
      </c>
    </row>
    <row r="22" spans="3:38" ht="14.4" x14ac:dyDescent="0.3">
      <c r="C22" s="252" t="s">
        <v>2642</v>
      </c>
      <c r="D22" s="390">
        <v>0</v>
      </c>
      <c r="E22" s="390">
        <v>0</v>
      </c>
      <c r="F22" s="390">
        <v>0</v>
      </c>
      <c r="G22" s="390">
        <v>0</v>
      </c>
      <c r="H22" s="390">
        <v>0</v>
      </c>
      <c r="I22" s="390">
        <v>0</v>
      </c>
      <c r="J22" s="390">
        <v>0</v>
      </c>
      <c r="K22" s="390">
        <v>0</v>
      </c>
      <c r="L22" s="390">
        <v>0</v>
      </c>
      <c r="M22" s="390">
        <v>0</v>
      </c>
      <c r="N22" s="390">
        <v>0</v>
      </c>
      <c r="O22" s="390">
        <v>0</v>
      </c>
      <c r="P22" s="390">
        <v>0</v>
      </c>
      <c r="Q22" s="390">
        <v>0</v>
      </c>
      <c r="R22" s="390">
        <v>1107259.923</v>
      </c>
      <c r="S22" s="284">
        <v>0</v>
      </c>
      <c r="T22" s="390">
        <v>0</v>
      </c>
      <c r="V22" s="233"/>
      <c r="W22" s="233"/>
      <c r="X22" s="235">
        <f t="shared" si="0"/>
        <v>1107259.923</v>
      </c>
      <c r="AA22"/>
      <c r="AB22"/>
      <c r="AC22" s="367"/>
      <c r="AD22" s="427"/>
      <c r="AE22" s="294"/>
      <c r="AF22" s="444"/>
      <c r="AK22" s="277"/>
      <c r="AL22" s="277"/>
    </row>
    <row r="23" spans="3:38" ht="14.4" x14ac:dyDescent="0.3">
      <c r="C23" s="252" t="s">
        <v>2613</v>
      </c>
      <c r="D23" s="390">
        <v>0</v>
      </c>
      <c r="E23" s="284">
        <v>0</v>
      </c>
      <c r="F23" s="390">
        <v>0</v>
      </c>
      <c r="G23" s="390">
        <v>0</v>
      </c>
      <c r="H23" s="284">
        <v>0</v>
      </c>
      <c r="I23" s="284">
        <v>0</v>
      </c>
      <c r="J23" s="390">
        <v>0</v>
      </c>
      <c r="K23" s="390">
        <v>0</v>
      </c>
      <c r="L23" s="390">
        <v>0</v>
      </c>
      <c r="M23" s="390">
        <v>0</v>
      </c>
      <c r="N23" s="381">
        <v>0</v>
      </c>
      <c r="O23" s="390">
        <v>0</v>
      </c>
      <c r="P23" s="390">
        <v>0</v>
      </c>
      <c r="Q23" s="390">
        <v>0</v>
      </c>
      <c r="R23" s="390">
        <v>0</v>
      </c>
      <c r="S23" s="284">
        <v>0</v>
      </c>
      <c r="T23" s="390">
        <v>9036094.9240000006</v>
      </c>
      <c r="U23" s="525">
        <v>0</v>
      </c>
      <c r="V23" s="233"/>
      <c r="W23" s="233"/>
      <c r="X23" s="235">
        <f t="shared" si="0"/>
        <v>9036094.9240000006</v>
      </c>
      <c r="AA23" t="s">
        <v>2716</v>
      </c>
      <c r="AB23"/>
      <c r="AC23" s="367"/>
      <c r="AD23" s="334" t="s">
        <v>2587</v>
      </c>
      <c r="AE23" s="295">
        <v>-12211150141</v>
      </c>
      <c r="AF23" s="444">
        <v>-12211150.141000001</v>
      </c>
      <c r="AH23" s="2" t="s">
        <v>2718</v>
      </c>
      <c r="AI23" s="2" t="s">
        <v>2389</v>
      </c>
      <c r="AJ23" s="2" t="s">
        <v>1088</v>
      </c>
      <c r="AK23" s="277">
        <v>-5290910071</v>
      </c>
      <c r="AL23" s="277">
        <v>-5290910.0710000005</v>
      </c>
    </row>
    <row r="24" spans="3:38" ht="11.25" customHeight="1" x14ac:dyDescent="0.25">
      <c r="C24" s="416"/>
      <c r="D24" s="390"/>
      <c r="E24" s="390"/>
      <c r="F24" s="390"/>
      <c r="G24" s="390"/>
      <c r="H24" s="284"/>
      <c r="I24" s="390"/>
      <c r="J24" s="390"/>
      <c r="K24" s="390"/>
      <c r="L24" s="390"/>
      <c r="M24" s="390"/>
      <c r="N24" s="578"/>
      <c r="O24" s="390"/>
      <c r="P24" s="390"/>
      <c r="Q24" s="390"/>
      <c r="R24" s="390"/>
      <c r="S24" s="390"/>
      <c r="T24" s="390"/>
      <c r="U24" s="235"/>
      <c r="V24" s="235"/>
      <c r="W24" s="235"/>
      <c r="X24" s="235">
        <f t="shared" si="0"/>
        <v>0</v>
      </c>
    </row>
    <row r="25" spans="3:38" ht="11.25" customHeight="1" x14ac:dyDescent="0.25">
      <c r="C25" s="386" t="s">
        <v>3157</v>
      </c>
      <c r="D25" s="389">
        <f>SUM(D13:D23)</f>
        <v>407821000</v>
      </c>
      <c r="E25" s="389">
        <v>0</v>
      </c>
      <c r="F25" s="389">
        <v>0</v>
      </c>
      <c r="G25" s="389">
        <f>SUM(G13:G23)</f>
        <v>145254.913</v>
      </c>
      <c r="H25" s="284">
        <v>0</v>
      </c>
      <c r="I25" s="389">
        <v>0</v>
      </c>
      <c r="J25" s="389">
        <v>0</v>
      </c>
      <c r="K25" s="389">
        <f>SUM(K13:K23)</f>
        <v>4115689.6999999997</v>
      </c>
      <c r="L25" s="389">
        <v>0</v>
      </c>
      <c r="M25" s="389">
        <v>0</v>
      </c>
      <c r="N25" s="389">
        <f>SUM(N13:N23)</f>
        <v>13132124.267999999</v>
      </c>
      <c r="O25" s="389">
        <v>0</v>
      </c>
      <c r="P25" s="389">
        <f>SUM(P13:P23)</f>
        <v>0</v>
      </c>
      <c r="Q25" s="389">
        <f>SUM(Q13:Q23)</f>
        <v>0</v>
      </c>
      <c r="R25" s="389">
        <f>SUM(R13:R23)</f>
        <v>0</v>
      </c>
      <c r="S25" s="389">
        <f>SUM(S13:S23)</f>
        <v>0</v>
      </c>
      <c r="T25" s="389">
        <f>SUM(T13:T23)</f>
        <v>9036094.9240000006</v>
      </c>
      <c r="U25" s="307"/>
      <c r="V25" s="389">
        <v>0</v>
      </c>
      <c r="W25" s="389">
        <v>0</v>
      </c>
      <c r="X25" s="235">
        <f t="shared" si="0"/>
        <v>434250163.80500001</v>
      </c>
      <c r="Z25" s="27"/>
      <c r="AA25" s="27"/>
    </row>
    <row r="26" spans="3:38" ht="16.5" customHeight="1" x14ac:dyDescent="0.25">
      <c r="C26" s="387"/>
      <c r="D26" s="238"/>
      <c r="E26" s="235"/>
      <c r="F26" s="235"/>
      <c r="G26" s="238"/>
      <c r="H26" s="284"/>
      <c r="I26" s="233"/>
      <c r="J26" s="235"/>
      <c r="K26" s="238"/>
      <c r="L26" s="235"/>
      <c r="M26" s="235"/>
      <c r="N26" s="238"/>
      <c r="O26" s="235"/>
      <c r="P26" s="238"/>
      <c r="Q26" s="238"/>
      <c r="R26" s="238"/>
      <c r="S26" s="233"/>
      <c r="T26" s="238"/>
      <c r="V26" s="233"/>
      <c r="W26" s="233"/>
      <c r="X26" s="235"/>
    </row>
    <row r="27" spans="3:38" ht="14.4" x14ac:dyDescent="0.3">
      <c r="C27" s="386" t="s">
        <v>2910</v>
      </c>
      <c r="D27" s="529">
        <v>409812000</v>
      </c>
      <c r="E27" s="529">
        <v>0</v>
      </c>
      <c r="F27" s="529">
        <v>0</v>
      </c>
      <c r="G27" s="528">
        <v>62779.341999999997</v>
      </c>
      <c r="H27" s="284">
        <v>0</v>
      </c>
      <c r="I27" s="529">
        <v>0</v>
      </c>
      <c r="J27" s="530">
        <v>0</v>
      </c>
      <c r="K27" s="530">
        <v>4115689.6999999997</v>
      </c>
      <c r="L27" s="530">
        <v>0</v>
      </c>
      <c r="M27" s="530">
        <v>0</v>
      </c>
      <c r="N27" s="530">
        <v>13132124.267999999</v>
      </c>
      <c r="O27" s="530">
        <v>0</v>
      </c>
      <c r="P27" s="530">
        <v>0</v>
      </c>
      <c r="Q27" s="530">
        <v>0</v>
      </c>
      <c r="R27" s="530">
        <v>0</v>
      </c>
      <c r="S27" s="530">
        <v>0</v>
      </c>
      <c r="T27" s="530">
        <v>22651848.872000001</v>
      </c>
      <c r="V27" s="233">
        <v>0</v>
      </c>
      <c r="W27" s="233">
        <v>0</v>
      </c>
      <c r="X27" s="235">
        <v>449774441.91799998</v>
      </c>
      <c r="Z27" s="442"/>
      <c r="AA27" t="s">
        <v>1733</v>
      </c>
      <c r="AB27" t="s">
        <v>1732</v>
      </c>
      <c r="AC27" t="s">
        <v>1855</v>
      </c>
      <c r="AD27" t="s">
        <v>681</v>
      </c>
      <c r="AE27" s="381" t="s">
        <v>685</v>
      </c>
      <c r="AF27" s="381" t="s">
        <v>1867</v>
      </c>
      <c r="AG27" s="353" t="s">
        <v>2390</v>
      </c>
      <c r="AH27" s="296" t="s">
        <v>1585</v>
      </c>
    </row>
    <row r="28" spans="3:38" ht="14.4" x14ac:dyDescent="0.3">
      <c r="C28" s="252" t="s">
        <v>2614</v>
      </c>
      <c r="D28" s="235">
        <f>6850000000/1000</f>
        <v>6850000</v>
      </c>
      <c r="E28" s="233"/>
      <c r="F28" s="235"/>
      <c r="G28" s="235">
        <v>0</v>
      </c>
      <c r="H28" s="284">
        <v>0</v>
      </c>
      <c r="I28" s="233"/>
      <c r="J28" s="235"/>
      <c r="K28" s="235">
        <v>0</v>
      </c>
      <c r="L28" s="235"/>
      <c r="M28" s="235"/>
      <c r="N28" s="235">
        <v>0</v>
      </c>
      <c r="O28" s="235"/>
      <c r="P28" s="530">
        <v>0</v>
      </c>
      <c r="Q28" s="235">
        <v>0</v>
      </c>
      <c r="R28" s="530">
        <v>0</v>
      </c>
      <c r="S28" s="233"/>
      <c r="T28" s="235">
        <v>0</v>
      </c>
      <c r="V28" s="233"/>
      <c r="W28" s="233"/>
      <c r="X28" s="235">
        <f t="shared" ref="X28:X38" si="1">+SUM(D28:T28)</f>
        <v>6850000</v>
      </c>
      <c r="AA28" t="s">
        <v>1727</v>
      </c>
      <c r="AB28" t="s">
        <v>1414</v>
      </c>
      <c r="AC28">
        <v>20</v>
      </c>
      <c r="AD28" s="332" t="s">
        <v>1077</v>
      </c>
      <c r="AE28" s="461">
        <v>-416662000000</v>
      </c>
      <c r="AF28" s="513">
        <v>-416662000</v>
      </c>
      <c r="AG28" t="s">
        <v>149</v>
      </c>
      <c r="AH28" t="s">
        <v>154</v>
      </c>
      <c r="AI28" s="27">
        <f>+AF28+D27</f>
        <v>-6850000</v>
      </c>
    </row>
    <row r="29" spans="3:38" ht="14.4" x14ac:dyDescent="0.3">
      <c r="C29" s="252" t="s">
        <v>2615</v>
      </c>
      <c r="D29" s="235">
        <v>0</v>
      </c>
      <c r="E29" s="233"/>
      <c r="F29" s="235"/>
      <c r="G29" s="235">
        <f>12920937/1000</f>
        <v>12920.937</v>
      </c>
      <c r="H29" s="284">
        <v>0</v>
      </c>
      <c r="I29" s="233"/>
      <c r="J29" s="235"/>
      <c r="K29" s="235">
        <v>0</v>
      </c>
      <c r="L29" s="235"/>
      <c r="M29" s="235"/>
      <c r="N29" s="235">
        <v>0</v>
      </c>
      <c r="O29" s="235"/>
      <c r="P29" s="530">
        <v>0</v>
      </c>
      <c r="Q29" s="235">
        <v>0</v>
      </c>
      <c r="R29" s="530">
        <v>0</v>
      </c>
      <c r="S29" s="233"/>
      <c r="T29" s="235">
        <v>0</v>
      </c>
      <c r="V29" s="233"/>
      <c r="W29" s="233"/>
      <c r="X29" s="235">
        <f>+SUM(D29:T29)</f>
        <v>12920.937</v>
      </c>
      <c r="Y29" s="349"/>
      <c r="AA29" t="s">
        <v>1728</v>
      </c>
      <c r="AB29" t="s">
        <v>1414</v>
      </c>
      <c r="AC29">
        <v>20</v>
      </c>
      <c r="AD29" s="333" t="s">
        <v>2942</v>
      </c>
      <c r="AE29" s="460">
        <v>-75700279</v>
      </c>
      <c r="AF29" s="296">
        <v>-75700.278999999995</v>
      </c>
      <c r="AG29" t="s">
        <v>149</v>
      </c>
      <c r="AH29" t="s">
        <v>1494</v>
      </c>
      <c r="AI29" s="27">
        <f>+AF29+G27</f>
        <v>-12920.936999999998</v>
      </c>
    </row>
    <row r="30" spans="3:38" ht="14.4" x14ac:dyDescent="0.3">
      <c r="C30" s="252" t="s">
        <v>2612</v>
      </c>
      <c r="D30" s="235">
        <v>0</v>
      </c>
      <c r="E30" s="233"/>
      <c r="F30" s="235"/>
      <c r="G30" s="235">
        <v>0</v>
      </c>
      <c r="H30" s="284">
        <v>0</v>
      </c>
      <c r="I30" s="233"/>
      <c r="J30" s="235"/>
      <c r="K30" s="235">
        <v>0</v>
      </c>
      <c r="L30" s="235"/>
      <c r="M30" s="235"/>
      <c r="N30" s="235">
        <v>0</v>
      </c>
      <c r="O30" s="235"/>
      <c r="P30" s="530">
        <v>0</v>
      </c>
      <c r="Q30" s="235">
        <v>0</v>
      </c>
      <c r="R30" s="530">
        <v>0</v>
      </c>
      <c r="S30" s="233"/>
      <c r="T30" s="235">
        <v>0</v>
      </c>
      <c r="V30" s="233"/>
      <c r="W30" s="233"/>
      <c r="X30" s="235">
        <f t="shared" si="1"/>
        <v>0</v>
      </c>
      <c r="Y30" s="349"/>
      <c r="AA30" t="s">
        <v>1729</v>
      </c>
      <c r="AB30" t="s">
        <v>1414</v>
      </c>
      <c r="AC30">
        <v>21</v>
      </c>
      <c r="AD30" s="332" t="s">
        <v>1084</v>
      </c>
      <c r="AE30" s="461">
        <v>-2686623331</v>
      </c>
      <c r="AF30" s="513">
        <v>-2686623.3309999998</v>
      </c>
      <c r="AG30" s="428" t="s">
        <v>149</v>
      </c>
      <c r="AH30" s="428" t="s">
        <v>34</v>
      </c>
      <c r="AI30" s="335">
        <v>0</v>
      </c>
      <c r="AJ30" s="11" t="s">
        <v>2912</v>
      </c>
    </row>
    <row r="31" spans="3:38" ht="14.4" x14ac:dyDescent="0.3">
      <c r="C31" s="252" t="s">
        <v>2616</v>
      </c>
      <c r="D31" s="235">
        <v>0</v>
      </c>
      <c r="E31" s="233"/>
      <c r="F31" s="235"/>
      <c r="G31" s="235">
        <v>0</v>
      </c>
      <c r="H31" s="284">
        <v>0</v>
      </c>
      <c r="I31" s="233"/>
      <c r="J31" s="235"/>
      <c r="K31" s="235">
        <v>0</v>
      </c>
      <c r="L31" s="235"/>
      <c r="M31" s="235"/>
      <c r="N31" s="235">
        <v>0</v>
      </c>
      <c r="O31" s="235"/>
      <c r="P31" s="530">
        <v>0</v>
      </c>
      <c r="Q31" s="235">
        <v>-22651849</v>
      </c>
      <c r="R31" s="390">
        <v>0</v>
      </c>
      <c r="S31" s="233"/>
      <c r="T31" s="235">
        <v>0</v>
      </c>
      <c r="V31" s="233"/>
      <c r="W31" s="233"/>
      <c r="X31" s="235">
        <f t="shared" si="1"/>
        <v>-22651849</v>
      </c>
      <c r="Y31" s="349"/>
      <c r="AA31" t="s">
        <v>2319</v>
      </c>
      <c r="AB31" t="s">
        <v>1414</v>
      </c>
      <c r="AC31">
        <v>21</v>
      </c>
      <c r="AD31" s="333" t="s">
        <v>2172</v>
      </c>
      <c r="AE31" s="460">
        <v>-1429066369</v>
      </c>
      <c r="AF31" s="513">
        <v>-1429066.3689999999</v>
      </c>
      <c r="AG31" s="428" t="s">
        <v>149</v>
      </c>
      <c r="AH31" s="428" t="s">
        <v>2172</v>
      </c>
      <c r="AI31" s="11"/>
      <c r="AJ31" s="11"/>
    </row>
    <row r="32" spans="3:38" ht="27" x14ac:dyDescent="0.3">
      <c r="C32" s="478" t="s">
        <v>2780</v>
      </c>
      <c r="D32" s="235">
        <v>0</v>
      </c>
      <c r="E32" s="233"/>
      <c r="F32" s="235"/>
      <c r="G32" s="235">
        <v>0</v>
      </c>
      <c r="H32" s="284">
        <v>0</v>
      </c>
      <c r="I32" s="233"/>
      <c r="J32" s="235"/>
      <c r="K32" s="235">
        <v>0</v>
      </c>
      <c r="L32" s="235"/>
      <c r="M32" s="235"/>
      <c r="N32" s="235">
        <v>0</v>
      </c>
      <c r="O32" s="235"/>
      <c r="P32" s="565">
        <v>0</v>
      </c>
      <c r="Q32" s="235">
        <v>0</v>
      </c>
      <c r="R32" s="530">
        <v>0</v>
      </c>
      <c r="S32" s="233"/>
      <c r="T32" s="235">
        <v>0</v>
      </c>
      <c r="V32" s="233"/>
      <c r="W32" s="236"/>
      <c r="X32" s="235">
        <f t="shared" si="1"/>
        <v>0</v>
      </c>
      <c r="AA32" t="s">
        <v>1730</v>
      </c>
      <c r="AB32" t="s">
        <v>1414</v>
      </c>
      <c r="AC32">
        <v>21</v>
      </c>
      <c r="AD32" s="332" t="s">
        <v>1086</v>
      </c>
      <c r="AE32" s="461">
        <v>-14264716712</v>
      </c>
      <c r="AF32" s="296">
        <v>-14264716.711999999</v>
      </c>
      <c r="AG32" t="s">
        <v>149</v>
      </c>
      <c r="AH32" t="s">
        <v>59</v>
      </c>
      <c r="AI32" s="2" t="s">
        <v>2913</v>
      </c>
    </row>
    <row r="33" spans="3:34" ht="15.75" customHeight="1" x14ac:dyDescent="0.3">
      <c r="C33" s="252" t="s">
        <v>1086</v>
      </c>
      <c r="D33" s="235">
        <v>0</v>
      </c>
      <c r="E33" s="233"/>
      <c r="F33" s="235"/>
      <c r="G33" s="235">
        <v>0</v>
      </c>
      <c r="H33" s="284">
        <v>0</v>
      </c>
      <c r="I33" s="233"/>
      <c r="J33" s="235"/>
      <c r="K33" s="235">
        <v>0</v>
      </c>
      <c r="L33" s="235"/>
      <c r="M33" s="235"/>
      <c r="N33" s="235">
        <v>1132592.4439999999</v>
      </c>
      <c r="O33" s="235"/>
      <c r="P33" s="565">
        <v>0</v>
      </c>
      <c r="Q33" s="235">
        <v>0</v>
      </c>
      <c r="R33" s="530">
        <v>0</v>
      </c>
      <c r="S33" s="233"/>
      <c r="T33" s="235">
        <v>0</v>
      </c>
      <c r="V33" s="233"/>
      <c r="W33" s="236"/>
      <c r="X33" s="235">
        <f t="shared" si="1"/>
        <v>1132592.4439999999</v>
      </c>
      <c r="AA33" t="s">
        <v>2716</v>
      </c>
      <c r="AB33" t="s">
        <v>1414</v>
      </c>
      <c r="AC33">
        <v>23</v>
      </c>
      <c r="AD33" s="333" t="s">
        <v>2587</v>
      </c>
      <c r="AE33" s="460">
        <v>-426310456977</v>
      </c>
      <c r="AF33" s="296">
        <v>-426310456.977</v>
      </c>
      <c r="AG33" t="s">
        <v>149</v>
      </c>
      <c r="AH33" t="s">
        <v>35</v>
      </c>
    </row>
    <row r="34" spans="3:34" ht="14.4" x14ac:dyDescent="0.3">
      <c r="C34" s="252" t="s">
        <v>61</v>
      </c>
      <c r="D34" s="235">
        <v>0</v>
      </c>
      <c r="E34" s="233"/>
      <c r="F34" s="235"/>
      <c r="G34" s="235">
        <v>0</v>
      </c>
      <c r="H34" s="284">
        <v>0</v>
      </c>
      <c r="I34" s="233"/>
      <c r="J34" s="235"/>
      <c r="K34" s="235">
        <v>0</v>
      </c>
      <c r="L34" s="235"/>
      <c r="M34" s="235"/>
      <c r="N34" s="235">
        <v>0</v>
      </c>
      <c r="O34" s="235"/>
      <c r="P34" s="565">
        <v>0</v>
      </c>
      <c r="Q34" s="235">
        <v>0</v>
      </c>
      <c r="R34" s="530">
        <v>0</v>
      </c>
      <c r="S34" s="233"/>
      <c r="T34" s="235">
        <v>0</v>
      </c>
      <c r="V34" s="233"/>
      <c r="W34" s="233"/>
      <c r="X34" s="235">
        <f t="shared" si="1"/>
        <v>0</v>
      </c>
      <c r="AA34" t="s">
        <v>2911</v>
      </c>
      <c r="AB34" t="s">
        <v>1414</v>
      </c>
      <c r="AC34">
        <v>23</v>
      </c>
      <c r="AD34" s="332" t="s">
        <v>2589</v>
      </c>
      <c r="AE34" s="461">
        <v>426310456977</v>
      </c>
      <c r="AF34" s="296">
        <v>426310456.977</v>
      </c>
      <c r="AG34" s="2" t="s">
        <v>149</v>
      </c>
      <c r="AH34" s="2" t="s">
        <v>35</v>
      </c>
    </row>
    <row r="35" spans="3:34" ht="14.4" x14ac:dyDescent="0.3">
      <c r="C35" s="252" t="s">
        <v>2617</v>
      </c>
      <c r="D35" s="235">
        <v>0</v>
      </c>
      <c r="E35" s="233"/>
      <c r="F35" s="235"/>
      <c r="G35" s="235">
        <v>0</v>
      </c>
      <c r="H35" s="233">
        <v>0</v>
      </c>
      <c r="I35" s="233"/>
      <c r="J35" s="235"/>
      <c r="K35" s="235">
        <v>0</v>
      </c>
      <c r="L35" s="235"/>
      <c r="M35" s="235"/>
      <c r="N35" s="235">
        <v>0</v>
      </c>
      <c r="O35" s="235"/>
      <c r="P35" s="565">
        <v>0</v>
      </c>
      <c r="Q35" s="235">
        <v>0</v>
      </c>
      <c r="R35" s="530">
        <v>0</v>
      </c>
      <c r="S35" s="233"/>
      <c r="T35" s="235">
        <v>0</v>
      </c>
      <c r="V35" s="233"/>
      <c r="W35" s="233"/>
      <c r="X35" s="235">
        <f t="shared" si="1"/>
        <v>0</v>
      </c>
      <c r="AA35" t="s">
        <v>1731</v>
      </c>
      <c r="AB35" t="s">
        <v>1414</v>
      </c>
      <c r="AC35">
        <v>23</v>
      </c>
      <c r="AD35" s="333" t="s">
        <v>1259</v>
      </c>
      <c r="AE35" s="460">
        <v>-9513188589</v>
      </c>
      <c r="AF35" s="296">
        <v>-9513188.5889999997</v>
      </c>
      <c r="AG35" s="2" t="s">
        <v>149</v>
      </c>
      <c r="AH35" s="2" t="s">
        <v>1089</v>
      </c>
    </row>
    <row r="36" spans="3:34" ht="14.4" x14ac:dyDescent="0.3">
      <c r="C36" s="252" t="s">
        <v>2642</v>
      </c>
      <c r="D36" s="235">
        <v>0</v>
      </c>
      <c r="E36" s="233"/>
      <c r="F36" s="235"/>
      <c r="G36" s="235">
        <v>0</v>
      </c>
      <c r="H36" s="233"/>
      <c r="I36" s="233"/>
      <c r="J36" s="235"/>
      <c r="K36" s="235"/>
      <c r="L36" s="235"/>
      <c r="M36" s="235"/>
      <c r="N36" s="235">
        <v>0</v>
      </c>
      <c r="O36" s="235"/>
      <c r="P36" s="565">
        <v>0</v>
      </c>
      <c r="Q36" s="390">
        <v>0</v>
      </c>
      <c r="R36" s="390">
        <v>22651849</v>
      </c>
      <c r="S36" s="233"/>
      <c r="T36" s="235">
        <v>-22651848.872000001</v>
      </c>
      <c r="V36" s="233"/>
      <c r="W36" s="233"/>
      <c r="X36" s="235">
        <f>+SUM(D36:T36)</f>
        <v>0.12799999862909317</v>
      </c>
      <c r="Z36" s="278"/>
      <c r="AA36"/>
      <c r="AB36"/>
      <c r="AC36"/>
      <c r="AD36" s="334"/>
      <c r="AE36" s="460"/>
      <c r="AF36" s="296"/>
      <c r="AG36" s="277"/>
      <c r="AH36" s="441"/>
    </row>
    <row r="37" spans="3:34" ht="14.4" x14ac:dyDescent="0.3">
      <c r="C37" s="252" t="s">
        <v>2613</v>
      </c>
      <c r="D37" s="235">
        <v>0</v>
      </c>
      <c r="E37" s="235">
        <v>0</v>
      </c>
      <c r="F37" s="235">
        <v>0</v>
      </c>
      <c r="G37" s="235">
        <v>0</v>
      </c>
      <c r="H37" s="233">
        <v>0</v>
      </c>
      <c r="I37" s="235">
        <v>0</v>
      </c>
      <c r="J37" s="235">
        <v>0</v>
      </c>
      <c r="K37" s="235">
        <v>0</v>
      </c>
      <c r="L37" s="235">
        <v>0</v>
      </c>
      <c r="M37" s="235">
        <v>0</v>
      </c>
      <c r="N37" s="235">
        <v>0</v>
      </c>
      <c r="O37" s="235">
        <v>0</v>
      </c>
      <c r="P37" s="565">
        <v>0</v>
      </c>
      <c r="Q37" s="235">
        <v>0</v>
      </c>
      <c r="R37" s="530">
        <v>0</v>
      </c>
      <c r="S37" s="235">
        <v>0</v>
      </c>
      <c r="T37" s="527">
        <f>+-AF35</f>
        <v>9513188.5889999997</v>
      </c>
      <c r="U37" s="235">
        <v>0</v>
      </c>
      <c r="V37" s="235">
        <v>0</v>
      </c>
      <c r="W37" s="235">
        <v>0</v>
      </c>
      <c r="X37" s="235">
        <f t="shared" si="1"/>
        <v>9513188.5889999997</v>
      </c>
      <c r="AA37"/>
      <c r="AB37"/>
      <c r="AC37"/>
      <c r="AD37" s="427"/>
      <c r="AE37" s="461"/>
      <c r="AF37" s="296">
        <f>SUM(AF28:AF36)</f>
        <v>-444631295.27999997</v>
      </c>
      <c r="AG37" s="277"/>
      <c r="AH37" s="441"/>
    </row>
    <row r="38" spans="3:34" ht="14.4" x14ac:dyDescent="0.3">
      <c r="C38" s="388"/>
      <c r="D38" s="235"/>
      <c r="E38" s="233"/>
      <c r="F38" s="235"/>
      <c r="G38" s="235"/>
      <c r="H38" s="233"/>
      <c r="I38" s="233"/>
      <c r="J38" s="235"/>
      <c r="K38" s="235"/>
      <c r="L38" s="235"/>
      <c r="M38" s="235"/>
      <c r="N38" s="235">
        <v>0</v>
      </c>
      <c r="O38" s="235"/>
      <c r="P38" s="565">
        <v>0</v>
      </c>
      <c r="Q38" s="235">
        <v>0</v>
      </c>
      <c r="R38" s="235"/>
      <c r="S38" s="233"/>
      <c r="T38" s="235"/>
      <c r="V38" s="233"/>
      <c r="W38" s="233"/>
      <c r="X38" s="235">
        <f t="shared" si="1"/>
        <v>0</v>
      </c>
      <c r="AA38"/>
      <c r="AB38"/>
      <c r="AC38"/>
      <c r="AD38" s="334"/>
      <c r="AE38" s="460"/>
      <c r="AF38" s="296"/>
      <c r="AG38" s="277"/>
      <c r="AH38" s="441"/>
    </row>
    <row r="39" spans="3:34" ht="14.4" x14ac:dyDescent="0.3">
      <c r="C39" s="386" t="str">
        <f>IFERROR(IF(Indice!D8="","Saldo al .. de  de 20X2 ","Saldo al "&amp;DAY(Indice!D8)&amp;" de "&amp;VLOOKUP(MONTH(Indice!D8),Indice!#REF!,2,0)&amp;" de "&amp;YEAR(Indice!D8)),"Saldo al .. de  de 20X2 ")</f>
        <v xml:space="preserve">Saldo al .. de  de 20X2 </v>
      </c>
      <c r="D39" s="526">
        <f>SUM(D27:D38)</f>
        <v>416662000</v>
      </c>
      <c r="E39" s="238">
        <f t="shared" ref="E39:S39" si="2">SUM(E27:E38)</f>
        <v>0</v>
      </c>
      <c r="F39" s="238">
        <f t="shared" si="2"/>
        <v>0</v>
      </c>
      <c r="G39" s="235">
        <f>SUM(G27:G38)</f>
        <v>75700.278999999995</v>
      </c>
      <c r="H39" s="233">
        <f t="shared" si="2"/>
        <v>0</v>
      </c>
      <c r="I39" s="238">
        <f t="shared" si="2"/>
        <v>0</v>
      </c>
      <c r="J39" s="389">
        <f t="shared" si="2"/>
        <v>0</v>
      </c>
      <c r="K39" s="389">
        <f t="shared" si="2"/>
        <v>4115689.6999999997</v>
      </c>
      <c r="L39" s="389">
        <f t="shared" si="2"/>
        <v>0</v>
      </c>
      <c r="M39" s="389">
        <f t="shared" si="2"/>
        <v>0</v>
      </c>
      <c r="N39" s="389">
        <f t="shared" si="2"/>
        <v>14264716.711999999</v>
      </c>
      <c r="O39" s="389">
        <f t="shared" si="2"/>
        <v>0</v>
      </c>
      <c r="P39" s="389">
        <f t="shared" si="2"/>
        <v>0</v>
      </c>
      <c r="Q39" s="389">
        <f t="shared" si="2"/>
        <v>-22651849</v>
      </c>
      <c r="R39" s="389">
        <f t="shared" si="2"/>
        <v>22651849</v>
      </c>
      <c r="S39" s="389">
        <f t="shared" si="2"/>
        <v>0</v>
      </c>
      <c r="T39" s="389">
        <f>SUM(T27:T38)</f>
        <v>9513188.5889999997</v>
      </c>
      <c r="U39" s="307"/>
      <c r="V39" s="389">
        <f>SUM(V27:V38)</f>
        <v>0</v>
      </c>
      <c r="W39" s="389">
        <f>SUM(W27:W38)</f>
        <v>0</v>
      </c>
      <c r="X39" s="235">
        <f>SUM(X27:X38)</f>
        <v>444631295.01599997</v>
      </c>
      <c r="Z39" s="307">
        <f>X39+AF43</f>
        <v>-0.26399999856948853</v>
      </c>
      <c r="AA39"/>
      <c r="AB39"/>
      <c r="AC39"/>
      <c r="AD39" s="427"/>
      <c r="AE39" s="461"/>
      <c r="AF39" s="296"/>
      <c r="AG39" s="277"/>
      <c r="AH39" s="441"/>
    </row>
    <row r="40" spans="3:34" ht="14.4" x14ac:dyDescent="0.3">
      <c r="C40" s="386"/>
      <c r="D40" s="526">
        <f>+AF28</f>
        <v>-416662000</v>
      </c>
      <c r="E40" s="238"/>
      <c r="F40" s="238"/>
      <c r="G40" s="235">
        <f>+AF29</f>
        <v>-75700.278999999995</v>
      </c>
      <c r="H40" s="233"/>
      <c r="I40" s="238"/>
      <c r="J40" s="389"/>
      <c r="K40" s="389">
        <f>+AF31+AF30</f>
        <v>-4115689.6999999997</v>
      </c>
      <c r="L40" s="389"/>
      <c r="M40" s="389"/>
      <c r="N40" s="389">
        <f>+AF32</f>
        <v>-14264716.711999999</v>
      </c>
      <c r="O40" s="389"/>
      <c r="P40" s="389">
        <v>0</v>
      </c>
      <c r="Q40" s="389"/>
      <c r="R40" s="389"/>
      <c r="S40" s="389"/>
      <c r="T40" s="389"/>
      <c r="U40" s="307"/>
      <c r="V40" s="389"/>
      <c r="W40" s="389"/>
      <c r="X40" s="235"/>
      <c r="Z40" s="307"/>
      <c r="AA40"/>
      <c r="AB40"/>
      <c r="AC40"/>
      <c r="AD40" s="427"/>
      <c r="AE40" s="461"/>
      <c r="AF40" s="296"/>
      <c r="AG40" s="277"/>
      <c r="AH40" s="441"/>
    </row>
    <row r="41" spans="3:34" ht="14.4" x14ac:dyDescent="0.3">
      <c r="C41" s="74"/>
      <c r="D41" s="440">
        <f>SUM(D39:D40)</f>
        <v>0</v>
      </c>
      <c r="E41" s="440">
        <f t="shared" ref="E41:P41" si="3">SUM(E39:E40)</f>
        <v>0</v>
      </c>
      <c r="F41" s="440">
        <f t="shared" si="3"/>
        <v>0</v>
      </c>
      <c r="G41" s="440">
        <f t="shared" si="3"/>
        <v>0</v>
      </c>
      <c r="H41" s="440">
        <f t="shared" si="3"/>
        <v>0</v>
      </c>
      <c r="I41" s="440">
        <f t="shared" si="3"/>
        <v>0</v>
      </c>
      <c r="J41" s="440">
        <f t="shared" si="3"/>
        <v>0</v>
      </c>
      <c r="K41" s="440">
        <f t="shared" si="3"/>
        <v>0</v>
      </c>
      <c r="L41" s="440">
        <f t="shared" si="3"/>
        <v>0</v>
      </c>
      <c r="M41" s="440">
        <f t="shared" si="3"/>
        <v>0</v>
      </c>
      <c r="N41" s="440">
        <f t="shared" si="3"/>
        <v>0</v>
      </c>
      <c r="O41" s="440">
        <f t="shared" si="3"/>
        <v>0</v>
      </c>
      <c r="P41" s="440">
        <f t="shared" si="3"/>
        <v>0</v>
      </c>
      <c r="Q41" s="440">
        <v>0</v>
      </c>
      <c r="R41" s="391">
        <v>0</v>
      </c>
      <c r="S41" s="284"/>
      <c r="T41" s="567">
        <f>+T39+AF35</f>
        <v>0</v>
      </c>
      <c r="U41" s="307"/>
      <c r="V41" s="284"/>
      <c r="W41" s="336"/>
      <c r="X41" s="566">
        <f>X39+AF43</f>
        <v>-0.26399999856948853</v>
      </c>
      <c r="AA41"/>
      <c r="AB41"/>
      <c r="AC41"/>
      <c r="AD41" s="334"/>
      <c r="AE41" s="460"/>
      <c r="AF41" s="296"/>
      <c r="AG41" s="277"/>
      <c r="AH41" s="441"/>
    </row>
    <row r="42" spans="3:34" ht="14.4" x14ac:dyDescent="0.3">
      <c r="C42" s="11" t="s">
        <v>248</v>
      </c>
      <c r="D42" s="238"/>
      <c r="E42" s="351"/>
      <c r="F42" s="352"/>
      <c r="G42" s="307"/>
      <c r="H42" s="233"/>
      <c r="J42" s="366"/>
      <c r="K42" s="277"/>
      <c r="L42" s="277"/>
      <c r="M42" s="366"/>
      <c r="N42" s="307"/>
      <c r="O42" s="366"/>
      <c r="P42" s="307"/>
      <c r="Q42" s="307"/>
      <c r="R42" s="366"/>
      <c r="S42" s="366"/>
      <c r="T42" s="389"/>
      <c r="U42" s="307"/>
      <c r="V42" s="307"/>
      <c r="W42" s="277"/>
      <c r="X42" s="235"/>
      <c r="AA42"/>
      <c r="AB42"/>
      <c r="AC42"/>
      <c r="AD42" s="427"/>
      <c r="AE42" s="461"/>
      <c r="AF42" s="296"/>
      <c r="AG42" s="277"/>
      <c r="AH42" s="441"/>
    </row>
    <row r="43" spans="3:34" x14ac:dyDescent="0.25">
      <c r="D43" s="351"/>
      <c r="E43" s="351"/>
      <c r="F43" s="352"/>
      <c r="G43" s="307"/>
      <c r="H43" s="233"/>
      <c r="J43" s="366"/>
      <c r="K43" s="2"/>
      <c r="L43" s="277"/>
      <c r="M43" s="366"/>
      <c r="N43" s="307"/>
      <c r="O43" s="366"/>
      <c r="P43" s="307"/>
      <c r="Q43" s="307"/>
      <c r="R43" s="307"/>
      <c r="S43" s="366"/>
      <c r="T43" s="307"/>
      <c r="U43" s="307"/>
      <c r="V43" s="307"/>
      <c r="W43" s="277"/>
      <c r="X43" s="277"/>
      <c r="AF43" s="278">
        <f>SUM(AF36:AF42)</f>
        <v>-444631295.27999997</v>
      </c>
      <c r="AH43" s="278"/>
    </row>
    <row r="44" spans="3:34" x14ac:dyDescent="0.25">
      <c r="D44" s="351"/>
      <c r="E44" s="351"/>
      <c r="F44" s="352"/>
      <c r="G44" s="116" t="s">
        <v>1860</v>
      </c>
      <c r="H44" s="351"/>
      <c r="J44" s="392"/>
      <c r="K44" s="11"/>
      <c r="L44" s="11"/>
      <c r="M44" s="392"/>
      <c r="N44" s="383"/>
      <c r="O44" s="392"/>
      <c r="P44" s="383"/>
      <c r="Q44" s="383"/>
      <c r="R44" s="393" t="s">
        <v>1861</v>
      </c>
      <c r="S44" s="352"/>
      <c r="T44" s="351"/>
    </row>
    <row r="45" spans="3:34" x14ac:dyDescent="0.25">
      <c r="D45" s="351"/>
      <c r="E45" s="351"/>
      <c r="F45" s="352"/>
      <c r="G45" s="351"/>
      <c r="H45" s="351"/>
      <c r="J45" s="352"/>
      <c r="K45" s="2"/>
      <c r="L45" s="2"/>
      <c r="M45" s="352"/>
      <c r="N45" s="351"/>
      <c r="O45" s="352"/>
      <c r="P45" s="351"/>
      <c r="Q45" s="351"/>
      <c r="R45" s="352"/>
      <c r="S45" s="352"/>
      <c r="T45" s="351"/>
    </row>
    <row r="46" spans="3:34" x14ac:dyDescent="0.25">
      <c r="D46" s="351"/>
      <c r="E46" s="351"/>
      <c r="F46" s="352"/>
      <c r="G46" s="351"/>
      <c r="H46" s="351"/>
      <c r="J46" s="352"/>
      <c r="K46" s="2"/>
      <c r="L46" s="2"/>
      <c r="M46" s="352"/>
      <c r="N46" s="351"/>
      <c r="O46" s="352"/>
      <c r="P46" s="351"/>
      <c r="Q46" s="351"/>
      <c r="R46" s="352"/>
      <c r="S46" s="352"/>
      <c r="T46" s="351"/>
      <c r="Y46" s="2">
        <v>0</v>
      </c>
    </row>
    <row r="48" spans="3:34" x14ac:dyDescent="0.25">
      <c r="G48" s="351"/>
      <c r="H48" s="351"/>
      <c r="K48" s="2"/>
      <c r="L48" s="2"/>
    </row>
  </sheetData>
  <mergeCells count="20">
    <mergeCell ref="D4:V4"/>
    <mergeCell ref="D5:U5"/>
    <mergeCell ref="D6:U6"/>
    <mergeCell ref="D7:U7"/>
    <mergeCell ref="D9:I9"/>
    <mergeCell ref="K9:L9"/>
    <mergeCell ref="N9:U9"/>
    <mergeCell ref="S10:S11"/>
    <mergeCell ref="T10:T11"/>
    <mergeCell ref="U10:U11"/>
    <mergeCell ref="X9:X11"/>
    <mergeCell ref="C10:C11"/>
    <mergeCell ref="D10:D11"/>
    <mergeCell ref="G10:G11"/>
    <mergeCell ref="H10:H11"/>
    <mergeCell ref="K10:K11"/>
    <mergeCell ref="N10:N11"/>
    <mergeCell ref="P10:P11"/>
    <mergeCell ref="Q10:Q11"/>
    <mergeCell ref="R10:R11"/>
  </mergeCells>
  <hyperlinks>
    <hyperlink ref="K1" location="Indice!A1" display="Indice" xr:uid="{6C11FF91-8362-4D08-901D-34570877D2A2}"/>
  </hyperlinks>
  <pageMargins left="3.937007874015748E-2" right="3.937007874015748E-2" top="0.74803149606299213" bottom="0.74803149606299213" header="0.31496062992125984" footer="0.31496062992125984"/>
  <pageSetup paperSize="9" scale="6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8:D57"/>
  <sheetViews>
    <sheetView showGridLines="0" topLeftCell="A38" zoomScale="85" zoomScaleNormal="85" workbookViewId="0">
      <selection activeCell="C61" sqref="C61"/>
    </sheetView>
  </sheetViews>
  <sheetFormatPr baseColWidth="10" defaultColWidth="11.33203125" defaultRowHeight="13.2" x14ac:dyDescent="0.25"/>
  <cols>
    <col min="1" max="1" width="2.33203125" style="2" customWidth="1"/>
    <col min="2" max="2" width="10.109375" style="2" bestFit="1" customWidth="1"/>
    <col min="3" max="3" width="61.6640625" style="2" bestFit="1" customWidth="1"/>
    <col min="4" max="4" width="16.33203125" style="33" customWidth="1"/>
    <col min="5" max="5" width="2.33203125" style="2" customWidth="1"/>
    <col min="6" max="6" width="30.6640625" style="2" bestFit="1" customWidth="1"/>
    <col min="7" max="16384" width="11.33203125" style="2"/>
  </cols>
  <sheetData>
    <row r="8" spans="1:4" x14ac:dyDescent="0.25">
      <c r="A8" s="76"/>
      <c r="B8" s="844" t="s">
        <v>13</v>
      </c>
      <c r="C8" s="844"/>
      <c r="D8" s="766">
        <v>45382</v>
      </c>
    </row>
    <row r="9" spans="1:4" x14ac:dyDescent="0.25">
      <c r="B9" s="844"/>
      <c r="C9" s="844"/>
      <c r="D9" s="720" t="s">
        <v>227</v>
      </c>
    </row>
    <row r="10" spans="1:4" ht="14.4" x14ac:dyDescent="0.25">
      <c r="B10" s="61" t="s">
        <v>259</v>
      </c>
      <c r="C10" s="61"/>
      <c r="D10" s="685" t="s">
        <v>3326</v>
      </c>
    </row>
    <row r="11" spans="1:4" ht="14.4" x14ac:dyDescent="0.3">
      <c r="A11" s="33"/>
      <c r="C11" s="2" t="s">
        <v>204</v>
      </c>
      <c r="D11" s="684" t="s">
        <v>14</v>
      </c>
    </row>
    <row r="12" spans="1:4" ht="14.4" x14ac:dyDescent="0.3">
      <c r="A12" s="33"/>
      <c r="C12" s="2" t="s">
        <v>30</v>
      </c>
      <c r="D12" s="684" t="s">
        <v>15</v>
      </c>
    </row>
    <row r="13" spans="1:4" ht="14.4" x14ac:dyDescent="0.3">
      <c r="A13" s="33"/>
      <c r="B13" s="61" t="s">
        <v>173</v>
      </c>
      <c r="D13" s="684" t="s">
        <v>88</v>
      </c>
    </row>
    <row r="14" spans="1:4" ht="14.4" x14ac:dyDescent="0.3">
      <c r="A14" s="33"/>
      <c r="C14" s="2" t="s">
        <v>132</v>
      </c>
      <c r="D14" s="684" t="s">
        <v>16</v>
      </c>
    </row>
    <row r="15" spans="1:4" ht="14.4" x14ac:dyDescent="0.3">
      <c r="A15" s="33"/>
      <c r="C15" s="2" t="s">
        <v>76</v>
      </c>
      <c r="D15" s="684" t="s">
        <v>17</v>
      </c>
    </row>
    <row r="16" spans="1:4" ht="14.4" x14ac:dyDescent="0.3">
      <c r="A16" s="33"/>
      <c r="C16" s="2" t="s">
        <v>133</v>
      </c>
      <c r="D16" s="684" t="s">
        <v>18</v>
      </c>
    </row>
    <row r="17" spans="1:4" ht="14.4" x14ac:dyDescent="0.3">
      <c r="A17" s="33"/>
      <c r="C17" s="2" t="s">
        <v>31</v>
      </c>
      <c r="D17" s="684" t="s">
        <v>19</v>
      </c>
    </row>
    <row r="18" spans="1:4" ht="14.4" x14ac:dyDescent="0.3">
      <c r="A18" s="33"/>
      <c r="C18" s="2" t="s">
        <v>134</v>
      </c>
      <c r="D18" s="684" t="s">
        <v>20</v>
      </c>
    </row>
    <row r="19" spans="1:4" ht="14.4" x14ac:dyDescent="0.3">
      <c r="A19" s="33"/>
      <c r="C19" s="2" t="s">
        <v>249</v>
      </c>
      <c r="D19" s="684" t="s">
        <v>21</v>
      </c>
    </row>
    <row r="20" spans="1:4" ht="14.4" x14ac:dyDescent="0.3">
      <c r="A20" s="33"/>
      <c r="C20" s="2" t="s">
        <v>205</v>
      </c>
      <c r="D20" s="684" t="s">
        <v>22</v>
      </c>
    </row>
    <row r="21" spans="1:4" ht="14.4" x14ac:dyDescent="0.3">
      <c r="A21" s="33"/>
      <c r="C21" s="2" t="s">
        <v>147</v>
      </c>
      <c r="D21" s="684" t="s">
        <v>23</v>
      </c>
    </row>
    <row r="22" spans="1:4" ht="14.4" x14ac:dyDescent="0.3">
      <c r="A22" s="33"/>
      <c r="C22" s="2" t="s">
        <v>84</v>
      </c>
      <c r="D22" s="684" t="s">
        <v>24</v>
      </c>
    </row>
    <row r="23" spans="1:4" ht="14.4" x14ac:dyDescent="0.3">
      <c r="A23" s="33"/>
      <c r="C23" s="2" t="s">
        <v>87</v>
      </c>
      <c r="D23" s="684" t="s">
        <v>25</v>
      </c>
    </row>
    <row r="24" spans="1:4" ht="14.4" x14ac:dyDescent="0.3">
      <c r="A24" s="33"/>
      <c r="C24" s="2" t="s">
        <v>77</v>
      </c>
      <c r="D24" s="684" t="s">
        <v>26</v>
      </c>
    </row>
    <row r="25" spans="1:4" ht="14.4" x14ac:dyDescent="0.3">
      <c r="A25" s="33"/>
      <c r="C25" s="2" t="s">
        <v>1543</v>
      </c>
      <c r="D25" s="684" t="s">
        <v>27</v>
      </c>
    </row>
    <row r="26" spans="1:4" ht="14.4" x14ac:dyDescent="0.3">
      <c r="A26" s="33"/>
      <c r="C26" s="2" t="s">
        <v>89</v>
      </c>
      <c r="D26" s="684" t="s">
        <v>28</v>
      </c>
    </row>
    <row r="27" spans="1:4" ht="14.4" x14ac:dyDescent="0.3">
      <c r="A27" s="33"/>
      <c r="C27" s="2" t="s">
        <v>49</v>
      </c>
      <c r="D27" s="684" t="s">
        <v>29</v>
      </c>
    </row>
    <row r="28" spans="1:4" ht="14.4" x14ac:dyDescent="0.3">
      <c r="A28" s="33"/>
      <c r="C28" s="2" t="s">
        <v>50</v>
      </c>
      <c r="D28" s="684" t="s">
        <v>206</v>
      </c>
    </row>
    <row r="29" spans="1:4" ht="14.4" x14ac:dyDescent="0.3">
      <c r="A29" s="33"/>
      <c r="C29" s="2" t="s">
        <v>51</v>
      </c>
      <c r="D29" s="684" t="s">
        <v>207</v>
      </c>
    </row>
    <row r="30" spans="1:4" ht="14.4" x14ac:dyDescent="0.3">
      <c r="A30" s="33"/>
      <c r="C30" s="2" t="s">
        <v>671</v>
      </c>
      <c r="D30" s="684" t="s">
        <v>208</v>
      </c>
    </row>
    <row r="31" spans="1:4" ht="14.4" x14ac:dyDescent="0.3">
      <c r="A31" s="33"/>
      <c r="C31" s="2" t="s">
        <v>154</v>
      </c>
      <c r="D31" s="684" t="s">
        <v>209</v>
      </c>
    </row>
    <row r="32" spans="1:4" ht="14.4" x14ac:dyDescent="0.3">
      <c r="A32" s="33"/>
      <c r="C32" s="2" t="s">
        <v>1085</v>
      </c>
      <c r="D32" s="684" t="s">
        <v>210</v>
      </c>
    </row>
    <row r="33" spans="1:4" ht="14.4" x14ac:dyDescent="0.3">
      <c r="A33" s="33"/>
      <c r="C33" s="2" t="s">
        <v>52</v>
      </c>
      <c r="D33" s="684" t="s">
        <v>211</v>
      </c>
    </row>
    <row r="34" spans="1:4" ht="14.4" x14ac:dyDescent="0.3">
      <c r="A34" s="33"/>
      <c r="C34" s="2" t="s">
        <v>35</v>
      </c>
      <c r="D34" s="684" t="s">
        <v>212</v>
      </c>
    </row>
    <row r="35" spans="1:4" ht="14.4" x14ac:dyDescent="0.3">
      <c r="A35" s="33"/>
      <c r="C35" s="2" t="s">
        <v>53</v>
      </c>
      <c r="D35" s="684" t="s">
        <v>213</v>
      </c>
    </row>
    <row r="36" spans="1:4" ht="14.4" x14ac:dyDescent="0.3">
      <c r="A36" s="33"/>
      <c r="B36" s="61" t="s">
        <v>43</v>
      </c>
      <c r="D36" s="684" t="s">
        <v>96</v>
      </c>
    </row>
    <row r="37" spans="1:4" ht="14.4" x14ac:dyDescent="0.3">
      <c r="A37" s="33"/>
      <c r="C37" s="2" t="s">
        <v>46</v>
      </c>
      <c r="D37" s="684" t="s">
        <v>214</v>
      </c>
    </row>
    <row r="38" spans="1:4" ht="14.4" x14ac:dyDescent="0.3">
      <c r="A38" s="33"/>
      <c r="C38" s="2" t="s">
        <v>97</v>
      </c>
      <c r="D38" s="684" t="s">
        <v>215</v>
      </c>
    </row>
    <row r="39" spans="1:4" ht="14.4" x14ac:dyDescent="0.3">
      <c r="A39" s="33"/>
      <c r="C39" s="2" t="s">
        <v>1544</v>
      </c>
      <c r="D39" s="684" t="s">
        <v>216</v>
      </c>
    </row>
    <row r="40" spans="1:4" ht="14.4" x14ac:dyDescent="0.3">
      <c r="A40" s="33"/>
      <c r="C40" s="2" t="s">
        <v>218</v>
      </c>
      <c r="D40" s="684" t="s">
        <v>217</v>
      </c>
    </row>
    <row r="41" spans="1:4" ht="14.4" x14ac:dyDescent="0.3">
      <c r="A41" s="33"/>
      <c r="C41" s="2" t="s">
        <v>1545</v>
      </c>
      <c r="D41" s="684" t="s">
        <v>219</v>
      </c>
    </row>
    <row r="42" spans="1:4" ht="14.4" x14ac:dyDescent="0.3">
      <c r="A42" s="33"/>
      <c r="C42" s="2" t="s">
        <v>99</v>
      </c>
      <c r="D42" s="684" t="s">
        <v>220</v>
      </c>
    </row>
    <row r="43" spans="1:4" ht="14.4" x14ac:dyDescent="0.3">
      <c r="A43" s="33"/>
      <c r="C43" s="2" t="s">
        <v>100</v>
      </c>
      <c r="D43" s="684" t="s">
        <v>221</v>
      </c>
    </row>
    <row r="44" spans="1:4" ht="14.4" x14ac:dyDescent="0.3">
      <c r="A44" s="33"/>
      <c r="C44" s="2" t="s">
        <v>37</v>
      </c>
      <c r="D44" s="684" t="s">
        <v>222</v>
      </c>
    </row>
    <row r="45" spans="1:4" ht="14.4" x14ac:dyDescent="0.3">
      <c r="A45" s="33"/>
      <c r="C45" s="2" t="s">
        <v>55</v>
      </c>
      <c r="D45" s="684" t="s">
        <v>223</v>
      </c>
    </row>
    <row r="46" spans="1:4" ht="14.4" x14ac:dyDescent="0.3">
      <c r="A46" s="33"/>
      <c r="C46" s="2" t="s">
        <v>56</v>
      </c>
      <c r="D46" s="684" t="s">
        <v>224</v>
      </c>
    </row>
    <row r="47" spans="1:4" ht="14.4" x14ac:dyDescent="0.3">
      <c r="A47" s="33"/>
      <c r="C47" s="2" t="s">
        <v>226</v>
      </c>
      <c r="D47" s="684" t="s">
        <v>225</v>
      </c>
    </row>
    <row r="48" spans="1:4" ht="14.4" x14ac:dyDescent="0.3">
      <c r="A48" s="33"/>
      <c r="B48" s="61" t="s">
        <v>44</v>
      </c>
      <c r="D48" s="684" t="s">
        <v>42</v>
      </c>
    </row>
    <row r="49" spans="1:4" ht="14.4" x14ac:dyDescent="0.3">
      <c r="A49" s="33"/>
      <c r="B49" s="61" t="s">
        <v>174</v>
      </c>
      <c r="D49" s="684" t="s">
        <v>175</v>
      </c>
    </row>
    <row r="50" spans="1:4" ht="14.4" x14ac:dyDescent="0.3">
      <c r="A50" s="33"/>
      <c r="B50" s="61" t="s">
        <v>260</v>
      </c>
      <c r="D50" s="684"/>
    </row>
    <row r="51" spans="1:4" ht="14.4" x14ac:dyDescent="0.3">
      <c r="A51" s="33"/>
      <c r="C51" s="2" t="s">
        <v>228</v>
      </c>
      <c r="D51" s="684" t="s">
        <v>229</v>
      </c>
    </row>
    <row r="52" spans="1:4" ht="14.4" x14ac:dyDescent="0.3">
      <c r="A52" s="33"/>
      <c r="C52" s="2" t="s">
        <v>231</v>
      </c>
      <c r="D52" s="684" t="s">
        <v>232</v>
      </c>
    </row>
    <row r="53" spans="1:4" ht="14.4" x14ac:dyDescent="0.3">
      <c r="A53" s="33"/>
      <c r="C53" s="2" t="s">
        <v>256</v>
      </c>
      <c r="D53" s="684" t="s">
        <v>234</v>
      </c>
    </row>
    <row r="54" spans="1:4" ht="14.4" x14ac:dyDescent="0.3">
      <c r="A54" s="33"/>
      <c r="C54" s="2" t="s">
        <v>233</v>
      </c>
      <c r="D54" s="684" t="s">
        <v>235</v>
      </c>
    </row>
    <row r="55" spans="1:4" ht="14.4" x14ac:dyDescent="0.3">
      <c r="A55" s="33"/>
      <c r="C55" s="2" t="s">
        <v>673</v>
      </c>
      <c r="D55" s="684" t="s">
        <v>674</v>
      </c>
    </row>
    <row r="56" spans="1:4" x14ac:dyDescent="0.25">
      <c r="A56" s="33"/>
      <c r="D56" s="599"/>
    </row>
    <row r="57" spans="1:4" ht="21.15" customHeight="1" x14ac:dyDescent="0.25">
      <c r="A57" s="21"/>
      <c r="D57" s="59"/>
    </row>
  </sheetData>
  <mergeCells count="1">
    <mergeCell ref="B8:C9"/>
  </mergeCells>
  <hyperlinks>
    <hyperlink ref="D14" location="'Nota 3'!A1" display="'Nota 3'!A1" xr:uid="{00000000-0004-0000-0000-000000000000}"/>
    <hyperlink ref="D15" location="'Nota 4'!A1" display="'Nota 4'!A1" xr:uid="{00000000-0004-0000-0000-000001000000}"/>
    <hyperlink ref="D16" location="'Nota 5 '!A1" display="Nota 5" xr:uid="{00000000-0004-0000-0000-000002000000}"/>
    <hyperlink ref="D17" location="'Nota 6'!A1" display="'Nota 6'!A1" xr:uid="{00000000-0004-0000-0000-000003000000}"/>
    <hyperlink ref="D18" location="'Nota 7'!A1" display="'Nota 7'!A1" xr:uid="{00000000-0004-0000-0000-000004000000}"/>
    <hyperlink ref="D20" location="'Nota 9'!A1" display="'Nota 9'!A1" xr:uid="{00000000-0004-0000-0000-000005000000}"/>
    <hyperlink ref="D21" location="'Nota 10'!A1" display="'Nota 10'!A1" xr:uid="{00000000-0004-0000-0000-000006000000}"/>
    <hyperlink ref="D25" location="'Nota 14'!A1" display="'Nota 14'!A1" xr:uid="{00000000-0004-0000-0000-000007000000}"/>
    <hyperlink ref="D26" location="'Nota 15'!A1" display="'Nota 15'!A1" xr:uid="{00000000-0004-0000-0000-000008000000}"/>
    <hyperlink ref="D27" location="'Nota 16'!A1" display="'Nota 16'!A1" xr:uid="{00000000-0004-0000-0000-000009000000}"/>
    <hyperlink ref="D19" location="'Nota 8'!A1" display="'Nota 8'!A1" xr:uid="{00000000-0004-0000-0000-00000A000000}"/>
    <hyperlink ref="D13" location="BG!A1" display="BG" xr:uid="{00000000-0004-0000-0000-00000B000000}"/>
    <hyperlink ref="D36" location="ER!A1" display="ER" xr:uid="{00000000-0004-0000-0000-00000C000000}"/>
    <hyperlink ref="D48" location="EVPN!A1" display="EVPN" xr:uid="{00000000-0004-0000-0000-00000D000000}"/>
    <hyperlink ref="D49" location="EFE!A1" display="EFE" xr:uid="{00000000-0004-0000-0000-00000E000000}"/>
    <hyperlink ref="D22" location="'Nota 11'!A1" display="Nota 11 y 12" xr:uid="{00000000-0004-0000-0000-00000F000000}"/>
    <hyperlink ref="D23" location="'Nota 12'!A1" display="Nota 12" xr:uid="{00000000-0004-0000-0000-000010000000}"/>
    <hyperlink ref="D24" location="'Nota 13'!A1" display="Nota 13'" xr:uid="{00000000-0004-0000-0000-000011000000}"/>
    <hyperlink ref="D28" location="'Nota 17'!A1" display="Nota 17" xr:uid="{00000000-0004-0000-0000-000012000000}"/>
    <hyperlink ref="D29" location="'Nota 18'!A1" display="Nota 18" xr:uid="{00000000-0004-0000-0000-000013000000}"/>
    <hyperlink ref="D30" location="'Nota 19'!A1" display="Nota 19" xr:uid="{00000000-0004-0000-0000-000014000000}"/>
    <hyperlink ref="D31" location="'Nota 20'!A1" display="Nota 20" xr:uid="{00000000-0004-0000-0000-000017000000}"/>
    <hyperlink ref="D32" location="' Nota 21'!A1" display="Nota 21" xr:uid="{00000000-0004-0000-0000-000018000000}"/>
    <hyperlink ref="D33" location="'Nota 22'!A1" display="Nota 22" xr:uid="{00000000-0004-0000-0000-00001C000000}"/>
    <hyperlink ref="D34" location="'Nota 23'!A1" display="Nota 23" xr:uid="{00000000-0004-0000-0000-00001D000000}"/>
    <hyperlink ref="D35" location="'Nota 24'!A1" display="Nota 24" xr:uid="{00000000-0004-0000-0000-00001E000000}"/>
    <hyperlink ref="D37" location="'Nota 25'!A1" display="Nota 25" xr:uid="{00000000-0004-0000-0000-00001F000000}"/>
    <hyperlink ref="D38" location="'Nota 26'!A1" display="Nota 26" xr:uid="{00000000-0004-0000-0000-000020000000}"/>
    <hyperlink ref="D39" location="'Nota 27'!A1" display="Nota 27" xr:uid="{00000000-0004-0000-0000-000021000000}"/>
    <hyperlink ref="D40" location="'Nota 28'!A1" display="Nota 28" xr:uid="{00000000-0004-0000-0000-000023000000}"/>
    <hyperlink ref="D41" location="'Nota 29'!A1" display="Nota 29" xr:uid="{00000000-0004-0000-0000-000024000000}"/>
    <hyperlink ref="D42" location="'Nota 30'!A1" display="Nota 30" xr:uid="{00000000-0004-0000-0000-000026000000}"/>
    <hyperlink ref="D43" location="'Nota 31'!A1" display="Nota 31" xr:uid="{00000000-0004-0000-0000-000027000000}"/>
    <hyperlink ref="D44" location="'Nota 32'!A1" display="Nota 32" xr:uid="{00000000-0004-0000-0000-000028000000}"/>
    <hyperlink ref="D45" location="'Nota 33'!A1" display="Nota 33" xr:uid="{00000000-0004-0000-0000-000029000000}"/>
    <hyperlink ref="D46" location="'Nota 34'!A1" display="Nota 34" xr:uid="{00000000-0004-0000-0000-00002A000000}"/>
    <hyperlink ref="D47" location="'Nota 35'!A1" display="Nota 35" xr:uid="{00000000-0004-0000-0000-00002B000000}"/>
    <hyperlink ref="D52" location="'Nota 37'!A1" display="Nota 37" xr:uid="{00000000-0004-0000-0000-00002D000000}"/>
    <hyperlink ref="D51" location="'Nota 36'!A1" display="Nota 36" xr:uid="{00000000-0004-0000-0000-00002E000000}"/>
    <hyperlink ref="D12" location="'Nota 2 '!A1" display="Nota 2" xr:uid="{00000000-0004-0000-0000-00002F000000}"/>
    <hyperlink ref="D11" location="Nota1!A1" display="Nota 1" xr:uid="{00000000-0004-0000-0000-000030000000}"/>
    <hyperlink ref="D54" location="'Nota 39'!A1" display="Nota 39" xr:uid="{00000000-0004-0000-0000-000033000000}"/>
    <hyperlink ref="D53" location="'Nota 38'!A1" display="Nota 38" xr:uid="{00000000-0004-0000-0000-000034000000}"/>
    <hyperlink ref="D55" location="'Nota 40'!A1" display="Nota 40" xr:uid="{DC8457B5-5A57-4C31-9773-C81D6AD16421}"/>
    <hyperlink ref="D10" location="'Información General'!_Toc82092290" display="'Información General'!_Toc82092290" xr:uid="{443655FB-D440-4DCB-9246-26CF92F23827}"/>
  </hyperlinks>
  <pageMargins left="0.70866141732283472" right="0.27" top="0.41" bottom="0.39" header="0.31496062992125984" footer="0.31496062992125984"/>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9"/>
  </sheetPr>
  <dimension ref="C1:O20"/>
  <sheetViews>
    <sheetView showGridLines="0" zoomScale="85" zoomScaleNormal="85" workbookViewId="0">
      <selection activeCell="J19" sqref="J19"/>
    </sheetView>
  </sheetViews>
  <sheetFormatPr baseColWidth="10" defaultColWidth="11.44140625" defaultRowHeight="13.2" x14ac:dyDescent="0.25"/>
  <cols>
    <col min="1" max="2" width="2.33203125" style="2" customWidth="1"/>
    <col min="3" max="3" width="33.33203125" style="35" bestFit="1" customWidth="1"/>
    <col min="4" max="4" width="24" style="35" bestFit="1" customWidth="1"/>
    <col min="5" max="5" width="15.6640625" style="35" bestFit="1" customWidth="1"/>
    <col min="6" max="6" width="24.109375" style="35" bestFit="1" customWidth="1"/>
    <col min="7" max="7" width="17.33203125" style="35" bestFit="1" customWidth="1"/>
    <col min="8" max="8" width="2.33203125" style="35" customWidth="1"/>
    <col min="9" max="9" width="14.88671875" style="35" bestFit="1" customWidth="1"/>
    <col min="10" max="10" width="16.44140625" style="2" bestFit="1" customWidth="1"/>
    <col min="11" max="11" width="27.44140625" style="2" bestFit="1" customWidth="1"/>
    <col min="12" max="12" width="27" style="2" bestFit="1" customWidth="1"/>
    <col min="13" max="13" width="16.5546875" style="2" bestFit="1" customWidth="1"/>
    <col min="14" max="14" width="12.88671875" style="2" bestFit="1" customWidth="1"/>
    <col min="15" max="15" width="16.5546875" style="2" bestFit="1" customWidth="1"/>
    <col min="16" max="16384" width="11.44140625" style="2"/>
  </cols>
  <sheetData>
    <row r="1" spans="3:15" x14ac:dyDescent="0.25">
      <c r="C1" s="11"/>
      <c r="G1" s="298" t="s">
        <v>230</v>
      </c>
    </row>
    <row r="2" spans="3:15" x14ac:dyDescent="0.25">
      <c r="E2" s="194"/>
    </row>
    <row r="4" spans="3:15" ht="13.8" x14ac:dyDescent="0.25">
      <c r="C4" s="874" t="s">
        <v>1528</v>
      </c>
      <c r="D4" s="874"/>
      <c r="E4" s="874"/>
      <c r="F4" s="874"/>
      <c r="G4" s="874"/>
      <c r="H4" s="299"/>
      <c r="I4" s="299"/>
    </row>
    <row r="6" spans="3:15" s="18" customFormat="1" x14ac:dyDescent="0.25">
      <c r="C6" s="949" t="s">
        <v>108</v>
      </c>
      <c r="D6" s="949"/>
      <c r="E6" s="949"/>
      <c r="F6" s="949"/>
      <c r="G6" s="949"/>
      <c r="H6" s="53"/>
      <c r="I6" s="53"/>
    </row>
    <row r="7" spans="3:15" s="18" customFormat="1" x14ac:dyDescent="0.25">
      <c r="C7" s="53"/>
      <c r="D7" s="53"/>
      <c r="E7" s="53"/>
      <c r="F7" s="53"/>
      <c r="G7" s="53"/>
      <c r="H7" s="53"/>
      <c r="I7" s="53"/>
    </row>
    <row r="8" spans="3:15" s="18" customFormat="1" x14ac:dyDescent="0.25">
      <c r="C8" s="74" t="s">
        <v>3464</v>
      </c>
      <c r="D8" s="74"/>
      <c r="E8" s="74"/>
      <c r="F8" s="74"/>
      <c r="G8" s="74"/>
      <c r="H8" s="74"/>
      <c r="I8" s="74"/>
    </row>
    <row r="9" spans="3:15" s="18" customFormat="1" ht="17.25" customHeight="1" x14ac:dyDescent="0.3">
      <c r="C9" s="759" t="s">
        <v>109</v>
      </c>
      <c r="D9" s="759" t="s">
        <v>3463</v>
      </c>
      <c r="E9" s="759" t="s">
        <v>82</v>
      </c>
      <c r="F9" s="759" t="s">
        <v>1859</v>
      </c>
      <c r="G9" s="759" t="s">
        <v>110</v>
      </c>
      <c r="H9" s="53"/>
      <c r="I9" s="53"/>
      <c r="K9"/>
      <c r="L9"/>
      <c r="M9" s="381"/>
    </row>
    <row r="10" spans="3:15" s="18" customFormat="1" ht="14.4" x14ac:dyDescent="0.3">
      <c r="C10" s="840" t="s">
        <v>2893</v>
      </c>
      <c r="D10" s="301">
        <v>0</v>
      </c>
      <c r="E10" s="248" t="s">
        <v>2609</v>
      </c>
      <c r="F10" s="249">
        <v>9046881650</v>
      </c>
      <c r="G10" s="302" t="s">
        <v>2892</v>
      </c>
      <c r="H10" s="53"/>
      <c r="I10" s="53"/>
      <c r="K10"/>
      <c r="L10" s="331"/>
      <c r="M10" s="355"/>
      <c r="O10" s="842"/>
    </row>
    <row r="11" spans="3:15" s="18" customFormat="1" ht="14.4" x14ac:dyDescent="0.3">
      <c r="C11" s="300" t="s">
        <v>2893</v>
      </c>
      <c r="D11" s="301">
        <v>0</v>
      </c>
      <c r="E11" s="248" t="s">
        <v>3257</v>
      </c>
      <c r="F11" s="249">
        <v>4747213224</v>
      </c>
      <c r="G11" s="302" t="s">
        <v>1462</v>
      </c>
      <c r="H11" s="53"/>
      <c r="I11" s="53"/>
      <c r="K11"/>
      <c r="L11" s="331"/>
      <c r="M11" s="635"/>
    </row>
    <row r="12" spans="3:15" s="18" customFormat="1" ht="14.4" x14ac:dyDescent="0.3">
      <c r="C12" s="300" t="s">
        <v>2891</v>
      </c>
      <c r="D12" s="301">
        <v>0</v>
      </c>
      <c r="E12" s="248" t="s">
        <v>3257</v>
      </c>
      <c r="F12" s="249">
        <v>6230717375</v>
      </c>
      <c r="G12" s="302" t="s">
        <v>1462</v>
      </c>
      <c r="H12" s="53"/>
      <c r="I12" s="53"/>
      <c r="K12"/>
      <c r="L12" s="331"/>
      <c r="M12" s="355"/>
      <c r="O12" s="463"/>
    </row>
    <row r="13" spans="3:15" s="18" customFormat="1" ht="14.4" x14ac:dyDescent="0.3">
      <c r="C13" s="837" t="s">
        <v>2891</v>
      </c>
      <c r="D13" s="836">
        <v>0</v>
      </c>
      <c r="E13" s="248" t="s">
        <v>3257</v>
      </c>
      <c r="F13" s="839">
        <v>9547846570</v>
      </c>
      <c r="G13" s="838" t="s">
        <v>3155</v>
      </c>
      <c r="H13" s="53"/>
      <c r="I13" s="356"/>
      <c r="K13"/>
      <c r="L13" s="331"/>
      <c r="M13" s="355"/>
      <c r="O13" s="493"/>
    </row>
    <row r="14" spans="3:15" s="18" customFormat="1" x14ac:dyDescent="0.25">
      <c r="C14" s="413"/>
      <c r="D14" s="414"/>
      <c r="E14" s="204"/>
      <c r="F14" s="415"/>
      <c r="G14" s="416"/>
      <c r="H14" s="53"/>
      <c r="I14" s="53"/>
    </row>
    <row r="15" spans="3:15" x14ac:dyDescent="0.25">
      <c r="C15" s="74" t="s">
        <v>3465</v>
      </c>
      <c r="D15" s="74"/>
      <c r="E15" s="74"/>
      <c r="F15" s="74"/>
      <c r="G15" s="74"/>
    </row>
    <row r="16" spans="3:15" x14ac:dyDescent="0.25">
      <c r="C16" s="759" t="s">
        <v>109</v>
      </c>
      <c r="D16" s="759" t="s">
        <v>3463</v>
      </c>
      <c r="E16" s="759" t="s">
        <v>82</v>
      </c>
      <c r="F16" s="759" t="s">
        <v>1859</v>
      </c>
      <c r="G16" s="759" t="s">
        <v>110</v>
      </c>
    </row>
    <row r="17" spans="3:7" x14ac:dyDescent="0.25">
      <c r="C17" s="300" t="s">
        <v>2893</v>
      </c>
      <c r="D17" s="301">
        <v>0</v>
      </c>
      <c r="E17" s="248" t="s">
        <v>2609</v>
      </c>
      <c r="F17" s="249">
        <v>9046881650</v>
      </c>
      <c r="G17" s="302" t="s">
        <v>2892</v>
      </c>
    </row>
    <row r="18" spans="3:7" x14ac:dyDescent="0.25">
      <c r="C18" s="300" t="s">
        <v>2893</v>
      </c>
      <c r="D18" s="301">
        <v>0</v>
      </c>
      <c r="E18" s="248" t="s">
        <v>3257</v>
      </c>
      <c r="F18" s="249">
        <v>4747213224</v>
      </c>
      <c r="G18" s="302" t="s">
        <v>1462</v>
      </c>
    </row>
    <row r="19" spans="3:7" x14ac:dyDescent="0.25">
      <c r="C19" s="300" t="s">
        <v>2891</v>
      </c>
      <c r="D19" s="301">
        <v>0</v>
      </c>
      <c r="E19" s="248" t="s">
        <v>3257</v>
      </c>
      <c r="F19" s="249">
        <v>6230717375</v>
      </c>
      <c r="G19" s="302" t="s">
        <v>1462</v>
      </c>
    </row>
    <row r="20" spans="3:7" x14ac:dyDescent="0.25">
      <c r="C20" s="300" t="s">
        <v>2891</v>
      </c>
      <c r="D20" s="301">
        <v>0</v>
      </c>
      <c r="E20" s="248" t="s">
        <v>3257</v>
      </c>
      <c r="F20" s="249">
        <v>9547846570</v>
      </c>
      <c r="G20" s="302" t="s">
        <v>3155</v>
      </c>
    </row>
  </sheetData>
  <mergeCells count="3">
    <mergeCell ref="C6:G6"/>
    <mergeCell ref="C4:E4"/>
    <mergeCell ref="F4:G4"/>
  </mergeCells>
  <hyperlinks>
    <hyperlink ref="G1" location="Indice!A1" display="Indice" xr:uid="{B55906C9-0CF1-4BCE-85F2-DF8019B8AEA7}"/>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9"/>
  </sheetPr>
  <dimension ref="C1:P19"/>
  <sheetViews>
    <sheetView showGridLines="0" zoomScale="85" zoomScaleNormal="85" workbookViewId="0">
      <selection activeCell="F15" sqref="F15"/>
    </sheetView>
  </sheetViews>
  <sheetFormatPr baseColWidth="10" defaultColWidth="11.33203125" defaultRowHeight="13.2" x14ac:dyDescent="0.25"/>
  <cols>
    <col min="1" max="2" width="2.33203125" style="2" customWidth="1"/>
    <col min="3" max="7" width="24.33203125" style="35" customWidth="1"/>
    <col min="8" max="8" width="2.33203125" style="35" customWidth="1"/>
    <col min="9" max="9" width="11.33203125" style="35"/>
    <col min="10" max="10" width="17.33203125" style="35" customWidth="1"/>
    <col min="11" max="11" width="2.33203125" style="35" customWidth="1"/>
    <col min="12" max="16" width="11.33203125" style="35"/>
    <col min="17" max="16384" width="11.33203125" style="2"/>
  </cols>
  <sheetData>
    <row r="1" spans="3:16" x14ac:dyDescent="0.25">
      <c r="C1" s="11"/>
      <c r="G1" s="149" t="s">
        <v>230</v>
      </c>
    </row>
    <row r="3" spans="3:16" ht="13.8" x14ac:dyDescent="0.25">
      <c r="C3" s="874" t="s">
        <v>1535</v>
      </c>
      <c r="D3" s="874"/>
      <c r="E3" s="874"/>
      <c r="F3" s="874"/>
      <c r="G3" s="874"/>
    </row>
    <row r="4" spans="3:16" x14ac:dyDescent="0.25">
      <c r="C4" s="213"/>
      <c r="D4" s="213"/>
      <c r="E4" s="213"/>
      <c r="F4" s="213"/>
      <c r="G4" s="213"/>
      <c r="H4" s="213"/>
      <c r="I4" s="213"/>
      <c r="J4" s="213"/>
      <c r="K4" s="213"/>
    </row>
    <row r="5" spans="3:16" s="18" customFormat="1" ht="12.75" customHeight="1" x14ac:dyDescent="0.25">
      <c r="C5" s="950" t="s">
        <v>3466</v>
      </c>
      <c r="D5" s="950"/>
      <c r="E5" s="950"/>
      <c r="F5" s="950"/>
      <c r="G5" s="950"/>
      <c r="H5" s="201"/>
      <c r="I5" s="201"/>
      <c r="J5" s="201"/>
      <c r="K5" s="53"/>
      <c r="L5" s="53"/>
      <c r="M5" s="53"/>
      <c r="N5" s="53"/>
      <c r="O5" s="53"/>
      <c r="P5" s="53"/>
    </row>
    <row r="6" spans="3:16" s="18" customFormat="1" ht="54.6" customHeight="1" x14ac:dyDescent="0.25">
      <c r="C6" s="950"/>
      <c r="D6" s="950"/>
      <c r="E6" s="950"/>
      <c r="F6" s="950"/>
      <c r="G6" s="950"/>
      <c r="H6" s="201"/>
      <c r="I6" s="201"/>
      <c r="J6" s="201"/>
      <c r="K6" s="201"/>
      <c r="L6" s="53"/>
      <c r="M6" s="53"/>
      <c r="N6" s="53"/>
      <c r="O6" s="53"/>
      <c r="P6" s="53"/>
    </row>
    <row r="7" spans="3:16" s="18" customFormat="1" x14ac:dyDescent="0.25">
      <c r="C7" s="53"/>
      <c r="D7" s="53"/>
      <c r="E7" s="53"/>
      <c r="F7" s="53"/>
      <c r="G7" s="53"/>
      <c r="H7" s="53"/>
      <c r="I7" s="53"/>
      <c r="J7" s="53"/>
      <c r="K7" s="53"/>
      <c r="L7" s="53"/>
      <c r="M7" s="53"/>
      <c r="N7" s="53"/>
      <c r="O7" s="53"/>
      <c r="P7" s="53"/>
    </row>
    <row r="8" spans="3:16" s="18" customFormat="1" x14ac:dyDescent="0.25">
      <c r="C8" s="53"/>
      <c r="D8" s="53"/>
      <c r="E8" s="53"/>
      <c r="F8" s="53"/>
      <c r="G8" s="53"/>
      <c r="H8" s="53"/>
      <c r="I8" s="53"/>
      <c r="J8" s="53"/>
      <c r="K8" s="53"/>
      <c r="L8" s="53"/>
      <c r="M8" s="53"/>
      <c r="N8" s="53"/>
      <c r="O8" s="53"/>
      <c r="P8" s="53"/>
    </row>
    <row r="9" spans="3:16" s="18" customFormat="1" x14ac:dyDescent="0.25">
      <c r="C9" s="53"/>
      <c r="D9" s="53"/>
      <c r="E9" s="53"/>
      <c r="F9" s="53"/>
      <c r="G9" s="53"/>
      <c r="H9" s="53"/>
      <c r="I9" s="53"/>
      <c r="J9" s="53"/>
      <c r="K9" s="53"/>
      <c r="L9" s="53"/>
      <c r="M9" s="53"/>
      <c r="N9" s="53"/>
      <c r="O9" s="53"/>
      <c r="P9" s="53"/>
    </row>
    <row r="10" spans="3:16" s="18" customFormat="1" x14ac:dyDescent="0.25">
      <c r="C10" s="53"/>
      <c r="D10" s="53"/>
      <c r="E10" s="53"/>
      <c r="F10" s="53"/>
      <c r="G10" s="53"/>
      <c r="H10" s="53"/>
      <c r="I10" s="53"/>
      <c r="J10" s="53"/>
      <c r="K10" s="53"/>
      <c r="L10" s="53"/>
      <c r="M10" s="53"/>
      <c r="N10" s="53"/>
      <c r="O10" s="53"/>
      <c r="P10" s="53"/>
    </row>
    <row r="11" spans="3:16" s="18" customFormat="1" x14ac:dyDescent="0.25">
      <c r="C11" s="53"/>
      <c r="D11" s="53"/>
      <c r="E11" s="53"/>
      <c r="F11" s="53"/>
      <c r="G11" s="53"/>
      <c r="H11" s="53"/>
      <c r="I11" s="53"/>
      <c r="J11" s="53"/>
      <c r="K11" s="53"/>
      <c r="L11" s="53"/>
      <c r="M11" s="53"/>
      <c r="N11" s="53"/>
      <c r="O11" s="53"/>
      <c r="P11" s="53"/>
    </row>
    <row r="12" spans="3:16" s="18" customFormat="1" x14ac:dyDescent="0.25">
      <c r="C12" s="53"/>
      <c r="D12" s="53"/>
      <c r="E12" s="53"/>
      <c r="F12" s="53"/>
      <c r="G12" s="53"/>
      <c r="H12" s="53"/>
      <c r="I12" s="53"/>
      <c r="J12" s="53"/>
      <c r="K12" s="53"/>
      <c r="L12" s="53"/>
      <c r="M12" s="53"/>
      <c r="N12" s="53"/>
      <c r="O12" s="53"/>
      <c r="P12" s="53"/>
    </row>
    <row r="19" spans="6:6" x14ac:dyDescent="0.25">
      <c r="F19" s="2"/>
    </row>
  </sheetData>
  <mergeCells count="3">
    <mergeCell ref="C5:G6"/>
    <mergeCell ref="C3:E3"/>
    <mergeCell ref="F3:G3"/>
  </mergeCells>
  <hyperlinks>
    <hyperlink ref="G1" location="Indice!A1" display="Indice" xr:uid="{00000000-0004-0000-29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9"/>
  </sheetPr>
  <dimension ref="C1:BA23"/>
  <sheetViews>
    <sheetView showGridLines="0" zoomScale="85" zoomScaleNormal="85" workbookViewId="0">
      <selection activeCell="M21" sqref="M21"/>
    </sheetView>
  </sheetViews>
  <sheetFormatPr baseColWidth="10" defaultColWidth="11.33203125" defaultRowHeight="13.2" x14ac:dyDescent="0.25"/>
  <cols>
    <col min="1" max="2" width="2.33203125" style="2" customWidth="1"/>
    <col min="3" max="3" width="47.88671875" style="35" customWidth="1"/>
    <col min="4" max="5" width="15.6640625" style="35" customWidth="1"/>
    <col min="6" max="6" width="2.33203125" style="35" customWidth="1"/>
    <col min="7" max="9" width="11.33203125" style="35"/>
    <col min="10" max="10" width="2.33203125" style="35" customWidth="1"/>
    <col min="11" max="53" width="11.33203125" style="35"/>
    <col min="54" max="16384" width="11.33203125" style="2"/>
  </cols>
  <sheetData>
    <row r="1" spans="3:13" x14ac:dyDescent="0.25">
      <c r="C1" s="11"/>
      <c r="F1" s="149" t="s">
        <v>675</v>
      </c>
    </row>
    <row r="4" spans="3:13" ht="13.8" x14ac:dyDescent="0.25">
      <c r="C4" s="874" t="s">
        <v>1529</v>
      </c>
      <c r="D4" s="874"/>
      <c r="E4" s="874"/>
    </row>
    <row r="5" spans="3:13" x14ac:dyDescent="0.25">
      <c r="C5" s="94" t="s">
        <v>146</v>
      </c>
    </row>
    <row r="6" spans="3:13" x14ac:dyDescent="0.25">
      <c r="C6" s="1"/>
    </row>
    <row r="7" spans="3:13" s="35" customFormat="1" ht="31.95" customHeight="1" x14ac:dyDescent="0.25">
      <c r="C7" s="951" t="s">
        <v>236</v>
      </c>
      <c r="D7" s="951"/>
      <c r="E7" s="951"/>
      <c r="F7" s="214"/>
      <c r="G7" s="214"/>
      <c r="H7" s="214"/>
      <c r="I7" s="214"/>
      <c r="J7" s="214"/>
      <c r="K7" s="214"/>
      <c r="L7" s="214"/>
      <c r="M7" s="214"/>
    </row>
    <row r="9" spans="3:13" ht="15" customHeight="1" x14ac:dyDescent="0.25">
      <c r="C9" s="758"/>
      <c r="D9" s="762">
        <v>45382</v>
      </c>
      <c r="E9" s="762">
        <v>44986</v>
      </c>
    </row>
    <row r="10" spans="3:13" x14ac:dyDescent="0.25">
      <c r="C10" s="215" t="s">
        <v>237</v>
      </c>
      <c r="D10" s="216"/>
      <c r="E10" s="216"/>
    </row>
    <row r="11" spans="3:13" x14ac:dyDescent="0.25">
      <c r="C11" s="215" t="s">
        <v>238</v>
      </c>
      <c r="D11" s="216"/>
      <c r="E11" s="216"/>
    </row>
    <row r="12" spans="3:13" x14ac:dyDescent="0.25">
      <c r="C12" s="215" t="s">
        <v>85</v>
      </c>
      <c r="D12" s="216"/>
      <c r="E12" s="216"/>
    </row>
    <row r="13" spans="3:13" x14ac:dyDescent="0.25">
      <c r="C13" s="215" t="s">
        <v>239</v>
      </c>
      <c r="D13" s="216"/>
      <c r="E13" s="216"/>
    </row>
    <row r="14" spans="3:13" x14ac:dyDescent="0.25">
      <c r="C14" s="215" t="s">
        <v>240</v>
      </c>
      <c r="D14" s="217"/>
      <c r="E14" s="216"/>
    </row>
    <row r="15" spans="3:13" x14ac:dyDescent="0.25">
      <c r="C15" s="215" t="s">
        <v>84</v>
      </c>
      <c r="D15" s="217"/>
      <c r="E15" s="216"/>
    </row>
    <row r="16" spans="3:13" x14ac:dyDescent="0.25">
      <c r="C16" s="215" t="s">
        <v>241</v>
      </c>
      <c r="D16" s="217"/>
      <c r="E16" s="216"/>
    </row>
    <row r="17" spans="3:6" x14ac:dyDescent="0.25">
      <c r="C17" s="215" t="s">
        <v>242</v>
      </c>
      <c r="D17" s="217"/>
      <c r="E17" s="216"/>
    </row>
    <row r="18" spans="3:6" x14ac:dyDescent="0.25">
      <c r="C18" s="215" t="s">
        <v>243</v>
      </c>
      <c r="D18" s="217"/>
      <c r="E18" s="216"/>
    </row>
    <row r="19" spans="3:6" x14ac:dyDescent="0.25">
      <c r="C19" s="215" t="s">
        <v>244</v>
      </c>
      <c r="D19" s="217"/>
      <c r="E19" s="216"/>
      <c r="F19" s="2"/>
    </row>
    <row r="20" spans="3:6" x14ac:dyDescent="0.25">
      <c r="C20" s="215" t="s">
        <v>245</v>
      </c>
      <c r="D20" s="217"/>
      <c r="E20" s="216"/>
    </row>
    <row r="21" spans="3:6" ht="26.4" x14ac:dyDescent="0.25">
      <c r="C21" s="215" t="s">
        <v>246</v>
      </c>
      <c r="D21" s="217"/>
      <c r="E21" s="216"/>
    </row>
    <row r="22" spans="3:6" x14ac:dyDescent="0.25">
      <c r="C22" s="215" t="s">
        <v>247</v>
      </c>
      <c r="D22" s="217"/>
      <c r="E22" s="216"/>
    </row>
    <row r="23" spans="3:6" x14ac:dyDescent="0.25">
      <c r="C23" s="763" t="s">
        <v>0</v>
      </c>
      <c r="D23" s="764"/>
      <c r="E23" s="765"/>
    </row>
  </sheetData>
  <mergeCells count="2">
    <mergeCell ref="C4:E4"/>
    <mergeCell ref="C7:E7"/>
  </mergeCells>
  <hyperlinks>
    <hyperlink ref="F1" location="Indice!A1" display="Índice" xr:uid="{00000000-0004-0000-2A00-000000000000}"/>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9"/>
  </sheetPr>
  <dimension ref="C1:P19"/>
  <sheetViews>
    <sheetView showGridLines="0" zoomScale="85" zoomScaleNormal="85" workbookViewId="0">
      <selection activeCell="C7" sqref="C7:F7"/>
    </sheetView>
  </sheetViews>
  <sheetFormatPr baseColWidth="10" defaultColWidth="11.44140625" defaultRowHeight="13.2" x14ac:dyDescent="0.25"/>
  <cols>
    <col min="1" max="2" width="2.33203125" style="2" customWidth="1"/>
    <col min="3" max="7" width="24.33203125" style="35" customWidth="1"/>
    <col min="8" max="8" width="2.33203125" style="35" customWidth="1"/>
    <col min="9" max="9" width="11.33203125" style="35"/>
    <col min="10" max="10" width="2.33203125" style="35" customWidth="1"/>
    <col min="11" max="16" width="11.33203125" style="35"/>
    <col min="17" max="16384" width="11.44140625" style="2"/>
  </cols>
  <sheetData>
    <row r="1" spans="3:16" x14ac:dyDescent="0.25">
      <c r="C1" s="11"/>
      <c r="G1" s="149" t="s">
        <v>230</v>
      </c>
    </row>
    <row r="3" spans="3:16" ht="13.8" x14ac:dyDescent="0.25">
      <c r="C3" s="874" t="s">
        <v>1530</v>
      </c>
      <c r="D3" s="874"/>
      <c r="E3" s="874"/>
      <c r="F3" s="874"/>
      <c r="G3" s="874"/>
    </row>
    <row r="4" spans="3:16" s="18" customFormat="1" x14ac:dyDescent="0.25">
      <c r="C4" s="53"/>
      <c r="D4" s="53"/>
      <c r="E4" s="53"/>
      <c r="F4" s="53"/>
      <c r="G4" s="53"/>
      <c r="H4" s="53"/>
      <c r="I4" s="53"/>
      <c r="J4" s="53"/>
      <c r="K4" s="53"/>
      <c r="L4" s="53"/>
      <c r="M4" s="53"/>
      <c r="N4" s="53"/>
      <c r="O4" s="53"/>
      <c r="P4" s="53"/>
    </row>
    <row r="5" spans="3:16" s="53" customFormat="1" ht="38.25" customHeight="1" x14ac:dyDescent="0.25">
      <c r="C5" s="953" t="s">
        <v>1417</v>
      </c>
      <c r="D5" s="954"/>
      <c r="E5" s="954"/>
      <c r="F5" s="955"/>
      <c r="G5" s="413"/>
      <c r="H5" s="459"/>
      <c r="I5" s="459"/>
      <c r="J5" s="201"/>
      <c r="K5" s="201"/>
    </row>
    <row r="6" spans="3:16" s="18" customFormat="1" x14ac:dyDescent="0.25">
      <c r="C6" s="956"/>
      <c r="D6" s="957"/>
      <c r="E6" s="957"/>
      <c r="F6" s="958"/>
      <c r="G6" s="413"/>
      <c r="J6" s="53"/>
      <c r="K6" s="53"/>
      <c r="L6" s="53"/>
      <c r="M6" s="53"/>
      <c r="N6" s="53"/>
      <c r="O6" s="53"/>
      <c r="P6" s="53"/>
    </row>
    <row r="7" spans="3:16" s="18" customFormat="1" ht="51" customHeight="1" x14ac:dyDescent="0.25">
      <c r="C7" s="959"/>
      <c r="D7" s="959"/>
      <c r="E7" s="959"/>
      <c r="F7" s="959"/>
      <c r="G7" s="413"/>
      <c r="J7" s="53"/>
      <c r="K7" s="53"/>
      <c r="L7" s="53"/>
      <c r="M7" s="53"/>
      <c r="N7" s="53"/>
      <c r="O7" s="53"/>
      <c r="P7" s="53"/>
    </row>
    <row r="8" spans="3:16" x14ac:dyDescent="0.25">
      <c r="C8" s="413"/>
      <c r="D8" s="413"/>
      <c r="E8" s="413"/>
      <c r="F8" s="413"/>
      <c r="G8" s="413"/>
    </row>
    <row r="9" spans="3:16" x14ac:dyDescent="0.25">
      <c r="C9" s="413"/>
      <c r="D9" s="413"/>
      <c r="E9" s="413"/>
      <c r="F9" s="413"/>
      <c r="G9" s="413"/>
    </row>
    <row r="10" spans="3:16" x14ac:dyDescent="0.25">
      <c r="C10" s="413"/>
      <c r="D10" s="413"/>
      <c r="E10" s="413"/>
      <c r="F10" s="413"/>
      <c r="G10" s="413"/>
    </row>
    <row r="15" spans="3:16" x14ac:dyDescent="0.25">
      <c r="C15" s="952"/>
      <c r="D15" s="952"/>
      <c r="E15" s="952"/>
      <c r="F15" s="952"/>
      <c r="G15" s="952"/>
      <c r="H15" s="952"/>
      <c r="I15" s="952"/>
    </row>
    <row r="16" spans="3:16" x14ac:dyDescent="0.25">
      <c r="C16" s="952"/>
      <c r="D16" s="952"/>
      <c r="E16" s="952"/>
      <c r="F16" s="952"/>
      <c r="G16" s="952"/>
      <c r="H16" s="952"/>
      <c r="I16" s="952"/>
    </row>
    <row r="19" spans="6:6" x14ac:dyDescent="0.25">
      <c r="F19" s="2"/>
    </row>
  </sheetData>
  <mergeCells count="5">
    <mergeCell ref="C15:I16"/>
    <mergeCell ref="C3:E3"/>
    <mergeCell ref="F3:G3"/>
    <mergeCell ref="C5:F6"/>
    <mergeCell ref="C7:F7"/>
  </mergeCells>
  <hyperlinks>
    <hyperlink ref="G1" location="Indice!A1" display="Indice" xr:uid="{00000000-0004-0000-2B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8">
    <tabColor theme="9"/>
  </sheetPr>
  <dimension ref="C1:M32"/>
  <sheetViews>
    <sheetView showGridLines="0" zoomScale="85" zoomScaleNormal="85" workbookViewId="0">
      <selection activeCell="G24" sqref="G24"/>
    </sheetView>
  </sheetViews>
  <sheetFormatPr baseColWidth="10" defaultColWidth="11.44140625" defaultRowHeight="13.2" x14ac:dyDescent="0.25"/>
  <cols>
    <col min="1" max="2" width="2.33203125" style="2" customWidth="1"/>
    <col min="3" max="3" width="43.33203125" style="2" bestFit="1" customWidth="1"/>
    <col min="4" max="5" width="17.5546875" style="2" customWidth="1"/>
    <col min="6" max="6" width="11.33203125" style="2" bestFit="1" customWidth="1"/>
    <col min="7" max="8" width="11.44140625" style="2"/>
    <col min="9" max="10" width="19.109375" style="2" bestFit="1" customWidth="1"/>
    <col min="11" max="11" width="21.109375" style="2" bestFit="1" customWidth="1"/>
    <col min="12" max="12" width="11.44140625" style="2"/>
    <col min="13" max="13" width="14.6640625" style="2" bestFit="1" customWidth="1"/>
    <col min="14" max="16384" width="11.44140625" style="2"/>
  </cols>
  <sheetData>
    <row r="1" spans="3:13" x14ac:dyDescent="0.25">
      <c r="C1" s="11"/>
      <c r="E1" s="136" t="s">
        <v>230</v>
      </c>
    </row>
    <row r="4" spans="3:13" ht="13.8" x14ac:dyDescent="0.25">
      <c r="C4" s="874" t="s">
        <v>1531</v>
      </c>
      <c r="D4" s="874"/>
      <c r="E4" s="874"/>
      <c r="F4" s="220"/>
      <c r="G4" s="75"/>
      <c r="H4" s="75"/>
    </row>
    <row r="5" spans="3:13" x14ac:dyDescent="0.25">
      <c r="C5" s="225" t="s">
        <v>160</v>
      </c>
      <c r="D5" s="220"/>
      <c r="E5" s="220"/>
      <c r="F5" s="220"/>
      <c r="G5" s="220"/>
      <c r="H5" s="220"/>
    </row>
    <row r="6" spans="3:13" x14ac:dyDescent="0.25">
      <c r="C6" s="220"/>
      <c r="D6" s="220"/>
      <c r="E6" s="220"/>
      <c r="F6" s="220"/>
      <c r="G6" s="220"/>
      <c r="H6" s="220"/>
    </row>
    <row r="7" spans="3:13" ht="14.4" x14ac:dyDescent="0.3">
      <c r="C7" s="221" t="s">
        <v>2640</v>
      </c>
      <c r="D7" s="762">
        <v>45382</v>
      </c>
      <c r="E7" s="762">
        <v>45016</v>
      </c>
      <c r="F7" s="220"/>
      <c r="I7"/>
      <c r="J7"/>
      <c r="K7"/>
      <c r="L7"/>
      <c r="M7" s="355"/>
    </row>
    <row r="8" spans="3:13" ht="14.4" x14ac:dyDescent="0.3">
      <c r="C8" s="221" t="s">
        <v>668</v>
      </c>
      <c r="D8" s="708">
        <v>163781662.33836639</v>
      </c>
      <c r="E8" s="658">
        <v>21932247.2113664</v>
      </c>
      <c r="F8" s="220"/>
      <c r="I8"/>
      <c r="J8"/>
      <c r="K8"/>
      <c r="L8" s="331"/>
      <c r="M8" s="355"/>
    </row>
    <row r="9" spans="3:13" ht="14.4" x14ac:dyDescent="0.3">
      <c r="C9" s="223" t="s">
        <v>3260</v>
      </c>
      <c r="D9" s="709">
        <v>161862188</v>
      </c>
      <c r="E9" s="222">
        <v>20012772.873</v>
      </c>
      <c r="F9" s="220"/>
      <c r="I9"/>
      <c r="J9"/>
      <c r="K9"/>
      <c r="L9" s="331"/>
      <c r="M9" s="355"/>
    </row>
    <row r="10" spans="3:13" ht="14.4" x14ac:dyDescent="0.3">
      <c r="C10" s="327" t="s">
        <v>1473</v>
      </c>
      <c r="D10" s="710">
        <v>1468648.1465671998</v>
      </c>
      <c r="E10" s="417">
        <v>1468648.1465671998</v>
      </c>
      <c r="F10" s="220"/>
      <c r="I10"/>
      <c r="J10"/>
      <c r="K10"/>
      <c r="L10" s="331"/>
      <c r="M10" s="355"/>
    </row>
    <row r="11" spans="3:13" ht="14.4" x14ac:dyDescent="0.3">
      <c r="C11" s="418" t="s">
        <v>1473</v>
      </c>
      <c r="D11" s="711">
        <v>1465672</v>
      </c>
      <c r="E11" s="481">
        <v>1468648.1465671998</v>
      </c>
      <c r="F11" s="220"/>
      <c r="I11"/>
      <c r="J11"/>
      <c r="K11"/>
      <c r="L11" s="331"/>
      <c r="M11" s="355"/>
    </row>
    <row r="12" spans="3:13" ht="14.4" x14ac:dyDescent="0.3">
      <c r="C12" s="327" t="s">
        <v>1474</v>
      </c>
      <c r="D12" s="710">
        <v>450826.19179920008</v>
      </c>
      <c r="E12" s="417">
        <v>450826.19179920008</v>
      </c>
      <c r="F12" s="220"/>
      <c r="I12"/>
      <c r="J12"/>
      <c r="K12"/>
      <c r="L12" s="331"/>
      <c r="M12" s="355"/>
    </row>
    <row r="13" spans="3:13" ht="14.4" x14ac:dyDescent="0.3">
      <c r="C13" s="418" t="s">
        <v>1474</v>
      </c>
      <c r="D13" s="276">
        <v>1917992</v>
      </c>
      <c r="E13" s="481">
        <v>450826.19179920002</v>
      </c>
      <c r="F13" s="220"/>
      <c r="I13"/>
      <c r="J13"/>
      <c r="K13"/>
      <c r="L13" s="331"/>
      <c r="M13" s="355"/>
    </row>
    <row r="14" spans="3:13" ht="14.4" x14ac:dyDescent="0.3">
      <c r="C14" s="327" t="s">
        <v>669</v>
      </c>
      <c r="D14" s="710">
        <v>10512814.654999999</v>
      </c>
      <c r="E14" s="417">
        <v>10512814.654999999</v>
      </c>
      <c r="F14" s="220"/>
      <c r="I14"/>
      <c r="J14"/>
      <c r="K14"/>
      <c r="L14" s="331"/>
      <c r="M14" s="355"/>
    </row>
    <row r="15" spans="3:13" ht="14.4" hidden="1" customHeight="1" x14ac:dyDescent="0.3">
      <c r="C15" s="223" t="s">
        <v>77</v>
      </c>
      <c r="D15" s="709">
        <v>0</v>
      </c>
      <c r="E15" s="222">
        <v>0</v>
      </c>
      <c r="F15" s="220"/>
      <c r="I15"/>
      <c r="J15"/>
      <c r="K15"/>
      <c r="L15" s="331"/>
      <c r="M15" s="355"/>
    </row>
    <row r="16" spans="3:13" ht="14.4" hidden="1" customHeight="1" x14ac:dyDescent="0.3">
      <c r="C16" s="223" t="s">
        <v>78</v>
      </c>
      <c r="D16" s="709">
        <v>0</v>
      </c>
      <c r="E16" s="222">
        <v>0</v>
      </c>
      <c r="F16" s="220"/>
      <c r="G16" s="220"/>
      <c r="I16"/>
      <c r="J16"/>
      <c r="K16"/>
      <c r="L16" s="331"/>
      <c r="M16" s="355"/>
    </row>
    <row r="17" spans="3:13" ht="14.4" hidden="1" x14ac:dyDescent="0.3">
      <c r="C17" s="223" t="s">
        <v>51</v>
      </c>
      <c r="D17" s="709">
        <v>0</v>
      </c>
      <c r="E17" s="222">
        <v>0</v>
      </c>
      <c r="F17" s="220"/>
      <c r="G17" s="220"/>
      <c r="I17"/>
      <c r="J17"/>
      <c r="K17"/>
      <c r="L17" s="331"/>
      <c r="M17" s="355"/>
    </row>
    <row r="18" spans="3:13" hidden="1" x14ac:dyDescent="0.25">
      <c r="C18" s="223" t="s">
        <v>670</v>
      </c>
      <c r="D18" s="709">
        <v>0</v>
      </c>
      <c r="E18" s="222">
        <v>0</v>
      </c>
      <c r="G18" s="220"/>
      <c r="H18" s="220"/>
    </row>
    <row r="19" spans="3:13" x14ac:dyDescent="0.25">
      <c r="C19" s="223" t="s">
        <v>671</v>
      </c>
      <c r="D19" s="709">
        <v>0</v>
      </c>
      <c r="E19" s="222">
        <v>10512814.654999999</v>
      </c>
      <c r="F19" s="220"/>
      <c r="G19" s="220"/>
      <c r="H19" s="220"/>
    </row>
    <row r="20" spans="3:13" ht="13.8" thickBot="1" x14ac:dyDescent="0.3">
      <c r="C20" s="328" t="s">
        <v>672</v>
      </c>
      <c r="D20" s="712">
        <v>10512814.654999999</v>
      </c>
      <c r="E20" s="538">
        <v>10512814.654999999</v>
      </c>
      <c r="F20" s="220"/>
      <c r="G20" s="220"/>
      <c r="H20" s="220"/>
    </row>
    <row r="21" spans="3:13" x14ac:dyDescent="0.25">
      <c r="C21" s="224"/>
      <c r="D21" s="224"/>
      <c r="E21" s="224"/>
      <c r="F21" s="224"/>
      <c r="G21" s="224"/>
      <c r="H21" s="224"/>
    </row>
    <row r="22" spans="3:13" ht="14.4" x14ac:dyDescent="0.3">
      <c r="C22" s="470" t="s">
        <v>2691</v>
      </c>
      <c r="D22" s="762">
        <v>45382</v>
      </c>
      <c r="E22" s="762">
        <v>45016</v>
      </c>
      <c r="F22" s="224"/>
      <c r="G22" s="224"/>
      <c r="H22" s="224"/>
    </row>
    <row r="23" spans="3:13" ht="14.4" x14ac:dyDescent="0.3">
      <c r="C23" s="468" t="s">
        <v>2894</v>
      </c>
      <c r="D23" s="469">
        <v>591</v>
      </c>
      <c r="E23" s="469">
        <v>1896.5909999999999</v>
      </c>
    </row>
    <row r="24" spans="3:13" ht="14.4" x14ac:dyDescent="0.3">
      <c r="C24" s="468" t="s">
        <v>2895</v>
      </c>
      <c r="D24" s="469">
        <v>3657</v>
      </c>
      <c r="E24" s="469">
        <v>6541.3657272729897</v>
      </c>
    </row>
    <row r="25" spans="3:13" ht="14.4" x14ac:dyDescent="0.3">
      <c r="C25" s="468" t="s">
        <v>2896</v>
      </c>
      <c r="D25" s="469">
        <v>8476364</v>
      </c>
      <c r="E25" s="469">
        <v>11825917.8476364</v>
      </c>
    </row>
    <row r="26" spans="3:13" ht="14.4" x14ac:dyDescent="0.3">
      <c r="C26" s="470" t="s">
        <v>2717</v>
      </c>
      <c r="D26" s="471">
        <v>11834355.804363636</v>
      </c>
      <c r="E26" s="471">
        <v>11834355.804363636</v>
      </c>
    </row>
    <row r="27" spans="3:13" ht="14.4" x14ac:dyDescent="0.3">
      <c r="C27" s="468" t="s">
        <v>2894</v>
      </c>
      <c r="D27" s="469">
        <v>3327046</v>
      </c>
      <c r="E27" s="494">
        <v>2971486.38</v>
      </c>
    </row>
    <row r="28" spans="3:13" ht="14.4" x14ac:dyDescent="0.3">
      <c r="C28" s="468" t="s">
        <v>2895</v>
      </c>
      <c r="D28" s="656">
        <v>313745</v>
      </c>
      <c r="E28" s="494">
        <v>355559.74931374501</v>
      </c>
      <c r="F28" s="841"/>
    </row>
    <row r="29" spans="3:13" ht="14.4" x14ac:dyDescent="0.3">
      <c r="C29" s="468" t="s">
        <v>2896</v>
      </c>
      <c r="D29" s="656">
        <v>28505</v>
      </c>
      <c r="E29" s="494">
        <v>29759.285</v>
      </c>
    </row>
    <row r="30" spans="3:13" ht="14.4" x14ac:dyDescent="0.3">
      <c r="C30" s="468" t="s">
        <v>2897</v>
      </c>
      <c r="D30" s="656">
        <v>32682</v>
      </c>
      <c r="E30" s="494">
        <v>155580.326</v>
      </c>
    </row>
    <row r="31" spans="3:13" ht="14.4" x14ac:dyDescent="0.3">
      <c r="C31" s="468" t="s">
        <v>2898</v>
      </c>
      <c r="D31" s="657">
        <v>579356</v>
      </c>
      <c r="E31" s="494">
        <v>556579.35600000003</v>
      </c>
    </row>
    <row r="32" spans="3:13" ht="14.4" x14ac:dyDescent="0.3">
      <c r="C32" s="470" t="s">
        <v>2690</v>
      </c>
      <c r="D32" s="471">
        <v>4281334</v>
      </c>
      <c r="E32" s="471">
        <v>4068965.3470000001</v>
      </c>
    </row>
  </sheetData>
  <mergeCells count="1">
    <mergeCell ref="C4:E4"/>
  </mergeCells>
  <hyperlinks>
    <hyperlink ref="E1" location="Indice!A1" display="Indice" xr:uid="{00000000-0004-0000-2C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9"/>
  <dimension ref="A1:C179"/>
  <sheetViews>
    <sheetView zoomScale="85" zoomScaleNormal="85" workbookViewId="0">
      <selection activeCell="K23" sqref="K23"/>
    </sheetView>
  </sheetViews>
  <sheetFormatPr baseColWidth="10" defaultRowHeight="14.4" x14ac:dyDescent="0.3"/>
  <cols>
    <col min="1" max="1" width="11.33203125"/>
    <col min="2" max="2" width="66.109375" bestFit="1" customWidth="1"/>
  </cols>
  <sheetData>
    <row r="1" spans="1:3" x14ac:dyDescent="0.3">
      <c r="A1" t="s">
        <v>262</v>
      </c>
      <c r="B1" t="s">
        <v>563</v>
      </c>
      <c r="C1" s="42" t="s">
        <v>675</v>
      </c>
    </row>
    <row r="2" spans="1:3" x14ac:dyDescent="0.3">
      <c r="A2" t="s">
        <v>261</v>
      </c>
      <c r="B2" t="s">
        <v>429</v>
      </c>
    </row>
    <row r="3" spans="1:3" x14ac:dyDescent="0.3">
      <c r="A3" t="s">
        <v>331</v>
      </c>
      <c r="B3" t="s">
        <v>495</v>
      </c>
    </row>
    <row r="4" spans="1:3" x14ac:dyDescent="0.3">
      <c r="A4" t="s">
        <v>287</v>
      </c>
      <c r="B4" t="s">
        <v>288</v>
      </c>
    </row>
    <row r="5" spans="1:3" x14ac:dyDescent="0.3">
      <c r="A5" t="s">
        <v>289</v>
      </c>
      <c r="B5" t="s">
        <v>443</v>
      </c>
    </row>
    <row r="6" spans="1:3" x14ac:dyDescent="0.3">
      <c r="A6" t="s">
        <v>290</v>
      </c>
      <c r="B6" t="s">
        <v>444</v>
      </c>
    </row>
    <row r="7" spans="1:3" x14ac:dyDescent="0.3">
      <c r="A7" t="s">
        <v>291</v>
      </c>
      <c r="B7" t="s">
        <v>445</v>
      </c>
    </row>
    <row r="8" spans="1:3" x14ac:dyDescent="0.3">
      <c r="A8" t="s">
        <v>292</v>
      </c>
      <c r="B8" t="s">
        <v>446</v>
      </c>
    </row>
    <row r="9" spans="1:3" x14ac:dyDescent="0.3">
      <c r="A9" t="s">
        <v>293</v>
      </c>
      <c r="B9" t="s">
        <v>447</v>
      </c>
    </row>
    <row r="10" spans="1:3" x14ac:dyDescent="0.3">
      <c r="A10" t="s">
        <v>294</v>
      </c>
      <c r="B10" t="s">
        <v>448</v>
      </c>
    </row>
    <row r="11" spans="1:3" x14ac:dyDescent="0.3">
      <c r="A11" t="s">
        <v>295</v>
      </c>
      <c r="B11" t="s">
        <v>449</v>
      </c>
    </row>
    <row r="12" spans="1:3" x14ac:dyDescent="0.3">
      <c r="A12" t="s">
        <v>296</v>
      </c>
      <c r="B12" t="s">
        <v>450</v>
      </c>
    </row>
    <row r="13" spans="1:3" x14ac:dyDescent="0.3">
      <c r="A13" t="s">
        <v>297</v>
      </c>
      <c r="B13" t="s">
        <v>451</v>
      </c>
    </row>
    <row r="14" spans="1:3" x14ac:dyDescent="0.3">
      <c r="A14" t="s">
        <v>298</v>
      </c>
      <c r="B14" t="s">
        <v>452</v>
      </c>
    </row>
    <row r="15" spans="1:3" x14ac:dyDescent="0.3">
      <c r="A15" t="s">
        <v>299</v>
      </c>
      <c r="B15" t="s">
        <v>453</v>
      </c>
    </row>
    <row r="16" spans="1:3" x14ac:dyDescent="0.3">
      <c r="A16" t="s">
        <v>300</v>
      </c>
      <c r="B16" t="s">
        <v>454</v>
      </c>
    </row>
    <row r="17" spans="1:2" x14ac:dyDescent="0.3">
      <c r="A17" t="s">
        <v>301</v>
      </c>
      <c r="B17" t="s">
        <v>455</v>
      </c>
    </row>
    <row r="18" spans="1:2" x14ac:dyDescent="0.3">
      <c r="A18" t="s">
        <v>302</v>
      </c>
      <c r="B18" t="s">
        <v>456</v>
      </c>
    </row>
    <row r="19" spans="1:2" x14ac:dyDescent="0.3">
      <c r="A19" t="s">
        <v>303</v>
      </c>
      <c r="B19" t="s">
        <v>457</v>
      </c>
    </row>
    <row r="20" spans="1:2" x14ac:dyDescent="0.3">
      <c r="A20" t="s">
        <v>304</v>
      </c>
      <c r="B20" t="s">
        <v>458</v>
      </c>
    </row>
    <row r="21" spans="1:2" x14ac:dyDescent="0.3">
      <c r="A21" t="s">
        <v>305</v>
      </c>
      <c r="B21" t="s">
        <v>459</v>
      </c>
    </row>
    <row r="22" spans="1:2" x14ac:dyDescent="0.3">
      <c r="A22" t="s">
        <v>306</v>
      </c>
      <c r="B22" t="s">
        <v>460</v>
      </c>
    </row>
    <row r="23" spans="1:2" x14ac:dyDescent="0.3">
      <c r="A23" t="s">
        <v>461</v>
      </c>
      <c r="B23" t="s">
        <v>462</v>
      </c>
    </row>
    <row r="24" spans="1:2" x14ac:dyDescent="0.3">
      <c r="A24" t="s">
        <v>307</v>
      </c>
      <c r="B24" t="s">
        <v>463</v>
      </c>
    </row>
    <row r="25" spans="1:2" x14ac:dyDescent="0.3">
      <c r="A25" t="s">
        <v>308</v>
      </c>
      <c r="B25" t="s">
        <v>464</v>
      </c>
    </row>
    <row r="26" spans="1:2" x14ac:dyDescent="0.3">
      <c r="A26" t="s">
        <v>309</v>
      </c>
      <c r="B26" t="s">
        <v>465</v>
      </c>
    </row>
    <row r="27" spans="1:2" x14ac:dyDescent="0.3">
      <c r="A27" t="s">
        <v>310</v>
      </c>
      <c r="B27" t="s">
        <v>466</v>
      </c>
    </row>
    <row r="28" spans="1:2" x14ac:dyDescent="0.3">
      <c r="A28" t="s">
        <v>311</v>
      </c>
      <c r="B28" t="s">
        <v>467</v>
      </c>
    </row>
    <row r="29" spans="1:2" x14ac:dyDescent="0.3">
      <c r="A29" t="s">
        <v>312</v>
      </c>
      <c r="B29" t="s">
        <v>468</v>
      </c>
    </row>
    <row r="30" spans="1:2" x14ac:dyDescent="0.3">
      <c r="A30" t="s">
        <v>313</v>
      </c>
      <c r="B30" t="s">
        <v>469</v>
      </c>
    </row>
    <row r="31" spans="1:2" x14ac:dyDescent="0.3">
      <c r="A31" t="s">
        <v>314</v>
      </c>
      <c r="B31" t="s">
        <v>470</v>
      </c>
    </row>
    <row r="32" spans="1:2" x14ac:dyDescent="0.3">
      <c r="A32" t="s">
        <v>471</v>
      </c>
      <c r="B32" t="s">
        <v>472</v>
      </c>
    </row>
    <row r="33" spans="1:2" x14ac:dyDescent="0.3">
      <c r="A33" t="s">
        <v>315</v>
      </c>
      <c r="B33" t="s">
        <v>473</v>
      </c>
    </row>
    <row r="34" spans="1:2" x14ac:dyDescent="0.3">
      <c r="A34" t="s">
        <v>474</v>
      </c>
      <c r="B34" t="s">
        <v>475</v>
      </c>
    </row>
    <row r="35" spans="1:2" x14ac:dyDescent="0.3">
      <c r="A35" t="s">
        <v>476</v>
      </c>
      <c r="B35" t="s">
        <v>477</v>
      </c>
    </row>
    <row r="36" spans="1:2" x14ac:dyDescent="0.3">
      <c r="A36" t="s">
        <v>316</v>
      </c>
      <c r="B36" t="s">
        <v>478</v>
      </c>
    </row>
    <row r="37" spans="1:2" x14ac:dyDescent="0.3">
      <c r="A37" t="s">
        <v>317</v>
      </c>
      <c r="B37" t="s">
        <v>479</v>
      </c>
    </row>
    <row r="38" spans="1:2" x14ac:dyDescent="0.3">
      <c r="A38" t="s">
        <v>318</v>
      </c>
      <c r="B38" t="s">
        <v>480</v>
      </c>
    </row>
    <row r="39" spans="1:2" x14ac:dyDescent="0.3">
      <c r="A39" t="s">
        <v>481</v>
      </c>
      <c r="B39" t="s">
        <v>482</v>
      </c>
    </row>
    <row r="40" spans="1:2" x14ac:dyDescent="0.3">
      <c r="A40" t="s">
        <v>319</v>
      </c>
      <c r="B40" t="s">
        <v>483</v>
      </c>
    </row>
    <row r="41" spans="1:2" x14ac:dyDescent="0.3">
      <c r="A41" t="s">
        <v>320</v>
      </c>
      <c r="B41" t="s">
        <v>484</v>
      </c>
    </row>
    <row r="42" spans="1:2" x14ac:dyDescent="0.3">
      <c r="A42" t="s">
        <v>321</v>
      </c>
      <c r="B42" t="s">
        <v>485</v>
      </c>
    </row>
    <row r="43" spans="1:2" x14ac:dyDescent="0.3">
      <c r="A43" t="s">
        <v>322</v>
      </c>
      <c r="B43" t="s">
        <v>486</v>
      </c>
    </row>
    <row r="44" spans="1:2" x14ac:dyDescent="0.3">
      <c r="A44" t="s">
        <v>323</v>
      </c>
      <c r="B44" t="s">
        <v>487</v>
      </c>
    </row>
    <row r="45" spans="1:2" x14ac:dyDescent="0.3">
      <c r="A45" t="s">
        <v>324</v>
      </c>
      <c r="B45" t="s">
        <v>488</v>
      </c>
    </row>
    <row r="46" spans="1:2" x14ac:dyDescent="0.3">
      <c r="A46" t="s">
        <v>325</v>
      </c>
      <c r="B46" t="s">
        <v>489</v>
      </c>
    </row>
    <row r="47" spans="1:2" x14ac:dyDescent="0.3">
      <c r="A47" t="s">
        <v>326</v>
      </c>
      <c r="B47" t="s">
        <v>490</v>
      </c>
    </row>
    <row r="48" spans="1:2" x14ac:dyDescent="0.3">
      <c r="A48" t="s">
        <v>327</v>
      </c>
      <c r="B48" t="s">
        <v>491</v>
      </c>
    </row>
    <row r="49" spans="1:2" x14ac:dyDescent="0.3">
      <c r="A49" t="s">
        <v>328</v>
      </c>
      <c r="B49" t="s">
        <v>492</v>
      </c>
    </row>
    <row r="50" spans="1:2" x14ac:dyDescent="0.3">
      <c r="A50" t="s">
        <v>329</v>
      </c>
      <c r="B50" t="s">
        <v>493</v>
      </c>
    </row>
    <row r="51" spans="1:2" x14ac:dyDescent="0.3">
      <c r="A51" t="s">
        <v>330</v>
      </c>
      <c r="B51" t="s">
        <v>494</v>
      </c>
    </row>
    <row r="52" spans="1:2" x14ac:dyDescent="0.3">
      <c r="A52" t="s">
        <v>332</v>
      </c>
      <c r="B52" t="s">
        <v>496</v>
      </c>
    </row>
    <row r="53" spans="1:2" x14ac:dyDescent="0.3">
      <c r="A53" t="s">
        <v>333</v>
      </c>
      <c r="B53" t="s">
        <v>497</v>
      </c>
    </row>
    <row r="54" spans="1:2" x14ac:dyDescent="0.3">
      <c r="A54" t="s">
        <v>334</v>
      </c>
      <c r="B54" t="s">
        <v>498</v>
      </c>
    </row>
    <row r="55" spans="1:2" x14ac:dyDescent="0.3">
      <c r="A55" t="s">
        <v>335</v>
      </c>
      <c r="B55" t="s">
        <v>499</v>
      </c>
    </row>
    <row r="56" spans="1:2" x14ac:dyDescent="0.3">
      <c r="A56" t="s">
        <v>336</v>
      </c>
      <c r="B56" t="s">
        <v>500</v>
      </c>
    </row>
    <row r="57" spans="1:2" x14ac:dyDescent="0.3">
      <c r="A57" t="s">
        <v>337</v>
      </c>
      <c r="B57" t="s">
        <v>501</v>
      </c>
    </row>
    <row r="58" spans="1:2" x14ac:dyDescent="0.3">
      <c r="A58" t="s">
        <v>338</v>
      </c>
      <c r="B58" t="s">
        <v>502</v>
      </c>
    </row>
    <row r="59" spans="1:2" x14ac:dyDescent="0.3">
      <c r="A59" t="s">
        <v>339</v>
      </c>
      <c r="B59" t="s">
        <v>503</v>
      </c>
    </row>
    <row r="60" spans="1:2" x14ac:dyDescent="0.3">
      <c r="A60" t="s">
        <v>340</v>
      </c>
      <c r="B60" t="s">
        <v>504</v>
      </c>
    </row>
    <row r="61" spans="1:2" x14ac:dyDescent="0.3">
      <c r="A61" t="s">
        <v>341</v>
      </c>
      <c r="B61" t="s">
        <v>505</v>
      </c>
    </row>
    <row r="62" spans="1:2" x14ac:dyDescent="0.3">
      <c r="A62" t="s">
        <v>342</v>
      </c>
      <c r="B62" t="s">
        <v>506</v>
      </c>
    </row>
    <row r="63" spans="1:2" x14ac:dyDescent="0.3">
      <c r="A63" t="s">
        <v>343</v>
      </c>
      <c r="B63" t="s">
        <v>507</v>
      </c>
    </row>
    <row r="64" spans="1:2" x14ac:dyDescent="0.3">
      <c r="A64" t="s">
        <v>344</v>
      </c>
      <c r="B64" t="s">
        <v>508</v>
      </c>
    </row>
    <row r="65" spans="1:2" x14ac:dyDescent="0.3">
      <c r="A65" t="s">
        <v>345</v>
      </c>
      <c r="B65" t="s">
        <v>509</v>
      </c>
    </row>
    <row r="66" spans="1:2" x14ac:dyDescent="0.3">
      <c r="A66" t="s">
        <v>346</v>
      </c>
      <c r="B66" t="s">
        <v>510</v>
      </c>
    </row>
    <row r="67" spans="1:2" x14ac:dyDescent="0.3">
      <c r="A67" t="s">
        <v>347</v>
      </c>
      <c r="B67" t="s">
        <v>511</v>
      </c>
    </row>
    <row r="68" spans="1:2" x14ac:dyDescent="0.3">
      <c r="A68" t="s">
        <v>348</v>
      </c>
      <c r="B68" t="s">
        <v>512</v>
      </c>
    </row>
    <row r="69" spans="1:2" x14ac:dyDescent="0.3">
      <c r="A69" t="s">
        <v>349</v>
      </c>
      <c r="B69" t="s">
        <v>513</v>
      </c>
    </row>
    <row r="70" spans="1:2" x14ac:dyDescent="0.3">
      <c r="A70" t="s">
        <v>350</v>
      </c>
      <c r="B70" t="s">
        <v>514</v>
      </c>
    </row>
    <row r="71" spans="1:2" x14ac:dyDescent="0.3">
      <c r="A71" t="s">
        <v>351</v>
      </c>
      <c r="B71" t="s">
        <v>515</v>
      </c>
    </row>
    <row r="72" spans="1:2" x14ac:dyDescent="0.3">
      <c r="A72" t="s">
        <v>352</v>
      </c>
      <c r="B72" t="s">
        <v>516</v>
      </c>
    </row>
    <row r="73" spans="1:2" x14ac:dyDescent="0.3">
      <c r="A73" t="s">
        <v>353</v>
      </c>
      <c r="B73" t="s">
        <v>517</v>
      </c>
    </row>
    <row r="74" spans="1:2" x14ac:dyDescent="0.3">
      <c r="A74" t="s">
        <v>354</v>
      </c>
      <c r="B74" t="s">
        <v>518</v>
      </c>
    </row>
    <row r="75" spans="1:2" x14ac:dyDescent="0.3">
      <c r="A75" t="s">
        <v>355</v>
      </c>
      <c r="B75" t="s">
        <v>519</v>
      </c>
    </row>
    <row r="76" spans="1:2" x14ac:dyDescent="0.3">
      <c r="A76" t="s">
        <v>356</v>
      </c>
      <c r="B76" t="s">
        <v>520</v>
      </c>
    </row>
    <row r="77" spans="1:2" x14ac:dyDescent="0.3">
      <c r="A77" t="s">
        <v>357</v>
      </c>
      <c r="B77" t="s">
        <v>521</v>
      </c>
    </row>
    <row r="78" spans="1:2" x14ac:dyDescent="0.3">
      <c r="A78" t="s">
        <v>358</v>
      </c>
      <c r="B78" t="s">
        <v>522</v>
      </c>
    </row>
    <row r="79" spans="1:2" x14ac:dyDescent="0.3">
      <c r="A79" t="s">
        <v>359</v>
      </c>
      <c r="B79" t="s">
        <v>523</v>
      </c>
    </row>
    <row r="80" spans="1:2" x14ac:dyDescent="0.3">
      <c r="A80" t="s">
        <v>360</v>
      </c>
      <c r="B80" t="s">
        <v>524</v>
      </c>
    </row>
    <row r="81" spans="1:2" x14ac:dyDescent="0.3">
      <c r="A81" t="s">
        <v>361</v>
      </c>
      <c r="B81" t="s">
        <v>525</v>
      </c>
    </row>
    <row r="82" spans="1:2" x14ac:dyDescent="0.3">
      <c r="A82" t="s">
        <v>362</v>
      </c>
      <c r="B82" t="s">
        <v>526</v>
      </c>
    </row>
    <row r="83" spans="1:2" x14ac:dyDescent="0.3">
      <c r="A83" t="s">
        <v>363</v>
      </c>
      <c r="B83" t="s">
        <v>527</v>
      </c>
    </row>
    <row r="84" spans="1:2" x14ac:dyDescent="0.3">
      <c r="A84" t="s">
        <v>364</v>
      </c>
      <c r="B84" t="s">
        <v>528</v>
      </c>
    </row>
    <row r="85" spans="1:2" x14ac:dyDescent="0.3">
      <c r="A85" t="s">
        <v>365</v>
      </c>
      <c r="B85" t="s">
        <v>529</v>
      </c>
    </row>
    <row r="86" spans="1:2" x14ac:dyDescent="0.3">
      <c r="A86" t="s">
        <v>366</v>
      </c>
      <c r="B86" t="s">
        <v>530</v>
      </c>
    </row>
    <row r="87" spans="1:2" x14ac:dyDescent="0.3">
      <c r="A87" t="s">
        <v>367</v>
      </c>
      <c r="B87" t="s">
        <v>531</v>
      </c>
    </row>
    <row r="88" spans="1:2" x14ac:dyDescent="0.3">
      <c r="A88" t="s">
        <v>368</v>
      </c>
      <c r="B88" t="s">
        <v>532</v>
      </c>
    </row>
    <row r="89" spans="1:2" x14ac:dyDescent="0.3">
      <c r="A89" t="s">
        <v>369</v>
      </c>
      <c r="B89" t="s">
        <v>533</v>
      </c>
    </row>
    <row r="90" spans="1:2" x14ac:dyDescent="0.3">
      <c r="A90" t="s">
        <v>370</v>
      </c>
      <c r="B90" t="s">
        <v>534</v>
      </c>
    </row>
    <row r="91" spans="1:2" x14ac:dyDescent="0.3">
      <c r="A91" t="s">
        <v>371</v>
      </c>
      <c r="B91" t="s">
        <v>535</v>
      </c>
    </row>
    <row r="92" spans="1:2" x14ac:dyDescent="0.3">
      <c r="A92" t="s">
        <v>372</v>
      </c>
      <c r="B92" t="s">
        <v>536</v>
      </c>
    </row>
    <row r="93" spans="1:2" x14ac:dyDescent="0.3">
      <c r="A93" t="s">
        <v>373</v>
      </c>
      <c r="B93" t="s">
        <v>537</v>
      </c>
    </row>
    <row r="94" spans="1:2" x14ac:dyDescent="0.3">
      <c r="A94" t="s">
        <v>374</v>
      </c>
      <c r="B94" t="s">
        <v>538</v>
      </c>
    </row>
    <row r="95" spans="1:2" x14ac:dyDescent="0.3">
      <c r="A95" t="s">
        <v>375</v>
      </c>
      <c r="B95" t="s">
        <v>539</v>
      </c>
    </row>
    <row r="96" spans="1:2" x14ac:dyDescent="0.3">
      <c r="A96" t="s">
        <v>376</v>
      </c>
      <c r="B96" t="s">
        <v>540</v>
      </c>
    </row>
    <row r="97" spans="1:2" x14ac:dyDescent="0.3">
      <c r="A97" t="s">
        <v>377</v>
      </c>
      <c r="B97" t="s">
        <v>541</v>
      </c>
    </row>
    <row r="98" spans="1:2" x14ac:dyDescent="0.3">
      <c r="A98" t="s">
        <v>378</v>
      </c>
      <c r="B98" t="s">
        <v>542</v>
      </c>
    </row>
    <row r="99" spans="1:2" x14ac:dyDescent="0.3">
      <c r="A99" t="s">
        <v>379</v>
      </c>
      <c r="B99" t="s">
        <v>543</v>
      </c>
    </row>
    <row r="100" spans="1:2" x14ac:dyDescent="0.3">
      <c r="A100" t="s">
        <v>380</v>
      </c>
      <c r="B100" t="s">
        <v>544</v>
      </c>
    </row>
    <row r="101" spans="1:2" x14ac:dyDescent="0.3">
      <c r="A101" t="s">
        <v>381</v>
      </c>
      <c r="B101" t="s">
        <v>545</v>
      </c>
    </row>
    <row r="102" spans="1:2" x14ac:dyDescent="0.3">
      <c r="A102" t="s">
        <v>382</v>
      </c>
      <c r="B102" t="s">
        <v>546</v>
      </c>
    </row>
    <row r="103" spans="1:2" x14ac:dyDescent="0.3">
      <c r="A103" t="s">
        <v>547</v>
      </c>
      <c r="B103" t="s">
        <v>548</v>
      </c>
    </row>
    <row r="104" spans="1:2" x14ac:dyDescent="0.3">
      <c r="A104" t="s">
        <v>383</v>
      </c>
      <c r="B104" t="s">
        <v>549</v>
      </c>
    </row>
    <row r="105" spans="1:2" x14ac:dyDescent="0.3">
      <c r="A105" t="s">
        <v>384</v>
      </c>
      <c r="B105" t="s">
        <v>550</v>
      </c>
    </row>
    <row r="106" spans="1:2" x14ac:dyDescent="0.3">
      <c r="A106" t="s">
        <v>385</v>
      </c>
      <c r="B106" t="s">
        <v>551</v>
      </c>
    </row>
    <row r="107" spans="1:2" x14ac:dyDescent="0.3">
      <c r="A107" t="s">
        <v>386</v>
      </c>
      <c r="B107" t="s">
        <v>552</v>
      </c>
    </row>
    <row r="108" spans="1:2" x14ac:dyDescent="0.3">
      <c r="A108" t="s">
        <v>387</v>
      </c>
      <c r="B108" t="s">
        <v>553</v>
      </c>
    </row>
    <row r="109" spans="1:2" x14ac:dyDescent="0.3">
      <c r="A109" t="s">
        <v>388</v>
      </c>
      <c r="B109" t="s">
        <v>554</v>
      </c>
    </row>
    <row r="110" spans="1:2" x14ac:dyDescent="0.3">
      <c r="A110" t="s">
        <v>389</v>
      </c>
      <c r="B110" t="s">
        <v>555</v>
      </c>
    </row>
    <row r="111" spans="1:2" x14ac:dyDescent="0.3">
      <c r="A111" t="s">
        <v>390</v>
      </c>
      <c r="B111" t="s">
        <v>391</v>
      </c>
    </row>
    <row r="112" spans="1:2" x14ac:dyDescent="0.3">
      <c r="A112" t="s">
        <v>392</v>
      </c>
      <c r="B112" t="s">
        <v>556</v>
      </c>
    </row>
    <row r="113" spans="1:2" x14ac:dyDescent="0.3">
      <c r="A113" t="s">
        <v>393</v>
      </c>
      <c r="B113" t="s">
        <v>557</v>
      </c>
    </row>
    <row r="114" spans="1:2" x14ac:dyDescent="0.3">
      <c r="A114" t="s">
        <v>394</v>
      </c>
      <c r="B114" t="s">
        <v>558</v>
      </c>
    </row>
    <row r="115" spans="1:2" x14ac:dyDescent="0.3">
      <c r="A115" t="s">
        <v>395</v>
      </c>
      <c r="B115" t="s">
        <v>559</v>
      </c>
    </row>
    <row r="116" spans="1:2" x14ac:dyDescent="0.3">
      <c r="A116" t="s">
        <v>396</v>
      </c>
      <c r="B116" t="s">
        <v>560</v>
      </c>
    </row>
    <row r="117" spans="1:2" x14ac:dyDescent="0.3">
      <c r="A117" t="s">
        <v>397</v>
      </c>
      <c r="B117" t="s">
        <v>561</v>
      </c>
    </row>
    <row r="118" spans="1:2" x14ac:dyDescent="0.3">
      <c r="A118" t="s">
        <v>398</v>
      </c>
      <c r="B118" t="s">
        <v>562</v>
      </c>
    </row>
    <row r="119" spans="1:2" x14ac:dyDescent="0.3">
      <c r="A119" t="s">
        <v>399</v>
      </c>
      <c r="B119" t="s">
        <v>564</v>
      </c>
    </row>
    <row r="120" spans="1:2" x14ac:dyDescent="0.3">
      <c r="A120" t="s">
        <v>400</v>
      </c>
      <c r="B120" t="s">
        <v>565</v>
      </c>
    </row>
    <row r="121" spans="1:2" x14ac:dyDescent="0.3">
      <c r="A121" t="s">
        <v>401</v>
      </c>
      <c r="B121" t="s">
        <v>566</v>
      </c>
    </row>
    <row r="122" spans="1:2" x14ac:dyDescent="0.3">
      <c r="A122" t="s">
        <v>402</v>
      </c>
      <c r="B122" t="s">
        <v>567</v>
      </c>
    </row>
    <row r="123" spans="1:2" x14ac:dyDescent="0.3">
      <c r="A123" t="s">
        <v>403</v>
      </c>
      <c r="B123" t="s">
        <v>568</v>
      </c>
    </row>
    <row r="124" spans="1:2" x14ac:dyDescent="0.3">
      <c r="A124" t="s">
        <v>404</v>
      </c>
      <c r="B124" t="s">
        <v>569</v>
      </c>
    </row>
    <row r="125" spans="1:2" x14ac:dyDescent="0.3">
      <c r="A125" t="s">
        <v>405</v>
      </c>
      <c r="B125" t="s">
        <v>570</v>
      </c>
    </row>
    <row r="126" spans="1:2" x14ac:dyDescent="0.3">
      <c r="A126" t="s">
        <v>406</v>
      </c>
      <c r="B126" t="s">
        <v>571</v>
      </c>
    </row>
    <row r="127" spans="1:2" x14ac:dyDescent="0.3">
      <c r="A127" t="s">
        <v>407</v>
      </c>
      <c r="B127" t="s">
        <v>572</v>
      </c>
    </row>
    <row r="128" spans="1:2" x14ac:dyDescent="0.3">
      <c r="A128" t="s">
        <v>408</v>
      </c>
      <c r="B128" t="s">
        <v>573</v>
      </c>
    </row>
    <row r="129" spans="1:2" x14ac:dyDescent="0.3">
      <c r="A129" t="s">
        <v>409</v>
      </c>
      <c r="B129" t="s">
        <v>574</v>
      </c>
    </row>
    <row r="130" spans="1:2" x14ac:dyDescent="0.3">
      <c r="A130" t="s">
        <v>410</v>
      </c>
      <c r="B130" t="s">
        <v>575</v>
      </c>
    </row>
    <row r="131" spans="1:2" x14ac:dyDescent="0.3">
      <c r="A131" t="s">
        <v>411</v>
      </c>
      <c r="B131" t="s">
        <v>576</v>
      </c>
    </row>
    <row r="132" spans="1:2" x14ac:dyDescent="0.3">
      <c r="A132" t="s">
        <v>412</v>
      </c>
      <c r="B132" t="s">
        <v>577</v>
      </c>
    </row>
    <row r="133" spans="1:2" x14ac:dyDescent="0.3">
      <c r="A133" t="s">
        <v>413</v>
      </c>
      <c r="B133" t="s">
        <v>578</v>
      </c>
    </row>
    <row r="134" spans="1:2" x14ac:dyDescent="0.3">
      <c r="A134" t="s">
        <v>579</v>
      </c>
      <c r="B134" t="s">
        <v>580</v>
      </c>
    </row>
    <row r="135" spans="1:2" x14ac:dyDescent="0.3">
      <c r="A135" t="s">
        <v>414</v>
      </c>
      <c r="B135" t="s">
        <v>581</v>
      </c>
    </row>
    <row r="136" spans="1:2" x14ac:dyDescent="0.3">
      <c r="A136" t="s">
        <v>415</v>
      </c>
      <c r="B136" t="s">
        <v>582</v>
      </c>
    </row>
    <row r="137" spans="1:2" x14ac:dyDescent="0.3">
      <c r="A137" t="s">
        <v>416</v>
      </c>
      <c r="B137" t="s">
        <v>583</v>
      </c>
    </row>
    <row r="138" spans="1:2" x14ac:dyDescent="0.3">
      <c r="A138" t="s">
        <v>417</v>
      </c>
      <c r="B138" t="s">
        <v>584</v>
      </c>
    </row>
    <row r="139" spans="1:2" x14ac:dyDescent="0.3">
      <c r="A139" t="s">
        <v>418</v>
      </c>
      <c r="B139" t="s">
        <v>585</v>
      </c>
    </row>
    <row r="140" spans="1:2" x14ac:dyDescent="0.3">
      <c r="A140" t="s">
        <v>419</v>
      </c>
      <c r="B140" t="s">
        <v>586</v>
      </c>
    </row>
    <row r="141" spans="1:2" x14ac:dyDescent="0.3">
      <c r="A141" t="s">
        <v>420</v>
      </c>
      <c r="B141" t="s">
        <v>587</v>
      </c>
    </row>
    <row r="142" spans="1:2" x14ac:dyDescent="0.3">
      <c r="A142" t="s">
        <v>421</v>
      </c>
      <c r="B142" t="s">
        <v>588</v>
      </c>
    </row>
    <row r="143" spans="1:2" x14ac:dyDescent="0.3">
      <c r="A143" t="s">
        <v>422</v>
      </c>
      <c r="B143" t="s">
        <v>589</v>
      </c>
    </row>
    <row r="144" spans="1:2" x14ac:dyDescent="0.3">
      <c r="A144" t="s">
        <v>423</v>
      </c>
      <c r="B144" t="s">
        <v>590</v>
      </c>
    </row>
    <row r="145" spans="1:2" x14ac:dyDescent="0.3">
      <c r="A145" t="s">
        <v>424</v>
      </c>
      <c r="B145" t="s">
        <v>591</v>
      </c>
    </row>
    <row r="146" spans="1:2" x14ac:dyDescent="0.3">
      <c r="A146" t="s">
        <v>425</v>
      </c>
      <c r="B146" t="s">
        <v>592</v>
      </c>
    </row>
    <row r="147" spans="1:2" x14ac:dyDescent="0.3">
      <c r="A147" t="s">
        <v>426</v>
      </c>
      <c r="B147" t="s">
        <v>593</v>
      </c>
    </row>
    <row r="148" spans="1:2" x14ac:dyDescent="0.3">
      <c r="A148" t="s">
        <v>427</v>
      </c>
      <c r="B148" t="s">
        <v>594</v>
      </c>
    </row>
    <row r="149" spans="1:2" x14ac:dyDescent="0.3">
      <c r="A149" t="s">
        <v>428</v>
      </c>
      <c r="B149" t="s">
        <v>595</v>
      </c>
    </row>
    <row r="150" spans="1:2" x14ac:dyDescent="0.3">
      <c r="A150" t="s">
        <v>596</v>
      </c>
      <c r="B150" t="s">
        <v>597</v>
      </c>
    </row>
    <row r="151" spans="1:2" x14ac:dyDescent="0.3">
      <c r="A151" t="s">
        <v>598</v>
      </c>
      <c r="B151" t="s">
        <v>599</v>
      </c>
    </row>
    <row r="152" spans="1:2" x14ac:dyDescent="0.3">
      <c r="A152" t="s">
        <v>430</v>
      </c>
      <c r="B152" t="s">
        <v>600</v>
      </c>
    </row>
    <row r="153" spans="1:2" x14ac:dyDescent="0.3">
      <c r="A153" t="s">
        <v>601</v>
      </c>
      <c r="B153" t="s">
        <v>602</v>
      </c>
    </row>
    <row r="154" spans="1:2" x14ac:dyDescent="0.3">
      <c r="A154" t="s">
        <v>431</v>
      </c>
      <c r="B154" t="s">
        <v>603</v>
      </c>
    </row>
    <row r="155" spans="1:2" x14ac:dyDescent="0.3">
      <c r="A155" t="s">
        <v>604</v>
      </c>
      <c r="B155" t="s">
        <v>605</v>
      </c>
    </row>
    <row r="156" spans="1:2" x14ac:dyDescent="0.3">
      <c r="A156" t="s">
        <v>432</v>
      </c>
      <c r="B156" t="s">
        <v>606</v>
      </c>
    </row>
    <row r="157" spans="1:2" x14ac:dyDescent="0.3">
      <c r="A157" t="s">
        <v>433</v>
      </c>
      <c r="B157" t="s">
        <v>607</v>
      </c>
    </row>
    <row r="158" spans="1:2" x14ac:dyDescent="0.3">
      <c r="A158" t="s">
        <v>434</v>
      </c>
      <c r="B158" t="s">
        <v>608</v>
      </c>
    </row>
    <row r="159" spans="1:2" x14ac:dyDescent="0.3">
      <c r="A159" t="s">
        <v>435</v>
      </c>
      <c r="B159" t="s">
        <v>609</v>
      </c>
    </row>
    <row r="160" spans="1:2" x14ac:dyDescent="0.3">
      <c r="A160" t="s">
        <v>610</v>
      </c>
      <c r="B160" t="s">
        <v>611</v>
      </c>
    </row>
    <row r="161" spans="1:2" x14ac:dyDescent="0.3">
      <c r="A161" t="s">
        <v>612</v>
      </c>
      <c r="B161" t="s">
        <v>613</v>
      </c>
    </row>
    <row r="162" spans="1:2" x14ac:dyDescent="0.3">
      <c r="A162" t="s">
        <v>614</v>
      </c>
      <c r="B162" t="s">
        <v>615</v>
      </c>
    </row>
    <row r="163" spans="1:2" x14ac:dyDescent="0.3">
      <c r="A163" t="s">
        <v>616</v>
      </c>
      <c r="B163" t="s">
        <v>617</v>
      </c>
    </row>
    <row r="164" spans="1:2" x14ac:dyDescent="0.3">
      <c r="A164" t="s">
        <v>618</v>
      </c>
      <c r="B164" t="s">
        <v>619</v>
      </c>
    </row>
    <row r="165" spans="1:2" x14ac:dyDescent="0.3">
      <c r="A165" t="s">
        <v>620</v>
      </c>
      <c r="B165" t="s">
        <v>621</v>
      </c>
    </row>
    <row r="166" spans="1:2" x14ac:dyDescent="0.3">
      <c r="A166" t="s">
        <v>436</v>
      </c>
      <c r="B166" t="s">
        <v>622</v>
      </c>
    </row>
    <row r="167" spans="1:2" x14ac:dyDescent="0.3">
      <c r="A167" t="s">
        <v>437</v>
      </c>
      <c r="B167" t="s">
        <v>623</v>
      </c>
    </row>
    <row r="168" spans="1:2" x14ac:dyDescent="0.3">
      <c r="A168" t="s">
        <v>438</v>
      </c>
      <c r="B168" t="s">
        <v>624</v>
      </c>
    </row>
    <row r="169" spans="1:2" x14ac:dyDescent="0.3">
      <c r="A169" t="s">
        <v>625</v>
      </c>
      <c r="B169" t="s">
        <v>626</v>
      </c>
    </row>
    <row r="170" spans="1:2" x14ac:dyDescent="0.3">
      <c r="A170" t="s">
        <v>439</v>
      </c>
      <c r="B170" t="s">
        <v>627</v>
      </c>
    </row>
    <row r="171" spans="1:2" x14ac:dyDescent="0.3">
      <c r="A171" t="s">
        <v>628</v>
      </c>
      <c r="B171" t="s">
        <v>629</v>
      </c>
    </row>
    <row r="172" spans="1:2" x14ac:dyDescent="0.3">
      <c r="A172" t="s">
        <v>630</v>
      </c>
      <c r="B172" t="s">
        <v>631</v>
      </c>
    </row>
    <row r="173" spans="1:2" x14ac:dyDescent="0.3">
      <c r="A173" t="s">
        <v>632</v>
      </c>
      <c r="B173" t="s">
        <v>633</v>
      </c>
    </row>
    <row r="174" spans="1:2" x14ac:dyDescent="0.3">
      <c r="A174" t="s">
        <v>634</v>
      </c>
      <c r="B174" t="s">
        <v>635</v>
      </c>
    </row>
    <row r="175" spans="1:2" x14ac:dyDescent="0.3">
      <c r="A175" t="s">
        <v>636</v>
      </c>
      <c r="B175" t="s">
        <v>637</v>
      </c>
    </row>
    <row r="176" spans="1:2" x14ac:dyDescent="0.3">
      <c r="A176" t="s">
        <v>440</v>
      </c>
      <c r="B176" t="s">
        <v>638</v>
      </c>
    </row>
    <row r="177" spans="1:2" x14ac:dyDescent="0.3">
      <c r="A177" t="s">
        <v>441</v>
      </c>
      <c r="B177" t="s">
        <v>639</v>
      </c>
    </row>
    <row r="178" spans="1:2" x14ac:dyDescent="0.3">
      <c r="A178" t="s">
        <v>442</v>
      </c>
      <c r="B178" t="s">
        <v>640</v>
      </c>
    </row>
    <row r="179" spans="1:2" x14ac:dyDescent="0.3">
      <c r="A179" t="s">
        <v>641</v>
      </c>
      <c r="B179" t="s">
        <v>642</v>
      </c>
    </row>
  </sheetData>
  <hyperlinks>
    <hyperlink ref="C1" location="Indice!A1" display="Índice" xr:uid="{00000000-0004-0000-2D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C684A-62AB-4D7D-818A-05C94B8DD3C2}">
  <sheetPr>
    <tabColor rgb="FF92D050"/>
  </sheetPr>
  <dimension ref="B1:J97"/>
  <sheetViews>
    <sheetView showGridLines="0" tabSelected="1" topLeftCell="A59" zoomScale="90" zoomScaleNormal="90" workbookViewId="0">
      <selection activeCell="D89" sqref="D89"/>
    </sheetView>
  </sheetViews>
  <sheetFormatPr baseColWidth="10" defaultColWidth="11.33203125" defaultRowHeight="10.199999999999999" x14ac:dyDescent="0.2"/>
  <cols>
    <col min="1" max="2" width="2.33203125" style="119" customWidth="1"/>
    <col min="3" max="3" width="2" style="119" customWidth="1"/>
    <col min="4" max="4" width="27" style="119" bestFit="1" customWidth="1"/>
    <col min="5" max="5" width="28.6640625" style="119" bestFit="1" customWidth="1"/>
    <col min="6" max="6" width="6.6640625" style="120" bestFit="1" customWidth="1"/>
    <col min="7" max="8" width="13.5546875" style="119" bestFit="1" customWidth="1"/>
    <col min="9" max="9" width="14.33203125" style="119" bestFit="1" customWidth="1"/>
    <col min="10" max="16384" width="11.33203125" style="119"/>
  </cols>
  <sheetData>
    <row r="1" spans="2:9" ht="13.8" x14ac:dyDescent="0.25">
      <c r="E1" s="71" t="e">
        <v>#REF!</v>
      </c>
      <c r="H1" s="106" t="s">
        <v>230</v>
      </c>
    </row>
    <row r="3" spans="2:9" ht="13.8" x14ac:dyDescent="0.25">
      <c r="B3" s="847" t="s">
        <v>2779</v>
      </c>
      <c r="C3" s="847"/>
      <c r="D3" s="847"/>
      <c r="E3" s="847"/>
      <c r="F3" s="847"/>
      <c r="G3" s="847"/>
      <c r="H3" s="847"/>
    </row>
    <row r="4" spans="2:9" ht="15" customHeight="1" x14ac:dyDescent="0.25">
      <c r="B4" s="847" t="s">
        <v>3442</v>
      </c>
      <c r="C4" s="847"/>
      <c r="D4" s="847"/>
      <c r="E4" s="847"/>
      <c r="F4" s="847"/>
      <c r="G4" s="847"/>
      <c r="H4" s="847"/>
    </row>
    <row r="5" spans="2:9" ht="13.2" x14ac:dyDescent="0.25">
      <c r="B5" s="848" t="s">
        <v>168</v>
      </c>
      <c r="C5" s="848"/>
      <c r="D5" s="848"/>
      <c r="E5" s="848"/>
      <c r="F5" s="848"/>
      <c r="G5" s="848"/>
      <c r="H5" s="848"/>
    </row>
    <row r="6" spans="2:9" ht="11.4" x14ac:dyDescent="0.2">
      <c r="B6" s="28"/>
      <c r="C6" s="28"/>
      <c r="D6" s="28"/>
      <c r="E6" s="28"/>
      <c r="F6" s="121"/>
      <c r="G6" s="122">
        <v>45382</v>
      </c>
      <c r="H6" s="122"/>
    </row>
    <row r="7" spans="2:9" ht="13.2" x14ac:dyDescent="0.2">
      <c r="B7" s="28"/>
      <c r="C7" s="28"/>
      <c r="D7" s="852" t="s">
        <v>130</v>
      </c>
      <c r="E7" s="852"/>
      <c r="F7" s="727" t="s">
        <v>129</v>
      </c>
      <c r="G7" s="728">
        <v>45382</v>
      </c>
      <c r="H7" s="728">
        <v>45291</v>
      </c>
    </row>
    <row r="8" spans="2:9" ht="8.25" customHeight="1" x14ac:dyDescent="0.25">
      <c r="C8" s="28"/>
      <c r="D8" s="851"/>
      <c r="E8" s="851"/>
      <c r="F8" s="715"/>
      <c r="G8" s="18"/>
      <c r="H8" s="18"/>
    </row>
    <row r="9" spans="2:9" ht="13.2" x14ac:dyDescent="0.25">
      <c r="B9" s="316"/>
      <c r="C9" s="317"/>
      <c r="D9" s="74" t="s">
        <v>131</v>
      </c>
      <c r="E9" s="18"/>
      <c r="F9" s="125"/>
      <c r="G9" s="18"/>
      <c r="H9" s="18"/>
    </row>
    <row r="10" spans="2:9" ht="14.4" x14ac:dyDescent="0.3">
      <c r="B10" s="28"/>
      <c r="C10" s="28"/>
      <c r="D10" s="18" t="s">
        <v>132</v>
      </c>
      <c r="E10" s="18"/>
      <c r="F10" s="681">
        <v>3</v>
      </c>
      <c r="G10" s="447">
        <v>3220866.2060000002</v>
      </c>
      <c r="H10" s="284">
        <v>2176326.2590000001</v>
      </c>
    </row>
    <row r="11" spans="2:9" ht="14.4" x14ac:dyDescent="0.3">
      <c r="B11" s="28"/>
      <c r="C11" s="28"/>
      <c r="D11" s="18" t="s">
        <v>76</v>
      </c>
      <c r="E11" s="18"/>
      <c r="F11" s="681">
        <v>4</v>
      </c>
      <c r="G11" s="447">
        <v>20164746.384000003</v>
      </c>
      <c r="H11" s="284">
        <v>35210820.466000006</v>
      </c>
    </row>
    <row r="12" spans="2:9" ht="14.4" x14ac:dyDescent="0.3">
      <c r="B12" s="28"/>
      <c r="C12" s="28"/>
      <c r="D12" s="18" t="s">
        <v>3242</v>
      </c>
      <c r="E12" s="18"/>
      <c r="F12" s="681">
        <v>5</v>
      </c>
      <c r="G12" s="447">
        <v>446868636.99199992</v>
      </c>
      <c r="H12" s="284">
        <v>394250978.21100008</v>
      </c>
    </row>
    <row r="13" spans="2:9" ht="14.4" x14ac:dyDescent="0.3">
      <c r="B13" s="28"/>
      <c r="C13" s="28"/>
      <c r="D13" s="378" t="s">
        <v>3428</v>
      </c>
      <c r="E13" s="18"/>
      <c r="F13" s="681">
        <v>5</v>
      </c>
      <c r="G13" s="447">
        <v>-16410667.046300434</v>
      </c>
      <c r="H13" s="284">
        <v>-22339719.560792513</v>
      </c>
      <c r="I13" s="752"/>
    </row>
    <row r="14" spans="2:9" ht="14.4" x14ac:dyDescent="0.3">
      <c r="B14" s="124"/>
      <c r="C14" s="28"/>
      <c r="D14" s="18" t="s">
        <v>1420</v>
      </c>
      <c r="E14" s="18"/>
      <c r="F14" s="681">
        <v>6</v>
      </c>
      <c r="G14" s="447">
        <v>9673052.5150000006</v>
      </c>
      <c r="H14" s="284">
        <v>7596595.4939999999</v>
      </c>
    </row>
    <row r="15" spans="2:9" ht="14.4" x14ac:dyDescent="0.3">
      <c r="B15" s="124"/>
      <c r="C15" s="28"/>
      <c r="D15" s="18" t="s">
        <v>1421</v>
      </c>
      <c r="E15" s="18"/>
      <c r="F15" s="681">
        <v>6</v>
      </c>
      <c r="G15" s="447">
        <v>34921975.593999997</v>
      </c>
      <c r="H15" s="284">
        <v>31020809.214999996</v>
      </c>
    </row>
    <row r="16" spans="2:9" ht="14.4" x14ac:dyDescent="0.3">
      <c r="B16" s="124"/>
      <c r="C16" s="28"/>
      <c r="D16" s="18" t="s">
        <v>2392</v>
      </c>
      <c r="E16" s="18"/>
      <c r="F16" s="681">
        <v>6</v>
      </c>
      <c r="G16" s="447">
        <v>793324511.52900004</v>
      </c>
      <c r="H16" s="284">
        <v>188724890.73199999</v>
      </c>
    </row>
    <row r="17" spans="2:10" ht="14.4" hidden="1" x14ac:dyDescent="0.3">
      <c r="B17" s="28"/>
      <c r="C17" s="28"/>
      <c r="D17" s="18" t="s">
        <v>134</v>
      </c>
      <c r="E17" s="18"/>
      <c r="F17" s="681">
        <v>10</v>
      </c>
      <c r="G17" s="447">
        <v>0</v>
      </c>
      <c r="H17" s="284">
        <v>0</v>
      </c>
    </row>
    <row r="18" spans="2:10" ht="14.4" x14ac:dyDescent="0.3">
      <c r="B18" s="28"/>
      <c r="C18" s="28"/>
      <c r="D18" s="18" t="s">
        <v>147</v>
      </c>
      <c r="E18" s="18"/>
      <c r="F18" s="681">
        <v>10</v>
      </c>
      <c r="G18" s="447">
        <v>168783099.69599998</v>
      </c>
      <c r="H18" s="284">
        <v>207807958.433</v>
      </c>
    </row>
    <row r="19" spans="2:10" ht="13.2" x14ac:dyDescent="0.25">
      <c r="B19" s="28"/>
      <c r="C19" s="28"/>
      <c r="D19" s="18"/>
      <c r="E19" s="18"/>
      <c r="F19" s="659"/>
      <c r="G19" s="447"/>
      <c r="H19" s="447"/>
    </row>
    <row r="20" spans="2:10" ht="13.2" x14ac:dyDescent="0.25">
      <c r="B20" s="28"/>
      <c r="C20" s="28"/>
      <c r="D20" s="748" t="s">
        <v>188</v>
      </c>
      <c r="E20" s="719"/>
      <c r="F20" s="722"/>
      <c r="G20" s="723">
        <v>1460546221.8696995</v>
      </c>
      <c r="H20" s="723">
        <v>844448659.24920762</v>
      </c>
    </row>
    <row r="21" spans="2:10" ht="13.2" x14ac:dyDescent="0.25">
      <c r="B21" s="28"/>
      <c r="C21" s="28"/>
      <c r="D21" s="748" t="s">
        <v>135</v>
      </c>
      <c r="E21" s="719"/>
      <c r="F21" s="722"/>
      <c r="G21" s="725"/>
      <c r="H21" s="725"/>
    </row>
    <row r="22" spans="2:10" ht="14.4" x14ac:dyDescent="0.3">
      <c r="B22" s="28"/>
      <c r="C22" s="28"/>
      <c r="D22" s="18" t="s">
        <v>2417</v>
      </c>
      <c r="E22" s="18"/>
      <c r="F22" s="681">
        <v>6</v>
      </c>
      <c r="G22" s="447">
        <v>3343240.3969999999</v>
      </c>
      <c r="H22" s="449">
        <v>2196757.4070000001</v>
      </c>
    </row>
    <row r="23" spans="2:10" ht="14.4" hidden="1" x14ac:dyDescent="0.3">
      <c r="B23" s="28"/>
      <c r="C23" s="28"/>
      <c r="D23" s="18" t="s">
        <v>1573</v>
      </c>
      <c r="E23" s="18"/>
      <c r="F23" s="681">
        <v>6</v>
      </c>
      <c r="G23" s="447">
        <v>0</v>
      </c>
      <c r="H23" s="649">
        <v>0</v>
      </c>
    </row>
    <row r="24" spans="2:10" ht="14.4" x14ac:dyDescent="0.3">
      <c r="B24" s="28"/>
      <c r="C24" s="28"/>
      <c r="D24" s="378" t="s">
        <v>3243</v>
      </c>
      <c r="E24" s="18"/>
      <c r="F24" s="681">
        <v>5</v>
      </c>
      <c r="G24" s="447">
        <v>443028382.88999999</v>
      </c>
      <c r="H24" s="649">
        <v>201653716.77400005</v>
      </c>
      <c r="I24" s="752"/>
    </row>
    <row r="25" spans="2:10" ht="14.4" x14ac:dyDescent="0.3">
      <c r="B25" s="28"/>
      <c r="C25" s="28"/>
      <c r="D25" s="378" t="s">
        <v>2407</v>
      </c>
      <c r="E25" s="18"/>
      <c r="F25" s="681">
        <v>5</v>
      </c>
      <c r="G25" s="447">
        <v>-6855498.4336995659</v>
      </c>
      <c r="H25" s="651">
        <v>-11426445.919207487</v>
      </c>
      <c r="I25" s="781"/>
    </row>
    <row r="26" spans="2:10" ht="14.4" x14ac:dyDescent="0.3">
      <c r="B26" s="28"/>
      <c r="C26" s="28"/>
      <c r="D26" s="18" t="s">
        <v>3402</v>
      </c>
      <c r="E26" s="18"/>
      <c r="F26" s="681">
        <v>8</v>
      </c>
      <c r="G26" s="447">
        <v>161862187.745</v>
      </c>
      <c r="H26" s="649">
        <v>126152187.745</v>
      </c>
    </row>
    <row r="27" spans="2:10" ht="14.4" x14ac:dyDescent="0.3">
      <c r="B27" s="28"/>
      <c r="C27" s="28"/>
      <c r="D27" s="18" t="s">
        <v>250</v>
      </c>
      <c r="E27" s="18"/>
      <c r="F27" s="681">
        <v>9</v>
      </c>
      <c r="G27" s="447">
        <v>19216810.887999993</v>
      </c>
      <c r="H27" s="649">
        <v>19534410.887999993</v>
      </c>
    </row>
    <row r="28" spans="2:10" ht="14.4" x14ac:dyDescent="0.3">
      <c r="B28" s="28"/>
      <c r="C28" s="28"/>
      <c r="D28" s="18" t="s">
        <v>84</v>
      </c>
      <c r="E28" s="18"/>
      <c r="F28" s="681">
        <v>11</v>
      </c>
      <c r="G28" s="447">
        <v>2118194.5079999971</v>
      </c>
      <c r="H28" s="649">
        <v>3359647.0819999985</v>
      </c>
    </row>
    <row r="29" spans="2:10" ht="14.4" x14ac:dyDescent="0.3">
      <c r="B29" s="28"/>
      <c r="C29" s="28"/>
      <c r="D29" s="18" t="s">
        <v>87</v>
      </c>
      <c r="E29" s="18"/>
      <c r="F29" s="681">
        <v>12</v>
      </c>
      <c r="G29" s="447">
        <v>16518002</v>
      </c>
      <c r="H29" s="649">
        <v>16518002</v>
      </c>
    </row>
    <row r="30" spans="2:10" ht="13.2" x14ac:dyDescent="0.25">
      <c r="B30" s="28"/>
      <c r="C30" s="28"/>
      <c r="D30" s="18"/>
      <c r="E30" s="18"/>
      <c r="F30" s="254"/>
      <c r="G30" s="447"/>
      <c r="H30" s="447"/>
    </row>
    <row r="31" spans="2:10" ht="13.2" x14ac:dyDescent="0.25">
      <c r="B31" s="28"/>
      <c r="C31" s="28"/>
      <c r="D31" s="850" t="s">
        <v>199</v>
      </c>
      <c r="E31" s="850"/>
      <c r="F31" s="722"/>
      <c r="G31" s="723">
        <v>639231319.99430048</v>
      </c>
      <c r="H31" s="723">
        <v>357988275.97679257</v>
      </c>
    </row>
    <row r="32" spans="2:10" ht="13.2" x14ac:dyDescent="0.25">
      <c r="B32" s="28"/>
      <c r="C32" s="28"/>
      <c r="D32" s="721" t="s">
        <v>148</v>
      </c>
      <c r="E32" s="721"/>
      <c r="F32" s="720"/>
      <c r="G32" s="724">
        <v>2099777541.8639998</v>
      </c>
      <c r="H32" s="724">
        <v>1202436935.2260003</v>
      </c>
      <c r="I32" s="694"/>
      <c r="J32" s="694"/>
    </row>
    <row r="33" spans="2:8" ht="15" hidden="1" customHeight="1" x14ac:dyDescent="0.55000000000000004">
      <c r="B33" s="28"/>
      <c r="C33" s="28"/>
      <c r="D33" s="312"/>
      <c r="E33" s="310"/>
      <c r="F33" s="311"/>
      <c r="G33" s="450" t="e">
        <v>#REF!</v>
      </c>
      <c r="H33" s="717" t="e">
        <v>#REF!</v>
      </c>
    </row>
    <row r="34" spans="2:8" ht="13.2" x14ac:dyDescent="0.25">
      <c r="B34" s="28"/>
      <c r="C34" s="28"/>
      <c r="D34" s="28"/>
      <c r="E34" s="28"/>
      <c r="F34" s="28"/>
      <c r="G34" s="451"/>
      <c r="H34" s="716"/>
    </row>
    <row r="35" spans="2:8" ht="13.2" x14ac:dyDescent="0.2">
      <c r="C35" s="28"/>
      <c r="D35" s="852" t="s">
        <v>149</v>
      </c>
      <c r="E35" s="852"/>
      <c r="F35" s="727"/>
      <c r="G35" s="728"/>
      <c r="H35" s="728"/>
    </row>
    <row r="36" spans="2:8" ht="13.2" x14ac:dyDescent="0.25">
      <c r="B36" s="28"/>
      <c r="C36" s="28"/>
      <c r="D36" s="74" t="s">
        <v>150</v>
      </c>
      <c r="E36" s="18"/>
      <c r="F36" s="125"/>
      <c r="G36" s="447"/>
      <c r="H36" s="448"/>
    </row>
    <row r="37" spans="2:8" ht="14.4" x14ac:dyDescent="0.3">
      <c r="B37" s="28"/>
      <c r="C37" s="28"/>
      <c r="D37" s="18" t="s">
        <v>77</v>
      </c>
      <c r="E37" s="18"/>
      <c r="F37" s="681">
        <v>13</v>
      </c>
      <c r="G37" s="447">
        <v>17888429.151000001</v>
      </c>
      <c r="H37" s="649">
        <v>10215552.765000001</v>
      </c>
    </row>
    <row r="38" spans="2:8" ht="14.4" x14ac:dyDescent="0.3">
      <c r="B38" s="28"/>
      <c r="C38" s="28"/>
      <c r="D38" s="18" t="s">
        <v>1430</v>
      </c>
      <c r="E38" s="18"/>
      <c r="F38" s="681">
        <v>14</v>
      </c>
      <c r="G38" s="447">
        <v>5206447.3418603996</v>
      </c>
      <c r="H38" s="649">
        <v>5204858.7986327996</v>
      </c>
    </row>
    <row r="39" spans="2:8" ht="14.4" x14ac:dyDescent="0.3">
      <c r="B39" s="28"/>
      <c r="C39" s="28"/>
      <c r="D39" s="18" t="s">
        <v>3256</v>
      </c>
      <c r="E39" s="18"/>
      <c r="F39" s="681">
        <v>14</v>
      </c>
      <c r="G39" s="447">
        <v>7898640.9389316002</v>
      </c>
      <c r="H39" s="649">
        <v>7761926.2937112004</v>
      </c>
    </row>
    <row r="40" spans="2:8" ht="14.4" x14ac:dyDescent="0.3">
      <c r="B40" s="28"/>
      <c r="C40" s="28"/>
      <c r="D40" s="18" t="s">
        <v>3244</v>
      </c>
      <c r="E40" s="18"/>
      <c r="F40" s="681">
        <v>14</v>
      </c>
      <c r="G40" s="447">
        <v>111865603.10592599</v>
      </c>
      <c r="H40" s="447">
        <v>207001880.94013199</v>
      </c>
    </row>
    <row r="41" spans="2:8" ht="14.4" x14ac:dyDescent="0.3">
      <c r="B41" s="28"/>
      <c r="C41" s="28"/>
      <c r="D41" s="18" t="s">
        <v>3327</v>
      </c>
      <c r="E41" s="18"/>
      <c r="F41" s="681">
        <v>14</v>
      </c>
      <c r="G41" s="447">
        <v>26740260.754870601</v>
      </c>
      <c r="H41" s="447">
        <v>26606529.763009198</v>
      </c>
    </row>
    <row r="42" spans="2:8" ht="14.4" x14ac:dyDescent="0.3">
      <c r="B42" s="28"/>
      <c r="C42" s="28"/>
      <c r="D42" s="18" t="s">
        <v>49</v>
      </c>
      <c r="E42" s="18"/>
      <c r="F42" s="681">
        <v>16</v>
      </c>
      <c r="G42" s="447">
        <v>435142.03</v>
      </c>
      <c r="H42" s="649">
        <v>197229.932</v>
      </c>
    </row>
    <row r="43" spans="2:8" ht="14.4" x14ac:dyDescent="0.3">
      <c r="B43" s="28"/>
      <c r="C43" s="28"/>
      <c r="D43" s="18" t="s">
        <v>50</v>
      </c>
      <c r="E43" s="18"/>
      <c r="F43" s="681">
        <v>17</v>
      </c>
      <c r="G43" s="447">
        <v>6825562.341</v>
      </c>
      <c r="H43" s="649">
        <v>7931689.2129999995</v>
      </c>
    </row>
    <row r="44" spans="2:8" ht="14.4" x14ac:dyDescent="0.3">
      <c r="B44" s="28"/>
      <c r="C44" s="28"/>
      <c r="D44" s="18" t="s">
        <v>51</v>
      </c>
      <c r="E44" s="18"/>
      <c r="F44" s="681">
        <v>18</v>
      </c>
      <c r="G44" s="447">
        <v>2350889.2080000001</v>
      </c>
      <c r="H44" s="649">
        <v>2422227.02</v>
      </c>
    </row>
    <row r="45" spans="2:8" ht="14.4" x14ac:dyDescent="0.3">
      <c r="B45" s="28"/>
      <c r="C45" s="28"/>
      <c r="D45" s="18" t="s">
        <v>152</v>
      </c>
      <c r="E45" s="18"/>
      <c r="F45" s="681">
        <v>19</v>
      </c>
      <c r="G45" s="447">
        <v>1218760211.8329992</v>
      </c>
      <c r="H45" s="649">
        <v>237919407.05299994</v>
      </c>
    </row>
    <row r="46" spans="2:8" ht="13.65" customHeight="1" x14ac:dyDescent="0.25">
      <c r="B46" s="28"/>
      <c r="C46" s="28"/>
      <c r="D46" s="18"/>
      <c r="E46" s="18"/>
      <c r="F46" s="659"/>
      <c r="G46" s="447"/>
      <c r="H46" s="447"/>
    </row>
    <row r="47" spans="2:8" ht="13.2" x14ac:dyDescent="0.25">
      <c r="B47" s="28"/>
      <c r="C47" s="28"/>
      <c r="D47" s="748" t="s">
        <v>151</v>
      </c>
      <c r="E47" s="719"/>
      <c r="F47" s="722"/>
      <c r="G47" s="723">
        <v>1397971186.7045879</v>
      </c>
      <c r="H47" s="723">
        <v>505261301.77848518</v>
      </c>
    </row>
    <row r="48" spans="2:8" ht="13.2" x14ac:dyDescent="0.25">
      <c r="B48" s="28"/>
      <c r="C48" s="28"/>
      <c r="D48" s="748" t="s">
        <v>153</v>
      </c>
      <c r="E48" s="719"/>
      <c r="F48" s="722"/>
      <c r="G48" s="725"/>
      <c r="H48" s="725"/>
    </row>
    <row r="49" spans="2:8" ht="14.4" x14ac:dyDescent="0.3">
      <c r="B49" s="28"/>
      <c r="C49" s="28"/>
      <c r="D49" s="18" t="s">
        <v>1431</v>
      </c>
      <c r="E49" s="18"/>
      <c r="F49" s="681">
        <v>14</v>
      </c>
      <c r="G49" s="447">
        <v>116868445.15247372</v>
      </c>
      <c r="H49" s="649">
        <v>116848880.4053334</v>
      </c>
    </row>
    <row r="50" spans="2:8" ht="14.4" x14ac:dyDescent="0.3">
      <c r="B50" s="28"/>
      <c r="C50" s="28"/>
      <c r="D50" s="18" t="s">
        <v>1432</v>
      </c>
      <c r="E50" s="18"/>
      <c r="F50" s="681">
        <v>14</v>
      </c>
      <c r="G50" s="447">
        <v>49946048.892512299</v>
      </c>
      <c r="H50" s="649">
        <v>49081551.2647186</v>
      </c>
    </row>
    <row r="51" spans="2:8" ht="14.4" x14ac:dyDescent="0.3">
      <c r="B51" s="28"/>
      <c r="C51" s="28"/>
      <c r="D51" s="18" t="s">
        <v>2719</v>
      </c>
      <c r="E51" s="18"/>
      <c r="F51" s="681">
        <v>14</v>
      </c>
      <c r="G51" s="447">
        <v>37547428.105000004</v>
      </c>
      <c r="H51" s="649">
        <v>37547428.105000004</v>
      </c>
    </row>
    <row r="52" spans="2:8" ht="14.4" x14ac:dyDescent="0.3">
      <c r="B52" s="28"/>
      <c r="C52" s="28"/>
      <c r="D52" t="s">
        <v>3245</v>
      </c>
      <c r="E52" s="18"/>
      <c r="F52" s="681">
        <v>14</v>
      </c>
      <c r="G52" s="447">
        <v>61236099.543441206</v>
      </c>
      <c r="H52" s="449">
        <v>61153186.573418401</v>
      </c>
    </row>
    <row r="53" spans="2:8" ht="14.4" x14ac:dyDescent="0.3">
      <c r="B53" s="28"/>
      <c r="C53" s="28"/>
      <c r="D53" s="18" t="s">
        <v>2393</v>
      </c>
      <c r="E53" s="18"/>
      <c r="F53" s="681">
        <v>14</v>
      </c>
      <c r="G53" s="447">
        <v>1543126.3529999999</v>
      </c>
      <c r="H53" s="649">
        <v>1543126.3529999999</v>
      </c>
    </row>
    <row r="54" spans="2:8" ht="13.2" x14ac:dyDescent="0.25">
      <c r="B54" s="28"/>
      <c r="C54" s="28"/>
      <c r="D54" s="748" t="s">
        <v>201</v>
      </c>
      <c r="E54" s="719"/>
      <c r="F54" s="722"/>
      <c r="G54" s="723">
        <v>267141148.04642722</v>
      </c>
      <c r="H54" s="723">
        <v>266174172.7014704</v>
      </c>
    </row>
    <row r="55" spans="2:8" ht="13.2" x14ac:dyDescent="0.25">
      <c r="B55" s="28"/>
      <c r="C55" s="28"/>
      <c r="D55" s="18"/>
      <c r="E55" s="313"/>
      <c r="F55" s="253"/>
      <c r="G55" s="373"/>
      <c r="H55" s="448"/>
    </row>
    <row r="56" spans="2:8" ht="13.2" x14ac:dyDescent="0.2">
      <c r="C56" s="28"/>
      <c r="D56" s="726" t="s">
        <v>251</v>
      </c>
      <c r="E56" s="726"/>
      <c r="F56" s="720"/>
      <c r="G56" s="724">
        <v>1665112334.7510152</v>
      </c>
      <c r="H56" s="724">
        <v>771435474.47995555</v>
      </c>
    </row>
    <row r="57" spans="2:8" ht="13.2" x14ac:dyDescent="0.25">
      <c r="B57" s="28"/>
      <c r="C57" s="28"/>
      <c r="D57" s="726" t="s">
        <v>32</v>
      </c>
      <c r="E57" s="726"/>
      <c r="F57" s="720"/>
      <c r="G57" s="749"/>
      <c r="H57" s="749"/>
    </row>
    <row r="58" spans="2:8" ht="14.4" x14ac:dyDescent="0.3">
      <c r="B58" s="28"/>
      <c r="C58" s="28"/>
      <c r="D58" s="18" t="s">
        <v>154</v>
      </c>
      <c r="E58" s="18"/>
      <c r="F58" s="681">
        <v>20</v>
      </c>
      <c r="G58" s="447">
        <v>387753000</v>
      </c>
      <c r="H58" s="449">
        <v>387751000</v>
      </c>
    </row>
    <row r="59" spans="2:8" ht="14.4" x14ac:dyDescent="0.3">
      <c r="B59" s="28"/>
      <c r="C59" s="28"/>
      <c r="D59" s="18" t="s">
        <v>1494</v>
      </c>
      <c r="E59" s="18"/>
      <c r="F59" s="681">
        <v>20</v>
      </c>
      <c r="G59" s="447">
        <v>92107.975999999995</v>
      </c>
      <c r="H59" s="449">
        <v>94107.975999999995</v>
      </c>
    </row>
    <row r="60" spans="2:8" ht="14.4" x14ac:dyDescent="0.3">
      <c r="B60" s="124"/>
      <c r="C60" s="28"/>
      <c r="D60" s="18" t="s">
        <v>34</v>
      </c>
      <c r="E60" s="18"/>
      <c r="F60" s="681">
        <v>21</v>
      </c>
      <c r="G60" s="447">
        <v>2686623.3309999998</v>
      </c>
      <c r="H60" s="449">
        <v>2686623.3309999998</v>
      </c>
    </row>
    <row r="61" spans="2:8" ht="14.4" x14ac:dyDescent="0.3">
      <c r="B61" s="28"/>
      <c r="C61" s="28"/>
      <c r="D61" s="18" t="s">
        <v>59</v>
      </c>
      <c r="E61" s="18"/>
      <c r="F61" s="681">
        <v>21</v>
      </c>
      <c r="G61" s="447">
        <v>15446640.130000001</v>
      </c>
      <c r="H61" s="449">
        <v>15446640.130000001</v>
      </c>
    </row>
    <row r="62" spans="2:8" ht="15" customHeight="1" x14ac:dyDescent="0.3">
      <c r="B62" s="28"/>
      <c r="C62" s="28"/>
      <c r="D62" s="18" t="s">
        <v>155</v>
      </c>
      <c r="E62" s="18"/>
      <c r="F62" s="681">
        <v>21</v>
      </c>
      <c r="G62" s="447">
        <v>0</v>
      </c>
      <c r="H62" s="449">
        <v>0</v>
      </c>
    </row>
    <row r="63" spans="2:8" ht="15" customHeight="1" x14ac:dyDescent="0.3">
      <c r="B63" s="28"/>
      <c r="C63" s="28"/>
      <c r="D63" s="18" t="s">
        <v>52</v>
      </c>
      <c r="E63" s="18"/>
      <c r="F63" s="681">
        <v>22</v>
      </c>
      <c r="G63" s="447">
        <v>0</v>
      </c>
      <c r="H63" s="449">
        <v>0</v>
      </c>
    </row>
    <row r="64" spans="2:8" ht="14.4" x14ac:dyDescent="0.3">
      <c r="B64" s="28"/>
      <c r="C64" s="28"/>
      <c r="D64" s="18" t="s">
        <v>3251</v>
      </c>
      <c r="E64" s="18"/>
      <c r="F64" s="681">
        <v>21</v>
      </c>
      <c r="G64" s="447">
        <v>0</v>
      </c>
      <c r="H64" s="449">
        <v>0</v>
      </c>
    </row>
    <row r="65" spans="2:10" ht="14.4" x14ac:dyDescent="0.3">
      <c r="B65" s="28"/>
      <c r="C65" s="28"/>
      <c r="D65" s="18" t="s">
        <v>2172</v>
      </c>
      <c r="E65" s="18"/>
      <c r="F65" s="681">
        <v>21</v>
      </c>
      <c r="G65" s="447">
        <v>1429066.3689999999</v>
      </c>
      <c r="H65" s="449">
        <v>1429066.3689999999</v>
      </c>
    </row>
    <row r="66" spans="2:10" ht="14.4" x14ac:dyDescent="0.3">
      <c r="B66" s="28"/>
      <c r="C66" s="28"/>
      <c r="D66" s="18" t="s">
        <v>35</v>
      </c>
      <c r="E66" s="18"/>
      <c r="F66" s="681">
        <v>23</v>
      </c>
      <c r="G66" s="447">
        <v>23594022.933999956</v>
      </c>
      <c r="H66" s="449">
        <v>0</v>
      </c>
    </row>
    <row r="67" spans="2:10" ht="14.4" x14ac:dyDescent="0.3">
      <c r="B67" s="28"/>
      <c r="C67" s="28"/>
      <c r="D67" s="18" t="s">
        <v>1089</v>
      </c>
      <c r="E67" s="18"/>
      <c r="F67" s="681">
        <v>23</v>
      </c>
      <c r="G67" s="447">
        <v>3663745.9909999999</v>
      </c>
      <c r="H67" s="449">
        <v>23594022.934</v>
      </c>
    </row>
    <row r="68" spans="2:10" ht="13.2" x14ac:dyDescent="0.25">
      <c r="B68" s="28"/>
      <c r="C68" s="28"/>
      <c r="D68" s="18" t="s">
        <v>45</v>
      </c>
      <c r="E68" s="18"/>
      <c r="F68" s="125"/>
      <c r="G68" s="453">
        <v>434665206.73099995</v>
      </c>
      <c r="H68" s="453">
        <v>431001460.74000001</v>
      </c>
      <c r="I68" s="636"/>
      <c r="J68" s="694"/>
    </row>
    <row r="69" spans="2:10" ht="13.2" x14ac:dyDescent="0.25">
      <c r="B69" s="28"/>
      <c r="C69" s="28"/>
      <c r="D69" s="18"/>
      <c r="E69" s="18"/>
      <c r="F69" s="314"/>
      <c r="G69" s="447"/>
      <c r="H69" s="452"/>
    </row>
    <row r="70" spans="2:10" ht="13.2" x14ac:dyDescent="0.2">
      <c r="B70" s="28"/>
      <c r="C70" s="28"/>
      <c r="D70" s="750" t="s">
        <v>156</v>
      </c>
      <c r="E70" s="726"/>
      <c r="F70" s="720"/>
      <c r="G70" s="724">
        <v>434665206.73099995</v>
      </c>
      <c r="H70" s="724">
        <v>431001460.74000001</v>
      </c>
    </row>
    <row r="71" spans="2:10" ht="13.2" x14ac:dyDescent="0.2">
      <c r="B71" s="28"/>
      <c r="C71" s="28"/>
      <c r="D71" s="751" t="s">
        <v>157</v>
      </c>
      <c r="E71" s="726"/>
      <c r="F71" s="722"/>
      <c r="G71" s="724">
        <v>2099777541.4820151</v>
      </c>
      <c r="H71" s="724">
        <v>1202436935.2199554</v>
      </c>
    </row>
    <row r="72" spans="2:10" ht="13.2" x14ac:dyDescent="0.25">
      <c r="C72" s="28"/>
      <c r="D72" s="18"/>
      <c r="E72" s="18"/>
      <c r="F72" s="125"/>
      <c r="G72" s="315"/>
    </row>
    <row r="73" spans="2:10" ht="13.2" x14ac:dyDescent="0.25">
      <c r="B73" s="28"/>
      <c r="C73" s="28"/>
      <c r="D73" s="74" t="s">
        <v>248</v>
      </c>
      <c r="E73" s="18"/>
      <c r="F73" s="125"/>
      <c r="G73" s="373"/>
      <c r="H73" s="373"/>
    </row>
    <row r="74" spans="2:10" ht="13.2" x14ac:dyDescent="0.25">
      <c r="B74" s="28"/>
      <c r="C74" s="28"/>
      <c r="D74" s="2"/>
      <c r="E74" s="2"/>
      <c r="F74" s="108"/>
      <c r="G74" s="307"/>
      <c r="H74" s="307"/>
    </row>
    <row r="75" spans="2:10" ht="13.2" x14ac:dyDescent="0.25">
      <c r="B75" s="28"/>
      <c r="C75" s="28"/>
      <c r="D75" s="2"/>
      <c r="E75" s="2"/>
      <c r="F75" s="108"/>
      <c r="G75" s="307"/>
      <c r="H75" s="307"/>
    </row>
    <row r="76" spans="2:10" ht="13.2" x14ac:dyDescent="0.25">
      <c r="B76" s="28"/>
      <c r="C76" s="28"/>
      <c r="D76" s="2"/>
      <c r="E76" s="2"/>
      <c r="F76" s="108"/>
      <c r="G76" s="595"/>
      <c r="H76" s="2"/>
    </row>
    <row r="77" spans="2:10" ht="13.2" x14ac:dyDescent="0.25">
      <c r="B77" s="28"/>
      <c r="C77" s="28"/>
      <c r="D77" s="2"/>
      <c r="E77" s="2"/>
      <c r="F77" s="108"/>
      <c r="G77" s="594"/>
      <c r="H77" s="2"/>
    </row>
    <row r="78" spans="2:10" s="127" customFormat="1" ht="15" x14ac:dyDescent="0.25">
      <c r="B78" s="126"/>
      <c r="C78" s="28"/>
      <c r="D78" s="2"/>
      <c r="E78" s="2"/>
      <c r="F78" s="108"/>
      <c r="G78" s="596"/>
      <c r="H78" s="596"/>
    </row>
    <row r="79" spans="2:10" s="127" customFormat="1" ht="15" x14ac:dyDescent="0.25">
      <c r="C79" s="28"/>
      <c r="D79" s="137"/>
      <c r="E79" s="137"/>
      <c r="F79" s="115"/>
      <c r="G79" s="849"/>
      <c r="H79" s="849"/>
    </row>
    <row r="80" spans="2:10" s="127" customFormat="1" ht="15" x14ac:dyDescent="0.25">
      <c r="B80" s="126"/>
      <c r="C80" s="28"/>
      <c r="D80" s="138"/>
      <c r="E80" s="139"/>
      <c r="F80" s="140"/>
      <c r="G80" s="845"/>
      <c r="H80" s="845"/>
    </row>
    <row r="81" spans="2:8" s="127" customFormat="1" ht="15" x14ac:dyDescent="0.25">
      <c r="B81" s="126"/>
      <c r="C81" s="28"/>
      <c r="D81" s="29"/>
      <c r="E81" s="74"/>
      <c r="F81" s="109"/>
      <c r="G81" s="74"/>
      <c r="H81" s="74"/>
    </row>
    <row r="82" spans="2:8" s="127" customFormat="1" ht="15" x14ac:dyDescent="0.25">
      <c r="B82" s="126"/>
      <c r="C82" s="28"/>
      <c r="D82" s="29"/>
      <c r="E82" s="74"/>
      <c r="F82" s="109"/>
      <c r="G82" s="74"/>
      <c r="H82" s="74"/>
    </row>
    <row r="83" spans="2:8" s="127" customFormat="1" ht="15" x14ac:dyDescent="0.25">
      <c r="C83" s="28"/>
      <c r="D83" s="29"/>
      <c r="E83" s="74"/>
      <c r="F83" s="109"/>
      <c r="G83" s="74"/>
      <c r="H83" s="74"/>
    </row>
    <row r="84" spans="2:8" s="127" customFormat="1" ht="15" x14ac:dyDescent="0.25">
      <c r="C84" s="28"/>
      <c r="D84" s="2"/>
      <c r="E84" s="2"/>
      <c r="F84" s="108"/>
      <c r="G84" s="846"/>
      <c r="H84" s="846"/>
    </row>
    <row r="85" spans="2:8" s="128" customFormat="1" ht="15.6" x14ac:dyDescent="0.3">
      <c r="C85" s="28"/>
      <c r="D85" s="74"/>
      <c r="E85" s="74"/>
      <c r="F85" s="109"/>
      <c r="G85" s="845"/>
      <c r="H85" s="845"/>
    </row>
    <row r="86" spans="2:8" ht="13.2" x14ac:dyDescent="0.25">
      <c r="B86" s="2"/>
      <c r="C86" s="28"/>
      <c r="D86" s="141"/>
      <c r="E86" s="141"/>
      <c r="F86" s="109"/>
      <c r="G86" s="74"/>
      <c r="H86" s="74"/>
    </row>
    <row r="87" spans="2:8" ht="13.2" x14ac:dyDescent="0.25">
      <c r="C87" s="28"/>
      <c r="D87" s="123"/>
      <c r="E87" s="33"/>
      <c r="F87" s="108"/>
      <c r="G87" s="33"/>
      <c r="H87" s="33"/>
    </row>
    <row r="88" spans="2:8" ht="13.2" x14ac:dyDescent="0.25">
      <c r="C88" s="28"/>
      <c r="D88" s="116"/>
      <c r="E88" s="74"/>
      <c r="F88" s="109"/>
      <c r="G88" s="74"/>
      <c r="H88" s="74"/>
    </row>
    <row r="89" spans="2:8" ht="13.2" x14ac:dyDescent="0.25">
      <c r="C89" s="28"/>
      <c r="D89" s="2"/>
      <c r="E89" s="110"/>
      <c r="F89" s="111"/>
      <c r="G89" s="110"/>
      <c r="H89" s="110"/>
    </row>
    <row r="90" spans="2:8" ht="13.2" x14ac:dyDescent="0.25">
      <c r="C90" s="28"/>
      <c r="D90" s="2"/>
      <c r="E90" s="110"/>
      <c r="F90" s="111"/>
      <c r="G90" s="110"/>
      <c r="H90" s="110"/>
    </row>
    <row r="91" spans="2:8" ht="13.2" x14ac:dyDescent="0.25">
      <c r="C91" s="28"/>
      <c r="D91" s="2"/>
      <c r="E91" s="110"/>
      <c r="F91" s="111"/>
      <c r="G91" s="110"/>
      <c r="H91" s="110"/>
    </row>
    <row r="92" spans="2:8" ht="13.2" x14ac:dyDescent="0.25">
      <c r="C92" s="28"/>
      <c r="D92" s="2"/>
      <c r="E92" s="110"/>
      <c r="F92" s="111"/>
      <c r="G92" s="110"/>
      <c r="H92" s="110"/>
    </row>
    <row r="93" spans="2:8" ht="13.2" x14ac:dyDescent="0.25">
      <c r="C93" s="28"/>
      <c r="D93" s="2"/>
      <c r="E93" s="110"/>
      <c r="F93" s="111"/>
      <c r="G93" s="110"/>
      <c r="H93" s="110"/>
    </row>
    <row r="94" spans="2:8" ht="13.2" x14ac:dyDescent="0.25">
      <c r="D94" s="2"/>
      <c r="E94" s="2"/>
      <c r="F94" s="108"/>
      <c r="G94" s="2"/>
      <c r="H94" s="2"/>
    </row>
    <row r="95" spans="2:8" x14ac:dyDescent="0.2">
      <c r="D95" s="133"/>
      <c r="F95" s="132"/>
    </row>
    <row r="96" spans="2:8" x14ac:dyDescent="0.2">
      <c r="D96" s="129"/>
      <c r="E96" s="130"/>
      <c r="F96" s="131"/>
      <c r="G96" s="130"/>
      <c r="H96" s="130"/>
    </row>
    <row r="97" spans="5:8" x14ac:dyDescent="0.2">
      <c r="E97" s="130"/>
      <c r="F97" s="134"/>
      <c r="G97" s="130"/>
      <c r="H97" s="130"/>
    </row>
  </sheetData>
  <mergeCells count="11">
    <mergeCell ref="G85:H85"/>
    <mergeCell ref="G84:H84"/>
    <mergeCell ref="G80:H80"/>
    <mergeCell ref="B3:H3"/>
    <mergeCell ref="B5:H5"/>
    <mergeCell ref="G79:H79"/>
    <mergeCell ref="D31:E31"/>
    <mergeCell ref="B4:H4"/>
    <mergeCell ref="D8:E8"/>
    <mergeCell ref="D7:E7"/>
    <mergeCell ref="D35:E35"/>
  </mergeCells>
  <hyperlinks>
    <hyperlink ref="F64" location="' Nota 21'!A1" display="' Nota 21'!A1" xr:uid="{6ECDAE52-DDCC-447B-85F9-2783A86A7F8E}"/>
    <hyperlink ref="F59" location="'Nota 20'!A1" display="'Nota 20'!A1" xr:uid="{9B02C3A1-4533-4337-92C6-EC23F7C3A702}"/>
    <hyperlink ref="F15" location="'Nota 6'!A1" display="'Nota 6'!A1" xr:uid="{7B19480A-4519-467D-AD23-762E0067048E}"/>
    <hyperlink ref="F14" location="'Nota 6'!A1" display="'Nota 6'!A1" xr:uid="{83CBB047-FA2C-4D42-8F23-25729C54A433}"/>
    <hyperlink ref="F67" location="'Nota 23'!A1" display="'Nota 23'!A1" xr:uid="{7A3891CB-42AA-499E-A86B-3CB79B6911DD}"/>
    <hyperlink ref="H1" location="Indice!A1" display="Indice" xr:uid="{1995351A-62D5-4BBF-BF2D-0AEAC827BD51}"/>
    <hyperlink ref="F66" location="'Nota 23'!A1" display="'Nota 23'!A1" xr:uid="{0A558DA3-C6E3-4115-A184-B2492E58980B}"/>
    <hyperlink ref="F62" location="' Nota 21'!A1" display="' Nota 21'!A1" xr:uid="{E4D23BCE-73EA-4363-A596-F7EF7050B69D}"/>
    <hyperlink ref="F61" location="' Nota 21'!A1" display="' Nota 21'!A1" xr:uid="{051831EE-3341-4608-8D0E-7A92D9DF9E5C}"/>
    <hyperlink ref="F60" location="' Nota 21'!A1" display="' Nota 21'!A1" xr:uid="{7F9C8EA1-B3FC-4722-BF83-C63D22A27DB2}"/>
    <hyperlink ref="F63" location="'Nota 22'!A1" display="'Nota 22'!A1" xr:uid="{3EB83E77-99D5-4BFF-8217-94B5E0B1393E}"/>
    <hyperlink ref="F58" location="'Nota 20'!A1" display="'Nota 20'!A1" xr:uid="{077FE29A-1ECE-4E54-A150-61BD60949F5A}"/>
    <hyperlink ref="F45" location="'Nota 19'!A1" display="'Nota 19'!A1" xr:uid="{C042CB66-791F-4BDE-BAA9-4269B7620A6E}"/>
    <hyperlink ref="F44" location="'Nota 18'!A1" display="'Nota 18'!A1" xr:uid="{4AFAEF0E-9A00-4EA9-B759-3B87A1178CB4}"/>
    <hyperlink ref="F43" location="'Nota 17'!A1" display="'Nota 17'!A1" xr:uid="{28DD394C-7813-461E-A681-73E77491F079}"/>
    <hyperlink ref="F42" location="'Nota 16'!A1" display="'Nota 16'!A1" xr:uid="{845C6703-B37A-460B-9E4C-87625FD09320}"/>
    <hyperlink ref="F37" location="'Nota 13'!A1" display="'Nota 13'!A1" xr:uid="{C1F0D287-B1C3-48C7-BF34-CC2232FD760D}"/>
    <hyperlink ref="F29" location="'Nota 12'!A1" display="'Nota 12'!A1" xr:uid="{C2ECAF2D-742A-4F71-AB66-20AAD41DB6B8}"/>
    <hyperlink ref="F28" location="'Nota 11'!A1" display="'Nota 11'!A1" xr:uid="{F440FF29-1EF9-4D08-9C49-422EBE63E961}"/>
    <hyperlink ref="F22" location="'Nota 6'!A1" display="'Nota 6'!A1" xr:uid="{DD246D08-8AC6-4241-B2B6-5F4DFAB865F5}"/>
    <hyperlink ref="F16" location="'Nota 6'!A1" display="'Nota 6'!A1" xr:uid="{8C193921-E648-46BD-BE53-24C5DDED1ACA}"/>
    <hyperlink ref="F11" location="'Nota 4'!A1" display="'Nota 4'!A1" xr:uid="{07731A85-4903-45AC-9B36-A8181C1B1372}"/>
    <hyperlink ref="F10" location="'Nota 3'!A1" display="'Nota 3'!A1" xr:uid="{B44C21D5-55DC-4E07-86A9-C529210D1760}"/>
    <hyperlink ref="F17" location="'Nota 7'!A1" display="'Nota 7'!A1" xr:uid="{FEA586CC-D2CC-4811-A9D1-AE43869F5734}"/>
    <hyperlink ref="F27" location="'Nota 9'!A1" display="'Nota 9'!A1" xr:uid="{A490FB69-B19B-47AE-B845-783003CEBE54}"/>
    <hyperlink ref="F13" location="'Nota 5 '!Área_de_impresión" display="'Nota 5 '!Área_de_impresión" xr:uid="{F81928F7-D39E-4587-88A8-8DDD7874D98B}"/>
    <hyperlink ref="F24:F25" location="'Nota 5 '!Área_de_impresión" display="'Nota 5 '!Área_de_impresión" xr:uid="{C470E5EA-E359-4272-B1DB-B6BF6D1329C7}"/>
    <hyperlink ref="F23" location="'Nota 6'!A1" display="'Nota 6'!A1" xr:uid="{44B1DE9F-AF4B-4067-9F30-CB64B3045539}"/>
    <hyperlink ref="F18" location="'Nota 10'!Área_de_impresión" display="'Nota 10'!Área_de_impresión" xr:uid="{7138AC4D-F21C-4A34-B7A1-945257CCD918}"/>
    <hyperlink ref="F26" location="'Nota 8'!A1" display="'Nota 8'!A1" xr:uid="{7C12DD8C-C3C9-4A16-ACE6-7D3C9916AF04}"/>
    <hyperlink ref="F41" location="'Nota 14'!A1" display="'Nota 14'!A1" xr:uid="{9E9C6506-70BE-4E4B-9EFD-A4D4648393EB}"/>
    <hyperlink ref="F38" location="'Nota 14'!A1" display="'Nota 14'!A1" xr:uid="{5488D3DC-2C27-4561-8EE8-79C67370FD1E}"/>
    <hyperlink ref="F39" location="'Nota 14'!A1" display="'Nota 14'!A1" xr:uid="{1EEFA73E-C7B9-48D2-A156-8B79E3784DB6}"/>
    <hyperlink ref="F40" location="'Nota 14'!A1" display="'Nota 14'!A1" xr:uid="{C952C051-3859-4492-B0AA-FE482E05B797}"/>
    <hyperlink ref="F49" location="'Nota 14'!A1" display="'Nota 14'!A1" xr:uid="{22EB200B-0F03-4D7B-A4BE-2C3164F31F4F}"/>
    <hyperlink ref="F50" location="'Nota 14'!A1" display="'Nota 14'!A1" xr:uid="{53CBD2A6-5503-440F-9E78-B6770CE52CCD}"/>
    <hyperlink ref="F51" location="'Nota 14'!A1" display="'Nota 14'!A1" xr:uid="{5F4EF7AC-B3F1-4265-8E16-4A05CE2D4D59}"/>
    <hyperlink ref="F52" location="'Nota 14'!A1" display="'Nota 14'!A1" xr:uid="{53EB9A35-BF6A-44AA-A0FE-D17106608B1C}"/>
    <hyperlink ref="F53" location="'Nota 14'!A1" display="'Nota 14'!A1" xr:uid="{69D83E88-9FA6-48CF-8BA4-33FB92BA03BA}"/>
    <hyperlink ref="F12" location="'Nota 5 '!Área_de_impresión" display="'Nota 5 '!Área_de_impresión" xr:uid="{5B68A8C4-5481-4E24-803E-7334F3F28717}"/>
  </hyperlinks>
  <printOptions horizontalCentered="1" gridLines="1"/>
  <pageMargins left="0.70866141732283472" right="0.70866141732283472" top="0.45" bottom="0.74803149606299213" header="0.31496062992125984" footer="0.31496062992125984"/>
  <pageSetup paperSize="9" scale="7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92D050"/>
  </sheetPr>
  <dimension ref="C1:F49"/>
  <sheetViews>
    <sheetView showGridLines="0" zoomScale="80" zoomScaleNormal="80" zoomScaleSheetLayoutView="70" workbookViewId="0">
      <pane xSplit="4" ySplit="9" topLeftCell="E10" activePane="bottomRight" state="frozen"/>
      <selection sqref="A1:XFD1048576"/>
      <selection pane="topRight" sqref="A1:XFD1048576"/>
      <selection pane="bottomLeft" sqref="A1:XFD1048576"/>
      <selection pane="bottomRight" activeCell="I28" sqref="I28"/>
    </sheetView>
  </sheetViews>
  <sheetFormatPr baseColWidth="10" defaultColWidth="11.33203125" defaultRowHeight="13.2" x14ac:dyDescent="0.25"/>
  <cols>
    <col min="1" max="2" width="2.33203125" style="2" customWidth="1"/>
    <col min="3" max="3" width="61.33203125" style="2" customWidth="1"/>
    <col min="4" max="4" width="12.6640625" style="108" customWidth="1"/>
    <col min="5" max="6" width="16.33203125" style="107" customWidth="1"/>
    <col min="7" max="8" width="11.33203125" style="2"/>
    <col min="9" max="9" width="12" style="2" bestFit="1" customWidth="1"/>
    <col min="10" max="16384" width="11.33203125" style="2"/>
  </cols>
  <sheetData>
    <row r="1" spans="3:6" ht="13.8" x14ac:dyDescent="0.25">
      <c r="C1" s="29" t="e">
        <v>#REF!</v>
      </c>
      <c r="D1" s="106" t="s">
        <v>230</v>
      </c>
    </row>
    <row r="4" spans="3:6" ht="13.8" x14ac:dyDescent="0.25">
      <c r="C4" s="847" t="s">
        <v>182</v>
      </c>
      <c r="D4" s="847"/>
      <c r="E4" s="847"/>
      <c r="F4" s="847"/>
    </row>
    <row r="5" spans="3:6" ht="13.8" x14ac:dyDescent="0.25">
      <c r="C5" s="847" t="s">
        <v>3442</v>
      </c>
      <c r="D5" s="847"/>
      <c r="E5" s="847"/>
      <c r="F5" s="847"/>
    </row>
    <row r="6" spans="3:6" x14ac:dyDescent="0.25">
      <c r="C6" s="854" t="s">
        <v>183</v>
      </c>
      <c r="D6" s="854"/>
      <c r="E6" s="854"/>
      <c r="F6" s="854"/>
    </row>
    <row r="7" spans="3:6" x14ac:dyDescent="0.25">
      <c r="C7" s="854" t="s">
        <v>158</v>
      </c>
      <c r="D7" s="854"/>
      <c r="E7" s="854"/>
      <c r="F7" s="854"/>
    </row>
    <row r="8" spans="3:6" x14ac:dyDescent="0.25">
      <c r="C8" s="110"/>
      <c r="D8" s="111"/>
      <c r="E8" s="112"/>
      <c r="F8" s="112"/>
    </row>
    <row r="9" spans="3:6" ht="13.8" x14ac:dyDescent="0.25">
      <c r="C9" s="767"/>
      <c r="D9" s="768" t="s">
        <v>129</v>
      </c>
      <c r="E9" s="769">
        <v>45382</v>
      </c>
      <c r="F9" s="770">
        <v>44987</v>
      </c>
    </row>
    <row r="10" spans="3:6" ht="13.8" x14ac:dyDescent="0.25">
      <c r="C10" s="242"/>
      <c r="D10" s="243"/>
      <c r="E10" s="244"/>
      <c r="F10" s="244"/>
    </row>
    <row r="11" spans="3:6" ht="14.4" x14ac:dyDescent="0.25">
      <c r="C11" s="90" t="s">
        <v>3246</v>
      </c>
      <c r="D11" s="686">
        <v>25</v>
      </c>
      <c r="E11" s="186">
        <v>12253142.004000001</v>
      </c>
      <c r="F11" s="559">
        <v>37808354</v>
      </c>
    </row>
    <row r="12" spans="3:6" ht="14.4" x14ac:dyDescent="0.25">
      <c r="C12" s="90" t="s">
        <v>3249</v>
      </c>
      <c r="D12" s="686">
        <v>27</v>
      </c>
      <c r="E12" s="186">
        <v>-10133952.086999999</v>
      </c>
      <c r="F12" s="559">
        <v>-25834664</v>
      </c>
    </row>
    <row r="13" spans="3:6" ht="14.4" x14ac:dyDescent="0.25">
      <c r="C13" s="141" t="s">
        <v>54</v>
      </c>
      <c r="D13" s="686"/>
      <c r="E13" s="187">
        <v>2119189.9170000013</v>
      </c>
      <c r="F13" s="560">
        <v>11973690</v>
      </c>
    </row>
    <row r="14" spans="3:6" ht="14.4" x14ac:dyDescent="0.25">
      <c r="C14" s="90" t="s">
        <v>159</v>
      </c>
      <c r="D14" s="686">
        <v>27</v>
      </c>
      <c r="E14" s="186">
        <v>-1221757.1320000002</v>
      </c>
      <c r="F14" s="559">
        <v>-2334631</v>
      </c>
    </row>
    <row r="15" spans="3:6" ht="14.4" x14ac:dyDescent="0.25">
      <c r="C15" s="90" t="s">
        <v>161</v>
      </c>
      <c r="D15" s="686">
        <v>27</v>
      </c>
      <c r="E15" s="186">
        <v>-7107546.784</v>
      </c>
      <c r="F15" s="559">
        <v>-4866941</v>
      </c>
    </row>
    <row r="16" spans="3:6" ht="14.4" x14ac:dyDescent="0.25">
      <c r="C16" s="141" t="s">
        <v>98</v>
      </c>
      <c r="D16" s="686"/>
      <c r="E16" s="187">
        <v>-6210113.9989999989</v>
      </c>
      <c r="F16" s="560">
        <v>4772118</v>
      </c>
    </row>
    <row r="17" spans="3:6" ht="14.4" hidden="1" x14ac:dyDescent="0.25">
      <c r="C17" s="90" t="s">
        <v>253</v>
      </c>
      <c r="D17" s="686">
        <v>29</v>
      </c>
      <c r="E17" s="185">
        <v>0</v>
      </c>
      <c r="F17" s="561">
        <v>0</v>
      </c>
    </row>
    <row r="18" spans="3:6" ht="14.4" hidden="1" x14ac:dyDescent="0.25">
      <c r="C18" s="90" t="s">
        <v>252</v>
      </c>
      <c r="D18" s="686">
        <v>29</v>
      </c>
      <c r="E18" s="185" t="e">
        <v>#REF!</v>
      </c>
      <c r="F18" s="561" t="e">
        <v>#REF!</v>
      </c>
    </row>
    <row r="19" spans="3:6" ht="14.4" hidden="1" x14ac:dyDescent="0.25">
      <c r="C19" s="89" t="s">
        <v>45</v>
      </c>
      <c r="D19" s="686"/>
      <c r="E19" s="185" t="e">
        <v>#REF!</v>
      </c>
      <c r="F19" s="561" t="e">
        <v>#REF!</v>
      </c>
    </row>
    <row r="20" spans="3:6" ht="14.4" x14ac:dyDescent="0.25">
      <c r="C20" s="90" t="s">
        <v>3</v>
      </c>
      <c r="D20" s="686">
        <v>29</v>
      </c>
      <c r="E20" s="186">
        <v>10500000</v>
      </c>
      <c r="F20" s="559">
        <v>4400000</v>
      </c>
    </row>
    <row r="21" spans="3:6" ht="14.4" x14ac:dyDescent="0.25">
      <c r="C21" s="90" t="s">
        <v>3247</v>
      </c>
      <c r="D21" s="686">
        <v>29</v>
      </c>
      <c r="E21" s="186">
        <v>1032019.7829998489</v>
      </c>
      <c r="F21" s="559">
        <v>2524374</v>
      </c>
    </row>
    <row r="22" spans="3:6" ht="14.4" x14ac:dyDescent="0.25">
      <c r="C22" s="90" t="s">
        <v>3248</v>
      </c>
      <c r="D22" s="686">
        <v>29</v>
      </c>
      <c r="E22" s="186">
        <v>10781.162999999993</v>
      </c>
      <c r="F22" s="562">
        <v>-3151355</v>
      </c>
    </row>
    <row r="23" spans="3:6" ht="14.4" x14ac:dyDescent="0.25">
      <c r="C23" s="90" t="s">
        <v>3250</v>
      </c>
      <c r="D23" s="686">
        <v>29</v>
      </c>
      <c r="E23" s="186">
        <v>-1528940.9559999998</v>
      </c>
      <c r="F23" s="559">
        <v>-1847556</v>
      </c>
    </row>
    <row r="24" spans="3:6" ht="14.4" x14ac:dyDescent="0.25">
      <c r="C24" s="89" t="s">
        <v>45</v>
      </c>
      <c r="D24" s="686"/>
      <c r="E24" s="187">
        <v>10013859.989999849</v>
      </c>
      <c r="F24" s="187">
        <v>1925463</v>
      </c>
    </row>
    <row r="25" spans="3:6" ht="14.4" x14ac:dyDescent="0.25">
      <c r="C25" s="90" t="s">
        <v>99</v>
      </c>
      <c r="D25" s="686">
        <v>30</v>
      </c>
      <c r="E25" s="186">
        <v>0</v>
      </c>
      <c r="F25" s="562">
        <v>0</v>
      </c>
    </row>
    <row r="26" spans="3:6" ht="26.4" x14ac:dyDescent="0.25">
      <c r="C26" s="184" t="s">
        <v>254</v>
      </c>
      <c r="D26" s="686"/>
      <c r="E26" s="187">
        <v>3803745.9909998504</v>
      </c>
      <c r="F26" s="560">
        <v>6697581</v>
      </c>
    </row>
    <row r="27" spans="3:6" ht="14.4" x14ac:dyDescent="0.25">
      <c r="C27" s="90" t="s">
        <v>100</v>
      </c>
      <c r="D27" s="686">
        <v>31</v>
      </c>
      <c r="E27" s="186">
        <v>0</v>
      </c>
      <c r="F27" s="562">
        <v>0</v>
      </c>
    </row>
    <row r="28" spans="3:6" ht="14.4" x14ac:dyDescent="0.25">
      <c r="C28" s="184" t="s">
        <v>57</v>
      </c>
      <c r="D28" s="686"/>
      <c r="E28" s="187">
        <v>3803745.9909998504</v>
      </c>
      <c r="F28" s="560">
        <v>6697581</v>
      </c>
    </row>
    <row r="29" spans="3:6" ht="14.4" x14ac:dyDescent="0.25">
      <c r="C29" s="90" t="s">
        <v>37</v>
      </c>
      <c r="D29" s="686">
        <v>32</v>
      </c>
      <c r="E29" s="186">
        <v>-140000</v>
      </c>
      <c r="F29" s="561">
        <v>-650200</v>
      </c>
    </row>
    <row r="30" spans="3:6" ht="14.4" x14ac:dyDescent="0.25">
      <c r="C30" s="141" t="s">
        <v>255</v>
      </c>
      <c r="D30" s="686"/>
      <c r="E30" s="187">
        <v>3663745.9909998504</v>
      </c>
      <c r="F30" s="560">
        <v>6047381</v>
      </c>
    </row>
    <row r="31" spans="3:6" ht="14.4" x14ac:dyDescent="0.25">
      <c r="C31" s="183" t="s">
        <v>55</v>
      </c>
      <c r="D31" s="686">
        <v>33</v>
      </c>
      <c r="E31" s="186">
        <v>0</v>
      </c>
      <c r="F31" s="563">
        <v>0</v>
      </c>
    </row>
    <row r="32" spans="3:6" ht="14.4" x14ac:dyDescent="0.25">
      <c r="C32" s="183" t="s">
        <v>56</v>
      </c>
      <c r="D32" s="686">
        <v>34</v>
      </c>
      <c r="E32" s="186">
        <v>0</v>
      </c>
      <c r="F32" s="561">
        <v>0</v>
      </c>
    </row>
    <row r="33" spans="3:6" ht="15" thickBot="1" x14ac:dyDescent="0.3">
      <c r="C33" s="89" t="s">
        <v>167</v>
      </c>
      <c r="D33" s="686"/>
      <c r="E33" s="188">
        <v>3663745.9909998504</v>
      </c>
      <c r="F33" s="564">
        <v>6047381</v>
      </c>
    </row>
    <row r="34" spans="3:6" ht="15" thickTop="1" x14ac:dyDescent="0.25">
      <c r="C34" s="89"/>
      <c r="D34" s="686"/>
      <c r="E34" s="272"/>
      <c r="F34" s="272"/>
    </row>
    <row r="35" spans="3:6" ht="14.4" x14ac:dyDescent="0.25">
      <c r="C35" s="89" t="s">
        <v>3328</v>
      </c>
      <c r="D35" s="686">
        <v>35</v>
      </c>
      <c r="E35" s="229">
        <v>0.10583457503673206</v>
      </c>
      <c r="F35" s="229">
        <v>6.2476450245715152E-2</v>
      </c>
    </row>
    <row r="36" spans="3:6" x14ac:dyDescent="0.25">
      <c r="C36" s="74"/>
      <c r="D36" s="109"/>
      <c r="E36" s="113"/>
      <c r="F36" s="113"/>
    </row>
    <row r="37" spans="3:6" x14ac:dyDescent="0.25">
      <c r="C37" s="798" t="s">
        <v>3443</v>
      </c>
    </row>
    <row r="38" spans="3:6" ht="14.4" x14ac:dyDescent="0.25">
      <c r="C38" s="697"/>
      <c r="F38" s="698"/>
    </row>
    <row r="39" spans="3:6" x14ac:dyDescent="0.25">
      <c r="E39" s="270"/>
      <c r="F39" s="270"/>
    </row>
    <row r="43" spans="3:6" x14ac:dyDescent="0.25">
      <c r="C43" s="114"/>
      <c r="D43" s="115"/>
      <c r="E43" s="853"/>
      <c r="F43" s="853"/>
    </row>
    <row r="44" spans="3:6" x14ac:dyDescent="0.25">
      <c r="C44" s="116"/>
      <c r="D44" s="117"/>
    </row>
    <row r="49" spans="3:6" x14ac:dyDescent="0.25">
      <c r="C49" s="118"/>
      <c r="E49" s="853"/>
      <c r="F49" s="853"/>
    </row>
  </sheetData>
  <mergeCells count="6">
    <mergeCell ref="E49:F49"/>
    <mergeCell ref="C4:F4"/>
    <mergeCell ref="C5:F5"/>
    <mergeCell ref="C6:F6"/>
    <mergeCell ref="C7:F7"/>
    <mergeCell ref="E43:F43"/>
  </mergeCells>
  <hyperlinks>
    <hyperlink ref="D11" location="'Nota 25'!A1" display="'Nota 25'!A1" xr:uid="{00000000-0004-0000-0200-000000000000}"/>
    <hyperlink ref="D12" location="'Nota 27'!A1" display="'Nota 27'!A1" xr:uid="{00000000-0004-0000-0200-000001000000}"/>
    <hyperlink ref="D25" location="'Nota 30'!A1" display="'Nota 30'!A1" xr:uid="{00000000-0004-0000-0200-000007000000}"/>
    <hyperlink ref="D27" location="'Nota 31'!A1" display="'Nota 31'!A1" xr:uid="{00000000-0004-0000-0200-000008000000}"/>
    <hyperlink ref="D29" location="'Nota 32'!A1" display="'Nota 32'!A1" xr:uid="{00000000-0004-0000-0200-000009000000}"/>
    <hyperlink ref="D31" location="'Nota 33'!A1" display="'Nota 33'!A1" xr:uid="{00000000-0004-0000-0200-00000A000000}"/>
    <hyperlink ref="D32" location="'Nota 34'!A1" display="'Nota 34'!A1" xr:uid="{00000000-0004-0000-0200-00000B000000}"/>
    <hyperlink ref="D35" location="'Nota 35'!A1" display="'Nota 35'!A1" xr:uid="{00000000-0004-0000-0200-00000C000000}"/>
    <hyperlink ref="D1" location="Indice!A1" display="Indice" xr:uid="{00000000-0004-0000-0200-00000D000000}"/>
    <hyperlink ref="D17" location="'Nota 29'!A1" display="'Nota 29'!A1" xr:uid="{00000000-0004-0000-0200-000006000000}"/>
    <hyperlink ref="D18" location="'Nota 29'!A1" display="'Nota 29'!A1" xr:uid="{00000000-0004-0000-0200-000005000000}"/>
    <hyperlink ref="D14" location="'Nota 27'!A1" display="'Nota 27'!A1" xr:uid="{557FD753-CC4E-4470-B779-38515EA80C01}"/>
    <hyperlink ref="D15" location="'Nota 27'!A1" display="'Nota 27'!A1" xr:uid="{0AEC0157-85EA-46FC-A9C8-2A1522018963}"/>
    <hyperlink ref="D20" location="'Nota 29'!A1" display="'Nota 29'!A1" xr:uid="{2D2C7CB8-F799-4EBE-A47D-9E318972F10F}"/>
    <hyperlink ref="D21:D23" location="'Nota 29'!A1" display="'Nota 29'!A1" xr:uid="{214B4AB2-A4C1-42FD-8799-471E9AF784BF}"/>
  </hyperlinks>
  <printOptions horizontalCentered="1"/>
  <pageMargins left="0.31496062992125984" right="0.70866141732283472" top="0.74803149606299213" bottom="0.7480314960629921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92D050"/>
  </sheetPr>
  <dimension ref="C1:E48"/>
  <sheetViews>
    <sheetView showGridLines="0" zoomScale="85" zoomScaleNormal="85" workbookViewId="0">
      <selection activeCell="G23" sqref="G23"/>
    </sheetView>
  </sheetViews>
  <sheetFormatPr baseColWidth="10" defaultColWidth="10.88671875" defaultRowHeight="13.8" x14ac:dyDescent="0.25"/>
  <cols>
    <col min="1" max="2" width="2.33203125" style="19" customWidth="1"/>
    <col min="3" max="3" width="67.6640625" style="19" bestFit="1" customWidth="1"/>
    <col min="4" max="5" width="13.33203125" style="32" bestFit="1" customWidth="1"/>
    <col min="6" max="16384" width="10.88671875" style="19"/>
  </cols>
  <sheetData>
    <row r="1" spans="3:5" ht="14.4" x14ac:dyDescent="0.3">
      <c r="C1" s="218"/>
      <c r="D1" s="218"/>
      <c r="E1" s="42" t="s">
        <v>3403</v>
      </c>
    </row>
    <row r="2" spans="3:5" x14ac:dyDescent="0.25">
      <c r="C2" s="30"/>
      <c r="D2" s="31"/>
      <c r="E2" s="31"/>
    </row>
    <row r="3" spans="3:5" x14ac:dyDescent="0.25">
      <c r="C3" s="30"/>
      <c r="D3" s="31"/>
      <c r="E3" s="31"/>
    </row>
    <row r="4" spans="3:5" s="2" customFormat="1" x14ac:dyDescent="0.25">
      <c r="C4" s="847" t="s">
        <v>2778</v>
      </c>
      <c r="D4" s="847"/>
      <c r="E4" s="847"/>
    </row>
    <row r="5" spans="3:5" s="2" customFormat="1" x14ac:dyDescent="0.25">
      <c r="C5" s="847" t="s">
        <v>3442</v>
      </c>
      <c r="D5" s="847"/>
      <c r="E5" s="847"/>
    </row>
    <row r="6" spans="3:5" s="2" customFormat="1" x14ac:dyDescent="0.25">
      <c r="C6" s="856" t="s">
        <v>184</v>
      </c>
      <c r="D6" s="856"/>
      <c r="E6" s="856"/>
    </row>
    <row r="7" spans="3:5" s="2" customFormat="1" x14ac:dyDescent="0.25">
      <c r="C7" s="856" t="s">
        <v>168</v>
      </c>
      <c r="D7" s="856"/>
      <c r="E7" s="856"/>
    </row>
    <row r="8" spans="3:5" s="2" customFormat="1" x14ac:dyDescent="0.25">
      <c r="C8" s="143"/>
      <c r="D8" s="143"/>
      <c r="E8" s="143"/>
    </row>
    <row r="9" spans="3:5" s="2" customFormat="1" x14ac:dyDescent="0.25">
      <c r="C9" s="143"/>
      <c r="D9" s="88">
        <v>45382</v>
      </c>
      <c r="E9" s="143"/>
    </row>
    <row r="10" spans="3:5" s="2" customFormat="1" ht="13.2" x14ac:dyDescent="0.25">
      <c r="C10" s="771"/>
      <c r="D10" s="772">
        <v>45382</v>
      </c>
      <c r="E10" s="773">
        <v>45016</v>
      </c>
    </row>
    <row r="11" spans="3:5" s="2" customFormat="1" ht="13.2" x14ac:dyDescent="0.25">
      <c r="C11" s="74" t="s">
        <v>169</v>
      </c>
      <c r="D11" s="437"/>
      <c r="E11" s="437"/>
    </row>
    <row r="12" spans="3:5" s="2" customFormat="1" ht="14.4" x14ac:dyDescent="0.3">
      <c r="C12" s="18" t="s">
        <v>2692</v>
      </c>
      <c r="D12" s="531">
        <v>53308570.264000006</v>
      </c>
      <c r="E12" s="531">
        <v>37808354</v>
      </c>
    </row>
    <row r="13" spans="3:5" s="2" customFormat="1" ht="14.4" x14ac:dyDescent="0.3">
      <c r="C13" s="18" t="s">
        <v>1472</v>
      </c>
      <c r="D13" s="531">
        <v>66711410.654643953</v>
      </c>
      <c r="E13" s="531">
        <v>3386163</v>
      </c>
    </row>
    <row r="14" spans="3:5" s="2" customFormat="1" ht="14.4" x14ac:dyDescent="0.3">
      <c r="C14" s="18" t="s">
        <v>2693</v>
      </c>
      <c r="D14" s="532">
        <v>3070839.010999999</v>
      </c>
      <c r="E14" s="531">
        <v>169418266</v>
      </c>
    </row>
    <row r="15" spans="3:5" s="2" customFormat="1" ht="14.4" x14ac:dyDescent="0.3">
      <c r="C15" s="18" t="s">
        <v>2694</v>
      </c>
      <c r="D15" s="531">
        <v>0</v>
      </c>
      <c r="E15" s="531">
        <v>7292826</v>
      </c>
    </row>
    <row r="16" spans="3:5" s="2" customFormat="1" ht="14.4" x14ac:dyDescent="0.3">
      <c r="C16" s="18" t="s">
        <v>2695</v>
      </c>
      <c r="D16" s="531">
        <v>75949410.313999742</v>
      </c>
      <c r="E16" s="531">
        <v>-3151355</v>
      </c>
    </row>
    <row r="17" spans="3:5" s="2" customFormat="1" ht="14.4" x14ac:dyDescent="0.3">
      <c r="C17" s="18" t="s">
        <v>2696</v>
      </c>
      <c r="D17" s="531">
        <v>-711256.79999999981</v>
      </c>
      <c r="E17" s="531">
        <v>-906634</v>
      </c>
    </row>
    <row r="18" spans="3:5" s="2" customFormat="1" ht="13.2" x14ac:dyDescent="0.25">
      <c r="C18" s="774" t="s">
        <v>40</v>
      </c>
      <c r="D18" s="775">
        <v>198328973.44364369</v>
      </c>
      <c r="E18" s="775">
        <v>213847620</v>
      </c>
    </row>
    <row r="19" spans="3:5" s="2" customFormat="1" ht="13.2" x14ac:dyDescent="0.25">
      <c r="C19" s="18"/>
      <c r="D19" s="437"/>
      <c r="E19" s="437"/>
    </row>
    <row r="20" spans="3:5" s="2" customFormat="1" ht="13.2" x14ac:dyDescent="0.25">
      <c r="C20" s="74" t="s">
        <v>170</v>
      </c>
      <c r="D20" s="437"/>
      <c r="E20" s="437"/>
    </row>
    <row r="21" spans="3:5" s="2" customFormat="1" ht="14.4" x14ac:dyDescent="0.3">
      <c r="C21" s="18" t="s">
        <v>2703</v>
      </c>
      <c r="D21" s="531">
        <v>1757897.1799999997</v>
      </c>
      <c r="E21" s="531">
        <v>-9844853</v>
      </c>
    </row>
    <row r="22" spans="3:5" s="2" customFormat="1" ht="14.4" x14ac:dyDescent="0.3">
      <c r="C22" s="18" t="s">
        <v>2704</v>
      </c>
      <c r="D22" s="531">
        <v>1847555.625</v>
      </c>
      <c r="E22" s="531">
        <v>0</v>
      </c>
    </row>
    <row r="23" spans="3:5" s="2" customFormat="1" ht="14.4" x14ac:dyDescent="0.3">
      <c r="C23" s="18" t="s">
        <v>3426</v>
      </c>
      <c r="D23" s="531">
        <v>-14660793.135000004</v>
      </c>
      <c r="E23" s="531">
        <v>-2883986</v>
      </c>
    </row>
    <row r="24" spans="3:5" s="2" customFormat="1" ht="13.2" x14ac:dyDescent="0.25">
      <c r="C24" s="774" t="s">
        <v>41</v>
      </c>
      <c r="D24" s="775">
        <v>-11055340.330000004</v>
      </c>
      <c r="E24" s="775">
        <v>-12728840</v>
      </c>
    </row>
    <row r="25" spans="3:5" s="2" customFormat="1" ht="13.2" x14ac:dyDescent="0.25">
      <c r="C25" s="18"/>
      <c r="D25" s="437"/>
      <c r="E25" s="437"/>
    </row>
    <row r="26" spans="3:5" s="2" customFormat="1" ht="13.2" x14ac:dyDescent="0.25">
      <c r="C26" s="74" t="s">
        <v>171</v>
      </c>
      <c r="D26" s="437"/>
      <c r="E26" s="437"/>
    </row>
    <row r="27" spans="3:5" s="2" customFormat="1" ht="14.4" x14ac:dyDescent="0.3">
      <c r="C27" s="18" t="s">
        <v>2697</v>
      </c>
      <c r="D27" s="532">
        <v>-201904536.19481677</v>
      </c>
      <c r="E27" s="532">
        <v>-185326791</v>
      </c>
    </row>
    <row r="28" spans="3:5" s="2" customFormat="1" ht="14.4" x14ac:dyDescent="0.3">
      <c r="C28" s="18" t="s">
        <v>62</v>
      </c>
      <c r="D28" s="532">
        <v>15700711.634999996</v>
      </c>
      <c r="E28" s="532">
        <v>-25834664</v>
      </c>
    </row>
    <row r="29" spans="3:5" s="2" customFormat="1" ht="14.4" x14ac:dyDescent="0.3">
      <c r="C29" s="18" t="s">
        <v>2698</v>
      </c>
      <c r="D29" s="532">
        <v>-28489.083000000101</v>
      </c>
      <c r="E29" s="532">
        <v>1002850</v>
      </c>
    </row>
    <row r="30" spans="3:5" s="2" customFormat="1" ht="14.4" x14ac:dyDescent="0.3">
      <c r="C30" s="18" t="s">
        <v>63</v>
      </c>
      <c r="D30" s="532">
        <v>3220</v>
      </c>
      <c r="E30" s="532">
        <v>3220</v>
      </c>
    </row>
    <row r="31" spans="3:5" s="2" customFormat="1" ht="13.2" x14ac:dyDescent="0.25">
      <c r="C31" s="774" t="s">
        <v>258</v>
      </c>
      <c r="D31" s="775">
        <v>-186229093.64281678</v>
      </c>
      <c r="E31" s="775">
        <v>-210155385</v>
      </c>
    </row>
    <row r="32" spans="3:5" s="2" customFormat="1" ht="13.2" x14ac:dyDescent="0.25">
      <c r="C32" s="74"/>
      <c r="D32" s="438"/>
      <c r="E32" s="438"/>
    </row>
    <row r="33" spans="3:5" s="2" customFormat="1" ht="13.2" x14ac:dyDescent="0.25">
      <c r="C33" s="18" t="s">
        <v>64</v>
      </c>
      <c r="D33" s="533">
        <v>1044539.470826894</v>
      </c>
      <c r="E33" s="533">
        <v>-9036605</v>
      </c>
    </row>
    <row r="34" spans="3:5" s="2" customFormat="1" ht="14.4" x14ac:dyDescent="0.3">
      <c r="C34" s="18" t="s">
        <v>2699</v>
      </c>
      <c r="D34" s="534"/>
      <c r="E34" s="534">
        <v>0</v>
      </c>
    </row>
    <row r="35" spans="3:5" s="2" customFormat="1" ht="13.2" x14ac:dyDescent="0.25">
      <c r="C35" s="18" t="s">
        <v>65</v>
      </c>
      <c r="D35" s="533">
        <v>2176326.2590000001</v>
      </c>
      <c r="E35" s="533">
        <v>11444463</v>
      </c>
    </row>
    <row r="36" spans="3:5" s="2" customFormat="1" ht="13.2" x14ac:dyDescent="0.25">
      <c r="C36" s="774" t="s">
        <v>2700</v>
      </c>
      <c r="D36" s="775">
        <v>3220865.7298268941</v>
      </c>
      <c r="E36" s="775">
        <v>2407858</v>
      </c>
    </row>
    <row r="37" spans="3:5" x14ac:dyDescent="0.25">
      <c r="C37" s="18"/>
      <c r="D37" s="437"/>
      <c r="E37" s="437"/>
    </row>
    <row r="38" spans="3:5" s="2" customFormat="1" ht="13.2" x14ac:dyDescent="0.25">
      <c r="C38" s="18" t="s">
        <v>2701</v>
      </c>
      <c r="D38" s="437"/>
      <c r="E38" s="437"/>
    </row>
    <row r="39" spans="3:5" s="2" customFormat="1" ht="13.2" x14ac:dyDescent="0.25">
      <c r="D39" s="431"/>
      <c r="E39" s="431"/>
    </row>
    <row r="40" spans="3:5" s="2" customFormat="1" ht="13.2" x14ac:dyDescent="0.25">
      <c r="D40" s="432"/>
      <c r="E40" s="433"/>
    </row>
    <row r="41" spans="3:5" s="2" customFormat="1" ht="13.2" x14ac:dyDescent="0.25">
      <c r="D41" s="432"/>
      <c r="E41" s="433"/>
    </row>
    <row r="42" spans="3:5" x14ac:dyDescent="0.25">
      <c r="C42" s="2"/>
      <c r="D42" s="857"/>
      <c r="E42" s="857"/>
    </row>
    <row r="43" spans="3:5" ht="14.4" x14ac:dyDescent="0.3">
      <c r="C43" s="655" t="s">
        <v>2702</v>
      </c>
      <c r="D43" s="855" t="s">
        <v>3258</v>
      </c>
      <c r="E43" s="855"/>
    </row>
    <row r="44" spans="3:5" x14ac:dyDescent="0.25">
      <c r="C44" s="383"/>
      <c r="D44" s="435"/>
      <c r="E44" s="434"/>
    </row>
    <row r="45" spans="3:5" x14ac:dyDescent="0.25">
      <c r="D45" s="15"/>
      <c r="E45" s="15"/>
    </row>
    <row r="46" spans="3:5" x14ac:dyDescent="0.25">
      <c r="D46" s="15"/>
      <c r="E46" s="15"/>
    </row>
    <row r="47" spans="3:5" x14ac:dyDescent="0.25">
      <c r="D47" s="15"/>
      <c r="E47" s="15"/>
    </row>
    <row r="48" spans="3:5" x14ac:dyDescent="0.25">
      <c r="D48" s="15"/>
      <c r="E48" s="15"/>
    </row>
  </sheetData>
  <mergeCells count="6">
    <mergeCell ref="D43:E43"/>
    <mergeCell ref="C7:E7"/>
    <mergeCell ref="C4:E4"/>
    <mergeCell ref="C5:E5"/>
    <mergeCell ref="C6:E6"/>
    <mergeCell ref="D42:E42"/>
  </mergeCells>
  <hyperlinks>
    <hyperlink ref="E1" location="BG!A1" display="BG!A1" xr:uid="{78C28ACC-7073-420C-8953-11B691F886E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FBA7-FAEA-4E80-908B-CA6B82768BDD}">
  <sheetPr codeName="Hoja11">
    <tabColor theme="9"/>
  </sheetPr>
  <dimension ref="B1:AB49"/>
  <sheetViews>
    <sheetView showGridLines="0" zoomScale="70" zoomScaleNormal="70" workbookViewId="0">
      <pane xSplit="3" ySplit="11" topLeftCell="D12" activePane="bottomRight" state="frozen"/>
      <selection sqref="A1:XFD1048576"/>
      <selection pane="topRight" sqref="A1:XFD1048576"/>
      <selection pane="bottomLeft" sqref="A1:XFD1048576"/>
      <selection pane="bottomRight" activeCell="F30" sqref="F30"/>
    </sheetView>
  </sheetViews>
  <sheetFormatPr baseColWidth="10" defaultColWidth="11.33203125" defaultRowHeight="13.2" x14ac:dyDescent="0.25"/>
  <cols>
    <col min="1" max="2" width="2.33203125" style="2" customWidth="1"/>
    <col min="3" max="3" width="33.33203125" style="2" customWidth="1"/>
    <col min="4" max="4" width="19" style="123" customWidth="1"/>
    <col min="5" max="5" width="20.5546875" style="123" customWidth="1"/>
    <col min="6" max="7" width="18.44140625" style="123" customWidth="1"/>
    <col min="8" max="8" width="20.109375" style="123" customWidth="1"/>
    <col min="9" max="10" width="21.109375" style="123" customWidth="1"/>
    <col min="11" max="11" width="20.33203125" style="123" customWidth="1"/>
    <col min="12" max="12" width="27.109375" style="348" customWidth="1"/>
    <col min="13" max="13" width="27.109375" style="123" customWidth="1"/>
    <col min="14" max="14" width="19.33203125" style="2" bestFit="1" customWidth="1"/>
    <col min="15" max="15" width="2.33203125" style="2" customWidth="1"/>
    <col min="16" max="16" width="26.109375" style="2" hidden="1" customWidth="1"/>
    <col min="17" max="17" width="15.88671875" style="2" hidden="1" customWidth="1"/>
    <col min="18" max="18" width="15.44140625" style="2" hidden="1" customWidth="1"/>
    <col min="19" max="20" width="27.44140625" style="2" hidden="1" customWidth="1"/>
    <col min="21" max="22" width="16.5546875" style="2" hidden="1" customWidth="1"/>
    <col min="23" max="23" width="12.88671875" style="2" hidden="1" customWidth="1"/>
    <col min="24" max="24" width="17.5546875" style="2" hidden="1" customWidth="1"/>
    <col min="25" max="25" width="14.44140625" style="2" hidden="1" customWidth="1"/>
    <col min="26" max="26" width="0" style="2" hidden="1" customWidth="1"/>
    <col min="27" max="27" width="16.5546875" style="2" hidden="1" customWidth="1"/>
    <col min="28" max="28" width="12.88671875" style="2" bestFit="1" customWidth="1"/>
    <col min="29" max="16384" width="11.33203125" style="2"/>
  </cols>
  <sheetData>
    <row r="1" spans="2:28" ht="14.4" x14ac:dyDescent="0.3">
      <c r="B1"/>
      <c r="C1" s="29"/>
      <c r="G1" s="212"/>
      <c r="H1" s="212" t="s">
        <v>230</v>
      </c>
      <c r="N1" s="843"/>
    </row>
    <row r="4" spans="2:28" ht="13.8" x14ac:dyDescent="0.25">
      <c r="D4" s="847" t="s">
        <v>3427</v>
      </c>
      <c r="E4" s="847"/>
      <c r="F4" s="847"/>
      <c r="G4" s="847"/>
      <c r="H4" s="847"/>
      <c r="I4" s="847"/>
      <c r="J4" s="847"/>
      <c r="K4" s="847"/>
      <c r="L4" s="847"/>
      <c r="M4" s="847"/>
    </row>
    <row r="5" spans="2:28" ht="13.8" x14ac:dyDescent="0.25">
      <c r="C5" s="74"/>
      <c r="D5" s="847" t="s">
        <v>3442</v>
      </c>
      <c r="E5" s="847"/>
      <c r="F5" s="847"/>
      <c r="G5" s="847"/>
      <c r="H5" s="847"/>
      <c r="I5" s="847"/>
      <c r="J5" s="847"/>
      <c r="K5" s="847"/>
      <c r="L5" s="847"/>
      <c r="M5" s="847"/>
    </row>
    <row r="6" spans="2:28" x14ac:dyDescent="0.25">
      <c r="D6" s="854" t="s">
        <v>184</v>
      </c>
      <c r="E6" s="854"/>
      <c r="F6" s="854"/>
      <c r="G6" s="854"/>
      <c r="H6" s="854"/>
      <c r="I6" s="854"/>
      <c r="J6" s="854"/>
      <c r="K6" s="854"/>
      <c r="L6" s="854"/>
      <c r="M6" s="854"/>
    </row>
    <row r="7" spans="2:28" x14ac:dyDescent="0.25">
      <c r="D7" s="854"/>
      <c r="E7" s="854"/>
      <c r="F7" s="854"/>
      <c r="G7" s="854"/>
      <c r="H7" s="854"/>
      <c r="I7" s="854"/>
      <c r="J7" s="854"/>
      <c r="K7" s="854"/>
      <c r="L7" s="854"/>
      <c r="M7" s="854"/>
    </row>
    <row r="8" spans="2:28" x14ac:dyDescent="0.25">
      <c r="C8" s="118"/>
      <c r="D8" s="118"/>
      <c r="E8" s="118"/>
      <c r="F8" s="118"/>
      <c r="G8" s="118"/>
      <c r="H8" s="118"/>
      <c r="I8" s="118"/>
      <c r="J8" s="118"/>
      <c r="K8" s="118"/>
      <c r="L8" s="118"/>
      <c r="M8" s="118"/>
    </row>
    <row r="9" spans="2:28" x14ac:dyDescent="0.25">
      <c r="C9" s="378"/>
      <c r="D9" s="858" t="s">
        <v>172</v>
      </c>
      <c r="E9" s="858"/>
      <c r="F9" s="858"/>
      <c r="G9" s="860" t="s">
        <v>1085</v>
      </c>
      <c r="H9" s="861"/>
      <c r="I9" s="858" t="s">
        <v>257</v>
      </c>
      <c r="J9" s="858"/>
      <c r="K9" s="858"/>
      <c r="L9" s="858"/>
      <c r="M9" s="859"/>
      <c r="N9" s="862" t="s">
        <v>0</v>
      </c>
    </row>
    <row r="10" spans="2:28" ht="15" customHeight="1" x14ac:dyDescent="0.25">
      <c r="C10" s="865"/>
      <c r="D10" s="864" t="s">
        <v>1536</v>
      </c>
      <c r="E10" s="864" t="s">
        <v>1079</v>
      </c>
      <c r="F10" s="864" t="s">
        <v>58</v>
      </c>
      <c r="G10" s="866" t="s">
        <v>34</v>
      </c>
      <c r="H10" s="867" t="s">
        <v>3330</v>
      </c>
      <c r="I10" s="866" t="s">
        <v>59</v>
      </c>
      <c r="J10" s="864" t="s">
        <v>60</v>
      </c>
      <c r="K10" s="862" t="s">
        <v>2618</v>
      </c>
      <c r="L10" s="867" t="s">
        <v>35</v>
      </c>
      <c r="M10" s="867" t="s">
        <v>2613</v>
      </c>
      <c r="N10" s="863"/>
      <c r="X10" s="405"/>
    </row>
    <row r="11" spans="2:28" x14ac:dyDescent="0.25">
      <c r="C11" s="865"/>
      <c r="D11" s="866"/>
      <c r="E11" s="866"/>
      <c r="F11" s="866"/>
      <c r="G11" s="866"/>
      <c r="H11" s="868"/>
      <c r="I11" s="866"/>
      <c r="J11" s="866"/>
      <c r="K11" s="864" t="s">
        <v>2618</v>
      </c>
      <c r="L11" s="868"/>
      <c r="M11" s="868"/>
      <c r="N11" s="864"/>
    </row>
    <row r="12" spans="2:28" ht="15" customHeight="1" x14ac:dyDescent="0.25">
      <c r="C12" s="394"/>
      <c r="D12" s="394"/>
      <c r="E12" s="394"/>
      <c r="F12" s="394"/>
      <c r="G12" s="394"/>
      <c r="H12" s="394"/>
      <c r="I12" s="394"/>
      <c r="J12" s="394"/>
      <c r="K12" s="394"/>
      <c r="L12" s="394"/>
      <c r="M12" s="394"/>
      <c r="N12" s="419"/>
      <c r="O12" s="385"/>
      <c r="Q12" s="189"/>
      <c r="S12" s="2" t="s">
        <v>681</v>
      </c>
      <c r="T12" s="2" t="s">
        <v>685</v>
      </c>
    </row>
    <row r="13" spans="2:28" ht="14.4" x14ac:dyDescent="0.3">
      <c r="C13" s="804" t="s">
        <v>3397</v>
      </c>
      <c r="D13" s="799">
        <v>377818000</v>
      </c>
      <c r="E13" s="800">
        <v>75941</v>
      </c>
      <c r="F13" s="801" t="s">
        <v>3444</v>
      </c>
      <c r="G13" s="802">
        <v>2686623</v>
      </c>
      <c r="H13" s="802">
        <v>1429066</v>
      </c>
      <c r="I13" s="802">
        <v>14264717</v>
      </c>
      <c r="J13" s="802">
        <v>0</v>
      </c>
      <c r="K13" s="802">
        <v>0</v>
      </c>
      <c r="L13" s="802">
        <v>0</v>
      </c>
      <c r="M13" s="802">
        <v>23638468</v>
      </c>
      <c r="N13" s="803">
        <v>419912815</v>
      </c>
      <c r="O13" s="349"/>
      <c r="P13" s="594">
        <v>449774442</v>
      </c>
      <c r="Q13" s="693">
        <v>-29861627</v>
      </c>
      <c r="R13" s="296">
        <v>377818000</v>
      </c>
      <c r="S13" s="427" t="s">
        <v>1077</v>
      </c>
      <c r="T13" s="461">
        <v>-409951000000</v>
      </c>
      <c r="U13" s="277">
        <v>-409951000</v>
      </c>
      <c r="V13" s="278">
        <v>-32133000</v>
      </c>
      <c r="X13" s="443"/>
    </row>
    <row r="14" spans="2:28" ht="14.4" x14ac:dyDescent="0.3">
      <c r="C14" s="252" t="s">
        <v>2614</v>
      </c>
      <c r="D14" s="235">
        <v>0</v>
      </c>
      <c r="E14" s="235">
        <v>0</v>
      </c>
      <c r="F14" s="390">
        <v>0</v>
      </c>
      <c r="G14" s="390">
        <v>0</v>
      </c>
      <c r="H14" s="390">
        <v>0</v>
      </c>
      <c r="I14" s="640">
        <v>0</v>
      </c>
      <c r="J14" s="390">
        <v>0</v>
      </c>
      <c r="K14" s="641">
        <v>0</v>
      </c>
      <c r="L14" s="390">
        <v>0</v>
      </c>
      <c r="M14" s="284">
        <v>0</v>
      </c>
      <c r="N14" s="235">
        <v>0</v>
      </c>
      <c r="Q14"/>
      <c r="R14" s="296">
        <v>76152</v>
      </c>
      <c r="S14" s="334" t="s">
        <v>1079</v>
      </c>
      <c r="T14" s="460">
        <v>-59921439</v>
      </c>
      <c r="U14" s="277">
        <v>-59921.438999999998</v>
      </c>
      <c r="V14" s="278">
        <v>16230.561000000002</v>
      </c>
    </row>
    <row r="15" spans="2:28" ht="14.4" x14ac:dyDescent="0.3">
      <c r="C15" s="252" t="s">
        <v>2615</v>
      </c>
      <c r="D15" s="235">
        <v>0</v>
      </c>
      <c r="E15" s="390">
        <v>211</v>
      </c>
      <c r="F15" s="390">
        <v>0</v>
      </c>
      <c r="G15" s="390">
        <v>0</v>
      </c>
      <c r="H15" s="390">
        <v>0</v>
      </c>
      <c r="I15" s="640">
        <v>0</v>
      </c>
      <c r="J15" s="390">
        <v>0</v>
      </c>
      <c r="K15" s="641">
        <v>0</v>
      </c>
      <c r="L15" s="390">
        <v>0</v>
      </c>
      <c r="M15" s="284">
        <v>0</v>
      </c>
      <c r="N15" s="235">
        <v>211</v>
      </c>
      <c r="Q15"/>
      <c r="R15" s="296">
        <v>2686623</v>
      </c>
      <c r="S15" s="427" t="s">
        <v>1084</v>
      </c>
      <c r="T15" s="461">
        <v>-2686623331</v>
      </c>
      <c r="U15" s="277">
        <v>-2686623.3309999998</v>
      </c>
      <c r="V15" s="278">
        <v>-1429066.6999999997</v>
      </c>
    </row>
    <row r="16" spans="2:28" ht="14.4" x14ac:dyDescent="0.3">
      <c r="C16" s="252" t="s">
        <v>1086</v>
      </c>
      <c r="D16" s="235">
        <v>0</v>
      </c>
      <c r="E16" s="235">
        <v>0</v>
      </c>
      <c r="F16" s="390">
        <v>0</v>
      </c>
      <c r="G16" s="390">
        <v>0</v>
      </c>
      <c r="H16" s="390">
        <v>0</v>
      </c>
      <c r="I16" s="640">
        <v>0</v>
      </c>
      <c r="J16" s="390">
        <v>0</v>
      </c>
      <c r="K16" s="642">
        <v>0</v>
      </c>
      <c r="L16" s="390">
        <v>0</v>
      </c>
      <c r="M16" s="284">
        <v>0</v>
      </c>
      <c r="N16" s="235">
        <v>0</v>
      </c>
      <c r="Q16"/>
      <c r="R16"/>
      <c r="S16" s="334" t="s">
        <v>2172</v>
      </c>
      <c r="T16" s="460">
        <v>-1429066369</v>
      </c>
      <c r="U16" s="277">
        <v>-1429066.3689999999</v>
      </c>
      <c r="V16" s="278"/>
      <c r="AA16" s="277"/>
      <c r="AB16" s="277"/>
    </row>
    <row r="17" spans="3:28" ht="14.4" x14ac:dyDescent="0.3">
      <c r="C17" s="252" t="s">
        <v>2616</v>
      </c>
      <c r="D17" s="235"/>
      <c r="E17" s="235"/>
      <c r="F17" s="390"/>
      <c r="G17" s="390"/>
      <c r="H17" s="390"/>
      <c r="I17" s="640"/>
      <c r="J17" s="390"/>
      <c r="K17" s="642">
        <v>0</v>
      </c>
      <c r="L17" s="390"/>
      <c r="M17" s="284"/>
      <c r="N17" s="235">
        <v>0</v>
      </c>
      <c r="Q17"/>
      <c r="R17"/>
      <c r="S17" s="334"/>
      <c r="T17" s="460"/>
      <c r="U17" s="277"/>
      <c r="V17" s="278"/>
      <c r="AA17" s="277"/>
      <c r="AB17" s="277"/>
    </row>
    <row r="18" spans="3:28" ht="14.4" x14ac:dyDescent="0.3">
      <c r="C18" s="252" t="s">
        <v>2642</v>
      </c>
      <c r="D18" s="235"/>
      <c r="E18" s="235"/>
      <c r="F18" s="390"/>
      <c r="G18" s="390"/>
      <c r="H18" s="390"/>
      <c r="I18" s="640"/>
      <c r="J18" s="390"/>
      <c r="K18" s="642"/>
      <c r="L18" s="390">
        <v>23638468</v>
      </c>
      <c r="M18" s="284">
        <v>-23638468</v>
      </c>
      <c r="N18" s="235">
        <v>0</v>
      </c>
      <c r="Q18"/>
      <c r="R18"/>
      <c r="S18" s="334"/>
      <c r="T18" s="460"/>
      <c r="U18" s="277"/>
      <c r="V18" s="278"/>
      <c r="AA18" s="277"/>
      <c r="AB18" s="277"/>
    </row>
    <row r="19" spans="3:28" ht="14.4" x14ac:dyDescent="0.3">
      <c r="C19" s="252" t="s">
        <v>2613</v>
      </c>
      <c r="D19" s="235">
        <v>0</v>
      </c>
      <c r="E19" s="235">
        <v>0</v>
      </c>
      <c r="F19" s="284">
        <v>0</v>
      </c>
      <c r="G19" s="390">
        <v>0</v>
      </c>
      <c r="H19" s="390">
        <v>0</v>
      </c>
      <c r="I19" s="640">
        <v>0</v>
      </c>
      <c r="J19" s="390">
        <v>0</v>
      </c>
      <c r="K19" s="641">
        <v>0</v>
      </c>
      <c r="L19" s="390">
        <v>0</v>
      </c>
      <c r="M19" s="643">
        <v>6049320</v>
      </c>
      <c r="N19" s="235">
        <v>6049320</v>
      </c>
      <c r="Q19"/>
      <c r="R19" s="296">
        <v>14264717</v>
      </c>
      <c r="S19" s="427" t="s">
        <v>1086</v>
      </c>
      <c r="T19" s="461">
        <v>-13132124268</v>
      </c>
      <c r="U19" s="277">
        <v>-13132124.267999999</v>
      </c>
      <c r="V19" s="278">
        <v>1132592.7320000008</v>
      </c>
      <c r="AA19" s="277"/>
      <c r="AB19" s="277"/>
    </row>
    <row r="20" spans="3:28" ht="14.4" x14ac:dyDescent="0.3">
      <c r="C20" s="416"/>
      <c r="D20" s="390"/>
      <c r="E20" s="390"/>
      <c r="F20" s="284"/>
      <c r="G20" s="390"/>
      <c r="H20" s="390"/>
      <c r="I20" s="640"/>
      <c r="J20" s="390"/>
      <c r="K20" s="641"/>
      <c r="L20" s="390"/>
      <c r="M20" s="390"/>
      <c r="N20" s="235">
        <v>0</v>
      </c>
      <c r="Q20"/>
      <c r="R20" s="296">
        <v>23638468</v>
      </c>
      <c r="S20" s="334" t="s">
        <v>2587</v>
      </c>
      <c r="T20" s="460">
        <v>-448962305849</v>
      </c>
      <c r="U20" s="277">
        <v>-448962305.84899998</v>
      </c>
      <c r="V20" s="278">
        <v>986619.12800002098</v>
      </c>
      <c r="AA20" s="277"/>
      <c r="AB20" s="277"/>
    </row>
    <row r="21" spans="3:28" s="11" customFormat="1" ht="13.5" customHeight="1" x14ac:dyDescent="0.3">
      <c r="C21" s="804" t="s">
        <v>3445</v>
      </c>
      <c r="D21" s="805">
        <v>377818000</v>
      </c>
      <c r="E21" s="805">
        <v>76152</v>
      </c>
      <c r="F21" s="801">
        <v>0</v>
      </c>
      <c r="G21" s="805">
        <v>2686623</v>
      </c>
      <c r="H21" s="805">
        <v>1429066</v>
      </c>
      <c r="I21" s="805">
        <v>14264717</v>
      </c>
      <c r="J21" s="805">
        <v>0</v>
      </c>
      <c r="K21" s="805">
        <v>0</v>
      </c>
      <c r="L21" s="805">
        <v>23638468</v>
      </c>
      <c r="M21" s="805">
        <v>6049320</v>
      </c>
      <c r="N21" s="803">
        <v>425962346</v>
      </c>
      <c r="Q21" s="428"/>
      <c r="R21" s="428"/>
      <c r="S21" s="776" t="s">
        <v>2589</v>
      </c>
      <c r="T21" s="777">
        <v>426310456977</v>
      </c>
      <c r="U21" s="365">
        <v>426310456.977</v>
      </c>
      <c r="V21" s="335">
        <v>0</v>
      </c>
      <c r="AA21" s="365"/>
      <c r="AB21" s="365"/>
    </row>
    <row r="22" spans="3:28" ht="13.5" customHeight="1" x14ac:dyDescent="0.3">
      <c r="C22" s="387"/>
      <c r="D22" s="238"/>
      <c r="E22" s="238"/>
      <c r="F22" s="284"/>
      <c r="G22" s="238"/>
      <c r="H22" s="238"/>
      <c r="I22" s="238"/>
      <c r="J22" s="238"/>
      <c r="K22" s="238"/>
      <c r="L22" s="238"/>
      <c r="M22" s="238"/>
      <c r="N22" s="235"/>
      <c r="Q22"/>
      <c r="R22" s="296">
        <v>6049320</v>
      </c>
      <c r="S22" s="607" t="s">
        <v>1259</v>
      </c>
      <c r="T22" s="639">
        <v>-4692068246</v>
      </c>
      <c r="U22" s="277">
        <v>-4692068.2460000003</v>
      </c>
      <c r="V22" s="278">
        <v>1357251.7539999997</v>
      </c>
      <c r="AA22" s="277"/>
      <c r="AB22" s="277"/>
    </row>
    <row r="23" spans="3:28" ht="14.4" x14ac:dyDescent="0.3">
      <c r="C23" s="804" t="s">
        <v>3446</v>
      </c>
      <c r="D23" s="805">
        <v>387751000</v>
      </c>
      <c r="E23" s="800">
        <v>94107.975999999995</v>
      </c>
      <c r="F23" s="801">
        <v>0</v>
      </c>
      <c r="G23" s="802">
        <v>2686623.3309999998</v>
      </c>
      <c r="H23" s="802">
        <v>1429066.3689999999</v>
      </c>
      <c r="I23" s="802">
        <v>15446640.129999999</v>
      </c>
      <c r="J23" s="802">
        <v>0</v>
      </c>
      <c r="K23" s="802">
        <v>0</v>
      </c>
      <c r="L23" s="802">
        <v>0</v>
      </c>
      <c r="M23" s="802">
        <v>23594023.289000001</v>
      </c>
      <c r="N23" s="803">
        <v>431001461.09499997</v>
      </c>
      <c r="Q23"/>
      <c r="R23"/>
      <c r="S23" s="367"/>
      <c r="T23" s="278">
        <v>-454602652525</v>
      </c>
      <c r="U23" s="2">
        <v>-454602652.52499998</v>
      </c>
      <c r="AA23" s="277"/>
      <c r="AB23" s="277"/>
    </row>
    <row r="24" spans="3:28" ht="14.4" x14ac:dyDescent="0.3">
      <c r="C24" s="252" t="s">
        <v>2614</v>
      </c>
      <c r="D24" s="390">
        <v>2000</v>
      </c>
      <c r="E24" s="235">
        <v>0</v>
      </c>
      <c r="F24" s="284">
        <v>0</v>
      </c>
      <c r="G24" s="235">
        <v>0</v>
      </c>
      <c r="H24" s="235">
        <v>0</v>
      </c>
      <c r="I24" s="235">
        <v>0</v>
      </c>
      <c r="J24" s="530">
        <v>0</v>
      </c>
      <c r="K24" s="707">
        <v>0</v>
      </c>
      <c r="L24" s="530">
        <v>0</v>
      </c>
      <c r="M24" s="235">
        <v>0</v>
      </c>
      <c r="N24" s="235">
        <v>2000</v>
      </c>
      <c r="Q24"/>
      <c r="R24"/>
      <c r="S24" s="367"/>
      <c r="T24" s="27"/>
      <c r="U24" s="27">
        <v>-28640306.524999976</v>
      </c>
      <c r="AA24" s="277"/>
      <c r="AB24" s="277"/>
    </row>
    <row r="25" spans="3:28" ht="14.4" x14ac:dyDescent="0.3">
      <c r="C25" s="252" t="s">
        <v>2615</v>
      </c>
      <c r="D25" s="235">
        <v>0</v>
      </c>
      <c r="E25" s="235">
        <v>-2000</v>
      </c>
      <c r="F25" s="284">
        <v>0</v>
      </c>
      <c r="G25" s="235">
        <v>0</v>
      </c>
      <c r="H25" s="235">
        <v>0</v>
      </c>
      <c r="I25" s="235">
        <v>0</v>
      </c>
      <c r="J25" s="530">
        <v>0</v>
      </c>
      <c r="K25" s="707">
        <v>0</v>
      </c>
      <c r="L25" s="530">
        <v>0</v>
      </c>
      <c r="M25" s="235">
        <v>0</v>
      </c>
      <c r="N25" s="235">
        <v>-2000</v>
      </c>
      <c r="Q25"/>
      <c r="R25"/>
      <c r="S25" s="367"/>
      <c r="AA25" s="277"/>
      <c r="AB25" s="277"/>
    </row>
    <row r="26" spans="3:28" x14ac:dyDescent="0.25">
      <c r="C26" s="252" t="s">
        <v>1086</v>
      </c>
      <c r="D26" s="235">
        <v>0</v>
      </c>
      <c r="E26" s="235">
        <v>0</v>
      </c>
      <c r="F26" s="284">
        <v>0</v>
      </c>
      <c r="G26" s="235">
        <v>0</v>
      </c>
      <c r="H26" s="235">
        <v>0</v>
      </c>
      <c r="I26" s="235">
        <v>0</v>
      </c>
      <c r="J26" s="565">
        <v>0</v>
      </c>
      <c r="K26" s="707">
        <v>0</v>
      </c>
      <c r="L26" s="530">
        <v>0</v>
      </c>
      <c r="M26" s="235">
        <v>0</v>
      </c>
      <c r="N26" s="235">
        <v>0</v>
      </c>
      <c r="P26" s="27"/>
      <c r="Q26" s="27"/>
    </row>
    <row r="27" spans="3:28" x14ac:dyDescent="0.25">
      <c r="C27" s="252" t="s">
        <v>2616</v>
      </c>
      <c r="D27" s="235">
        <v>0</v>
      </c>
      <c r="E27" s="235">
        <v>0</v>
      </c>
      <c r="F27" s="284">
        <v>0</v>
      </c>
      <c r="G27" s="235">
        <v>0</v>
      </c>
      <c r="H27" s="235">
        <v>0</v>
      </c>
      <c r="I27" s="235">
        <v>0</v>
      </c>
      <c r="J27" s="530">
        <v>0</v>
      </c>
      <c r="K27" s="707">
        <v>0</v>
      </c>
      <c r="L27" s="390">
        <v>0</v>
      </c>
      <c r="M27" s="235">
        <v>0</v>
      </c>
      <c r="N27" s="235">
        <v>0</v>
      </c>
    </row>
    <row r="28" spans="3:28" x14ac:dyDescent="0.25">
      <c r="C28" s="252" t="s">
        <v>2642</v>
      </c>
      <c r="D28" s="235"/>
      <c r="E28" s="235"/>
      <c r="F28" s="284"/>
      <c r="G28" s="235"/>
      <c r="H28" s="235"/>
      <c r="I28" s="235"/>
      <c r="J28" s="530"/>
      <c r="K28" s="707"/>
      <c r="L28" s="390">
        <v>0</v>
      </c>
      <c r="M28" s="235">
        <v>-23594022.933999956</v>
      </c>
      <c r="N28" s="235">
        <v>-23594022.933999956</v>
      </c>
    </row>
    <row r="29" spans="3:28" x14ac:dyDescent="0.25">
      <c r="C29" s="252" t="s">
        <v>2613</v>
      </c>
      <c r="D29" s="235">
        <v>0</v>
      </c>
      <c r="E29" s="235">
        <v>0</v>
      </c>
      <c r="F29" s="233">
        <v>0</v>
      </c>
      <c r="G29" s="235">
        <v>0</v>
      </c>
      <c r="H29" s="235">
        <v>0</v>
      </c>
      <c r="I29" s="235">
        <v>0</v>
      </c>
      <c r="J29" s="565">
        <v>0</v>
      </c>
      <c r="K29" s="707">
        <v>0</v>
      </c>
      <c r="L29" s="530">
        <v>23594022.933999956</v>
      </c>
      <c r="M29" s="527">
        <v>3663745.9909999999</v>
      </c>
      <c r="N29" s="235">
        <v>27257768.924999956</v>
      </c>
    </row>
    <row r="30" spans="3:28" x14ac:dyDescent="0.25">
      <c r="C30" s="252"/>
      <c r="D30" s="235"/>
      <c r="E30" s="235"/>
      <c r="F30" s="233"/>
      <c r="G30" s="235"/>
      <c r="H30" s="235"/>
      <c r="I30" s="235"/>
      <c r="J30" s="565"/>
      <c r="K30" s="707"/>
      <c r="L30" s="530"/>
      <c r="M30" s="527"/>
      <c r="N30" s="235">
        <v>0</v>
      </c>
    </row>
    <row r="31" spans="3:28" ht="14.4" x14ac:dyDescent="0.3">
      <c r="C31" s="388"/>
      <c r="D31" s="235"/>
      <c r="E31" s="235"/>
      <c r="F31" s="233"/>
      <c r="G31" s="235"/>
      <c r="H31" s="235"/>
      <c r="I31" s="235">
        <v>0</v>
      </c>
      <c r="J31" s="565">
        <v>0</v>
      </c>
      <c r="K31" s="707">
        <v>0</v>
      </c>
      <c r="L31" s="235"/>
      <c r="M31" s="235"/>
      <c r="N31" s="235">
        <v>0</v>
      </c>
      <c r="P31" s="277">
        <v>-0.35499995946884155</v>
      </c>
      <c r="Q31" t="s">
        <v>1733</v>
      </c>
      <c r="R31" t="s">
        <v>1732</v>
      </c>
      <c r="S31" t="s">
        <v>1855</v>
      </c>
      <c r="T31" t="s">
        <v>681</v>
      </c>
      <c r="U31" s="381" t="s">
        <v>685</v>
      </c>
      <c r="V31" s="381" t="s">
        <v>1867</v>
      </c>
      <c r="W31" s="353" t="s">
        <v>2390</v>
      </c>
      <c r="X31" s="296" t="s">
        <v>1585</v>
      </c>
    </row>
    <row r="32" spans="3:28" ht="14.4" x14ac:dyDescent="0.3">
      <c r="C32" s="804" t="s">
        <v>3447</v>
      </c>
      <c r="D32" s="806">
        <v>387753000</v>
      </c>
      <c r="E32" s="803">
        <v>92107.975999999995</v>
      </c>
      <c r="F32" s="807">
        <v>0</v>
      </c>
      <c r="G32" s="805">
        <v>2686623.3309999998</v>
      </c>
      <c r="H32" s="805">
        <v>1429066.3689999999</v>
      </c>
      <c r="I32" s="805">
        <v>15446640.129999999</v>
      </c>
      <c r="J32" s="805">
        <v>0</v>
      </c>
      <c r="K32" s="805">
        <v>0</v>
      </c>
      <c r="L32" s="805">
        <v>23594022.933999956</v>
      </c>
      <c r="M32" s="805">
        <v>3663746.3460000451</v>
      </c>
      <c r="N32" s="805">
        <v>434665207.08599997</v>
      </c>
      <c r="Q32" t="s">
        <v>1727</v>
      </c>
      <c r="R32" t="s">
        <v>1414</v>
      </c>
      <c r="S32">
        <v>20</v>
      </c>
      <c r="T32" s="427" t="s">
        <v>1077</v>
      </c>
      <c r="U32" s="294">
        <v>-387751000000</v>
      </c>
      <c r="V32" s="430">
        <v>-387751000</v>
      </c>
      <c r="W32" t="s">
        <v>149</v>
      </c>
      <c r="X32" t="s">
        <v>154</v>
      </c>
      <c r="Y32" s="27">
        <v>0</v>
      </c>
    </row>
    <row r="33" spans="3:27" ht="14.4" x14ac:dyDescent="0.3">
      <c r="C33" s="386"/>
      <c r="D33" s="526"/>
      <c r="E33" s="235"/>
      <c r="F33" s="233"/>
      <c r="G33" s="389"/>
      <c r="H33" s="389"/>
      <c r="I33" s="389"/>
      <c r="J33" s="389"/>
      <c r="K33" s="389"/>
      <c r="L33" s="389"/>
      <c r="M33" s="389"/>
      <c r="N33" s="235"/>
      <c r="O33" s="349"/>
      <c r="Q33" t="s">
        <v>1728</v>
      </c>
      <c r="R33" t="s">
        <v>1414</v>
      </c>
      <c r="S33">
        <v>20</v>
      </c>
      <c r="T33" s="334" t="s">
        <v>1079</v>
      </c>
      <c r="U33" s="295">
        <v>-93720846</v>
      </c>
      <c r="V33" s="430">
        <v>-93720.846000000005</v>
      </c>
      <c r="W33" t="s">
        <v>149</v>
      </c>
      <c r="X33" t="s">
        <v>1494</v>
      </c>
      <c r="Y33" s="27">
        <v>387.1299999999901</v>
      </c>
    </row>
    <row r="34" spans="3:27" ht="14.4" x14ac:dyDescent="0.3">
      <c r="C34" s="11" t="s">
        <v>248</v>
      </c>
      <c r="D34" s="238"/>
      <c r="E34" s="307"/>
      <c r="F34" s="233"/>
      <c r="G34" s="277"/>
      <c r="H34" s="277"/>
      <c r="I34" s="307"/>
      <c r="J34" s="307"/>
      <c r="K34" s="307"/>
      <c r="L34" s="366"/>
      <c r="M34" s="389"/>
      <c r="N34" s="235"/>
      <c r="O34" s="349"/>
      <c r="Q34" t="s">
        <v>2319</v>
      </c>
      <c r="R34" t="s">
        <v>1414</v>
      </c>
      <c r="S34">
        <v>21</v>
      </c>
      <c r="T34" s="334" t="s">
        <v>2172</v>
      </c>
      <c r="U34" s="295">
        <v>-1429066369</v>
      </c>
      <c r="V34" s="430">
        <v>-1429066.3689999999</v>
      </c>
      <c r="W34" s="428" t="s">
        <v>149</v>
      </c>
      <c r="X34" s="428" t="s">
        <v>2172</v>
      </c>
      <c r="Y34" s="11"/>
      <c r="Z34" s="11"/>
      <c r="AA34" s="278">
        <v>-17780137</v>
      </c>
    </row>
    <row r="35" spans="3:27" ht="14.4" x14ac:dyDescent="0.3">
      <c r="D35" s="351"/>
      <c r="E35" s="307"/>
      <c r="F35" s="233"/>
      <c r="G35" s="2"/>
      <c r="H35" s="2"/>
      <c r="I35" s="307"/>
      <c r="J35" s="307"/>
      <c r="K35" s="307"/>
      <c r="L35" s="307"/>
      <c r="M35" s="307"/>
      <c r="N35" s="277"/>
      <c r="Q35" t="s">
        <v>1730</v>
      </c>
      <c r="R35" t="s">
        <v>1414</v>
      </c>
      <c r="S35">
        <v>21</v>
      </c>
      <c r="T35" s="427" t="s">
        <v>1086</v>
      </c>
      <c r="U35" s="294">
        <v>-15446640130</v>
      </c>
      <c r="V35" s="430">
        <v>-15446640.130000001</v>
      </c>
      <c r="W35" t="s">
        <v>149</v>
      </c>
      <c r="X35" t="s">
        <v>59</v>
      </c>
      <c r="Y35" s="2" t="s">
        <v>2913</v>
      </c>
    </row>
    <row r="36" spans="3:27" ht="14.4" x14ac:dyDescent="0.3">
      <c r="D36" s="351"/>
      <c r="E36" s="307"/>
      <c r="F36" s="233"/>
      <c r="G36" s="2"/>
      <c r="H36" s="2"/>
      <c r="I36" s="307"/>
      <c r="J36" s="307"/>
      <c r="K36" s="307"/>
      <c r="L36" s="307"/>
      <c r="M36" s="307"/>
      <c r="N36" s="277"/>
      <c r="Q36"/>
      <c r="R36"/>
      <c r="S36"/>
      <c r="T36" s="427"/>
      <c r="U36" s="294"/>
      <c r="V36" s="430"/>
      <c r="W36"/>
      <c r="X36"/>
    </row>
    <row r="37" spans="3:27" ht="14.4" x14ac:dyDescent="0.3">
      <c r="D37" s="351"/>
      <c r="E37" s="307"/>
      <c r="F37" s="233"/>
      <c r="G37" s="2"/>
      <c r="H37" s="2"/>
      <c r="I37" s="307"/>
      <c r="J37" s="307"/>
      <c r="K37" s="307"/>
      <c r="L37" s="307"/>
      <c r="M37" s="307"/>
      <c r="N37" s="277"/>
      <c r="Q37"/>
      <c r="R37"/>
      <c r="S37"/>
      <c r="T37" s="427"/>
      <c r="U37" s="294"/>
      <c r="V37" s="430"/>
      <c r="W37"/>
      <c r="X37"/>
    </row>
    <row r="38" spans="3:27" ht="14.4" x14ac:dyDescent="0.3">
      <c r="D38" s="351"/>
      <c r="E38" s="307"/>
      <c r="F38" s="233"/>
      <c r="G38" s="2"/>
      <c r="H38" s="2"/>
      <c r="I38" s="307"/>
      <c r="J38" s="307"/>
      <c r="K38" s="307"/>
      <c r="L38" s="307"/>
      <c r="M38" s="307"/>
      <c r="N38" s="277"/>
      <c r="Q38"/>
      <c r="R38"/>
      <c r="S38"/>
      <c r="T38" s="427"/>
      <c r="U38" s="294"/>
      <c r="V38" s="430"/>
      <c r="W38"/>
      <c r="X38"/>
    </row>
    <row r="39" spans="3:27" ht="15.75" customHeight="1" x14ac:dyDescent="0.3">
      <c r="D39" s="351"/>
      <c r="E39" s="116" t="s">
        <v>1860</v>
      </c>
      <c r="F39" s="351"/>
      <c r="G39" s="11"/>
      <c r="H39" s="11"/>
      <c r="I39" s="383"/>
      <c r="J39" s="383"/>
      <c r="K39" s="383"/>
      <c r="L39" s="393" t="s">
        <v>1861</v>
      </c>
      <c r="M39" s="351"/>
      <c r="Q39" t="s">
        <v>2716</v>
      </c>
      <c r="R39" t="s">
        <v>1414</v>
      </c>
      <c r="S39">
        <v>23</v>
      </c>
      <c r="T39" s="334" t="s">
        <v>2587</v>
      </c>
      <c r="U39" s="295">
        <v>-449881302574</v>
      </c>
      <c r="V39" s="430">
        <v>-449881302.574</v>
      </c>
      <c r="W39" t="s">
        <v>149</v>
      </c>
      <c r="X39" t="s">
        <v>35</v>
      </c>
    </row>
    <row r="40" spans="3:27" ht="14.4" x14ac:dyDescent="0.3">
      <c r="D40" s="351"/>
      <c r="E40" s="351"/>
      <c r="F40" s="351"/>
      <c r="G40" s="2"/>
      <c r="H40" s="2"/>
      <c r="I40" s="351"/>
      <c r="J40" s="351"/>
      <c r="K40" s="351"/>
      <c r="L40" s="352"/>
      <c r="M40" s="351"/>
      <c r="Q40" s="582" t="s">
        <v>2911</v>
      </c>
      <c r="R40" s="582" t="s">
        <v>1414</v>
      </c>
      <c r="S40">
        <v>23</v>
      </c>
      <c r="T40" s="427" t="s">
        <v>2589</v>
      </c>
      <c r="U40" s="294">
        <v>449881302574</v>
      </c>
      <c r="V40" s="430">
        <v>449881302.574</v>
      </c>
      <c r="W40" s="2" t="s">
        <v>149</v>
      </c>
      <c r="X40" s="2" t="s">
        <v>35</v>
      </c>
    </row>
    <row r="41" spans="3:27" ht="14.4" x14ac:dyDescent="0.3">
      <c r="D41" s="351"/>
      <c r="E41" s="351"/>
      <c r="F41" s="351"/>
      <c r="G41" s="2"/>
      <c r="H41" s="2"/>
      <c r="I41" s="351"/>
      <c r="J41" s="351"/>
      <c r="K41" s="351"/>
      <c r="L41" s="352"/>
      <c r="M41" s="351"/>
      <c r="Q41" s="582" t="s">
        <v>1731</v>
      </c>
      <c r="R41" s="582" t="s">
        <v>1414</v>
      </c>
      <c r="S41">
        <v>23</v>
      </c>
      <c r="T41" s="334" t="s">
        <v>1259</v>
      </c>
      <c r="U41" s="295">
        <v>-12255632347</v>
      </c>
      <c r="V41" s="430">
        <v>18064834.689999998</v>
      </c>
      <c r="W41" s="2" t="s">
        <v>149</v>
      </c>
      <c r="X41" s="2" t="s">
        <v>1089</v>
      </c>
    </row>
    <row r="42" spans="3:27" ht="14.4" x14ac:dyDescent="0.3">
      <c r="P42" s="278"/>
      <c r="Q42"/>
      <c r="R42"/>
      <c r="S42"/>
      <c r="T42" s="334"/>
      <c r="U42" s="460"/>
      <c r="V42" s="296"/>
      <c r="W42" s="277"/>
      <c r="X42" s="441"/>
    </row>
    <row r="43" spans="3:27" ht="14.4" x14ac:dyDescent="0.3">
      <c r="E43" s="351"/>
      <c r="F43" s="351"/>
      <c r="G43" s="2"/>
      <c r="H43" s="2"/>
      <c r="Q43"/>
      <c r="R43"/>
      <c r="S43"/>
      <c r="T43" s="427"/>
      <c r="U43" s="461"/>
      <c r="V43" s="296">
        <v>-389342215.986</v>
      </c>
      <c r="W43" s="277"/>
      <c r="X43" s="441"/>
    </row>
    <row r="44" spans="3:27" ht="14.4" x14ac:dyDescent="0.3">
      <c r="Q44"/>
      <c r="R44"/>
      <c r="S44"/>
      <c r="T44" s="334"/>
      <c r="U44" s="460"/>
      <c r="V44" s="296">
        <v>45322991.099999964</v>
      </c>
      <c r="W44" s="277"/>
      <c r="X44" s="441"/>
    </row>
    <row r="45" spans="3:27" ht="14.4" x14ac:dyDescent="0.3">
      <c r="P45" s="307">
        <v>434665206.73099995</v>
      </c>
      <c r="Q45" s="296">
        <v>0.35500001907348633</v>
      </c>
      <c r="R45"/>
      <c r="S45"/>
      <c r="T45" s="427"/>
      <c r="U45" s="461"/>
      <c r="V45" s="296"/>
      <c r="W45" s="277"/>
      <c r="X45" s="441"/>
    </row>
    <row r="46" spans="3:27" ht="14.4" x14ac:dyDescent="0.3">
      <c r="P46" s="307"/>
      <c r="Q46"/>
      <c r="R46"/>
      <c r="S46"/>
      <c r="T46" s="427"/>
      <c r="U46" s="461"/>
      <c r="V46" s="296"/>
      <c r="W46" s="277"/>
      <c r="X46" s="441"/>
    </row>
    <row r="47" spans="3:27" ht="14.4" x14ac:dyDescent="0.3">
      <c r="Q47"/>
      <c r="R47"/>
      <c r="S47"/>
      <c r="T47" s="334"/>
      <c r="U47" s="460"/>
      <c r="V47" s="296"/>
      <c r="W47" s="277"/>
      <c r="X47" s="441"/>
    </row>
    <row r="48" spans="3:27" ht="14.4" x14ac:dyDescent="0.3">
      <c r="Q48"/>
      <c r="R48"/>
      <c r="S48"/>
      <c r="T48" s="427"/>
      <c r="U48" s="461"/>
      <c r="V48" s="296"/>
      <c r="W48" s="277"/>
      <c r="X48" s="441"/>
    </row>
    <row r="49" spans="22:24" x14ac:dyDescent="0.25">
      <c r="V49" s="278">
        <v>-344019224.88600004</v>
      </c>
      <c r="X49" s="278"/>
    </row>
  </sheetData>
  <mergeCells count="19">
    <mergeCell ref="N9:N11"/>
    <mergeCell ref="C10:C11"/>
    <mergeCell ref="D10:D11"/>
    <mergeCell ref="F10:F11"/>
    <mergeCell ref="I10:I11"/>
    <mergeCell ref="J10:J11"/>
    <mergeCell ref="M10:M11"/>
    <mergeCell ref="E10:E11"/>
    <mergeCell ref="K10:K11"/>
    <mergeCell ref="L10:L11"/>
    <mergeCell ref="G10:G11"/>
    <mergeCell ref="H10:H11"/>
    <mergeCell ref="D4:M4"/>
    <mergeCell ref="D5:M5"/>
    <mergeCell ref="D6:M6"/>
    <mergeCell ref="D7:M7"/>
    <mergeCell ref="D9:F9"/>
    <mergeCell ref="I9:M9"/>
    <mergeCell ref="G9:H9"/>
  </mergeCells>
  <hyperlinks>
    <hyperlink ref="H1" location="Indice!A1" display="Indice" xr:uid="{8CB8E9CC-BB27-4609-872E-2B96574A43E6}"/>
  </hyperlinks>
  <pageMargins left="3.937007874015748E-2" right="3.937007874015748E-2" top="0.74803149606299213" bottom="0.74803149606299213" header="0.31496062992125984" footer="0.31496062992125984"/>
  <pageSetup paperSize="9" scale="62" orientation="landscape"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3JNDwowysIR7qY3j8NE/JPz6aWDfdPyiV9/qUkIcQDc=</DigestValue>
    </Reference>
    <Reference Type="http://www.w3.org/2000/09/xmldsig#Object" URI="#idOfficeObject">
      <DigestMethod Algorithm="http://www.w3.org/2001/04/xmlenc#sha256"/>
      <DigestValue>CKDJy8DxupaSN48sUt/XpPLQi2NKgk0dtVVAwE5Riic=</DigestValue>
    </Reference>
    <Reference Type="http://uri.etsi.org/01903#SignedProperties" URI="#idSignedProperties">
      <Transforms>
        <Transform Algorithm="http://www.w3.org/TR/2001/REC-xml-c14n-20010315"/>
      </Transforms>
      <DigestMethod Algorithm="http://www.w3.org/2001/04/xmlenc#sha256"/>
      <DigestValue>QKXDLJW40bKQqLq2gLw/Ym0h66czvoWm6RMRwb1jtmA=</DigestValue>
    </Reference>
    <Reference Type="http://www.w3.org/2000/09/xmldsig#Object" URI="#idValidSigLnImg">
      <DigestMethod Algorithm="http://www.w3.org/2001/04/xmlenc#sha256"/>
      <DigestValue>w5IIUACjKAZqwjKxZiiYQ2jXIEnU60VuVwUeRrukMsA=</DigestValue>
    </Reference>
    <Reference Type="http://www.w3.org/2000/09/xmldsig#Object" URI="#idInvalidSigLnImg">
      <DigestMethod Algorithm="http://www.w3.org/2001/04/xmlenc#sha256"/>
      <DigestValue>HXfppb44hHcG+F+qa0825q0lSDpGd33y57/3TxE0UeE=</DigestValue>
    </Reference>
  </SignedInfo>
  <SignatureValue>BFoBB64rg1kZv6NCVhPXxLu1t7b1/wT36kQiaRkqWVTklwqUXtIlTQWWzcyUaRcskqnOJg6WcRRA
l6+Eqc6DyBfNb0CyBfQUTAePJeHhDGpE7oQBZfTQfQYLsd3rUcyU7YbkRfkvVS0HgB4EFBW9qwPB
Cr5GCekpLBqE6Pgr8AMbPqPouc5TN0SKTj4y7gD9TEjPUJsyebzw4GQoDx76Nab9bKo5EUkopOzc
KATgFnFmXixYlaohndoRwkQPBjlsAYJ7fvTfRN+FE/cIkyhcfyU2/YIdN1B2pRClAXbVfLRLTo9K
pGwLilT4vCnpu6m3awBnXFxvguYHwl6Ff9vuXg==</SignatureValue>
  <KeyInfo>
    <X509Data>
      <X509Certificate>MIIKNzCCCB+gAwIBAgITXAAAyCggpF/qSNmqoAAAAADIKDANBgkqhkiG9w0BAQsFADBXMRcwFQYDVQQFEw5SVUMgODAwODA2MTAtNzEVMBMGA1UEChMMQ09ERTEwMCBTLkEuMQswCQYDVQQGEwJQWTEYMBYGA1UEAxMPQ0EtQ09ERTEwMCBTLkEuMB4XDTIyMTEwMzE4MDk1NloXDTI0MTEwMzE4MDk1NlowgckxKzApBgNVBAMTIkNZTlRISUEgQ0FST0xJTkEgVkVMQVpRVUVaIFBFUkFMVEExNTAzBgNVBAoTLENFUlRJRklDQURPIENVQUxJRklDQURPIERFIEZJUk1BIEVMRUNUUk9OSUNBMQswCQYDVQQGEwJQWTEZMBcGA1UEKhMQQ1lOVEhJQSBDQVJPTElOQTEaMBgGA1UEBBMRVkVMQVpRVUVaIFBFUkFMVEExEjAQBgNVBAUTCUNJMzcwMjU2MTELMAkGA1UECxMCRjIwggEiMA0GCSqGSIb3DQEBAQUAA4IBDwAwggEKAoIBAQC3yXqZ2MkXWrezFMuFRQLsuXPsvw18e8OPNIej9tWcFH9e9eA9vqPpiAhj0NQ66hiBFArM0vAwoMlKyoAcba9mfwWwzubA8goh0MzvcXipUAPxY6Z5fdtV/AyxxXIe6Z3VZIF++EfnAN6IstvX6KxLjKsOnwSz6XRzEFtFlo2FwzZ4g0nfBULk48a2eaPOeITAEFnmvXNWqRMJ+w4JNEwUHY2n79hSvF2m/XH2a5kaHBnfsLKwrdg+fMQRH+dyDi18TXc7B9IMdCg/5B0XyJOSGgFZh5idwAxZW4SJAKylnn4YzvBHR6oK/6v37Q3AoXQMHkdztsBKqCEGt5XaUNaPAgMBAAGjggWHMIIFgzAOBgNVHQ8BAf8EBAMCBeAwDAYDVR0TAQH/BAIwADAgBgNVHSUBAf8EFjAUBggrBgEFBQcDAgYIKwYBBQUHAwQwHQYDVR0OBBYEFDmmeVVodkIybt3P5e/A1C7e3Sp0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DHAYDVR0gBIIDEzCCAw8wggMLBgsrBgEEAYOucAEBBDCCAvowSgYIKwYBBQUHAgEWPmh0dHA6Ly93d3cuY29kZTEwMC5jb20ucHkvcmVwb3NpdG9yaW8tZGUtZG9jdW1lbnRvcy1wdWJsaWNvcy8AMIIBVgYIKwYBBQUHAgIwggFIHoIBRABDAGUAcgB0AGkAZgBpAGMAYQBkAG8AIABjAHUAYQBsAGkAZgBpAGMAYQBkAG8AIABkAGUAIABmAGkAcgBtAGEAIABlAGwAZQBjAHQAcgDzAG4AaQBjAGEAIAB0AGkAcABvACAARgAyACAAKABjAGwAYQB2AGUAcwAgAGUAbgAgAGQAaQBzAHAAbwBzAGkAdABpAHYAbwAgAGMAdQBhAGwAaQBmAGkAYwBhAGQAbwApACAAcwB1AGoAZQB0AGEAIABhACAAbABhAHMAIABjAG8AbgBkAGkAYwBpAG8AbgBlAHMAIABkAGUAIAB1AHMAbwAgAGUAeABwAHUAZQBzAHQAYQBzACAAZQBuACAAbABhACAARABQAEMAIABkAGUAbAAgAFAAQwBTAEMAIABDAE8ARABFADEAMAAwACAAUwAuAEEALjCCAVAGCCsGAQUFBwICMIIBQh6CAT4AUQB1AGEAbABpAGYAaQBlAGQAIABjAGUAcgB0AGkAZgBpAGMAYQB0AGUAIABvAGYAIABlAGwAZQBjAHQAcgBvAG4AaQBjACAAcwBpAGcAbgBhAHQAdQByAGUAIAB0AHkAcABlACAARgAyACAAKABrAGUAeQBzACAAaQBuACAAcQB1AGEAbABpAGYAaQBlAGQAIABkAGUAdgBpAGMAZQApACAAcwB1AGIAagBlAGMAdAAgAHQAbwAgAHQAaABlACAAYwBvAG4AZABpAHQAaQBvAG4AcwAgAG8AZgAgAHUAcwBlACAAcwBlAHQAIABmAG8AcgB0AGgAIABpAG4AIAB0AGgAZQAgAEMAUABTACAAbwBmACAAdABoAGUAIABQAEMAUwBDACAAQwBPAEQARQAxADAAMAAgAFMALgBBAC4wWwYDVR0RBFQwUoEkQ1lOVEhJQS5WRUxBWlFVRVpAVUVOT0hPTERJTkcuQ09NLlBZpCowKDEmMCQGA1UEDRMdRklSTUEgRUxFQ1RST05JQ0EgQ1VBTElGSUNBREEwDQYJKoZIhvcNAQELBQADggIBAAabzDbhKaStE42C5bCRXltlQyOid/UyUs/C6NsIK4WgQISZ8ChphiFsDsACl4/ePMDaF75P8LFWSgOiHCfASXXhPLTKjK7jt8WO2714lF9AU97l0kbO8dMAgKQtZYJE6oBV9GvwniGtC8N7j1pknGe3ikceOKC05girLxXuMTn7OSFFdsJcqwWVqdu3q1p+wRgXMTf4B/3n188czTd8CKyoyY2LL7JiORDnxLtItW69Wdb9lf7d4Le7YBtWvxW1MOCIrsOwprw8fGjN+G/h+DwnrTCxufa9EQLL4Y6R7n8ONjpJOL+vIiUgreITtUW8z59HZwBi5+/DrNsgtUfojzD1WNl/cb3lZ+i8BhEeyd4qXtKOtKn1e9SxJN3RioZ48r54wAihCdAIENI2qhC6edqY6EbIwWrwat2a5QHXiB2XwD2iJy9LSoOom6PfR/FcB1T9AHv91dHLh7on9cY9kcUtKZWEhWyFzvYuu7/X7mQ0+EsrlE/vV0DyCSsFZujvO4s9606/J8TpD4/e7yiGnTWn+3FDQMhzAITaqirF0K2mnEauHg/iN4nk6ku/nYq/Pghniu74PZbXMhRz7GVfPKkkIMqBQWVVd9mRtnig6TJd366L7jmFuJnRHMz0qnwesUBqbUtL1mo8RqI+nPRQdGJ3hmLS0hfdmg9KB/vS72Q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YpbpPn9Yr25XujAw59MiOi44+XdNRmQIblN+zkUY+zE=</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ELqsYYCHjHy/WjFxK2kkiBBm2ztVQYFGSZbqbXPCFwU=</DigestValue>
      </Reference>
      <Reference URI="/xl/drawings/drawing10.xml?ContentType=application/vnd.openxmlformats-officedocument.drawing+xml">
        <DigestMethod Algorithm="http://www.w3.org/2001/04/xmlenc#sha256"/>
        <DigestValue>WauOoM0VuUVfSoT5TPn224C2g2oOK6Jcr+JLwpxwauw=</DigestValue>
      </Reference>
      <Reference URI="/xl/drawings/drawing11.xml?ContentType=application/vnd.openxmlformats-officedocument.drawing+xml">
        <DigestMethod Algorithm="http://www.w3.org/2001/04/xmlenc#sha256"/>
        <DigestValue>MIuvHM0oN+hQtJI6DkANib8dc+mWpZh2Y3hl/IJkesY=</DigestValue>
      </Reference>
      <Reference URI="/xl/drawings/drawing12.xml?ContentType=application/vnd.openxmlformats-officedocument.drawing+xml">
        <DigestMethod Algorithm="http://www.w3.org/2001/04/xmlenc#sha256"/>
        <DigestValue>BXZiIL6I++F0QyS4nAp/gUBJ5hg6aGwlcd4uH/qDzBQ=</DigestValue>
      </Reference>
      <Reference URI="/xl/drawings/drawing13.xml?ContentType=application/vnd.openxmlformats-officedocument.drawing+xml">
        <DigestMethod Algorithm="http://www.w3.org/2001/04/xmlenc#sha256"/>
        <DigestValue>wpyivELlodkYCDJh52qQ417fyk2m497cGfsGGkEdKOA=</DigestValue>
      </Reference>
      <Reference URI="/xl/drawings/drawing14.xml?ContentType=application/vnd.openxmlformats-officedocument.drawing+xml">
        <DigestMethod Algorithm="http://www.w3.org/2001/04/xmlenc#sha256"/>
        <DigestValue>5N3FG2RVpvTgF+fvJqQhwaszeSS5xgMkqZ6Cz2NSjH4=</DigestValue>
      </Reference>
      <Reference URI="/xl/drawings/drawing15.xml?ContentType=application/vnd.openxmlformats-officedocument.drawing+xml">
        <DigestMethod Algorithm="http://www.w3.org/2001/04/xmlenc#sha256"/>
        <DigestValue>DGtvckwy6hK9JdytCqyESuOEumCVVFiXD36hXZa+948=</DigestValue>
      </Reference>
      <Reference URI="/xl/drawings/drawing16.xml?ContentType=application/vnd.openxmlformats-officedocument.drawing+xml">
        <DigestMethod Algorithm="http://www.w3.org/2001/04/xmlenc#sha256"/>
        <DigestValue>xZfWGsJxPqT7SyiFAQWbygaGGvpTK4apnjFPTJtz6UI=</DigestValue>
      </Reference>
      <Reference URI="/xl/drawings/drawing17.xml?ContentType=application/vnd.openxmlformats-officedocument.drawing+xml">
        <DigestMethod Algorithm="http://www.w3.org/2001/04/xmlenc#sha256"/>
        <DigestValue>G56yO3XlIYxQmA+YMNICZR0eu8B3ScylR2XKhqTMa+U=</DigestValue>
      </Reference>
      <Reference URI="/xl/drawings/drawing18.xml?ContentType=application/vnd.openxmlformats-officedocument.drawing+xml">
        <DigestMethod Algorithm="http://www.w3.org/2001/04/xmlenc#sha256"/>
        <DigestValue>QijiwIYqqoF0uSZrTPVO27FpKjGDE81yxJ/eGiorm2k=</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9+M0lfcxbEAmzJExx63bbGcKBvwPqVhpyblKxQdP/94=</DigestValue>
      </Reference>
      <Reference URI="/xl/drawings/drawing5.xml?ContentType=application/vnd.openxmlformats-officedocument.drawing+xml">
        <DigestMethod Algorithm="http://www.w3.org/2001/04/xmlenc#sha256"/>
        <DigestValue>uvemmLugrJjg4ZDCBA6P7H385OcTnOIQx0BpDJKXZxA=</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sRRdB9HUIhRULxO44QZdvePtO6NhyIgvlJSlED/argQ=</DigestValue>
      </Reference>
      <Reference URI="/xl/drawings/drawing8.xml?ContentType=application/vnd.openxmlformats-officedocument.drawing+xml">
        <DigestMethod Algorithm="http://www.w3.org/2001/04/xmlenc#sha256"/>
        <DigestValue>I6VuY8cKhqwV8VDYFHsEHJkVgCD4iIdRa7afF0byaoA=</DigestValue>
      </Reference>
      <Reference URI="/xl/drawings/drawing9.xml?ContentType=application/vnd.openxmlformats-officedocument.drawing+xml">
        <DigestMethod Algorithm="http://www.w3.org/2001/04/xmlenc#sha256"/>
        <DigestValue>pWFi+No0LOcAhLoLJFmBc9PLjjDycgkMgHggwfQqtWk=</DigestValue>
      </Reference>
      <Reference URI="/xl/drawings/vmlDrawing1.vml?ContentType=application/vnd.openxmlformats-officedocument.vmlDrawing">
        <DigestMethod Algorithm="http://www.w3.org/2001/04/xmlenc#sha256"/>
        <DigestValue>606UsH4JoAUjJZ69gf/O+eXwMVHuSAdTOInKoIQrxXs=</DigestValue>
      </Reference>
      <Reference URI="/xl/drawings/vmlDrawing2.vml?ContentType=application/vnd.openxmlformats-officedocument.vmlDrawing">
        <DigestMethod Algorithm="http://www.w3.org/2001/04/xmlenc#sha256"/>
        <DigestValue>0Hb5iL8/VI5a9laqwjP24CDs8Cbbtjlo5IXIuCvkpeQ=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SAe5Q6kLHkbrpXn0iVk50Q9gD/VtEKQ/WrWRaeU/+fc=</DigestValue>
      </Reference>
      <Reference URI="/xl/externalLinks/externalLink14.xml?ContentType=application/vnd.openxmlformats-officedocument.spreadsheetml.externalLink+xml">
        <DigestMethod Algorithm="http://www.w3.org/2001/04/xmlenc#sha256"/>
        <DigestValue>E56pkwGFxC7+4sgBE/6C9fjIZhjKI14nHmgt++0CqA0=</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JfFBlCbI9p27YmyVKybWFH2D8fG5DGWiQl+M0a1cuN8=</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TEgDc5pKouKccsQWD7e2mn47MYfh3ONLOZ8UKHAQzTk=</DigestValue>
      </Reference>
      <Reference URI="/xl/externalLinks/externalLink27.xml?ContentType=application/vnd.openxmlformats-officedocument.spreadsheetml.externalLink+xml">
        <DigestMethod Algorithm="http://www.w3.org/2001/04/xmlenc#sha256"/>
        <DigestValue>27Njsx/7MENQN3g13IqxtzEzUddHx3Ljj0BKrQQjoUA=</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/m1fFNAUGtRghqLolLKe2gHdwYBk4RH4V0L1uDWzAkQ=</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mk+apHf47ZzqV7oTdeLuSBwN/0Plgm9AcbOCRkExYzo=</DigestValue>
      </Reference>
      <Reference URI="/xl/externalLinks/externalLink38.xml?ContentType=application/vnd.openxmlformats-officedocument.spreadsheetml.externalLink+xml">
        <DigestMethod Algorithm="http://www.w3.org/2001/04/xmlenc#sha256"/>
        <DigestValue>TGUB1gApvdAOrLeB+Q7apiZNGcXRKxdXXaeFlfMgF7Q=</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Netukq/o6VzpjFSLMHuNDBASBL/Uzcvo5mOglAeZngs=</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bC8CDDYlEF4bVOwuIszLMhu9oydib2dAXYc+3+noUmo=</DigestValue>
      </Reference>
      <Reference URI="/xl/externalLinks/externalLink53.xml?ContentType=application/vnd.openxmlformats-officedocument.spreadsheetml.externalLink+xml">
        <DigestMethod Algorithm="http://www.w3.org/2001/04/xmlenc#sha256"/>
        <DigestValue>FCD73wimcoabwd278/no5GjOMaDPyABs2+hEG/4tFXo=</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3Pz69RadZrrLbkQLgz4zpfp/fpqNIGGn/5BFg9Xv+ow=</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s51oWdY9ZfpOANGPAI5PwWW8LOQt4m7k9Ygze/ces6E=</DigestValue>
      </Reference>
      <Reference URI="/xl/externalLinks/externalLink59.xml?ContentType=application/vnd.openxmlformats-officedocument.spreadsheetml.externalLink+xml">
        <DigestMethod Algorithm="http://www.w3.org/2001/04/xmlenc#sha256"/>
        <DigestValue>UayNRCvraEs1h8Ck5XeiGTtKSpVYAXQxwRrKuOHajTI=</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A0jQUiL0lTXiqgq+dyRBpKQOXhwRHUvWssMXblCMlso=</DigestValue>
      </Reference>
      <Reference URI="/xl/externalLinks/externalLink61.xml?ContentType=application/vnd.openxmlformats-officedocument.spreadsheetml.externalLink+xml">
        <DigestMethod Algorithm="http://www.w3.org/2001/04/xmlenc#sha256"/>
        <DigestValue>RExV5wHCSMu4gGjeYJH3hmthMQ7pllMOkrI5SkHbkTI=</DigestValue>
      </Reference>
      <Reference URI="/xl/externalLinks/externalLink62.xml?ContentType=application/vnd.openxmlformats-officedocument.spreadsheetml.externalLink+xml">
        <DigestMethod Algorithm="http://www.w3.org/2001/04/xmlenc#sha256"/>
        <DigestValue>JbLfTbIH4znmGAglz02us0Vrm8lcobCrsOjPmNFMBKE=</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/ixy4TH+fBBW3DkVCNegBFqluC9oh7U/5bHPXybwkKw=</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Q0zKI8DXW7bZ/B3TadI1b7pyOBa3j7R8CpUV89usRx4=</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iRGLDuHDpbAOwntGJSKKa4jvv+jRSIdC0aABCA8I5m4=</DigestValue>
      </Reference>
      <Reference URI="/xl/media/image4.emf?ContentType=image/x-emf">
        <DigestMethod Algorithm="http://www.w3.org/2001/04/xmlenc#sha256"/>
        <DigestValue>YQcKZwt9upAOGXtJUEYsA+1KxbJ1H2hjwGxtomEIHWQ=</DigestValue>
      </Reference>
      <Reference URI="/xl/media/image5.png?ContentType=image/png">
        <DigestMethod Algorithm="http://www.w3.org/2001/04/xmlenc#sha256"/>
        <DigestValue>vzgso1GejpB2EEjxGiLJw3bSqBwvfTk4VNeTiYeapBI=</DigestValue>
      </Reference>
      <Reference URI="/xl/media/image6.png?ContentType=image/png">
        <DigestMethod Algorithm="http://www.w3.org/2001/04/xmlenc#sha256"/>
        <DigestValue>J3LK8clnT23q23DQnReY7zAWShjtUp9GE6F1HUhABRA=</DigestValue>
      </Reference>
      <Reference URI="/xl/media/image7.png?ContentType=image/png">
        <DigestMethod Algorithm="http://www.w3.org/2001/04/xmlenc#sha256"/>
        <DigestValue>l6te6gFuaJs/hm4hyf4ODuM8Kf275evHSmfGXar1pWw=</DigestValue>
      </Reference>
      <Reference URI="/xl/media/image8.png?ContentType=image/png">
        <DigestMethod Algorithm="http://www.w3.org/2001/04/xmlenc#sha256"/>
        <DigestValue>uKJ2DZkD2DnidaKk2ViKIACrHw8RLhISP79ozTi2aQQ=</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FO3ED4S9OIvm92dFE0Yp3fDPZ9QTEShUaDpa2Gb9qhk=</DigestValue>
      </Reference>
      <Reference URI="/xl/printerSettings/printerSettings11.bin?ContentType=application/vnd.openxmlformats-officedocument.spreadsheetml.printerSettings">
        <DigestMethod Algorithm="http://www.w3.org/2001/04/xmlenc#sha256"/>
        <DigestValue>9KUESZiY3rXEipp7F8xQfPQfZdmF9X0RWZG7z0GcyLc=</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W+2pOIA+BZapO1gK5+L+56B2KmRPrUrcfIXu2JTF6vE=</DigestValue>
      </Reference>
      <Reference URI="/xl/printerSettings/printerSettings14.bin?ContentType=application/vnd.openxmlformats-officedocument.spreadsheetml.printerSettings">
        <DigestMethod Algorithm="http://www.w3.org/2001/04/xmlenc#sha256"/>
        <DigestValue>QzGKTmfI/fD4zP+Gm9Y+1zUWPcMtm2Xm9OQBQogxXco=</DigestValue>
      </Reference>
      <Reference URI="/xl/printerSettings/printerSettings15.bin?ContentType=application/vnd.openxmlformats-officedocument.spreadsheetml.printerSettings">
        <DigestMethod Algorithm="http://www.w3.org/2001/04/xmlenc#sha256"/>
        <DigestValue>hqnMLvZ6XBY2fH1KhK00vJXWuxlSZRWkoKrdKDrIF2Q=</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W+2pOIA+BZapO1gK5+L+56B2KmRPrUrcfIXu2JTF6vE=</DigestValue>
      </Reference>
      <Reference URI="/xl/printerSettings/printerSettings18.bin?ContentType=application/vnd.openxmlformats-officedocument.spreadsheetml.printerSettings">
        <DigestMethod Algorithm="http://www.w3.org/2001/04/xmlenc#sha256"/>
        <DigestValue>x0SLMr4zekNWlHZeE654mfEbgCSaZC5kVVHz6LmYVq0=</DigestValue>
      </Reference>
      <Reference URI="/xl/printerSettings/printerSettings19.bin?ContentType=application/vnd.openxmlformats-officedocument.spreadsheetml.printerSettings">
        <DigestMethod Algorithm="http://www.w3.org/2001/04/xmlenc#sha256"/>
        <DigestValue>0CiVFfEQE2X2Iy9yqy55yC8F+UB0cuZW5d/kAAziG1M=</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d10sT4nO4/RTMm3cX2CRzgdbauB8+Mk3ICqJKXruYVs=</DigestValue>
      </Reference>
      <Reference URI="/xl/printerSettings/printerSettings21.bin?ContentType=application/vnd.openxmlformats-officedocument.spreadsheetml.printerSettings">
        <DigestMethod Algorithm="http://www.w3.org/2001/04/xmlenc#sha256"/>
        <DigestValue>Zu+TrN2m9h2F+F7u/5kHi5h5FAbhrdMDQOY70dv2NHE=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W+2pOIA+BZapO1gK5+L+56B2KmRPrUrcfIXu2JTF6vE=</DigestValue>
      </Reference>
      <Reference URI="/xl/printerSettings/printerSettings27.bin?ContentType=application/vnd.openxmlformats-officedocument.spreadsheetml.printerSettings">
        <DigestMethod Algorithm="http://www.w3.org/2001/04/xmlenc#sha256"/>
        <DigestValue>Iu6jIZoIID60ChsFn7zCY6uZMRN/3xvcqlUd/uwpdvQ=</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gq9p2hzwQtCtXDVPfCW1504R+mOVYOUxtf5/HpC80Ik=</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TaA6KX/SRWPpmiasS8KGCRFI/mFTpQlGqiM07LbibG8=</DigestValue>
      </Reference>
      <Reference URI="/xl/printerSettings/printerSettings31.bin?ContentType=application/vnd.openxmlformats-officedocument.spreadsheetml.printerSettings">
        <DigestMethod Algorithm="http://www.w3.org/2001/04/xmlenc#sha256"/>
        <DigestValue>QzGKTmfI/fD4zP+Gm9Y+1zUWPcMtm2Xm9OQBQogxXco=</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33.bin?ContentType=application/vnd.openxmlformats-officedocument.spreadsheetml.printerSettings">
        <DigestMethod Algorithm="http://www.w3.org/2001/04/xmlenc#sha256"/>
        <DigestValue>Iu6jIZoIID60ChsFn7zCY6uZMRN/3xvcqlUd/uwpdvQ=</DigestValue>
      </Reference>
      <Reference URI="/xl/printerSettings/printerSettings34.bin?ContentType=application/vnd.openxmlformats-officedocument.spreadsheetml.printerSettings">
        <DigestMethod Algorithm="http://www.w3.org/2001/04/xmlenc#sha256"/>
        <DigestValue>TaA6KX/SRWPpmiasS8KGCRFI/mFTpQlGqiM07LbibG8=</DigestValue>
      </Reference>
      <Reference URI="/xl/printerSettings/printerSettings35.bin?ContentType=application/vnd.openxmlformats-officedocument.spreadsheetml.printerSettings">
        <DigestMethod Algorithm="http://www.w3.org/2001/04/xmlenc#sha256"/>
        <DigestValue>smSVGS2nQbsbY9WPLLIrq78NVEko2Z36d5I2YI1r6s4=</DigestValue>
      </Reference>
      <Reference URI="/xl/printerSettings/printerSettings36.bin?ContentType=application/vnd.openxmlformats-officedocument.spreadsheetml.printerSettings">
        <DigestMethod Algorithm="http://www.w3.org/2001/04/xmlenc#sha256"/>
        <DigestValue>TaA6KX/SRWPpmiasS8KGCRFI/mFTpQlGqiM07LbibG8=</DigestValue>
      </Reference>
      <Reference URI="/xl/printerSettings/printerSettings37.bin?ContentType=application/vnd.openxmlformats-officedocument.spreadsheetml.printerSettings">
        <DigestMethod Algorithm="http://www.w3.org/2001/04/xmlenc#sha256"/>
        <DigestValue>GyyR84UYFfbFvVrs+ip9vPggIMAXC0nxkmeUVNsGxCc=</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a71WIv06Jg5Hxpgh4PZI2owpjkGTKA2QGZLLLB8ZfEk=</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hqnMLvZ6XBY2fH1KhK00vJXWuxlSZRWkoKrdKDrIF2Q=</DigestValue>
      </Reference>
      <Reference URI="/xl/printerSettings/printerSettings43.bin?ContentType=application/vnd.openxmlformats-officedocument.spreadsheetml.printerSettings">
        <DigestMethod Algorithm="http://www.w3.org/2001/04/xmlenc#sha256"/>
        <DigestValue>M4zwOg5/WYrTE+gr8GPjWkKsdQLQ56eOeWh9iMHKgHA=</DigestValue>
      </Reference>
      <Reference URI="/xl/printerSettings/printerSettings44.bin?ContentType=application/vnd.openxmlformats-officedocument.spreadsheetml.printerSettings">
        <DigestMethod Algorithm="http://www.w3.org/2001/04/xmlenc#sha256"/>
        <DigestValue>hqnMLvZ6XBY2fH1KhK00vJXWuxlSZRWkoKrdKDrIF2Q=</DigestValue>
      </Reference>
      <Reference URI="/xl/printerSettings/printerSettings45.bin?ContentType=application/vnd.openxmlformats-officedocument.spreadsheetml.printerSettings">
        <DigestMethod Algorithm="http://www.w3.org/2001/04/xmlenc#sha256"/>
        <DigestValue>7KlQqufIq6Wvj3CVWdpp9XSrPG83/YsqUSp3HWbb3Fg=</DigestValue>
      </Reference>
      <Reference URI="/xl/printerSettings/printerSettings46.bin?ContentType=application/vnd.openxmlformats-officedocument.spreadsheetml.printerSettings">
        <DigestMethod Algorithm="http://www.w3.org/2001/04/xmlenc#sha256"/>
        <DigestValue>DtOxz+BiOg4+nbp3iqiMyqShHqWNsuFOlOE/e0FjB3E=</DigestValue>
      </Reference>
      <Reference URI="/xl/printerSettings/printerSettings47.bin?ContentType=application/vnd.openxmlformats-officedocument.spreadsheetml.printerSettings">
        <DigestMethod Algorithm="http://www.w3.org/2001/04/xmlenc#sha256"/>
        <DigestValue>QPfi4g2HXuREncYI+qe42OoX0AcUPpo3w8Qf6qlBIS8=</DigestValue>
      </Reference>
      <Reference URI="/xl/printerSettings/printerSettings48.bin?ContentType=application/vnd.openxmlformats-officedocument.spreadsheetml.printerSettings">
        <DigestMethod Algorithm="http://www.w3.org/2001/04/xmlenc#sha256"/>
        <DigestValue>hqnMLvZ6XBY2fH1KhK00vJXWuxlSZRWkoKrdKDrIF2Q=</DigestValue>
      </Reference>
      <Reference URI="/xl/printerSettings/printerSettings49.bin?ContentType=application/vnd.openxmlformats-officedocument.spreadsheetml.printerSettings">
        <DigestMethod Algorithm="http://www.w3.org/2001/04/xmlenc#sha256"/>
        <DigestValue>Iu6jIZoIID60ChsFn7zCY6uZMRN/3xvcqlUd/uwpdvQ=</DigestValue>
      </Reference>
      <Reference URI="/xl/printerSettings/printerSettings5.bin?ContentType=application/vnd.openxmlformats-officedocument.spreadsheetml.printerSettings">
        <DigestMethod Algorithm="http://www.w3.org/2001/04/xmlenc#sha256"/>
        <DigestValue>gfwWQ04zLW5E6B4d3eumQcVcjXxq1MZXmRILegMNwjQ=</DigestValue>
      </Reference>
      <Reference URI="/xl/printerSettings/printerSettings50.bin?ContentType=application/vnd.openxmlformats-officedocument.spreadsheetml.printerSettings">
        <DigestMethod Algorithm="http://www.w3.org/2001/04/xmlenc#sha256"/>
        <DigestValue>a71WIv06Jg5Hxpgh4PZI2owpjkGTKA2QGZLLLB8ZfEk=</DigestValue>
      </Reference>
      <Reference URI="/xl/printerSettings/printerSettings51.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Vf8y+zz/nFi3TQ3QzXaXyT7AuXpZSZ22rpMqYM5cq7I=</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QPfi4g2HXuREncYI+qe42OoX0AcUPpo3w8Qf6qlBIS8=</DigestValue>
      </Reference>
      <Reference URI="/xl/printerSettings/printerSettings9.bin?ContentType=application/vnd.openxmlformats-officedocument.spreadsheetml.printerSettings">
        <DigestMethod Algorithm="http://www.w3.org/2001/04/xmlenc#sha256"/>
        <DigestValue>DtOxz+BiOg4+nbp3iqiMyqShHqWNsuFOlOE/e0FjB3E=</DigestValue>
      </Reference>
      <Reference URI="/xl/sharedStrings.xml?ContentType=application/vnd.openxmlformats-officedocument.spreadsheetml.sharedStrings+xml">
        <DigestMethod Algorithm="http://www.w3.org/2001/04/xmlenc#sha256"/>
        <DigestValue>tkleFT8hBq98WHaP46t8+AMhiTk5Cip0rutHwPABSQM=</DigestValue>
      </Reference>
      <Reference URI="/xl/styles.xml?ContentType=application/vnd.openxmlformats-officedocument.spreadsheetml.styles+xml">
        <DigestMethod Algorithm="http://www.w3.org/2001/04/xmlenc#sha256"/>
        <DigestValue>5T7C20Q8muyaZQzC09uOI0gULcP1f+vHNMT0xsPOXBA=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KRW5nC7MblBDmTM/FqauEpH8G0cGjZQPRGN4IOVAAIg=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SHX5DWg1XNnRdoqAUOjJ3gAN2C9fR9KW97w7pYHjltY=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/oIykhH1Ii9thKt+MIBbXHFwc3zJMTiSzKFW1dFeM8w=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d4elu214IkGiGOV7VHpbuobQphnR5iQa5HOEbD9px6o=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TcnUTHP4fvatjs+lOXq801JQ1o3ov8WmFECgA34yJNM=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IgAbisjOm+Z/o4medQzuRzY+pxXjrkDU9o+AIfBQFik=</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8aigdT3OwC/Tp18RNleyo7Crfc6TUMWuR/2hnugV450=</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0Bnugy7bzitJja739ggKaHQvkr3zKO9A9jpqBY3DiaI=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1s/0Bn5zbBkiPy5hlL8rDE6/bmHjfNkm2MgsRuE+aR4=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M3n7xYXzk1pW2fDKILReq4c1rNlm1k3pNSFhxJQ6jck=</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KI9hCAiSPspQkx3fvGaoyX3upl5kJ41+pW8AD1s5XqI=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pACERU3kE1Uaiw4VUxrrsF010HQK+ELimra0t6hiruA=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ujsH7Ro+Fgqf38IrnGVZuLUqX825ZImJMn2Yj13miZs=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zywGnqcRutTo5RL4u1RlSM5O9iZKtuThnL3qzqX92DI=</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2J32j/nDl7k9bRQLCGN4+ILggEWWvdYwLoDId7LK9Co=</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4NCGfhQRMz+v/AgU5BInFGTSucF/5z0CG4+MLXuCweY=</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9wVw96hc8kccwXXPzVZMhiCdoT7fMomhNpxRtDP3ubQ=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oIz2QtWN7Qy3auf2JJ2QqCgW2+LoWuBYIQ5R01s3LS0=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z3pH9fnIDiAy0mCcKyjgVLG14iSy3znnjZY4epsFAyk=</DigestValue>
      </Reference>
      <Reference URI="/xl/worksheets/sheet1.xml?ContentType=application/vnd.openxmlformats-officedocument.spreadsheetml.worksheet+xml">
        <DigestMethod Algorithm="http://www.w3.org/2001/04/xmlenc#sha256"/>
        <DigestValue>r/S6K+dTJm694WFVTWX6eSbv2vWxFLZyQFmyJpbw9Wc=</DigestValue>
      </Reference>
      <Reference URI="/xl/worksheets/sheet10.xml?ContentType=application/vnd.openxmlformats-officedocument.spreadsheetml.worksheet+xml">
        <DigestMethod Algorithm="http://www.w3.org/2001/04/xmlenc#sha256"/>
        <DigestValue>1H3zEpxHXLQHgbectCeKhSi+PrV9vZbpWzVlmKWIlgs=</DigestValue>
      </Reference>
      <Reference URI="/xl/worksheets/sheet11.xml?ContentType=application/vnd.openxmlformats-officedocument.spreadsheetml.worksheet+xml">
        <DigestMethod Algorithm="http://www.w3.org/2001/04/xmlenc#sha256"/>
        <DigestValue>Gm0NmoziqvCOihuXDXGsNa8OYbiY9AYyj7kfEfK1WFM=</DigestValue>
      </Reference>
      <Reference URI="/xl/worksheets/sheet12.xml?ContentType=application/vnd.openxmlformats-officedocument.spreadsheetml.worksheet+xml">
        <DigestMethod Algorithm="http://www.w3.org/2001/04/xmlenc#sha256"/>
        <DigestValue>uF81L/OHi2R0xm5CX16ch2V4VADV4LSBMWvyTt0Ufls=</DigestValue>
      </Reference>
      <Reference URI="/xl/worksheets/sheet13.xml?ContentType=application/vnd.openxmlformats-officedocument.spreadsheetml.worksheet+xml">
        <DigestMethod Algorithm="http://www.w3.org/2001/04/xmlenc#sha256"/>
        <DigestValue>1Rakh/kg4Jja2uCJpPXir82Y6hi1b6dnBbPj1Im2lH4=</DigestValue>
      </Reference>
      <Reference URI="/xl/worksheets/sheet14.xml?ContentType=application/vnd.openxmlformats-officedocument.spreadsheetml.worksheet+xml">
        <DigestMethod Algorithm="http://www.w3.org/2001/04/xmlenc#sha256"/>
        <DigestValue>CzYNToTNr44F3WCRt9+bAeBHgqxEsaxo4ghilvwdo5I=</DigestValue>
      </Reference>
      <Reference URI="/xl/worksheets/sheet15.xml?ContentType=application/vnd.openxmlformats-officedocument.spreadsheetml.worksheet+xml">
        <DigestMethod Algorithm="http://www.w3.org/2001/04/xmlenc#sha256"/>
        <DigestValue>jDFSwe+rv3uJiwIz5yT+JDL8Cf4V2OooWlxW+pN8zTU=</DigestValue>
      </Reference>
      <Reference URI="/xl/worksheets/sheet16.xml?ContentType=application/vnd.openxmlformats-officedocument.spreadsheetml.worksheet+xml">
        <DigestMethod Algorithm="http://www.w3.org/2001/04/xmlenc#sha256"/>
        <DigestValue>sFe9rQbgdYptNH4+vCBseXWk747fGeliGGJ813J0CJg=</DigestValue>
      </Reference>
      <Reference URI="/xl/worksheets/sheet17.xml?ContentType=application/vnd.openxmlformats-officedocument.spreadsheetml.worksheet+xml">
        <DigestMethod Algorithm="http://www.w3.org/2001/04/xmlenc#sha256"/>
        <DigestValue>tIpeGTWGivs9RcKEsbEFfO5BZWHw2fUYjCKCCVyRXbI=</DigestValue>
      </Reference>
      <Reference URI="/xl/worksheets/sheet18.xml?ContentType=application/vnd.openxmlformats-officedocument.spreadsheetml.worksheet+xml">
        <DigestMethod Algorithm="http://www.w3.org/2001/04/xmlenc#sha256"/>
        <DigestValue>J2ggXirGO7fKz4b9LZszX/KvrO7LpZHZByXXRBsW8rE=</DigestValue>
      </Reference>
      <Reference URI="/xl/worksheets/sheet19.xml?ContentType=application/vnd.openxmlformats-officedocument.spreadsheetml.worksheet+xml">
        <DigestMethod Algorithm="http://www.w3.org/2001/04/xmlenc#sha256"/>
        <DigestValue>Fy4lwDYREg/pq7W5cERrzpEMI6zKV53RvBK11HIfuBo=</DigestValue>
      </Reference>
      <Reference URI="/xl/worksheets/sheet2.xml?ContentType=application/vnd.openxmlformats-officedocument.spreadsheetml.worksheet+xml">
        <DigestMethod Algorithm="http://www.w3.org/2001/04/xmlenc#sha256"/>
        <DigestValue>fSFlCwBy3ilfvyANqHaSy4B35YHVypEjdgLOgglnWBk=</DigestValue>
      </Reference>
      <Reference URI="/xl/worksheets/sheet20.xml?ContentType=application/vnd.openxmlformats-officedocument.spreadsheetml.worksheet+xml">
        <DigestMethod Algorithm="http://www.w3.org/2001/04/xmlenc#sha256"/>
        <DigestValue>kv/UUqYLP/j0cOK2am6JBKcL9VlqNNICGAt2/bTrzsY=</DigestValue>
      </Reference>
      <Reference URI="/xl/worksheets/sheet21.xml?ContentType=application/vnd.openxmlformats-officedocument.spreadsheetml.worksheet+xml">
        <DigestMethod Algorithm="http://www.w3.org/2001/04/xmlenc#sha256"/>
        <DigestValue>0vkrF8aBrtLvsKKRhOVqyTF9wiVD+ggQMRIj1SAXkm0=</DigestValue>
      </Reference>
      <Reference URI="/xl/worksheets/sheet22.xml?ContentType=application/vnd.openxmlformats-officedocument.spreadsheetml.worksheet+xml">
        <DigestMethod Algorithm="http://www.w3.org/2001/04/xmlenc#sha256"/>
        <DigestValue>Ysa2pPmmhe36KI9P6YGfMTiyOVFKRwA7vYUhKLFfVF4=</DigestValue>
      </Reference>
      <Reference URI="/xl/worksheets/sheet23.xml?ContentType=application/vnd.openxmlformats-officedocument.spreadsheetml.worksheet+xml">
        <DigestMethod Algorithm="http://www.w3.org/2001/04/xmlenc#sha256"/>
        <DigestValue>kmcZ8WzvOWeOB1x6vp9V+ohqddgbULQElCQ+TRvkbuU=</DigestValue>
      </Reference>
      <Reference URI="/xl/worksheets/sheet24.xml?ContentType=application/vnd.openxmlformats-officedocument.spreadsheetml.worksheet+xml">
        <DigestMethod Algorithm="http://www.w3.org/2001/04/xmlenc#sha256"/>
        <DigestValue>q2KrR5Edkw/G5Qk/+XL676IvK3s6VbJQbHpcfPJAPw0=</DigestValue>
      </Reference>
      <Reference URI="/xl/worksheets/sheet25.xml?ContentType=application/vnd.openxmlformats-officedocument.spreadsheetml.worksheet+xml">
        <DigestMethod Algorithm="http://www.w3.org/2001/04/xmlenc#sha256"/>
        <DigestValue>h3N5NedSxeBssx+o9XVnzJosyy86pfClONH4JT+rk6k=</DigestValue>
      </Reference>
      <Reference URI="/xl/worksheets/sheet26.xml?ContentType=application/vnd.openxmlformats-officedocument.spreadsheetml.worksheet+xml">
        <DigestMethod Algorithm="http://www.w3.org/2001/04/xmlenc#sha256"/>
        <DigestValue>ggsup7357iH/JcEEp09P/zVakV/UPxEMW5/FvIsGeBY=</DigestValue>
      </Reference>
      <Reference URI="/xl/worksheets/sheet27.xml?ContentType=application/vnd.openxmlformats-officedocument.spreadsheetml.worksheet+xml">
        <DigestMethod Algorithm="http://www.w3.org/2001/04/xmlenc#sha256"/>
        <DigestValue>DApl3xfByO7uESThNGtIe+JTjkd5CVVstT9Lm08MeAs=</DigestValue>
      </Reference>
      <Reference URI="/xl/worksheets/sheet28.xml?ContentType=application/vnd.openxmlformats-officedocument.spreadsheetml.worksheet+xml">
        <DigestMethod Algorithm="http://www.w3.org/2001/04/xmlenc#sha256"/>
        <DigestValue>KByNtKG46SBoG63WQbBjCTj0WosI872hQjxDPFFAg84=</DigestValue>
      </Reference>
      <Reference URI="/xl/worksheets/sheet29.xml?ContentType=application/vnd.openxmlformats-officedocument.spreadsheetml.worksheet+xml">
        <DigestMethod Algorithm="http://www.w3.org/2001/04/xmlenc#sha256"/>
        <DigestValue>jgg0jjZTI7CZYg9vntYis7E3lvMQArgfArRN26DQzXY=</DigestValue>
      </Reference>
      <Reference URI="/xl/worksheets/sheet3.xml?ContentType=application/vnd.openxmlformats-officedocument.spreadsheetml.worksheet+xml">
        <DigestMethod Algorithm="http://www.w3.org/2001/04/xmlenc#sha256"/>
        <DigestValue>+rOFD2KFuWMZP6nzl1jN+olk/JMUUZi2LIfXxg+8g9I=</DigestValue>
      </Reference>
      <Reference URI="/xl/worksheets/sheet30.xml?ContentType=application/vnd.openxmlformats-officedocument.spreadsheetml.worksheet+xml">
        <DigestMethod Algorithm="http://www.w3.org/2001/04/xmlenc#sha256"/>
        <DigestValue>6d1fBJXVEXiTCOw6TClrd0rh7t++UR+DQX+Y+WZ7Fns=</DigestValue>
      </Reference>
      <Reference URI="/xl/worksheets/sheet31.xml?ContentType=application/vnd.openxmlformats-officedocument.spreadsheetml.worksheet+xml">
        <DigestMethod Algorithm="http://www.w3.org/2001/04/xmlenc#sha256"/>
        <DigestValue>0ixziwowaH6alLw4C0bBbJUXZzM2smTfvghFVkHT+ow=</DigestValue>
      </Reference>
      <Reference URI="/xl/worksheets/sheet32.xml?ContentType=application/vnd.openxmlformats-officedocument.spreadsheetml.worksheet+xml">
        <DigestMethod Algorithm="http://www.w3.org/2001/04/xmlenc#sha256"/>
        <DigestValue>txM1rF9UsCGf27QeH5pAf2RgKt6VpimmeFRjzoGJu1o=</DigestValue>
      </Reference>
      <Reference URI="/xl/worksheets/sheet33.xml?ContentType=application/vnd.openxmlformats-officedocument.spreadsheetml.worksheet+xml">
        <DigestMethod Algorithm="http://www.w3.org/2001/04/xmlenc#sha256"/>
        <DigestValue>ePumt6qdpRheVN150P9teRW/wHFbHTtM8IYO5iP5xOg=</DigestValue>
      </Reference>
      <Reference URI="/xl/worksheets/sheet34.xml?ContentType=application/vnd.openxmlformats-officedocument.spreadsheetml.worksheet+xml">
        <DigestMethod Algorithm="http://www.w3.org/2001/04/xmlenc#sha256"/>
        <DigestValue>u68ZDySHfn+Hv8WkLEf/M7ny5k1EoC/vqnur2lHImAU=</DigestValue>
      </Reference>
      <Reference URI="/xl/worksheets/sheet35.xml?ContentType=application/vnd.openxmlformats-officedocument.spreadsheetml.worksheet+xml">
        <DigestMethod Algorithm="http://www.w3.org/2001/04/xmlenc#sha256"/>
        <DigestValue>4DSucFPu5IFF2ha+wJadt7PGJueWEusixCQQ1zCaxJk=</DigestValue>
      </Reference>
      <Reference URI="/xl/worksheets/sheet36.xml?ContentType=application/vnd.openxmlformats-officedocument.spreadsheetml.worksheet+xml">
        <DigestMethod Algorithm="http://www.w3.org/2001/04/xmlenc#sha256"/>
        <DigestValue>Sm4sbcOEr6ZhUmQUmIAVw0/TsXyFAe5ZtdMLaQQFl08=</DigestValue>
      </Reference>
      <Reference URI="/xl/worksheets/sheet37.xml?ContentType=application/vnd.openxmlformats-officedocument.spreadsheetml.worksheet+xml">
        <DigestMethod Algorithm="http://www.w3.org/2001/04/xmlenc#sha256"/>
        <DigestValue>ALZ6wYjIClk3sLx/LEhQVqdyRzvFBch1VVItEQAiNX8=</DigestValue>
      </Reference>
      <Reference URI="/xl/worksheets/sheet38.xml?ContentType=application/vnd.openxmlformats-officedocument.spreadsheetml.worksheet+xml">
        <DigestMethod Algorithm="http://www.w3.org/2001/04/xmlenc#sha256"/>
        <DigestValue>Oknzso2F3y7WMCWhdcCCfFgw9zvInsKiG4mH+09lRuA=</DigestValue>
      </Reference>
      <Reference URI="/xl/worksheets/sheet39.xml?ContentType=application/vnd.openxmlformats-officedocument.spreadsheetml.worksheet+xml">
        <DigestMethod Algorithm="http://www.w3.org/2001/04/xmlenc#sha256"/>
        <DigestValue>Ajlx2cTg7OHzsenGXUIAmgl5khXYphCLKbCKBiyyP40=</DigestValue>
      </Reference>
      <Reference URI="/xl/worksheets/sheet4.xml?ContentType=application/vnd.openxmlformats-officedocument.spreadsheetml.worksheet+xml">
        <DigestMethod Algorithm="http://www.w3.org/2001/04/xmlenc#sha256"/>
        <DigestValue>WSbzq/Si1nz329tZLq+w2e5F6JDlkPU3YpFPn8nEzdY=</DigestValue>
      </Reference>
      <Reference URI="/xl/worksheets/sheet40.xml?ContentType=application/vnd.openxmlformats-officedocument.spreadsheetml.worksheet+xml">
        <DigestMethod Algorithm="http://www.w3.org/2001/04/xmlenc#sha256"/>
        <DigestValue>IguFKTLXVOsRXOG9qXUAWwCv5XulL5AO6oBA7j3XEk0=</DigestValue>
      </Reference>
      <Reference URI="/xl/worksheets/sheet41.xml?ContentType=application/vnd.openxmlformats-officedocument.spreadsheetml.worksheet+xml">
        <DigestMethod Algorithm="http://www.w3.org/2001/04/xmlenc#sha256"/>
        <DigestValue>1G8D2CoZ41fGzCBg2yC9b9ge60PpUhE+Xw+35xbaYzA=</DigestValue>
      </Reference>
      <Reference URI="/xl/worksheets/sheet42.xml?ContentType=application/vnd.openxmlformats-officedocument.spreadsheetml.worksheet+xml">
        <DigestMethod Algorithm="http://www.w3.org/2001/04/xmlenc#sha256"/>
        <DigestValue>XGkIN1b5466zO+DgqlCp4ZUn56ipYCoRacbMl8VkYBQ=</DigestValue>
      </Reference>
      <Reference URI="/xl/worksheets/sheet43.xml?ContentType=application/vnd.openxmlformats-officedocument.spreadsheetml.worksheet+xml">
        <DigestMethod Algorithm="http://www.w3.org/2001/04/xmlenc#sha256"/>
        <DigestValue>yQGnkyXGLDACi8jlzvnZoQ/3AcXScPx2WpMGehfJr00=</DigestValue>
      </Reference>
      <Reference URI="/xl/worksheets/sheet44.xml?ContentType=application/vnd.openxmlformats-officedocument.spreadsheetml.worksheet+xml">
        <DigestMethod Algorithm="http://www.w3.org/2001/04/xmlenc#sha256"/>
        <DigestValue>Bk2CUgOV5qfjWpRSUB/rDlKSTH4wtkg3IK1Gn6g9p+c=</DigestValue>
      </Reference>
      <Reference URI="/xl/worksheets/sheet45.xml?ContentType=application/vnd.openxmlformats-officedocument.spreadsheetml.worksheet+xml">
        <DigestMethod Algorithm="http://www.w3.org/2001/04/xmlenc#sha256"/>
        <DigestValue>RLgEXt+zPPAZ12qtvAKve8pvgpYco3V2+XziehH1MmY=</DigestValue>
      </Reference>
      <Reference URI="/xl/worksheets/sheet46.xml?ContentType=application/vnd.openxmlformats-officedocument.spreadsheetml.worksheet+xml">
        <DigestMethod Algorithm="http://www.w3.org/2001/04/xmlenc#sha256"/>
        <DigestValue>HLUYimEYLb1LJbt/YoIb6CxsGTuhVZOi13U/hmuuwaM=</DigestValue>
      </Reference>
      <Reference URI="/xl/worksheets/sheet47.xml?ContentType=application/vnd.openxmlformats-officedocument.spreadsheetml.worksheet+xml">
        <DigestMethod Algorithm="http://www.w3.org/2001/04/xmlenc#sha256"/>
        <DigestValue>dbElqGoGKcRqLEWu9HDNJ7uJoJzIMLS7Hmxe3jSwZyE=</DigestValue>
      </Reference>
      <Reference URI="/xl/worksheets/sheet48.xml?ContentType=application/vnd.openxmlformats-officedocument.spreadsheetml.worksheet+xml">
        <DigestMethod Algorithm="http://www.w3.org/2001/04/xmlenc#sha256"/>
        <DigestValue>5zhw/a8wxl5lCU9b/G0ulomZOgOdtiMrXvMzykDU/ws=</DigestValue>
      </Reference>
      <Reference URI="/xl/worksheets/sheet49.xml?ContentType=application/vnd.openxmlformats-officedocument.spreadsheetml.worksheet+xml">
        <DigestMethod Algorithm="http://www.w3.org/2001/04/xmlenc#sha256"/>
        <DigestValue>FYxBrCg4XGGyNlrqVzW/ln+IIlxG86LX4XwycJiwPuI=</DigestValue>
      </Reference>
      <Reference URI="/xl/worksheets/sheet5.xml?ContentType=application/vnd.openxmlformats-officedocument.spreadsheetml.worksheet+xml">
        <DigestMethod Algorithm="http://www.w3.org/2001/04/xmlenc#sha256"/>
        <DigestValue>NTx/AfB1z7Kbg/TmzwHriOTOSTH5HY3gm11WS+57SS8=</DigestValue>
      </Reference>
      <Reference URI="/xl/worksheets/sheet50.xml?ContentType=application/vnd.openxmlformats-officedocument.spreadsheetml.worksheet+xml">
        <DigestMethod Algorithm="http://www.w3.org/2001/04/xmlenc#sha256"/>
        <DigestValue>S/YWjocxGQ3jiRpb+GKQWK85McrqMcsyN1fMW/7KyEE=</DigestValue>
      </Reference>
      <Reference URI="/xl/worksheets/sheet51.xml?ContentType=application/vnd.openxmlformats-officedocument.spreadsheetml.worksheet+xml">
        <DigestMethod Algorithm="http://www.w3.org/2001/04/xmlenc#sha256"/>
        <DigestValue>rsWRZydTPoFYRmkWDnYYuhNeaymlH/ElfvV++Y83mso=</DigestValue>
      </Reference>
      <Reference URI="/xl/worksheets/sheet52.xml?ContentType=application/vnd.openxmlformats-officedocument.spreadsheetml.worksheet+xml">
        <DigestMethod Algorithm="http://www.w3.org/2001/04/xmlenc#sha256"/>
        <DigestValue>Fk3tgB3IQt3Z4uoOWBBdmmJOJfJr8CkXaI9DSAlEZDM=</DigestValue>
      </Reference>
      <Reference URI="/xl/worksheets/sheet53.xml?ContentType=application/vnd.openxmlformats-officedocument.spreadsheetml.worksheet+xml">
        <DigestMethod Algorithm="http://www.w3.org/2001/04/xmlenc#sha256"/>
        <DigestValue>Q0xjku3ZnLVmMHPYVIQ2Saki1XBEcVK1JiEibRpHWsQ=</DigestValue>
      </Reference>
      <Reference URI="/xl/worksheets/sheet54.xml?ContentType=application/vnd.openxmlformats-officedocument.spreadsheetml.worksheet+xml">
        <DigestMethod Algorithm="http://www.w3.org/2001/04/xmlenc#sha256"/>
        <DigestValue>XiVb96UAmDIYmE6h03t4K5evSye75djB9+UiRKqcXbU=</DigestValue>
      </Reference>
      <Reference URI="/xl/worksheets/sheet55.xml?ContentType=application/vnd.openxmlformats-officedocument.spreadsheetml.worksheet+xml">
        <DigestMethod Algorithm="http://www.w3.org/2001/04/xmlenc#sha256"/>
        <DigestValue>nRchpIUgnXFX7d8VMZh9GEJdp3tHhWJ96DNSAeeFdqc=</DigestValue>
      </Reference>
      <Reference URI="/xl/worksheets/sheet6.xml?ContentType=application/vnd.openxmlformats-officedocument.spreadsheetml.worksheet+xml">
        <DigestMethod Algorithm="http://www.w3.org/2001/04/xmlenc#sha256"/>
        <DigestValue>uTV7lbpydhuHsjQ9qw6RyPyOUgM6WkSOeVlteOriUUY=</DigestValue>
      </Reference>
      <Reference URI="/xl/worksheets/sheet7.xml?ContentType=application/vnd.openxmlformats-officedocument.spreadsheetml.worksheet+xml">
        <DigestMethod Algorithm="http://www.w3.org/2001/04/xmlenc#sha256"/>
        <DigestValue>2Fd1r5Q1QVkn5E48InCJyMTdWajGVm1gi9StFfYl49A=</DigestValue>
      </Reference>
      <Reference URI="/xl/worksheets/sheet8.xml?ContentType=application/vnd.openxmlformats-officedocument.spreadsheetml.worksheet+xml">
        <DigestMethod Algorithm="http://www.w3.org/2001/04/xmlenc#sha256"/>
        <DigestValue>xyXj77SWJxo0pcQvBIowUsGqAKHD7uaq3lYWrJQNO2Q=</DigestValue>
      </Reference>
      <Reference URI="/xl/worksheets/sheet9.xml?ContentType=application/vnd.openxmlformats-officedocument.spreadsheetml.worksheet+xml">
        <DigestMethod Algorithm="http://www.w3.org/2001/04/xmlenc#sha256"/>
        <DigestValue>qQm2A4HxbpPaW5OVNIHx8r+H3mXazz31f89AdCg4dRU=</DigestValue>
      </Reference>
    </Manifest>
    <SignatureProperties>
      <SignatureProperty Id="idSignatureTime" Target="#idPackageSignature">
        <mdssi:SignatureTime xmlns:mdssi="http://schemas.openxmlformats.org/package/2006/digital-signature">
          <mdssi:Format>YYYY-MM-DDThh:mm:ssTZD</mdssi:Format>
          <mdssi:Value>2024-05-17T21:12:23Z</mdssi:Value>
        </mdssi:SignatureTime>
      </SignatureProperty>
    </SignatureProperties>
  </Object>
  <Object Id="idOfficeObject">
    <SignatureProperties>
      <SignatureProperty Id="idOfficeV1Details" Target="#idPackageSignature">
        <SignatureInfoV1 xmlns="http://schemas.microsoft.com/office/2006/digsig">
          <SetupID>{D346517B-82DA-4BE9-92F0-20ED7C053F35}</SetupID>
          <SignatureText>Cynthia Velázquez</SignatureText>
          <SignatureImage/>
          <SignatureComments/>
          <WindowsVersion>10.0</WindowsVersion>
          <OfficeVersion>16.0.17531/26</OfficeVersion>
          <ApplicationVersion>16.0.17531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2024-05-17T21:12:23Z</xd:SigningTime>
          <xd:SigningCertificate>
            <xd:Cert>
              <xd:CertDigest>
                <DigestMethod Algorithm="http://www.w3.org/2001/04/xmlenc#sha256"/>
                <DigestValue>3+sQv29S2NnqFvNX8q55ZfKcVKRz75LzzFES8qLQ6VU=</DigestValue>
              </xd:CertDigest>
              <xd:IssuerSerial>
                <X509IssuerName>CN=CA-CODE100 S.A., C=PY, O=CODE100 S.A., SERIALNUMBER=RUC 80080610-7</X509IssuerName>
                <X509SerialNumber>2051668824318770420556131560233875168921962536</X509SerialNumber>
              </xd:IssuerSerial>
            </xd:Cert>
          </xd:SigningCertificate>
          <xd:SignaturePolicyIdentifier>
            <xd:SignaturePolicyImplied/>
          </xd:SignaturePolicyIdentifier>
        </xd:SignedSignatureProperties>
      </xd:SignedProperties>
    </xd:QualifyingProperties>
  </Object>
  <Object Id="idValidSigLnImg">AQAAAGwAAAAAAAAAAAAAAGIBAACfAAAAAAAAAAAAAADZGAAALAsAACBFTUYAAAEAlBoAAKIAAAAGAAAAAAAAAAAAAAAAAAAAgAcAADgEAABYAQAAwQAAAAAAAAAAAAAAAAAAAMA/BQDo8QIACgAAABAAAAAAAAAAAAAAAEsAAAAQAAAAAAAAAAUAAAAeAAAAGAAAAAAAAAAAAAAAYwEAAKAAAAAnAAAAGAAAAAEAAAAAAAAAAAAAAAAAAAAlAAAADAAAAAEAAABMAAAAZAAAAAAAAAAAAAAAYgEAAJ8AAAAAAAAAAAAAAG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8PDwAAAAAAAlAAAADAAAAAEAAABMAAAAZAAAAAAAAAAAAAAAYgEAAJ8AAAAAAAAAAAAAAGMBAACgAAAAIQDwAAAAAAAAAAAAAACAPwAAAAAAAAAAAACAPwAAAAAAAAAAAAAAAAAAAAAAAAAAAAAAAAAAAAAAAAAAJQAAAAwAAAAAAACAKAAAAAwAAAABAAAAJwAAABgAAAABAAAAAAAAAPDw8AAAAAAAJQAAAAwAAAABAAAATAAAAGQAAAAAAAAAAAAAAGIBAACfAAAAAAAAAAAAAABj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AAAAAAAlAAAADAAAAAEAAABMAAAAZAAAAAAAAAAAAAAAYgEAAJ8AAAAAAAAAAAAAAGMBAACgAAAAIQDwAAAAAAAAAAAAAACAPwAAAAAAAAAAAACAPwAAAAAAAAAAAAAAAAAAAAAAAAAAAAAAAAAAAAAAAAAAJQAAAAwAAAAAAACAKAAAAAwAAAABAAAAJwAAABgAAAABAAAAAAAAAP///wAAAAAAJQAAAAwAAAABAAAATAAAAGQAAAAAAAAAAAAAAGIBAACfAAAAAAAAAAAAAABj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CAAAAAAAAAAoK/G+H8AAACgr8b4fwAAEwAAAAAAAAAAAK1K+X8AANXF6cX4fwAAMBatSvl/AAATAAAAAAAAAAgXAAAAAAAAQAAAwPh/AAAAAK1K+X8AAKfI6cX4fwAABAAAAAAAAAAwFq1K+X8AAMCwT3HuAAAAEwAAAAAAAABIAAAAAAAAANS2kMb4fwAAkKOvxvh/AAAAu5DG+H8AAAEAAAAAAAAAkOCQxvh/AAAAAK1K+X8AAAAAAAAAAAAAAAAAAAAAAAAAAAAAAAAAAFCFbOrnAgAAG8VzSfl/AACgsU9x7gAAADmyT3HuAAAAAAAAAAAAAADYsk9xZHYACAAAAAAlAAAADAAAAAEAAAAYAAAADAAAAAAAAAASAAAADAAAAAEAAAAeAAAAGAAAAPUAAAAFAAAAMgEAABYAAAAlAAAADAAAAAEAAABUAAAAhAAAAPYAAAAFAAAAMAEAABUAAAABAAAAVVWPQYX2jkH2AAAABQAAAAkAAABMAAAAAAAAAAAAAAAAAAAA//////////9gAAAAMQA3AC8ANQAvADIAMAAyADQAAAAHAAAABwAAAAUAAAAHAAAABQAAAAcAAAAHAAAABwAAAAcAAABLAAAAQAAAADAAAAAFAAAAIAAAAAEAAAABAAAAEAAAAAAAAAAAAAAAYwEAAKAAAAAAAAAAAAAAAGMBAACgAAAAUgAAAHABAAACAAAAFAAAAAkAAAAAAAAAAAAAALwCAAAAAAAAAQICIlMAeQBzAHQAZQBtAAAAAAAAAAAAAAAAAAAAAAAAAAAAAAAAAAAAAAAAAAAAAAAAAAAAAAAAAAAAAAAAAAAAAAAAAAAAkPx01ecCAAAAAAAAAAAAAAEAAAAAAAAA0G6ZSfl/AAAAAAAAAAAAALA/rUr5fwAACQAAAAEAAAAJAAAAAAAAAAAAAAAAAAAAAAAAAAAAAACcA0doa64AAAAAAAAAAAAAoM5Pce4AAAAAEKHX5wIAAFCFbOrnAgAAQDeM7wAAAAAAAAAAAAAAAAcAAAAAAAAAAAAAAAAAAAB8z09x7gAAALnPT3HuAAAAQapvSfl/AAD+/////////4jPBC0AAAAAAABQQecCAAAAzwQt+X8AAFCFbOrnAgAAG8VzSfl/AAAgz09x7gAAALnPT3HuAAAA8A8z7+cCAABA0E9x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HTV5wIAAHkTTnHuAAAAAwAAAAAAAADQbplJ+X8AAAAAAAAAAAAABwAAAPh/AAAoAAAAAAAAAAAAAAD4fwAAAAAAAAAAAAAAAAAAAAAAANzeRmhrrgAAUHi3jecCAABQeLeN5wIAAOD///8AAAAAUIVs6ucCAACQAQAAAAAAAAAAAAAAAAAABgAAAAAAAAAAAAAAAAAAALwUTnHuAAAA+RROce4AAABBqm9J+X8AAOAApcP4fwAAEKS3jQAAAAAQpLeN5wIAACEUTnHuAAAAUIVs6ucCAAAbxXNJ+X8AAGAUTnHuAAAA+RROce4AAAAgxkb15wIAAJgVTnFkdgAIAAAAACUAAAAMAAAAAwAAABgAAAAMAAAAAAAAABIAAAAMAAAAAQAAABYAAAAMAAAACAAAAFQAAABUAAAADAAAADcAAAAgAAAAWgAAAAEAAABVVY9BhfaO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AAAABWAAAAMAAAADsAAAChAAAAHAAAACEA8AAAAAAAAAAAAAAAgD8AAAAAAAAAAAAAgD8AAAAAAAAAAAAAAAAAAAAAAAAAAAAAAAAAAAAAAAAAACUAAAAMAAAAAAAAgCgAAAAMAAAABAAAAFIAAABwAQAABAAAAOz///8AAAAAAAAAAAAAAACQAQAAAAAAAQAAAABzAGUAZwBvAGUAIAB1AGkAAAAAAAAAAAAAAAAAAAAAAAAAAAAAAAAAAAAAAAAAAAAAAAAAAAAAAAAAAAAAAAAAAAAAAOAUTnHuAAAA+uoEw/h/AAAAAAAA7gAAANBumUn5fwAAAAAAAAAAAAAQAAAAAAAAAAEAAADnAgAAAQAAAAAAAAAAAAAAAAAAAAAAAAAAAAAATNxGaGuuAACtr+/C+H8AAAAAoD/4fwAA7P///wAAAABQhWzq5wIAAJABAAAAAAAAAAAAAAAAAAAJAAAAAAAAAAAAAAAAAAAATBZOce4AAACJFk5x7gAAAEGqb0n5fwAAcM087+cCAACAFU5xAAAAAAUAAAAAAAAAAAAAAAAAAABQhWzq5wIAABvFc0n5fwAA8BVOce4AAACJFk5x7gAAAIAx9IXnAgAAKBdOcWR2AAgAAAAAJQAAAAwAAAAEAAAAGAAAAAwAAAAAAAAAEgAAAAwAAAABAAAAHgAAABgAAAAwAAAAOwAAANEAAABXAAAAJQAAAAwAAAAEAAAAVAAAALQAAAAxAAAAOwAAAM8AAABWAAAAAQAAAFVVj0GF9o5BMQAAADsAAAARAAAATAAAAAAAAAAAAAAAAAAAAP//////////cAAAAEMAeQBuAHQAaABpAGEAIABWAGUAbADhAHoAcQB1AGUAegAwAQwAAAAKAAAACwAAAAcAAAALAAAABQAAAAoAAAAFAAAADAAAAAoAAAAFAAAACgAAAAkAAAAMAAAACwAAAAoAAAAJAAAASwAAAEAAAAAwAAAABQAAACAAAAABAAAAAQAAABAAAAAAAAAAAAAAAGMBAACgAAAAAAAAAAAAAABjAQAAoAAAACUAAAAMAAAAAgAAACcAAAAYAAAABQAAAAAAAAD///8AAAAAACUAAAAMAAAABQAAAEwAAABkAAAAAAAAAGEAAABiAQAAmwAAAAAAAABhAAAAYw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HwAAAAPAAAAYQAAAEUAAABxAAAAAQAAAFVVj0GF9o5BDwAAAGEAAAAIAAAATAAAAAAAAAAAAAAAAAAAAP//////////XAAAAEMAbwBuAHQAYQBkAG8AcgAIAAAACAAAAAcAAAAEAAAABwAAAAgAAAAIAAAABQAAAEsAAABAAAAAMAAAAAUAAAAgAAAAAQAAAAEAAAAQAAAAAAAAAAAAAABjAQAAoAAAAAAAAAAAAAAAYwEAAKAAAAAlAAAADAAAAAIAAAAnAAAAGAAAAAUAAAAAAAAA////AAAAAAAlAAAADAAAAAUAAABMAAAAZAAAAA4AAAB2AAAAPwEAAIYAAAAOAAAAdgAAADIBAAARAAAAIQDwAAAAAAAAAAAAAACAPwAAAAAAAAAAAACAPwAAAAAAAAAAAAAAAAAAAAAAAAAAAAAAAAAAAAAAAAAAJQAAAAwAAAAAAACAKAAAAAwAAAAFAAAAJwAAABgAAAAFAAAAAAAAAP///wAAAAAAJQAAAAwAAAAFAAAATAAAAGQAAAAOAAAAiwAAAFQBAACbAAAADgAAAIsAAABHAQAAEQAAACEA8AAAAAAAAAAAAAAAgD8AAAAAAAAAAAAAgD8AAAAAAAAAAAAAAAAAAAAAAAAAAAAAAAAAAAAAAAAAACUAAAAMAAAAAAAAgCgAAAAMAAAABQAAACUAAAAMAAAAAQAAABgAAAAMAAAAAAAAABIAAAAMAAAAAQAAABYAAAAMAAAAAAAAAFQAAABoAQAADwAAAIsAAABTAQAAmwAAAAEAAABVVY9BhfaOQQ8AAACLAAAALwAAAEwAAAAEAAAADgAAAIsAAABVAQAAnAAAAKwAAABGAGkAcgBtAGEAZABvACAAcABvAHIAOgAgAEMAWQBOAFQASABJAEEAIABDAEEAUgBPAEwASQBOAEEAIABWAEUATABBAFoAUQBVAEUAWgAgAFAARQBSAEEATABUAEEAAAAGAAAAAwAAAAUAAAALAAAABwAAAAgAAAAIAAAABAAAAAgAAAAIAAAABQAAAAMAAAAEAAAACAAAAAcAAAAKAAAABwAAAAkAAAADAAAACAAAAAQAAAAIAAAACAAAAAgAAAAKAAAABgAAAAMAAAAKAAAACAAAAAQAAAAIAAAABwAAAAYAAAAIAAAABwAAAAoAAAAJAAAABwAAAAcAAAAEAAAABwAAAAcAAAAIAAAACAAAAAYAAAAHAAAACAAAABYAAAAMAAAAAAAAACUAAAAMAAAAAgAAAA4AAAAUAAAAAAAAABAAAAAUAAAA</Object>
  <Object Id="idInvalidSigLnImg">AQAAAGwAAAAAAAAAAAAAAGIBAACfAAAAAAAAAAAAAADZGAAALAsAACBFTUYAAAEAFCEAAKkAAAAGAAAAAAAAAAAAAAAAAAAAgAcAADgEAABYAQAAwQAAAAAAAAAAAAAAAAAAAMA/BQDo8QIACgAAABAAAAAAAAAAAAAAAEsAAAAQAAAAAAAAAAUAAAAeAAAAGAAAAAAAAAAAAAAAYwEAAKAAAAAnAAAAGAAAAAEAAAAAAAAAAAAAAAAAAAAlAAAADAAAAAEAAABMAAAAZAAAAAAAAAAAAAAAYgEAAJ8AAAAAAAAAAAAAAG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8PDwAAAAAAAlAAAADAAAAAEAAABMAAAAZAAAAAAAAAAAAAAAYgEAAJ8AAAAAAAAAAAAAAGMBAACgAAAAIQDwAAAAAAAAAAAAAACAPwAAAAAAAAAAAACAPwAAAAAAAAAAAAAAAAAAAAAAAAAAAAAAAAAAAAAAAAAAJQAAAAwAAAAAAACAKAAAAAwAAAABAAAAJwAAABgAAAABAAAAAAAAAPDw8AAAAAAAJQAAAAwAAAABAAAATAAAAGQAAAAAAAAAAAAAAGIBAACfAAAAAAAAAAAAAABjAQAAoAAAACEA8AAAAAAAAAAAAAAAgD8AAAAAAAAAAAAAgD8AAAAAAAAAAAAAAAAAAAAAAAAAAAAAAAAAAAAAAAAAACUAAAAMAAAAAAAAgCgAAAAMAAAAAQAAACcAAAAYAAAAAQAAAAAAAADw8PAAAAAAACUAAAAMAAAAAQAAAEwAAABkAAAAAAAAAAAAAABiAQAAnwAAAAAAAAAAAAAAYwEAAKAAAAAhAPAAAAAAAAAAAAAAAIA/AAAAAAAAAAAAAIA/AAAAAAAAAAAAAAAAAAAAAAAAAAAAAAAAAAAAAAAAAAAlAAAADAAAAAAAAIAoAAAADAAAAAEAAAAnAAAAGAAAAAEAAAAAAAAA////AAAAAAAlAAAADAAAAAEAAABMAAAAZAAAAAAAAAAAAAAAYgEAAJ8AAAAAAAAAAAAAAGMBAACgAAAAIQDwAAAAAAAAAAAAAACAPwAAAAAAAAAAAACAPwAAAAAAAAAAAAAAAAAAAAAAAAAAAAAAAAAAAAAAAAAAJQAAAAwAAAAAAACAKAAAAAwAAAABAAAAJwAAABgAAAABAAAAAAAAAP///wAAAAAAJQAAAAwAAAABAAAATAAAAGQAAAAAAAAAAAAAAGIBAACfAAAAAAAAAAAAAABj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IAAAAAAAAACgr8b4fwAAAKCvxvh/AAATAAAAAAAAAAAArUr5fwAA1cXpxfh/AAAwFq1K+X8AABMAAAAAAAAACBcAAAAAAABAAADA+H8AAAAArUr5fwAAp8jpxfh/AAAEAAAAAAAAADAWrUr5fwAAwLBPce4AAAATAAAAAAAAAEgAAAAAAAAA1LaQxvh/AACQo6/G+H8AAAC7kMb4fwAAAQAAAAAAAACQ4JDG+H8AAAAArUr5fwAAAAAAAAAAAAAAAAAAAAAAAAAAAAAAAAAAUIVs6ucCAAAbxXNJ+X8AAKCxT3HuAAAAObJPce4AAAAAAAAAAAAAANiyT3F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jAQAAoAAAAAAAAAAAAAAAYwEAAKAAAABSAAAAcAEAAAIAAAAUAAAACQAAAAAAAAAAAAAAvAIAAAAAAAABAgIiUwB5AHMAdABlAG0AAAAAAAAAAAAAAAAAAAAAAAAAAAAAAAAAAAAAAAAAAAAAAAAAAAAAAAAAAAAAAAAAAAAAAAAAAACQ/HTV5wIAAAAAAAAAAAAAAQAAAAAAAADQbplJ+X8AAAAAAAAAAAAAsD+tSvl/AAAJAAAAAQAAAAkAAAAAAAAAAAAAAAAAAAAAAAAAAAAAAJwDR2hrrgAAAAAAAAAAAACgzk9x7gAAAAAQodfnAgAAUIVs6ucCAABAN4zvAAAAAAAAAAAAAAAABwAAAAAAAAAAAAAAAAAAAHzPT3HuAAAAuc9Pce4AAABBqm9J+X8AAP7/////////iM8ELQAAAAAAAFBB5wIAAADPBC35fwAAUIVs6ucCAAAbxXNJ+X8AACDPT3HuAAAAuc9Pce4AAADwDzPv5wIAAEDQT3F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dNXnAgAAeRNOce4AAAADAAAAAAAAANBumUn5fwAAAAAAAAAAAAAHAAAA+H8AACgAAAAAAAAAAAAAAPh/AAAAAAAAAAAAAAAAAAAAAAAA3N5GaGuuAABQeLeN5wIAAFB4t43nAgAA4P///wAAAABQhWzq5wIAAJABAAAAAAAAAAAAAAAAAAAGAAAAAAAAAAAAAAAAAAAAvBROce4AAAD5FE5x7gAAAEGqb0n5fwAA4AClw/h/AAAQpLeNAAAAABCkt43nAgAAIRROce4AAABQhWzq5wIAABvFc0n5fwAAYBROce4AAAD5FE5x7gAAACDGRvXnAgAAmBVOcW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AAAAFYAAAAwAAAAOwAAAKEAAAAcAAAAIQDwAAAAAAAAAAAAAACAPwAAAAAAAAAAAACAPwAAAAAAAAAAAAAAAAAAAAAAAAAAAAAAAAAAAAAAAAAAJQAAAAwAAAAAAACAKAAAAAwAAAAEAAAAUgAAAHABAAAEAAAA7P///wAAAAAAAAAAAAAAAJABAAAAAAABAAAAAHMAZQBnAG8AZQAgAHUAaQAAAAAAAAAAAAAAAAAAAAAAAAAAAAAAAAAAAAAAAAAAAAAAAAAAAAAAAAAAAAAAAAAAAAAA4BROce4AAAD66gTD+H8AAAAAAADuAAAA0G6ZSfl/AAAAAAAAAAAAABAAAAAAAAAAAQAAAOcCAAABAAAAAAAAAAAAAAAAAAAAAAAAAAAAAABM3EZoa64AAK2v78L4fwAAAACgP/h/AADs////AAAAAFCFbOrnAgAAkAEAAAAAAAAAAAAAAAAAAAkAAAAAAAAAAAAAAAAAAABMFk5x7gAAAIkWTnHuAAAAQapvSfl/AABwzTzv5wIAAIAVTnEAAAAABQAAAAAAAAAAAAAAAAAAAFCFbOrnAgAAG8VzSfl/AADwFU5x7gAAAIkWTnHuAAAAgDH0hecCAAAoF05xZHYACAAAAAAlAAAADAAAAAQAAAAYAAAADAAAAAAAAAASAAAADAAAAAEAAAAeAAAAGAAAADAAAAA7AAAA0QAAAFcAAAAlAAAADAAAAAQAAABUAAAAtAAAADEAAAA7AAAAzwAAAFYAAAABAAAAVVWPQYX2jkExAAAAOwAAABEAAABMAAAAAAAAAAAAAAAAAAAA//////////9wAAAAQwB5AG4AdABoAGkAYQAgAFYAZQBsAOEAegBxAHUAZQB6AAAADAAAAAoAAAALAAAABwAAAAsAAAAFAAAACgAAAAUAAAAMAAAACgAAAAUAAAAKAAAACQAAAAwAAAALAAAACgAAAAkAAABLAAAAQAAAADAAAAAFAAAAIAAAAAEAAAABAAAAEAAAAAAAAAAAAAAAYwEAAKAAAAAAAAAAAAAAAGMBAACgAAAAJQAAAAwAAAACAAAAJwAAABgAAAAFAAAAAAAAAP///wAAAAAAJQAAAAwAAAAFAAAATAAAAGQAAAAAAAAAYQAAAGIBAACbAAAAAAAAAGEAAABj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fAAAAA8AAABhAAAARQAAAHEAAAABAAAAVVWPQYX2jkEPAAAAYQAAAAgAAABMAAAAAAAAAAAAAAAAAAAA//////////9cAAAAQwBvAG4AdABhAGQAbwByAAgAAAAIAAAABwAAAAQAAAAHAAAACAAAAAgAAAAFAAAASwAAAEAAAAAwAAAABQAAACAAAAABAAAAAQAAABAAAAAAAAAAAAAAAGMBAACgAAAAAAAAAAAAAABjAQAAoAAAACUAAAAMAAAAAgAAACcAAAAYAAAABQAAAAAAAAD///8AAAAAACUAAAAMAAAABQAAAEwAAABkAAAADgAAAHYAAAA/AQAAhgAAAA4AAAB2AAAAMgEAABEAAAAhAPAAAAAAAAAAAAAAAIA/AAAAAAAAAAAAAIA/AAAAAAAAAAAAAAAAAAAAAAAAAAAAAAAAAAAAAAAAAAAlAAAADAAAAAAAAIAoAAAADAAAAAUAAAAnAAAAGAAAAAUAAAAAAAAA////AAAAAAAlAAAADAAAAAUAAABMAAAAZAAAAA4AAACLAAAAVAEAAJsAAAAOAAAAiwAAAEcBAAARAAAAIQDwAAAAAAAAAAAAAACAPwAAAAAAAAAAAACAPwAAAAAAAAAAAAAAAAAAAAAAAAAAAAAAAAAAAAAAAAAAJQAAAAwAAAAAAACAKAAAAAwAAAAFAAAAJQAAAAwAAAABAAAAGAAAAAwAAAAAAAAAEgAAAAwAAAABAAAAFgAAAAwAAAAAAAAAVAAAAGgBAAAPAAAAiwAAAFMBAACbAAAAAQAAAFVVj0GF9o5BDwAAAIsAAAAvAAAATAAAAAQAAAAOAAAAiwAAAFUBAACcAAAArAAAAEYAaQByAG0AYQBkAG8AIABwAG8AcgA6ACAAQwBZAE4AVABIAEkAQQAgAEMAQQBSAE8ATABJAE4AQQAgAFYARQBMAEEAWgBRAFUARQBaACAAUABFAFIAQQBMAFQAQQAAAAYAAAADAAAABQAAAAsAAAAHAAAACAAAAAgAAAAEAAAACAAAAAgAAAAFAAAAAwAAAAQAAAAIAAAABwAAAAoAAAAHAAAACQAAAAMAAAAIAAAABAAAAAgAAAAIAAAACAAAAAoAAAAGAAAAAwAAAAoAAAAIAAAABAAAAAgAAAAHAAAABgAAAAgAAAAHAAAACgAAAAkAAAAHAAAABwAAAAQAAAAHAAAABwAAAAgAAAAIAAAABgAAAAcAAAAI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bVDiW19mKr1VpWLqU+nifJpRlfs/1XKsKBgAw9oXbqo=</DigestValue>
    </Reference>
    <Reference Type="http://www.w3.org/2000/09/xmldsig#Object" URI="#idOfficeObject">
      <DigestMethod Algorithm="http://www.w3.org/2001/04/xmlenc#sha256"/>
      <DigestValue>G93mLfaxJ++34pD9pNG6ldUq1CMYjgg9r8AHsvVXriU=</DigestValue>
    </Reference>
    <Reference Type="http://uri.etsi.org/01903#SignedProperties" URI="#idSignedProperties">
      <Transforms>
        <Transform Algorithm="http://www.w3.org/TR/2001/REC-xml-c14n-20010315"/>
      </Transforms>
      <DigestMethod Algorithm="http://www.w3.org/2001/04/xmlenc#sha256"/>
      <DigestValue>FjSmTht0pLX5ovomsW85Ume1+bGhMjQwBCtIwMYbby0=</DigestValue>
    </Reference>
  </SignedInfo>
  <SignatureValue>C4EjcNa46D+0g1P28tHDRXSQa2Kk21AJh/HdN03oLxOhK4hxuwp8VAjMH4pcM1xcP8OyFhgi/fP8
6m7dMzhdF1FGsZbhFLf20Z9X1rcYsUB6GonuQDSAQQfzf1jES7PukEyKD3yQvLiU8Al8/D4kBPO8
858+MMhCTSEGnXGoivSONjafOBuqRObtOBHg+sVKNPT6FUyyYGpZo03BVXjs/t/hrU5shX6XJsuE
r+MFosqI/ACui9oyxviDfjhY0HQRZOmYLgY/hD3oIglXj9791ht0HIjHXAU9RGdkoFaoT6jTYwjX
8D2y/m/dA49DR1zJWBfk4KEq1br0pCF5+JlGCA==</SignatureValue>
  <KeyInfo>
    <X509Data>
      <X509Certificate>MIIIIDCCBgigAwIBAgIRAPBQTNoIkn6SST7TlkdymPwwDQYJKoZIhvcNAQELBQAwgYUxCzAJBgNVBAYTAlBZMQ0wCwYDVQQKEwRJQ1BQMTgwNgYDVQQLEy9QcmVzdGFkb3IgQ3VhbGlmaWNhZG8gZGUgU2VydmljaW9zIGRlIENvbmZpYW56YTEVMBMGA1UEAxMMQ09ERTEwMCBTLkEuMRYwFAYDVQQFEw1SVUM4MDA4MDYxMC03MB4XDTIzMTAxODE4MjkyMloXDTI0MTAxODE4MjkyMlowgbExCzAJBgNVBAYTAlBZMSswKQYDVQQKEyJDRVJUSUZJQ0FETyBDVUFMSUZJQ0FETyBUUklCVVRBUklPMQswCQYDVQQLEwJGMTEYMBYGA1UEBBMPR1VTVEFMRSBDQVJET05JMRQwEgYDVQQqEwtKVUFOIE1BTlVFTDEkMCIGA1UEAxMbSlVBTiBNQU5VRUwgR1VTVEFMRSBDQVJET05JMRIwEAYDVQQFEwlDSTI0Nzk4MjEwggEiMA0GCSqGSIb3DQEBAQUAA4IBDwAwggEKAoIBAQDdG0/axEvlxjVDTNZxGBww1V4GXpeg9RvXx97aiW3AWtRf25PQzE9mkjljn2hkjSC4mEPVSepfVl+3g1COyPLnpZNGpIFKOQwSNHmwUUiJrdzXA27mO5fkcljTxHjuSQMzwns1CeVzmswmQjPOFX4itcIK/Z+ijk3up4UdfHzDZqs7JMErl7GTEnwrwuCsVWUi9G6cjzAm2ILtjAQMVrvCxUJFBpEi5MrYdMK3wsJxcs5VWgeXfRjIZvmag27vbv6B6Zsfd6vLxqLKfI4uoxhXAzrsOrQ0fudmAk/zjPpzH9jbigZ284UoxHGs2ay+E++q4cmi5xcSmqspL6OY96flAgMBAAGjggNbMIIDVzAMBgNVHRMBAf8EAjAAMB0GA1UdDgQWBBRjNVc3OxSIG0XkKgcyjDJuoSyg2jAfBgNVHSMEGDAWgBS+NVRiaGDnJtMxwV+XseL2ZM4H9TAOBgNVHQ8BAf8EBAMCBeAwgdEGA1UdEQSByTCBxoEYSlVBTi5HVVNUQUxFQFVFTk8uQ09NLlBZpIGpMIGmMTYwNAYDVQQKEy1GSU5BTkNJRVJBIFVFTk8gU0EgRU1JU09SQSBERSBDQVBJVEFMIEFCSUVSVE8xEzARBgNVBAsTCkRJUkVDVE9SSU8xEzARBgNVBAwTClBSRVNJREVOVEUxKjAoBgNVBA0MIUZJUk1BIEVMRUNUUsOTTklDQSBkZSBuaXZlbCBtZWRpbzEWMBQGA1UEBRMNUlVDODAwMjYxNTctNzCB9wYDVR0gBIHvMIHsMIHpBgsrBgEEAYOucAEBBDCB2TBGBggrBgEFBQcCARY6aHR0cHM6Ly9jb2RlMTAwLmNvbS5weS9yZXBvc2l0b3Jpby1kZS1kb2N1bWVudG9zLXB1YmxpY29zLzCBjgYIKwYBBQUHAgIwgYEMf2NlcnRpZmljYWRvIGN1YWxpZmljYWRvIGRlIGZpcm1hIGVsZWN0csOzbmljYSB0aXBvIEYx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EwgYkGCCsGAQUFBwEBBH0wezA5BggrBgEFBQcwAYYtaHR0cDovL29jc3AuY29kZTEwMC5jb20ucHkvb2NzcC9jYS1jb2RlMTAwLXNhMD4GCCsGAQUFBzAChjJodHRwOi8vcGNhMS5jb2RlMTAwLmNvbS5weS9jZXJ0cy9jYS1jb2RlMTAwLXNhLmNlcjANBgkqhkiG9w0BAQsFAAOCAgEAc95U/NhO8tBvJpFPWPPJN+kk0SGdU/XsQRr+XBR50ltUgjaKzlbKE/6EPGAo+pO6EIZYVwLHNjxN66/GWzLYEGjnkDz9mQV8Y27nrdy9PNfGFd1UBAa4674TgJf3seAX0ShoCVQ209uwR3AgRsAsOcEP2t5F80QGtYN1+YPkDZIR0vB+H5OYcq7RHCuVmf8gMcrMTgBl+ttlHphdk8LcJ+2VSr82E1zt0d93fkfEbKu6mqrSmmQTbIBUiflHlKLxCisGAiSgbDCHaIBud/ndgGrd80cH/bgo53qVNvgSY1m2gy/KgdrPtTCv0qCz0aYaDhrZFdNm/qWTIcZjxZaMqB1GsjVNBTQDvfsAxqoGpHEQTTvHILvxyXpiodLU4O4URzk9+oxav0oBsN4WdiBsoS3HH/AePVjYnbXSEcfTekJryTqUYpKslizJms9ICeJkMQHbd0DH6fMuogEqnbMnv0gBHDjfzt+pNo1MdM1xoCFVKEtD/ooEAA6aaUKfN4AQ+icevF7V9UR+tVZCg0+QbmwPK4NAc8Urp4cfz+4TaJxpa680e2EwZ2uxaM4cVjHfBgXvtYWtE2tzju+C97+S0e1TUCN2iGqYMjema46VVrCCKZ2EVLC5vf+LgfCt+Y4ienjLcJQGaGED7mxYuTkGdkF0VF2FOZxhRUqJNiPGjs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19"/>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17"/>
            <mdssi:RelationshipReference xmlns:mdssi="http://schemas.openxmlformats.org/package/2006/digital-signature" SourceId="rId26"/>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T8VZdKHG8E0phI8C7w4AZIFEAx26VFSRJ8HRcXptWI0=</DigestValue>
      </Reference>
      <Reference URI="/xl/calcChain.xml?ContentType=application/vnd.openxmlformats-officedocument.spreadsheetml.calcChain+xml">
        <DigestMethod Algorithm="http://www.w3.org/2001/04/xmlenc#sha256"/>
        <DigestValue>YpbpPn9Yr25XujAw59MiOi44+XdNRmQIblN+zkUY+zE=</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ELqsYYCHjHy/WjFxK2kkiBBm2ztVQYFGSZbqbXPCFwU=</DigestValue>
      </Reference>
      <Reference URI="/xl/drawings/drawing10.xml?ContentType=application/vnd.openxmlformats-officedocument.drawing+xml">
        <DigestMethod Algorithm="http://www.w3.org/2001/04/xmlenc#sha256"/>
        <DigestValue>WauOoM0VuUVfSoT5TPn224C2g2oOK6Jcr+JLwpxwauw=</DigestValue>
      </Reference>
      <Reference URI="/xl/drawings/drawing11.xml?ContentType=application/vnd.openxmlformats-officedocument.drawing+xml">
        <DigestMethod Algorithm="http://www.w3.org/2001/04/xmlenc#sha256"/>
        <DigestValue>MIuvHM0oN+hQtJI6DkANib8dc+mWpZh2Y3hl/IJkesY=</DigestValue>
      </Reference>
      <Reference URI="/xl/drawings/drawing12.xml?ContentType=application/vnd.openxmlformats-officedocument.drawing+xml">
        <DigestMethod Algorithm="http://www.w3.org/2001/04/xmlenc#sha256"/>
        <DigestValue>BXZiIL6I++F0QyS4nAp/gUBJ5hg6aGwlcd4uH/qDzBQ=</DigestValue>
      </Reference>
      <Reference URI="/xl/drawings/drawing13.xml?ContentType=application/vnd.openxmlformats-officedocument.drawing+xml">
        <DigestMethod Algorithm="http://www.w3.org/2001/04/xmlenc#sha256"/>
        <DigestValue>wpyivELlodkYCDJh52qQ417fyk2m497cGfsGGkEdKOA=</DigestValue>
      </Reference>
      <Reference URI="/xl/drawings/drawing14.xml?ContentType=application/vnd.openxmlformats-officedocument.drawing+xml">
        <DigestMethod Algorithm="http://www.w3.org/2001/04/xmlenc#sha256"/>
        <DigestValue>5N3FG2RVpvTgF+fvJqQhwaszeSS5xgMkqZ6Cz2NSjH4=</DigestValue>
      </Reference>
      <Reference URI="/xl/drawings/drawing15.xml?ContentType=application/vnd.openxmlformats-officedocument.drawing+xml">
        <DigestMethod Algorithm="http://www.w3.org/2001/04/xmlenc#sha256"/>
        <DigestValue>DGtvckwy6hK9JdytCqyESuOEumCVVFiXD36hXZa+948=</DigestValue>
      </Reference>
      <Reference URI="/xl/drawings/drawing16.xml?ContentType=application/vnd.openxmlformats-officedocument.drawing+xml">
        <DigestMethod Algorithm="http://www.w3.org/2001/04/xmlenc#sha256"/>
        <DigestValue>xZfWGsJxPqT7SyiFAQWbygaGGvpTK4apnjFPTJtz6UI=</DigestValue>
      </Reference>
      <Reference URI="/xl/drawings/drawing17.xml?ContentType=application/vnd.openxmlformats-officedocument.drawing+xml">
        <DigestMethod Algorithm="http://www.w3.org/2001/04/xmlenc#sha256"/>
        <DigestValue>G56yO3XlIYxQmA+YMNICZR0eu8B3ScylR2XKhqTMa+U=</DigestValue>
      </Reference>
      <Reference URI="/xl/drawings/drawing18.xml?ContentType=application/vnd.openxmlformats-officedocument.drawing+xml">
        <DigestMethod Algorithm="http://www.w3.org/2001/04/xmlenc#sha256"/>
        <DigestValue>QijiwIYqqoF0uSZrTPVO27FpKjGDE81yxJ/eGiorm2k=</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9+M0lfcxbEAmzJExx63bbGcKBvwPqVhpyblKxQdP/94=</DigestValue>
      </Reference>
      <Reference URI="/xl/drawings/drawing5.xml?ContentType=application/vnd.openxmlformats-officedocument.drawing+xml">
        <DigestMethod Algorithm="http://www.w3.org/2001/04/xmlenc#sha256"/>
        <DigestValue>uvemmLugrJjg4ZDCBA6P7H385OcTnOIQx0BpDJKXZxA=</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sRRdB9HUIhRULxO44QZdvePtO6NhyIgvlJSlED/argQ=</DigestValue>
      </Reference>
      <Reference URI="/xl/drawings/drawing8.xml?ContentType=application/vnd.openxmlformats-officedocument.drawing+xml">
        <DigestMethod Algorithm="http://www.w3.org/2001/04/xmlenc#sha256"/>
        <DigestValue>I6VuY8cKhqwV8VDYFHsEHJkVgCD4iIdRa7afF0byaoA=</DigestValue>
      </Reference>
      <Reference URI="/xl/drawings/drawing9.xml?ContentType=application/vnd.openxmlformats-officedocument.drawing+xml">
        <DigestMethod Algorithm="http://www.w3.org/2001/04/xmlenc#sha256"/>
        <DigestValue>pWFi+No0LOcAhLoLJFmBc9PLjjDycgkMgHggwfQqtWk=</DigestValue>
      </Reference>
      <Reference URI="/xl/drawings/vmlDrawing1.vml?ContentType=application/vnd.openxmlformats-officedocument.vmlDrawing">
        <DigestMethod Algorithm="http://www.w3.org/2001/04/xmlenc#sha256"/>
        <DigestValue>606UsH4JoAUjJZ69gf/O+eXwMVHuSAdTOInKoIQrxXs=</DigestValue>
      </Reference>
      <Reference URI="/xl/drawings/vmlDrawing2.vml?ContentType=application/vnd.openxmlformats-officedocument.vmlDrawing">
        <DigestMethod Algorithm="http://www.w3.org/2001/04/xmlenc#sha256"/>
        <DigestValue>0Hb5iL8/VI5a9laqwjP24CDs8Cbbtjlo5IXIuCvkpeQ=</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HrxjYTbsv9D80MdCCTS+Y0ffQ8cIv9h5U9rOigLHcPI=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iTwo/f4Y9cJ6JOy4mccGjpVdwOelwziA8gjr5ojb9p4=</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o28Cerq623Yr+HXMh+jav61GbZBs6bhIVkXNFclha2s=</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gDQEY5u1K4ZbUkbF9WMM1P5ckj4JmBHHsbsBS36aJbE=</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t07ZHZ2vBJOVu1SgMnSCiBwi+mZfe+9MBYK8EK8oaiE=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wRF5WuIS8bIvlR8oOA3NcxWEPjuP7R/AfxEiSKojgFA=</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o8YleifOma2VmtxddVWFRBEZRVR7TKV1dKUHXcs2XzM=</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ekI8qqyo2ss4fg9CH5RF3wJVGfz5WZfvF8t2ezdRbro=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a9CkCY8VHn3toTKl0aOPbM7XRN6YdVZcjUa5fs7AArQ=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3fuCvptC++uBjM+rA3ACY5OH6ZHOw1qEje1PfOTW3/0=</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J6pQ/JReHoVh211vW084y+z4xJLCqtnR0KCypKkWdT0=</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NQMvA67yjDpo/26SEloITfniLAE+6sXN1g1DP2xfmrU=</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eLsIwpk+ntgo19VmZjCDvLtxGiDw2pGBcKxrbeGRmns=</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PgEt9L0JsShEbcA/SHlpVsH/Eg5K7gfxcVIEms6NwOY=</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XBBpJIUg8oiPZIn5X3HLuiMiGPNzzd50rYW6FspvU7g=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02RHb8S1XDc9IOCJgl6xKlJx41r34CTa8JFUKnli1XQ=</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Gvw9cKuCF+YkYIOqG1uAVCCdtEXd+mhPjkS2RCfPACg=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8HdWwLwIBC9UYh32AvSDjrA50ocLUoxDl7pd8s3PBJE=</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SAe5Q6kLHkbrpXn0iVk50Q9gD/VtEKQ/WrWRaeU/+fc=</DigestValue>
      </Reference>
      <Reference URI="/xl/externalLinks/externalLink14.xml?ContentType=application/vnd.openxmlformats-officedocument.spreadsheetml.externalLink+xml">
        <DigestMethod Algorithm="http://www.w3.org/2001/04/xmlenc#sha256"/>
        <DigestValue>E56pkwGFxC7+4sgBE/6C9fjIZhjKI14nHmgt++0CqA0=</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JfFBlCbI9p27YmyVKybWFH2D8fG5DGWiQl+M0a1cuN8=</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TEgDc5pKouKccsQWD7e2mn47MYfh3ONLOZ8UKHAQzTk=</DigestValue>
      </Reference>
      <Reference URI="/xl/externalLinks/externalLink27.xml?ContentType=application/vnd.openxmlformats-officedocument.spreadsheetml.externalLink+xml">
        <DigestMethod Algorithm="http://www.w3.org/2001/04/xmlenc#sha256"/>
        <DigestValue>27Njsx/7MENQN3g13IqxtzEzUddHx3Ljj0BKrQQjoUA=</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/m1fFNAUGtRghqLolLKe2gHdwYBk4RH4V0L1uDWzAkQ=</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mk+apHf47ZzqV7oTdeLuSBwN/0Plgm9AcbOCRkExYzo=</DigestValue>
      </Reference>
      <Reference URI="/xl/externalLinks/externalLink38.xml?ContentType=application/vnd.openxmlformats-officedocument.spreadsheetml.externalLink+xml">
        <DigestMethod Algorithm="http://www.w3.org/2001/04/xmlenc#sha256"/>
        <DigestValue>TGUB1gApvdAOrLeB+Q7apiZNGcXRKxdXXaeFlfMgF7Q=</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Netukq/o6VzpjFSLMHuNDBASBL/Uzcvo5mOglAeZngs=</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bC8CDDYlEF4bVOwuIszLMhu9oydib2dAXYc+3+noUmo=</DigestValue>
      </Reference>
      <Reference URI="/xl/externalLinks/externalLink53.xml?ContentType=application/vnd.openxmlformats-officedocument.spreadsheetml.externalLink+xml">
        <DigestMethod Algorithm="http://www.w3.org/2001/04/xmlenc#sha256"/>
        <DigestValue>FCD73wimcoabwd278/no5GjOMaDPyABs2+hEG/4tFXo=</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3Pz69RadZrrLbkQLgz4zpfp/fpqNIGGn/5BFg9Xv+ow=</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s51oWdY9ZfpOANGPAI5PwWW8LOQt4m7k9Ygze/ces6E=</DigestValue>
      </Reference>
      <Reference URI="/xl/externalLinks/externalLink59.xml?ContentType=application/vnd.openxmlformats-officedocument.spreadsheetml.externalLink+xml">
        <DigestMethod Algorithm="http://www.w3.org/2001/04/xmlenc#sha256"/>
        <DigestValue>UayNRCvraEs1h8Ck5XeiGTtKSpVYAXQxwRrKuOHajTI=</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A0jQUiL0lTXiqgq+dyRBpKQOXhwRHUvWssMXblCMlso=</DigestValue>
      </Reference>
      <Reference URI="/xl/externalLinks/externalLink61.xml?ContentType=application/vnd.openxmlformats-officedocument.spreadsheetml.externalLink+xml">
        <DigestMethod Algorithm="http://www.w3.org/2001/04/xmlenc#sha256"/>
        <DigestValue>RExV5wHCSMu4gGjeYJH3hmthMQ7pllMOkrI5SkHbkTI=</DigestValue>
      </Reference>
      <Reference URI="/xl/externalLinks/externalLink62.xml?ContentType=application/vnd.openxmlformats-officedocument.spreadsheetml.externalLink+xml">
        <DigestMethod Algorithm="http://www.w3.org/2001/04/xmlenc#sha256"/>
        <DigestValue>JbLfTbIH4znmGAglz02us0Vrm8lcobCrsOjPmNFMBKE=</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/ixy4TH+fBBW3DkVCNegBFqluC9oh7U/5bHPXybwkKw=</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Q0zKI8DXW7bZ/B3TadI1b7pyOBa3j7R8CpUV89usRx4=</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iRGLDuHDpbAOwntGJSKKa4jvv+jRSIdC0aABCA8I5m4=</DigestValue>
      </Reference>
      <Reference URI="/xl/media/image4.emf?ContentType=image/x-emf">
        <DigestMethod Algorithm="http://www.w3.org/2001/04/xmlenc#sha256"/>
        <DigestValue>YQcKZwt9upAOGXtJUEYsA+1KxbJ1H2hjwGxtomEIHWQ=</DigestValue>
      </Reference>
      <Reference URI="/xl/media/image5.png?ContentType=image/png">
        <DigestMethod Algorithm="http://www.w3.org/2001/04/xmlenc#sha256"/>
        <DigestValue>vzgso1GejpB2EEjxGiLJw3bSqBwvfTk4VNeTiYeapBI=</DigestValue>
      </Reference>
      <Reference URI="/xl/media/image6.png?ContentType=image/png">
        <DigestMethod Algorithm="http://www.w3.org/2001/04/xmlenc#sha256"/>
        <DigestValue>J3LK8clnT23q23DQnReY7zAWShjtUp9GE6F1HUhABRA=</DigestValue>
      </Reference>
      <Reference URI="/xl/media/image7.png?ContentType=image/png">
        <DigestMethod Algorithm="http://www.w3.org/2001/04/xmlenc#sha256"/>
        <DigestValue>l6te6gFuaJs/hm4hyf4ODuM8Kf275evHSmfGXar1pWw=</DigestValue>
      </Reference>
      <Reference URI="/xl/media/image8.png?ContentType=image/png">
        <DigestMethod Algorithm="http://www.w3.org/2001/04/xmlenc#sha256"/>
        <DigestValue>uKJ2DZkD2DnidaKk2ViKIACrHw8RLhISP79ozTi2aQQ=</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FO3ED4S9OIvm92dFE0Yp3fDPZ9QTEShUaDpa2Gb9qhk=</DigestValue>
      </Reference>
      <Reference URI="/xl/printerSettings/printerSettings11.bin?ContentType=application/vnd.openxmlformats-officedocument.spreadsheetml.printerSettings">
        <DigestMethod Algorithm="http://www.w3.org/2001/04/xmlenc#sha256"/>
        <DigestValue>9KUESZiY3rXEipp7F8xQfPQfZdmF9X0RWZG7z0GcyLc=</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W+2pOIA+BZapO1gK5+L+56B2KmRPrUrcfIXu2JTF6vE=</DigestValue>
      </Reference>
      <Reference URI="/xl/printerSettings/printerSettings14.bin?ContentType=application/vnd.openxmlformats-officedocument.spreadsheetml.printerSettings">
        <DigestMethod Algorithm="http://www.w3.org/2001/04/xmlenc#sha256"/>
        <DigestValue>QzGKTmfI/fD4zP+Gm9Y+1zUWPcMtm2Xm9OQBQogxXco=</DigestValue>
      </Reference>
      <Reference URI="/xl/printerSettings/printerSettings15.bin?ContentType=application/vnd.openxmlformats-officedocument.spreadsheetml.printerSettings">
        <DigestMethod Algorithm="http://www.w3.org/2001/04/xmlenc#sha256"/>
        <DigestValue>hqnMLvZ6XBY2fH1KhK00vJXWuxlSZRWkoKrdKDrIF2Q=</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W+2pOIA+BZapO1gK5+L+56B2KmRPrUrcfIXu2JTF6vE=</DigestValue>
      </Reference>
      <Reference URI="/xl/printerSettings/printerSettings18.bin?ContentType=application/vnd.openxmlformats-officedocument.spreadsheetml.printerSettings">
        <DigestMethod Algorithm="http://www.w3.org/2001/04/xmlenc#sha256"/>
        <DigestValue>x0SLMr4zekNWlHZeE654mfEbgCSaZC5kVVHz6LmYVq0=</DigestValue>
      </Reference>
      <Reference URI="/xl/printerSettings/printerSettings19.bin?ContentType=application/vnd.openxmlformats-officedocument.spreadsheetml.printerSettings">
        <DigestMethod Algorithm="http://www.w3.org/2001/04/xmlenc#sha256"/>
        <DigestValue>0CiVFfEQE2X2Iy9yqy55yC8F+UB0cuZW5d/kAAziG1M=</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d10sT4nO4/RTMm3cX2CRzgdbauB8+Mk3ICqJKXruYVs=</DigestValue>
      </Reference>
      <Reference URI="/xl/printerSettings/printerSettings21.bin?ContentType=application/vnd.openxmlformats-officedocument.spreadsheetml.printerSettings">
        <DigestMethod Algorithm="http://www.w3.org/2001/04/xmlenc#sha256"/>
        <DigestValue>Zu+TrN2m9h2F+F7u/5kHi5h5FAbhrdMDQOY70dv2NHE=</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QPfi4g2HXuREncYI+qe42OoX0AcUPpo3w8Qf6qlBIS8=</DigestValue>
      </Reference>
      <Reference URI="/xl/printerSettings/printerSettings24.bin?ContentType=application/vnd.openxmlformats-officedocument.spreadsheetml.printerSettings">
        <DigestMethod Algorithm="http://www.w3.org/2001/04/xmlenc#sha256"/>
        <DigestValue>hqnMLvZ6XBY2fH1KhK00vJXWuxlSZRWkoKrdKDrIF2Q=</DigestValue>
      </Reference>
      <Reference URI="/xl/printerSettings/printerSettings25.bin?ContentType=application/vnd.openxmlformats-officedocument.spreadsheetml.printerSettings">
        <DigestMethod Algorithm="http://www.w3.org/2001/04/xmlenc#sha256"/>
        <DigestValue>QzGKTmfI/fD4zP+Gm9Y+1zUWPcMtm2Xm9OQBQogxXco=</DigestValue>
      </Reference>
      <Reference URI="/xl/printerSettings/printerSettings26.bin?ContentType=application/vnd.openxmlformats-officedocument.spreadsheetml.printerSettings">
        <DigestMethod Algorithm="http://www.w3.org/2001/04/xmlenc#sha256"/>
        <DigestValue>W+2pOIA+BZapO1gK5+L+56B2KmRPrUrcfIXu2JTF6vE=</DigestValue>
      </Reference>
      <Reference URI="/xl/printerSettings/printerSettings27.bin?ContentType=application/vnd.openxmlformats-officedocument.spreadsheetml.printerSettings">
        <DigestMethod Algorithm="http://www.w3.org/2001/04/xmlenc#sha256"/>
        <DigestValue>Iu6jIZoIID60ChsFn7zCY6uZMRN/3xvcqlUd/uwpdvQ=</DigestValue>
      </Reference>
      <Reference URI="/xl/printerSettings/printerSettings28.bin?ContentType=application/vnd.openxmlformats-officedocument.spreadsheetml.printerSettings">
        <DigestMethod Algorithm="http://www.w3.org/2001/04/xmlenc#sha256"/>
        <DigestValue>TaA6KX/SRWPpmiasS8KGCRFI/mFTpQlGqiM07LbibG8=</DigestValue>
      </Reference>
      <Reference URI="/xl/printerSettings/printerSettings29.bin?ContentType=application/vnd.openxmlformats-officedocument.spreadsheetml.printerSettings">
        <DigestMethod Algorithm="http://www.w3.org/2001/04/xmlenc#sha256"/>
        <DigestValue>gq9p2hzwQtCtXDVPfCW1504R+mOVYOUxtf5/HpC80Ik=</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TaA6KX/SRWPpmiasS8KGCRFI/mFTpQlGqiM07LbibG8=</DigestValue>
      </Reference>
      <Reference URI="/xl/printerSettings/printerSettings31.bin?ContentType=application/vnd.openxmlformats-officedocument.spreadsheetml.printerSettings">
        <DigestMethod Algorithm="http://www.w3.org/2001/04/xmlenc#sha256"/>
        <DigestValue>QzGKTmfI/fD4zP+Gm9Y+1zUWPcMtm2Xm9OQBQogxXco=</DigestValue>
      </Reference>
      <Reference URI="/xl/printerSettings/printerSettings32.bin?ContentType=application/vnd.openxmlformats-officedocument.spreadsheetml.printerSettings">
        <DigestMethod Algorithm="http://www.w3.org/2001/04/xmlenc#sha256"/>
        <DigestValue>TaA6KX/SRWPpmiasS8KGCRFI/mFTpQlGqiM07LbibG8=</DigestValue>
      </Reference>
      <Reference URI="/xl/printerSettings/printerSettings33.bin?ContentType=application/vnd.openxmlformats-officedocument.spreadsheetml.printerSettings">
        <DigestMethod Algorithm="http://www.w3.org/2001/04/xmlenc#sha256"/>
        <DigestValue>Iu6jIZoIID60ChsFn7zCY6uZMRN/3xvcqlUd/uwpdvQ=</DigestValue>
      </Reference>
      <Reference URI="/xl/printerSettings/printerSettings34.bin?ContentType=application/vnd.openxmlformats-officedocument.spreadsheetml.printerSettings">
        <DigestMethod Algorithm="http://www.w3.org/2001/04/xmlenc#sha256"/>
        <DigestValue>TaA6KX/SRWPpmiasS8KGCRFI/mFTpQlGqiM07LbibG8=</DigestValue>
      </Reference>
      <Reference URI="/xl/printerSettings/printerSettings35.bin?ContentType=application/vnd.openxmlformats-officedocument.spreadsheetml.printerSettings">
        <DigestMethod Algorithm="http://www.w3.org/2001/04/xmlenc#sha256"/>
        <DigestValue>smSVGS2nQbsbY9WPLLIrq78NVEko2Z36d5I2YI1r6s4=</DigestValue>
      </Reference>
      <Reference URI="/xl/printerSettings/printerSettings36.bin?ContentType=application/vnd.openxmlformats-officedocument.spreadsheetml.printerSettings">
        <DigestMethod Algorithm="http://www.w3.org/2001/04/xmlenc#sha256"/>
        <DigestValue>TaA6KX/SRWPpmiasS8KGCRFI/mFTpQlGqiM07LbibG8=</DigestValue>
      </Reference>
      <Reference URI="/xl/printerSettings/printerSettings37.bin?ContentType=application/vnd.openxmlformats-officedocument.spreadsheetml.printerSettings">
        <DigestMethod Algorithm="http://www.w3.org/2001/04/xmlenc#sha256"/>
        <DigestValue>GyyR84UYFfbFvVrs+ip9vPggIMAXC0nxkmeUVNsGxCc=</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40.bin?ContentType=application/vnd.openxmlformats-officedocument.spreadsheetml.printerSettings">
        <DigestMethod Algorithm="http://www.w3.org/2001/04/xmlenc#sha256"/>
        <DigestValue>a71WIv06Jg5Hxpgh4PZI2owpjkGTKA2QGZLLLB8ZfEk=</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hqnMLvZ6XBY2fH1KhK00vJXWuxlSZRWkoKrdKDrIF2Q=</DigestValue>
      </Reference>
      <Reference URI="/xl/printerSettings/printerSettings43.bin?ContentType=application/vnd.openxmlformats-officedocument.spreadsheetml.printerSettings">
        <DigestMethod Algorithm="http://www.w3.org/2001/04/xmlenc#sha256"/>
        <DigestValue>M4zwOg5/WYrTE+gr8GPjWkKsdQLQ56eOeWh9iMHKgHA=</DigestValue>
      </Reference>
      <Reference URI="/xl/printerSettings/printerSettings44.bin?ContentType=application/vnd.openxmlformats-officedocument.spreadsheetml.printerSettings">
        <DigestMethod Algorithm="http://www.w3.org/2001/04/xmlenc#sha256"/>
        <DigestValue>hqnMLvZ6XBY2fH1KhK00vJXWuxlSZRWkoKrdKDrIF2Q=</DigestValue>
      </Reference>
      <Reference URI="/xl/printerSettings/printerSettings45.bin?ContentType=application/vnd.openxmlformats-officedocument.spreadsheetml.printerSettings">
        <DigestMethod Algorithm="http://www.w3.org/2001/04/xmlenc#sha256"/>
        <DigestValue>7KlQqufIq6Wvj3CVWdpp9XSrPG83/YsqUSp3HWbb3Fg=</DigestValue>
      </Reference>
      <Reference URI="/xl/printerSettings/printerSettings46.bin?ContentType=application/vnd.openxmlformats-officedocument.spreadsheetml.printerSettings">
        <DigestMethod Algorithm="http://www.w3.org/2001/04/xmlenc#sha256"/>
        <DigestValue>DtOxz+BiOg4+nbp3iqiMyqShHqWNsuFOlOE/e0FjB3E=</DigestValue>
      </Reference>
      <Reference URI="/xl/printerSettings/printerSettings47.bin?ContentType=application/vnd.openxmlformats-officedocument.spreadsheetml.printerSettings">
        <DigestMethod Algorithm="http://www.w3.org/2001/04/xmlenc#sha256"/>
        <DigestValue>QPfi4g2HXuREncYI+qe42OoX0AcUPpo3w8Qf6qlBIS8=</DigestValue>
      </Reference>
      <Reference URI="/xl/printerSettings/printerSettings48.bin?ContentType=application/vnd.openxmlformats-officedocument.spreadsheetml.printerSettings">
        <DigestMethod Algorithm="http://www.w3.org/2001/04/xmlenc#sha256"/>
        <DigestValue>hqnMLvZ6XBY2fH1KhK00vJXWuxlSZRWkoKrdKDrIF2Q=</DigestValue>
      </Reference>
      <Reference URI="/xl/printerSettings/printerSettings49.bin?ContentType=application/vnd.openxmlformats-officedocument.spreadsheetml.printerSettings">
        <DigestMethod Algorithm="http://www.w3.org/2001/04/xmlenc#sha256"/>
        <DigestValue>Iu6jIZoIID60ChsFn7zCY6uZMRN/3xvcqlUd/uwpdvQ=</DigestValue>
      </Reference>
      <Reference URI="/xl/printerSettings/printerSettings5.bin?ContentType=application/vnd.openxmlformats-officedocument.spreadsheetml.printerSettings">
        <DigestMethod Algorithm="http://www.w3.org/2001/04/xmlenc#sha256"/>
        <DigestValue>gfwWQ04zLW5E6B4d3eumQcVcjXxq1MZXmRILegMNwjQ=</DigestValue>
      </Reference>
      <Reference URI="/xl/printerSettings/printerSettings50.bin?ContentType=application/vnd.openxmlformats-officedocument.spreadsheetml.printerSettings">
        <DigestMethod Algorithm="http://www.w3.org/2001/04/xmlenc#sha256"/>
        <DigestValue>a71WIv06Jg5Hxpgh4PZI2owpjkGTKA2QGZLLLB8ZfEk=</DigestValue>
      </Reference>
      <Reference URI="/xl/printerSettings/printerSettings51.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Vf8y+zz/nFi3TQ3QzXaXyT7AuXpZSZ22rpMqYM5cq7I=</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QPfi4g2HXuREncYI+qe42OoX0AcUPpo3w8Qf6qlBIS8=</DigestValue>
      </Reference>
      <Reference URI="/xl/printerSettings/printerSettings9.bin?ContentType=application/vnd.openxmlformats-officedocument.spreadsheetml.printerSettings">
        <DigestMethod Algorithm="http://www.w3.org/2001/04/xmlenc#sha256"/>
        <DigestValue>DtOxz+BiOg4+nbp3iqiMyqShHqWNsuFOlOE/e0FjB3E=</DigestValue>
      </Reference>
      <Reference URI="/xl/sharedStrings.xml?ContentType=application/vnd.openxmlformats-officedocument.spreadsheetml.sharedStrings+xml">
        <DigestMethod Algorithm="http://www.w3.org/2001/04/xmlenc#sha256"/>
        <DigestValue>tkleFT8hBq98WHaP46t8+AMhiTk5Cip0rutHwPABSQM=</DigestValue>
      </Reference>
      <Reference URI="/xl/styles.xml?ContentType=application/vnd.openxmlformats-officedocument.spreadsheetml.styles+xml">
        <DigestMethod Algorithm="http://www.w3.org/2001/04/xmlenc#sha256"/>
        <DigestValue>5T7C20Q8muyaZQzC09uOI0gULcP1f+vHNMT0xsPOXBA=</DigestValue>
      </Reference>
      <Reference URI="/xl/theme/theme1.xml?ContentType=application/vnd.openxmlformats-officedocument.theme+xml">
        <DigestMethod Algorithm="http://www.w3.org/2001/04/xmlenc#sha256"/>
        <DigestValue>cI0/HXUJqryaYoRwZC3vNBHtNesfR3Vou+AOm9g0lJo=</DigestValue>
      </Reference>
      <Reference URI="/xl/workbook.xml?ContentType=application/vnd.openxmlformats-officedocument.spreadsheetml.sheet.main+xml">
        <DigestMethod Algorithm="http://www.w3.org/2001/04/xmlenc#sha256"/>
        <DigestValue>KRW5nC7MblBDmTM/FqauEpH8G0cGjZQPRGN4IOVAAIg=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SHX5DWg1XNnRdoqAUOjJ3gAN2C9fR9KW97w7pYHjltY=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/oIykhH1Ii9thKt+MIBbXHFwc3zJMTiSzKFW1dFeM8w=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d4elu214IkGiGOV7VHpbuobQphnR5iQa5HOEbD9px6o=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TcnUTHP4fvatjs+lOXq801JQ1o3ov8WmFECgA34yJNM=</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IgAbisjOm+Z/o4medQzuRzY+pxXjrkDU9o+AIfBQFik=</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9Os/7bUrF0E+VUJL/LgBxih/cMmtCH5ihS0sHmMyDIY=</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8aigdT3OwC/Tp18RNleyo7Crfc6TUMWuR/2hnugV450=</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0Bnugy7bzitJja739ggKaHQvkr3zKO9A9jpqBY3DiaI=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1s/0Bn5zbBkiPy5hlL8rDE6/bmHjfNkm2MgsRuE+aR4=</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M3n7xYXzk1pW2fDKILReq4c1rNlm1k3pNSFhxJQ6jck=</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KI9hCAiSPspQkx3fvGaoyX3upl5kJ41+pW8AD1s5XqI=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pACERU3kE1Uaiw4VUxrrsF010HQK+ELimra0t6hiruA=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OsJnUIw8ZJm/JrtcL/mX12XnIt31BUOzLCNpse9AlCc=</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ujsH7Ro+Fgqf38IrnGVZuLUqX825ZImJMn2Yj13miZs=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zywGnqcRutTo5RL4u1RlSM5O9iZKtuThnL3qzqX92DI=</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2J32j/nDl7k9bRQLCGN4+ILggEWWvdYwLoDId7LK9Co=</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4NCGfhQRMz+v/AgU5BInFGTSucF/5z0CG4+MLXuCweY=</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TgWTmbD30SGQVpeB54QPX/uCzLHCp4PwFD6CJOyJzMw=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9wVw96hc8kccwXXPzVZMhiCdoT7fMomhNpxRtDP3ubQ=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oIz2QtWN7Qy3auf2JJ2QqCgW2+LoWuBYIQ5R01s3LS0=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z3pH9fnIDiAy0mCcKyjgVLG14iSy3znnjZY4epsFAyk=</DigestValue>
      </Reference>
      <Reference URI="/xl/worksheets/sheet1.xml?ContentType=application/vnd.openxmlformats-officedocument.spreadsheetml.worksheet+xml">
        <DigestMethod Algorithm="http://www.w3.org/2001/04/xmlenc#sha256"/>
        <DigestValue>r/S6K+dTJm694WFVTWX6eSbv2vWxFLZyQFmyJpbw9Wc=</DigestValue>
      </Reference>
      <Reference URI="/xl/worksheets/sheet10.xml?ContentType=application/vnd.openxmlformats-officedocument.spreadsheetml.worksheet+xml">
        <DigestMethod Algorithm="http://www.w3.org/2001/04/xmlenc#sha256"/>
        <DigestValue>1H3zEpxHXLQHgbectCeKhSi+PrV9vZbpWzVlmKWIlgs=</DigestValue>
      </Reference>
      <Reference URI="/xl/worksheets/sheet11.xml?ContentType=application/vnd.openxmlformats-officedocument.spreadsheetml.worksheet+xml">
        <DigestMethod Algorithm="http://www.w3.org/2001/04/xmlenc#sha256"/>
        <DigestValue>Gm0NmoziqvCOihuXDXGsNa8OYbiY9AYyj7kfEfK1WFM=</DigestValue>
      </Reference>
      <Reference URI="/xl/worksheets/sheet12.xml?ContentType=application/vnd.openxmlformats-officedocument.spreadsheetml.worksheet+xml">
        <DigestMethod Algorithm="http://www.w3.org/2001/04/xmlenc#sha256"/>
        <DigestValue>uF81L/OHi2R0xm5CX16ch2V4VADV4LSBMWvyTt0Ufls=</DigestValue>
      </Reference>
      <Reference URI="/xl/worksheets/sheet13.xml?ContentType=application/vnd.openxmlformats-officedocument.spreadsheetml.worksheet+xml">
        <DigestMethod Algorithm="http://www.w3.org/2001/04/xmlenc#sha256"/>
        <DigestValue>1Rakh/kg4Jja2uCJpPXir82Y6hi1b6dnBbPj1Im2lH4=</DigestValue>
      </Reference>
      <Reference URI="/xl/worksheets/sheet14.xml?ContentType=application/vnd.openxmlformats-officedocument.spreadsheetml.worksheet+xml">
        <DigestMethod Algorithm="http://www.w3.org/2001/04/xmlenc#sha256"/>
        <DigestValue>CzYNToTNr44F3WCRt9+bAeBHgqxEsaxo4ghilvwdo5I=</DigestValue>
      </Reference>
      <Reference URI="/xl/worksheets/sheet15.xml?ContentType=application/vnd.openxmlformats-officedocument.spreadsheetml.worksheet+xml">
        <DigestMethod Algorithm="http://www.w3.org/2001/04/xmlenc#sha256"/>
        <DigestValue>jDFSwe+rv3uJiwIz5yT+JDL8Cf4V2OooWlxW+pN8zTU=</DigestValue>
      </Reference>
      <Reference URI="/xl/worksheets/sheet16.xml?ContentType=application/vnd.openxmlformats-officedocument.spreadsheetml.worksheet+xml">
        <DigestMethod Algorithm="http://www.w3.org/2001/04/xmlenc#sha256"/>
        <DigestValue>sFe9rQbgdYptNH4+vCBseXWk747fGeliGGJ813J0CJg=</DigestValue>
      </Reference>
      <Reference URI="/xl/worksheets/sheet17.xml?ContentType=application/vnd.openxmlformats-officedocument.spreadsheetml.worksheet+xml">
        <DigestMethod Algorithm="http://www.w3.org/2001/04/xmlenc#sha256"/>
        <DigestValue>tIpeGTWGivs9RcKEsbEFfO5BZWHw2fUYjCKCCVyRXbI=</DigestValue>
      </Reference>
      <Reference URI="/xl/worksheets/sheet18.xml?ContentType=application/vnd.openxmlformats-officedocument.spreadsheetml.worksheet+xml">
        <DigestMethod Algorithm="http://www.w3.org/2001/04/xmlenc#sha256"/>
        <DigestValue>J2ggXirGO7fKz4b9LZszX/KvrO7LpZHZByXXRBsW8rE=</DigestValue>
      </Reference>
      <Reference URI="/xl/worksheets/sheet19.xml?ContentType=application/vnd.openxmlformats-officedocument.spreadsheetml.worksheet+xml">
        <DigestMethod Algorithm="http://www.w3.org/2001/04/xmlenc#sha256"/>
        <DigestValue>Fy4lwDYREg/pq7W5cERrzpEMI6zKV53RvBK11HIfuBo=</DigestValue>
      </Reference>
      <Reference URI="/xl/worksheets/sheet2.xml?ContentType=application/vnd.openxmlformats-officedocument.spreadsheetml.worksheet+xml">
        <DigestMethod Algorithm="http://www.w3.org/2001/04/xmlenc#sha256"/>
        <DigestValue>fSFlCwBy3ilfvyANqHaSy4B35YHVypEjdgLOgglnWBk=</DigestValue>
      </Reference>
      <Reference URI="/xl/worksheets/sheet20.xml?ContentType=application/vnd.openxmlformats-officedocument.spreadsheetml.worksheet+xml">
        <DigestMethod Algorithm="http://www.w3.org/2001/04/xmlenc#sha256"/>
        <DigestValue>kv/UUqYLP/j0cOK2am6JBKcL9VlqNNICGAt2/bTrzsY=</DigestValue>
      </Reference>
      <Reference URI="/xl/worksheets/sheet21.xml?ContentType=application/vnd.openxmlformats-officedocument.spreadsheetml.worksheet+xml">
        <DigestMethod Algorithm="http://www.w3.org/2001/04/xmlenc#sha256"/>
        <DigestValue>0vkrF8aBrtLvsKKRhOVqyTF9wiVD+ggQMRIj1SAXkm0=</DigestValue>
      </Reference>
      <Reference URI="/xl/worksheets/sheet22.xml?ContentType=application/vnd.openxmlformats-officedocument.spreadsheetml.worksheet+xml">
        <DigestMethod Algorithm="http://www.w3.org/2001/04/xmlenc#sha256"/>
        <DigestValue>Ysa2pPmmhe36KI9P6YGfMTiyOVFKRwA7vYUhKLFfVF4=</DigestValue>
      </Reference>
      <Reference URI="/xl/worksheets/sheet23.xml?ContentType=application/vnd.openxmlformats-officedocument.spreadsheetml.worksheet+xml">
        <DigestMethod Algorithm="http://www.w3.org/2001/04/xmlenc#sha256"/>
        <DigestValue>kmcZ8WzvOWeOB1x6vp9V+ohqddgbULQElCQ+TRvkbuU=</DigestValue>
      </Reference>
      <Reference URI="/xl/worksheets/sheet24.xml?ContentType=application/vnd.openxmlformats-officedocument.spreadsheetml.worksheet+xml">
        <DigestMethod Algorithm="http://www.w3.org/2001/04/xmlenc#sha256"/>
        <DigestValue>q2KrR5Edkw/G5Qk/+XL676IvK3s6VbJQbHpcfPJAPw0=</DigestValue>
      </Reference>
      <Reference URI="/xl/worksheets/sheet25.xml?ContentType=application/vnd.openxmlformats-officedocument.spreadsheetml.worksheet+xml">
        <DigestMethod Algorithm="http://www.w3.org/2001/04/xmlenc#sha256"/>
        <DigestValue>h3N5NedSxeBssx+o9XVnzJosyy86pfClONH4JT+rk6k=</DigestValue>
      </Reference>
      <Reference URI="/xl/worksheets/sheet26.xml?ContentType=application/vnd.openxmlformats-officedocument.spreadsheetml.worksheet+xml">
        <DigestMethod Algorithm="http://www.w3.org/2001/04/xmlenc#sha256"/>
        <DigestValue>ggsup7357iH/JcEEp09P/zVakV/UPxEMW5/FvIsGeBY=</DigestValue>
      </Reference>
      <Reference URI="/xl/worksheets/sheet27.xml?ContentType=application/vnd.openxmlformats-officedocument.spreadsheetml.worksheet+xml">
        <DigestMethod Algorithm="http://www.w3.org/2001/04/xmlenc#sha256"/>
        <DigestValue>DApl3xfByO7uESThNGtIe+JTjkd5CVVstT9Lm08MeAs=</DigestValue>
      </Reference>
      <Reference URI="/xl/worksheets/sheet28.xml?ContentType=application/vnd.openxmlformats-officedocument.spreadsheetml.worksheet+xml">
        <DigestMethod Algorithm="http://www.w3.org/2001/04/xmlenc#sha256"/>
        <DigestValue>KByNtKG46SBoG63WQbBjCTj0WosI872hQjxDPFFAg84=</DigestValue>
      </Reference>
      <Reference URI="/xl/worksheets/sheet29.xml?ContentType=application/vnd.openxmlformats-officedocument.spreadsheetml.worksheet+xml">
        <DigestMethod Algorithm="http://www.w3.org/2001/04/xmlenc#sha256"/>
        <DigestValue>jgg0jjZTI7CZYg9vntYis7E3lvMQArgfArRN26DQzXY=</DigestValue>
      </Reference>
      <Reference URI="/xl/worksheets/sheet3.xml?ContentType=application/vnd.openxmlformats-officedocument.spreadsheetml.worksheet+xml">
        <DigestMethod Algorithm="http://www.w3.org/2001/04/xmlenc#sha256"/>
        <DigestValue>+rOFD2KFuWMZP6nzl1jN+olk/JMUUZi2LIfXxg+8g9I=</DigestValue>
      </Reference>
      <Reference URI="/xl/worksheets/sheet30.xml?ContentType=application/vnd.openxmlformats-officedocument.spreadsheetml.worksheet+xml">
        <DigestMethod Algorithm="http://www.w3.org/2001/04/xmlenc#sha256"/>
        <DigestValue>6d1fBJXVEXiTCOw6TClrd0rh7t++UR+DQX+Y+WZ7Fns=</DigestValue>
      </Reference>
      <Reference URI="/xl/worksheets/sheet31.xml?ContentType=application/vnd.openxmlformats-officedocument.spreadsheetml.worksheet+xml">
        <DigestMethod Algorithm="http://www.w3.org/2001/04/xmlenc#sha256"/>
        <DigestValue>0ixziwowaH6alLw4C0bBbJUXZzM2smTfvghFVkHT+ow=</DigestValue>
      </Reference>
      <Reference URI="/xl/worksheets/sheet32.xml?ContentType=application/vnd.openxmlformats-officedocument.spreadsheetml.worksheet+xml">
        <DigestMethod Algorithm="http://www.w3.org/2001/04/xmlenc#sha256"/>
        <DigestValue>txM1rF9UsCGf27QeH5pAf2RgKt6VpimmeFRjzoGJu1o=</DigestValue>
      </Reference>
      <Reference URI="/xl/worksheets/sheet33.xml?ContentType=application/vnd.openxmlformats-officedocument.spreadsheetml.worksheet+xml">
        <DigestMethod Algorithm="http://www.w3.org/2001/04/xmlenc#sha256"/>
        <DigestValue>ePumt6qdpRheVN150P9teRW/wHFbHTtM8IYO5iP5xOg=</DigestValue>
      </Reference>
      <Reference URI="/xl/worksheets/sheet34.xml?ContentType=application/vnd.openxmlformats-officedocument.spreadsheetml.worksheet+xml">
        <DigestMethod Algorithm="http://www.w3.org/2001/04/xmlenc#sha256"/>
        <DigestValue>u68ZDySHfn+Hv8WkLEf/M7ny5k1EoC/vqnur2lHImAU=</DigestValue>
      </Reference>
      <Reference URI="/xl/worksheets/sheet35.xml?ContentType=application/vnd.openxmlformats-officedocument.spreadsheetml.worksheet+xml">
        <DigestMethod Algorithm="http://www.w3.org/2001/04/xmlenc#sha256"/>
        <DigestValue>4DSucFPu5IFF2ha+wJadt7PGJueWEusixCQQ1zCaxJk=</DigestValue>
      </Reference>
      <Reference URI="/xl/worksheets/sheet36.xml?ContentType=application/vnd.openxmlformats-officedocument.spreadsheetml.worksheet+xml">
        <DigestMethod Algorithm="http://www.w3.org/2001/04/xmlenc#sha256"/>
        <DigestValue>Sm4sbcOEr6ZhUmQUmIAVw0/TsXyFAe5ZtdMLaQQFl08=</DigestValue>
      </Reference>
      <Reference URI="/xl/worksheets/sheet37.xml?ContentType=application/vnd.openxmlformats-officedocument.spreadsheetml.worksheet+xml">
        <DigestMethod Algorithm="http://www.w3.org/2001/04/xmlenc#sha256"/>
        <DigestValue>ALZ6wYjIClk3sLx/LEhQVqdyRzvFBch1VVItEQAiNX8=</DigestValue>
      </Reference>
      <Reference URI="/xl/worksheets/sheet38.xml?ContentType=application/vnd.openxmlformats-officedocument.spreadsheetml.worksheet+xml">
        <DigestMethod Algorithm="http://www.w3.org/2001/04/xmlenc#sha256"/>
        <DigestValue>Oknzso2F3y7WMCWhdcCCfFgw9zvInsKiG4mH+09lRuA=</DigestValue>
      </Reference>
      <Reference URI="/xl/worksheets/sheet39.xml?ContentType=application/vnd.openxmlformats-officedocument.spreadsheetml.worksheet+xml">
        <DigestMethod Algorithm="http://www.w3.org/2001/04/xmlenc#sha256"/>
        <DigestValue>Ajlx2cTg7OHzsenGXUIAmgl5khXYphCLKbCKBiyyP40=</DigestValue>
      </Reference>
      <Reference URI="/xl/worksheets/sheet4.xml?ContentType=application/vnd.openxmlformats-officedocument.spreadsheetml.worksheet+xml">
        <DigestMethod Algorithm="http://www.w3.org/2001/04/xmlenc#sha256"/>
        <DigestValue>WSbzq/Si1nz329tZLq+w2e5F6JDlkPU3YpFPn8nEzdY=</DigestValue>
      </Reference>
      <Reference URI="/xl/worksheets/sheet40.xml?ContentType=application/vnd.openxmlformats-officedocument.spreadsheetml.worksheet+xml">
        <DigestMethod Algorithm="http://www.w3.org/2001/04/xmlenc#sha256"/>
        <DigestValue>IguFKTLXVOsRXOG9qXUAWwCv5XulL5AO6oBA7j3XEk0=</DigestValue>
      </Reference>
      <Reference URI="/xl/worksheets/sheet41.xml?ContentType=application/vnd.openxmlformats-officedocument.spreadsheetml.worksheet+xml">
        <DigestMethod Algorithm="http://www.w3.org/2001/04/xmlenc#sha256"/>
        <DigestValue>1G8D2CoZ41fGzCBg2yC9b9ge60PpUhE+Xw+35xbaYzA=</DigestValue>
      </Reference>
      <Reference URI="/xl/worksheets/sheet42.xml?ContentType=application/vnd.openxmlformats-officedocument.spreadsheetml.worksheet+xml">
        <DigestMethod Algorithm="http://www.w3.org/2001/04/xmlenc#sha256"/>
        <DigestValue>XGkIN1b5466zO+DgqlCp4ZUn56ipYCoRacbMl8VkYBQ=</DigestValue>
      </Reference>
      <Reference URI="/xl/worksheets/sheet43.xml?ContentType=application/vnd.openxmlformats-officedocument.spreadsheetml.worksheet+xml">
        <DigestMethod Algorithm="http://www.w3.org/2001/04/xmlenc#sha256"/>
        <DigestValue>yQGnkyXGLDACi8jlzvnZoQ/3AcXScPx2WpMGehfJr00=</DigestValue>
      </Reference>
      <Reference URI="/xl/worksheets/sheet44.xml?ContentType=application/vnd.openxmlformats-officedocument.spreadsheetml.worksheet+xml">
        <DigestMethod Algorithm="http://www.w3.org/2001/04/xmlenc#sha256"/>
        <DigestValue>Bk2CUgOV5qfjWpRSUB/rDlKSTH4wtkg3IK1Gn6g9p+c=</DigestValue>
      </Reference>
      <Reference URI="/xl/worksheets/sheet45.xml?ContentType=application/vnd.openxmlformats-officedocument.spreadsheetml.worksheet+xml">
        <DigestMethod Algorithm="http://www.w3.org/2001/04/xmlenc#sha256"/>
        <DigestValue>RLgEXt+zPPAZ12qtvAKve8pvgpYco3V2+XziehH1MmY=</DigestValue>
      </Reference>
      <Reference URI="/xl/worksheets/sheet46.xml?ContentType=application/vnd.openxmlformats-officedocument.spreadsheetml.worksheet+xml">
        <DigestMethod Algorithm="http://www.w3.org/2001/04/xmlenc#sha256"/>
        <DigestValue>HLUYimEYLb1LJbt/YoIb6CxsGTuhVZOi13U/hmuuwaM=</DigestValue>
      </Reference>
      <Reference URI="/xl/worksheets/sheet47.xml?ContentType=application/vnd.openxmlformats-officedocument.spreadsheetml.worksheet+xml">
        <DigestMethod Algorithm="http://www.w3.org/2001/04/xmlenc#sha256"/>
        <DigestValue>dbElqGoGKcRqLEWu9HDNJ7uJoJzIMLS7Hmxe3jSwZyE=</DigestValue>
      </Reference>
      <Reference URI="/xl/worksheets/sheet48.xml?ContentType=application/vnd.openxmlformats-officedocument.spreadsheetml.worksheet+xml">
        <DigestMethod Algorithm="http://www.w3.org/2001/04/xmlenc#sha256"/>
        <DigestValue>5zhw/a8wxl5lCU9b/G0ulomZOgOdtiMrXvMzykDU/ws=</DigestValue>
      </Reference>
      <Reference URI="/xl/worksheets/sheet49.xml?ContentType=application/vnd.openxmlformats-officedocument.spreadsheetml.worksheet+xml">
        <DigestMethod Algorithm="http://www.w3.org/2001/04/xmlenc#sha256"/>
        <DigestValue>FYxBrCg4XGGyNlrqVzW/ln+IIlxG86LX4XwycJiwPuI=</DigestValue>
      </Reference>
      <Reference URI="/xl/worksheets/sheet5.xml?ContentType=application/vnd.openxmlformats-officedocument.spreadsheetml.worksheet+xml">
        <DigestMethod Algorithm="http://www.w3.org/2001/04/xmlenc#sha256"/>
        <DigestValue>NTx/AfB1z7Kbg/TmzwHriOTOSTH5HY3gm11WS+57SS8=</DigestValue>
      </Reference>
      <Reference URI="/xl/worksheets/sheet50.xml?ContentType=application/vnd.openxmlformats-officedocument.spreadsheetml.worksheet+xml">
        <DigestMethod Algorithm="http://www.w3.org/2001/04/xmlenc#sha256"/>
        <DigestValue>S/YWjocxGQ3jiRpb+GKQWK85McrqMcsyN1fMW/7KyEE=</DigestValue>
      </Reference>
      <Reference URI="/xl/worksheets/sheet51.xml?ContentType=application/vnd.openxmlformats-officedocument.spreadsheetml.worksheet+xml">
        <DigestMethod Algorithm="http://www.w3.org/2001/04/xmlenc#sha256"/>
        <DigestValue>rsWRZydTPoFYRmkWDnYYuhNeaymlH/ElfvV++Y83mso=</DigestValue>
      </Reference>
      <Reference URI="/xl/worksheets/sheet52.xml?ContentType=application/vnd.openxmlformats-officedocument.spreadsheetml.worksheet+xml">
        <DigestMethod Algorithm="http://www.w3.org/2001/04/xmlenc#sha256"/>
        <DigestValue>Fk3tgB3IQt3Z4uoOWBBdmmJOJfJr8CkXaI9DSAlEZDM=</DigestValue>
      </Reference>
      <Reference URI="/xl/worksheets/sheet53.xml?ContentType=application/vnd.openxmlformats-officedocument.spreadsheetml.worksheet+xml">
        <DigestMethod Algorithm="http://www.w3.org/2001/04/xmlenc#sha256"/>
        <DigestValue>Q0xjku3ZnLVmMHPYVIQ2Saki1XBEcVK1JiEibRpHWsQ=</DigestValue>
      </Reference>
      <Reference URI="/xl/worksheets/sheet54.xml?ContentType=application/vnd.openxmlformats-officedocument.spreadsheetml.worksheet+xml">
        <DigestMethod Algorithm="http://www.w3.org/2001/04/xmlenc#sha256"/>
        <DigestValue>XiVb96UAmDIYmE6h03t4K5evSye75djB9+UiRKqcXbU=</DigestValue>
      </Reference>
      <Reference URI="/xl/worksheets/sheet55.xml?ContentType=application/vnd.openxmlformats-officedocument.spreadsheetml.worksheet+xml">
        <DigestMethod Algorithm="http://www.w3.org/2001/04/xmlenc#sha256"/>
        <DigestValue>nRchpIUgnXFX7d8VMZh9GEJdp3tHhWJ96DNSAeeFdqc=</DigestValue>
      </Reference>
      <Reference URI="/xl/worksheets/sheet6.xml?ContentType=application/vnd.openxmlformats-officedocument.spreadsheetml.worksheet+xml">
        <DigestMethod Algorithm="http://www.w3.org/2001/04/xmlenc#sha256"/>
        <DigestValue>uTV7lbpydhuHsjQ9qw6RyPyOUgM6WkSOeVlteOriUUY=</DigestValue>
      </Reference>
      <Reference URI="/xl/worksheets/sheet7.xml?ContentType=application/vnd.openxmlformats-officedocument.spreadsheetml.worksheet+xml">
        <DigestMethod Algorithm="http://www.w3.org/2001/04/xmlenc#sha256"/>
        <DigestValue>2Fd1r5Q1QVkn5E48InCJyMTdWajGVm1gi9StFfYl49A=</DigestValue>
      </Reference>
      <Reference URI="/xl/worksheets/sheet8.xml?ContentType=application/vnd.openxmlformats-officedocument.spreadsheetml.worksheet+xml">
        <DigestMethod Algorithm="http://www.w3.org/2001/04/xmlenc#sha256"/>
        <DigestValue>xyXj77SWJxo0pcQvBIowUsGqAKHD7uaq3lYWrJQNO2Q=</DigestValue>
      </Reference>
      <Reference URI="/xl/worksheets/sheet9.xml?ContentType=application/vnd.openxmlformats-officedocument.spreadsheetml.worksheet+xml">
        <DigestMethod Algorithm="http://www.w3.org/2001/04/xmlenc#sha256"/>
        <DigestValue>qQm2A4HxbpPaW5OVNIHx8r+H3mXazz31f89AdCg4dRU=</DigestValue>
      </Reference>
    </Manifest>
    <SignatureProperties>
      <SignatureProperty Id="idSignatureTime" Target="#idPackageSignature">
        <mdssi:SignatureTime xmlns:mdssi="http://schemas.openxmlformats.org/package/2006/digital-signature">
          <mdssi:Format>YYYY-MM-DDThh:mm:ssTZD</mdssi:Format>
          <mdssi:Value>2024-05-17T21:37:02Z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16.0.17531/26</OfficeVersion>
          <ApplicationVersion>16.0.17531</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2024-05-17T21:37:02Z</xd:SigningTime>
          <xd:SigningCertificate>
            <xd:Cert>
              <xd:CertDigest>
                <DigestMethod Algorithm="http://www.w3.org/2001/04/xmlenc#sha256"/>
                <DigestValue>QsHcp5MUU3AFznWg1i3CC+nDn9rjo0IaqN8e5FYahYA=</DigestValue>
              </xd:CertDigest>
              <xd:IssuerSerial>
                <X509IssuerName>SERIALNUMBER=RUC80080610-7, CN=CODE100 S.A., OU=Prestador Cualificado de Servicios de Confianza, O=ICPP, C=PY</X509IssuerName>
                <X509SerialNumber>319431661474584882308687810759218075900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5" ma:contentTypeDescription="Crear nuevo documento." ma:contentTypeScope="" ma:versionID="0f277538ebec512c565ac7d4422e7b0d">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b677b76e38fdf8e757791de32346d1"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6FE177-7EBC-4102-9BAF-034C3B659234}"/>
</file>

<file path=customXml/itemProps2.xml><?xml version="1.0" encoding="utf-8"?>
<ds:datastoreItem xmlns:ds="http://schemas.openxmlformats.org/officeDocument/2006/customXml" ds:itemID="{9FF9D50C-D87C-427D-9277-FE77CE2B30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42</vt:i4>
      </vt:variant>
    </vt:vector>
  </HeadingPairs>
  <TitlesOfParts>
    <vt:vector size="97" baseType="lpstr">
      <vt:lpstr>BAL MARZO 2022</vt:lpstr>
      <vt:lpstr>BAL JUNIO 2022</vt:lpstr>
      <vt:lpstr>BAL DICIEMBRE 2022</vt:lpstr>
      <vt:lpstr>BAL MARZO 2023</vt:lpstr>
      <vt:lpstr>Indice</vt:lpstr>
      <vt:lpstr>BG</vt:lpstr>
      <vt:lpstr>ER</vt:lpstr>
      <vt:lpstr>EFE</vt:lpstr>
      <vt:lpstr>EVPN</vt:lpstr>
      <vt:lpstr>Información General</vt:lpstr>
      <vt:lpstr>Nota1</vt:lpstr>
      <vt:lpstr>NOTA 122022</vt:lpstr>
      <vt:lpstr>Nota 2 </vt:lpstr>
      <vt:lpstr>Nota 3</vt:lpstr>
      <vt:lpstr>Nota 4</vt:lpstr>
      <vt:lpstr>Nota 5  (2)</vt:lpstr>
      <vt:lpstr>Nota 5 </vt:lpstr>
      <vt:lpstr>Nota 6</vt:lpstr>
      <vt:lpstr>Nota 7</vt:lpstr>
      <vt:lpstr>Nota 8</vt:lpstr>
      <vt:lpstr>Nota 9</vt:lpstr>
      <vt:lpstr>Hoja1</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EVPN (2)</vt:lpstr>
      <vt:lpstr>Nota 36</vt:lpstr>
      <vt:lpstr>Nota 37</vt:lpstr>
      <vt:lpstr>Nota 38</vt:lpstr>
      <vt:lpstr>Nota 39</vt:lpstr>
      <vt:lpstr>Nota 40</vt:lpstr>
      <vt:lpstr>Base de Monedas</vt:lpstr>
      <vt:lpstr>'Información General'!_Toc82092290</vt:lpstr>
      <vt:lpstr>' Nota 21'!Área_de_impresión</vt:lpstr>
      <vt:lpstr>BG!Área_de_impresión</vt:lpstr>
      <vt:lpstr>EFE!Área_de_impresión</vt:lpstr>
      <vt:lpstr>ER!Área_de_impresión</vt:lpstr>
      <vt:lpstr>EVPN!Área_de_impresión</vt:lpstr>
      <vt:lpstr>'EVPN (2)'!Área_de_impresión</vt:lpstr>
      <vt:lpstr>Indice!Área_de_impresión</vt:lpstr>
      <vt:lpstr>'Nota 10'!Área_de_impresión</vt:lpstr>
      <vt:lpstr>'Nota 11'!Área_de_impresión</vt:lpstr>
      <vt:lpstr>'Nota 12'!Área_de_impresión</vt:lpstr>
      <vt:lpstr>'Nota 13'!Área_de_impresión</vt:lpstr>
      <vt:lpstr>'Nota 16'!Área_de_impresión</vt:lpstr>
      <vt:lpstr>'Nota 17'!Área_de_impresión</vt:lpstr>
      <vt:lpstr>'Nota 18'!Área_de_impresión</vt:lpstr>
      <vt:lpstr>'Nota 19'!Área_de_impresión</vt:lpstr>
      <vt:lpstr>'Nota 20'!Área_de_impresión</vt:lpstr>
      <vt:lpstr>'Nota 23'!Área_de_impresión</vt:lpstr>
      <vt:lpstr>'Nota 25'!Área_de_impresión</vt:lpstr>
      <vt:lpstr>'Nota 26'!Área_de_impresión</vt:lpstr>
      <vt:lpstr>'Nota 27'!Área_de_impresión</vt:lpstr>
      <vt:lpstr>'Nota 28'!Área_de_impresión</vt:lpstr>
      <vt:lpstr>'Nota 29'!Área_de_impresión</vt:lpstr>
      <vt:lpstr>'Nota 3'!Área_de_impresión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 '!Área_de_impresión</vt:lpstr>
      <vt:lpstr>'Nota 5  (2)'!Área_de_impresión</vt:lpstr>
      <vt:lpstr>'Nota 6'!Área_de_impresión</vt:lpstr>
      <vt:lpstr>'Nota 7'!Área_de_impresión</vt:lpstr>
      <vt:lpstr>'Nota 9'!Área_de_impresión</vt:lpstr>
      <vt:lpstr>Indice!Títulos_a_imprimir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Cynthia Velazquez</cp:lastModifiedBy>
  <cp:lastPrinted>2023-08-16T13:22:36Z</cp:lastPrinted>
  <dcterms:created xsi:type="dcterms:W3CDTF">2019-05-02T15:06:12Z</dcterms:created>
  <dcterms:modified xsi:type="dcterms:W3CDTF">2024-05-17T21:11:12Z</dcterms:modified>
</cp:coreProperties>
</file>